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ltexas-my.sharepoint.com/personal/shogan_iltexas_org/Documents/Documents/"/>
    </mc:Choice>
  </mc:AlternateContent>
  <xr:revisionPtr revIDLastSave="0" documentId="8_{AEC7A0EC-F428-4EAB-8EB6-319BD5D797AB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Data" sheetId="2" r:id="rId1"/>
    <sheet name="Vlookups" sheetId="4" r:id="rId2"/>
    <sheet name="Object Class" sheetId="7" r:id="rId3"/>
    <sheet name="Org Code" sheetId="8" r:id="rId4"/>
    <sheet name="Utilities" sheetId="3" r:id="rId5"/>
    <sheet name="Local Code ALL FUNDS" sheetId="6" r:id="rId6"/>
    <sheet name="Local Code worksheet" sheetId="11" r:id="rId7"/>
    <sheet name="New Campuses" sheetId="10" r:id="rId8"/>
    <sheet name="Local Code State Funds" sheetId="5" r:id="rId9"/>
  </sheets>
  <definedNames>
    <definedName name="_xlnm._FilterDatabase" localSheetId="0" hidden="1">Data!$A$1:$AB$3921</definedName>
    <definedName name="_xlnm._FilterDatabase" localSheetId="5" hidden="1">'Local Code ALL FUNDS'!$A$2:$O$54</definedName>
    <definedName name="_xlnm._FilterDatabase" localSheetId="8" hidden="1">'Local Code State Funds'!$A$1:$H$30</definedName>
    <definedName name="_xlnm._FilterDatabase" localSheetId="6" hidden="1">'Local Code worksheet'!$A$2:$O$51</definedName>
    <definedName name="_xlnm._FilterDatabase" localSheetId="3" hidden="1">'Org Code'!$A$1:$E$1</definedName>
    <definedName name="_xlnm._FilterDatabase" localSheetId="1" hidden="1">Vlookups!$A$1:$D$1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" i="11" l="1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2" i="6"/>
  <c r="B30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L52" i="6"/>
  <c r="L54" i="6"/>
  <c r="A3846" i="2" l="1"/>
  <c r="B3846" i="2" s="1"/>
  <c r="C3846" i="2"/>
  <c r="D3846" i="2"/>
  <c r="G3846" i="2"/>
  <c r="E3846" i="2" s="1"/>
  <c r="F3846" i="2" s="1"/>
  <c r="H3846" i="2"/>
  <c r="I3846" i="2"/>
  <c r="J3846" i="2" s="1"/>
  <c r="L3846" i="2"/>
  <c r="M3846" i="2"/>
  <c r="N3846" i="2" s="1"/>
  <c r="O3846" i="2"/>
  <c r="P3846" i="2"/>
  <c r="Q3846" i="2"/>
  <c r="R3846" i="2"/>
  <c r="S3846" i="2"/>
  <c r="T3846" i="2"/>
  <c r="A3847" i="2"/>
  <c r="B3847" i="2" s="1"/>
  <c r="C3847" i="2"/>
  <c r="D3847" i="2"/>
  <c r="G3847" i="2"/>
  <c r="E3847" i="2" s="1"/>
  <c r="F3847" i="2" s="1"/>
  <c r="H3847" i="2"/>
  <c r="I3847" i="2"/>
  <c r="J3847" i="2" s="1"/>
  <c r="L3847" i="2"/>
  <c r="M3847" i="2"/>
  <c r="N3847" i="2" s="1"/>
  <c r="P3847" i="2"/>
  <c r="Q3847" i="2"/>
  <c r="R3847" i="2"/>
  <c r="S3847" i="2"/>
  <c r="T3847" i="2"/>
  <c r="A3848" i="2"/>
  <c r="B3848" i="2" s="1"/>
  <c r="C3848" i="2"/>
  <c r="D3848" i="2"/>
  <c r="G3848" i="2"/>
  <c r="E3848" i="2" s="1"/>
  <c r="F3848" i="2" s="1"/>
  <c r="H3848" i="2"/>
  <c r="I3848" i="2"/>
  <c r="J3848" i="2" s="1"/>
  <c r="L3848" i="2"/>
  <c r="M3848" i="2"/>
  <c r="N3848" i="2" s="1"/>
  <c r="P3848" i="2"/>
  <c r="Q3848" i="2"/>
  <c r="R3848" i="2"/>
  <c r="S3848" i="2"/>
  <c r="T3848" i="2"/>
  <c r="A3849" i="2"/>
  <c r="B3849" i="2" s="1"/>
  <c r="C3849" i="2"/>
  <c r="D3849" i="2"/>
  <c r="G3849" i="2"/>
  <c r="E3849" i="2" s="1"/>
  <c r="F3849" i="2" s="1"/>
  <c r="H3849" i="2"/>
  <c r="I3849" i="2"/>
  <c r="J3849" i="2" s="1"/>
  <c r="K3849" i="2"/>
  <c r="L3849" i="2"/>
  <c r="M3849" i="2"/>
  <c r="N3849" i="2" s="1"/>
  <c r="P3849" i="2"/>
  <c r="Q3849" i="2"/>
  <c r="R3849" i="2"/>
  <c r="S3849" i="2"/>
  <c r="T3849" i="2"/>
  <c r="A3850" i="2"/>
  <c r="B3850" i="2" s="1"/>
  <c r="C3850" i="2"/>
  <c r="D3850" i="2"/>
  <c r="G3850" i="2"/>
  <c r="E3850" i="2" s="1"/>
  <c r="F3850" i="2" s="1"/>
  <c r="H3850" i="2"/>
  <c r="I3850" i="2"/>
  <c r="J3850" i="2" s="1"/>
  <c r="L3850" i="2"/>
  <c r="M3850" i="2"/>
  <c r="N3850" i="2" s="1"/>
  <c r="O3850" i="2"/>
  <c r="P3850" i="2"/>
  <c r="Q3850" i="2"/>
  <c r="R3850" i="2"/>
  <c r="S3850" i="2"/>
  <c r="T3850" i="2"/>
  <c r="A3851" i="2"/>
  <c r="B3851" i="2" s="1"/>
  <c r="C3851" i="2"/>
  <c r="D3851" i="2"/>
  <c r="G3851" i="2"/>
  <c r="E3851" i="2" s="1"/>
  <c r="F3851" i="2" s="1"/>
  <c r="H3851" i="2"/>
  <c r="I3851" i="2"/>
  <c r="J3851" i="2" s="1"/>
  <c r="L3851" i="2"/>
  <c r="M3851" i="2"/>
  <c r="N3851" i="2" s="1"/>
  <c r="P3851" i="2"/>
  <c r="Q3851" i="2"/>
  <c r="R3851" i="2"/>
  <c r="S3851" i="2"/>
  <c r="T3851" i="2"/>
  <c r="A3852" i="2"/>
  <c r="B3852" i="2" s="1"/>
  <c r="C3852" i="2"/>
  <c r="D3852" i="2"/>
  <c r="G3852" i="2"/>
  <c r="E3852" i="2" s="1"/>
  <c r="F3852" i="2" s="1"/>
  <c r="H3852" i="2"/>
  <c r="I3852" i="2"/>
  <c r="J3852" i="2" s="1"/>
  <c r="L3852" i="2"/>
  <c r="M3852" i="2"/>
  <c r="N3852" i="2" s="1"/>
  <c r="P3852" i="2"/>
  <c r="Q3852" i="2"/>
  <c r="R3852" i="2"/>
  <c r="S3852" i="2"/>
  <c r="T3852" i="2"/>
  <c r="A3853" i="2"/>
  <c r="B3853" i="2" s="1"/>
  <c r="C3853" i="2"/>
  <c r="D3853" i="2"/>
  <c r="E3853" i="2"/>
  <c r="F3853" i="2" s="1"/>
  <c r="G3853" i="2"/>
  <c r="H3853" i="2"/>
  <c r="I3853" i="2"/>
  <c r="J3853" i="2" s="1"/>
  <c r="L3853" i="2"/>
  <c r="M3853" i="2"/>
  <c r="P3853" i="2"/>
  <c r="Q3853" i="2"/>
  <c r="R3853" i="2"/>
  <c r="S3853" i="2"/>
  <c r="T3853" i="2"/>
  <c r="A3854" i="2"/>
  <c r="B3854" i="2" s="1"/>
  <c r="C3854" i="2"/>
  <c r="D3854" i="2"/>
  <c r="G3854" i="2"/>
  <c r="E3854" i="2" s="1"/>
  <c r="F3854" i="2" s="1"/>
  <c r="H3854" i="2"/>
  <c r="I3854" i="2"/>
  <c r="L3854" i="2"/>
  <c r="M3854" i="2"/>
  <c r="N3854" i="2" s="1"/>
  <c r="P3854" i="2"/>
  <c r="Q3854" i="2"/>
  <c r="R3854" i="2"/>
  <c r="S3854" i="2"/>
  <c r="T3854" i="2"/>
  <c r="A3855" i="2"/>
  <c r="B3855" i="2" s="1"/>
  <c r="C3855" i="2"/>
  <c r="D3855" i="2"/>
  <c r="G3855" i="2"/>
  <c r="E3855" i="2" s="1"/>
  <c r="F3855" i="2" s="1"/>
  <c r="H3855" i="2"/>
  <c r="I3855" i="2"/>
  <c r="J3855" i="2" s="1"/>
  <c r="L3855" i="2"/>
  <c r="M3855" i="2"/>
  <c r="P3855" i="2"/>
  <c r="Q3855" i="2"/>
  <c r="R3855" i="2"/>
  <c r="S3855" i="2"/>
  <c r="T3855" i="2"/>
  <c r="A3856" i="2"/>
  <c r="B3856" i="2" s="1"/>
  <c r="C3856" i="2"/>
  <c r="D3856" i="2"/>
  <c r="G3856" i="2"/>
  <c r="E3856" i="2" s="1"/>
  <c r="F3856" i="2" s="1"/>
  <c r="H3856" i="2"/>
  <c r="I3856" i="2"/>
  <c r="L3856" i="2"/>
  <c r="M3856" i="2"/>
  <c r="N3856" i="2" s="1"/>
  <c r="P3856" i="2"/>
  <c r="Q3856" i="2"/>
  <c r="R3856" i="2"/>
  <c r="S3856" i="2"/>
  <c r="T3856" i="2"/>
  <c r="A3857" i="2"/>
  <c r="B3857" i="2" s="1"/>
  <c r="C3857" i="2"/>
  <c r="D3857" i="2"/>
  <c r="E3857" i="2"/>
  <c r="F3857" i="2" s="1"/>
  <c r="G3857" i="2"/>
  <c r="H3857" i="2"/>
  <c r="I3857" i="2"/>
  <c r="J3857" i="2" s="1"/>
  <c r="L3857" i="2"/>
  <c r="M3857" i="2"/>
  <c r="P3857" i="2"/>
  <c r="Q3857" i="2"/>
  <c r="R3857" i="2"/>
  <c r="S3857" i="2"/>
  <c r="T3857" i="2"/>
  <c r="A3858" i="2"/>
  <c r="B3858" i="2" s="1"/>
  <c r="C3858" i="2"/>
  <c r="D3858" i="2"/>
  <c r="G3858" i="2"/>
  <c r="E3858" i="2" s="1"/>
  <c r="F3858" i="2" s="1"/>
  <c r="H3858" i="2"/>
  <c r="I3858" i="2"/>
  <c r="L3858" i="2"/>
  <c r="M3858" i="2"/>
  <c r="N3858" i="2" s="1"/>
  <c r="P3858" i="2"/>
  <c r="Q3858" i="2"/>
  <c r="R3858" i="2"/>
  <c r="S3858" i="2"/>
  <c r="T3858" i="2"/>
  <c r="A3859" i="2"/>
  <c r="B3859" i="2" s="1"/>
  <c r="C3859" i="2"/>
  <c r="D3859" i="2"/>
  <c r="G3859" i="2"/>
  <c r="E3859" i="2" s="1"/>
  <c r="F3859" i="2" s="1"/>
  <c r="H3859" i="2"/>
  <c r="I3859" i="2"/>
  <c r="J3859" i="2" s="1"/>
  <c r="L3859" i="2"/>
  <c r="M3859" i="2"/>
  <c r="N3859" i="2" s="1"/>
  <c r="P3859" i="2"/>
  <c r="Q3859" i="2"/>
  <c r="R3859" i="2"/>
  <c r="S3859" i="2"/>
  <c r="T3859" i="2"/>
  <c r="A3860" i="2"/>
  <c r="B3860" i="2" s="1"/>
  <c r="C3860" i="2"/>
  <c r="D3860" i="2"/>
  <c r="G3860" i="2"/>
  <c r="E3860" i="2" s="1"/>
  <c r="F3860" i="2" s="1"/>
  <c r="H3860" i="2"/>
  <c r="I3860" i="2"/>
  <c r="J3860" i="2" s="1"/>
  <c r="L3860" i="2"/>
  <c r="M3860" i="2"/>
  <c r="N3860" i="2" s="1"/>
  <c r="P3860" i="2"/>
  <c r="Q3860" i="2"/>
  <c r="R3860" i="2"/>
  <c r="S3860" i="2"/>
  <c r="T3860" i="2"/>
  <c r="A3861" i="2"/>
  <c r="B3861" i="2" s="1"/>
  <c r="C3861" i="2"/>
  <c r="D3861" i="2"/>
  <c r="G3861" i="2"/>
  <c r="E3861" i="2" s="1"/>
  <c r="F3861" i="2" s="1"/>
  <c r="H3861" i="2"/>
  <c r="I3861" i="2"/>
  <c r="J3861" i="2" s="1"/>
  <c r="L3861" i="2"/>
  <c r="M3861" i="2"/>
  <c r="N3861" i="2" s="1"/>
  <c r="P3861" i="2"/>
  <c r="Q3861" i="2"/>
  <c r="R3861" i="2"/>
  <c r="S3861" i="2"/>
  <c r="T3861" i="2"/>
  <c r="A3862" i="2"/>
  <c r="B3862" i="2" s="1"/>
  <c r="C3862" i="2"/>
  <c r="D3862" i="2"/>
  <c r="G3862" i="2"/>
  <c r="E3862" i="2" s="1"/>
  <c r="F3862" i="2" s="1"/>
  <c r="H3862" i="2"/>
  <c r="I3862" i="2"/>
  <c r="J3862" i="2" s="1"/>
  <c r="L3862" i="2"/>
  <c r="M3862" i="2"/>
  <c r="N3862" i="2" s="1"/>
  <c r="P3862" i="2"/>
  <c r="Q3862" i="2"/>
  <c r="R3862" i="2"/>
  <c r="S3862" i="2"/>
  <c r="T3862" i="2"/>
  <c r="A3863" i="2"/>
  <c r="B3863" i="2" s="1"/>
  <c r="C3863" i="2"/>
  <c r="D3863" i="2"/>
  <c r="G3863" i="2"/>
  <c r="E3863" i="2" s="1"/>
  <c r="F3863" i="2" s="1"/>
  <c r="H3863" i="2"/>
  <c r="I3863" i="2"/>
  <c r="J3863" i="2" s="1"/>
  <c r="L3863" i="2"/>
  <c r="M3863" i="2"/>
  <c r="N3863" i="2" s="1"/>
  <c r="P3863" i="2"/>
  <c r="Q3863" i="2"/>
  <c r="R3863" i="2"/>
  <c r="S3863" i="2"/>
  <c r="T3863" i="2"/>
  <c r="A3864" i="2"/>
  <c r="B3864" i="2" s="1"/>
  <c r="C3864" i="2"/>
  <c r="D3864" i="2"/>
  <c r="G3864" i="2"/>
  <c r="E3864" i="2" s="1"/>
  <c r="F3864" i="2" s="1"/>
  <c r="H3864" i="2"/>
  <c r="I3864" i="2"/>
  <c r="J3864" i="2" s="1"/>
  <c r="L3864" i="2"/>
  <c r="M3864" i="2"/>
  <c r="N3864" i="2" s="1"/>
  <c r="P3864" i="2"/>
  <c r="Q3864" i="2"/>
  <c r="R3864" i="2"/>
  <c r="S3864" i="2"/>
  <c r="T3864" i="2"/>
  <c r="A3865" i="2"/>
  <c r="B3865" i="2" s="1"/>
  <c r="C3865" i="2"/>
  <c r="D3865" i="2"/>
  <c r="G3865" i="2"/>
  <c r="E3865" i="2" s="1"/>
  <c r="F3865" i="2" s="1"/>
  <c r="H3865" i="2"/>
  <c r="I3865" i="2"/>
  <c r="J3865" i="2" s="1"/>
  <c r="L3865" i="2"/>
  <c r="M3865" i="2"/>
  <c r="N3865" i="2" s="1"/>
  <c r="P3865" i="2"/>
  <c r="Q3865" i="2"/>
  <c r="R3865" i="2"/>
  <c r="S3865" i="2"/>
  <c r="T3865" i="2"/>
  <c r="A3866" i="2"/>
  <c r="B3866" i="2" s="1"/>
  <c r="C3866" i="2"/>
  <c r="D3866" i="2"/>
  <c r="G3866" i="2"/>
  <c r="E3866" i="2" s="1"/>
  <c r="F3866" i="2" s="1"/>
  <c r="H3866" i="2"/>
  <c r="I3866" i="2"/>
  <c r="J3866" i="2" s="1"/>
  <c r="L3866" i="2"/>
  <c r="M3866" i="2"/>
  <c r="N3866" i="2" s="1"/>
  <c r="P3866" i="2"/>
  <c r="Q3866" i="2"/>
  <c r="R3866" i="2"/>
  <c r="S3866" i="2"/>
  <c r="T3866" i="2"/>
  <c r="A3867" i="2"/>
  <c r="B3867" i="2" s="1"/>
  <c r="C3867" i="2"/>
  <c r="D3867" i="2"/>
  <c r="G3867" i="2"/>
  <c r="E3867" i="2" s="1"/>
  <c r="F3867" i="2" s="1"/>
  <c r="H3867" i="2"/>
  <c r="I3867" i="2"/>
  <c r="J3867" i="2" s="1"/>
  <c r="L3867" i="2"/>
  <c r="M3867" i="2"/>
  <c r="N3867" i="2" s="1"/>
  <c r="P3867" i="2"/>
  <c r="Q3867" i="2"/>
  <c r="R3867" i="2"/>
  <c r="S3867" i="2"/>
  <c r="T3867" i="2"/>
  <c r="A3868" i="2"/>
  <c r="B3868" i="2" s="1"/>
  <c r="C3868" i="2"/>
  <c r="D3868" i="2"/>
  <c r="G3868" i="2"/>
  <c r="E3868" i="2" s="1"/>
  <c r="F3868" i="2" s="1"/>
  <c r="H3868" i="2"/>
  <c r="I3868" i="2"/>
  <c r="J3868" i="2" s="1"/>
  <c r="L3868" i="2"/>
  <c r="M3868" i="2"/>
  <c r="N3868" i="2" s="1"/>
  <c r="P3868" i="2"/>
  <c r="Q3868" i="2"/>
  <c r="R3868" i="2"/>
  <c r="S3868" i="2"/>
  <c r="T3868" i="2"/>
  <c r="A3869" i="2"/>
  <c r="B3869" i="2" s="1"/>
  <c r="C3869" i="2"/>
  <c r="D3869" i="2"/>
  <c r="G3869" i="2"/>
  <c r="E3869" i="2" s="1"/>
  <c r="F3869" i="2" s="1"/>
  <c r="H3869" i="2"/>
  <c r="I3869" i="2"/>
  <c r="J3869" i="2" s="1"/>
  <c r="L3869" i="2"/>
  <c r="M3869" i="2"/>
  <c r="N3869" i="2" s="1"/>
  <c r="P3869" i="2"/>
  <c r="Q3869" i="2"/>
  <c r="R3869" i="2"/>
  <c r="S3869" i="2"/>
  <c r="T3869" i="2"/>
  <c r="A3870" i="2"/>
  <c r="B3870" i="2" s="1"/>
  <c r="C3870" i="2"/>
  <c r="D3870" i="2"/>
  <c r="G3870" i="2"/>
  <c r="E3870" i="2" s="1"/>
  <c r="F3870" i="2" s="1"/>
  <c r="H3870" i="2"/>
  <c r="I3870" i="2"/>
  <c r="J3870" i="2" s="1"/>
  <c r="L3870" i="2"/>
  <c r="M3870" i="2"/>
  <c r="N3870" i="2" s="1"/>
  <c r="P3870" i="2"/>
  <c r="Q3870" i="2"/>
  <c r="R3870" i="2"/>
  <c r="S3870" i="2"/>
  <c r="T3870" i="2"/>
  <c r="J3" i="11"/>
  <c r="O3848" i="2" l="1"/>
  <c r="K3847" i="2"/>
  <c r="O3854" i="2"/>
  <c r="K3853" i="2"/>
  <c r="O3852" i="2"/>
  <c r="K3851" i="2"/>
  <c r="O3856" i="2"/>
  <c r="K3857" i="2"/>
  <c r="J3856" i="2"/>
  <c r="K3856" i="2"/>
  <c r="N3853" i="2"/>
  <c r="O3853" i="2"/>
  <c r="K3870" i="2"/>
  <c r="K3869" i="2"/>
  <c r="K3868" i="2"/>
  <c r="K3867" i="2"/>
  <c r="K3866" i="2"/>
  <c r="K3865" i="2"/>
  <c r="K3864" i="2"/>
  <c r="K3863" i="2"/>
  <c r="K3862" i="2"/>
  <c r="K3861" i="2"/>
  <c r="K3860" i="2"/>
  <c r="K3859" i="2"/>
  <c r="J3858" i="2"/>
  <c r="K3858" i="2"/>
  <c r="N3855" i="2"/>
  <c r="O3855" i="2"/>
  <c r="N3857" i="2"/>
  <c r="O3857" i="2"/>
  <c r="K3855" i="2"/>
  <c r="J3854" i="2"/>
  <c r="K3854" i="2"/>
  <c r="O3870" i="2"/>
  <c r="O3869" i="2"/>
  <c r="O3868" i="2"/>
  <c r="O3867" i="2"/>
  <c r="O3866" i="2"/>
  <c r="O3865" i="2"/>
  <c r="O3864" i="2"/>
  <c r="O3863" i="2"/>
  <c r="O3862" i="2"/>
  <c r="O3861" i="2"/>
  <c r="O3860" i="2"/>
  <c r="O3859" i="2"/>
  <c r="O3858" i="2"/>
  <c r="K3852" i="2"/>
  <c r="O3851" i="2"/>
  <c r="K3850" i="2"/>
  <c r="O3849" i="2"/>
  <c r="K3848" i="2"/>
  <c r="O3847" i="2"/>
  <c r="K3846" i="2"/>
  <c r="K3" i="11"/>
  <c r="K4" i="11"/>
  <c r="K5" i="11"/>
  <c r="K6" i="11"/>
  <c r="K7" i="11"/>
  <c r="K8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R2" i="10" l="1"/>
  <c r="S2" i="10"/>
  <c r="T2" i="10"/>
  <c r="U2" i="10"/>
  <c r="V2" i="10"/>
  <c r="W2" i="10"/>
  <c r="X2" i="10"/>
  <c r="Y2" i="10"/>
  <c r="Z2" i="10"/>
  <c r="AA2" i="10"/>
  <c r="AB2" i="10"/>
  <c r="AC2" i="10"/>
  <c r="AD2" i="10"/>
  <c r="AE2" i="10"/>
  <c r="AF2" i="10"/>
  <c r="AG2" i="10"/>
  <c r="AH2" i="10"/>
  <c r="AI2" i="10"/>
  <c r="AJ2" i="10"/>
  <c r="AK2" i="10"/>
  <c r="AL1" i="10"/>
  <c r="AM1" i="10"/>
  <c r="AN1" i="10"/>
  <c r="AO1" i="10"/>
  <c r="AP1" i="10"/>
  <c r="AQ1" i="10"/>
  <c r="AR1" i="10"/>
  <c r="AS1" i="10"/>
  <c r="AT1" i="10"/>
  <c r="AU1" i="10"/>
  <c r="AV1" i="10"/>
  <c r="AW1" i="10"/>
  <c r="AX1" i="10"/>
  <c r="AY1" i="10"/>
  <c r="AZ1" i="10"/>
  <c r="E1" i="10"/>
  <c r="F1" i="10"/>
  <c r="G1" i="10"/>
  <c r="H1" i="10"/>
  <c r="I1" i="10"/>
  <c r="J1" i="10"/>
  <c r="K1" i="10"/>
  <c r="L1" i="10"/>
  <c r="M2" i="10"/>
  <c r="N2" i="10"/>
  <c r="O2" i="10"/>
  <c r="P2" i="10"/>
  <c r="Q2" i="10"/>
  <c r="D1" i="10"/>
  <c r="B8" i="10"/>
  <c r="B7" i="10"/>
  <c r="B6" i="10"/>
  <c r="B5" i="10"/>
  <c r="B4" i="10"/>
  <c r="B3" i="10"/>
  <c r="C38" i="6"/>
  <c r="C20" i="6"/>
  <c r="B11" i="6"/>
  <c r="C11" i="6"/>
  <c r="C12" i="6"/>
  <c r="C34" i="6"/>
  <c r="C22" i="6"/>
  <c r="B28" i="6"/>
  <c r="C28" i="6"/>
  <c r="C15" i="6"/>
  <c r="C17" i="6"/>
  <c r="C24" i="6"/>
  <c r="B25" i="6"/>
  <c r="C25" i="6"/>
  <c r="B26" i="6"/>
  <c r="C26" i="6"/>
  <c r="B27" i="6"/>
  <c r="C27" i="6"/>
  <c r="C42" i="6"/>
  <c r="C45" i="6"/>
  <c r="B33" i="6"/>
  <c r="C33" i="6"/>
  <c r="C43" i="6"/>
  <c r="C35" i="6"/>
  <c r="C47" i="6"/>
  <c r="C49" i="6"/>
  <c r="B51" i="8" l="1"/>
  <c r="B50" i="8"/>
  <c r="B49" i="8"/>
  <c r="B48" i="8"/>
  <c r="B47" i="8"/>
  <c r="B46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12" i="8"/>
  <c r="B11" i="8"/>
  <c r="B10" i="8"/>
  <c r="B9" i="8"/>
  <c r="B8" i="8"/>
  <c r="B7" i="8"/>
  <c r="B6" i="8"/>
  <c r="B5" i="8"/>
  <c r="B4" i="8"/>
  <c r="B3" i="8"/>
  <c r="B2" i="8"/>
  <c r="B45" i="8"/>
  <c r="B44" i="8"/>
  <c r="B43" i="8"/>
  <c r="B42" i="8"/>
  <c r="B36" i="8"/>
  <c r="B37" i="8"/>
  <c r="B38" i="8"/>
  <c r="B39" i="8"/>
  <c r="B40" i="8"/>
  <c r="B41" i="8"/>
  <c r="B35" i="8"/>
  <c r="A3808" i="2" l="1"/>
  <c r="B3808" i="2" s="1"/>
  <c r="C3808" i="2"/>
  <c r="D3808" i="2"/>
  <c r="G3808" i="2"/>
  <c r="E3808" i="2" s="1"/>
  <c r="F3808" i="2" s="1"/>
  <c r="H3808" i="2"/>
  <c r="I3808" i="2"/>
  <c r="J3808" i="2" s="1"/>
  <c r="L3808" i="2"/>
  <c r="M3808" i="2"/>
  <c r="N3808" i="2" s="1"/>
  <c r="P3808" i="2"/>
  <c r="Q3808" i="2"/>
  <c r="R3808" i="2"/>
  <c r="S3808" i="2"/>
  <c r="T3808" i="2"/>
  <c r="A3809" i="2"/>
  <c r="B3809" i="2" s="1"/>
  <c r="C3809" i="2"/>
  <c r="D3809" i="2"/>
  <c r="G3809" i="2"/>
  <c r="E3809" i="2" s="1"/>
  <c r="F3809" i="2" s="1"/>
  <c r="H3809" i="2"/>
  <c r="I3809" i="2"/>
  <c r="J3809" i="2" s="1"/>
  <c r="L3809" i="2"/>
  <c r="M3809" i="2"/>
  <c r="N3809" i="2" s="1"/>
  <c r="P3809" i="2"/>
  <c r="Q3809" i="2"/>
  <c r="R3809" i="2"/>
  <c r="S3809" i="2"/>
  <c r="T3809" i="2"/>
  <c r="A3810" i="2"/>
  <c r="B3810" i="2" s="1"/>
  <c r="C3810" i="2"/>
  <c r="D3810" i="2"/>
  <c r="G3810" i="2"/>
  <c r="E3810" i="2" s="1"/>
  <c r="F3810" i="2" s="1"/>
  <c r="H3810" i="2"/>
  <c r="I3810" i="2"/>
  <c r="J3810" i="2" s="1"/>
  <c r="L3810" i="2"/>
  <c r="M3810" i="2"/>
  <c r="N3810" i="2" s="1"/>
  <c r="P3810" i="2"/>
  <c r="Q3810" i="2"/>
  <c r="R3810" i="2"/>
  <c r="S3810" i="2"/>
  <c r="T3810" i="2"/>
  <c r="A3811" i="2"/>
  <c r="B3811" i="2" s="1"/>
  <c r="C3811" i="2"/>
  <c r="D3811" i="2"/>
  <c r="G3811" i="2"/>
  <c r="E3811" i="2" s="1"/>
  <c r="F3811" i="2" s="1"/>
  <c r="H3811" i="2"/>
  <c r="I3811" i="2"/>
  <c r="J3811" i="2" s="1"/>
  <c r="L3811" i="2"/>
  <c r="M3811" i="2"/>
  <c r="N3811" i="2" s="1"/>
  <c r="P3811" i="2"/>
  <c r="Q3811" i="2"/>
  <c r="R3811" i="2"/>
  <c r="S3811" i="2"/>
  <c r="T3811" i="2"/>
  <c r="A3812" i="2"/>
  <c r="B3812" i="2" s="1"/>
  <c r="C3812" i="2"/>
  <c r="D3812" i="2"/>
  <c r="G3812" i="2"/>
  <c r="E3812" i="2" s="1"/>
  <c r="F3812" i="2" s="1"/>
  <c r="H3812" i="2"/>
  <c r="I3812" i="2"/>
  <c r="J3812" i="2" s="1"/>
  <c r="L3812" i="2"/>
  <c r="M3812" i="2"/>
  <c r="N3812" i="2" s="1"/>
  <c r="P3812" i="2"/>
  <c r="Q3812" i="2"/>
  <c r="R3812" i="2"/>
  <c r="S3812" i="2"/>
  <c r="T3812" i="2"/>
  <c r="A3813" i="2"/>
  <c r="B3813" i="2" s="1"/>
  <c r="C3813" i="2"/>
  <c r="D3813" i="2"/>
  <c r="G3813" i="2"/>
  <c r="E3813" i="2" s="1"/>
  <c r="F3813" i="2" s="1"/>
  <c r="H3813" i="2"/>
  <c r="I3813" i="2"/>
  <c r="J3813" i="2" s="1"/>
  <c r="L3813" i="2"/>
  <c r="M3813" i="2"/>
  <c r="N3813" i="2" s="1"/>
  <c r="P3813" i="2"/>
  <c r="Q3813" i="2"/>
  <c r="R3813" i="2"/>
  <c r="S3813" i="2"/>
  <c r="T3813" i="2"/>
  <c r="A3814" i="2"/>
  <c r="B3814" i="2" s="1"/>
  <c r="C3814" i="2"/>
  <c r="D3814" i="2"/>
  <c r="G3814" i="2"/>
  <c r="E3814" i="2" s="1"/>
  <c r="F3814" i="2" s="1"/>
  <c r="H3814" i="2"/>
  <c r="I3814" i="2"/>
  <c r="L3814" i="2"/>
  <c r="M3814" i="2"/>
  <c r="P3814" i="2"/>
  <c r="Q3814" i="2"/>
  <c r="R3814" i="2"/>
  <c r="S3814" i="2"/>
  <c r="T3814" i="2"/>
  <c r="A3815" i="2"/>
  <c r="B3815" i="2" s="1"/>
  <c r="C3815" i="2"/>
  <c r="D3815" i="2"/>
  <c r="G3815" i="2"/>
  <c r="E3815" i="2" s="1"/>
  <c r="F3815" i="2" s="1"/>
  <c r="H3815" i="2"/>
  <c r="I3815" i="2"/>
  <c r="L3815" i="2"/>
  <c r="M3815" i="2"/>
  <c r="P3815" i="2"/>
  <c r="Q3815" i="2"/>
  <c r="R3815" i="2"/>
  <c r="S3815" i="2"/>
  <c r="T3815" i="2"/>
  <c r="A3816" i="2"/>
  <c r="B3816" i="2" s="1"/>
  <c r="C3816" i="2"/>
  <c r="D3816" i="2"/>
  <c r="G3816" i="2"/>
  <c r="E3816" i="2" s="1"/>
  <c r="F3816" i="2" s="1"/>
  <c r="H3816" i="2"/>
  <c r="I3816" i="2"/>
  <c r="L3816" i="2"/>
  <c r="M3816" i="2"/>
  <c r="P3816" i="2"/>
  <c r="Q3816" i="2"/>
  <c r="R3816" i="2"/>
  <c r="S3816" i="2"/>
  <c r="T3816" i="2"/>
  <c r="A3817" i="2"/>
  <c r="B3817" i="2" s="1"/>
  <c r="C3817" i="2"/>
  <c r="D3817" i="2"/>
  <c r="G3817" i="2"/>
  <c r="E3817" i="2" s="1"/>
  <c r="F3817" i="2" s="1"/>
  <c r="H3817" i="2"/>
  <c r="I3817" i="2"/>
  <c r="L3817" i="2"/>
  <c r="M3817" i="2"/>
  <c r="P3817" i="2"/>
  <c r="Q3817" i="2"/>
  <c r="R3817" i="2"/>
  <c r="S3817" i="2"/>
  <c r="T3817" i="2"/>
  <c r="A3818" i="2"/>
  <c r="B3818" i="2" s="1"/>
  <c r="C3818" i="2"/>
  <c r="D3818" i="2"/>
  <c r="G3818" i="2"/>
  <c r="E3818" i="2" s="1"/>
  <c r="F3818" i="2" s="1"/>
  <c r="H3818" i="2"/>
  <c r="I3818" i="2"/>
  <c r="L3818" i="2"/>
  <c r="M3818" i="2"/>
  <c r="P3818" i="2"/>
  <c r="Q3818" i="2"/>
  <c r="R3818" i="2"/>
  <c r="S3818" i="2"/>
  <c r="T3818" i="2"/>
  <c r="A3819" i="2"/>
  <c r="B3819" i="2" s="1"/>
  <c r="C3819" i="2"/>
  <c r="D3819" i="2"/>
  <c r="G3819" i="2"/>
  <c r="E3819" i="2" s="1"/>
  <c r="F3819" i="2" s="1"/>
  <c r="H3819" i="2"/>
  <c r="I3819" i="2"/>
  <c r="L3819" i="2"/>
  <c r="M3819" i="2"/>
  <c r="P3819" i="2"/>
  <c r="Q3819" i="2"/>
  <c r="R3819" i="2"/>
  <c r="S3819" i="2"/>
  <c r="T3819" i="2"/>
  <c r="A3820" i="2"/>
  <c r="B3820" i="2" s="1"/>
  <c r="C3820" i="2"/>
  <c r="D3820" i="2"/>
  <c r="G3820" i="2"/>
  <c r="E3820" i="2" s="1"/>
  <c r="F3820" i="2" s="1"/>
  <c r="H3820" i="2"/>
  <c r="I3820" i="2"/>
  <c r="L3820" i="2"/>
  <c r="M3820" i="2"/>
  <c r="P3820" i="2"/>
  <c r="Q3820" i="2"/>
  <c r="R3820" i="2"/>
  <c r="S3820" i="2"/>
  <c r="T3820" i="2"/>
  <c r="A3821" i="2"/>
  <c r="B3821" i="2" s="1"/>
  <c r="C3821" i="2"/>
  <c r="D3821" i="2"/>
  <c r="G3821" i="2"/>
  <c r="E3821" i="2" s="1"/>
  <c r="F3821" i="2" s="1"/>
  <c r="H3821" i="2"/>
  <c r="I3821" i="2"/>
  <c r="L3821" i="2"/>
  <c r="M3821" i="2"/>
  <c r="P3821" i="2"/>
  <c r="Q3821" i="2"/>
  <c r="R3821" i="2"/>
  <c r="S3821" i="2"/>
  <c r="T3821" i="2"/>
  <c r="A3822" i="2"/>
  <c r="B3822" i="2" s="1"/>
  <c r="C3822" i="2"/>
  <c r="D3822" i="2"/>
  <c r="G3822" i="2"/>
  <c r="E3822" i="2" s="1"/>
  <c r="F3822" i="2" s="1"/>
  <c r="H3822" i="2"/>
  <c r="I3822" i="2"/>
  <c r="L3822" i="2"/>
  <c r="M3822" i="2"/>
  <c r="P3822" i="2"/>
  <c r="Q3822" i="2"/>
  <c r="R3822" i="2"/>
  <c r="S3822" i="2"/>
  <c r="T3822" i="2"/>
  <c r="A3823" i="2"/>
  <c r="B3823" i="2" s="1"/>
  <c r="C3823" i="2"/>
  <c r="D3823" i="2"/>
  <c r="G3823" i="2"/>
  <c r="E3823" i="2" s="1"/>
  <c r="F3823" i="2" s="1"/>
  <c r="H3823" i="2"/>
  <c r="I3823" i="2"/>
  <c r="L3823" i="2"/>
  <c r="M3823" i="2"/>
  <c r="P3823" i="2"/>
  <c r="Q3823" i="2"/>
  <c r="R3823" i="2"/>
  <c r="S3823" i="2"/>
  <c r="T3823" i="2"/>
  <c r="A3824" i="2"/>
  <c r="B3824" i="2" s="1"/>
  <c r="C3824" i="2"/>
  <c r="D3824" i="2"/>
  <c r="G3824" i="2"/>
  <c r="E3824" i="2" s="1"/>
  <c r="F3824" i="2" s="1"/>
  <c r="H3824" i="2"/>
  <c r="I3824" i="2"/>
  <c r="L3824" i="2"/>
  <c r="M3824" i="2"/>
  <c r="P3824" i="2"/>
  <c r="Q3824" i="2"/>
  <c r="R3824" i="2"/>
  <c r="S3824" i="2"/>
  <c r="T3824" i="2"/>
  <c r="A3825" i="2"/>
  <c r="B3825" i="2" s="1"/>
  <c r="C3825" i="2"/>
  <c r="D3825" i="2"/>
  <c r="G3825" i="2"/>
  <c r="E3825" i="2" s="1"/>
  <c r="F3825" i="2" s="1"/>
  <c r="H3825" i="2"/>
  <c r="I3825" i="2"/>
  <c r="L3825" i="2"/>
  <c r="M3825" i="2"/>
  <c r="P3825" i="2"/>
  <c r="Q3825" i="2"/>
  <c r="R3825" i="2"/>
  <c r="S3825" i="2"/>
  <c r="T3825" i="2"/>
  <c r="A3826" i="2"/>
  <c r="B3826" i="2" s="1"/>
  <c r="C3826" i="2"/>
  <c r="D3826" i="2"/>
  <c r="G3826" i="2"/>
  <c r="E3826" i="2" s="1"/>
  <c r="F3826" i="2" s="1"/>
  <c r="H3826" i="2"/>
  <c r="I3826" i="2"/>
  <c r="L3826" i="2"/>
  <c r="M3826" i="2"/>
  <c r="P3826" i="2"/>
  <c r="Q3826" i="2"/>
  <c r="R3826" i="2"/>
  <c r="S3826" i="2"/>
  <c r="T3826" i="2"/>
  <c r="A3827" i="2"/>
  <c r="B3827" i="2" s="1"/>
  <c r="C3827" i="2"/>
  <c r="D3827" i="2"/>
  <c r="G3827" i="2"/>
  <c r="E3827" i="2" s="1"/>
  <c r="F3827" i="2" s="1"/>
  <c r="H3827" i="2"/>
  <c r="I3827" i="2"/>
  <c r="L3827" i="2"/>
  <c r="M3827" i="2"/>
  <c r="P3827" i="2"/>
  <c r="Q3827" i="2"/>
  <c r="R3827" i="2"/>
  <c r="S3827" i="2"/>
  <c r="T3827" i="2"/>
  <c r="A3828" i="2"/>
  <c r="B3828" i="2" s="1"/>
  <c r="C3828" i="2"/>
  <c r="D3828" i="2"/>
  <c r="G3828" i="2"/>
  <c r="E3828" i="2" s="1"/>
  <c r="F3828" i="2" s="1"/>
  <c r="H3828" i="2"/>
  <c r="I3828" i="2"/>
  <c r="L3828" i="2"/>
  <c r="M3828" i="2"/>
  <c r="P3828" i="2"/>
  <c r="Q3828" i="2"/>
  <c r="R3828" i="2"/>
  <c r="S3828" i="2"/>
  <c r="T3828" i="2"/>
  <c r="A3829" i="2"/>
  <c r="B3829" i="2" s="1"/>
  <c r="C3829" i="2"/>
  <c r="D3829" i="2"/>
  <c r="G3829" i="2"/>
  <c r="E3829" i="2" s="1"/>
  <c r="F3829" i="2" s="1"/>
  <c r="H3829" i="2"/>
  <c r="I3829" i="2"/>
  <c r="L3829" i="2"/>
  <c r="M3829" i="2"/>
  <c r="P3829" i="2"/>
  <c r="Q3829" i="2"/>
  <c r="R3829" i="2"/>
  <c r="S3829" i="2"/>
  <c r="T3829" i="2"/>
  <c r="A3830" i="2"/>
  <c r="B3830" i="2" s="1"/>
  <c r="C3830" i="2"/>
  <c r="D3830" i="2"/>
  <c r="G3830" i="2"/>
  <c r="E3830" i="2" s="1"/>
  <c r="F3830" i="2" s="1"/>
  <c r="H3830" i="2"/>
  <c r="I3830" i="2"/>
  <c r="L3830" i="2"/>
  <c r="M3830" i="2"/>
  <c r="P3830" i="2"/>
  <c r="Q3830" i="2"/>
  <c r="R3830" i="2"/>
  <c r="S3830" i="2"/>
  <c r="T3830" i="2"/>
  <c r="A3831" i="2"/>
  <c r="B3831" i="2" s="1"/>
  <c r="C3831" i="2"/>
  <c r="D3831" i="2"/>
  <c r="G3831" i="2"/>
  <c r="E3831" i="2" s="1"/>
  <c r="F3831" i="2" s="1"/>
  <c r="H3831" i="2"/>
  <c r="I3831" i="2"/>
  <c r="L3831" i="2"/>
  <c r="M3831" i="2"/>
  <c r="P3831" i="2"/>
  <c r="Q3831" i="2"/>
  <c r="R3831" i="2"/>
  <c r="S3831" i="2"/>
  <c r="T3831" i="2"/>
  <c r="A3832" i="2"/>
  <c r="B3832" i="2" s="1"/>
  <c r="C3832" i="2"/>
  <c r="D3832" i="2"/>
  <c r="G3832" i="2"/>
  <c r="E3832" i="2" s="1"/>
  <c r="F3832" i="2" s="1"/>
  <c r="H3832" i="2"/>
  <c r="I3832" i="2"/>
  <c r="J3832" i="2" s="1"/>
  <c r="L3832" i="2"/>
  <c r="M3832" i="2"/>
  <c r="N3832" i="2" s="1"/>
  <c r="P3832" i="2"/>
  <c r="Q3832" i="2"/>
  <c r="R3832" i="2"/>
  <c r="S3832" i="2"/>
  <c r="T3832" i="2"/>
  <c r="A3833" i="2"/>
  <c r="B3833" i="2" s="1"/>
  <c r="C3833" i="2"/>
  <c r="D3833" i="2"/>
  <c r="G3833" i="2"/>
  <c r="E3833" i="2" s="1"/>
  <c r="F3833" i="2" s="1"/>
  <c r="H3833" i="2"/>
  <c r="I3833" i="2"/>
  <c r="J3833" i="2" s="1"/>
  <c r="L3833" i="2"/>
  <c r="M3833" i="2"/>
  <c r="N3833" i="2" s="1"/>
  <c r="P3833" i="2"/>
  <c r="Q3833" i="2"/>
  <c r="R3833" i="2"/>
  <c r="S3833" i="2"/>
  <c r="T3833" i="2"/>
  <c r="A3834" i="2"/>
  <c r="B3834" i="2" s="1"/>
  <c r="C3834" i="2"/>
  <c r="D3834" i="2"/>
  <c r="G3834" i="2"/>
  <c r="E3834" i="2" s="1"/>
  <c r="F3834" i="2" s="1"/>
  <c r="H3834" i="2"/>
  <c r="I3834" i="2"/>
  <c r="K3834" i="2" s="1"/>
  <c r="L3834" i="2"/>
  <c r="M3834" i="2"/>
  <c r="P3834" i="2"/>
  <c r="Q3834" i="2"/>
  <c r="R3834" i="2"/>
  <c r="S3834" i="2"/>
  <c r="T3834" i="2"/>
  <c r="A3835" i="2"/>
  <c r="B3835" i="2" s="1"/>
  <c r="C3835" i="2"/>
  <c r="D3835" i="2"/>
  <c r="G3835" i="2"/>
  <c r="E3835" i="2" s="1"/>
  <c r="F3835" i="2" s="1"/>
  <c r="H3835" i="2"/>
  <c r="I3835" i="2"/>
  <c r="J3835" i="2" s="1"/>
  <c r="L3835" i="2"/>
  <c r="M3835" i="2"/>
  <c r="N3835" i="2" s="1"/>
  <c r="P3835" i="2"/>
  <c r="Q3835" i="2"/>
  <c r="R3835" i="2"/>
  <c r="S3835" i="2"/>
  <c r="T3835" i="2"/>
  <c r="A3836" i="2"/>
  <c r="B3836" i="2" s="1"/>
  <c r="C3836" i="2"/>
  <c r="D3836" i="2"/>
  <c r="G3836" i="2"/>
  <c r="E3836" i="2" s="1"/>
  <c r="F3836" i="2" s="1"/>
  <c r="H3836" i="2"/>
  <c r="I3836" i="2"/>
  <c r="L3836" i="2"/>
  <c r="M3836" i="2"/>
  <c r="N3836" i="2" s="1"/>
  <c r="P3836" i="2"/>
  <c r="Q3836" i="2"/>
  <c r="R3836" i="2"/>
  <c r="S3836" i="2"/>
  <c r="T3836" i="2"/>
  <c r="A3837" i="2"/>
  <c r="B3837" i="2" s="1"/>
  <c r="C3837" i="2"/>
  <c r="D3837" i="2"/>
  <c r="G3837" i="2"/>
  <c r="E3837" i="2" s="1"/>
  <c r="F3837" i="2" s="1"/>
  <c r="H3837" i="2"/>
  <c r="I3837" i="2"/>
  <c r="J3837" i="2" s="1"/>
  <c r="L3837" i="2"/>
  <c r="M3837" i="2"/>
  <c r="N3837" i="2" s="1"/>
  <c r="P3837" i="2"/>
  <c r="Q3837" i="2"/>
  <c r="R3837" i="2"/>
  <c r="S3837" i="2"/>
  <c r="T3837" i="2"/>
  <c r="A3838" i="2"/>
  <c r="B3838" i="2" s="1"/>
  <c r="C3838" i="2"/>
  <c r="D3838" i="2"/>
  <c r="G3838" i="2"/>
  <c r="E3838" i="2" s="1"/>
  <c r="F3838" i="2" s="1"/>
  <c r="H3838" i="2"/>
  <c r="I3838" i="2"/>
  <c r="K3838" i="2" s="1"/>
  <c r="L3838" i="2"/>
  <c r="M3838" i="2"/>
  <c r="P3838" i="2"/>
  <c r="Q3838" i="2"/>
  <c r="R3838" i="2"/>
  <c r="S3838" i="2"/>
  <c r="T3838" i="2"/>
  <c r="A3839" i="2"/>
  <c r="B3839" i="2" s="1"/>
  <c r="C3839" i="2"/>
  <c r="D3839" i="2"/>
  <c r="G3839" i="2"/>
  <c r="E3839" i="2" s="1"/>
  <c r="F3839" i="2" s="1"/>
  <c r="H3839" i="2"/>
  <c r="I3839" i="2"/>
  <c r="J3839" i="2" s="1"/>
  <c r="L3839" i="2"/>
  <c r="M3839" i="2"/>
  <c r="N3839" i="2" s="1"/>
  <c r="P3839" i="2"/>
  <c r="Q3839" i="2"/>
  <c r="R3839" i="2"/>
  <c r="S3839" i="2"/>
  <c r="T3839" i="2"/>
  <c r="A3840" i="2"/>
  <c r="B3840" i="2" s="1"/>
  <c r="C3840" i="2"/>
  <c r="D3840" i="2"/>
  <c r="G3840" i="2"/>
  <c r="E3840" i="2" s="1"/>
  <c r="F3840" i="2" s="1"/>
  <c r="H3840" i="2"/>
  <c r="I3840" i="2"/>
  <c r="L3840" i="2"/>
  <c r="M3840" i="2"/>
  <c r="N3840" i="2" s="1"/>
  <c r="P3840" i="2"/>
  <c r="Q3840" i="2"/>
  <c r="R3840" i="2"/>
  <c r="S3840" i="2"/>
  <c r="T3840" i="2"/>
  <c r="A3841" i="2"/>
  <c r="B3841" i="2" s="1"/>
  <c r="C3841" i="2"/>
  <c r="D3841" i="2"/>
  <c r="G3841" i="2"/>
  <c r="E3841" i="2" s="1"/>
  <c r="F3841" i="2" s="1"/>
  <c r="H3841" i="2"/>
  <c r="I3841" i="2"/>
  <c r="J3841" i="2" s="1"/>
  <c r="L3841" i="2"/>
  <c r="M3841" i="2"/>
  <c r="N3841" i="2" s="1"/>
  <c r="P3841" i="2"/>
  <c r="Q3841" i="2"/>
  <c r="R3841" i="2"/>
  <c r="S3841" i="2"/>
  <c r="T3841" i="2"/>
  <c r="A3842" i="2"/>
  <c r="B3842" i="2" s="1"/>
  <c r="C3842" i="2"/>
  <c r="D3842" i="2"/>
  <c r="G3842" i="2"/>
  <c r="E3842" i="2" s="1"/>
  <c r="F3842" i="2" s="1"/>
  <c r="H3842" i="2"/>
  <c r="I3842" i="2"/>
  <c r="K3842" i="2" s="1"/>
  <c r="L3842" i="2"/>
  <c r="M3842" i="2"/>
  <c r="P3842" i="2"/>
  <c r="Q3842" i="2"/>
  <c r="R3842" i="2"/>
  <c r="S3842" i="2"/>
  <c r="T3842" i="2"/>
  <c r="A3843" i="2"/>
  <c r="B3843" i="2" s="1"/>
  <c r="C3843" i="2"/>
  <c r="D3843" i="2"/>
  <c r="G3843" i="2"/>
  <c r="E3843" i="2" s="1"/>
  <c r="F3843" i="2" s="1"/>
  <c r="H3843" i="2"/>
  <c r="I3843" i="2"/>
  <c r="J3843" i="2" s="1"/>
  <c r="L3843" i="2"/>
  <c r="M3843" i="2"/>
  <c r="N3843" i="2" s="1"/>
  <c r="P3843" i="2"/>
  <c r="Q3843" i="2"/>
  <c r="R3843" i="2"/>
  <c r="S3843" i="2"/>
  <c r="T3843" i="2"/>
  <c r="A3844" i="2"/>
  <c r="B3844" i="2" s="1"/>
  <c r="C3844" i="2"/>
  <c r="D3844" i="2"/>
  <c r="G3844" i="2"/>
  <c r="E3844" i="2" s="1"/>
  <c r="F3844" i="2" s="1"/>
  <c r="H3844" i="2"/>
  <c r="I3844" i="2"/>
  <c r="L3844" i="2"/>
  <c r="M3844" i="2"/>
  <c r="N3844" i="2" s="1"/>
  <c r="P3844" i="2"/>
  <c r="Q3844" i="2"/>
  <c r="R3844" i="2"/>
  <c r="S3844" i="2"/>
  <c r="T3844" i="2"/>
  <c r="A3845" i="2"/>
  <c r="B3845" i="2" s="1"/>
  <c r="C3845" i="2"/>
  <c r="D3845" i="2"/>
  <c r="G3845" i="2"/>
  <c r="E3845" i="2" s="1"/>
  <c r="F3845" i="2" s="1"/>
  <c r="H3845" i="2"/>
  <c r="I3845" i="2"/>
  <c r="J3845" i="2" s="1"/>
  <c r="L3845" i="2"/>
  <c r="M3845" i="2"/>
  <c r="N3845" i="2" s="1"/>
  <c r="P3845" i="2"/>
  <c r="Q3845" i="2"/>
  <c r="R3845" i="2"/>
  <c r="S3845" i="2"/>
  <c r="T3845" i="2"/>
  <c r="C23" i="6"/>
  <c r="C21" i="6"/>
  <c r="C19" i="6"/>
  <c r="C39" i="6"/>
  <c r="C7" i="6"/>
  <c r="B7" i="6"/>
  <c r="C6" i="6"/>
  <c r="B6" i="6"/>
  <c r="C9" i="6"/>
  <c r="B9" i="6"/>
  <c r="C16" i="6"/>
  <c r="C10" i="6"/>
  <c r="B10" i="6"/>
  <c r="C32" i="6"/>
  <c r="C14" i="6"/>
  <c r="C37" i="6"/>
  <c r="C46" i="6"/>
  <c r="C40" i="6"/>
  <c r="C48" i="6"/>
  <c r="C51" i="6"/>
  <c r="C41" i="6"/>
  <c r="C30" i="6"/>
  <c r="C4" i="6"/>
  <c r="B4" i="6"/>
  <c r="C29" i="6"/>
  <c r="B29" i="6"/>
  <c r="C50" i="6"/>
  <c r="C31" i="6"/>
  <c r="B31" i="6"/>
  <c r="C36" i="6"/>
  <c r="C13" i="6"/>
  <c r="C18" i="6"/>
  <c r="C3" i="6"/>
  <c r="B3" i="6"/>
  <c r="C8" i="6"/>
  <c r="B8" i="6"/>
  <c r="C44" i="6"/>
  <c r="C5" i="6"/>
  <c r="B5" i="6"/>
  <c r="B21" i="5"/>
  <c r="C21" i="5"/>
  <c r="A708" i="2"/>
  <c r="B708" i="2" s="1"/>
  <c r="C708" i="2"/>
  <c r="D708" i="2"/>
  <c r="G708" i="2"/>
  <c r="E708" i="2" s="1"/>
  <c r="F708" i="2" s="1"/>
  <c r="H708" i="2"/>
  <c r="I708" i="2"/>
  <c r="J708" i="2" s="1"/>
  <c r="L708" i="2"/>
  <c r="M708" i="2"/>
  <c r="P708" i="2"/>
  <c r="Q708" i="2"/>
  <c r="R708" i="2"/>
  <c r="S708" i="2"/>
  <c r="T708" i="2"/>
  <c r="A709" i="2"/>
  <c r="B709" i="2" s="1"/>
  <c r="C709" i="2"/>
  <c r="D709" i="2"/>
  <c r="G709" i="2"/>
  <c r="E709" i="2" s="1"/>
  <c r="F709" i="2" s="1"/>
  <c r="H709" i="2"/>
  <c r="I709" i="2"/>
  <c r="J709" i="2" s="1"/>
  <c r="L709" i="2"/>
  <c r="M709" i="2"/>
  <c r="N709" i="2" s="1"/>
  <c r="P709" i="2"/>
  <c r="Q709" i="2"/>
  <c r="R709" i="2"/>
  <c r="S709" i="2"/>
  <c r="T709" i="2"/>
  <c r="A710" i="2"/>
  <c r="B710" i="2" s="1"/>
  <c r="C710" i="2"/>
  <c r="D710" i="2"/>
  <c r="G710" i="2"/>
  <c r="E710" i="2" s="1"/>
  <c r="F710" i="2" s="1"/>
  <c r="H710" i="2"/>
  <c r="I710" i="2"/>
  <c r="L710" i="2"/>
  <c r="M710" i="2"/>
  <c r="N710" i="2" s="1"/>
  <c r="P710" i="2"/>
  <c r="Q710" i="2"/>
  <c r="R710" i="2"/>
  <c r="S710" i="2"/>
  <c r="T710" i="2"/>
  <c r="A711" i="2"/>
  <c r="B711" i="2" s="1"/>
  <c r="C711" i="2"/>
  <c r="D711" i="2"/>
  <c r="G711" i="2"/>
  <c r="E711" i="2" s="1"/>
  <c r="F711" i="2" s="1"/>
  <c r="H711" i="2"/>
  <c r="I711" i="2"/>
  <c r="J711" i="2" s="1"/>
  <c r="L711" i="2"/>
  <c r="M711" i="2"/>
  <c r="N711" i="2" s="1"/>
  <c r="P711" i="2"/>
  <c r="Q711" i="2"/>
  <c r="R711" i="2"/>
  <c r="S711" i="2"/>
  <c r="T711" i="2"/>
  <c r="A712" i="2"/>
  <c r="B712" i="2" s="1"/>
  <c r="C712" i="2"/>
  <c r="D712" i="2"/>
  <c r="G712" i="2"/>
  <c r="E712" i="2" s="1"/>
  <c r="F712" i="2" s="1"/>
  <c r="H712" i="2"/>
  <c r="I712" i="2"/>
  <c r="J712" i="2" s="1"/>
  <c r="L712" i="2"/>
  <c r="M712" i="2"/>
  <c r="P712" i="2"/>
  <c r="Q712" i="2"/>
  <c r="R712" i="2"/>
  <c r="S712" i="2"/>
  <c r="T712" i="2"/>
  <c r="A713" i="2"/>
  <c r="B713" i="2" s="1"/>
  <c r="C713" i="2"/>
  <c r="D713" i="2"/>
  <c r="G713" i="2"/>
  <c r="E713" i="2" s="1"/>
  <c r="F713" i="2" s="1"/>
  <c r="H713" i="2"/>
  <c r="I713" i="2"/>
  <c r="J713" i="2" s="1"/>
  <c r="L713" i="2"/>
  <c r="M713" i="2"/>
  <c r="N713" i="2" s="1"/>
  <c r="P713" i="2"/>
  <c r="Q713" i="2"/>
  <c r="R713" i="2"/>
  <c r="S713" i="2"/>
  <c r="T713" i="2"/>
  <c r="A714" i="2"/>
  <c r="B714" i="2" s="1"/>
  <c r="C714" i="2"/>
  <c r="D714" i="2"/>
  <c r="G714" i="2"/>
  <c r="E714" i="2" s="1"/>
  <c r="F714" i="2" s="1"/>
  <c r="H714" i="2"/>
  <c r="I714" i="2"/>
  <c r="L714" i="2"/>
  <c r="M714" i="2"/>
  <c r="N714" i="2" s="1"/>
  <c r="P714" i="2"/>
  <c r="Q714" i="2"/>
  <c r="R714" i="2"/>
  <c r="S714" i="2"/>
  <c r="T714" i="2"/>
  <c r="A715" i="2"/>
  <c r="B715" i="2" s="1"/>
  <c r="C715" i="2"/>
  <c r="D715" i="2"/>
  <c r="G715" i="2"/>
  <c r="E715" i="2" s="1"/>
  <c r="F715" i="2" s="1"/>
  <c r="H715" i="2"/>
  <c r="I715" i="2"/>
  <c r="J715" i="2" s="1"/>
  <c r="L715" i="2"/>
  <c r="M715" i="2"/>
  <c r="P715" i="2"/>
  <c r="Q715" i="2"/>
  <c r="R715" i="2"/>
  <c r="S715" i="2"/>
  <c r="T715" i="2"/>
  <c r="A716" i="2"/>
  <c r="B716" i="2" s="1"/>
  <c r="C716" i="2"/>
  <c r="D716" i="2"/>
  <c r="G716" i="2"/>
  <c r="E716" i="2" s="1"/>
  <c r="F716" i="2" s="1"/>
  <c r="H716" i="2"/>
  <c r="I716" i="2"/>
  <c r="J716" i="2" s="1"/>
  <c r="L716" i="2"/>
  <c r="M716" i="2"/>
  <c r="P716" i="2"/>
  <c r="Q716" i="2"/>
  <c r="R716" i="2"/>
  <c r="S716" i="2"/>
  <c r="T716" i="2"/>
  <c r="A717" i="2"/>
  <c r="B717" i="2" s="1"/>
  <c r="C717" i="2"/>
  <c r="D717" i="2"/>
  <c r="G717" i="2"/>
  <c r="E717" i="2" s="1"/>
  <c r="F717" i="2" s="1"/>
  <c r="H717" i="2"/>
  <c r="I717" i="2"/>
  <c r="L717" i="2"/>
  <c r="M717" i="2"/>
  <c r="N717" i="2" s="1"/>
  <c r="P717" i="2"/>
  <c r="Q717" i="2"/>
  <c r="R717" i="2"/>
  <c r="S717" i="2"/>
  <c r="T717" i="2"/>
  <c r="A718" i="2"/>
  <c r="B718" i="2" s="1"/>
  <c r="C718" i="2"/>
  <c r="D718" i="2"/>
  <c r="G718" i="2"/>
  <c r="E718" i="2" s="1"/>
  <c r="F718" i="2" s="1"/>
  <c r="H718" i="2"/>
  <c r="I718" i="2"/>
  <c r="L718" i="2"/>
  <c r="M718" i="2"/>
  <c r="N718" i="2" s="1"/>
  <c r="P718" i="2"/>
  <c r="Q718" i="2"/>
  <c r="R718" i="2"/>
  <c r="S718" i="2"/>
  <c r="T718" i="2"/>
  <c r="A719" i="2"/>
  <c r="B719" i="2" s="1"/>
  <c r="C719" i="2"/>
  <c r="D719" i="2"/>
  <c r="G719" i="2"/>
  <c r="E719" i="2" s="1"/>
  <c r="F719" i="2" s="1"/>
  <c r="H719" i="2"/>
  <c r="I719" i="2"/>
  <c r="J719" i="2" s="1"/>
  <c r="L719" i="2"/>
  <c r="M719" i="2"/>
  <c r="N719" i="2" s="1"/>
  <c r="P719" i="2"/>
  <c r="Q719" i="2"/>
  <c r="R719" i="2"/>
  <c r="S719" i="2"/>
  <c r="T719" i="2"/>
  <c r="A720" i="2"/>
  <c r="B720" i="2" s="1"/>
  <c r="C720" i="2"/>
  <c r="D720" i="2"/>
  <c r="G720" i="2"/>
  <c r="E720" i="2" s="1"/>
  <c r="F720" i="2" s="1"/>
  <c r="H720" i="2"/>
  <c r="I720" i="2"/>
  <c r="J720" i="2" s="1"/>
  <c r="L720" i="2"/>
  <c r="M720" i="2"/>
  <c r="O720" i="2" s="1"/>
  <c r="P720" i="2"/>
  <c r="Q720" i="2"/>
  <c r="R720" i="2"/>
  <c r="S720" i="2"/>
  <c r="T720" i="2"/>
  <c r="A721" i="2"/>
  <c r="B721" i="2" s="1"/>
  <c r="C721" i="2"/>
  <c r="D721" i="2"/>
  <c r="G721" i="2"/>
  <c r="E721" i="2" s="1"/>
  <c r="F721" i="2" s="1"/>
  <c r="H721" i="2"/>
  <c r="I721" i="2"/>
  <c r="J721" i="2" s="1"/>
  <c r="L721" i="2"/>
  <c r="M721" i="2"/>
  <c r="N721" i="2" s="1"/>
  <c r="P721" i="2"/>
  <c r="Q721" i="2"/>
  <c r="R721" i="2"/>
  <c r="S721" i="2"/>
  <c r="T721" i="2"/>
  <c r="A722" i="2"/>
  <c r="B722" i="2" s="1"/>
  <c r="C722" i="2"/>
  <c r="D722" i="2"/>
  <c r="G722" i="2"/>
  <c r="E722" i="2" s="1"/>
  <c r="F722" i="2" s="1"/>
  <c r="H722" i="2"/>
  <c r="I722" i="2"/>
  <c r="L722" i="2"/>
  <c r="M722" i="2"/>
  <c r="P722" i="2"/>
  <c r="Q722" i="2"/>
  <c r="R722" i="2"/>
  <c r="S722" i="2"/>
  <c r="T722" i="2"/>
  <c r="A723" i="2"/>
  <c r="B723" i="2" s="1"/>
  <c r="C723" i="2"/>
  <c r="D723" i="2"/>
  <c r="G723" i="2"/>
  <c r="E723" i="2" s="1"/>
  <c r="F723" i="2" s="1"/>
  <c r="H723" i="2"/>
  <c r="I723" i="2"/>
  <c r="J723" i="2" s="1"/>
  <c r="L723" i="2"/>
  <c r="M723" i="2"/>
  <c r="N723" i="2" s="1"/>
  <c r="P723" i="2"/>
  <c r="Q723" i="2"/>
  <c r="R723" i="2"/>
  <c r="S723" i="2"/>
  <c r="T723" i="2"/>
  <c r="A724" i="2"/>
  <c r="B724" i="2" s="1"/>
  <c r="C724" i="2"/>
  <c r="D724" i="2"/>
  <c r="G724" i="2"/>
  <c r="E724" i="2" s="1"/>
  <c r="F724" i="2" s="1"/>
  <c r="H724" i="2"/>
  <c r="I724" i="2"/>
  <c r="J724" i="2" s="1"/>
  <c r="L724" i="2"/>
  <c r="M724" i="2"/>
  <c r="P724" i="2"/>
  <c r="Q724" i="2"/>
  <c r="R724" i="2"/>
  <c r="S724" i="2"/>
  <c r="T724" i="2"/>
  <c r="A725" i="2"/>
  <c r="B725" i="2" s="1"/>
  <c r="C725" i="2"/>
  <c r="D725" i="2"/>
  <c r="G725" i="2"/>
  <c r="E725" i="2" s="1"/>
  <c r="F725" i="2" s="1"/>
  <c r="H725" i="2"/>
  <c r="I725" i="2"/>
  <c r="J725" i="2" s="1"/>
  <c r="L725" i="2"/>
  <c r="M725" i="2"/>
  <c r="N725" i="2" s="1"/>
  <c r="P725" i="2"/>
  <c r="Q725" i="2"/>
  <c r="R725" i="2"/>
  <c r="S725" i="2"/>
  <c r="T725" i="2"/>
  <c r="A726" i="2"/>
  <c r="B726" i="2" s="1"/>
  <c r="C726" i="2"/>
  <c r="D726" i="2"/>
  <c r="G726" i="2"/>
  <c r="E726" i="2" s="1"/>
  <c r="F726" i="2" s="1"/>
  <c r="H726" i="2"/>
  <c r="I726" i="2"/>
  <c r="L726" i="2"/>
  <c r="M726" i="2"/>
  <c r="P726" i="2"/>
  <c r="Q726" i="2"/>
  <c r="R726" i="2"/>
  <c r="S726" i="2"/>
  <c r="T726" i="2"/>
  <c r="A727" i="2"/>
  <c r="B727" i="2" s="1"/>
  <c r="C727" i="2"/>
  <c r="D727" i="2"/>
  <c r="G727" i="2"/>
  <c r="E727" i="2" s="1"/>
  <c r="F727" i="2" s="1"/>
  <c r="H727" i="2"/>
  <c r="I727" i="2"/>
  <c r="L727" i="2"/>
  <c r="M727" i="2"/>
  <c r="P727" i="2"/>
  <c r="Q727" i="2"/>
  <c r="R727" i="2"/>
  <c r="S727" i="2"/>
  <c r="T727" i="2"/>
  <c r="A728" i="2"/>
  <c r="B728" i="2" s="1"/>
  <c r="C728" i="2"/>
  <c r="D728" i="2"/>
  <c r="G728" i="2"/>
  <c r="E728" i="2" s="1"/>
  <c r="F728" i="2" s="1"/>
  <c r="H728" i="2"/>
  <c r="I728" i="2"/>
  <c r="J728" i="2" s="1"/>
  <c r="L728" i="2"/>
  <c r="M728" i="2"/>
  <c r="O728" i="2" s="1"/>
  <c r="P728" i="2"/>
  <c r="Q728" i="2"/>
  <c r="R728" i="2"/>
  <c r="S728" i="2"/>
  <c r="T728" i="2"/>
  <c r="A729" i="2"/>
  <c r="B729" i="2" s="1"/>
  <c r="C729" i="2"/>
  <c r="D729" i="2"/>
  <c r="G729" i="2"/>
  <c r="E729" i="2" s="1"/>
  <c r="F729" i="2" s="1"/>
  <c r="H729" i="2"/>
  <c r="I729" i="2"/>
  <c r="L729" i="2"/>
  <c r="M729" i="2"/>
  <c r="N729" i="2" s="1"/>
  <c r="P729" i="2"/>
  <c r="Q729" i="2"/>
  <c r="R729" i="2"/>
  <c r="S729" i="2"/>
  <c r="T729" i="2"/>
  <c r="A730" i="2"/>
  <c r="B730" i="2" s="1"/>
  <c r="C730" i="2"/>
  <c r="D730" i="2"/>
  <c r="G730" i="2"/>
  <c r="E730" i="2" s="1"/>
  <c r="F730" i="2" s="1"/>
  <c r="H730" i="2"/>
  <c r="I730" i="2"/>
  <c r="J730" i="2" s="1"/>
  <c r="L730" i="2"/>
  <c r="M730" i="2"/>
  <c r="N730" i="2" s="1"/>
  <c r="P730" i="2"/>
  <c r="Q730" i="2"/>
  <c r="R730" i="2"/>
  <c r="S730" i="2"/>
  <c r="T730" i="2"/>
  <c r="A731" i="2"/>
  <c r="B731" i="2" s="1"/>
  <c r="C731" i="2"/>
  <c r="D731" i="2"/>
  <c r="G731" i="2"/>
  <c r="E731" i="2" s="1"/>
  <c r="F731" i="2" s="1"/>
  <c r="H731" i="2"/>
  <c r="I731" i="2"/>
  <c r="L731" i="2"/>
  <c r="M731" i="2"/>
  <c r="P731" i="2"/>
  <c r="Q731" i="2"/>
  <c r="R731" i="2"/>
  <c r="S731" i="2"/>
  <c r="T731" i="2"/>
  <c r="A732" i="2"/>
  <c r="B732" i="2" s="1"/>
  <c r="C732" i="2"/>
  <c r="D732" i="2"/>
  <c r="G732" i="2"/>
  <c r="E732" i="2" s="1"/>
  <c r="F732" i="2" s="1"/>
  <c r="H732" i="2"/>
  <c r="I732" i="2"/>
  <c r="L732" i="2"/>
  <c r="M732" i="2"/>
  <c r="N732" i="2" s="1"/>
  <c r="P732" i="2"/>
  <c r="Q732" i="2"/>
  <c r="R732" i="2"/>
  <c r="S732" i="2"/>
  <c r="T732" i="2"/>
  <c r="A733" i="2"/>
  <c r="B733" i="2" s="1"/>
  <c r="C733" i="2"/>
  <c r="D733" i="2"/>
  <c r="G733" i="2"/>
  <c r="E733" i="2" s="1"/>
  <c r="F733" i="2" s="1"/>
  <c r="H733" i="2"/>
  <c r="I733" i="2"/>
  <c r="L733" i="2"/>
  <c r="M733" i="2"/>
  <c r="N733" i="2" s="1"/>
  <c r="P733" i="2"/>
  <c r="Q733" i="2"/>
  <c r="R733" i="2"/>
  <c r="S733" i="2"/>
  <c r="T733" i="2"/>
  <c r="A734" i="2"/>
  <c r="B734" i="2" s="1"/>
  <c r="C734" i="2"/>
  <c r="D734" i="2"/>
  <c r="G734" i="2"/>
  <c r="E734" i="2" s="1"/>
  <c r="F734" i="2" s="1"/>
  <c r="H734" i="2"/>
  <c r="I734" i="2"/>
  <c r="J734" i="2" s="1"/>
  <c r="L734" i="2"/>
  <c r="M734" i="2"/>
  <c r="P734" i="2"/>
  <c r="Q734" i="2"/>
  <c r="R734" i="2"/>
  <c r="S734" i="2"/>
  <c r="T734" i="2"/>
  <c r="A735" i="2"/>
  <c r="B735" i="2" s="1"/>
  <c r="C735" i="2"/>
  <c r="D735" i="2"/>
  <c r="G735" i="2"/>
  <c r="E735" i="2" s="1"/>
  <c r="F735" i="2" s="1"/>
  <c r="H735" i="2"/>
  <c r="I735" i="2"/>
  <c r="K735" i="2" s="1"/>
  <c r="L735" i="2"/>
  <c r="M735" i="2"/>
  <c r="P735" i="2"/>
  <c r="Q735" i="2"/>
  <c r="R735" i="2"/>
  <c r="S735" i="2"/>
  <c r="T735" i="2"/>
  <c r="A736" i="2"/>
  <c r="B736" i="2" s="1"/>
  <c r="C736" i="2"/>
  <c r="D736" i="2"/>
  <c r="G736" i="2"/>
  <c r="E736" i="2" s="1"/>
  <c r="F736" i="2" s="1"/>
  <c r="H736" i="2"/>
  <c r="I736" i="2"/>
  <c r="J736" i="2" s="1"/>
  <c r="L736" i="2"/>
  <c r="M736" i="2"/>
  <c r="O736" i="2" s="1"/>
  <c r="P736" i="2"/>
  <c r="Q736" i="2"/>
  <c r="R736" i="2"/>
  <c r="S736" i="2"/>
  <c r="T736" i="2"/>
  <c r="A737" i="2"/>
  <c r="B737" i="2" s="1"/>
  <c r="C737" i="2"/>
  <c r="D737" i="2"/>
  <c r="G737" i="2"/>
  <c r="E737" i="2" s="1"/>
  <c r="F737" i="2" s="1"/>
  <c r="H737" i="2"/>
  <c r="I737" i="2"/>
  <c r="L737" i="2"/>
  <c r="M737" i="2"/>
  <c r="P737" i="2"/>
  <c r="Q737" i="2"/>
  <c r="R737" i="2"/>
  <c r="S737" i="2"/>
  <c r="T737" i="2"/>
  <c r="A738" i="2"/>
  <c r="B738" i="2" s="1"/>
  <c r="C738" i="2"/>
  <c r="D738" i="2"/>
  <c r="G738" i="2"/>
  <c r="E738" i="2" s="1"/>
  <c r="F738" i="2" s="1"/>
  <c r="H738" i="2"/>
  <c r="I738" i="2"/>
  <c r="L738" i="2"/>
  <c r="M738" i="2"/>
  <c r="N738" i="2" s="1"/>
  <c r="P738" i="2"/>
  <c r="Q738" i="2"/>
  <c r="R738" i="2"/>
  <c r="S738" i="2"/>
  <c r="T738" i="2"/>
  <c r="A739" i="2"/>
  <c r="B739" i="2" s="1"/>
  <c r="C739" i="2"/>
  <c r="D739" i="2"/>
  <c r="G739" i="2"/>
  <c r="E739" i="2" s="1"/>
  <c r="F739" i="2" s="1"/>
  <c r="H739" i="2"/>
  <c r="I739" i="2"/>
  <c r="L739" i="2"/>
  <c r="M739" i="2"/>
  <c r="N739" i="2" s="1"/>
  <c r="P739" i="2"/>
  <c r="Q739" i="2"/>
  <c r="R739" i="2"/>
  <c r="S739" i="2"/>
  <c r="T739" i="2"/>
  <c r="A740" i="2"/>
  <c r="B740" i="2" s="1"/>
  <c r="C740" i="2"/>
  <c r="D740" i="2"/>
  <c r="G740" i="2"/>
  <c r="E740" i="2" s="1"/>
  <c r="F740" i="2" s="1"/>
  <c r="H740" i="2"/>
  <c r="I740" i="2"/>
  <c r="L740" i="2"/>
  <c r="M740" i="2"/>
  <c r="P740" i="2"/>
  <c r="Q740" i="2"/>
  <c r="R740" i="2"/>
  <c r="S740" i="2"/>
  <c r="T740" i="2"/>
  <c r="A741" i="2"/>
  <c r="B741" i="2" s="1"/>
  <c r="C741" i="2"/>
  <c r="D741" i="2"/>
  <c r="G741" i="2"/>
  <c r="E741" i="2" s="1"/>
  <c r="F741" i="2" s="1"/>
  <c r="H741" i="2"/>
  <c r="I741" i="2"/>
  <c r="L741" i="2"/>
  <c r="M741" i="2"/>
  <c r="O741" i="2" s="1"/>
  <c r="P741" i="2"/>
  <c r="Q741" i="2"/>
  <c r="R741" i="2"/>
  <c r="S741" i="2"/>
  <c r="T741" i="2"/>
  <c r="A742" i="2"/>
  <c r="B742" i="2" s="1"/>
  <c r="C742" i="2"/>
  <c r="D742" i="2"/>
  <c r="G742" i="2"/>
  <c r="E742" i="2" s="1"/>
  <c r="F742" i="2" s="1"/>
  <c r="H742" i="2"/>
  <c r="I742" i="2"/>
  <c r="J742" i="2" s="1"/>
  <c r="L742" i="2"/>
  <c r="M742" i="2"/>
  <c r="O742" i="2" s="1"/>
  <c r="P742" i="2"/>
  <c r="Q742" i="2"/>
  <c r="R742" i="2"/>
  <c r="S742" i="2"/>
  <c r="T742" i="2"/>
  <c r="A743" i="2"/>
  <c r="B743" i="2" s="1"/>
  <c r="C743" i="2"/>
  <c r="D743" i="2"/>
  <c r="G743" i="2"/>
  <c r="E743" i="2" s="1"/>
  <c r="F743" i="2" s="1"/>
  <c r="H743" i="2"/>
  <c r="I743" i="2"/>
  <c r="J743" i="2" s="1"/>
  <c r="L743" i="2"/>
  <c r="M743" i="2"/>
  <c r="P743" i="2"/>
  <c r="Q743" i="2"/>
  <c r="R743" i="2"/>
  <c r="S743" i="2"/>
  <c r="T743" i="2"/>
  <c r="A744" i="2"/>
  <c r="B744" i="2" s="1"/>
  <c r="C744" i="2"/>
  <c r="D744" i="2"/>
  <c r="G744" i="2"/>
  <c r="E744" i="2" s="1"/>
  <c r="F744" i="2" s="1"/>
  <c r="H744" i="2"/>
  <c r="I744" i="2"/>
  <c r="L744" i="2"/>
  <c r="M744" i="2"/>
  <c r="O744" i="2" s="1"/>
  <c r="P744" i="2"/>
  <c r="Q744" i="2"/>
  <c r="R744" i="2"/>
  <c r="S744" i="2"/>
  <c r="T744" i="2"/>
  <c r="A745" i="2"/>
  <c r="B745" i="2" s="1"/>
  <c r="C745" i="2"/>
  <c r="D745" i="2"/>
  <c r="G745" i="2"/>
  <c r="E745" i="2" s="1"/>
  <c r="F745" i="2" s="1"/>
  <c r="H745" i="2"/>
  <c r="I745" i="2"/>
  <c r="J745" i="2" s="1"/>
  <c r="L745" i="2"/>
  <c r="M745" i="2"/>
  <c r="O745" i="2" s="1"/>
  <c r="P745" i="2"/>
  <c r="Q745" i="2"/>
  <c r="R745" i="2"/>
  <c r="S745" i="2"/>
  <c r="T745" i="2"/>
  <c r="A746" i="2"/>
  <c r="B746" i="2" s="1"/>
  <c r="C746" i="2"/>
  <c r="D746" i="2"/>
  <c r="G746" i="2"/>
  <c r="E746" i="2" s="1"/>
  <c r="F746" i="2" s="1"/>
  <c r="H746" i="2"/>
  <c r="I746" i="2"/>
  <c r="L746" i="2"/>
  <c r="M746" i="2"/>
  <c r="N746" i="2" s="1"/>
  <c r="P746" i="2"/>
  <c r="Q746" i="2"/>
  <c r="R746" i="2"/>
  <c r="S746" i="2"/>
  <c r="T746" i="2"/>
  <c r="A747" i="2"/>
  <c r="B747" i="2" s="1"/>
  <c r="C747" i="2"/>
  <c r="D747" i="2"/>
  <c r="G747" i="2"/>
  <c r="E747" i="2" s="1"/>
  <c r="F747" i="2" s="1"/>
  <c r="H747" i="2"/>
  <c r="I747" i="2"/>
  <c r="J747" i="2" s="1"/>
  <c r="L747" i="2"/>
  <c r="M747" i="2"/>
  <c r="N747" i="2" s="1"/>
  <c r="P747" i="2"/>
  <c r="Q747" i="2"/>
  <c r="R747" i="2"/>
  <c r="S747" i="2"/>
  <c r="T747" i="2"/>
  <c r="A748" i="2"/>
  <c r="B748" i="2" s="1"/>
  <c r="C748" i="2"/>
  <c r="D748" i="2"/>
  <c r="G748" i="2"/>
  <c r="E748" i="2" s="1"/>
  <c r="F748" i="2" s="1"/>
  <c r="H748" i="2"/>
  <c r="I748" i="2"/>
  <c r="J748" i="2" s="1"/>
  <c r="L748" i="2"/>
  <c r="M748" i="2"/>
  <c r="P748" i="2"/>
  <c r="Q748" i="2"/>
  <c r="R748" i="2"/>
  <c r="S748" i="2"/>
  <c r="T748" i="2"/>
  <c r="A749" i="2"/>
  <c r="B749" i="2" s="1"/>
  <c r="C749" i="2"/>
  <c r="D749" i="2"/>
  <c r="G749" i="2"/>
  <c r="E749" i="2" s="1"/>
  <c r="F749" i="2" s="1"/>
  <c r="H749" i="2"/>
  <c r="I749" i="2"/>
  <c r="J749" i="2" s="1"/>
  <c r="L749" i="2"/>
  <c r="M749" i="2"/>
  <c r="O749" i="2" s="1"/>
  <c r="P749" i="2"/>
  <c r="Q749" i="2"/>
  <c r="R749" i="2"/>
  <c r="S749" i="2"/>
  <c r="T749" i="2"/>
  <c r="A750" i="2"/>
  <c r="B750" i="2" s="1"/>
  <c r="C750" i="2"/>
  <c r="D750" i="2"/>
  <c r="G750" i="2"/>
  <c r="E750" i="2" s="1"/>
  <c r="F750" i="2" s="1"/>
  <c r="H750" i="2"/>
  <c r="I750" i="2"/>
  <c r="J750" i="2" s="1"/>
  <c r="L750" i="2"/>
  <c r="M750" i="2"/>
  <c r="O750" i="2" s="1"/>
  <c r="P750" i="2"/>
  <c r="Q750" i="2"/>
  <c r="R750" i="2"/>
  <c r="S750" i="2"/>
  <c r="T750" i="2"/>
  <c r="A751" i="2"/>
  <c r="B751" i="2" s="1"/>
  <c r="C751" i="2"/>
  <c r="D751" i="2"/>
  <c r="G751" i="2"/>
  <c r="E751" i="2" s="1"/>
  <c r="F751" i="2" s="1"/>
  <c r="H751" i="2"/>
  <c r="I751" i="2"/>
  <c r="J751" i="2" s="1"/>
  <c r="L751" i="2"/>
  <c r="M751" i="2"/>
  <c r="N751" i="2" s="1"/>
  <c r="P751" i="2"/>
  <c r="Q751" i="2"/>
  <c r="R751" i="2"/>
  <c r="S751" i="2"/>
  <c r="T751" i="2"/>
  <c r="A752" i="2"/>
  <c r="B752" i="2" s="1"/>
  <c r="C752" i="2"/>
  <c r="D752" i="2"/>
  <c r="G752" i="2"/>
  <c r="E752" i="2" s="1"/>
  <c r="F752" i="2" s="1"/>
  <c r="H752" i="2"/>
  <c r="I752" i="2"/>
  <c r="K752" i="2" s="1"/>
  <c r="L752" i="2"/>
  <c r="M752" i="2"/>
  <c r="P752" i="2"/>
  <c r="Q752" i="2"/>
  <c r="R752" i="2"/>
  <c r="S752" i="2"/>
  <c r="T752" i="2"/>
  <c r="A753" i="2"/>
  <c r="B753" i="2" s="1"/>
  <c r="C753" i="2"/>
  <c r="D753" i="2"/>
  <c r="G753" i="2"/>
  <c r="E753" i="2" s="1"/>
  <c r="F753" i="2" s="1"/>
  <c r="H753" i="2"/>
  <c r="I753" i="2"/>
  <c r="L753" i="2"/>
  <c r="M753" i="2"/>
  <c r="N753" i="2" s="1"/>
  <c r="P753" i="2"/>
  <c r="Q753" i="2"/>
  <c r="R753" i="2"/>
  <c r="S753" i="2"/>
  <c r="T753" i="2"/>
  <c r="A754" i="2"/>
  <c r="B754" i="2" s="1"/>
  <c r="C754" i="2"/>
  <c r="D754" i="2"/>
  <c r="G754" i="2"/>
  <c r="E754" i="2" s="1"/>
  <c r="F754" i="2" s="1"/>
  <c r="H754" i="2"/>
  <c r="I754" i="2"/>
  <c r="J754" i="2" s="1"/>
  <c r="L754" i="2"/>
  <c r="M754" i="2"/>
  <c r="N754" i="2" s="1"/>
  <c r="P754" i="2"/>
  <c r="Q754" i="2"/>
  <c r="R754" i="2"/>
  <c r="S754" i="2"/>
  <c r="T754" i="2"/>
  <c r="A755" i="2"/>
  <c r="B755" i="2" s="1"/>
  <c r="C755" i="2"/>
  <c r="D755" i="2"/>
  <c r="G755" i="2"/>
  <c r="E755" i="2" s="1"/>
  <c r="F755" i="2" s="1"/>
  <c r="H755" i="2"/>
  <c r="I755" i="2"/>
  <c r="L755" i="2"/>
  <c r="M755" i="2"/>
  <c r="N755" i="2" s="1"/>
  <c r="P755" i="2"/>
  <c r="Q755" i="2"/>
  <c r="R755" i="2"/>
  <c r="S755" i="2"/>
  <c r="T755" i="2"/>
  <c r="A756" i="2"/>
  <c r="B756" i="2" s="1"/>
  <c r="C756" i="2"/>
  <c r="D756" i="2"/>
  <c r="G756" i="2"/>
  <c r="E756" i="2" s="1"/>
  <c r="F756" i="2" s="1"/>
  <c r="H756" i="2"/>
  <c r="I756" i="2"/>
  <c r="L756" i="2"/>
  <c r="M756" i="2"/>
  <c r="P756" i="2"/>
  <c r="Q756" i="2"/>
  <c r="R756" i="2"/>
  <c r="S756" i="2"/>
  <c r="T756" i="2"/>
  <c r="A757" i="2"/>
  <c r="B757" i="2" s="1"/>
  <c r="C757" i="2"/>
  <c r="D757" i="2"/>
  <c r="G757" i="2"/>
  <c r="E757" i="2" s="1"/>
  <c r="F757" i="2" s="1"/>
  <c r="H757" i="2"/>
  <c r="I757" i="2"/>
  <c r="L757" i="2"/>
  <c r="M757" i="2"/>
  <c r="N757" i="2" s="1"/>
  <c r="P757" i="2"/>
  <c r="Q757" i="2"/>
  <c r="R757" i="2"/>
  <c r="S757" i="2"/>
  <c r="T757" i="2"/>
  <c r="A758" i="2"/>
  <c r="B758" i="2" s="1"/>
  <c r="C758" i="2"/>
  <c r="D758" i="2"/>
  <c r="G758" i="2"/>
  <c r="E758" i="2" s="1"/>
  <c r="F758" i="2" s="1"/>
  <c r="H758" i="2"/>
  <c r="I758" i="2"/>
  <c r="K758" i="2" s="1"/>
  <c r="L758" i="2"/>
  <c r="M758" i="2"/>
  <c r="P758" i="2"/>
  <c r="Q758" i="2"/>
  <c r="R758" i="2"/>
  <c r="S758" i="2"/>
  <c r="T758" i="2"/>
  <c r="A759" i="2"/>
  <c r="B759" i="2" s="1"/>
  <c r="C759" i="2"/>
  <c r="D759" i="2"/>
  <c r="G759" i="2"/>
  <c r="E759" i="2" s="1"/>
  <c r="F759" i="2" s="1"/>
  <c r="H759" i="2"/>
  <c r="I759" i="2"/>
  <c r="L759" i="2"/>
  <c r="M759" i="2"/>
  <c r="N759" i="2" s="1"/>
  <c r="P759" i="2"/>
  <c r="Q759" i="2"/>
  <c r="R759" i="2"/>
  <c r="S759" i="2"/>
  <c r="T759" i="2"/>
  <c r="A760" i="2"/>
  <c r="B760" i="2" s="1"/>
  <c r="C760" i="2"/>
  <c r="D760" i="2"/>
  <c r="G760" i="2"/>
  <c r="E760" i="2" s="1"/>
  <c r="F760" i="2" s="1"/>
  <c r="H760" i="2"/>
  <c r="I760" i="2"/>
  <c r="J760" i="2" s="1"/>
  <c r="L760" i="2"/>
  <c r="M760" i="2"/>
  <c r="O760" i="2" s="1"/>
  <c r="P760" i="2"/>
  <c r="Q760" i="2"/>
  <c r="R760" i="2"/>
  <c r="S760" i="2"/>
  <c r="T760" i="2"/>
  <c r="A761" i="2"/>
  <c r="B761" i="2" s="1"/>
  <c r="C761" i="2"/>
  <c r="D761" i="2"/>
  <c r="G761" i="2"/>
  <c r="E761" i="2" s="1"/>
  <c r="F761" i="2" s="1"/>
  <c r="H761" i="2"/>
  <c r="I761" i="2"/>
  <c r="J761" i="2" s="1"/>
  <c r="L761" i="2"/>
  <c r="M761" i="2"/>
  <c r="N761" i="2" s="1"/>
  <c r="P761" i="2"/>
  <c r="Q761" i="2"/>
  <c r="R761" i="2"/>
  <c r="S761" i="2"/>
  <c r="T761" i="2"/>
  <c r="A762" i="2"/>
  <c r="B762" i="2" s="1"/>
  <c r="C762" i="2"/>
  <c r="D762" i="2"/>
  <c r="G762" i="2"/>
  <c r="E762" i="2" s="1"/>
  <c r="F762" i="2" s="1"/>
  <c r="H762" i="2"/>
  <c r="I762" i="2"/>
  <c r="J762" i="2" s="1"/>
  <c r="L762" i="2"/>
  <c r="M762" i="2"/>
  <c r="P762" i="2"/>
  <c r="Q762" i="2"/>
  <c r="R762" i="2"/>
  <c r="S762" i="2"/>
  <c r="T762" i="2"/>
  <c r="A763" i="2"/>
  <c r="B763" i="2" s="1"/>
  <c r="C763" i="2"/>
  <c r="D763" i="2"/>
  <c r="G763" i="2"/>
  <c r="E763" i="2" s="1"/>
  <c r="F763" i="2" s="1"/>
  <c r="H763" i="2"/>
  <c r="I763" i="2"/>
  <c r="J763" i="2" s="1"/>
  <c r="L763" i="2"/>
  <c r="M763" i="2"/>
  <c r="P763" i="2"/>
  <c r="Q763" i="2"/>
  <c r="R763" i="2"/>
  <c r="S763" i="2"/>
  <c r="T763" i="2"/>
  <c r="A764" i="2"/>
  <c r="B764" i="2" s="1"/>
  <c r="C764" i="2"/>
  <c r="D764" i="2"/>
  <c r="G764" i="2"/>
  <c r="E764" i="2" s="1"/>
  <c r="F764" i="2" s="1"/>
  <c r="H764" i="2"/>
  <c r="I764" i="2"/>
  <c r="L764" i="2"/>
  <c r="M764" i="2"/>
  <c r="N764" i="2" s="1"/>
  <c r="P764" i="2"/>
  <c r="Q764" i="2"/>
  <c r="R764" i="2"/>
  <c r="S764" i="2"/>
  <c r="T764" i="2"/>
  <c r="A765" i="2"/>
  <c r="B765" i="2" s="1"/>
  <c r="C765" i="2"/>
  <c r="D765" i="2"/>
  <c r="G765" i="2"/>
  <c r="E765" i="2" s="1"/>
  <c r="F765" i="2" s="1"/>
  <c r="H765" i="2"/>
  <c r="I765" i="2"/>
  <c r="J765" i="2" s="1"/>
  <c r="L765" i="2"/>
  <c r="M765" i="2"/>
  <c r="N765" i="2" s="1"/>
  <c r="P765" i="2"/>
  <c r="Q765" i="2"/>
  <c r="R765" i="2"/>
  <c r="S765" i="2"/>
  <c r="T765" i="2"/>
  <c r="A766" i="2"/>
  <c r="B766" i="2" s="1"/>
  <c r="C766" i="2"/>
  <c r="D766" i="2"/>
  <c r="G766" i="2"/>
  <c r="E766" i="2" s="1"/>
  <c r="F766" i="2" s="1"/>
  <c r="H766" i="2"/>
  <c r="I766" i="2"/>
  <c r="J766" i="2" s="1"/>
  <c r="L766" i="2"/>
  <c r="M766" i="2"/>
  <c r="P766" i="2"/>
  <c r="Q766" i="2"/>
  <c r="R766" i="2"/>
  <c r="S766" i="2"/>
  <c r="T766" i="2"/>
  <c r="A767" i="2"/>
  <c r="B767" i="2" s="1"/>
  <c r="C767" i="2"/>
  <c r="D767" i="2"/>
  <c r="G767" i="2"/>
  <c r="E767" i="2" s="1"/>
  <c r="F767" i="2" s="1"/>
  <c r="H767" i="2"/>
  <c r="I767" i="2"/>
  <c r="J767" i="2" s="1"/>
  <c r="L767" i="2"/>
  <c r="M767" i="2"/>
  <c r="N767" i="2" s="1"/>
  <c r="P767" i="2"/>
  <c r="Q767" i="2"/>
  <c r="R767" i="2"/>
  <c r="S767" i="2"/>
  <c r="T767" i="2"/>
  <c r="A768" i="2"/>
  <c r="B768" i="2" s="1"/>
  <c r="C768" i="2"/>
  <c r="D768" i="2"/>
  <c r="G768" i="2"/>
  <c r="E768" i="2" s="1"/>
  <c r="F768" i="2" s="1"/>
  <c r="H768" i="2"/>
  <c r="I768" i="2"/>
  <c r="J768" i="2" s="1"/>
  <c r="L768" i="2"/>
  <c r="M768" i="2"/>
  <c r="N768" i="2" s="1"/>
  <c r="P768" i="2"/>
  <c r="Q768" i="2"/>
  <c r="R768" i="2"/>
  <c r="S768" i="2"/>
  <c r="T768" i="2"/>
  <c r="A769" i="2"/>
  <c r="B769" i="2" s="1"/>
  <c r="C769" i="2"/>
  <c r="D769" i="2"/>
  <c r="G769" i="2"/>
  <c r="E769" i="2" s="1"/>
  <c r="F769" i="2" s="1"/>
  <c r="H769" i="2"/>
  <c r="I769" i="2"/>
  <c r="J769" i="2" s="1"/>
  <c r="L769" i="2"/>
  <c r="M769" i="2"/>
  <c r="O769" i="2" s="1"/>
  <c r="P769" i="2"/>
  <c r="Q769" i="2"/>
  <c r="R769" i="2"/>
  <c r="S769" i="2"/>
  <c r="T769" i="2"/>
  <c r="A770" i="2"/>
  <c r="B770" i="2" s="1"/>
  <c r="C770" i="2"/>
  <c r="D770" i="2"/>
  <c r="G770" i="2"/>
  <c r="E770" i="2" s="1"/>
  <c r="F770" i="2" s="1"/>
  <c r="H770" i="2"/>
  <c r="I770" i="2"/>
  <c r="L770" i="2"/>
  <c r="M770" i="2"/>
  <c r="N770" i="2" s="1"/>
  <c r="P770" i="2"/>
  <c r="Q770" i="2"/>
  <c r="R770" i="2"/>
  <c r="S770" i="2"/>
  <c r="T770" i="2"/>
  <c r="A771" i="2"/>
  <c r="B771" i="2" s="1"/>
  <c r="C771" i="2"/>
  <c r="D771" i="2"/>
  <c r="G771" i="2"/>
  <c r="E771" i="2" s="1"/>
  <c r="F771" i="2" s="1"/>
  <c r="H771" i="2"/>
  <c r="I771" i="2"/>
  <c r="L771" i="2"/>
  <c r="M771" i="2"/>
  <c r="N771" i="2" s="1"/>
  <c r="P771" i="2"/>
  <c r="Q771" i="2"/>
  <c r="R771" i="2"/>
  <c r="S771" i="2"/>
  <c r="T771" i="2"/>
  <c r="A772" i="2"/>
  <c r="B772" i="2" s="1"/>
  <c r="C772" i="2"/>
  <c r="D772" i="2"/>
  <c r="G772" i="2"/>
  <c r="E772" i="2" s="1"/>
  <c r="F772" i="2" s="1"/>
  <c r="H772" i="2"/>
  <c r="I772" i="2"/>
  <c r="J772" i="2" s="1"/>
  <c r="L772" i="2"/>
  <c r="M772" i="2"/>
  <c r="N772" i="2" s="1"/>
  <c r="P772" i="2"/>
  <c r="Q772" i="2"/>
  <c r="R772" i="2"/>
  <c r="S772" i="2"/>
  <c r="T772" i="2"/>
  <c r="A773" i="2"/>
  <c r="B773" i="2" s="1"/>
  <c r="C773" i="2"/>
  <c r="D773" i="2"/>
  <c r="G773" i="2"/>
  <c r="E773" i="2" s="1"/>
  <c r="F773" i="2" s="1"/>
  <c r="H773" i="2"/>
  <c r="I773" i="2"/>
  <c r="J773" i="2" s="1"/>
  <c r="L773" i="2"/>
  <c r="M773" i="2"/>
  <c r="O773" i="2" s="1"/>
  <c r="P773" i="2"/>
  <c r="Q773" i="2"/>
  <c r="R773" i="2"/>
  <c r="S773" i="2"/>
  <c r="T773" i="2"/>
  <c r="A774" i="2"/>
  <c r="B774" i="2" s="1"/>
  <c r="C774" i="2"/>
  <c r="D774" i="2"/>
  <c r="G774" i="2"/>
  <c r="E774" i="2" s="1"/>
  <c r="F774" i="2" s="1"/>
  <c r="H774" i="2"/>
  <c r="I774" i="2"/>
  <c r="L774" i="2"/>
  <c r="M774" i="2"/>
  <c r="N774" i="2" s="1"/>
  <c r="P774" i="2"/>
  <c r="Q774" i="2"/>
  <c r="R774" i="2"/>
  <c r="S774" i="2"/>
  <c r="T774" i="2"/>
  <c r="A775" i="2"/>
  <c r="B775" i="2" s="1"/>
  <c r="C775" i="2"/>
  <c r="D775" i="2"/>
  <c r="G775" i="2"/>
  <c r="E775" i="2" s="1"/>
  <c r="F775" i="2" s="1"/>
  <c r="H775" i="2"/>
  <c r="I775" i="2"/>
  <c r="K775" i="2" s="1"/>
  <c r="L775" i="2"/>
  <c r="M775" i="2"/>
  <c r="N775" i="2" s="1"/>
  <c r="P775" i="2"/>
  <c r="Q775" i="2"/>
  <c r="R775" i="2"/>
  <c r="S775" i="2"/>
  <c r="T775" i="2"/>
  <c r="A776" i="2"/>
  <c r="B776" i="2" s="1"/>
  <c r="C776" i="2"/>
  <c r="D776" i="2"/>
  <c r="G776" i="2"/>
  <c r="E776" i="2" s="1"/>
  <c r="F776" i="2" s="1"/>
  <c r="H776" i="2"/>
  <c r="I776" i="2"/>
  <c r="J776" i="2" s="1"/>
  <c r="L776" i="2"/>
  <c r="M776" i="2"/>
  <c r="N776" i="2" s="1"/>
  <c r="P776" i="2"/>
  <c r="Q776" i="2"/>
  <c r="R776" i="2"/>
  <c r="S776" i="2"/>
  <c r="T776" i="2"/>
  <c r="A777" i="2"/>
  <c r="B777" i="2" s="1"/>
  <c r="C777" i="2"/>
  <c r="D777" i="2"/>
  <c r="G777" i="2"/>
  <c r="E777" i="2" s="1"/>
  <c r="F777" i="2" s="1"/>
  <c r="H777" i="2"/>
  <c r="I777" i="2"/>
  <c r="L777" i="2"/>
  <c r="M777" i="2"/>
  <c r="N777" i="2" s="1"/>
  <c r="P777" i="2"/>
  <c r="Q777" i="2"/>
  <c r="R777" i="2"/>
  <c r="S777" i="2"/>
  <c r="T777" i="2"/>
  <c r="A778" i="2"/>
  <c r="B778" i="2" s="1"/>
  <c r="C778" i="2"/>
  <c r="D778" i="2"/>
  <c r="G778" i="2"/>
  <c r="E778" i="2" s="1"/>
  <c r="F778" i="2" s="1"/>
  <c r="H778" i="2"/>
  <c r="I778" i="2"/>
  <c r="L778" i="2"/>
  <c r="M778" i="2"/>
  <c r="N778" i="2" s="1"/>
  <c r="P778" i="2"/>
  <c r="Q778" i="2"/>
  <c r="R778" i="2"/>
  <c r="S778" i="2"/>
  <c r="T778" i="2"/>
  <c r="A779" i="2"/>
  <c r="B779" i="2" s="1"/>
  <c r="C779" i="2"/>
  <c r="D779" i="2"/>
  <c r="G779" i="2"/>
  <c r="E779" i="2" s="1"/>
  <c r="F779" i="2" s="1"/>
  <c r="H779" i="2"/>
  <c r="I779" i="2"/>
  <c r="L779" i="2"/>
  <c r="M779" i="2"/>
  <c r="P779" i="2"/>
  <c r="Q779" i="2"/>
  <c r="R779" i="2"/>
  <c r="S779" i="2"/>
  <c r="T779" i="2"/>
  <c r="A780" i="2"/>
  <c r="B780" i="2" s="1"/>
  <c r="C780" i="2"/>
  <c r="D780" i="2"/>
  <c r="G780" i="2"/>
  <c r="E780" i="2" s="1"/>
  <c r="F780" i="2" s="1"/>
  <c r="H780" i="2"/>
  <c r="I780" i="2"/>
  <c r="J780" i="2" s="1"/>
  <c r="L780" i="2"/>
  <c r="M780" i="2"/>
  <c r="P780" i="2"/>
  <c r="Q780" i="2"/>
  <c r="R780" i="2"/>
  <c r="S780" i="2"/>
  <c r="T780" i="2"/>
  <c r="A781" i="2"/>
  <c r="B781" i="2" s="1"/>
  <c r="C781" i="2"/>
  <c r="D781" i="2"/>
  <c r="G781" i="2"/>
  <c r="E781" i="2" s="1"/>
  <c r="F781" i="2" s="1"/>
  <c r="H781" i="2"/>
  <c r="I781" i="2"/>
  <c r="K781" i="2" s="1"/>
  <c r="L781" i="2"/>
  <c r="M781" i="2"/>
  <c r="P781" i="2"/>
  <c r="Q781" i="2"/>
  <c r="R781" i="2"/>
  <c r="S781" i="2"/>
  <c r="T781" i="2"/>
  <c r="A782" i="2"/>
  <c r="B782" i="2" s="1"/>
  <c r="C782" i="2"/>
  <c r="D782" i="2"/>
  <c r="G782" i="2"/>
  <c r="E782" i="2" s="1"/>
  <c r="F782" i="2" s="1"/>
  <c r="H782" i="2"/>
  <c r="I782" i="2"/>
  <c r="J782" i="2" s="1"/>
  <c r="L782" i="2"/>
  <c r="M782" i="2"/>
  <c r="N782" i="2" s="1"/>
  <c r="P782" i="2"/>
  <c r="Q782" i="2"/>
  <c r="R782" i="2"/>
  <c r="S782" i="2"/>
  <c r="T782" i="2"/>
  <c r="A783" i="2"/>
  <c r="B783" i="2" s="1"/>
  <c r="C783" i="2"/>
  <c r="D783" i="2"/>
  <c r="G783" i="2"/>
  <c r="E783" i="2" s="1"/>
  <c r="F783" i="2" s="1"/>
  <c r="H783" i="2"/>
  <c r="I783" i="2"/>
  <c r="J783" i="2" s="1"/>
  <c r="L783" i="2"/>
  <c r="M783" i="2"/>
  <c r="N783" i="2" s="1"/>
  <c r="P783" i="2"/>
  <c r="Q783" i="2"/>
  <c r="R783" i="2"/>
  <c r="S783" i="2"/>
  <c r="T783" i="2"/>
  <c r="A784" i="2"/>
  <c r="B784" i="2" s="1"/>
  <c r="C784" i="2"/>
  <c r="D784" i="2"/>
  <c r="G784" i="2"/>
  <c r="E784" i="2" s="1"/>
  <c r="F784" i="2" s="1"/>
  <c r="H784" i="2"/>
  <c r="I784" i="2"/>
  <c r="J784" i="2" s="1"/>
  <c r="L784" i="2"/>
  <c r="M784" i="2"/>
  <c r="N784" i="2" s="1"/>
  <c r="P784" i="2"/>
  <c r="Q784" i="2"/>
  <c r="R784" i="2"/>
  <c r="S784" i="2"/>
  <c r="T784" i="2"/>
  <c r="A785" i="2"/>
  <c r="B785" i="2" s="1"/>
  <c r="C785" i="2"/>
  <c r="D785" i="2"/>
  <c r="G785" i="2"/>
  <c r="E785" i="2" s="1"/>
  <c r="F785" i="2" s="1"/>
  <c r="H785" i="2"/>
  <c r="I785" i="2"/>
  <c r="L785" i="2"/>
  <c r="M785" i="2"/>
  <c r="O785" i="2" s="1"/>
  <c r="P785" i="2"/>
  <c r="Q785" i="2"/>
  <c r="R785" i="2"/>
  <c r="S785" i="2"/>
  <c r="T785" i="2"/>
  <c r="A786" i="2"/>
  <c r="B786" i="2" s="1"/>
  <c r="C786" i="2"/>
  <c r="D786" i="2"/>
  <c r="G786" i="2"/>
  <c r="E786" i="2" s="1"/>
  <c r="F786" i="2" s="1"/>
  <c r="H786" i="2"/>
  <c r="I786" i="2"/>
  <c r="J786" i="2" s="1"/>
  <c r="L786" i="2"/>
  <c r="M786" i="2"/>
  <c r="N786" i="2" s="1"/>
  <c r="P786" i="2"/>
  <c r="Q786" i="2"/>
  <c r="R786" i="2"/>
  <c r="S786" i="2"/>
  <c r="T786" i="2"/>
  <c r="A787" i="2"/>
  <c r="B787" i="2" s="1"/>
  <c r="C787" i="2"/>
  <c r="D787" i="2"/>
  <c r="G787" i="2"/>
  <c r="E787" i="2" s="1"/>
  <c r="F787" i="2" s="1"/>
  <c r="H787" i="2"/>
  <c r="I787" i="2"/>
  <c r="J787" i="2" s="1"/>
  <c r="L787" i="2"/>
  <c r="M787" i="2"/>
  <c r="P787" i="2"/>
  <c r="Q787" i="2"/>
  <c r="R787" i="2"/>
  <c r="S787" i="2"/>
  <c r="T787" i="2"/>
  <c r="A788" i="2"/>
  <c r="B788" i="2" s="1"/>
  <c r="C788" i="2"/>
  <c r="D788" i="2"/>
  <c r="G788" i="2"/>
  <c r="E788" i="2" s="1"/>
  <c r="F788" i="2" s="1"/>
  <c r="H788" i="2"/>
  <c r="I788" i="2"/>
  <c r="J788" i="2" s="1"/>
  <c r="L788" i="2"/>
  <c r="M788" i="2"/>
  <c r="P788" i="2"/>
  <c r="Q788" i="2"/>
  <c r="R788" i="2"/>
  <c r="S788" i="2"/>
  <c r="T788" i="2"/>
  <c r="A789" i="2"/>
  <c r="B789" i="2" s="1"/>
  <c r="C789" i="2"/>
  <c r="D789" i="2"/>
  <c r="G789" i="2"/>
  <c r="E789" i="2" s="1"/>
  <c r="F789" i="2" s="1"/>
  <c r="H789" i="2"/>
  <c r="I789" i="2"/>
  <c r="J789" i="2" s="1"/>
  <c r="L789" i="2"/>
  <c r="M789" i="2"/>
  <c r="N789" i="2" s="1"/>
  <c r="P789" i="2"/>
  <c r="Q789" i="2"/>
  <c r="R789" i="2"/>
  <c r="S789" i="2"/>
  <c r="T789" i="2"/>
  <c r="A790" i="2"/>
  <c r="B790" i="2" s="1"/>
  <c r="C790" i="2"/>
  <c r="D790" i="2"/>
  <c r="G790" i="2"/>
  <c r="E790" i="2" s="1"/>
  <c r="F790" i="2" s="1"/>
  <c r="H790" i="2"/>
  <c r="I790" i="2"/>
  <c r="K790" i="2" s="1"/>
  <c r="L790" i="2"/>
  <c r="M790" i="2"/>
  <c r="P790" i="2"/>
  <c r="Q790" i="2"/>
  <c r="R790" i="2"/>
  <c r="S790" i="2"/>
  <c r="T790" i="2"/>
  <c r="A791" i="2"/>
  <c r="B791" i="2" s="1"/>
  <c r="C791" i="2"/>
  <c r="D791" i="2"/>
  <c r="G791" i="2"/>
  <c r="E791" i="2" s="1"/>
  <c r="F791" i="2" s="1"/>
  <c r="H791" i="2"/>
  <c r="I791" i="2"/>
  <c r="J791" i="2" s="1"/>
  <c r="L791" i="2"/>
  <c r="M791" i="2"/>
  <c r="N791" i="2" s="1"/>
  <c r="P791" i="2"/>
  <c r="Q791" i="2"/>
  <c r="R791" i="2"/>
  <c r="S791" i="2"/>
  <c r="T791" i="2"/>
  <c r="A792" i="2"/>
  <c r="B792" i="2" s="1"/>
  <c r="C792" i="2"/>
  <c r="D792" i="2"/>
  <c r="G792" i="2"/>
  <c r="E792" i="2" s="1"/>
  <c r="F792" i="2" s="1"/>
  <c r="H792" i="2"/>
  <c r="I792" i="2"/>
  <c r="L792" i="2"/>
  <c r="M792" i="2"/>
  <c r="N792" i="2" s="1"/>
  <c r="P792" i="2"/>
  <c r="Q792" i="2"/>
  <c r="R792" i="2"/>
  <c r="S792" i="2"/>
  <c r="T792" i="2"/>
  <c r="A793" i="2"/>
  <c r="B793" i="2" s="1"/>
  <c r="C793" i="2"/>
  <c r="D793" i="2"/>
  <c r="G793" i="2"/>
  <c r="E793" i="2" s="1"/>
  <c r="F793" i="2" s="1"/>
  <c r="H793" i="2"/>
  <c r="I793" i="2"/>
  <c r="J793" i="2" s="1"/>
  <c r="L793" i="2"/>
  <c r="M793" i="2"/>
  <c r="N793" i="2" s="1"/>
  <c r="P793" i="2"/>
  <c r="Q793" i="2"/>
  <c r="R793" i="2"/>
  <c r="S793" i="2"/>
  <c r="T793" i="2"/>
  <c r="A794" i="2"/>
  <c r="B794" i="2" s="1"/>
  <c r="C794" i="2"/>
  <c r="D794" i="2"/>
  <c r="G794" i="2"/>
  <c r="E794" i="2" s="1"/>
  <c r="F794" i="2" s="1"/>
  <c r="H794" i="2"/>
  <c r="I794" i="2"/>
  <c r="J794" i="2" s="1"/>
  <c r="L794" i="2"/>
  <c r="M794" i="2"/>
  <c r="P794" i="2"/>
  <c r="Q794" i="2"/>
  <c r="R794" i="2"/>
  <c r="S794" i="2"/>
  <c r="T794" i="2"/>
  <c r="A795" i="2"/>
  <c r="B795" i="2" s="1"/>
  <c r="C795" i="2"/>
  <c r="D795" i="2"/>
  <c r="G795" i="2"/>
  <c r="E795" i="2" s="1"/>
  <c r="F795" i="2" s="1"/>
  <c r="H795" i="2"/>
  <c r="I795" i="2"/>
  <c r="J795" i="2" s="1"/>
  <c r="L795" i="2"/>
  <c r="M795" i="2"/>
  <c r="N795" i="2" s="1"/>
  <c r="P795" i="2"/>
  <c r="Q795" i="2"/>
  <c r="R795" i="2"/>
  <c r="S795" i="2"/>
  <c r="T795" i="2"/>
  <c r="A796" i="2"/>
  <c r="B796" i="2" s="1"/>
  <c r="C796" i="2"/>
  <c r="D796" i="2"/>
  <c r="G796" i="2"/>
  <c r="E796" i="2" s="1"/>
  <c r="F796" i="2" s="1"/>
  <c r="H796" i="2"/>
  <c r="I796" i="2"/>
  <c r="L796" i="2"/>
  <c r="M796" i="2"/>
  <c r="N796" i="2" s="1"/>
  <c r="P796" i="2"/>
  <c r="Q796" i="2"/>
  <c r="R796" i="2"/>
  <c r="S796" i="2"/>
  <c r="T796" i="2"/>
  <c r="A797" i="2"/>
  <c r="B797" i="2" s="1"/>
  <c r="C797" i="2"/>
  <c r="D797" i="2"/>
  <c r="G797" i="2"/>
  <c r="E797" i="2" s="1"/>
  <c r="F797" i="2" s="1"/>
  <c r="H797" i="2"/>
  <c r="I797" i="2"/>
  <c r="L797" i="2"/>
  <c r="M797" i="2"/>
  <c r="N797" i="2" s="1"/>
  <c r="P797" i="2"/>
  <c r="Q797" i="2"/>
  <c r="R797" i="2"/>
  <c r="S797" i="2"/>
  <c r="T797" i="2"/>
  <c r="A798" i="2"/>
  <c r="B798" i="2" s="1"/>
  <c r="C798" i="2"/>
  <c r="D798" i="2"/>
  <c r="G798" i="2"/>
  <c r="E798" i="2" s="1"/>
  <c r="F798" i="2" s="1"/>
  <c r="H798" i="2"/>
  <c r="I798" i="2"/>
  <c r="J798" i="2" s="1"/>
  <c r="L798" i="2"/>
  <c r="M798" i="2"/>
  <c r="N798" i="2" s="1"/>
  <c r="P798" i="2"/>
  <c r="Q798" i="2"/>
  <c r="R798" i="2"/>
  <c r="S798" i="2"/>
  <c r="T798" i="2"/>
  <c r="A799" i="2"/>
  <c r="B799" i="2" s="1"/>
  <c r="C799" i="2"/>
  <c r="D799" i="2"/>
  <c r="G799" i="2"/>
  <c r="E799" i="2" s="1"/>
  <c r="F799" i="2" s="1"/>
  <c r="H799" i="2"/>
  <c r="I799" i="2"/>
  <c r="K799" i="2" s="1"/>
  <c r="L799" i="2"/>
  <c r="M799" i="2"/>
  <c r="P799" i="2"/>
  <c r="Q799" i="2"/>
  <c r="R799" i="2"/>
  <c r="S799" i="2"/>
  <c r="T799" i="2"/>
  <c r="A800" i="2"/>
  <c r="B800" i="2" s="1"/>
  <c r="C800" i="2"/>
  <c r="D800" i="2"/>
  <c r="G800" i="2"/>
  <c r="E800" i="2" s="1"/>
  <c r="F800" i="2" s="1"/>
  <c r="H800" i="2"/>
  <c r="I800" i="2"/>
  <c r="J800" i="2" s="1"/>
  <c r="L800" i="2"/>
  <c r="M800" i="2"/>
  <c r="P800" i="2"/>
  <c r="Q800" i="2"/>
  <c r="R800" i="2"/>
  <c r="S800" i="2"/>
  <c r="T800" i="2"/>
  <c r="A801" i="2"/>
  <c r="B801" i="2" s="1"/>
  <c r="C801" i="2"/>
  <c r="D801" i="2"/>
  <c r="G801" i="2"/>
  <c r="E801" i="2" s="1"/>
  <c r="F801" i="2" s="1"/>
  <c r="H801" i="2"/>
  <c r="I801" i="2"/>
  <c r="L801" i="2"/>
  <c r="M801" i="2"/>
  <c r="N801" i="2" s="1"/>
  <c r="P801" i="2"/>
  <c r="Q801" i="2"/>
  <c r="R801" i="2"/>
  <c r="S801" i="2"/>
  <c r="T801" i="2"/>
  <c r="A802" i="2"/>
  <c r="B802" i="2" s="1"/>
  <c r="C802" i="2"/>
  <c r="D802" i="2"/>
  <c r="G802" i="2"/>
  <c r="E802" i="2" s="1"/>
  <c r="F802" i="2" s="1"/>
  <c r="H802" i="2"/>
  <c r="I802" i="2"/>
  <c r="J802" i="2" s="1"/>
  <c r="L802" i="2"/>
  <c r="M802" i="2"/>
  <c r="N802" i="2" s="1"/>
  <c r="P802" i="2"/>
  <c r="Q802" i="2"/>
  <c r="R802" i="2"/>
  <c r="S802" i="2"/>
  <c r="T802" i="2"/>
  <c r="A803" i="2"/>
  <c r="B803" i="2" s="1"/>
  <c r="C803" i="2"/>
  <c r="D803" i="2"/>
  <c r="G803" i="2"/>
  <c r="E803" i="2" s="1"/>
  <c r="F803" i="2" s="1"/>
  <c r="H803" i="2"/>
  <c r="I803" i="2"/>
  <c r="K803" i="2" s="1"/>
  <c r="L803" i="2"/>
  <c r="M803" i="2"/>
  <c r="P803" i="2"/>
  <c r="Q803" i="2"/>
  <c r="R803" i="2"/>
  <c r="S803" i="2"/>
  <c r="T803" i="2"/>
  <c r="A804" i="2"/>
  <c r="B804" i="2" s="1"/>
  <c r="C804" i="2"/>
  <c r="D804" i="2"/>
  <c r="G804" i="2"/>
  <c r="E804" i="2" s="1"/>
  <c r="F804" i="2" s="1"/>
  <c r="H804" i="2"/>
  <c r="I804" i="2"/>
  <c r="J804" i="2" s="1"/>
  <c r="L804" i="2"/>
  <c r="M804" i="2"/>
  <c r="N804" i="2" s="1"/>
  <c r="P804" i="2"/>
  <c r="Q804" i="2"/>
  <c r="R804" i="2"/>
  <c r="S804" i="2"/>
  <c r="T804" i="2"/>
  <c r="A805" i="2"/>
  <c r="B805" i="2" s="1"/>
  <c r="C805" i="2"/>
  <c r="D805" i="2"/>
  <c r="G805" i="2"/>
  <c r="E805" i="2" s="1"/>
  <c r="F805" i="2" s="1"/>
  <c r="H805" i="2"/>
  <c r="I805" i="2"/>
  <c r="L805" i="2"/>
  <c r="M805" i="2"/>
  <c r="N805" i="2" s="1"/>
  <c r="P805" i="2"/>
  <c r="Q805" i="2"/>
  <c r="R805" i="2"/>
  <c r="S805" i="2"/>
  <c r="T805" i="2"/>
  <c r="A806" i="2"/>
  <c r="B806" i="2" s="1"/>
  <c r="C806" i="2"/>
  <c r="D806" i="2"/>
  <c r="G806" i="2"/>
  <c r="E806" i="2" s="1"/>
  <c r="F806" i="2" s="1"/>
  <c r="H806" i="2"/>
  <c r="I806" i="2"/>
  <c r="K806" i="2" s="1"/>
  <c r="L806" i="2"/>
  <c r="M806" i="2"/>
  <c r="P806" i="2"/>
  <c r="Q806" i="2"/>
  <c r="R806" i="2"/>
  <c r="S806" i="2"/>
  <c r="T806" i="2"/>
  <c r="A807" i="2"/>
  <c r="B807" i="2" s="1"/>
  <c r="C807" i="2"/>
  <c r="D807" i="2"/>
  <c r="G807" i="2"/>
  <c r="E807" i="2" s="1"/>
  <c r="F807" i="2" s="1"/>
  <c r="H807" i="2"/>
  <c r="I807" i="2"/>
  <c r="K807" i="2" s="1"/>
  <c r="L807" i="2"/>
  <c r="M807" i="2"/>
  <c r="P807" i="2"/>
  <c r="Q807" i="2"/>
  <c r="R807" i="2"/>
  <c r="S807" i="2"/>
  <c r="T807" i="2"/>
  <c r="A808" i="2"/>
  <c r="B808" i="2" s="1"/>
  <c r="C808" i="2"/>
  <c r="D808" i="2"/>
  <c r="G808" i="2"/>
  <c r="E808" i="2" s="1"/>
  <c r="F808" i="2" s="1"/>
  <c r="H808" i="2"/>
  <c r="I808" i="2"/>
  <c r="J808" i="2" s="1"/>
  <c r="L808" i="2"/>
  <c r="M808" i="2"/>
  <c r="N808" i="2" s="1"/>
  <c r="P808" i="2"/>
  <c r="Q808" i="2"/>
  <c r="R808" i="2"/>
  <c r="S808" i="2"/>
  <c r="T808" i="2"/>
  <c r="A809" i="2"/>
  <c r="B809" i="2" s="1"/>
  <c r="C809" i="2"/>
  <c r="D809" i="2"/>
  <c r="G809" i="2"/>
  <c r="E809" i="2" s="1"/>
  <c r="F809" i="2" s="1"/>
  <c r="H809" i="2"/>
  <c r="I809" i="2"/>
  <c r="L809" i="2"/>
  <c r="M809" i="2"/>
  <c r="P809" i="2"/>
  <c r="Q809" i="2"/>
  <c r="R809" i="2"/>
  <c r="S809" i="2"/>
  <c r="T809" i="2"/>
  <c r="A810" i="2"/>
  <c r="B810" i="2" s="1"/>
  <c r="C810" i="2"/>
  <c r="D810" i="2"/>
  <c r="G810" i="2"/>
  <c r="E810" i="2" s="1"/>
  <c r="F810" i="2" s="1"/>
  <c r="H810" i="2"/>
  <c r="I810" i="2"/>
  <c r="J810" i="2" s="1"/>
  <c r="L810" i="2"/>
  <c r="M810" i="2"/>
  <c r="P810" i="2"/>
  <c r="Q810" i="2"/>
  <c r="R810" i="2"/>
  <c r="S810" i="2"/>
  <c r="T810" i="2"/>
  <c r="A811" i="2"/>
  <c r="B811" i="2" s="1"/>
  <c r="C811" i="2"/>
  <c r="D811" i="2"/>
  <c r="G811" i="2"/>
  <c r="E811" i="2" s="1"/>
  <c r="F811" i="2" s="1"/>
  <c r="H811" i="2"/>
  <c r="I811" i="2"/>
  <c r="K811" i="2" s="1"/>
  <c r="L811" i="2"/>
  <c r="M811" i="2"/>
  <c r="P811" i="2"/>
  <c r="Q811" i="2"/>
  <c r="R811" i="2"/>
  <c r="S811" i="2"/>
  <c r="T811" i="2"/>
  <c r="A812" i="2"/>
  <c r="B812" i="2" s="1"/>
  <c r="C812" i="2"/>
  <c r="D812" i="2"/>
  <c r="G812" i="2"/>
  <c r="E812" i="2" s="1"/>
  <c r="F812" i="2" s="1"/>
  <c r="H812" i="2"/>
  <c r="I812" i="2"/>
  <c r="J812" i="2" s="1"/>
  <c r="L812" i="2"/>
  <c r="M812" i="2"/>
  <c r="N812" i="2" s="1"/>
  <c r="P812" i="2"/>
  <c r="Q812" i="2"/>
  <c r="R812" i="2"/>
  <c r="S812" i="2"/>
  <c r="T812" i="2"/>
  <c r="A813" i="2"/>
  <c r="B813" i="2" s="1"/>
  <c r="C813" i="2"/>
  <c r="D813" i="2"/>
  <c r="G813" i="2"/>
  <c r="E813" i="2" s="1"/>
  <c r="F813" i="2" s="1"/>
  <c r="H813" i="2"/>
  <c r="I813" i="2"/>
  <c r="L813" i="2"/>
  <c r="M813" i="2"/>
  <c r="N813" i="2" s="1"/>
  <c r="P813" i="2"/>
  <c r="Q813" i="2"/>
  <c r="R813" i="2"/>
  <c r="S813" i="2"/>
  <c r="T813" i="2"/>
  <c r="A814" i="2"/>
  <c r="B814" i="2" s="1"/>
  <c r="C814" i="2"/>
  <c r="D814" i="2"/>
  <c r="G814" i="2"/>
  <c r="E814" i="2" s="1"/>
  <c r="F814" i="2" s="1"/>
  <c r="H814" i="2"/>
  <c r="I814" i="2"/>
  <c r="J814" i="2" s="1"/>
  <c r="L814" i="2"/>
  <c r="M814" i="2"/>
  <c r="N814" i="2" s="1"/>
  <c r="P814" i="2"/>
  <c r="Q814" i="2"/>
  <c r="R814" i="2"/>
  <c r="S814" i="2"/>
  <c r="T814" i="2"/>
  <c r="A815" i="2"/>
  <c r="B815" i="2" s="1"/>
  <c r="C815" i="2"/>
  <c r="D815" i="2"/>
  <c r="G815" i="2"/>
  <c r="E815" i="2" s="1"/>
  <c r="F815" i="2" s="1"/>
  <c r="H815" i="2"/>
  <c r="I815" i="2"/>
  <c r="L815" i="2"/>
  <c r="M815" i="2"/>
  <c r="P815" i="2"/>
  <c r="Q815" i="2"/>
  <c r="R815" i="2"/>
  <c r="S815" i="2"/>
  <c r="T815" i="2"/>
  <c r="A816" i="2"/>
  <c r="B816" i="2" s="1"/>
  <c r="C816" i="2"/>
  <c r="D816" i="2"/>
  <c r="G816" i="2"/>
  <c r="E816" i="2" s="1"/>
  <c r="F816" i="2" s="1"/>
  <c r="H816" i="2"/>
  <c r="I816" i="2"/>
  <c r="L816" i="2"/>
  <c r="M816" i="2"/>
  <c r="O816" i="2" s="1"/>
  <c r="P816" i="2"/>
  <c r="Q816" i="2"/>
  <c r="R816" i="2"/>
  <c r="S816" i="2"/>
  <c r="T816" i="2"/>
  <c r="A817" i="2"/>
  <c r="B817" i="2" s="1"/>
  <c r="C817" i="2"/>
  <c r="D817" i="2"/>
  <c r="G817" i="2"/>
  <c r="E817" i="2" s="1"/>
  <c r="F817" i="2" s="1"/>
  <c r="H817" i="2"/>
  <c r="I817" i="2"/>
  <c r="L817" i="2"/>
  <c r="M817" i="2"/>
  <c r="N817" i="2" s="1"/>
  <c r="P817" i="2"/>
  <c r="Q817" i="2"/>
  <c r="R817" i="2"/>
  <c r="S817" i="2"/>
  <c r="T817" i="2"/>
  <c r="A818" i="2"/>
  <c r="B818" i="2" s="1"/>
  <c r="C818" i="2"/>
  <c r="D818" i="2"/>
  <c r="G818" i="2"/>
  <c r="E818" i="2" s="1"/>
  <c r="F818" i="2" s="1"/>
  <c r="H818" i="2"/>
  <c r="I818" i="2"/>
  <c r="J818" i="2" s="1"/>
  <c r="L818" i="2"/>
  <c r="M818" i="2"/>
  <c r="N818" i="2" s="1"/>
  <c r="P818" i="2"/>
  <c r="Q818" i="2"/>
  <c r="R818" i="2"/>
  <c r="S818" i="2"/>
  <c r="T818" i="2"/>
  <c r="A819" i="2"/>
  <c r="B819" i="2" s="1"/>
  <c r="C819" i="2"/>
  <c r="D819" i="2"/>
  <c r="G819" i="2"/>
  <c r="E819" i="2" s="1"/>
  <c r="F819" i="2" s="1"/>
  <c r="H819" i="2"/>
  <c r="I819" i="2"/>
  <c r="K819" i="2" s="1"/>
  <c r="L819" i="2"/>
  <c r="M819" i="2"/>
  <c r="P819" i="2"/>
  <c r="Q819" i="2"/>
  <c r="R819" i="2"/>
  <c r="S819" i="2"/>
  <c r="T819" i="2"/>
  <c r="A820" i="2"/>
  <c r="B820" i="2" s="1"/>
  <c r="C820" i="2"/>
  <c r="D820" i="2"/>
  <c r="G820" i="2"/>
  <c r="E820" i="2" s="1"/>
  <c r="F820" i="2" s="1"/>
  <c r="H820" i="2"/>
  <c r="I820" i="2"/>
  <c r="J820" i="2" s="1"/>
  <c r="L820" i="2"/>
  <c r="M820" i="2"/>
  <c r="P820" i="2"/>
  <c r="Q820" i="2"/>
  <c r="R820" i="2"/>
  <c r="S820" i="2"/>
  <c r="T820" i="2"/>
  <c r="A821" i="2"/>
  <c r="B821" i="2" s="1"/>
  <c r="C821" i="2"/>
  <c r="D821" i="2"/>
  <c r="G821" i="2"/>
  <c r="E821" i="2" s="1"/>
  <c r="F821" i="2" s="1"/>
  <c r="H821" i="2"/>
  <c r="I821" i="2"/>
  <c r="L821" i="2"/>
  <c r="M821" i="2"/>
  <c r="P821" i="2"/>
  <c r="Q821" i="2"/>
  <c r="R821" i="2"/>
  <c r="S821" i="2"/>
  <c r="T821" i="2"/>
  <c r="A822" i="2"/>
  <c r="B822" i="2" s="1"/>
  <c r="C822" i="2"/>
  <c r="D822" i="2"/>
  <c r="G822" i="2"/>
  <c r="E822" i="2" s="1"/>
  <c r="F822" i="2" s="1"/>
  <c r="H822" i="2"/>
  <c r="I822" i="2"/>
  <c r="J822" i="2" s="1"/>
  <c r="L822" i="2"/>
  <c r="M822" i="2"/>
  <c r="P822" i="2"/>
  <c r="Q822" i="2"/>
  <c r="R822" i="2"/>
  <c r="S822" i="2"/>
  <c r="T822" i="2"/>
  <c r="A823" i="2"/>
  <c r="B823" i="2" s="1"/>
  <c r="C823" i="2"/>
  <c r="D823" i="2"/>
  <c r="G823" i="2"/>
  <c r="E823" i="2" s="1"/>
  <c r="F823" i="2" s="1"/>
  <c r="H823" i="2"/>
  <c r="I823" i="2"/>
  <c r="K823" i="2" s="1"/>
  <c r="L823" i="2"/>
  <c r="M823" i="2"/>
  <c r="P823" i="2"/>
  <c r="Q823" i="2"/>
  <c r="R823" i="2"/>
  <c r="S823" i="2"/>
  <c r="T823" i="2"/>
  <c r="A824" i="2"/>
  <c r="B824" i="2" s="1"/>
  <c r="C824" i="2"/>
  <c r="D824" i="2"/>
  <c r="G824" i="2"/>
  <c r="E824" i="2" s="1"/>
  <c r="F824" i="2" s="1"/>
  <c r="H824" i="2"/>
  <c r="I824" i="2"/>
  <c r="J824" i="2" s="1"/>
  <c r="L824" i="2"/>
  <c r="M824" i="2"/>
  <c r="N824" i="2" s="1"/>
  <c r="P824" i="2"/>
  <c r="Q824" i="2"/>
  <c r="R824" i="2"/>
  <c r="S824" i="2"/>
  <c r="T824" i="2"/>
  <c r="A825" i="2"/>
  <c r="B825" i="2" s="1"/>
  <c r="C825" i="2"/>
  <c r="D825" i="2"/>
  <c r="G825" i="2"/>
  <c r="E825" i="2" s="1"/>
  <c r="F825" i="2" s="1"/>
  <c r="H825" i="2"/>
  <c r="I825" i="2"/>
  <c r="L825" i="2"/>
  <c r="M825" i="2"/>
  <c r="N825" i="2" s="1"/>
  <c r="P825" i="2"/>
  <c r="Q825" i="2"/>
  <c r="R825" i="2"/>
  <c r="S825" i="2"/>
  <c r="T825" i="2"/>
  <c r="A826" i="2"/>
  <c r="B826" i="2" s="1"/>
  <c r="C826" i="2"/>
  <c r="D826" i="2"/>
  <c r="G826" i="2"/>
  <c r="E826" i="2" s="1"/>
  <c r="F826" i="2" s="1"/>
  <c r="H826" i="2"/>
  <c r="I826" i="2"/>
  <c r="J826" i="2" s="1"/>
  <c r="L826" i="2"/>
  <c r="M826" i="2"/>
  <c r="N826" i="2" s="1"/>
  <c r="P826" i="2"/>
  <c r="Q826" i="2"/>
  <c r="R826" i="2"/>
  <c r="S826" i="2"/>
  <c r="T826" i="2"/>
  <c r="A827" i="2"/>
  <c r="B827" i="2" s="1"/>
  <c r="C827" i="2"/>
  <c r="D827" i="2"/>
  <c r="G827" i="2"/>
  <c r="E827" i="2" s="1"/>
  <c r="F827" i="2" s="1"/>
  <c r="H827" i="2"/>
  <c r="I827" i="2"/>
  <c r="K827" i="2" s="1"/>
  <c r="L827" i="2"/>
  <c r="M827" i="2"/>
  <c r="P827" i="2"/>
  <c r="Q827" i="2"/>
  <c r="R827" i="2"/>
  <c r="S827" i="2"/>
  <c r="T827" i="2"/>
  <c r="A828" i="2"/>
  <c r="B828" i="2" s="1"/>
  <c r="C828" i="2"/>
  <c r="D828" i="2"/>
  <c r="G828" i="2"/>
  <c r="E828" i="2" s="1"/>
  <c r="F828" i="2" s="1"/>
  <c r="H828" i="2"/>
  <c r="I828" i="2"/>
  <c r="J828" i="2" s="1"/>
  <c r="L828" i="2"/>
  <c r="M828" i="2"/>
  <c r="N828" i="2" s="1"/>
  <c r="P828" i="2"/>
  <c r="Q828" i="2"/>
  <c r="R828" i="2"/>
  <c r="S828" i="2"/>
  <c r="T828" i="2"/>
  <c r="A829" i="2"/>
  <c r="B829" i="2" s="1"/>
  <c r="C829" i="2"/>
  <c r="D829" i="2"/>
  <c r="G829" i="2"/>
  <c r="E829" i="2" s="1"/>
  <c r="F829" i="2" s="1"/>
  <c r="H829" i="2"/>
  <c r="I829" i="2"/>
  <c r="L829" i="2"/>
  <c r="M829" i="2"/>
  <c r="N829" i="2" s="1"/>
  <c r="P829" i="2"/>
  <c r="Q829" i="2"/>
  <c r="R829" i="2"/>
  <c r="S829" i="2"/>
  <c r="T829" i="2"/>
  <c r="A830" i="2"/>
  <c r="B830" i="2" s="1"/>
  <c r="C830" i="2"/>
  <c r="D830" i="2"/>
  <c r="G830" i="2"/>
  <c r="E830" i="2" s="1"/>
  <c r="F830" i="2" s="1"/>
  <c r="H830" i="2"/>
  <c r="I830" i="2"/>
  <c r="L830" i="2"/>
  <c r="M830" i="2"/>
  <c r="N830" i="2" s="1"/>
  <c r="P830" i="2"/>
  <c r="Q830" i="2"/>
  <c r="R830" i="2"/>
  <c r="S830" i="2"/>
  <c r="T830" i="2"/>
  <c r="A831" i="2"/>
  <c r="B831" i="2" s="1"/>
  <c r="C831" i="2"/>
  <c r="D831" i="2"/>
  <c r="G831" i="2"/>
  <c r="E831" i="2" s="1"/>
  <c r="F831" i="2" s="1"/>
  <c r="H831" i="2"/>
  <c r="I831" i="2"/>
  <c r="L831" i="2"/>
  <c r="M831" i="2"/>
  <c r="P831" i="2"/>
  <c r="Q831" i="2"/>
  <c r="R831" i="2"/>
  <c r="S831" i="2"/>
  <c r="T831" i="2"/>
  <c r="A832" i="2"/>
  <c r="B832" i="2" s="1"/>
  <c r="C832" i="2"/>
  <c r="D832" i="2"/>
  <c r="G832" i="2"/>
  <c r="E832" i="2" s="1"/>
  <c r="F832" i="2" s="1"/>
  <c r="H832" i="2"/>
  <c r="I832" i="2"/>
  <c r="L832" i="2"/>
  <c r="M832" i="2"/>
  <c r="N832" i="2" s="1"/>
  <c r="P832" i="2"/>
  <c r="Q832" i="2"/>
  <c r="R832" i="2"/>
  <c r="S832" i="2"/>
  <c r="T832" i="2"/>
  <c r="A833" i="2"/>
  <c r="B833" i="2" s="1"/>
  <c r="C833" i="2"/>
  <c r="D833" i="2"/>
  <c r="G833" i="2"/>
  <c r="E833" i="2" s="1"/>
  <c r="F833" i="2" s="1"/>
  <c r="H833" i="2"/>
  <c r="I833" i="2"/>
  <c r="L833" i="2"/>
  <c r="M833" i="2"/>
  <c r="P833" i="2"/>
  <c r="Q833" i="2"/>
  <c r="R833" i="2"/>
  <c r="S833" i="2"/>
  <c r="T833" i="2"/>
  <c r="A834" i="2"/>
  <c r="B834" i="2" s="1"/>
  <c r="C834" i="2"/>
  <c r="D834" i="2"/>
  <c r="G834" i="2"/>
  <c r="E834" i="2" s="1"/>
  <c r="F834" i="2" s="1"/>
  <c r="H834" i="2"/>
  <c r="I834" i="2"/>
  <c r="K834" i="2" s="1"/>
  <c r="L834" i="2"/>
  <c r="M834" i="2"/>
  <c r="N834" i="2" s="1"/>
  <c r="P834" i="2"/>
  <c r="Q834" i="2"/>
  <c r="R834" i="2"/>
  <c r="S834" i="2"/>
  <c r="T834" i="2"/>
  <c r="A835" i="2"/>
  <c r="B835" i="2" s="1"/>
  <c r="C835" i="2"/>
  <c r="D835" i="2"/>
  <c r="G835" i="2"/>
  <c r="E835" i="2" s="1"/>
  <c r="F835" i="2" s="1"/>
  <c r="H835" i="2"/>
  <c r="I835" i="2"/>
  <c r="K835" i="2" s="1"/>
  <c r="L835" i="2"/>
  <c r="M835" i="2"/>
  <c r="P835" i="2"/>
  <c r="Q835" i="2"/>
  <c r="R835" i="2"/>
  <c r="S835" i="2"/>
  <c r="T835" i="2"/>
  <c r="A836" i="2"/>
  <c r="B836" i="2" s="1"/>
  <c r="C836" i="2"/>
  <c r="D836" i="2"/>
  <c r="G836" i="2"/>
  <c r="E836" i="2" s="1"/>
  <c r="F836" i="2" s="1"/>
  <c r="H836" i="2"/>
  <c r="I836" i="2"/>
  <c r="L836" i="2"/>
  <c r="M836" i="2"/>
  <c r="N836" i="2" s="1"/>
  <c r="P836" i="2"/>
  <c r="Q836" i="2"/>
  <c r="R836" i="2"/>
  <c r="S836" i="2"/>
  <c r="T836" i="2"/>
  <c r="A837" i="2"/>
  <c r="B837" i="2" s="1"/>
  <c r="C837" i="2"/>
  <c r="D837" i="2"/>
  <c r="G837" i="2"/>
  <c r="E837" i="2" s="1"/>
  <c r="F837" i="2" s="1"/>
  <c r="H837" i="2"/>
  <c r="I837" i="2"/>
  <c r="L837" i="2"/>
  <c r="M837" i="2"/>
  <c r="N837" i="2" s="1"/>
  <c r="P837" i="2"/>
  <c r="Q837" i="2"/>
  <c r="R837" i="2"/>
  <c r="S837" i="2"/>
  <c r="T837" i="2"/>
  <c r="A838" i="2"/>
  <c r="B838" i="2" s="1"/>
  <c r="C838" i="2"/>
  <c r="D838" i="2"/>
  <c r="G838" i="2"/>
  <c r="E838" i="2" s="1"/>
  <c r="F838" i="2" s="1"/>
  <c r="H838" i="2"/>
  <c r="I838" i="2"/>
  <c r="J838" i="2" s="1"/>
  <c r="L838" i="2"/>
  <c r="M838" i="2"/>
  <c r="N838" i="2" s="1"/>
  <c r="P838" i="2"/>
  <c r="Q838" i="2"/>
  <c r="R838" i="2"/>
  <c r="S838" i="2"/>
  <c r="T838" i="2"/>
  <c r="A839" i="2"/>
  <c r="B839" i="2" s="1"/>
  <c r="C839" i="2"/>
  <c r="D839" i="2"/>
  <c r="G839" i="2"/>
  <c r="E839" i="2" s="1"/>
  <c r="F839" i="2" s="1"/>
  <c r="H839" i="2"/>
  <c r="I839" i="2"/>
  <c r="K839" i="2" s="1"/>
  <c r="L839" i="2"/>
  <c r="M839" i="2"/>
  <c r="P839" i="2"/>
  <c r="Q839" i="2"/>
  <c r="R839" i="2"/>
  <c r="S839" i="2"/>
  <c r="T839" i="2"/>
  <c r="A840" i="2"/>
  <c r="B840" i="2" s="1"/>
  <c r="C840" i="2"/>
  <c r="D840" i="2"/>
  <c r="G840" i="2"/>
  <c r="E840" i="2" s="1"/>
  <c r="F840" i="2" s="1"/>
  <c r="H840" i="2"/>
  <c r="I840" i="2"/>
  <c r="J840" i="2" s="1"/>
  <c r="L840" i="2"/>
  <c r="M840" i="2"/>
  <c r="P840" i="2"/>
  <c r="Q840" i="2"/>
  <c r="R840" i="2"/>
  <c r="S840" i="2"/>
  <c r="T840" i="2"/>
  <c r="A841" i="2"/>
  <c r="B841" i="2" s="1"/>
  <c r="C841" i="2"/>
  <c r="D841" i="2"/>
  <c r="G841" i="2"/>
  <c r="E841" i="2" s="1"/>
  <c r="F841" i="2" s="1"/>
  <c r="H841" i="2"/>
  <c r="I841" i="2"/>
  <c r="L841" i="2"/>
  <c r="M841" i="2"/>
  <c r="P841" i="2"/>
  <c r="Q841" i="2"/>
  <c r="R841" i="2"/>
  <c r="S841" i="2"/>
  <c r="T841" i="2"/>
  <c r="A842" i="2"/>
  <c r="B842" i="2" s="1"/>
  <c r="C842" i="2"/>
  <c r="D842" i="2"/>
  <c r="G842" i="2"/>
  <c r="E842" i="2" s="1"/>
  <c r="F842" i="2" s="1"/>
  <c r="H842" i="2"/>
  <c r="I842" i="2"/>
  <c r="J842" i="2" s="1"/>
  <c r="L842" i="2"/>
  <c r="M842" i="2"/>
  <c r="N842" i="2" s="1"/>
  <c r="P842" i="2"/>
  <c r="Q842" i="2"/>
  <c r="R842" i="2"/>
  <c r="S842" i="2"/>
  <c r="T842" i="2"/>
  <c r="A843" i="2"/>
  <c r="B843" i="2" s="1"/>
  <c r="C843" i="2"/>
  <c r="D843" i="2"/>
  <c r="G843" i="2"/>
  <c r="E843" i="2" s="1"/>
  <c r="F843" i="2" s="1"/>
  <c r="H843" i="2"/>
  <c r="I843" i="2"/>
  <c r="L843" i="2"/>
  <c r="M843" i="2"/>
  <c r="P843" i="2"/>
  <c r="Q843" i="2"/>
  <c r="R843" i="2"/>
  <c r="S843" i="2"/>
  <c r="T843" i="2"/>
  <c r="A844" i="2"/>
  <c r="B844" i="2" s="1"/>
  <c r="C844" i="2"/>
  <c r="D844" i="2"/>
  <c r="G844" i="2"/>
  <c r="E844" i="2" s="1"/>
  <c r="F844" i="2" s="1"/>
  <c r="H844" i="2"/>
  <c r="I844" i="2"/>
  <c r="L844" i="2"/>
  <c r="M844" i="2"/>
  <c r="O844" i="2" s="1"/>
  <c r="P844" i="2"/>
  <c r="Q844" i="2"/>
  <c r="R844" i="2"/>
  <c r="S844" i="2"/>
  <c r="T844" i="2"/>
  <c r="A845" i="2"/>
  <c r="B845" i="2" s="1"/>
  <c r="C845" i="2"/>
  <c r="D845" i="2"/>
  <c r="G845" i="2"/>
  <c r="E845" i="2" s="1"/>
  <c r="F845" i="2" s="1"/>
  <c r="H845" i="2"/>
  <c r="I845" i="2"/>
  <c r="L845" i="2"/>
  <c r="M845" i="2"/>
  <c r="O845" i="2" s="1"/>
  <c r="P845" i="2"/>
  <c r="Q845" i="2"/>
  <c r="R845" i="2"/>
  <c r="S845" i="2"/>
  <c r="T845" i="2"/>
  <c r="A846" i="2"/>
  <c r="B846" i="2" s="1"/>
  <c r="C846" i="2"/>
  <c r="D846" i="2"/>
  <c r="G846" i="2"/>
  <c r="E846" i="2" s="1"/>
  <c r="F846" i="2" s="1"/>
  <c r="H846" i="2"/>
  <c r="I846" i="2"/>
  <c r="L846" i="2"/>
  <c r="M846" i="2"/>
  <c r="P846" i="2"/>
  <c r="Q846" i="2"/>
  <c r="R846" i="2"/>
  <c r="S846" i="2"/>
  <c r="T846" i="2"/>
  <c r="A847" i="2"/>
  <c r="B847" i="2" s="1"/>
  <c r="C847" i="2"/>
  <c r="D847" i="2"/>
  <c r="G847" i="2"/>
  <c r="E847" i="2" s="1"/>
  <c r="F847" i="2" s="1"/>
  <c r="H847" i="2"/>
  <c r="I847" i="2"/>
  <c r="L847" i="2"/>
  <c r="M847" i="2"/>
  <c r="P847" i="2"/>
  <c r="Q847" i="2"/>
  <c r="R847" i="2"/>
  <c r="S847" i="2"/>
  <c r="T847" i="2"/>
  <c r="A848" i="2"/>
  <c r="B848" i="2" s="1"/>
  <c r="C848" i="2"/>
  <c r="D848" i="2"/>
  <c r="G848" i="2"/>
  <c r="E848" i="2" s="1"/>
  <c r="F848" i="2" s="1"/>
  <c r="H848" i="2"/>
  <c r="I848" i="2"/>
  <c r="J848" i="2" s="1"/>
  <c r="L848" i="2"/>
  <c r="M848" i="2"/>
  <c r="N848" i="2" s="1"/>
  <c r="P848" i="2"/>
  <c r="Q848" i="2"/>
  <c r="R848" i="2"/>
  <c r="S848" i="2"/>
  <c r="T848" i="2"/>
  <c r="A849" i="2"/>
  <c r="B849" i="2" s="1"/>
  <c r="C849" i="2"/>
  <c r="D849" i="2"/>
  <c r="G849" i="2"/>
  <c r="E849" i="2" s="1"/>
  <c r="F849" i="2" s="1"/>
  <c r="H849" i="2"/>
  <c r="I849" i="2"/>
  <c r="L849" i="2"/>
  <c r="M849" i="2"/>
  <c r="N849" i="2" s="1"/>
  <c r="P849" i="2"/>
  <c r="Q849" i="2"/>
  <c r="R849" i="2"/>
  <c r="S849" i="2"/>
  <c r="T849" i="2"/>
  <c r="A850" i="2"/>
  <c r="B850" i="2" s="1"/>
  <c r="C850" i="2"/>
  <c r="D850" i="2"/>
  <c r="G850" i="2"/>
  <c r="E850" i="2" s="1"/>
  <c r="F850" i="2" s="1"/>
  <c r="H850" i="2"/>
  <c r="I850" i="2"/>
  <c r="J850" i="2" s="1"/>
  <c r="L850" i="2"/>
  <c r="M850" i="2"/>
  <c r="N850" i="2" s="1"/>
  <c r="P850" i="2"/>
  <c r="Q850" i="2"/>
  <c r="R850" i="2"/>
  <c r="S850" i="2"/>
  <c r="T850" i="2"/>
  <c r="A851" i="2"/>
  <c r="B851" i="2" s="1"/>
  <c r="C851" i="2"/>
  <c r="D851" i="2"/>
  <c r="G851" i="2"/>
  <c r="E851" i="2" s="1"/>
  <c r="F851" i="2" s="1"/>
  <c r="H851" i="2"/>
  <c r="I851" i="2"/>
  <c r="K851" i="2" s="1"/>
  <c r="L851" i="2"/>
  <c r="M851" i="2"/>
  <c r="P851" i="2"/>
  <c r="Q851" i="2"/>
  <c r="R851" i="2"/>
  <c r="S851" i="2"/>
  <c r="T851" i="2"/>
  <c r="A852" i="2"/>
  <c r="B852" i="2" s="1"/>
  <c r="C852" i="2"/>
  <c r="D852" i="2"/>
  <c r="G852" i="2"/>
  <c r="E852" i="2" s="1"/>
  <c r="F852" i="2" s="1"/>
  <c r="H852" i="2"/>
  <c r="I852" i="2"/>
  <c r="J852" i="2" s="1"/>
  <c r="L852" i="2"/>
  <c r="M852" i="2"/>
  <c r="N852" i="2" s="1"/>
  <c r="P852" i="2"/>
  <c r="Q852" i="2"/>
  <c r="R852" i="2"/>
  <c r="S852" i="2"/>
  <c r="T852" i="2"/>
  <c r="A853" i="2"/>
  <c r="B853" i="2" s="1"/>
  <c r="C853" i="2"/>
  <c r="D853" i="2"/>
  <c r="G853" i="2"/>
  <c r="E853" i="2" s="1"/>
  <c r="F853" i="2" s="1"/>
  <c r="H853" i="2"/>
  <c r="I853" i="2"/>
  <c r="L853" i="2"/>
  <c r="M853" i="2"/>
  <c r="N853" i="2" s="1"/>
  <c r="P853" i="2"/>
  <c r="Q853" i="2"/>
  <c r="R853" i="2"/>
  <c r="S853" i="2"/>
  <c r="T853" i="2"/>
  <c r="A854" i="2"/>
  <c r="B854" i="2" s="1"/>
  <c r="C854" i="2"/>
  <c r="D854" i="2"/>
  <c r="G854" i="2"/>
  <c r="E854" i="2" s="1"/>
  <c r="F854" i="2" s="1"/>
  <c r="H854" i="2"/>
  <c r="I854" i="2"/>
  <c r="L854" i="2"/>
  <c r="M854" i="2"/>
  <c r="N854" i="2" s="1"/>
  <c r="P854" i="2"/>
  <c r="Q854" i="2"/>
  <c r="R854" i="2"/>
  <c r="S854" i="2"/>
  <c r="T854" i="2"/>
  <c r="A855" i="2"/>
  <c r="B855" i="2" s="1"/>
  <c r="C855" i="2"/>
  <c r="D855" i="2"/>
  <c r="G855" i="2"/>
  <c r="E855" i="2" s="1"/>
  <c r="F855" i="2" s="1"/>
  <c r="H855" i="2"/>
  <c r="I855" i="2"/>
  <c r="K855" i="2" s="1"/>
  <c r="L855" i="2"/>
  <c r="M855" i="2"/>
  <c r="N855" i="2" s="1"/>
  <c r="P855" i="2"/>
  <c r="Q855" i="2"/>
  <c r="R855" i="2"/>
  <c r="S855" i="2"/>
  <c r="T855" i="2"/>
  <c r="A856" i="2"/>
  <c r="B856" i="2" s="1"/>
  <c r="C856" i="2"/>
  <c r="D856" i="2"/>
  <c r="G856" i="2"/>
  <c r="E856" i="2" s="1"/>
  <c r="F856" i="2" s="1"/>
  <c r="H856" i="2"/>
  <c r="I856" i="2"/>
  <c r="J856" i="2" s="1"/>
  <c r="L856" i="2"/>
  <c r="M856" i="2"/>
  <c r="P856" i="2"/>
  <c r="Q856" i="2"/>
  <c r="R856" i="2"/>
  <c r="S856" i="2"/>
  <c r="T856" i="2"/>
  <c r="A857" i="2"/>
  <c r="B857" i="2" s="1"/>
  <c r="C857" i="2"/>
  <c r="D857" i="2"/>
  <c r="G857" i="2"/>
  <c r="E857" i="2" s="1"/>
  <c r="F857" i="2" s="1"/>
  <c r="H857" i="2"/>
  <c r="I857" i="2"/>
  <c r="L857" i="2"/>
  <c r="M857" i="2"/>
  <c r="N857" i="2" s="1"/>
  <c r="P857" i="2"/>
  <c r="Q857" i="2"/>
  <c r="R857" i="2"/>
  <c r="S857" i="2"/>
  <c r="T857" i="2"/>
  <c r="A858" i="2"/>
  <c r="B858" i="2" s="1"/>
  <c r="C858" i="2"/>
  <c r="D858" i="2"/>
  <c r="G858" i="2"/>
  <c r="E858" i="2" s="1"/>
  <c r="F858" i="2" s="1"/>
  <c r="H858" i="2"/>
  <c r="I858" i="2"/>
  <c r="J858" i="2" s="1"/>
  <c r="L858" i="2"/>
  <c r="M858" i="2"/>
  <c r="N858" i="2" s="1"/>
  <c r="P858" i="2"/>
  <c r="Q858" i="2"/>
  <c r="R858" i="2"/>
  <c r="S858" i="2"/>
  <c r="T858" i="2"/>
  <c r="A859" i="2"/>
  <c r="B859" i="2" s="1"/>
  <c r="C859" i="2"/>
  <c r="D859" i="2"/>
  <c r="G859" i="2"/>
  <c r="E859" i="2" s="1"/>
  <c r="F859" i="2" s="1"/>
  <c r="H859" i="2"/>
  <c r="I859" i="2"/>
  <c r="K859" i="2" s="1"/>
  <c r="L859" i="2"/>
  <c r="M859" i="2"/>
  <c r="N859" i="2" s="1"/>
  <c r="P859" i="2"/>
  <c r="Q859" i="2"/>
  <c r="R859" i="2"/>
  <c r="S859" i="2"/>
  <c r="T859" i="2"/>
  <c r="A860" i="2"/>
  <c r="B860" i="2" s="1"/>
  <c r="C860" i="2"/>
  <c r="D860" i="2"/>
  <c r="G860" i="2"/>
  <c r="E860" i="2" s="1"/>
  <c r="F860" i="2" s="1"/>
  <c r="H860" i="2"/>
  <c r="I860" i="2"/>
  <c r="L860" i="2"/>
  <c r="M860" i="2"/>
  <c r="O860" i="2" s="1"/>
  <c r="P860" i="2"/>
  <c r="Q860" i="2"/>
  <c r="R860" i="2"/>
  <c r="S860" i="2"/>
  <c r="T860" i="2"/>
  <c r="A861" i="2"/>
  <c r="B861" i="2" s="1"/>
  <c r="C861" i="2"/>
  <c r="D861" i="2"/>
  <c r="G861" i="2"/>
  <c r="E861" i="2" s="1"/>
  <c r="F861" i="2" s="1"/>
  <c r="H861" i="2"/>
  <c r="I861" i="2"/>
  <c r="J861" i="2" s="1"/>
  <c r="L861" i="2"/>
  <c r="M861" i="2"/>
  <c r="O861" i="2" s="1"/>
  <c r="P861" i="2"/>
  <c r="Q861" i="2"/>
  <c r="R861" i="2"/>
  <c r="S861" i="2"/>
  <c r="T861" i="2"/>
  <c r="A862" i="2"/>
  <c r="B862" i="2" s="1"/>
  <c r="C862" i="2"/>
  <c r="D862" i="2"/>
  <c r="G862" i="2"/>
  <c r="E862" i="2" s="1"/>
  <c r="F862" i="2" s="1"/>
  <c r="H862" i="2"/>
  <c r="I862" i="2"/>
  <c r="L862" i="2"/>
  <c r="M862" i="2"/>
  <c r="N862" i="2" s="1"/>
  <c r="P862" i="2"/>
  <c r="Q862" i="2"/>
  <c r="R862" i="2"/>
  <c r="S862" i="2"/>
  <c r="T862" i="2"/>
  <c r="A863" i="2"/>
  <c r="B863" i="2" s="1"/>
  <c r="C863" i="2"/>
  <c r="D863" i="2"/>
  <c r="G863" i="2"/>
  <c r="E863" i="2" s="1"/>
  <c r="F863" i="2" s="1"/>
  <c r="H863" i="2"/>
  <c r="I863" i="2"/>
  <c r="K863" i="2" s="1"/>
  <c r="L863" i="2"/>
  <c r="M863" i="2"/>
  <c r="N863" i="2" s="1"/>
  <c r="P863" i="2"/>
  <c r="Q863" i="2"/>
  <c r="R863" i="2"/>
  <c r="S863" i="2"/>
  <c r="T863" i="2"/>
  <c r="A864" i="2"/>
  <c r="B864" i="2" s="1"/>
  <c r="C864" i="2"/>
  <c r="D864" i="2"/>
  <c r="G864" i="2"/>
  <c r="E864" i="2" s="1"/>
  <c r="F864" i="2" s="1"/>
  <c r="H864" i="2"/>
  <c r="I864" i="2"/>
  <c r="J864" i="2" s="1"/>
  <c r="L864" i="2"/>
  <c r="M864" i="2"/>
  <c r="P864" i="2"/>
  <c r="Q864" i="2"/>
  <c r="R864" i="2"/>
  <c r="S864" i="2"/>
  <c r="T864" i="2"/>
  <c r="A865" i="2"/>
  <c r="B865" i="2" s="1"/>
  <c r="C865" i="2"/>
  <c r="D865" i="2"/>
  <c r="G865" i="2"/>
  <c r="E865" i="2" s="1"/>
  <c r="F865" i="2" s="1"/>
  <c r="H865" i="2"/>
  <c r="I865" i="2"/>
  <c r="J865" i="2" s="1"/>
  <c r="L865" i="2"/>
  <c r="M865" i="2"/>
  <c r="N865" i="2" s="1"/>
  <c r="P865" i="2"/>
  <c r="Q865" i="2"/>
  <c r="R865" i="2"/>
  <c r="S865" i="2"/>
  <c r="T865" i="2"/>
  <c r="A866" i="2"/>
  <c r="B866" i="2" s="1"/>
  <c r="C866" i="2"/>
  <c r="D866" i="2"/>
  <c r="G866" i="2"/>
  <c r="E866" i="2" s="1"/>
  <c r="F866" i="2" s="1"/>
  <c r="H866" i="2"/>
  <c r="I866" i="2"/>
  <c r="K866" i="2" s="1"/>
  <c r="L866" i="2"/>
  <c r="M866" i="2"/>
  <c r="N866" i="2" s="1"/>
  <c r="P866" i="2"/>
  <c r="Q866" i="2"/>
  <c r="R866" i="2"/>
  <c r="S866" i="2"/>
  <c r="T866" i="2"/>
  <c r="A867" i="2"/>
  <c r="B867" i="2" s="1"/>
  <c r="C867" i="2"/>
  <c r="D867" i="2"/>
  <c r="G867" i="2"/>
  <c r="E867" i="2" s="1"/>
  <c r="F867" i="2" s="1"/>
  <c r="H867" i="2"/>
  <c r="I867" i="2"/>
  <c r="K867" i="2" s="1"/>
  <c r="L867" i="2"/>
  <c r="M867" i="2"/>
  <c r="P867" i="2"/>
  <c r="Q867" i="2"/>
  <c r="R867" i="2"/>
  <c r="S867" i="2"/>
  <c r="T867" i="2"/>
  <c r="A868" i="2"/>
  <c r="B868" i="2" s="1"/>
  <c r="C868" i="2"/>
  <c r="D868" i="2"/>
  <c r="G868" i="2"/>
  <c r="E868" i="2" s="1"/>
  <c r="F868" i="2" s="1"/>
  <c r="H868" i="2"/>
  <c r="I868" i="2"/>
  <c r="L868" i="2"/>
  <c r="M868" i="2"/>
  <c r="N868" i="2" s="1"/>
  <c r="P868" i="2"/>
  <c r="Q868" i="2"/>
  <c r="R868" i="2"/>
  <c r="S868" i="2"/>
  <c r="T868" i="2"/>
  <c r="A869" i="2"/>
  <c r="B869" i="2" s="1"/>
  <c r="C869" i="2"/>
  <c r="D869" i="2"/>
  <c r="G869" i="2"/>
  <c r="E869" i="2" s="1"/>
  <c r="F869" i="2" s="1"/>
  <c r="H869" i="2"/>
  <c r="I869" i="2"/>
  <c r="J869" i="2" s="1"/>
  <c r="L869" i="2"/>
  <c r="M869" i="2"/>
  <c r="N869" i="2" s="1"/>
  <c r="P869" i="2"/>
  <c r="Q869" i="2"/>
  <c r="R869" i="2"/>
  <c r="S869" i="2"/>
  <c r="T869" i="2"/>
  <c r="A870" i="2"/>
  <c r="B870" i="2" s="1"/>
  <c r="C870" i="2"/>
  <c r="D870" i="2"/>
  <c r="G870" i="2"/>
  <c r="E870" i="2" s="1"/>
  <c r="F870" i="2" s="1"/>
  <c r="H870" i="2"/>
  <c r="I870" i="2"/>
  <c r="L870" i="2"/>
  <c r="M870" i="2"/>
  <c r="P870" i="2"/>
  <c r="Q870" i="2"/>
  <c r="R870" i="2"/>
  <c r="S870" i="2"/>
  <c r="T870" i="2"/>
  <c r="A871" i="2"/>
  <c r="B871" i="2" s="1"/>
  <c r="C871" i="2"/>
  <c r="D871" i="2"/>
  <c r="G871" i="2"/>
  <c r="E871" i="2" s="1"/>
  <c r="F871" i="2" s="1"/>
  <c r="H871" i="2"/>
  <c r="I871" i="2"/>
  <c r="L871" i="2"/>
  <c r="M871" i="2"/>
  <c r="P871" i="2"/>
  <c r="Q871" i="2"/>
  <c r="R871" i="2"/>
  <c r="S871" i="2"/>
  <c r="T871" i="2"/>
  <c r="A872" i="2"/>
  <c r="B872" i="2" s="1"/>
  <c r="C872" i="2"/>
  <c r="D872" i="2"/>
  <c r="G872" i="2"/>
  <c r="E872" i="2" s="1"/>
  <c r="F872" i="2" s="1"/>
  <c r="H872" i="2"/>
  <c r="I872" i="2"/>
  <c r="J872" i="2" s="1"/>
  <c r="L872" i="2"/>
  <c r="M872" i="2"/>
  <c r="P872" i="2"/>
  <c r="Q872" i="2"/>
  <c r="R872" i="2"/>
  <c r="S872" i="2"/>
  <c r="T872" i="2"/>
  <c r="A873" i="2"/>
  <c r="B873" i="2" s="1"/>
  <c r="C873" i="2"/>
  <c r="D873" i="2"/>
  <c r="G873" i="2"/>
  <c r="E873" i="2" s="1"/>
  <c r="F873" i="2" s="1"/>
  <c r="H873" i="2"/>
  <c r="I873" i="2"/>
  <c r="J873" i="2" s="1"/>
  <c r="L873" i="2"/>
  <c r="M873" i="2"/>
  <c r="P873" i="2"/>
  <c r="Q873" i="2"/>
  <c r="R873" i="2"/>
  <c r="S873" i="2"/>
  <c r="T873" i="2"/>
  <c r="A874" i="2"/>
  <c r="B874" i="2" s="1"/>
  <c r="C874" i="2"/>
  <c r="D874" i="2"/>
  <c r="G874" i="2"/>
  <c r="E874" i="2" s="1"/>
  <c r="F874" i="2" s="1"/>
  <c r="H874" i="2"/>
  <c r="I874" i="2"/>
  <c r="J874" i="2" s="1"/>
  <c r="L874" i="2"/>
  <c r="M874" i="2"/>
  <c r="O874" i="2" s="1"/>
  <c r="P874" i="2"/>
  <c r="Q874" i="2"/>
  <c r="R874" i="2"/>
  <c r="S874" i="2"/>
  <c r="T874" i="2"/>
  <c r="A875" i="2"/>
  <c r="B875" i="2" s="1"/>
  <c r="C875" i="2"/>
  <c r="D875" i="2"/>
  <c r="G875" i="2"/>
  <c r="E875" i="2" s="1"/>
  <c r="F875" i="2" s="1"/>
  <c r="H875" i="2"/>
  <c r="I875" i="2"/>
  <c r="L875" i="2"/>
  <c r="M875" i="2"/>
  <c r="N875" i="2" s="1"/>
  <c r="P875" i="2"/>
  <c r="Q875" i="2"/>
  <c r="R875" i="2"/>
  <c r="S875" i="2"/>
  <c r="T875" i="2"/>
  <c r="A876" i="2"/>
  <c r="B876" i="2" s="1"/>
  <c r="C876" i="2"/>
  <c r="D876" i="2"/>
  <c r="G876" i="2"/>
  <c r="E876" i="2" s="1"/>
  <c r="F876" i="2" s="1"/>
  <c r="H876" i="2"/>
  <c r="I876" i="2"/>
  <c r="K876" i="2" s="1"/>
  <c r="L876" i="2"/>
  <c r="M876" i="2"/>
  <c r="N876" i="2" s="1"/>
  <c r="P876" i="2"/>
  <c r="Q876" i="2"/>
  <c r="R876" i="2"/>
  <c r="S876" i="2"/>
  <c r="T876" i="2"/>
  <c r="A877" i="2"/>
  <c r="B877" i="2" s="1"/>
  <c r="C877" i="2"/>
  <c r="D877" i="2"/>
  <c r="G877" i="2"/>
  <c r="E877" i="2" s="1"/>
  <c r="F877" i="2" s="1"/>
  <c r="H877" i="2"/>
  <c r="I877" i="2"/>
  <c r="L877" i="2"/>
  <c r="M877" i="2"/>
  <c r="P877" i="2"/>
  <c r="Q877" i="2"/>
  <c r="R877" i="2"/>
  <c r="S877" i="2"/>
  <c r="T877" i="2"/>
  <c r="A878" i="2"/>
  <c r="B878" i="2" s="1"/>
  <c r="C878" i="2"/>
  <c r="D878" i="2"/>
  <c r="G878" i="2"/>
  <c r="E878" i="2" s="1"/>
  <c r="F878" i="2" s="1"/>
  <c r="H878" i="2"/>
  <c r="I878" i="2"/>
  <c r="J878" i="2" s="1"/>
  <c r="L878" i="2"/>
  <c r="M878" i="2"/>
  <c r="O878" i="2" s="1"/>
  <c r="P878" i="2"/>
  <c r="Q878" i="2"/>
  <c r="R878" i="2"/>
  <c r="S878" i="2"/>
  <c r="T878" i="2"/>
  <c r="A879" i="2"/>
  <c r="B879" i="2" s="1"/>
  <c r="C879" i="2"/>
  <c r="D879" i="2"/>
  <c r="G879" i="2"/>
  <c r="E879" i="2" s="1"/>
  <c r="F879" i="2" s="1"/>
  <c r="H879" i="2"/>
  <c r="I879" i="2"/>
  <c r="L879" i="2"/>
  <c r="M879" i="2"/>
  <c r="N879" i="2" s="1"/>
  <c r="P879" i="2"/>
  <c r="Q879" i="2"/>
  <c r="R879" i="2"/>
  <c r="S879" i="2"/>
  <c r="T879" i="2"/>
  <c r="A880" i="2"/>
  <c r="B880" i="2" s="1"/>
  <c r="C880" i="2"/>
  <c r="D880" i="2"/>
  <c r="G880" i="2"/>
  <c r="E880" i="2" s="1"/>
  <c r="F880" i="2" s="1"/>
  <c r="H880" i="2"/>
  <c r="I880" i="2"/>
  <c r="K880" i="2" s="1"/>
  <c r="L880" i="2"/>
  <c r="M880" i="2"/>
  <c r="N880" i="2" s="1"/>
  <c r="P880" i="2"/>
  <c r="Q880" i="2"/>
  <c r="R880" i="2"/>
  <c r="S880" i="2"/>
  <c r="T880" i="2"/>
  <c r="A881" i="2"/>
  <c r="B881" i="2" s="1"/>
  <c r="C881" i="2"/>
  <c r="D881" i="2"/>
  <c r="G881" i="2"/>
  <c r="E881" i="2" s="1"/>
  <c r="F881" i="2" s="1"/>
  <c r="H881" i="2"/>
  <c r="I881" i="2"/>
  <c r="L881" i="2"/>
  <c r="M881" i="2"/>
  <c r="P881" i="2"/>
  <c r="Q881" i="2"/>
  <c r="R881" i="2"/>
  <c r="S881" i="2"/>
  <c r="T881" i="2"/>
  <c r="A882" i="2"/>
  <c r="B882" i="2" s="1"/>
  <c r="C882" i="2"/>
  <c r="D882" i="2"/>
  <c r="G882" i="2"/>
  <c r="E882" i="2" s="1"/>
  <c r="F882" i="2" s="1"/>
  <c r="H882" i="2"/>
  <c r="I882" i="2"/>
  <c r="J882" i="2" s="1"/>
  <c r="L882" i="2"/>
  <c r="M882" i="2"/>
  <c r="N882" i="2" s="1"/>
  <c r="P882" i="2"/>
  <c r="Q882" i="2"/>
  <c r="R882" i="2"/>
  <c r="S882" i="2"/>
  <c r="T882" i="2"/>
  <c r="A883" i="2"/>
  <c r="B883" i="2" s="1"/>
  <c r="C883" i="2"/>
  <c r="D883" i="2"/>
  <c r="G883" i="2"/>
  <c r="E883" i="2" s="1"/>
  <c r="F883" i="2" s="1"/>
  <c r="H883" i="2"/>
  <c r="I883" i="2"/>
  <c r="L883" i="2"/>
  <c r="M883" i="2"/>
  <c r="P883" i="2"/>
  <c r="Q883" i="2"/>
  <c r="R883" i="2"/>
  <c r="S883" i="2"/>
  <c r="T883" i="2"/>
  <c r="A884" i="2"/>
  <c r="B884" i="2" s="1"/>
  <c r="C884" i="2"/>
  <c r="D884" i="2"/>
  <c r="G884" i="2"/>
  <c r="E884" i="2" s="1"/>
  <c r="F884" i="2" s="1"/>
  <c r="H884" i="2"/>
  <c r="I884" i="2"/>
  <c r="K884" i="2" s="1"/>
  <c r="L884" i="2"/>
  <c r="M884" i="2"/>
  <c r="P884" i="2"/>
  <c r="Q884" i="2"/>
  <c r="R884" i="2"/>
  <c r="S884" i="2"/>
  <c r="T884" i="2"/>
  <c r="A885" i="2"/>
  <c r="B885" i="2" s="1"/>
  <c r="C885" i="2"/>
  <c r="D885" i="2"/>
  <c r="G885" i="2"/>
  <c r="E885" i="2" s="1"/>
  <c r="F885" i="2" s="1"/>
  <c r="H885" i="2"/>
  <c r="I885" i="2"/>
  <c r="J885" i="2" s="1"/>
  <c r="L885" i="2"/>
  <c r="M885" i="2"/>
  <c r="P885" i="2"/>
  <c r="Q885" i="2"/>
  <c r="R885" i="2"/>
  <c r="S885" i="2"/>
  <c r="T885" i="2"/>
  <c r="A886" i="2"/>
  <c r="B886" i="2" s="1"/>
  <c r="C886" i="2"/>
  <c r="D886" i="2"/>
  <c r="G886" i="2"/>
  <c r="E886" i="2" s="1"/>
  <c r="F886" i="2" s="1"/>
  <c r="H886" i="2"/>
  <c r="I886" i="2"/>
  <c r="J886" i="2" s="1"/>
  <c r="L886" i="2"/>
  <c r="M886" i="2"/>
  <c r="N886" i="2" s="1"/>
  <c r="P886" i="2"/>
  <c r="Q886" i="2"/>
  <c r="R886" i="2"/>
  <c r="S886" i="2"/>
  <c r="T886" i="2"/>
  <c r="A887" i="2"/>
  <c r="B887" i="2" s="1"/>
  <c r="C887" i="2"/>
  <c r="D887" i="2"/>
  <c r="G887" i="2"/>
  <c r="E887" i="2" s="1"/>
  <c r="F887" i="2" s="1"/>
  <c r="H887" i="2"/>
  <c r="I887" i="2"/>
  <c r="L887" i="2"/>
  <c r="M887" i="2"/>
  <c r="N887" i="2" s="1"/>
  <c r="P887" i="2"/>
  <c r="Q887" i="2"/>
  <c r="R887" i="2"/>
  <c r="S887" i="2"/>
  <c r="T887" i="2"/>
  <c r="A888" i="2"/>
  <c r="B888" i="2" s="1"/>
  <c r="C888" i="2"/>
  <c r="D888" i="2"/>
  <c r="G888" i="2"/>
  <c r="E888" i="2" s="1"/>
  <c r="F888" i="2" s="1"/>
  <c r="H888" i="2"/>
  <c r="I888" i="2"/>
  <c r="L888" i="2"/>
  <c r="M888" i="2"/>
  <c r="P888" i="2"/>
  <c r="Q888" i="2"/>
  <c r="R888" i="2"/>
  <c r="S888" i="2"/>
  <c r="T888" i="2"/>
  <c r="A889" i="2"/>
  <c r="B889" i="2" s="1"/>
  <c r="C889" i="2"/>
  <c r="D889" i="2"/>
  <c r="G889" i="2"/>
  <c r="E889" i="2" s="1"/>
  <c r="F889" i="2" s="1"/>
  <c r="H889" i="2"/>
  <c r="I889" i="2"/>
  <c r="L889" i="2"/>
  <c r="M889" i="2"/>
  <c r="P889" i="2"/>
  <c r="Q889" i="2"/>
  <c r="R889" i="2"/>
  <c r="S889" i="2"/>
  <c r="T889" i="2"/>
  <c r="A890" i="2"/>
  <c r="B890" i="2" s="1"/>
  <c r="C890" i="2"/>
  <c r="D890" i="2"/>
  <c r="G890" i="2"/>
  <c r="E890" i="2" s="1"/>
  <c r="F890" i="2" s="1"/>
  <c r="H890" i="2"/>
  <c r="I890" i="2"/>
  <c r="J890" i="2" s="1"/>
  <c r="L890" i="2"/>
  <c r="M890" i="2"/>
  <c r="O890" i="2" s="1"/>
  <c r="P890" i="2"/>
  <c r="Q890" i="2"/>
  <c r="R890" i="2"/>
  <c r="S890" i="2"/>
  <c r="T890" i="2"/>
  <c r="A891" i="2"/>
  <c r="B891" i="2" s="1"/>
  <c r="C891" i="2"/>
  <c r="D891" i="2"/>
  <c r="G891" i="2"/>
  <c r="E891" i="2" s="1"/>
  <c r="F891" i="2" s="1"/>
  <c r="H891" i="2"/>
  <c r="I891" i="2"/>
  <c r="L891" i="2"/>
  <c r="M891" i="2"/>
  <c r="N891" i="2" s="1"/>
  <c r="P891" i="2"/>
  <c r="Q891" i="2"/>
  <c r="R891" i="2"/>
  <c r="S891" i="2"/>
  <c r="T891" i="2"/>
  <c r="A892" i="2"/>
  <c r="B892" i="2" s="1"/>
  <c r="C892" i="2"/>
  <c r="D892" i="2"/>
  <c r="G892" i="2"/>
  <c r="E892" i="2" s="1"/>
  <c r="F892" i="2" s="1"/>
  <c r="H892" i="2"/>
  <c r="I892" i="2"/>
  <c r="K892" i="2" s="1"/>
  <c r="L892" i="2"/>
  <c r="M892" i="2"/>
  <c r="P892" i="2"/>
  <c r="Q892" i="2"/>
  <c r="R892" i="2"/>
  <c r="S892" i="2"/>
  <c r="T892" i="2"/>
  <c r="A893" i="2"/>
  <c r="B893" i="2" s="1"/>
  <c r="C893" i="2"/>
  <c r="D893" i="2"/>
  <c r="G893" i="2"/>
  <c r="E893" i="2" s="1"/>
  <c r="F893" i="2" s="1"/>
  <c r="H893" i="2"/>
  <c r="I893" i="2"/>
  <c r="J893" i="2" s="1"/>
  <c r="L893" i="2"/>
  <c r="M893" i="2"/>
  <c r="P893" i="2"/>
  <c r="Q893" i="2"/>
  <c r="R893" i="2"/>
  <c r="S893" i="2"/>
  <c r="T893" i="2"/>
  <c r="A894" i="2"/>
  <c r="B894" i="2" s="1"/>
  <c r="C894" i="2"/>
  <c r="D894" i="2"/>
  <c r="G894" i="2"/>
  <c r="E894" i="2" s="1"/>
  <c r="F894" i="2" s="1"/>
  <c r="H894" i="2"/>
  <c r="I894" i="2"/>
  <c r="L894" i="2"/>
  <c r="M894" i="2"/>
  <c r="P894" i="2"/>
  <c r="Q894" i="2"/>
  <c r="R894" i="2"/>
  <c r="S894" i="2"/>
  <c r="T894" i="2"/>
  <c r="A895" i="2"/>
  <c r="B895" i="2" s="1"/>
  <c r="C895" i="2"/>
  <c r="D895" i="2"/>
  <c r="G895" i="2"/>
  <c r="E895" i="2" s="1"/>
  <c r="F895" i="2" s="1"/>
  <c r="H895" i="2"/>
  <c r="I895" i="2"/>
  <c r="L895" i="2"/>
  <c r="M895" i="2"/>
  <c r="N895" i="2" s="1"/>
  <c r="P895" i="2"/>
  <c r="Q895" i="2"/>
  <c r="R895" i="2"/>
  <c r="S895" i="2"/>
  <c r="T895" i="2"/>
  <c r="A896" i="2"/>
  <c r="B896" i="2" s="1"/>
  <c r="C896" i="2"/>
  <c r="D896" i="2"/>
  <c r="G896" i="2"/>
  <c r="E896" i="2" s="1"/>
  <c r="F896" i="2" s="1"/>
  <c r="H896" i="2"/>
  <c r="I896" i="2"/>
  <c r="K896" i="2" s="1"/>
  <c r="L896" i="2"/>
  <c r="M896" i="2"/>
  <c r="P896" i="2"/>
  <c r="Q896" i="2"/>
  <c r="R896" i="2"/>
  <c r="S896" i="2"/>
  <c r="T896" i="2"/>
  <c r="A897" i="2"/>
  <c r="B897" i="2" s="1"/>
  <c r="C897" i="2"/>
  <c r="D897" i="2"/>
  <c r="G897" i="2"/>
  <c r="E897" i="2" s="1"/>
  <c r="F897" i="2" s="1"/>
  <c r="H897" i="2"/>
  <c r="I897" i="2"/>
  <c r="J897" i="2" s="1"/>
  <c r="L897" i="2"/>
  <c r="M897" i="2"/>
  <c r="P897" i="2"/>
  <c r="Q897" i="2"/>
  <c r="R897" i="2"/>
  <c r="S897" i="2"/>
  <c r="T897" i="2"/>
  <c r="A898" i="2"/>
  <c r="B898" i="2" s="1"/>
  <c r="C898" i="2"/>
  <c r="D898" i="2"/>
  <c r="G898" i="2"/>
  <c r="E898" i="2" s="1"/>
  <c r="F898" i="2" s="1"/>
  <c r="H898" i="2"/>
  <c r="I898" i="2"/>
  <c r="L898" i="2"/>
  <c r="M898" i="2"/>
  <c r="O898" i="2" s="1"/>
  <c r="P898" i="2"/>
  <c r="Q898" i="2"/>
  <c r="R898" i="2"/>
  <c r="S898" i="2"/>
  <c r="T898" i="2"/>
  <c r="A899" i="2"/>
  <c r="B899" i="2" s="1"/>
  <c r="C899" i="2"/>
  <c r="D899" i="2"/>
  <c r="G899" i="2"/>
  <c r="E899" i="2" s="1"/>
  <c r="F899" i="2" s="1"/>
  <c r="H899" i="2"/>
  <c r="I899" i="2"/>
  <c r="L899" i="2"/>
  <c r="M899" i="2"/>
  <c r="N899" i="2" s="1"/>
  <c r="P899" i="2"/>
  <c r="Q899" i="2"/>
  <c r="R899" i="2"/>
  <c r="S899" i="2"/>
  <c r="T899" i="2"/>
  <c r="A900" i="2"/>
  <c r="B900" i="2" s="1"/>
  <c r="C900" i="2"/>
  <c r="D900" i="2"/>
  <c r="G900" i="2"/>
  <c r="E900" i="2" s="1"/>
  <c r="F900" i="2" s="1"/>
  <c r="H900" i="2"/>
  <c r="I900" i="2"/>
  <c r="K900" i="2" s="1"/>
  <c r="L900" i="2"/>
  <c r="M900" i="2"/>
  <c r="N900" i="2" s="1"/>
  <c r="P900" i="2"/>
  <c r="Q900" i="2"/>
  <c r="R900" i="2"/>
  <c r="S900" i="2"/>
  <c r="T900" i="2"/>
  <c r="A901" i="2"/>
  <c r="B901" i="2" s="1"/>
  <c r="C901" i="2"/>
  <c r="D901" i="2"/>
  <c r="G901" i="2"/>
  <c r="E901" i="2" s="1"/>
  <c r="F901" i="2" s="1"/>
  <c r="H901" i="2"/>
  <c r="I901" i="2"/>
  <c r="J901" i="2" s="1"/>
  <c r="L901" i="2"/>
  <c r="M901" i="2"/>
  <c r="P901" i="2"/>
  <c r="Q901" i="2"/>
  <c r="R901" i="2"/>
  <c r="S901" i="2"/>
  <c r="T901" i="2"/>
  <c r="A902" i="2"/>
  <c r="B902" i="2" s="1"/>
  <c r="C902" i="2"/>
  <c r="D902" i="2"/>
  <c r="G902" i="2"/>
  <c r="E902" i="2" s="1"/>
  <c r="F902" i="2" s="1"/>
  <c r="H902" i="2"/>
  <c r="I902" i="2"/>
  <c r="L902" i="2"/>
  <c r="M902" i="2"/>
  <c r="P902" i="2"/>
  <c r="Q902" i="2"/>
  <c r="R902" i="2"/>
  <c r="S902" i="2"/>
  <c r="T902" i="2"/>
  <c r="A903" i="2"/>
  <c r="B903" i="2" s="1"/>
  <c r="C903" i="2"/>
  <c r="D903" i="2"/>
  <c r="G903" i="2"/>
  <c r="E903" i="2" s="1"/>
  <c r="F903" i="2" s="1"/>
  <c r="H903" i="2"/>
  <c r="I903" i="2"/>
  <c r="L903" i="2"/>
  <c r="M903" i="2"/>
  <c r="N903" i="2" s="1"/>
  <c r="P903" i="2"/>
  <c r="Q903" i="2"/>
  <c r="R903" i="2"/>
  <c r="S903" i="2"/>
  <c r="T903" i="2"/>
  <c r="A904" i="2"/>
  <c r="B904" i="2" s="1"/>
  <c r="C904" i="2"/>
  <c r="D904" i="2"/>
  <c r="G904" i="2"/>
  <c r="E904" i="2" s="1"/>
  <c r="F904" i="2" s="1"/>
  <c r="H904" i="2"/>
  <c r="I904" i="2"/>
  <c r="L904" i="2"/>
  <c r="M904" i="2"/>
  <c r="N904" i="2" s="1"/>
  <c r="P904" i="2"/>
  <c r="Q904" i="2"/>
  <c r="R904" i="2"/>
  <c r="S904" i="2"/>
  <c r="T904" i="2"/>
  <c r="A905" i="2"/>
  <c r="B905" i="2" s="1"/>
  <c r="C905" i="2"/>
  <c r="D905" i="2"/>
  <c r="G905" i="2"/>
  <c r="E905" i="2" s="1"/>
  <c r="F905" i="2" s="1"/>
  <c r="H905" i="2"/>
  <c r="I905" i="2"/>
  <c r="L905" i="2"/>
  <c r="M905" i="2"/>
  <c r="P905" i="2"/>
  <c r="Q905" i="2"/>
  <c r="R905" i="2"/>
  <c r="S905" i="2"/>
  <c r="T905" i="2"/>
  <c r="A906" i="2"/>
  <c r="B906" i="2" s="1"/>
  <c r="C906" i="2"/>
  <c r="D906" i="2"/>
  <c r="G906" i="2"/>
  <c r="E906" i="2" s="1"/>
  <c r="F906" i="2" s="1"/>
  <c r="H906" i="2"/>
  <c r="I906" i="2"/>
  <c r="J906" i="2" s="1"/>
  <c r="L906" i="2"/>
  <c r="M906" i="2"/>
  <c r="P906" i="2"/>
  <c r="Q906" i="2"/>
  <c r="R906" i="2"/>
  <c r="S906" i="2"/>
  <c r="T906" i="2"/>
  <c r="A907" i="2"/>
  <c r="B907" i="2" s="1"/>
  <c r="C907" i="2"/>
  <c r="D907" i="2"/>
  <c r="G907" i="2"/>
  <c r="E907" i="2" s="1"/>
  <c r="F907" i="2" s="1"/>
  <c r="H907" i="2"/>
  <c r="I907" i="2"/>
  <c r="L907" i="2"/>
  <c r="M907" i="2"/>
  <c r="N907" i="2" s="1"/>
  <c r="P907" i="2"/>
  <c r="Q907" i="2"/>
  <c r="R907" i="2"/>
  <c r="S907" i="2"/>
  <c r="T907" i="2"/>
  <c r="A908" i="2"/>
  <c r="B908" i="2" s="1"/>
  <c r="C908" i="2"/>
  <c r="D908" i="2"/>
  <c r="G908" i="2"/>
  <c r="E908" i="2" s="1"/>
  <c r="F908" i="2" s="1"/>
  <c r="H908" i="2"/>
  <c r="I908" i="2"/>
  <c r="K908" i="2" s="1"/>
  <c r="L908" i="2"/>
  <c r="M908" i="2"/>
  <c r="N908" i="2" s="1"/>
  <c r="P908" i="2"/>
  <c r="Q908" i="2"/>
  <c r="R908" i="2"/>
  <c r="S908" i="2"/>
  <c r="T908" i="2"/>
  <c r="A909" i="2"/>
  <c r="B909" i="2" s="1"/>
  <c r="C909" i="2"/>
  <c r="D909" i="2"/>
  <c r="G909" i="2"/>
  <c r="E909" i="2" s="1"/>
  <c r="F909" i="2" s="1"/>
  <c r="H909" i="2"/>
  <c r="I909" i="2"/>
  <c r="L909" i="2"/>
  <c r="M909" i="2"/>
  <c r="P909" i="2"/>
  <c r="Q909" i="2"/>
  <c r="R909" i="2"/>
  <c r="S909" i="2"/>
  <c r="T909" i="2"/>
  <c r="A910" i="2"/>
  <c r="B910" i="2" s="1"/>
  <c r="C910" i="2"/>
  <c r="D910" i="2"/>
  <c r="G910" i="2"/>
  <c r="E910" i="2" s="1"/>
  <c r="F910" i="2" s="1"/>
  <c r="H910" i="2"/>
  <c r="I910" i="2"/>
  <c r="J910" i="2" s="1"/>
  <c r="L910" i="2"/>
  <c r="M910" i="2"/>
  <c r="P910" i="2"/>
  <c r="Q910" i="2"/>
  <c r="R910" i="2"/>
  <c r="S910" i="2"/>
  <c r="T910" i="2"/>
  <c r="A911" i="2"/>
  <c r="B911" i="2" s="1"/>
  <c r="C911" i="2"/>
  <c r="D911" i="2"/>
  <c r="G911" i="2"/>
  <c r="E911" i="2" s="1"/>
  <c r="F911" i="2" s="1"/>
  <c r="H911" i="2"/>
  <c r="I911" i="2"/>
  <c r="L911" i="2"/>
  <c r="M911" i="2"/>
  <c r="N911" i="2" s="1"/>
  <c r="P911" i="2"/>
  <c r="Q911" i="2"/>
  <c r="R911" i="2"/>
  <c r="S911" i="2"/>
  <c r="T911" i="2"/>
  <c r="A912" i="2"/>
  <c r="B912" i="2" s="1"/>
  <c r="C912" i="2"/>
  <c r="D912" i="2"/>
  <c r="G912" i="2"/>
  <c r="E912" i="2" s="1"/>
  <c r="F912" i="2" s="1"/>
  <c r="H912" i="2"/>
  <c r="I912" i="2"/>
  <c r="J912" i="2" s="1"/>
  <c r="L912" i="2"/>
  <c r="M912" i="2"/>
  <c r="N912" i="2" s="1"/>
  <c r="P912" i="2"/>
  <c r="Q912" i="2"/>
  <c r="R912" i="2"/>
  <c r="S912" i="2"/>
  <c r="T912" i="2"/>
  <c r="A913" i="2"/>
  <c r="B913" i="2" s="1"/>
  <c r="C913" i="2"/>
  <c r="D913" i="2"/>
  <c r="G913" i="2"/>
  <c r="E913" i="2" s="1"/>
  <c r="F913" i="2" s="1"/>
  <c r="H913" i="2"/>
  <c r="I913" i="2"/>
  <c r="J913" i="2" s="1"/>
  <c r="L913" i="2"/>
  <c r="M913" i="2"/>
  <c r="P913" i="2"/>
  <c r="Q913" i="2"/>
  <c r="R913" i="2"/>
  <c r="S913" i="2"/>
  <c r="T913" i="2"/>
  <c r="A914" i="2"/>
  <c r="B914" i="2" s="1"/>
  <c r="C914" i="2"/>
  <c r="D914" i="2"/>
  <c r="G914" i="2"/>
  <c r="E914" i="2" s="1"/>
  <c r="F914" i="2" s="1"/>
  <c r="H914" i="2"/>
  <c r="I914" i="2"/>
  <c r="J914" i="2" s="1"/>
  <c r="L914" i="2"/>
  <c r="M914" i="2"/>
  <c r="P914" i="2"/>
  <c r="Q914" i="2"/>
  <c r="R914" i="2"/>
  <c r="S914" i="2"/>
  <c r="T914" i="2"/>
  <c r="A915" i="2"/>
  <c r="B915" i="2" s="1"/>
  <c r="C915" i="2"/>
  <c r="D915" i="2"/>
  <c r="G915" i="2"/>
  <c r="E915" i="2" s="1"/>
  <c r="F915" i="2" s="1"/>
  <c r="H915" i="2"/>
  <c r="I915" i="2"/>
  <c r="L915" i="2"/>
  <c r="M915" i="2"/>
  <c r="N915" i="2" s="1"/>
  <c r="P915" i="2"/>
  <c r="Q915" i="2"/>
  <c r="R915" i="2"/>
  <c r="S915" i="2"/>
  <c r="T915" i="2"/>
  <c r="A916" i="2"/>
  <c r="B916" i="2" s="1"/>
  <c r="C916" i="2"/>
  <c r="D916" i="2"/>
  <c r="G916" i="2"/>
  <c r="E916" i="2" s="1"/>
  <c r="F916" i="2" s="1"/>
  <c r="H916" i="2"/>
  <c r="I916" i="2"/>
  <c r="L916" i="2"/>
  <c r="M916" i="2"/>
  <c r="N916" i="2" s="1"/>
  <c r="P916" i="2"/>
  <c r="Q916" i="2"/>
  <c r="R916" i="2"/>
  <c r="S916" i="2"/>
  <c r="T916" i="2"/>
  <c r="A917" i="2"/>
  <c r="B917" i="2" s="1"/>
  <c r="C917" i="2"/>
  <c r="D917" i="2"/>
  <c r="G917" i="2"/>
  <c r="E917" i="2" s="1"/>
  <c r="F917" i="2" s="1"/>
  <c r="H917" i="2"/>
  <c r="I917" i="2"/>
  <c r="J917" i="2" s="1"/>
  <c r="L917" i="2"/>
  <c r="M917" i="2"/>
  <c r="P917" i="2"/>
  <c r="Q917" i="2"/>
  <c r="R917" i="2"/>
  <c r="S917" i="2"/>
  <c r="T917" i="2"/>
  <c r="A918" i="2"/>
  <c r="B918" i="2" s="1"/>
  <c r="C918" i="2"/>
  <c r="D918" i="2"/>
  <c r="G918" i="2"/>
  <c r="E918" i="2" s="1"/>
  <c r="F918" i="2" s="1"/>
  <c r="H918" i="2"/>
  <c r="I918" i="2"/>
  <c r="J918" i="2" s="1"/>
  <c r="L918" i="2"/>
  <c r="M918" i="2"/>
  <c r="P918" i="2"/>
  <c r="Q918" i="2"/>
  <c r="R918" i="2"/>
  <c r="S918" i="2"/>
  <c r="T918" i="2"/>
  <c r="A919" i="2"/>
  <c r="B919" i="2" s="1"/>
  <c r="C919" i="2"/>
  <c r="D919" i="2"/>
  <c r="G919" i="2"/>
  <c r="E919" i="2" s="1"/>
  <c r="F919" i="2" s="1"/>
  <c r="H919" i="2"/>
  <c r="I919" i="2"/>
  <c r="L919" i="2"/>
  <c r="M919" i="2"/>
  <c r="N919" i="2" s="1"/>
  <c r="P919" i="2"/>
  <c r="Q919" i="2"/>
  <c r="R919" i="2"/>
  <c r="S919" i="2"/>
  <c r="T919" i="2"/>
  <c r="A920" i="2"/>
  <c r="B920" i="2" s="1"/>
  <c r="C920" i="2"/>
  <c r="D920" i="2"/>
  <c r="G920" i="2"/>
  <c r="E920" i="2" s="1"/>
  <c r="F920" i="2" s="1"/>
  <c r="H920" i="2"/>
  <c r="I920" i="2"/>
  <c r="J920" i="2" s="1"/>
  <c r="L920" i="2"/>
  <c r="M920" i="2"/>
  <c r="N920" i="2" s="1"/>
  <c r="P920" i="2"/>
  <c r="Q920" i="2"/>
  <c r="R920" i="2"/>
  <c r="S920" i="2"/>
  <c r="T920" i="2"/>
  <c r="A921" i="2"/>
  <c r="B921" i="2" s="1"/>
  <c r="C921" i="2"/>
  <c r="D921" i="2"/>
  <c r="G921" i="2"/>
  <c r="E921" i="2" s="1"/>
  <c r="F921" i="2" s="1"/>
  <c r="H921" i="2"/>
  <c r="I921" i="2"/>
  <c r="J921" i="2" s="1"/>
  <c r="L921" i="2"/>
  <c r="M921" i="2"/>
  <c r="P921" i="2"/>
  <c r="Q921" i="2"/>
  <c r="R921" i="2"/>
  <c r="S921" i="2"/>
  <c r="T921" i="2"/>
  <c r="A922" i="2"/>
  <c r="B922" i="2" s="1"/>
  <c r="C922" i="2"/>
  <c r="D922" i="2"/>
  <c r="G922" i="2"/>
  <c r="E922" i="2" s="1"/>
  <c r="F922" i="2" s="1"/>
  <c r="H922" i="2"/>
  <c r="I922" i="2"/>
  <c r="L922" i="2"/>
  <c r="M922" i="2"/>
  <c r="O922" i="2" s="1"/>
  <c r="P922" i="2"/>
  <c r="Q922" i="2"/>
  <c r="R922" i="2"/>
  <c r="S922" i="2"/>
  <c r="T922" i="2"/>
  <c r="A923" i="2"/>
  <c r="B923" i="2" s="1"/>
  <c r="C923" i="2"/>
  <c r="D923" i="2"/>
  <c r="G923" i="2"/>
  <c r="E923" i="2" s="1"/>
  <c r="F923" i="2" s="1"/>
  <c r="H923" i="2"/>
  <c r="I923" i="2"/>
  <c r="L923" i="2"/>
  <c r="M923" i="2"/>
  <c r="P923" i="2"/>
  <c r="Q923" i="2"/>
  <c r="R923" i="2"/>
  <c r="S923" i="2"/>
  <c r="T923" i="2"/>
  <c r="A924" i="2"/>
  <c r="B924" i="2" s="1"/>
  <c r="C924" i="2"/>
  <c r="D924" i="2"/>
  <c r="G924" i="2"/>
  <c r="E924" i="2" s="1"/>
  <c r="F924" i="2" s="1"/>
  <c r="H924" i="2"/>
  <c r="I924" i="2"/>
  <c r="J924" i="2" s="1"/>
  <c r="L924" i="2"/>
  <c r="M924" i="2"/>
  <c r="P924" i="2"/>
  <c r="Q924" i="2"/>
  <c r="R924" i="2"/>
  <c r="S924" i="2"/>
  <c r="T924" i="2"/>
  <c r="A925" i="2"/>
  <c r="B925" i="2" s="1"/>
  <c r="C925" i="2"/>
  <c r="D925" i="2"/>
  <c r="G925" i="2"/>
  <c r="E925" i="2" s="1"/>
  <c r="F925" i="2" s="1"/>
  <c r="H925" i="2"/>
  <c r="I925" i="2"/>
  <c r="L925" i="2"/>
  <c r="M925" i="2"/>
  <c r="O925" i="2" s="1"/>
  <c r="P925" i="2"/>
  <c r="Q925" i="2"/>
  <c r="R925" i="2"/>
  <c r="S925" i="2"/>
  <c r="T925" i="2"/>
  <c r="A926" i="2"/>
  <c r="B926" i="2" s="1"/>
  <c r="C926" i="2"/>
  <c r="D926" i="2"/>
  <c r="G926" i="2"/>
  <c r="E926" i="2" s="1"/>
  <c r="F926" i="2" s="1"/>
  <c r="H926" i="2"/>
  <c r="I926" i="2"/>
  <c r="L926" i="2"/>
  <c r="M926" i="2"/>
  <c r="N926" i="2" s="1"/>
  <c r="P926" i="2"/>
  <c r="Q926" i="2"/>
  <c r="R926" i="2"/>
  <c r="S926" i="2"/>
  <c r="T926" i="2"/>
  <c r="A927" i="2"/>
  <c r="B927" i="2" s="1"/>
  <c r="C927" i="2"/>
  <c r="D927" i="2"/>
  <c r="G927" i="2"/>
  <c r="E927" i="2" s="1"/>
  <c r="F927" i="2" s="1"/>
  <c r="H927" i="2"/>
  <c r="I927" i="2"/>
  <c r="L927" i="2"/>
  <c r="M927" i="2"/>
  <c r="P927" i="2"/>
  <c r="Q927" i="2"/>
  <c r="R927" i="2"/>
  <c r="S927" i="2"/>
  <c r="T927" i="2"/>
  <c r="A928" i="2"/>
  <c r="B928" i="2" s="1"/>
  <c r="C928" i="2"/>
  <c r="D928" i="2"/>
  <c r="G928" i="2"/>
  <c r="E928" i="2" s="1"/>
  <c r="F928" i="2" s="1"/>
  <c r="H928" i="2"/>
  <c r="I928" i="2"/>
  <c r="J928" i="2" s="1"/>
  <c r="L928" i="2"/>
  <c r="M928" i="2"/>
  <c r="O928" i="2" s="1"/>
  <c r="P928" i="2"/>
  <c r="Q928" i="2"/>
  <c r="R928" i="2"/>
  <c r="S928" i="2"/>
  <c r="T928" i="2"/>
  <c r="A929" i="2"/>
  <c r="B929" i="2" s="1"/>
  <c r="C929" i="2"/>
  <c r="D929" i="2"/>
  <c r="G929" i="2"/>
  <c r="E929" i="2" s="1"/>
  <c r="F929" i="2" s="1"/>
  <c r="H929" i="2"/>
  <c r="I929" i="2"/>
  <c r="L929" i="2"/>
  <c r="M929" i="2"/>
  <c r="P929" i="2"/>
  <c r="Q929" i="2"/>
  <c r="R929" i="2"/>
  <c r="S929" i="2"/>
  <c r="T929" i="2"/>
  <c r="A930" i="2"/>
  <c r="B930" i="2" s="1"/>
  <c r="C930" i="2"/>
  <c r="D930" i="2"/>
  <c r="G930" i="2"/>
  <c r="E930" i="2" s="1"/>
  <c r="F930" i="2" s="1"/>
  <c r="H930" i="2"/>
  <c r="I930" i="2"/>
  <c r="K930" i="2" s="1"/>
  <c r="L930" i="2"/>
  <c r="M930" i="2"/>
  <c r="P930" i="2"/>
  <c r="Q930" i="2"/>
  <c r="R930" i="2"/>
  <c r="S930" i="2"/>
  <c r="T930" i="2"/>
  <c r="A931" i="2"/>
  <c r="B931" i="2" s="1"/>
  <c r="C931" i="2"/>
  <c r="D931" i="2"/>
  <c r="G931" i="2"/>
  <c r="E931" i="2" s="1"/>
  <c r="F931" i="2" s="1"/>
  <c r="H931" i="2"/>
  <c r="I931" i="2"/>
  <c r="L931" i="2"/>
  <c r="M931" i="2"/>
  <c r="P931" i="2"/>
  <c r="Q931" i="2"/>
  <c r="R931" i="2"/>
  <c r="S931" i="2"/>
  <c r="T931" i="2"/>
  <c r="A932" i="2"/>
  <c r="B932" i="2" s="1"/>
  <c r="C932" i="2"/>
  <c r="D932" i="2"/>
  <c r="G932" i="2"/>
  <c r="E932" i="2" s="1"/>
  <c r="F932" i="2" s="1"/>
  <c r="H932" i="2"/>
  <c r="I932" i="2"/>
  <c r="J932" i="2" s="1"/>
  <c r="L932" i="2"/>
  <c r="M932" i="2"/>
  <c r="P932" i="2"/>
  <c r="Q932" i="2"/>
  <c r="R932" i="2"/>
  <c r="S932" i="2"/>
  <c r="T932" i="2"/>
  <c r="A933" i="2"/>
  <c r="B933" i="2" s="1"/>
  <c r="C933" i="2"/>
  <c r="D933" i="2"/>
  <c r="G933" i="2"/>
  <c r="E933" i="2" s="1"/>
  <c r="F933" i="2" s="1"/>
  <c r="H933" i="2"/>
  <c r="I933" i="2"/>
  <c r="L933" i="2"/>
  <c r="M933" i="2"/>
  <c r="N933" i="2" s="1"/>
  <c r="P933" i="2"/>
  <c r="Q933" i="2"/>
  <c r="R933" i="2"/>
  <c r="S933" i="2"/>
  <c r="T933" i="2"/>
  <c r="A934" i="2"/>
  <c r="B934" i="2" s="1"/>
  <c r="C934" i="2"/>
  <c r="D934" i="2"/>
  <c r="G934" i="2"/>
  <c r="E934" i="2" s="1"/>
  <c r="F934" i="2" s="1"/>
  <c r="H934" i="2"/>
  <c r="I934" i="2"/>
  <c r="J934" i="2" s="1"/>
  <c r="L934" i="2"/>
  <c r="M934" i="2"/>
  <c r="P934" i="2"/>
  <c r="Q934" i="2"/>
  <c r="R934" i="2"/>
  <c r="S934" i="2"/>
  <c r="T934" i="2"/>
  <c r="A935" i="2"/>
  <c r="B935" i="2" s="1"/>
  <c r="C935" i="2"/>
  <c r="D935" i="2"/>
  <c r="G935" i="2"/>
  <c r="E935" i="2" s="1"/>
  <c r="F935" i="2" s="1"/>
  <c r="H935" i="2"/>
  <c r="I935" i="2"/>
  <c r="J935" i="2" s="1"/>
  <c r="L935" i="2"/>
  <c r="M935" i="2"/>
  <c r="P935" i="2"/>
  <c r="Q935" i="2"/>
  <c r="R935" i="2"/>
  <c r="S935" i="2"/>
  <c r="T935" i="2"/>
  <c r="A936" i="2"/>
  <c r="B936" i="2" s="1"/>
  <c r="C936" i="2"/>
  <c r="D936" i="2"/>
  <c r="G936" i="2"/>
  <c r="E936" i="2" s="1"/>
  <c r="F936" i="2" s="1"/>
  <c r="H936" i="2"/>
  <c r="I936" i="2"/>
  <c r="K936" i="2" s="1"/>
  <c r="L936" i="2"/>
  <c r="M936" i="2"/>
  <c r="O936" i="2" s="1"/>
  <c r="P936" i="2"/>
  <c r="Q936" i="2"/>
  <c r="R936" i="2"/>
  <c r="S936" i="2"/>
  <c r="T936" i="2"/>
  <c r="A937" i="2"/>
  <c r="B937" i="2" s="1"/>
  <c r="C937" i="2"/>
  <c r="D937" i="2"/>
  <c r="G937" i="2"/>
  <c r="E937" i="2" s="1"/>
  <c r="F937" i="2" s="1"/>
  <c r="H937" i="2"/>
  <c r="I937" i="2"/>
  <c r="L937" i="2"/>
  <c r="M937" i="2"/>
  <c r="N937" i="2" s="1"/>
  <c r="P937" i="2"/>
  <c r="Q937" i="2"/>
  <c r="R937" i="2"/>
  <c r="S937" i="2"/>
  <c r="T937" i="2"/>
  <c r="A938" i="2"/>
  <c r="B938" i="2" s="1"/>
  <c r="C938" i="2"/>
  <c r="D938" i="2"/>
  <c r="G938" i="2"/>
  <c r="E938" i="2" s="1"/>
  <c r="F938" i="2" s="1"/>
  <c r="H938" i="2"/>
  <c r="I938" i="2"/>
  <c r="K938" i="2" s="1"/>
  <c r="L938" i="2"/>
  <c r="M938" i="2"/>
  <c r="O938" i="2" s="1"/>
  <c r="P938" i="2"/>
  <c r="Q938" i="2"/>
  <c r="R938" i="2"/>
  <c r="S938" i="2"/>
  <c r="T938" i="2"/>
  <c r="A939" i="2"/>
  <c r="B939" i="2" s="1"/>
  <c r="C939" i="2"/>
  <c r="D939" i="2"/>
  <c r="G939" i="2"/>
  <c r="E939" i="2" s="1"/>
  <c r="F939" i="2" s="1"/>
  <c r="H939" i="2"/>
  <c r="I939" i="2"/>
  <c r="J939" i="2" s="1"/>
  <c r="L939" i="2"/>
  <c r="M939" i="2"/>
  <c r="P939" i="2"/>
  <c r="Q939" i="2"/>
  <c r="R939" i="2"/>
  <c r="S939" i="2"/>
  <c r="T939" i="2"/>
  <c r="A940" i="2"/>
  <c r="B940" i="2" s="1"/>
  <c r="C940" i="2"/>
  <c r="D940" i="2"/>
  <c r="G940" i="2"/>
  <c r="E940" i="2" s="1"/>
  <c r="F940" i="2" s="1"/>
  <c r="H940" i="2"/>
  <c r="I940" i="2"/>
  <c r="L940" i="2"/>
  <c r="M940" i="2"/>
  <c r="O940" i="2" s="1"/>
  <c r="P940" i="2"/>
  <c r="Q940" i="2"/>
  <c r="R940" i="2"/>
  <c r="S940" i="2"/>
  <c r="T940" i="2"/>
  <c r="A941" i="2"/>
  <c r="B941" i="2" s="1"/>
  <c r="C941" i="2"/>
  <c r="D941" i="2"/>
  <c r="G941" i="2"/>
  <c r="E941" i="2" s="1"/>
  <c r="F941" i="2" s="1"/>
  <c r="H941" i="2"/>
  <c r="I941" i="2"/>
  <c r="J941" i="2" s="1"/>
  <c r="L941" i="2"/>
  <c r="M941" i="2"/>
  <c r="N941" i="2" s="1"/>
  <c r="P941" i="2"/>
  <c r="Q941" i="2"/>
  <c r="R941" i="2"/>
  <c r="S941" i="2"/>
  <c r="T941" i="2"/>
  <c r="A942" i="2"/>
  <c r="B942" i="2" s="1"/>
  <c r="C942" i="2"/>
  <c r="D942" i="2"/>
  <c r="G942" i="2"/>
  <c r="E942" i="2" s="1"/>
  <c r="F942" i="2" s="1"/>
  <c r="H942" i="2"/>
  <c r="I942" i="2"/>
  <c r="J942" i="2" s="1"/>
  <c r="L942" i="2"/>
  <c r="M942" i="2"/>
  <c r="P942" i="2"/>
  <c r="Q942" i="2"/>
  <c r="R942" i="2"/>
  <c r="S942" i="2"/>
  <c r="T942" i="2"/>
  <c r="A943" i="2"/>
  <c r="B943" i="2" s="1"/>
  <c r="C943" i="2"/>
  <c r="D943" i="2"/>
  <c r="G943" i="2"/>
  <c r="E943" i="2" s="1"/>
  <c r="F943" i="2" s="1"/>
  <c r="H943" i="2"/>
  <c r="I943" i="2"/>
  <c r="J943" i="2" s="1"/>
  <c r="L943" i="2"/>
  <c r="M943" i="2"/>
  <c r="P943" i="2"/>
  <c r="Q943" i="2"/>
  <c r="R943" i="2"/>
  <c r="S943" i="2"/>
  <c r="T943" i="2"/>
  <c r="A944" i="2"/>
  <c r="B944" i="2" s="1"/>
  <c r="C944" i="2"/>
  <c r="D944" i="2"/>
  <c r="G944" i="2"/>
  <c r="E944" i="2" s="1"/>
  <c r="F944" i="2" s="1"/>
  <c r="H944" i="2"/>
  <c r="I944" i="2"/>
  <c r="J944" i="2" s="1"/>
  <c r="L944" i="2"/>
  <c r="M944" i="2"/>
  <c r="O944" i="2" s="1"/>
  <c r="P944" i="2"/>
  <c r="Q944" i="2"/>
  <c r="R944" i="2"/>
  <c r="S944" i="2"/>
  <c r="T944" i="2"/>
  <c r="A945" i="2"/>
  <c r="B945" i="2" s="1"/>
  <c r="C945" i="2"/>
  <c r="D945" i="2"/>
  <c r="G945" i="2"/>
  <c r="E945" i="2" s="1"/>
  <c r="F945" i="2" s="1"/>
  <c r="H945" i="2"/>
  <c r="I945" i="2"/>
  <c r="J945" i="2" s="1"/>
  <c r="L945" i="2"/>
  <c r="M945" i="2"/>
  <c r="P945" i="2"/>
  <c r="Q945" i="2"/>
  <c r="R945" i="2"/>
  <c r="S945" i="2"/>
  <c r="T945" i="2"/>
  <c r="A946" i="2"/>
  <c r="B946" i="2" s="1"/>
  <c r="C946" i="2"/>
  <c r="D946" i="2"/>
  <c r="G946" i="2"/>
  <c r="E946" i="2" s="1"/>
  <c r="F946" i="2" s="1"/>
  <c r="H946" i="2"/>
  <c r="I946" i="2"/>
  <c r="K946" i="2" s="1"/>
  <c r="L946" i="2"/>
  <c r="M946" i="2"/>
  <c r="N946" i="2" s="1"/>
  <c r="P946" i="2"/>
  <c r="Q946" i="2"/>
  <c r="R946" i="2"/>
  <c r="S946" i="2"/>
  <c r="T946" i="2"/>
  <c r="A947" i="2"/>
  <c r="B947" i="2" s="1"/>
  <c r="C947" i="2"/>
  <c r="D947" i="2"/>
  <c r="G947" i="2"/>
  <c r="E947" i="2" s="1"/>
  <c r="F947" i="2" s="1"/>
  <c r="H947" i="2"/>
  <c r="I947" i="2"/>
  <c r="L947" i="2"/>
  <c r="M947" i="2"/>
  <c r="N947" i="2" s="1"/>
  <c r="P947" i="2"/>
  <c r="Q947" i="2"/>
  <c r="R947" i="2"/>
  <c r="S947" i="2"/>
  <c r="T947" i="2"/>
  <c r="A948" i="2"/>
  <c r="B948" i="2" s="1"/>
  <c r="C948" i="2"/>
  <c r="D948" i="2"/>
  <c r="G948" i="2"/>
  <c r="E948" i="2" s="1"/>
  <c r="F948" i="2" s="1"/>
  <c r="H948" i="2"/>
  <c r="I948" i="2"/>
  <c r="L948" i="2"/>
  <c r="M948" i="2"/>
  <c r="N948" i="2" s="1"/>
  <c r="P948" i="2"/>
  <c r="Q948" i="2"/>
  <c r="R948" i="2"/>
  <c r="S948" i="2"/>
  <c r="T948" i="2"/>
  <c r="A949" i="2"/>
  <c r="B949" i="2" s="1"/>
  <c r="C949" i="2"/>
  <c r="D949" i="2"/>
  <c r="G949" i="2"/>
  <c r="E949" i="2" s="1"/>
  <c r="F949" i="2" s="1"/>
  <c r="H949" i="2"/>
  <c r="I949" i="2"/>
  <c r="L949" i="2"/>
  <c r="M949" i="2"/>
  <c r="P949" i="2"/>
  <c r="Q949" i="2"/>
  <c r="R949" i="2"/>
  <c r="S949" i="2"/>
  <c r="T949" i="2"/>
  <c r="A950" i="2"/>
  <c r="B950" i="2" s="1"/>
  <c r="C950" i="2"/>
  <c r="D950" i="2"/>
  <c r="G950" i="2"/>
  <c r="E950" i="2" s="1"/>
  <c r="F950" i="2" s="1"/>
  <c r="H950" i="2"/>
  <c r="I950" i="2"/>
  <c r="L950" i="2"/>
  <c r="M950" i="2"/>
  <c r="N950" i="2" s="1"/>
  <c r="P950" i="2"/>
  <c r="Q950" i="2"/>
  <c r="R950" i="2"/>
  <c r="S950" i="2"/>
  <c r="T950" i="2"/>
  <c r="A951" i="2"/>
  <c r="B951" i="2" s="1"/>
  <c r="C951" i="2"/>
  <c r="D951" i="2"/>
  <c r="G951" i="2"/>
  <c r="E951" i="2" s="1"/>
  <c r="F951" i="2" s="1"/>
  <c r="H951" i="2"/>
  <c r="I951" i="2"/>
  <c r="J951" i="2" s="1"/>
  <c r="L951" i="2"/>
  <c r="M951" i="2"/>
  <c r="N951" i="2" s="1"/>
  <c r="P951" i="2"/>
  <c r="Q951" i="2"/>
  <c r="R951" i="2"/>
  <c r="S951" i="2"/>
  <c r="T951" i="2"/>
  <c r="A952" i="2"/>
  <c r="B952" i="2" s="1"/>
  <c r="C952" i="2"/>
  <c r="D952" i="2"/>
  <c r="G952" i="2"/>
  <c r="E952" i="2" s="1"/>
  <c r="F952" i="2" s="1"/>
  <c r="H952" i="2"/>
  <c r="I952" i="2"/>
  <c r="L952" i="2"/>
  <c r="M952" i="2"/>
  <c r="O952" i="2" s="1"/>
  <c r="P952" i="2"/>
  <c r="Q952" i="2"/>
  <c r="R952" i="2"/>
  <c r="S952" i="2"/>
  <c r="T952" i="2"/>
  <c r="A953" i="2"/>
  <c r="B953" i="2" s="1"/>
  <c r="C953" i="2"/>
  <c r="D953" i="2"/>
  <c r="G953" i="2"/>
  <c r="E953" i="2" s="1"/>
  <c r="F953" i="2" s="1"/>
  <c r="H953" i="2"/>
  <c r="I953" i="2"/>
  <c r="J953" i="2" s="1"/>
  <c r="L953" i="2"/>
  <c r="M953" i="2"/>
  <c r="N953" i="2" s="1"/>
  <c r="P953" i="2"/>
  <c r="Q953" i="2"/>
  <c r="R953" i="2"/>
  <c r="S953" i="2"/>
  <c r="T953" i="2"/>
  <c r="A954" i="2"/>
  <c r="B954" i="2" s="1"/>
  <c r="C954" i="2"/>
  <c r="D954" i="2"/>
  <c r="G954" i="2"/>
  <c r="E954" i="2" s="1"/>
  <c r="F954" i="2" s="1"/>
  <c r="H954" i="2"/>
  <c r="I954" i="2"/>
  <c r="J954" i="2" s="1"/>
  <c r="L954" i="2"/>
  <c r="M954" i="2"/>
  <c r="P954" i="2"/>
  <c r="Q954" i="2"/>
  <c r="R954" i="2"/>
  <c r="S954" i="2"/>
  <c r="T954" i="2"/>
  <c r="A955" i="2"/>
  <c r="B955" i="2" s="1"/>
  <c r="C955" i="2"/>
  <c r="D955" i="2"/>
  <c r="G955" i="2"/>
  <c r="E955" i="2" s="1"/>
  <c r="F955" i="2" s="1"/>
  <c r="H955" i="2"/>
  <c r="I955" i="2"/>
  <c r="J955" i="2" s="1"/>
  <c r="L955" i="2"/>
  <c r="M955" i="2"/>
  <c r="P955" i="2"/>
  <c r="Q955" i="2"/>
  <c r="R955" i="2"/>
  <c r="S955" i="2"/>
  <c r="T955" i="2"/>
  <c r="A956" i="2"/>
  <c r="B956" i="2" s="1"/>
  <c r="C956" i="2"/>
  <c r="D956" i="2"/>
  <c r="G956" i="2"/>
  <c r="E956" i="2" s="1"/>
  <c r="F956" i="2" s="1"/>
  <c r="H956" i="2"/>
  <c r="I956" i="2"/>
  <c r="J956" i="2" s="1"/>
  <c r="L956" i="2"/>
  <c r="M956" i="2"/>
  <c r="O956" i="2" s="1"/>
  <c r="P956" i="2"/>
  <c r="Q956" i="2"/>
  <c r="R956" i="2"/>
  <c r="S956" i="2"/>
  <c r="T956" i="2"/>
  <c r="A957" i="2"/>
  <c r="B957" i="2" s="1"/>
  <c r="C957" i="2"/>
  <c r="D957" i="2"/>
  <c r="G957" i="2"/>
  <c r="E957" i="2" s="1"/>
  <c r="F957" i="2" s="1"/>
  <c r="H957" i="2"/>
  <c r="I957" i="2"/>
  <c r="J957" i="2" s="1"/>
  <c r="L957" i="2"/>
  <c r="M957" i="2"/>
  <c r="P957" i="2"/>
  <c r="Q957" i="2"/>
  <c r="R957" i="2"/>
  <c r="S957" i="2"/>
  <c r="T957" i="2"/>
  <c r="A958" i="2"/>
  <c r="B958" i="2" s="1"/>
  <c r="C958" i="2"/>
  <c r="D958" i="2"/>
  <c r="G958" i="2"/>
  <c r="E958" i="2" s="1"/>
  <c r="F958" i="2" s="1"/>
  <c r="H958" i="2"/>
  <c r="I958" i="2"/>
  <c r="J958" i="2" s="1"/>
  <c r="L958" i="2"/>
  <c r="M958" i="2"/>
  <c r="P958" i="2"/>
  <c r="Q958" i="2"/>
  <c r="R958" i="2"/>
  <c r="S958" i="2"/>
  <c r="T958" i="2"/>
  <c r="A959" i="2"/>
  <c r="B959" i="2" s="1"/>
  <c r="C959" i="2"/>
  <c r="D959" i="2"/>
  <c r="G959" i="2"/>
  <c r="E959" i="2" s="1"/>
  <c r="F959" i="2" s="1"/>
  <c r="H959" i="2"/>
  <c r="I959" i="2"/>
  <c r="J959" i="2" s="1"/>
  <c r="L959" i="2"/>
  <c r="M959" i="2"/>
  <c r="P959" i="2"/>
  <c r="Q959" i="2"/>
  <c r="R959" i="2"/>
  <c r="S959" i="2"/>
  <c r="T959" i="2"/>
  <c r="A960" i="2"/>
  <c r="B960" i="2" s="1"/>
  <c r="C960" i="2"/>
  <c r="D960" i="2"/>
  <c r="G960" i="2"/>
  <c r="E960" i="2" s="1"/>
  <c r="F960" i="2" s="1"/>
  <c r="H960" i="2"/>
  <c r="I960" i="2"/>
  <c r="L960" i="2"/>
  <c r="M960" i="2"/>
  <c r="P960" i="2"/>
  <c r="Q960" i="2"/>
  <c r="R960" i="2"/>
  <c r="S960" i="2"/>
  <c r="T960" i="2"/>
  <c r="A961" i="2"/>
  <c r="B961" i="2" s="1"/>
  <c r="C961" i="2"/>
  <c r="D961" i="2"/>
  <c r="G961" i="2"/>
  <c r="E961" i="2" s="1"/>
  <c r="F961" i="2" s="1"/>
  <c r="H961" i="2"/>
  <c r="I961" i="2"/>
  <c r="L961" i="2"/>
  <c r="M961" i="2"/>
  <c r="N961" i="2" s="1"/>
  <c r="P961" i="2"/>
  <c r="Q961" i="2"/>
  <c r="R961" i="2"/>
  <c r="S961" i="2"/>
  <c r="T961" i="2"/>
  <c r="A962" i="2"/>
  <c r="B962" i="2" s="1"/>
  <c r="C962" i="2"/>
  <c r="D962" i="2"/>
  <c r="G962" i="2"/>
  <c r="E962" i="2" s="1"/>
  <c r="F962" i="2" s="1"/>
  <c r="H962" i="2"/>
  <c r="I962" i="2"/>
  <c r="K962" i="2" s="1"/>
  <c r="L962" i="2"/>
  <c r="M962" i="2"/>
  <c r="N962" i="2" s="1"/>
  <c r="P962" i="2"/>
  <c r="Q962" i="2"/>
  <c r="R962" i="2"/>
  <c r="S962" i="2"/>
  <c r="T962" i="2"/>
  <c r="A963" i="2"/>
  <c r="B963" i="2" s="1"/>
  <c r="C963" i="2"/>
  <c r="D963" i="2"/>
  <c r="G963" i="2"/>
  <c r="E963" i="2" s="1"/>
  <c r="F963" i="2" s="1"/>
  <c r="H963" i="2"/>
  <c r="I963" i="2"/>
  <c r="J963" i="2" s="1"/>
  <c r="L963" i="2"/>
  <c r="M963" i="2"/>
  <c r="N963" i="2" s="1"/>
  <c r="P963" i="2"/>
  <c r="Q963" i="2"/>
  <c r="R963" i="2"/>
  <c r="S963" i="2"/>
  <c r="T963" i="2"/>
  <c r="A964" i="2"/>
  <c r="B964" i="2" s="1"/>
  <c r="C964" i="2"/>
  <c r="D964" i="2"/>
  <c r="G964" i="2"/>
  <c r="E964" i="2" s="1"/>
  <c r="F964" i="2" s="1"/>
  <c r="H964" i="2"/>
  <c r="I964" i="2"/>
  <c r="K964" i="2" s="1"/>
  <c r="L964" i="2"/>
  <c r="M964" i="2"/>
  <c r="N964" i="2" s="1"/>
  <c r="P964" i="2"/>
  <c r="Q964" i="2"/>
  <c r="R964" i="2"/>
  <c r="S964" i="2"/>
  <c r="T964" i="2"/>
  <c r="A965" i="2"/>
  <c r="B965" i="2" s="1"/>
  <c r="C965" i="2"/>
  <c r="D965" i="2"/>
  <c r="G965" i="2"/>
  <c r="E965" i="2" s="1"/>
  <c r="F965" i="2" s="1"/>
  <c r="H965" i="2"/>
  <c r="I965" i="2"/>
  <c r="L965" i="2"/>
  <c r="M965" i="2"/>
  <c r="P965" i="2"/>
  <c r="Q965" i="2"/>
  <c r="R965" i="2"/>
  <c r="S965" i="2"/>
  <c r="T965" i="2"/>
  <c r="A966" i="2"/>
  <c r="B966" i="2" s="1"/>
  <c r="C966" i="2"/>
  <c r="D966" i="2"/>
  <c r="G966" i="2"/>
  <c r="E966" i="2" s="1"/>
  <c r="F966" i="2" s="1"/>
  <c r="H966" i="2"/>
  <c r="I966" i="2"/>
  <c r="L966" i="2"/>
  <c r="M966" i="2"/>
  <c r="N966" i="2" s="1"/>
  <c r="P966" i="2"/>
  <c r="Q966" i="2"/>
  <c r="R966" i="2"/>
  <c r="S966" i="2"/>
  <c r="T966" i="2"/>
  <c r="A967" i="2"/>
  <c r="B967" i="2" s="1"/>
  <c r="C967" i="2"/>
  <c r="D967" i="2"/>
  <c r="G967" i="2"/>
  <c r="E967" i="2" s="1"/>
  <c r="F967" i="2" s="1"/>
  <c r="H967" i="2"/>
  <c r="I967" i="2"/>
  <c r="L967" i="2"/>
  <c r="M967" i="2"/>
  <c r="N967" i="2" s="1"/>
  <c r="P967" i="2"/>
  <c r="Q967" i="2"/>
  <c r="R967" i="2"/>
  <c r="S967" i="2"/>
  <c r="T967" i="2"/>
  <c r="A968" i="2"/>
  <c r="B968" i="2" s="1"/>
  <c r="C968" i="2"/>
  <c r="D968" i="2"/>
  <c r="G968" i="2"/>
  <c r="E968" i="2" s="1"/>
  <c r="F968" i="2" s="1"/>
  <c r="H968" i="2"/>
  <c r="I968" i="2"/>
  <c r="K968" i="2" s="1"/>
  <c r="L968" i="2"/>
  <c r="M968" i="2"/>
  <c r="O968" i="2" s="1"/>
  <c r="P968" i="2"/>
  <c r="Q968" i="2"/>
  <c r="R968" i="2"/>
  <c r="S968" i="2"/>
  <c r="T968" i="2"/>
  <c r="A969" i="2"/>
  <c r="B969" i="2" s="1"/>
  <c r="C969" i="2"/>
  <c r="D969" i="2"/>
  <c r="G969" i="2"/>
  <c r="E969" i="2" s="1"/>
  <c r="F969" i="2" s="1"/>
  <c r="H969" i="2"/>
  <c r="I969" i="2"/>
  <c r="J969" i="2" s="1"/>
  <c r="L969" i="2"/>
  <c r="M969" i="2"/>
  <c r="N969" i="2" s="1"/>
  <c r="P969" i="2"/>
  <c r="Q969" i="2"/>
  <c r="R969" i="2"/>
  <c r="S969" i="2"/>
  <c r="T969" i="2"/>
  <c r="A970" i="2"/>
  <c r="B970" i="2" s="1"/>
  <c r="C970" i="2"/>
  <c r="D970" i="2"/>
  <c r="G970" i="2"/>
  <c r="E970" i="2" s="1"/>
  <c r="F970" i="2" s="1"/>
  <c r="H970" i="2"/>
  <c r="I970" i="2"/>
  <c r="J970" i="2" s="1"/>
  <c r="L970" i="2"/>
  <c r="M970" i="2"/>
  <c r="P970" i="2"/>
  <c r="Q970" i="2"/>
  <c r="R970" i="2"/>
  <c r="S970" i="2"/>
  <c r="T970" i="2"/>
  <c r="A971" i="2"/>
  <c r="B971" i="2" s="1"/>
  <c r="C971" i="2"/>
  <c r="D971" i="2"/>
  <c r="G971" i="2"/>
  <c r="E971" i="2" s="1"/>
  <c r="F971" i="2" s="1"/>
  <c r="H971" i="2"/>
  <c r="I971" i="2"/>
  <c r="J971" i="2" s="1"/>
  <c r="L971" i="2"/>
  <c r="M971" i="2"/>
  <c r="P971" i="2"/>
  <c r="Q971" i="2"/>
  <c r="R971" i="2"/>
  <c r="S971" i="2"/>
  <c r="T971" i="2"/>
  <c r="A972" i="2"/>
  <c r="B972" i="2" s="1"/>
  <c r="C972" i="2"/>
  <c r="D972" i="2"/>
  <c r="G972" i="2"/>
  <c r="E972" i="2" s="1"/>
  <c r="F972" i="2" s="1"/>
  <c r="H972" i="2"/>
  <c r="I972" i="2"/>
  <c r="J972" i="2" s="1"/>
  <c r="L972" i="2"/>
  <c r="M972" i="2"/>
  <c r="P972" i="2"/>
  <c r="Q972" i="2"/>
  <c r="R972" i="2"/>
  <c r="S972" i="2"/>
  <c r="T972" i="2"/>
  <c r="A973" i="2"/>
  <c r="B973" i="2" s="1"/>
  <c r="C973" i="2"/>
  <c r="D973" i="2"/>
  <c r="G973" i="2"/>
  <c r="E973" i="2" s="1"/>
  <c r="F973" i="2" s="1"/>
  <c r="H973" i="2"/>
  <c r="I973" i="2"/>
  <c r="L973" i="2"/>
  <c r="M973" i="2"/>
  <c r="O973" i="2" s="1"/>
  <c r="P973" i="2"/>
  <c r="Q973" i="2"/>
  <c r="R973" i="2"/>
  <c r="S973" i="2"/>
  <c r="T973" i="2"/>
  <c r="A974" i="2"/>
  <c r="B974" i="2" s="1"/>
  <c r="C974" i="2"/>
  <c r="D974" i="2"/>
  <c r="G974" i="2"/>
  <c r="E974" i="2" s="1"/>
  <c r="F974" i="2" s="1"/>
  <c r="H974" i="2"/>
  <c r="I974" i="2"/>
  <c r="L974" i="2"/>
  <c r="M974" i="2"/>
  <c r="N974" i="2" s="1"/>
  <c r="P974" i="2"/>
  <c r="Q974" i="2"/>
  <c r="R974" i="2"/>
  <c r="S974" i="2"/>
  <c r="T974" i="2"/>
  <c r="A975" i="2"/>
  <c r="B975" i="2" s="1"/>
  <c r="C975" i="2"/>
  <c r="D975" i="2"/>
  <c r="G975" i="2"/>
  <c r="E975" i="2" s="1"/>
  <c r="F975" i="2" s="1"/>
  <c r="H975" i="2"/>
  <c r="I975" i="2"/>
  <c r="L975" i="2"/>
  <c r="M975" i="2"/>
  <c r="N975" i="2" s="1"/>
  <c r="P975" i="2"/>
  <c r="Q975" i="2"/>
  <c r="R975" i="2"/>
  <c r="S975" i="2"/>
  <c r="T975" i="2"/>
  <c r="A976" i="2"/>
  <c r="B976" i="2" s="1"/>
  <c r="C976" i="2"/>
  <c r="D976" i="2"/>
  <c r="G976" i="2"/>
  <c r="E976" i="2" s="1"/>
  <c r="F976" i="2" s="1"/>
  <c r="H976" i="2"/>
  <c r="I976" i="2"/>
  <c r="K976" i="2" s="1"/>
  <c r="L976" i="2"/>
  <c r="M976" i="2"/>
  <c r="O976" i="2" s="1"/>
  <c r="P976" i="2"/>
  <c r="Q976" i="2"/>
  <c r="R976" i="2"/>
  <c r="S976" i="2"/>
  <c r="T976" i="2"/>
  <c r="A977" i="2"/>
  <c r="B977" i="2" s="1"/>
  <c r="C977" i="2"/>
  <c r="D977" i="2"/>
  <c r="G977" i="2"/>
  <c r="E977" i="2" s="1"/>
  <c r="F977" i="2" s="1"/>
  <c r="H977" i="2"/>
  <c r="I977" i="2"/>
  <c r="K977" i="2" s="1"/>
  <c r="L977" i="2"/>
  <c r="M977" i="2"/>
  <c r="P977" i="2"/>
  <c r="Q977" i="2"/>
  <c r="R977" i="2"/>
  <c r="S977" i="2"/>
  <c r="T977" i="2"/>
  <c r="A978" i="2"/>
  <c r="B978" i="2" s="1"/>
  <c r="C978" i="2"/>
  <c r="D978" i="2"/>
  <c r="G978" i="2"/>
  <c r="E978" i="2" s="1"/>
  <c r="F978" i="2" s="1"/>
  <c r="H978" i="2"/>
  <c r="I978" i="2"/>
  <c r="L978" i="2"/>
  <c r="M978" i="2"/>
  <c r="O978" i="2" s="1"/>
  <c r="P978" i="2"/>
  <c r="Q978" i="2"/>
  <c r="R978" i="2"/>
  <c r="S978" i="2"/>
  <c r="T978" i="2"/>
  <c r="A979" i="2"/>
  <c r="B979" i="2" s="1"/>
  <c r="C979" i="2"/>
  <c r="D979" i="2"/>
  <c r="G979" i="2"/>
  <c r="E979" i="2" s="1"/>
  <c r="F979" i="2" s="1"/>
  <c r="H979" i="2"/>
  <c r="I979" i="2"/>
  <c r="J979" i="2" s="1"/>
  <c r="L979" i="2"/>
  <c r="M979" i="2"/>
  <c r="P979" i="2"/>
  <c r="Q979" i="2"/>
  <c r="R979" i="2"/>
  <c r="S979" i="2"/>
  <c r="T979" i="2"/>
  <c r="A980" i="2"/>
  <c r="B980" i="2" s="1"/>
  <c r="C980" i="2"/>
  <c r="D980" i="2"/>
  <c r="G980" i="2"/>
  <c r="E980" i="2" s="1"/>
  <c r="F980" i="2" s="1"/>
  <c r="H980" i="2"/>
  <c r="I980" i="2"/>
  <c r="L980" i="2"/>
  <c r="M980" i="2"/>
  <c r="P980" i="2"/>
  <c r="Q980" i="2"/>
  <c r="R980" i="2"/>
  <c r="S980" i="2"/>
  <c r="T980" i="2"/>
  <c r="A981" i="2"/>
  <c r="B981" i="2" s="1"/>
  <c r="C981" i="2"/>
  <c r="D981" i="2"/>
  <c r="G981" i="2"/>
  <c r="E981" i="2" s="1"/>
  <c r="F981" i="2" s="1"/>
  <c r="H981" i="2"/>
  <c r="I981" i="2"/>
  <c r="J981" i="2" s="1"/>
  <c r="L981" i="2"/>
  <c r="M981" i="2"/>
  <c r="P981" i="2"/>
  <c r="Q981" i="2"/>
  <c r="R981" i="2"/>
  <c r="S981" i="2"/>
  <c r="T981" i="2"/>
  <c r="A982" i="2"/>
  <c r="B982" i="2" s="1"/>
  <c r="C982" i="2"/>
  <c r="D982" i="2"/>
  <c r="G982" i="2"/>
  <c r="E982" i="2" s="1"/>
  <c r="F982" i="2" s="1"/>
  <c r="H982" i="2"/>
  <c r="I982" i="2"/>
  <c r="K982" i="2" s="1"/>
  <c r="L982" i="2"/>
  <c r="M982" i="2"/>
  <c r="O982" i="2" s="1"/>
  <c r="P982" i="2"/>
  <c r="Q982" i="2"/>
  <c r="R982" i="2"/>
  <c r="S982" i="2"/>
  <c r="T982" i="2"/>
  <c r="A983" i="2"/>
  <c r="B983" i="2" s="1"/>
  <c r="C983" i="2"/>
  <c r="D983" i="2"/>
  <c r="G983" i="2"/>
  <c r="E983" i="2" s="1"/>
  <c r="F983" i="2" s="1"/>
  <c r="H983" i="2"/>
  <c r="I983" i="2"/>
  <c r="L983" i="2"/>
  <c r="M983" i="2"/>
  <c r="P983" i="2"/>
  <c r="Q983" i="2"/>
  <c r="R983" i="2"/>
  <c r="S983" i="2"/>
  <c r="T983" i="2"/>
  <c r="A984" i="2"/>
  <c r="B984" i="2" s="1"/>
  <c r="C984" i="2"/>
  <c r="D984" i="2"/>
  <c r="G984" i="2"/>
  <c r="E984" i="2" s="1"/>
  <c r="F984" i="2" s="1"/>
  <c r="H984" i="2"/>
  <c r="I984" i="2"/>
  <c r="L984" i="2"/>
  <c r="M984" i="2"/>
  <c r="P984" i="2"/>
  <c r="Q984" i="2"/>
  <c r="R984" i="2"/>
  <c r="S984" i="2"/>
  <c r="T984" i="2"/>
  <c r="A985" i="2"/>
  <c r="B985" i="2" s="1"/>
  <c r="C985" i="2"/>
  <c r="D985" i="2"/>
  <c r="G985" i="2"/>
  <c r="E985" i="2" s="1"/>
  <c r="F985" i="2" s="1"/>
  <c r="H985" i="2"/>
  <c r="I985" i="2"/>
  <c r="L985" i="2"/>
  <c r="M985" i="2"/>
  <c r="P985" i="2"/>
  <c r="Q985" i="2"/>
  <c r="R985" i="2"/>
  <c r="S985" i="2"/>
  <c r="T985" i="2"/>
  <c r="A986" i="2"/>
  <c r="B986" i="2" s="1"/>
  <c r="C986" i="2"/>
  <c r="D986" i="2"/>
  <c r="G986" i="2"/>
  <c r="E986" i="2" s="1"/>
  <c r="F986" i="2" s="1"/>
  <c r="H986" i="2"/>
  <c r="I986" i="2"/>
  <c r="K986" i="2" s="1"/>
  <c r="L986" i="2"/>
  <c r="M986" i="2"/>
  <c r="O986" i="2" s="1"/>
  <c r="P986" i="2"/>
  <c r="Q986" i="2"/>
  <c r="R986" i="2"/>
  <c r="S986" i="2"/>
  <c r="T986" i="2"/>
  <c r="A987" i="2"/>
  <c r="B987" i="2" s="1"/>
  <c r="C987" i="2"/>
  <c r="D987" i="2"/>
  <c r="G987" i="2"/>
  <c r="E987" i="2" s="1"/>
  <c r="F987" i="2" s="1"/>
  <c r="H987" i="2"/>
  <c r="I987" i="2"/>
  <c r="J987" i="2" s="1"/>
  <c r="L987" i="2"/>
  <c r="M987" i="2"/>
  <c r="N987" i="2" s="1"/>
  <c r="P987" i="2"/>
  <c r="Q987" i="2"/>
  <c r="R987" i="2"/>
  <c r="S987" i="2"/>
  <c r="T987" i="2"/>
  <c r="A988" i="2"/>
  <c r="B988" i="2" s="1"/>
  <c r="C988" i="2"/>
  <c r="D988" i="2"/>
  <c r="G988" i="2"/>
  <c r="E988" i="2" s="1"/>
  <c r="F988" i="2" s="1"/>
  <c r="H988" i="2"/>
  <c r="I988" i="2"/>
  <c r="K988" i="2" s="1"/>
  <c r="L988" i="2"/>
  <c r="M988" i="2"/>
  <c r="O988" i="2" s="1"/>
  <c r="P988" i="2"/>
  <c r="Q988" i="2"/>
  <c r="R988" i="2"/>
  <c r="S988" i="2"/>
  <c r="T988" i="2"/>
  <c r="A989" i="2"/>
  <c r="B989" i="2" s="1"/>
  <c r="C989" i="2"/>
  <c r="D989" i="2"/>
  <c r="G989" i="2"/>
  <c r="E989" i="2" s="1"/>
  <c r="F989" i="2" s="1"/>
  <c r="H989" i="2"/>
  <c r="I989" i="2"/>
  <c r="J989" i="2" s="1"/>
  <c r="L989" i="2"/>
  <c r="M989" i="2"/>
  <c r="P989" i="2"/>
  <c r="Q989" i="2"/>
  <c r="R989" i="2"/>
  <c r="S989" i="2"/>
  <c r="T989" i="2"/>
  <c r="A990" i="2"/>
  <c r="B990" i="2" s="1"/>
  <c r="C990" i="2"/>
  <c r="D990" i="2"/>
  <c r="G990" i="2"/>
  <c r="E990" i="2" s="1"/>
  <c r="F990" i="2" s="1"/>
  <c r="H990" i="2"/>
  <c r="I990" i="2"/>
  <c r="K990" i="2" s="1"/>
  <c r="L990" i="2"/>
  <c r="M990" i="2"/>
  <c r="P990" i="2"/>
  <c r="Q990" i="2"/>
  <c r="R990" i="2"/>
  <c r="S990" i="2"/>
  <c r="T990" i="2"/>
  <c r="A991" i="2"/>
  <c r="B991" i="2" s="1"/>
  <c r="C991" i="2"/>
  <c r="D991" i="2"/>
  <c r="G991" i="2"/>
  <c r="E991" i="2" s="1"/>
  <c r="F991" i="2" s="1"/>
  <c r="H991" i="2"/>
  <c r="I991" i="2"/>
  <c r="J991" i="2" s="1"/>
  <c r="L991" i="2"/>
  <c r="M991" i="2"/>
  <c r="N991" i="2" s="1"/>
  <c r="P991" i="2"/>
  <c r="Q991" i="2"/>
  <c r="R991" i="2"/>
  <c r="S991" i="2"/>
  <c r="T991" i="2"/>
  <c r="A992" i="2"/>
  <c r="B992" i="2" s="1"/>
  <c r="C992" i="2"/>
  <c r="D992" i="2"/>
  <c r="G992" i="2"/>
  <c r="E992" i="2" s="1"/>
  <c r="F992" i="2" s="1"/>
  <c r="H992" i="2"/>
  <c r="I992" i="2"/>
  <c r="K992" i="2" s="1"/>
  <c r="L992" i="2"/>
  <c r="M992" i="2"/>
  <c r="O992" i="2" s="1"/>
  <c r="P992" i="2"/>
  <c r="Q992" i="2"/>
  <c r="R992" i="2"/>
  <c r="S992" i="2"/>
  <c r="T992" i="2"/>
  <c r="A993" i="2"/>
  <c r="B993" i="2" s="1"/>
  <c r="C993" i="2"/>
  <c r="D993" i="2"/>
  <c r="G993" i="2"/>
  <c r="E993" i="2" s="1"/>
  <c r="F993" i="2" s="1"/>
  <c r="H993" i="2"/>
  <c r="I993" i="2"/>
  <c r="L993" i="2"/>
  <c r="M993" i="2"/>
  <c r="N993" i="2" s="1"/>
  <c r="P993" i="2"/>
  <c r="Q993" i="2"/>
  <c r="R993" i="2"/>
  <c r="S993" i="2"/>
  <c r="T993" i="2"/>
  <c r="A994" i="2"/>
  <c r="B994" i="2" s="1"/>
  <c r="C994" i="2"/>
  <c r="D994" i="2"/>
  <c r="G994" i="2"/>
  <c r="E994" i="2" s="1"/>
  <c r="F994" i="2" s="1"/>
  <c r="H994" i="2"/>
  <c r="I994" i="2"/>
  <c r="L994" i="2"/>
  <c r="M994" i="2"/>
  <c r="O994" i="2" s="1"/>
  <c r="P994" i="2"/>
  <c r="Q994" i="2"/>
  <c r="R994" i="2"/>
  <c r="S994" i="2"/>
  <c r="T994" i="2"/>
  <c r="A995" i="2"/>
  <c r="B995" i="2" s="1"/>
  <c r="C995" i="2"/>
  <c r="D995" i="2"/>
  <c r="G995" i="2"/>
  <c r="E995" i="2" s="1"/>
  <c r="F995" i="2" s="1"/>
  <c r="H995" i="2"/>
  <c r="I995" i="2"/>
  <c r="L995" i="2"/>
  <c r="M995" i="2"/>
  <c r="P995" i="2"/>
  <c r="Q995" i="2"/>
  <c r="R995" i="2"/>
  <c r="S995" i="2"/>
  <c r="T995" i="2"/>
  <c r="A996" i="2"/>
  <c r="B996" i="2" s="1"/>
  <c r="C996" i="2"/>
  <c r="D996" i="2"/>
  <c r="G996" i="2"/>
  <c r="E996" i="2" s="1"/>
  <c r="F996" i="2" s="1"/>
  <c r="H996" i="2"/>
  <c r="I996" i="2"/>
  <c r="L996" i="2"/>
  <c r="M996" i="2"/>
  <c r="P996" i="2"/>
  <c r="Q996" i="2"/>
  <c r="R996" i="2"/>
  <c r="S996" i="2"/>
  <c r="T996" i="2"/>
  <c r="A997" i="2"/>
  <c r="B997" i="2" s="1"/>
  <c r="C997" i="2"/>
  <c r="D997" i="2"/>
  <c r="G997" i="2"/>
  <c r="E997" i="2" s="1"/>
  <c r="F997" i="2" s="1"/>
  <c r="H997" i="2"/>
  <c r="I997" i="2"/>
  <c r="J997" i="2" s="1"/>
  <c r="L997" i="2"/>
  <c r="M997" i="2"/>
  <c r="N997" i="2" s="1"/>
  <c r="P997" i="2"/>
  <c r="Q997" i="2"/>
  <c r="R997" i="2"/>
  <c r="S997" i="2"/>
  <c r="T997" i="2"/>
  <c r="A998" i="2"/>
  <c r="B998" i="2" s="1"/>
  <c r="C998" i="2"/>
  <c r="D998" i="2"/>
  <c r="G998" i="2"/>
  <c r="E998" i="2" s="1"/>
  <c r="F998" i="2" s="1"/>
  <c r="H998" i="2"/>
  <c r="I998" i="2"/>
  <c r="L998" i="2"/>
  <c r="M998" i="2"/>
  <c r="O998" i="2" s="1"/>
  <c r="P998" i="2"/>
  <c r="Q998" i="2"/>
  <c r="R998" i="2"/>
  <c r="S998" i="2"/>
  <c r="T998" i="2"/>
  <c r="A999" i="2"/>
  <c r="B999" i="2" s="1"/>
  <c r="C999" i="2"/>
  <c r="D999" i="2"/>
  <c r="G999" i="2"/>
  <c r="E999" i="2" s="1"/>
  <c r="F999" i="2" s="1"/>
  <c r="H999" i="2"/>
  <c r="I999" i="2"/>
  <c r="J999" i="2" s="1"/>
  <c r="L999" i="2"/>
  <c r="M999" i="2"/>
  <c r="P999" i="2"/>
  <c r="Q999" i="2"/>
  <c r="R999" i="2"/>
  <c r="S999" i="2"/>
  <c r="T999" i="2"/>
  <c r="A1000" i="2"/>
  <c r="B1000" i="2" s="1"/>
  <c r="C1000" i="2"/>
  <c r="D1000" i="2"/>
  <c r="G1000" i="2"/>
  <c r="E1000" i="2" s="1"/>
  <c r="F1000" i="2" s="1"/>
  <c r="H1000" i="2"/>
  <c r="I1000" i="2"/>
  <c r="K1000" i="2" s="1"/>
  <c r="L1000" i="2"/>
  <c r="M1000" i="2"/>
  <c r="P1000" i="2"/>
  <c r="Q1000" i="2"/>
  <c r="R1000" i="2"/>
  <c r="S1000" i="2"/>
  <c r="T1000" i="2"/>
  <c r="A1001" i="2"/>
  <c r="B1001" i="2" s="1"/>
  <c r="C1001" i="2"/>
  <c r="D1001" i="2"/>
  <c r="G1001" i="2"/>
  <c r="E1001" i="2" s="1"/>
  <c r="F1001" i="2" s="1"/>
  <c r="H1001" i="2"/>
  <c r="I1001" i="2"/>
  <c r="L1001" i="2"/>
  <c r="M1001" i="2"/>
  <c r="N1001" i="2" s="1"/>
  <c r="P1001" i="2"/>
  <c r="Q1001" i="2"/>
  <c r="R1001" i="2"/>
  <c r="S1001" i="2"/>
  <c r="T1001" i="2"/>
  <c r="A1002" i="2"/>
  <c r="B1002" i="2" s="1"/>
  <c r="C1002" i="2"/>
  <c r="D1002" i="2"/>
  <c r="G1002" i="2"/>
  <c r="E1002" i="2" s="1"/>
  <c r="F1002" i="2" s="1"/>
  <c r="H1002" i="2"/>
  <c r="I1002" i="2"/>
  <c r="K1002" i="2" s="1"/>
  <c r="L1002" i="2"/>
  <c r="M1002" i="2"/>
  <c r="P1002" i="2"/>
  <c r="Q1002" i="2"/>
  <c r="R1002" i="2"/>
  <c r="S1002" i="2"/>
  <c r="T1002" i="2"/>
  <c r="A1003" i="2"/>
  <c r="B1003" i="2" s="1"/>
  <c r="C1003" i="2"/>
  <c r="D1003" i="2"/>
  <c r="G1003" i="2"/>
  <c r="E1003" i="2" s="1"/>
  <c r="F1003" i="2" s="1"/>
  <c r="H1003" i="2"/>
  <c r="I1003" i="2"/>
  <c r="L1003" i="2"/>
  <c r="M1003" i="2"/>
  <c r="N1003" i="2" s="1"/>
  <c r="P1003" i="2"/>
  <c r="Q1003" i="2"/>
  <c r="R1003" i="2"/>
  <c r="S1003" i="2"/>
  <c r="T1003" i="2"/>
  <c r="A1004" i="2"/>
  <c r="B1004" i="2" s="1"/>
  <c r="C1004" i="2"/>
  <c r="D1004" i="2"/>
  <c r="G1004" i="2"/>
  <c r="E1004" i="2" s="1"/>
  <c r="F1004" i="2" s="1"/>
  <c r="H1004" i="2"/>
  <c r="I1004" i="2"/>
  <c r="K1004" i="2" s="1"/>
  <c r="L1004" i="2"/>
  <c r="M1004" i="2"/>
  <c r="P1004" i="2"/>
  <c r="Q1004" i="2"/>
  <c r="R1004" i="2"/>
  <c r="S1004" i="2"/>
  <c r="T1004" i="2"/>
  <c r="A1005" i="2"/>
  <c r="B1005" i="2" s="1"/>
  <c r="C1005" i="2"/>
  <c r="D1005" i="2"/>
  <c r="G1005" i="2"/>
  <c r="E1005" i="2" s="1"/>
  <c r="F1005" i="2" s="1"/>
  <c r="H1005" i="2"/>
  <c r="I1005" i="2"/>
  <c r="L1005" i="2"/>
  <c r="M1005" i="2"/>
  <c r="P1005" i="2"/>
  <c r="Q1005" i="2"/>
  <c r="R1005" i="2"/>
  <c r="S1005" i="2"/>
  <c r="T1005" i="2"/>
  <c r="A1006" i="2"/>
  <c r="B1006" i="2" s="1"/>
  <c r="C1006" i="2"/>
  <c r="D1006" i="2"/>
  <c r="G1006" i="2"/>
  <c r="E1006" i="2" s="1"/>
  <c r="F1006" i="2" s="1"/>
  <c r="H1006" i="2"/>
  <c r="I1006" i="2"/>
  <c r="L1006" i="2"/>
  <c r="M1006" i="2"/>
  <c r="P1006" i="2"/>
  <c r="Q1006" i="2"/>
  <c r="R1006" i="2"/>
  <c r="S1006" i="2"/>
  <c r="T1006" i="2"/>
  <c r="A1007" i="2"/>
  <c r="B1007" i="2" s="1"/>
  <c r="C1007" i="2"/>
  <c r="D1007" i="2"/>
  <c r="G1007" i="2"/>
  <c r="E1007" i="2" s="1"/>
  <c r="F1007" i="2" s="1"/>
  <c r="H1007" i="2"/>
  <c r="I1007" i="2"/>
  <c r="J1007" i="2" s="1"/>
  <c r="L1007" i="2"/>
  <c r="M1007" i="2"/>
  <c r="P1007" i="2"/>
  <c r="Q1007" i="2"/>
  <c r="R1007" i="2"/>
  <c r="S1007" i="2"/>
  <c r="T1007" i="2"/>
  <c r="A1008" i="2"/>
  <c r="B1008" i="2" s="1"/>
  <c r="C1008" i="2"/>
  <c r="D1008" i="2"/>
  <c r="G1008" i="2"/>
  <c r="E1008" i="2" s="1"/>
  <c r="F1008" i="2" s="1"/>
  <c r="H1008" i="2"/>
  <c r="I1008" i="2"/>
  <c r="L1008" i="2"/>
  <c r="M1008" i="2"/>
  <c r="O1008" i="2" s="1"/>
  <c r="P1008" i="2"/>
  <c r="Q1008" i="2"/>
  <c r="R1008" i="2"/>
  <c r="S1008" i="2"/>
  <c r="T1008" i="2"/>
  <c r="A1009" i="2"/>
  <c r="B1009" i="2" s="1"/>
  <c r="C1009" i="2"/>
  <c r="D1009" i="2"/>
  <c r="G1009" i="2"/>
  <c r="E1009" i="2" s="1"/>
  <c r="F1009" i="2" s="1"/>
  <c r="H1009" i="2"/>
  <c r="I1009" i="2"/>
  <c r="J1009" i="2" s="1"/>
  <c r="L1009" i="2"/>
  <c r="M1009" i="2"/>
  <c r="N1009" i="2" s="1"/>
  <c r="P1009" i="2"/>
  <c r="Q1009" i="2"/>
  <c r="R1009" i="2"/>
  <c r="S1009" i="2"/>
  <c r="T1009" i="2"/>
  <c r="A1010" i="2"/>
  <c r="B1010" i="2" s="1"/>
  <c r="C1010" i="2"/>
  <c r="D1010" i="2"/>
  <c r="G1010" i="2"/>
  <c r="E1010" i="2" s="1"/>
  <c r="F1010" i="2" s="1"/>
  <c r="H1010" i="2"/>
  <c r="I1010" i="2"/>
  <c r="K1010" i="2" s="1"/>
  <c r="L1010" i="2"/>
  <c r="M1010" i="2"/>
  <c r="P1010" i="2"/>
  <c r="Q1010" i="2"/>
  <c r="R1010" i="2"/>
  <c r="S1010" i="2"/>
  <c r="T1010" i="2"/>
  <c r="A1011" i="2"/>
  <c r="B1011" i="2" s="1"/>
  <c r="C1011" i="2"/>
  <c r="D1011" i="2"/>
  <c r="G1011" i="2"/>
  <c r="E1011" i="2" s="1"/>
  <c r="F1011" i="2" s="1"/>
  <c r="H1011" i="2"/>
  <c r="I1011" i="2"/>
  <c r="L1011" i="2"/>
  <c r="M1011" i="2"/>
  <c r="P1011" i="2"/>
  <c r="Q1011" i="2"/>
  <c r="R1011" i="2"/>
  <c r="S1011" i="2"/>
  <c r="T1011" i="2"/>
  <c r="A1012" i="2"/>
  <c r="B1012" i="2" s="1"/>
  <c r="C1012" i="2"/>
  <c r="D1012" i="2"/>
  <c r="G1012" i="2"/>
  <c r="E1012" i="2" s="1"/>
  <c r="F1012" i="2" s="1"/>
  <c r="H1012" i="2"/>
  <c r="I1012" i="2"/>
  <c r="K1012" i="2" s="1"/>
  <c r="L1012" i="2"/>
  <c r="M1012" i="2"/>
  <c r="P1012" i="2"/>
  <c r="Q1012" i="2"/>
  <c r="R1012" i="2"/>
  <c r="S1012" i="2"/>
  <c r="T1012" i="2"/>
  <c r="A1013" i="2"/>
  <c r="B1013" i="2" s="1"/>
  <c r="C1013" i="2"/>
  <c r="D1013" i="2"/>
  <c r="G1013" i="2"/>
  <c r="E1013" i="2" s="1"/>
  <c r="F1013" i="2" s="1"/>
  <c r="H1013" i="2"/>
  <c r="I1013" i="2"/>
  <c r="J1013" i="2" s="1"/>
  <c r="L1013" i="2"/>
  <c r="M1013" i="2"/>
  <c r="N1013" i="2" s="1"/>
  <c r="P1013" i="2"/>
  <c r="Q1013" i="2"/>
  <c r="R1013" i="2"/>
  <c r="S1013" i="2"/>
  <c r="T1013" i="2"/>
  <c r="A1014" i="2"/>
  <c r="B1014" i="2" s="1"/>
  <c r="C1014" i="2"/>
  <c r="D1014" i="2"/>
  <c r="G1014" i="2"/>
  <c r="E1014" i="2" s="1"/>
  <c r="F1014" i="2" s="1"/>
  <c r="H1014" i="2"/>
  <c r="I1014" i="2"/>
  <c r="K1014" i="2" s="1"/>
  <c r="L1014" i="2"/>
  <c r="M1014" i="2"/>
  <c r="O1014" i="2" s="1"/>
  <c r="P1014" i="2"/>
  <c r="Q1014" i="2"/>
  <c r="R1014" i="2"/>
  <c r="S1014" i="2"/>
  <c r="T1014" i="2"/>
  <c r="A1015" i="2"/>
  <c r="B1015" i="2" s="1"/>
  <c r="C1015" i="2"/>
  <c r="D1015" i="2"/>
  <c r="G1015" i="2"/>
  <c r="E1015" i="2" s="1"/>
  <c r="F1015" i="2" s="1"/>
  <c r="H1015" i="2"/>
  <c r="I1015" i="2"/>
  <c r="L1015" i="2"/>
  <c r="M1015" i="2"/>
  <c r="N1015" i="2" s="1"/>
  <c r="P1015" i="2"/>
  <c r="Q1015" i="2"/>
  <c r="R1015" i="2"/>
  <c r="S1015" i="2"/>
  <c r="T1015" i="2"/>
  <c r="A1016" i="2"/>
  <c r="B1016" i="2" s="1"/>
  <c r="C1016" i="2"/>
  <c r="D1016" i="2"/>
  <c r="G1016" i="2"/>
  <c r="E1016" i="2" s="1"/>
  <c r="F1016" i="2" s="1"/>
  <c r="H1016" i="2"/>
  <c r="I1016" i="2"/>
  <c r="L1016" i="2"/>
  <c r="M1016" i="2"/>
  <c r="O1016" i="2" s="1"/>
  <c r="P1016" i="2"/>
  <c r="Q1016" i="2"/>
  <c r="R1016" i="2"/>
  <c r="S1016" i="2"/>
  <c r="T1016" i="2"/>
  <c r="A1017" i="2"/>
  <c r="B1017" i="2" s="1"/>
  <c r="C1017" i="2"/>
  <c r="D1017" i="2"/>
  <c r="G1017" i="2"/>
  <c r="E1017" i="2" s="1"/>
  <c r="F1017" i="2" s="1"/>
  <c r="H1017" i="2"/>
  <c r="I1017" i="2"/>
  <c r="L1017" i="2"/>
  <c r="M1017" i="2"/>
  <c r="P1017" i="2"/>
  <c r="Q1017" i="2"/>
  <c r="R1017" i="2"/>
  <c r="S1017" i="2"/>
  <c r="T1017" i="2"/>
  <c r="A1018" i="2"/>
  <c r="B1018" i="2" s="1"/>
  <c r="C1018" i="2"/>
  <c r="D1018" i="2"/>
  <c r="G1018" i="2"/>
  <c r="E1018" i="2" s="1"/>
  <c r="F1018" i="2" s="1"/>
  <c r="H1018" i="2"/>
  <c r="I1018" i="2"/>
  <c r="L1018" i="2"/>
  <c r="M1018" i="2"/>
  <c r="O1018" i="2" s="1"/>
  <c r="P1018" i="2"/>
  <c r="Q1018" i="2"/>
  <c r="R1018" i="2"/>
  <c r="S1018" i="2"/>
  <c r="T1018" i="2"/>
  <c r="A1019" i="2"/>
  <c r="B1019" i="2" s="1"/>
  <c r="C1019" i="2"/>
  <c r="D1019" i="2"/>
  <c r="G1019" i="2"/>
  <c r="E1019" i="2" s="1"/>
  <c r="F1019" i="2" s="1"/>
  <c r="H1019" i="2"/>
  <c r="I1019" i="2"/>
  <c r="J1019" i="2" s="1"/>
  <c r="L1019" i="2"/>
  <c r="M1019" i="2"/>
  <c r="N1019" i="2" s="1"/>
  <c r="P1019" i="2"/>
  <c r="Q1019" i="2"/>
  <c r="R1019" i="2"/>
  <c r="S1019" i="2"/>
  <c r="T1019" i="2"/>
  <c r="A1020" i="2"/>
  <c r="B1020" i="2" s="1"/>
  <c r="C1020" i="2"/>
  <c r="D1020" i="2"/>
  <c r="G1020" i="2"/>
  <c r="E1020" i="2" s="1"/>
  <c r="F1020" i="2" s="1"/>
  <c r="H1020" i="2"/>
  <c r="I1020" i="2"/>
  <c r="K1020" i="2" s="1"/>
  <c r="L1020" i="2"/>
  <c r="M1020" i="2"/>
  <c r="O1020" i="2" s="1"/>
  <c r="P1020" i="2"/>
  <c r="Q1020" i="2"/>
  <c r="R1020" i="2"/>
  <c r="S1020" i="2"/>
  <c r="T1020" i="2"/>
  <c r="A1021" i="2"/>
  <c r="B1021" i="2" s="1"/>
  <c r="C1021" i="2"/>
  <c r="D1021" i="2"/>
  <c r="G1021" i="2"/>
  <c r="E1021" i="2" s="1"/>
  <c r="F1021" i="2" s="1"/>
  <c r="H1021" i="2"/>
  <c r="I1021" i="2"/>
  <c r="L1021" i="2"/>
  <c r="M1021" i="2"/>
  <c r="P1021" i="2"/>
  <c r="Q1021" i="2"/>
  <c r="R1021" i="2"/>
  <c r="S1021" i="2"/>
  <c r="T1021" i="2"/>
  <c r="A1022" i="2"/>
  <c r="B1022" i="2" s="1"/>
  <c r="C1022" i="2"/>
  <c r="D1022" i="2"/>
  <c r="G1022" i="2"/>
  <c r="E1022" i="2" s="1"/>
  <c r="F1022" i="2" s="1"/>
  <c r="H1022" i="2"/>
  <c r="I1022" i="2"/>
  <c r="L1022" i="2"/>
  <c r="M1022" i="2"/>
  <c r="P1022" i="2"/>
  <c r="Q1022" i="2"/>
  <c r="R1022" i="2"/>
  <c r="S1022" i="2"/>
  <c r="T1022" i="2"/>
  <c r="A1023" i="2"/>
  <c r="B1023" i="2" s="1"/>
  <c r="C1023" i="2"/>
  <c r="D1023" i="2"/>
  <c r="G1023" i="2"/>
  <c r="E1023" i="2" s="1"/>
  <c r="F1023" i="2" s="1"/>
  <c r="H1023" i="2"/>
  <c r="I1023" i="2"/>
  <c r="J1023" i="2" s="1"/>
  <c r="L1023" i="2"/>
  <c r="M1023" i="2"/>
  <c r="N1023" i="2" s="1"/>
  <c r="P1023" i="2"/>
  <c r="Q1023" i="2"/>
  <c r="R1023" i="2"/>
  <c r="S1023" i="2"/>
  <c r="T1023" i="2"/>
  <c r="A1024" i="2"/>
  <c r="B1024" i="2" s="1"/>
  <c r="C1024" i="2"/>
  <c r="D1024" i="2"/>
  <c r="G1024" i="2"/>
  <c r="E1024" i="2" s="1"/>
  <c r="F1024" i="2" s="1"/>
  <c r="H1024" i="2"/>
  <c r="I1024" i="2"/>
  <c r="K1024" i="2" s="1"/>
  <c r="L1024" i="2"/>
  <c r="M1024" i="2"/>
  <c r="O1024" i="2" s="1"/>
  <c r="P1024" i="2"/>
  <c r="Q1024" i="2"/>
  <c r="R1024" i="2"/>
  <c r="S1024" i="2"/>
  <c r="T1024" i="2"/>
  <c r="A1025" i="2"/>
  <c r="B1025" i="2" s="1"/>
  <c r="C1025" i="2"/>
  <c r="D1025" i="2"/>
  <c r="G1025" i="2"/>
  <c r="E1025" i="2" s="1"/>
  <c r="F1025" i="2" s="1"/>
  <c r="H1025" i="2"/>
  <c r="I1025" i="2"/>
  <c r="J1025" i="2" s="1"/>
  <c r="L1025" i="2"/>
  <c r="M1025" i="2"/>
  <c r="N1025" i="2" s="1"/>
  <c r="P1025" i="2"/>
  <c r="Q1025" i="2"/>
  <c r="R1025" i="2"/>
  <c r="S1025" i="2"/>
  <c r="T1025" i="2"/>
  <c r="A1026" i="2"/>
  <c r="B1026" i="2" s="1"/>
  <c r="C1026" i="2"/>
  <c r="D1026" i="2"/>
  <c r="G1026" i="2"/>
  <c r="E1026" i="2" s="1"/>
  <c r="F1026" i="2" s="1"/>
  <c r="H1026" i="2"/>
  <c r="I1026" i="2"/>
  <c r="K1026" i="2" s="1"/>
  <c r="L1026" i="2"/>
  <c r="M1026" i="2"/>
  <c r="O1026" i="2" s="1"/>
  <c r="P1026" i="2"/>
  <c r="Q1026" i="2"/>
  <c r="R1026" i="2"/>
  <c r="S1026" i="2"/>
  <c r="T1026" i="2"/>
  <c r="A1027" i="2"/>
  <c r="B1027" i="2" s="1"/>
  <c r="C1027" i="2"/>
  <c r="D1027" i="2"/>
  <c r="G1027" i="2"/>
  <c r="E1027" i="2" s="1"/>
  <c r="F1027" i="2" s="1"/>
  <c r="H1027" i="2"/>
  <c r="I1027" i="2"/>
  <c r="L1027" i="2"/>
  <c r="M1027" i="2"/>
  <c r="P1027" i="2"/>
  <c r="Q1027" i="2"/>
  <c r="R1027" i="2"/>
  <c r="S1027" i="2"/>
  <c r="T1027" i="2"/>
  <c r="A1028" i="2"/>
  <c r="B1028" i="2" s="1"/>
  <c r="C1028" i="2"/>
  <c r="D1028" i="2"/>
  <c r="G1028" i="2"/>
  <c r="E1028" i="2" s="1"/>
  <c r="F1028" i="2" s="1"/>
  <c r="H1028" i="2"/>
  <c r="I1028" i="2"/>
  <c r="K1028" i="2" s="1"/>
  <c r="L1028" i="2"/>
  <c r="M1028" i="2"/>
  <c r="P1028" i="2"/>
  <c r="Q1028" i="2"/>
  <c r="R1028" i="2"/>
  <c r="S1028" i="2"/>
  <c r="T1028" i="2"/>
  <c r="A1029" i="2"/>
  <c r="B1029" i="2" s="1"/>
  <c r="C1029" i="2"/>
  <c r="D1029" i="2"/>
  <c r="G1029" i="2"/>
  <c r="E1029" i="2" s="1"/>
  <c r="F1029" i="2" s="1"/>
  <c r="H1029" i="2"/>
  <c r="I1029" i="2"/>
  <c r="J1029" i="2" s="1"/>
  <c r="L1029" i="2"/>
  <c r="M1029" i="2"/>
  <c r="N1029" i="2" s="1"/>
  <c r="P1029" i="2"/>
  <c r="Q1029" i="2"/>
  <c r="R1029" i="2"/>
  <c r="S1029" i="2"/>
  <c r="T1029" i="2"/>
  <c r="A1030" i="2"/>
  <c r="B1030" i="2" s="1"/>
  <c r="C1030" i="2"/>
  <c r="D1030" i="2"/>
  <c r="G1030" i="2"/>
  <c r="E1030" i="2" s="1"/>
  <c r="F1030" i="2" s="1"/>
  <c r="H1030" i="2"/>
  <c r="I1030" i="2"/>
  <c r="K1030" i="2" s="1"/>
  <c r="L1030" i="2"/>
  <c r="M1030" i="2"/>
  <c r="P1030" i="2"/>
  <c r="Q1030" i="2"/>
  <c r="R1030" i="2"/>
  <c r="S1030" i="2"/>
  <c r="T1030" i="2"/>
  <c r="A1031" i="2"/>
  <c r="B1031" i="2" s="1"/>
  <c r="C1031" i="2"/>
  <c r="D1031" i="2"/>
  <c r="G1031" i="2"/>
  <c r="E1031" i="2" s="1"/>
  <c r="F1031" i="2" s="1"/>
  <c r="H1031" i="2"/>
  <c r="I1031" i="2"/>
  <c r="L1031" i="2"/>
  <c r="M1031" i="2"/>
  <c r="N1031" i="2" s="1"/>
  <c r="P1031" i="2"/>
  <c r="Q1031" i="2"/>
  <c r="R1031" i="2"/>
  <c r="S1031" i="2"/>
  <c r="T1031" i="2"/>
  <c r="A1032" i="2"/>
  <c r="B1032" i="2" s="1"/>
  <c r="C1032" i="2"/>
  <c r="D1032" i="2"/>
  <c r="G1032" i="2"/>
  <c r="E1032" i="2" s="1"/>
  <c r="F1032" i="2" s="1"/>
  <c r="H1032" i="2"/>
  <c r="I1032" i="2"/>
  <c r="L1032" i="2"/>
  <c r="M1032" i="2"/>
  <c r="O1032" i="2" s="1"/>
  <c r="P1032" i="2"/>
  <c r="Q1032" i="2"/>
  <c r="R1032" i="2"/>
  <c r="S1032" i="2"/>
  <c r="T1032" i="2"/>
  <c r="A1033" i="2"/>
  <c r="B1033" i="2" s="1"/>
  <c r="C1033" i="2"/>
  <c r="D1033" i="2"/>
  <c r="G1033" i="2"/>
  <c r="E1033" i="2" s="1"/>
  <c r="F1033" i="2" s="1"/>
  <c r="H1033" i="2"/>
  <c r="I1033" i="2"/>
  <c r="J1033" i="2" s="1"/>
  <c r="L1033" i="2"/>
  <c r="M1033" i="2"/>
  <c r="N1033" i="2" s="1"/>
  <c r="P1033" i="2"/>
  <c r="Q1033" i="2"/>
  <c r="R1033" i="2"/>
  <c r="S1033" i="2"/>
  <c r="T1033" i="2"/>
  <c r="A1034" i="2"/>
  <c r="B1034" i="2" s="1"/>
  <c r="C1034" i="2"/>
  <c r="D1034" i="2"/>
  <c r="G1034" i="2"/>
  <c r="E1034" i="2" s="1"/>
  <c r="F1034" i="2" s="1"/>
  <c r="H1034" i="2"/>
  <c r="I1034" i="2"/>
  <c r="L1034" i="2"/>
  <c r="M1034" i="2"/>
  <c r="O1034" i="2" s="1"/>
  <c r="P1034" i="2"/>
  <c r="Q1034" i="2"/>
  <c r="R1034" i="2"/>
  <c r="S1034" i="2"/>
  <c r="T1034" i="2"/>
  <c r="A1035" i="2"/>
  <c r="B1035" i="2" s="1"/>
  <c r="C1035" i="2"/>
  <c r="D1035" i="2"/>
  <c r="G1035" i="2"/>
  <c r="E1035" i="2" s="1"/>
  <c r="F1035" i="2" s="1"/>
  <c r="H1035" i="2"/>
  <c r="I1035" i="2"/>
  <c r="J1035" i="2" s="1"/>
  <c r="L1035" i="2"/>
  <c r="M1035" i="2"/>
  <c r="N1035" i="2" s="1"/>
  <c r="P1035" i="2"/>
  <c r="Q1035" i="2"/>
  <c r="R1035" i="2"/>
  <c r="S1035" i="2"/>
  <c r="T1035" i="2"/>
  <c r="A1036" i="2"/>
  <c r="B1036" i="2" s="1"/>
  <c r="C1036" i="2"/>
  <c r="D1036" i="2"/>
  <c r="G1036" i="2"/>
  <c r="E1036" i="2" s="1"/>
  <c r="F1036" i="2" s="1"/>
  <c r="H1036" i="2"/>
  <c r="I1036" i="2"/>
  <c r="K1036" i="2" s="1"/>
  <c r="L1036" i="2"/>
  <c r="M1036" i="2"/>
  <c r="O1036" i="2" s="1"/>
  <c r="P1036" i="2"/>
  <c r="Q1036" i="2"/>
  <c r="R1036" i="2"/>
  <c r="S1036" i="2"/>
  <c r="T1036" i="2"/>
  <c r="A1037" i="2"/>
  <c r="B1037" i="2" s="1"/>
  <c r="C1037" i="2"/>
  <c r="D1037" i="2"/>
  <c r="G1037" i="2"/>
  <c r="E1037" i="2" s="1"/>
  <c r="F1037" i="2" s="1"/>
  <c r="H1037" i="2"/>
  <c r="I1037" i="2"/>
  <c r="L1037" i="2"/>
  <c r="M1037" i="2"/>
  <c r="P1037" i="2"/>
  <c r="Q1037" i="2"/>
  <c r="R1037" i="2"/>
  <c r="S1037" i="2"/>
  <c r="T1037" i="2"/>
  <c r="A1038" i="2"/>
  <c r="B1038" i="2" s="1"/>
  <c r="C1038" i="2"/>
  <c r="D1038" i="2"/>
  <c r="G1038" i="2"/>
  <c r="E1038" i="2" s="1"/>
  <c r="F1038" i="2" s="1"/>
  <c r="H1038" i="2"/>
  <c r="I1038" i="2"/>
  <c r="L1038" i="2"/>
  <c r="M1038" i="2"/>
  <c r="P1038" i="2"/>
  <c r="Q1038" i="2"/>
  <c r="R1038" i="2"/>
  <c r="S1038" i="2"/>
  <c r="T1038" i="2"/>
  <c r="A1039" i="2"/>
  <c r="B1039" i="2" s="1"/>
  <c r="C1039" i="2"/>
  <c r="D1039" i="2"/>
  <c r="G1039" i="2"/>
  <c r="E1039" i="2" s="1"/>
  <c r="F1039" i="2" s="1"/>
  <c r="H1039" i="2"/>
  <c r="I1039" i="2"/>
  <c r="J1039" i="2" s="1"/>
  <c r="L1039" i="2"/>
  <c r="M1039" i="2"/>
  <c r="N1039" i="2" s="1"/>
  <c r="P1039" i="2"/>
  <c r="Q1039" i="2"/>
  <c r="R1039" i="2"/>
  <c r="S1039" i="2"/>
  <c r="T1039" i="2"/>
  <c r="A1040" i="2"/>
  <c r="B1040" i="2" s="1"/>
  <c r="C1040" i="2"/>
  <c r="D1040" i="2"/>
  <c r="G1040" i="2"/>
  <c r="E1040" i="2" s="1"/>
  <c r="F1040" i="2" s="1"/>
  <c r="H1040" i="2"/>
  <c r="I1040" i="2"/>
  <c r="K1040" i="2" s="1"/>
  <c r="L1040" i="2"/>
  <c r="M1040" i="2"/>
  <c r="O1040" i="2" s="1"/>
  <c r="P1040" i="2"/>
  <c r="Q1040" i="2"/>
  <c r="R1040" i="2"/>
  <c r="S1040" i="2"/>
  <c r="T1040" i="2"/>
  <c r="A1041" i="2"/>
  <c r="B1041" i="2" s="1"/>
  <c r="C1041" i="2"/>
  <c r="D1041" i="2"/>
  <c r="G1041" i="2"/>
  <c r="E1041" i="2" s="1"/>
  <c r="F1041" i="2" s="1"/>
  <c r="H1041" i="2"/>
  <c r="I1041" i="2"/>
  <c r="J1041" i="2" s="1"/>
  <c r="L1041" i="2"/>
  <c r="M1041" i="2"/>
  <c r="N1041" i="2" s="1"/>
  <c r="P1041" i="2"/>
  <c r="Q1041" i="2"/>
  <c r="R1041" i="2"/>
  <c r="S1041" i="2"/>
  <c r="T1041" i="2"/>
  <c r="A1042" i="2"/>
  <c r="B1042" i="2" s="1"/>
  <c r="C1042" i="2"/>
  <c r="D1042" i="2"/>
  <c r="G1042" i="2"/>
  <c r="E1042" i="2" s="1"/>
  <c r="F1042" i="2" s="1"/>
  <c r="H1042" i="2"/>
  <c r="I1042" i="2"/>
  <c r="K1042" i="2" s="1"/>
  <c r="L1042" i="2"/>
  <c r="M1042" i="2"/>
  <c r="O1042" i="2" s="1"/>
  <c r="P1042" i="2"/>
  <c r="Q1042" i="2"/>
  <c r="R1042" i="2"/>
  <c r="S1042" i="2"/>
  <c r="T1042" i="2"/>
  <c r="A1043" i="2"/>
  <c r="B1043" i="2" s="1"/>
  <c r="C1043" i="2"/>
  <c r="D1043" i="2"/>
  <c r="G1043" i="2"/>
  <c r="E1043" i="2" s="1"/>
  <c r="F1043" i="2" s="1"/>
  <c r="H1043" i="2"/>
  <c r="I1043" i="2"/>
  <c r="J1043" i="2" s="1"/>
  <c r="L1043" i="2"/>
  <c r="M1043" i="2"/>
  <c r="P1043" i="2"/>
  <c r="Q1043" i="2"/>
  <c r="R1043" i="2"/>
  <c r="S1043" i="2"/>
  <c r="T1043" i="2"/>
  <c r="A1044" i="2"/>
  <c r="B1044" i="2" s="1"/>
  <c r="C1044" i="2"/>
  <c r="D1044" i="2"/>
  <c r="G1044" i="2"/>
  <c r="E1044" i="2" s="1"/>
  <c r="F1044" i="2" s="1"/>
  <c r="H1044" i="2"/>
  <c r="I1044" i="2"/>
  <c r="L1044" i="2"/>
  <c r="M1044" i="2"/>
  <c r="P1044" i="2"/>
  <c r="Q1044" i="2"/>
  <c r="R1044" i="2"/>
  <c r="S1044" i="2"/>
  <c r="T1044" i="2"/>
  <c r="A1045" i="2"/>
  <c r="B1045" i="2" s="1"/>
  <c r="C1045" i="2"/>
  <c r="D1045" i="2"/>
  <c r="G1045" i="2"/>
  <c r="E1045" i="2" s="1"/>
  <c r="F1045" i="2" s="1"/>
  <c r="H1045" i="2"/>
  <c r="I1045" i="2"/>
  <c r="J1045" i="2" s="1"/>
  <c r="L1045" i="2"/>
  <c r="M1045" i="2"/>
  <c r="P1045" i="2"/>
  <c r="Q1045" i="2"/>
  <c r="R1045" i="2"/>
  <c r="S1045" i="2"/>
  <c r="T1045" i="2"/>
  <c r="A1046" i="2"/>
  <c r="B1046" i="2" s="1"/>
  <c r="C1046" i="2"/>
  <c r="D1046" i="2"/>
  <c r="G1046" i="2"/>
  <c r="E1046" i="2" s="1"/>
  <c r="F1046" i="2" s="1"/>
  <c r="H1046" i="2"/>
  <c r="I1046" i="2"/>
  <c r="K1046" i="2" s="1"/>
  <c r="L1046" i="2"/>
  <c r="M1046" i="2"/>
  <c r="O1046" i="2" s="1"/>
  <c r="P1046" i="2"/>
  <c r="Q1046" i="2"/>
  <c r="R1046" i="2"/>
  <c r="S1046" i="2"/>
  <c r="T1046" i="2"/>
  <c r="A1047" i="2"/>
  <c r="B1047" i="2" s="1"/>
  <c r="C1047" i="2"/>
  <c r="D1047" i="2"/>
  <c r="G1047" i="2"/>
  <c r="E1047" i="2" s="1"/>
  <c r="F1047" i="2" s="1"/>
  <c r="H1047" i="2"/>
  <c r="I1047" i="2"/>
  <c r="L1047" i="2"/>
  <c r="M1047" i="2"/>
  <c r="N1047" i="2" s="1"/>
  <c r="P1047" i="2"/>
  <c r="Q1047" i="2"/>
  <c r="R1047" i="2"/>
  <c r="S1047" i="2"/>
  <c r="T1047" i="2"/>
  <c r="A1048" i="2"/>
  <c r="B1048" i="2" s="1"/>
  <c r="C1048" i="2"/>
  <c r="D1048" i="2"/>
  <c r="G1048" i="2"/>
  <c r="E1048" i="2" s="1"/>
  <c r="F1048" i="2" s="1"/>
  <c r="H1048" i="2"/>
  <c r="I1048" i="2"/>
  <c r="L1048" i="2"/>
  <c r="M1048" i="2"/>
  <c r="O1048" i="2" s="1"/>
  <c r="P1048" i="2"/>
  <c r="Q1048" i="2"/>
  <c r="R1048" i="2"/>
  <c r="S1048" i="2"/>
  <c r="T1048" i="2"/>
  <c r="A1049" i="2"/>
  <c r="B1049" i="2" s="1"/>
  <c r="C1049" i="2"/>
  <c r="D1049" i="2"/>
  <c r="G1049" i="2"/>
  <c r="E1049" i="2" s="1"/>
  <c r="F1049" i="2" s="1"/>
  <c r="H1049" i="2"/>
  <c r="I1049" i="2"/>
  <c r="J1049" i="2" s="1"/>
  <c r="L1049" i="2"/>
  <c r="M1049" i="2"/>
  <c r="P1049" i="2"/>
  <c r="Q1049" i="2"/>
  <c r="R1049" i="2"/>
  <c r="S1049" i="2"/>
  <c r="T1049" i="2"/>
  <c r="A1050" i="2"/>
  <c r="B1050" i="2" s="1"/>
  <c r="C1050" i="2"/>
  <c r="D1050" i="2"/>
  <c r="G1050" i="2"/>
  <c r="E1050" i="2" s="1"/>
  <c r="F1050" i="2" s="1"/>
  <c r="H1050" i="2"/>
  <c r="I1050" i="2"/>
  <c r="L1050" i="2"/>
  <c r="M1050" i="2"/>
  <c r="O1050" i="2" s="1"/>
  <c r="P1050" i="2"/>
  <c r="Q1050" i="2"/>
  <c r="R1050" i="2"/>
  <c r="S1050" i="2"/>
  <c r="T1050" i="2"/>
  <c r="A1051" i="2"/>
  <c r="B1051" i="2" s="1"/>
  <c r="C1051" i="2"/>
  <c r="D1051" i="2"/>
  <c r="G1051" i="2"/>
  <c r="E1051" i="2" s="1"/>
  <c r="F1051" i="2" s="1"/>
  <c r="H1051" i="2"/>
  <c r="I1051" i="2"/>
  <c r="L1051" i="2"/>
  <c r="M1051" i="2"/>
  <c r="N1051" i="2" s="1"/>
  <c r="P1051" i="2"/>
  <c r="Q1051" i="2"/>
  <c r="R1051" i="2"/>
  <c r="S1051" i="2"/>
  <c r="T1051" i="2"/>
  <c r="A1052" i="2"/>
  <c r="B1052" i="2" s="1"/>
  <c r="C1052" i="2"/>
  <c r="D1052" i="2"/>
  <c r="G1052" i="2"/>
  <c r="E1052" i="2" s="1"/>
  <c r="F1052" i="2" s="1"/>
  <c r="H1052" i="2"/>
  <c r="I1052" i="2"/>
  <c r="K1052" i="2" s="1"/>
  <c r="L1052" i="2"/>
  <c r="M1052" i="2"/>
  <c r="O1052" i="2" s="1"/>
  <c r="P1052" i="2"/>
  <c r="Q1052" i="2"/>
  <c r="R1052" i="2"/>
  <c r="S1052" i="2"/>
  <c r="T1052" i="2"/>
  <c r="A1053" i="2"/>
  <c r="B1053" i="2" s="1"/>
  <c r="C1053" i="2"/>
  <c r="D1053" i="2"/>
  <c r="G1053" i="2"/>
  <c r="E1053" i="2" s="1"/>
  <c r="F1053" i="2" s="1"/>
  <c r="H1053" i="2"/>
  <c r="I1053" i="2"/>
  <c r="L1053" i="2"/>
  <c r="M1053" i="2"/>
  <c r="P1053" i="2"/>
  <c r="Q1053" i="2"/>
  <c r="R1053" i="2"/>
  <c r="S1053" i="2"/>
  <c r="T1053" i="2"/>
  <c r="A1054" i="2"/>
  <c r="B1054" i="2" s="1"/>
  <c r="C1054" i="2"/>
  <c r="D1054" i="2"/>
  <c r="G1054" i="2"/>
  <c r="E1054" i="2" s="1"/>
  <c r="F1054" i="2" s="1"/>
  <c r="H1054" i="2"/>
  <c r="I1054" i="2"/>
  <c r="L1054" i="2"/>
  <c r="M1054" i="2"/>
  <c r="P1054" i="2"/>
  <c r="Q1054" i="2"/>
  <c r="R1054" i="2"/>
  <c r="S1054" i="2"/>
  <c r="T1054" i="2"/>
  <c r="A1055" i="2"/>
  <c r="B1055" i="2" s="1"/>
  <c r="C1055" i="2"/>
  <c r="D1055" i="2"/>
  <c r="G1055" i="2"/>
  <c r="E1055" i="2" s="1"/>
  <c r="F1055" i="2" s="1"/>
  <c r="H1055" i="2"/>
  <c r="I1055" i="2"/>
  <c r="J1055" i="2" s="1"/>
  <c r="L1055" i="2"/>
  <c r="M1055" i="2"/>
  <c r="N1055" i="2" s="1"/>
  <c r="P1055" i="2"/>
  <c r="Q1055" i="2"/>
  <c r="R1055" i="2"/>
  <c r="S1055" i="2"/>
  <c r="T1055" i="2"/>
  <c r="A1056" i="2"/>
  <c r="B1056" i="2" s="1"/>
  <c r="C1056" i="2"/>
  <c r="D1056" i="2"/>
  <c r="G1056" i="2"/>
  <c r="E1056" i="2" s="1"/>
  <c r="F1056" i="2" s="1"/>
  <c r="H1056" i="2"/>
  <c r="I1056" i="2"/>
  <c r="K1056" i="2" s="1"/>
  <c r="L1056" i="2"/>
  <c r="M1056" i="2"/>
  <c r="O1056" i="2" s="1"/>
  <c r="P1056" i="2"/>
  <c r="Q1056" i="2"/>
  <c r="R1056" i="2"/>
  <c r="S1056" i="2"/>
  <c r="T1056" i="2"/>
  <c r="A1057" i="2"/>
  <c r="B1057" i="2" s="1"/>
  <c r="C1057" i="2"/>
  <c r="D1057" i="2"/>
  <c r="G1057" i="2"/>
  <c r="E1057" i="2" s="1"/>
  <c r="F1057" i="2" s="1"/>
  <c r="H1057" i="2"/>
  <c r="I1057" i="2"/>
  <c r="J1057" i="2" s="1"/>
  <c r="L1057" i="2"/>
  <c r="M1057" i="2"/>
  <c r="N1057" i="2" s="1"/>
  <c r="P1057" i="2"/>
  <c r="Q1057" i="2"/>
  <c r="R1057" i="2"/>
  <c r="S1057" i="2"/>
  <c r="T1057" i="2"/>
  <c r="A1058" i="2"/>
  <c r="B1058" i="2" s="1"/>
  <c r="C1058" i="2"/>
  <c r="D1058" i="2"/>
  <c r="G1058" i="2"/>
  <c r="E1058" i="2" s="1"/>
  <c r="F1058" i="2" s="1"/>
  <c r="H1058" i="2"/>
  <c r="I1058" i="2"/>
  <c r="L1058" i="2"/>
  <c r="M1058" i="2"/>
  <c r="O1058" i="2" s="1"/>
  <c r="P1058" i="2"/>
  <c r="Q1058" i="2"/>
  <c r="R1058" i="2"/>
  <c r="S1058" i="2"/>
  <c r="T1058" i="2"/>
  <c r="A1059" i="2"/>
  <c r="B1059" i="2" s="1"/>
  <c r="C1059" i="2"/>
  <c r="D1059" i="2"/>
  <c r="G1059" i="2"/>
  <c r="E1059" i="2" s="1"/>
  <c r="F1059" i="2" s="1"/>
  <c r="H1059" i="2"/>
  <c r="I1059" i="2"/>
  <c r="J1059" i="2" s="1"/>
  <c r="L1059" i="2"/>
  <c r="M1059" i="2"/>
  <c r="P1059" i="2"/>
  <c r="Q1059" i="2"/>
  <c r="R1059" i="2"/>
  <c r="S1059" i="2"/>
  <c r="T1059" i="2"/>
  <c r="A1060" i="2"/>
  <c r="B1060" i="2" s="1"/>
  <c r="C1060" i="2"/>
  <c r="D1060" i="2"/>
  <c r="G1060" i="2"/>
  <c r="E1060" i="2" s="1"/>
  <c r="F1060" i="2" s="1"/>
  <c r="H1060" i="2"/>
  <c r="I1060" i="2"/>
  <c r="L1060" i="2"/>
  <c r="M1060" i="2"/>
  <c r="P1060" i="2"/>
  <c r="Q1060" i="2"/>
  <c r="R1060" i="2"/>
  <c r="S1060" i="2"/>
  <c r="T1060" i="2"/>
  <c r="A1061" i="2"/>
  <c r="B1061" i="2" s="1"/>
  <c r="C1061" i="2"/>
  <c r="D1061" i="2"/>
  <c r="G1061" i="2"/>
  <c r="E1061" i="2" s="1"/>
  <c r="F1061" i="2" s="1"/>
  <c r="H1061" i="2"/>
  <c r="I1061" i="2"/>
  <c r="J1061" i="2" s="1"/>
  <c r="L1061" i="2"/>
  <c r="M1061" i="2"/>
  <c r="P1061" i="2"/>
  <c r="Q1061" i="2"/>
  <c r="R1061" i="2"/>
  <c r="S1061" i="2"/>
  <c r="T1061" i="2"/>
  <c r="A1062" i="2"/>
  <c r="B1062" i="2" s="1"/>
  <c r="C1062" i="2"/>
  <c r="D1062" i="2"/>
  <c r="G1062" i="2"/>
  <c r="E1062" i="2" s="1"/>
  <c r="F1062" i="2" s="1"/>
  <c r="H1062" i="2"/>
  <c r="I1062" i="2"/>
  <c r="L1062" i="2"/>
  <c r="M1062" i="2"/>
  <c r="O1062" i="2" s="1"/>
  <c r="P1062" i="2"/>
  <c r="Q1062" i="2"/>
  <c r="R1062" i="2"/>
  <c r="S1062" i="2"/>
  <c r="T1062" i="2"/>
  <c r="A1063" i="2"/>
  <c r="B1063" i="2" s="1"/>
  <c r="C1063" i="2"/>
  <c r="D1063" i="2"/>
  <c r="G1063" i="2"/>
  <c r="E1063" i="2" s="1"/>
  <c r="F1063" i="2" s="1"/>
  <c r="H1063" i="2"/>
  <c r="I1063" i="2"/>
  <c r="L1063" i="2"/>
  <c r="M1063" i="2"/>
  <c r="N1063" i="2" s="1"/>
  <c r="P1063" i="2"/>
  <c r="Q1063" i="2"/>
  <c r="R1063" i="2"/>
  <c r="S1063" i="2"/>
  <c r="T1063" i="2"/>
  <c r="A1064" i="2"/>
  <c r="B1064" i="2" s="1"/>
  <c r="C1064" i="2"/>
  <c r="D1064" i="2"/>
  <c r="G1064" i="2"/>
  <c r="E1064" i="2" s="1"/>
  <c r="F1064" i="2" s="1"/>
  <c r="H1064" i="2"/>
  <c r="I1064" i="2"/>
  <c r="L1064" i="2"/>
  <c r="M1064" i="2"/>
  <c r="O1064" i="2" s="1"/>
  <c r="P1064" i="2"/>
  <c r="Q1064" i="2"/>
  <c r="R1064" i="2"/>
  <c r="S1064" i="2"/>
  <c r="T1064" i="2"/>
  <c r="A1065" i="2"/>
  <c r="B1065" i="2" s="1"/>
  <c r="C1065" i="2"/>
  <c r="D1065" i="2"/>
  <c r="G1065" i="2"/>
  <c r="E1065" i="2" s="1"/>
  <c r="F1065" i="2" s="1"/>
  <c r="H1065" i="2"/>
  <c r="I1065" i="2"/>
  <c r="J1065" i="2" s="1"/>
  <c r="L1065" i="2"/>
  <c r="M1065" i="2"/>
  <c r="N1065" i="2" s="1"/>
  <c r="P1065" i="2"/>
  <c r="Q1065" i="2"/>
  <c r="R1065" i="2"/>
  <c r="S1065" i="2"/>
  <c r="T1065" i="2"/>
  <c r="A1066" i="2"/>
  <c r="B1066" i="2" s="1"/>
  <c r="C1066" i="2"/>
  <c r="D1066" i="2"/>
  <c r="G1066" i="2"/>
  <c r="E1066" i="2" s="1"/>
  <c r="F1066" i="2" s="1"/>
  <c r="H1066" i="2"/>
  <c r="I1066" i="2"/>
  <c r="L1066" i="2"/>
  <c r="M1066" i="2"/>
  <c r="O1066" i="2" s="1"/>
  <c r="P1066" i="2"/>
  <c r="Q1066" i="2"/>
  <c r="R1066" i="2"/>
  <c r="S1066" i="2"/>
  <c r="T1066" i="2"/>
  <c r="A1067" i="2"/>
  <c r="B1067" i="2" s="1"/>
  <c r="C1067" i="2"/>
  <c r="D1067" i="2"/>
  <c r="G1067" i="2"/>
  <c r="E1067" i="2" s="1"/>
  <c r="F1067" i="2" s="1"/>
  <c r="H1067" i="2"/>
  <c r="I1067" i="2"/>
  <c r="J1067" i="2" s="1"/>
  <c r="L1067" i="2"/>
  <c r="M1067" i="2"/>
  <c r="N1067" i="2" s="1"/>
  <c r="P1067" i="2"/>
  <c r="Q1067" i="2"/>
  <c r="R1067" i="2"/>
  <c r="S1067" i="2"/>
  <c r="T1067" i="2"/>
  <c r="A1068" i="2"/>
  <c r="B1068" i="2" s="1"/>
  <c r="C1068" i="2"/>
  <c r="D1068" i="2"/>
  <c r="G1068" i="2"/>
  <c r="E1068" i="2" s="1"/>
  <c r="F1068" i="2" s="1"/>
  <c r="H1068" i="2"/>
  <c r="I1068" i="2"/>
  <c r="L1068" i="2"/>
  <c r="M1068" i="2"/>
  <c r="O1068" i="2" s="1"/>
  <c r="P1068" i="2"/>
  <c r="Q1068" i="2"/>
  <c r="R1068" i="2"/>
  <c r="S1068" i="2"/>
  <c r="T1068" i="2"/>
  <c r="A1069" i="2"/>
  <c r="B1069" i="2" s="1"/>
  <c r="C1069" i="2"/>
  <c r="D1069" i="2"/>
  <c r="G1069" i="2"/>
  <c r="E1069" i="2" s="1"/>
  <c r="F1069" i="2" s="1"/>
  <c r="H1069" i="2"/>
  <c r="I1069" i="2"/>
  <c r="L1069" i="2"/>
  <c r="M1069" i="2"/>
  <c r="P1069" i="2"/>
  <c r="Q1069" i="2"/>
  <c r="R1069" i="2"/>
  <c r="S1069" i="2"/>
  <c r="T1069" i="2"/>
  <c r="A1070" i="2"/>
  <c r="B1070" i="2" s="1"/>
  <c r="C1070" i="2"/>
  <c r="D1070" i="2"/>
  <c r="G1070" i="2"/>
  <c r="E1070" i="2" s="1"/>
  <c r="F1070" i="2" s="1"/>
  <c r="H1070" i="2"/>
  <c r="I1070" i="2"/>
  <c r="L1070" i="2"/>
  <c r="M1070" i="2"/>
  <c r="P1070" i="2"/>
  <c r="Q1070" i="2"/>
  <c r="R1070" i="2"/>
  <c r="S1070" i="2"/>
  <c r="T1070" i="2"/>
  <c r="A1071" i="2"/>
  <c r="B1071" i="2" s="1"/>
  <c r="C1071" i="2"/>
  <c r="D1071" i="2"/>
  <c r="G1071" i="2"/>
  <c r="E1071" i="2" s="1"/>
  <c r="F1071" i="2" s="1"/>
  <c r="H1071" i="2"/>
  <c r="I1071" i="2"/>
  <c r="L1071" i="2"/>
  <c r="M1071" i="2"/>
  <c r="N1071" i="2" s="1"/>
  <c r="P1071" i="2"/>
  <c r="Q1071" i="2"/>
  <c r="R1071" i="2"/>
  <c r="S1071" i="2"/>
  <c r="T1071" i="2"/>
  <c r="A1072" i="2"/>
  <c r="B1072" i="2" s="1"/>
  <c r="C1072" i="2"/>
  <c r="D1072" i="2"/>
  <c r="G1072" i="2"/>
  <c r="E1072" i="2" s="1"/>
  <c r="F1072" i="2" s="1"/>
  <c r="H1072" i="2"/>
  <c r="I1072" i="2"/>
  <c r="L1072" i="2"/>
  <c r="M1072" i="2"/>
  <c r="O1072" i="2" s="1"/>
  <c r="P1072" i="2"/>
  <c r="Q1072" i="2"/>
  <c r="R1072" i="2"/>
  <c r="S1072" i="2"/>
  <c r="T1072" i="2"/>
  <c r="A1073" i="2"/>
  <c r="B1073" i="2" s="1"/>
  <c r="C1073" i="2"/>
  <c r="D1073" i="2"/>
  <c r="G1073" i="2"/>
  <c r="E1073" i="2" s="1"/>
  <c r="F1073" i="2" s="1"/>
  <c r="H1073" i="2"/>
  <c r="I1073" i="2"/>
  <c r="J1073" i="2" s="1"/>
  <c r="L1073" i="2"/>
  <c r="M1073" i="2"/>
  <c r="N1073" i="2" s="1"/>
  <c r="P1073" i="2"/>
  <c r="Q1073" i="2"/>
  <c r="R1073" i="2"/>
  <c r="S1073" i="2"/>
  <c r="T1073" i="2"/>
  <c r="A1074" i="2"/>
  <c r="B1074" i="2" s="1"/>
  <c r="C1074" i="2"/>
  <c r="D1074" i="2"/>
  <c r="G1074" i="2"/>
  <c r="E1074" i="2" s="1"/>
  <c r="F1074" i="2" s="1"/>
  <c r="H1074" i="2"/>
  <c r="I1074" i="2"/>
  <c r="K1074" i="2" s="1"/>
  <c r="L1074" i="2"/>
  <c r="M1074" i="2"/>
  <c r="O1074" i="2" s="1"/>
  <c r="P1074" i="2"/>
  <c r="Q1074" i="2"/>
  <c r="R1074" i="2"/>
  <c r="S1074" i="2"/>
  <c r="T1074" i="2"/>
  <c r="A1075" i="2"/>
  <c r="B1075" i="2" s="1"/>
  <c r="C1075" i="2"/>
  <c r="D1075" i="2"/>
  <c r="G1075" i="2"/>
  <c r="E1075" i="2" s="1"/>
  <c r="F1075" i="2" s="1"/>
  <c r="H1075" i="2"/>
  <c r="I1075" i="2"/>
  <c r="J1075" i="2" s="1"/>
  <c r="L1075" i="2"/>
  <c r="M1075" i="2"/>
  <c r="P1075" i="2"/>
  <c r="Q1075" i="2"/>
  <c r="R1075" i="2"/>
  <c r="S1075" i="2"/>
  <c r="T1075" i="2"/>
  <c r="A1076" i="2"/>
  <c r="B1076" i="2" s="1"/>
  <c r="C1076" i="2"/>
  <c r="D1076" i="2"/>
  <c r="G1076" i="2"/>
  <c r="E1076" i="2" s="1"/>
  <c r="F1076" i="2" s="1"/>
  <c r="H1076" i="2"/>
  <c r="I1076" i="2"/>
  <c r="L1076" i="2"/>
  <c r="M1076" i="2"/>
  <c r="P1076" i="2"/>
  <c r="Q1076" i="2"/>
  <c r="R1076" i="2"/>
  <c r="S1076" i="2"/>
  <c r="T1076" i="2"/>
  <c r="A1077" i="2"/>
  <c r="B1077" i="2" s="1"/>
  <c r="C1077" i="2"/>
  <c r="D1077" i="2"/>
  <c r="G1077" i="2"/>
  <c r="E1077" i="2" s="1"/>
  <c r="F1077" i="2" s="1"/>
  <c r="H1077" i="2"/>
  <c r="I1077" i="2"/>
  <c r="J1077" i="2" s="1"/>
  <c r="L1077" i="2"/>
  <c r="M1077" i="2"/>
  <c r="P1077" i="2"/>
  <c r="Q1077" i="2"/>
  <c r="R1077" i="2"/>
  <c r="S1077" i="2"/>
  <c r="T1077" i="2"/>
  <c r="A1078" i="2"/>
  <c r="B1078" i="2" s="1"/>
  <c r="C1078" i="2"/>
  <c r="D1078" i="2"/>
  <c r="G1078" i="2"/>
  <c r="E1078" i="2" s="1"/>
  <c r="F1078" i="2" s="1"/>
  <c r="H1078" i="2"/>
  <c r="I1078" i="2"/>
  <c r="K1078" i="2" s="1"/>
  <c r="L1078" i="2"/>
  <c r="M1078" i="2"/>
  <c r="O1078" i="2" s="1"/>
  <c r="P1078" i="2"/>
  <c r="Q1078" i="2"/>
  <c r="R1078" i="2"/>
  <c r="S1078" i="2"/>
  <c r="T1078" i="2"/>
  <c r="A1079" i="2"/>
  <c r="B1079" i="2" s="1"/>
  <c r="C1079" i="2"/>
  <c r="D1079" i="2"/>
  <c r="G1079" i="2"/>
  <c r="E1079" i="2" s="1"/>
  <c r="F1079" i="2" s="1"/>
  <c r="H1079" i="2"/>
  <c r="I1079" i="2"/>
  <c r="L1079" i="2"/>
  <c r="M1079" i="2"/>
  <c r="N1079" i="2" s="1"/>
  <c r="P1079" i="2"/>
  <c r="Q1079" i="2"/>
  <c r="R1079" i="2"/>
  <c r="S1079" i="2"/>
  <c r="T1079" i="2"/>
  <c r="A1080" i="2"/>
  <c r="B1080" i="2" s="1"/>
  <c r="C1080" i="2"/>
  <c r="D1080" i="2"/>
  <c r="G1080" i="2"/>
  <c r="E1080" i="2" s="1"/>
  <c r="F1080" i="2" s="1"/>
  <c r="H1080" i="2"/>
  <c r="I1080" i="2"/>
  <c r="L1080" i="2"/>
  <c r="M1080" i="2"/>
  <c r="O1080" i="2" s="1"/>
  <c r="P1080" i="2"/>
  <c r="Q1080" i="2"/>
  <c r="R1080" i="2"/>
  <c r="S1080" i="2"/>
  <c r="T1080" i="2"/>
  <c r="A1081" i="2"/>
  <c r="B1081" i="2" s="1"/>
  <c r="C1081" i="2"/>
  <c r="D1081" i="2"/>
  <c r="G1081" i="2"/>
  <c r="E1081" i="2" s="1"/>
  <c r="F1081" i="2" s="1"/>
  <c r="H1081" i="2"/>
  <c r="I1081" i="2"/>
  <c r="J1081" i="2" s="1"/>
  <c r="L1081" i="2"/>
  <c r="M1081" i="2"/>
  <c r="P1081" i="2"/>
  <c r="Q1081" i="2"/>
  <c r="R1081" i="2"/>
  <c r="S1081" i="2"/>
  <c r="T1081" i="2"/>
  <c r="A1082" i="2"/>
  <c r="B1082" i="2" s="1"/>
  <c r="C1082" i="2"/>
  <c r="D1082" i="2"/>
  <c r="G1082" i="2"/>
  <c r="E1082" i="2" s="1"/>
  <c r="F1082" i="2" s="1"/>
  <c r="H1082" i="2"/>
  <c r="I1082" i="2"/>
  <c r="K1082" i="2" s="1"/>
  <c r="L1082" i="2"/>
  <c r="M1082" i="2"/>
  <c r="O1082" i="2" s="1"/>
  <c r="P1082" i="2"/>
  <c r="Q1082" i="2"/>
  <c r="R1082" i="2"/>
  <c r="S1082" i="2"/>
  <c r="T1082" i="2"/>
  <c r="A1083" i="2"/>
  <c r="B1083" i="2" s="1"/>
  <c r="C1083" i="2"/>
  <c r="D1083" i="2"/>
  <c r="G1083" i="2"/>
  <c r="E1083" i="2" s="1"/>
  <c r="F1083" i="2" s="1"/>
  <c r="H1083" i="2"/>
  <c r="I1083" i="2"/>
  <c r="J1083" i="2" s="1"/>
  <c r="L1083" i="2"/>
  <c r="M1083" i="2"/>
  <c r="N1083" i="2" s="1"/>
  <c r="P1083" i="2"/>
  <c r="Q1083" i="2"/>
  <c r="R1083" i="2"/>
  <c r="S1083" i="2"/>
  <c r="T1083" i="2"/>
  <c r="A1084" i="2"/>
  <c r="B1084" i="2" s="1"/>
  <c r="C1084" i="2"/>
  <c r="D1084" i="2"/>
  <c r="G1084" i="2"/>
  <c r="E1084" i="2" s="1"/>
  <c r="F1084" i="2" s="1"/>
  <c r="H1084" i="2"/>
  <c r="I1084" i="2"/>
  <c r="L1084" i="2"/>
  <c r="M1084" i="2"/>
  <c r="O1084" i="2" s="1"/>
  <c r="P1084" i="2"/>
  <c r="Q1084" i="2"/>
  <c r="R1084" i="2"/>
  <c r="S1084" i="2"/>
  <c r="T1084" i="2"/>
  <c r="A1085" i="2"/>
  <c r="B1085" i="2" s="1"/>
  <c r="C1085" i="2"/>
  <c r="D1085" i="2"/>
  <c r="G1085" i="2"/>
  <c r="E1085" i="2" s="1"/>
  <c r="F1085" i="2" s="1"/>
  <c r="H1085" i="2"/>
  <c r="I1085" i="2"/>
  <c r="L1085" i="2"/>
  <c r="M1085" i="2"/>
  <c r="P1085" i="2"/>
  <c r="Q1085" i="2"/>
  <c r="R1085" i="2"/>
  <c r="S1085" i="2"/>
  <c r="T1085" i="2"/>
  <c r="A1086" i="2"/>
  <c r="B1086" i="2" s="1"/>
  <c r="C1086" i="2"/>
  <c r="D1086" i="2"/>
  <c r="G1086" i="2"/>
  <c r="E1086" i="2" s="1"/>
  <c r="F1086" i="2" s="1"/>
  <c r="H1086" i="2"/>
  <c r="I1086" i="2"/>
  <c r="L1086" i="2"/>
  <c r="M1086" i="2"/>
  <c r="P1086" i="2"/>
  <c r="Q1086" i="2"/>
  <c r="R1086" i="2"/>
  <c r="S1086" i="2"/>
  <c r="T1086" i="2"/>
  <c r="A1087" i="2"/>
  <c r="B1087" i="2" s="1"/>
  <c r="C1087" i="2"/>
  <c r="D1087" i="2"/>
  <c r="G1087" i="2"/>
  <c r="E1087" i="2" s="1"/>
  <c r="F1087" i="2" s="1"/>
  <c r="H1087" i="2"/>
  <c r="I1087" i="2"/>
  <c r="L1087" i="2"/>
  <c r="M1087" i="2"/>
  <c r="N1087" i="2" s="1"/>
  <c r="P1087" i="2"/>
  <c r="Q1087" i="2"/>
  <c r="R1087" i="2"/>
  <c r="S1087" i="2"/>
  <c r="T1087" i="2"/>
  <c r="A1088" i="2"/>
  <c r="B1088" i="2" s="1"/>
  <c r="C1088" i="2"/>
  <c r="D1088" i="2"/>
  <c r="G1088" i="2"/>
  <c r="E1088" i="2" s="1"/>
  <c r="F1088" i="2" s="1"/>
  <c r="H1088" i="2"/>
  <c r="I1088" i="2"/>
  <c r="L1088" i="2"/>
  <c r="M1088" i="2"/>
  <c r="O1088" i="2" s="1"/>
  <c r="P1088" i="2"/>
  <c r="Q1088" i="2"/>
  <c r="R1088" i="2"/>
  <c r="S1088" i="2"/>
  <c r="T1088" i="2"/>
  <c r="A1089" i="2"/>
  <c r="B1089" i="2" s="1"/>
  <c r="C1089" i="2"/>
  <c r="D1089" i="2"/>
  <c r="G1089" i="2"/>
  <c r="E1089" i="2" s="1"/>
  <c r="F1089" i="2" s="1"/>
  <c r="H1089" i="2"/>
  <c r="I1089" i="2"/>
  <c r="J1089" i="2" s="1"/>
  <c r="L1089" i="2"/>
  <c r="M1089" i="2"/>
  <c r="N1089" i="2" s="1"/>
  <c r="P1089" i="2"/>
  <c r="Q1089" i="2"/>
  <c r="R1089" i="2"/>
  <c r="S1089" i="2"/>
  <c r="T1089" i="2"/>
  <c r="A1090" i="2"/>
  <c r="B1090" i="2" s="1"/>
  <c r="C1090" i="2"/>
  <c r="D1090" i="2"/>
  <c r="G1090" i="2"/>
  <c r="E1090" i="2" s="1"/>
  <c r="F1090" i="2" s="1"/>
  <c r="H1090" i="2"/>
  <c r="I1090" i="2"/>
  <c r="L1090" i="2"/>
  <c r="M1090" i="2"/>
  <c r="P1090" i="2"/>
  <c r="Q1090" i="2"/>
  <c r="R1090" i="2"/>
  <c r="S1090" i="2"/>
  <c r="T1090" i="2"/>
  <c r="A1091" i="2"/>
  <c r="B1091" i="2" s="1"/>
  <c r="C1091" i="2"/>
  <c r="D1091" i="2"/>
  <c r="G1091" i="2"/>
  <c r="E1091" i="2" s="1"/>
  <c r="F1091" i="2" s="1"/>
  <c r="H1091" i="2"/>
  <c r="I1091" i="2"/>
  <c r="J1091" i="2" s="1"/>
  <c r="L1091" i="2"/>
  <c r="M1091" i="2"/>
  <c r="P1091" i="2"/>
  <c r="Q1091" i="2"/>
  <c r="R1091" i="2"/>
  <c r="S1091" i="2"/>
  <c r="T1091" i="2"/>
  <c r="A1092" i="2"/>
  <c r="B1092" i="2" s="1"/>
  <c r="C1092" i="2"/>
  <c r="D1092" i="2"/>
  <c r="G1092" i="2"/>
  <c r="E1092" i="2" s="1"/>
  <c r="F1092" i="2" s="1"/>
  <c r="H1092" i="2"/>
  <c r="I1092" i="2"/>
  <c r="L1092" i="2"/>
  <c r="M1092" i="2"/>
  <c r="P1092" i="2"/>
  <c r="Q1092" i="2"/>
  <c r="R1092" i="2"/>
  <c r="S1092" i="2"/>
  <c r="T1092" i="2"/>
  <c r="A1093" i="2"/>
  <c r="B1093" i="2" s="1"/>
  <c r="C1093" i="2"/>
  <c r="D1093" i="2"/>
  <c r="G1093" i="2"/>
  <c r="E1093" i="2" s="1"/>
  <c r="F1093" i="2" s="1"/>
  <c r="H1093" i="2"/>
  <c r="I1093" i="2"/>
  <c r="J1093" i="2" s="1"/>
  <c r="L1093" i="2"/>
  <c r="M1093" i="2"/>
  <c r="N1093" i="2" s="1"/>
  <c r="P1093" i="2"/>
  <c r="Q1093" i="2"/>
  <c r="R1093" i="2"/>
  <c r="S1093" i="2"/>
  <c r="T1093" i="2"/>
  <c r="A1094" i="2"/>
  <c r="B1094" i="2" s="1"/>
  <c r="C1094" i="2"/>
  <c r="D1094" i="2"/>
  <c r="G1094" i="2"/>
  <c r="E1094" i="2" s="1"/>
  <c r="F1094" i="2" s="1"/>
  <c r="H1094" i="2"/>
  <c r="I1094" i="2"/>
  <c r="K1094" i="2" s="1"/>
  <c r="L1094" i="2"/>
  <c r="M1094" i="2"/>
  <c r="P1094" i="2"/>
  <c r="Q1094" i="2"/>
  <c r="R1094" i="2"/>
  <c r="S1094" i="2"/>
  <c r="T1094" i="2"/>
  <c r="A1095" i="2"/>
  <c r="B1095" i="2" s="1"/>
  <c r="C1095" i="2"/>
  <c r="D1095" i="2"/>
  <c r="G1095" i="2"/>
  <c r="E1095" i="2" s="1"/>
  <c r="F1095" i="2" s="1"/>
  <c r="H1095" i="2"/>
  <c r="I1095" i="2"/>
  <c r="L1095" i="2"/>
  <c r="M1095" i="2"/>
  <c r="N1095" i="2" s="1"/>
  <c r="P1095" i="2"/>
  <c r="Q1095" i="2"/>
  <c r="R1095" i="2"/>
  <c r="S1095" i="2"/>
  <c r="T1095" i="2"/>
  <c r="A1096" i="2"/>
  <c r="B1096" i="2" s="1"/>
  <c r="C1096" i="2"/>
  <c r="D1096" i="2"/>
  <c r="G1096" i="2"/>
  <c r="E1096" i="2" s="1"/>
  <c r="F1096" i="2" s="1"/>
  <c r="H1096" i="2"/>
  <c r="I1096" i="2"/>
  <c r="L1096" i="2"/>
  <c r="M1096" i="2"/>
  <c r="O1096" i="2" s="1"/>
  <c r="P1096" i="2"/>
  <c r="Q1096" i="2"/>
  <c r="R1096" i="2"/>
  <c r="S1096" i="2"/>
  <c r="T1096" i="2"/>
  <c r="A1097" i="2"/>
  <c r="B1097" i="2" s="1"/>
  <c r="C1097" i="2"/>
  <c r="D1097" i="2"/>
  <c r="G1097" i="2"/>
  <c r="E1097" i="2" s="1"/>
  <c r="F1097" i="2" s="1"/>
  <c r="H1097" i="2"/>
  <c r="I1097" i="2"/>
  <c r="J1097" i="2" s="1"/>
  <c r="L1097" i="2"/>
  <c r="M1097" i="2"/>
  <c r="N1097" i="2" s="1"/>
  <c r="P1097" i="2"/>
  <c r="Q1097" i="2"/>
  <c r="R1097" i="2"/>
  <c r="S1097" i="2"/>
  <c r="T1097" i="2"/>
  <c r="A1098" i="2"/>
  <c r="B1098" i="2" s="1"/>
  <c r="C1098" i="2"/>
  <c r="D1098" i="2"/>
  <c r="G1098" i="2"/>
  <c r="E1098" i="2" s="1"/>
  <c r="F1098" i="2" s="1"/>
  <c r="H1098" i="2"/>
  <c r="I1098" i="2"/>
  <c r="L1098" i="2"/>
  <c r="M1098" i="2"/>
  <c r="O1098" i="2" s="1"/>
  <c r="P1098" i="2"/>
  <c r="Q1098" i="2"/>
  <c r="R1098" i="2"/>
  <c r="S1098" i="2"/>
  <c r="T1098" i="2"/>
  <c r="A1099" i="2"/>
  <c r="B1099" i="2" s="1"/>
  <c r="C1099" i="2"/>
  <c r="D1099" i="2"/>
  <c r="G1099" i="2"/>
  <c r="E1099" i="2" s="1"/>
  <c r="F1099" i="2" s="1"/>
  <c r="H1099" i="2"/>
  <c r="I1099" i="2"/>
  <c r="J1099" i="2" s="1"/>
  <c r="L1099" i="2"/>
  <c r="M1099" i="2"/>
  <c r="N1099" i="2" s="1"/>
  <c r="P1099" i="2"/>
  <c r="Q1099" i="2"/>
  <c r="R1099" i="2"/>
  <c r="S1099" i="2"/>
  <c r="T1099" i="2"/>
  <c r="A1100" i="2"/>
  <c r="B1100" i="2" s="1"/>
  <c r="C1100" i="2"/>
  <c r="D1100" i="2"/>
  <c r="G1100" i="2"/>
  <c r="E1100" i="2" s="1"/>
  <c r="F1100" i="2" s="1"/>
  <c r="H1100" i="2"/>
  <c r="I1100" i="2"/>
  <c r="K1100" i="2" s="1"/>
  <c r="L1100" i="2"/>
  <c r="M1100" i="2"/>
  <c r="O1100" i="2" s="1"/>
  <c r="P1100" i="2"/>
  <c r="Q1100" i="2"/>
  <c r="R1100" i="2"/>
  <c r="S1100" i="2"/>
  <c r="T1100" i="2"/>
  <c r="A1101" i="2"/>
  <c r="B1101" i="2" s="1"/>
  <c r="C1101" i="2"/>
  <c r="D1101" i="2"/>
  <c r="G1101" i="2"/>
  <c r="E1101" i="2" s="1"/>
  <c r="F1101" i="2" s="1"/>
  <c r="H1101" i="2"/>
  <c r="I1101" i="2"/>
  <c r="L1101" i="2"/>
  <c r="M1101" i="2"/>
  <c r="P1101" i="2"/>
  <c r="Q1101" i="2"/>
  <c r="R1101" i="2"/>
  <c r="S1101" i="2"/>
  <c r="T1101" i="2"/>
  <c r="A1102" i="2"/>
  <c r="B1102" i="2" s="1"/>
  <c r="C1102" i="2"/>
  <c r="D1102" i="2"/>
  <c r="G1102" i="2"/>
  <c r="E1102" i="2" s="1"/>
  <c r="F1102" i="2" s="1"/>
  <c r="H1102" i="2"/>
  <c r="I1102" i="2"/>
  <c r="L1102" i="2"/>
  <c r="M1102" i="2"/>
  <c r="P1102" i="2"/>
  <c r="Q1102" i="2"/>
  <c r="R1102" i="2"/>
  <c r="S1102" i="2"/>
  <c r="T1102" i="2"/>
  <c r="A1103" i="2"/>
  <c r="B1103" i="2" s="1"/>
  <c r="C1103" i="2"/>
  <c r="D1103" i="2"/>
  <c r="G1103" i="2"/>
  <c r="E1103" i="2" s="1"/>
  <c r="F1103" i="2" s="1"/>
  <c r="H1103" i="2"/>
  <c r="I1103" i="2"/>
  <c r="J1103" i="2" s="1"/>
  <c r="L1103" i="2"/>
  <c r="M1103" i="2"/>
  <c r="N1103" i="2" s="1"/>
  <c r="P1103" i="2"/>
  <c r="Q1103" i="2"/>
  <c r="R1103" i="2"/>
  <c r="S1103" i="2"/>
  <c r="T1103" i="2"/>
  <c r="A1104" i="2"/>
  <c r="B1104" i="2" s="1"/>
  <c r="C1104" i="2"/>
  <c r="D1104" i="2"/>
  <c r="G1104" i="2"/>
  <c r="E1104" i="2" s="1"/>
  <c r="F1104" i="2" s="1"/>
  <c r="H1104" i="2"/>
  <c r="I1104" i="2"/>
  <c r="K1104" i="2" s="1"/>
  <c r="L1104" i="2"/>
  <c r="M1104" i="2"/>
  <c r="O1104" i="2" s="1"/>
  <c r="P1104" i="2"/>
  <c r="Q1104" i="2"/>
  <c r="R1104" i="2"/>
  <c r="S1104" i="2"/>
  <c r="T1104" i="2"/>
  <c r="A1105" i="2"/>
  <c r="B1105" i="2" s="1"/>
  <c r="C1105" i="2"/>
  <c r="D1105" i="2"/>
  <c r="G1105" i="2"/>
  <c r="E1105" i="2" s="1"/>
  <c r="F1105" i="2" s="1"/>
  <c r="H1105" i="2"/>
  <c r="I1105" i="2"/>
  <c r="J1105" i="2" s="1"/>
  <c r="L1105" i="2"/>
  <c r="M1105" i="2"/>
  <c r="N1105" i="2" s="1"/>
  <c r="P1105" i="2"/>
  <c r="Q1105" i="2"/>
  <c r="R1105" i="2"/>
  <c r="S1105" i="2"/>
  <c r="T1105" i="2"/>
  <c r="A1106" i="2"/>
  <c r="B1106" i="2" s="1"/>
  <c r="C1106" i="2"/>
  <c r="D1106" i="2"/>
  <c r="G1106" i="2"/>
  <c r="E1106" i="2" s="1"/>
  <c r="F1106" i="2" s="1"/>
  <c r="H1106" i="2"/>
  <c r="I1106" i="2"/>
  <c r="K1106" i="2" s="1"/>
  <c r="L1106" i="2"/>
  <c r="M1106" i="2"/>
  <c r="O1106" i="2" s="1"/>
  <c r="P1106" i="2"/>
  <c r="Q1106" i="2"/>
  <c r="R1106" i="2"/>
  <c r="S1106" i="2"/>
  <c r="T1106" i="2"/>
  <c r="A1107" i="2"/>
  <c r="B1107" i="2" s="1"/>
  <c r="C1107" i="2"/>
  <c r="D1107" i="2"/>
  <c r="G1107" i="2"/>
  <c r="E1107" i="2" s="1"/>
  <c r="F1107" i="2" s="1"/>
  <c r="H1107" i="2"/>
  <c r="I1107" i="2"/>
  <c r="L1107" i="2"/>
  <c r="M1107" i="2"/>
  <c r="P1107" i="2"/>
  <c r="Q1107" i="2"/>
  <c r="R1107" i="2"/>
  <c r="S1107" i="2"/>
  <c r="T1107" i="2"/>
  <c r="A1108" i="2"/>
  <c r="B1108" i="2" s="1"/>
  <c r="C1108" i="2"/>
  <c r="D1108" i="2"/>
  <c r="G1108" i="2"/>
  <c r="E1108" i="2" s="1"/>
  <c r="F1108" i="2" s="1"/>
  <c r="H1108" i="2"/>
  <c r="I1108" i="2"/>
  <c r="L1108" i="2"/>
  <c r="M1108" i="2"/>
  <c r="P1108" i="2"/>
  <c r="Q1108" i="2"/>
  <c r="R1108" i="2"/>
  <c r="S1108" i="2"/>
  <c r="T1108" i="2"/>
  <c r="A1109" i="2"/>
  <c r="B1109" i="2" s="1"/>
  <c r="C1109" i="2"/>
  <c r="D1109" i="2"/>
  <c r="G1109" i="2"/>
  <c r="E1109" i="2" s="1"/>
  <c r="F1109" i="2" s="1"/>
  <c r="H1109" i="2"/>
  <c r="I1109" i="2"/>
  <c r="J1109" i="2" s="1"/>
  <c r="L1109" i="2"/>
  <c r="M1109" i="2"/>
  <c r="P1109" i="2"/>
  <c r="Q1109" i="2"/>
  <c r="R1109" i="2"/>
  <c r="S1109" i="2"/>
  <c r="T1109" i="2"/>
  <c r="A1110" i="2"/>
  <c r="B1110" i="2" s="1"/>
  <c r="C1110" i="2"/>
  <c r="D1110" i="2"/>
  <c r="G1110" i="2"/>
  <c r="E1110" i="2" s="1"/>
  <c r="F1110" i="2" s="1"/>
  <c r="H1110" i="2"/>
  <c r="I1110" i="2"/>
  <c r="K1110" i="2" s="1"/>
  <c r="L1110" i="2"/>
  <c r="M1110" i="2"/>
  <c r="O1110" i="2" s="1"/>
  <c r="P1110" i="2"/>
  <c r="Q1110" i="2"/>
  <c r="R1110" i="2"/>
  <c r="S1110" i="2"/>
  <c r="T1110" i="2"/>
  <c r="A1111" i="2"/>
  <c r="B1111" i="2" s="1"/>
  <c r="C1111" i="2"/>
  <c r="D1111" i="2"/>
  <c r="G1111" i="2"/>
  <c r="E1111" i="2" s="1"/>
  <c r="F1111" i="2" s="1"/>
  <c r="H1111" i="2"/>
  <c r="I1111" i="2"/>
  <c r="L1111" i="2"/>
  <c r="M1111" i="2"/>
  <c r="N1111" i="2" s="1"/>
  <c r="P1111" i="2"/>
  <c r="Q1111" i="2"/>
  <c r="R1111" i="2"/>
  <c r="S1111" i="2"/>
  <c r="T1111" i="2"/>
  <c r="A1112" i="2"/>
  <c r="B1112" i="2" s="1"/>
  <c r="C1112" i="2"/>
  <c r="D1112" i="2"/>
  <c r="G1112" i="2"/>
  <c r="E1112" i="2" s="1"/>
  <c r="F1112" i="2" s="1"/>
  <c r="H1112" i="2"/>
  <c r="I1112" i="2"/>
  <c r="L1112" i="2"/>
  <c r="M1112" i="2"/>
  <c r="O1112" i="2" s="1"/>
  <c r="P1112" i="2"/>
  <c r="Q1112" i="2"/>
  <c r="R1112" i="2"/>
  <c r="S1112" i="2"/>
  <c r="T1112" i="2"/>
  <c r="A1113" i="2"/>
  <c r="B1113" i="2" s="1"/>
  <c r="C1113" i="2"/>
  <c r="D1113" i="2"/>
  <c r="G1113" i="2"/>
  <c r="E1113" i="2" s="1"/>
  <c r="F1113" i="2" s="1"/>
  <c r="H1113" i="2"/>
  <c r="I1113" i="2"/>
  <c r="J1113" i="2" s="1"/>
  <c r="L1113" i="2"/>
  <c r="M1113" i="2"/>
  <c r="P1113" i="2"/>
  <c r="Q1113" i="2"/>
  <c r="R1113" i="2"/>
  <c r="S1113" i="2"/>
  <c r="T1113" i="2"/>
  <c r="A1114" i="2"/>
  <c r="B1114" i="2" s="1"/>
  <c r="C1114" i="2"/>
  <c r="D1114" i="2"/>
  <c r="G1114" i="2"/>
  <c r="E1114" i="2" s="1"/>
  <c r="F1114" i="2" s="1"/>
  <c r="H1114" i="2"/>
  <c r="I1114" i="2"/>
  <c r="L1114" i="2"/>
  <c r="M1114" i="2"/>
  <c r="P1114" i="2"/>
  <c r="Q1114" i="2"/>
  <c r="R1114" i="2"/>
  <c r="S1114" i="2"/>
  <c r="T1114" i="2"/>
  <c r="A1115" i="2"/>
  <c r="B1115" i="2" s="1"/>
  <c r="C1115" i="2"/>
  <c r="D1115" i="2"/>
  <c r="G1115" i="2"/>
  <c r="E1115" i="2" s="1"/>
  <c r="F1115" i="2" s="1"/>
  <c r="H1115" i="2"/>
  <c r="I1115" i="2"/>
  <c r="J1115" i="2" s="1"/>
  <c r="L1115" i="2"/>
  <c r="M1115" i="2"/>
  <c r="N1115" i="2" s="1"/>
  <c r="P1115" i="2"/>
  <c r="Q1115" i="2"/>
  <c r="R1115" i="2"/>
  <c r="S1115" i="2"/>
  <c r="T1115" i="2"/>
  <c r="A1116" i="2"/>
  <c r="B1116" i="2" s="1"/>
  <c r="C1116" i="2"/>
  <c r="D1116" i="2"/>
  <c r="G1116" i="2"/>
  <c r="E1116" i="2" s="1"/>
  <c r="F1116" i="2" s="1"/>
  <c r="H1116" i="2"/>
  <c r="I1116" i="2"/>
  <c r="K1116" i="2" s="1"/>
  <c r="L1116" i="2"/>
  <c r="M1116" i="2"/>
  <c r="O1116" i="2" s="1"/>
  <c r="P1116" i="2"/>
  <c r="Q1116" i="2"/>
  <c r="R1116" i="2"/>
  <c r="S1116" i="2"/>
  <c r="T1116" i="2"/>
  <c r="A1117" i="2"/>
  <c r="B1117" i="2" s="1"/>
  <c r="C1117" i="2"/>
  <c r="D1117" i="2"/>
  <c r="G1117" i="2"/>
  <c r="E1117" i="2" s="1"/>
  <c r="F1117" i="2" s="1"/>
  <c r="H1117" i="2"/>
  <c r="I1117" i="2"/>
  <c r="L1117" i="2"/>
  <c r="M1117" i="2"/>
  <c r="P1117" i="2"/>
  <c r="Q1117" i="2"/>
  <c r="R1117" i="2"/>
  <c r="S1117" i="2"/>
  <c r="T1117" i="2"/>
  <c r="A1118" i="2"/>
  <c r="B1118" i="2" s="1"/>
  <c r="C1118" i="2"/>
  <c r="D1118" i="2"/>
  <c r="G1118" i="2"/>
  <c r="E1118" i="2" s="1"/>
  <c r="F1118" i="2" s="1"/>
  <c r="H1118" i="2"/>
  <c r="I1118" i="2"/>
  <c r="L1118" i="2"/>
  <c r="M1118" i="2"/>
  <c r="P1118" i="2"/>
  <c r="Q1118" i="2"/>
  <c r="R1118" i="2"/>
  <c r="S1118" i="2"/>
  <c r="T1118" i="2"/>
  <c r="A1119" i="2"/>
  <c r="B1119" i="2" s="1"/>
  <c r="C1119" i="2"/>
  <c r="D1119" i="2"/>
  <c r="G1119" i="2"/>
  <c r="E1119" i="2" s="1"/>
  <c r="F1119" i="2" s="1"/>
  <c r="H1119" i="2"/>
  <c r="I1119" i="2"/>
  <c r="J1119" i="2" s="1"/>
  <c r="L1119" i="2"/>
  <c r="M1119" i="2"/>
  <c r="N1119" i="2" s="1"/>
  <c r="P1119" i="2"/>
  <c r="Q1119" i="2"/>
  <c r="R1119" i="2"/>
  <c r="S1119" i="2"/>
  <c r="T1119" i="2"/>
  <c r="A1120" i="2"/>
  <c r="B1120" i="2" s="1"/>
  <c r="C1120" i="2"/>
  <c r="D1120" i="2"/>
  <c r="G1120" i="2"/>
  <c r="E1120" i="2" s="1"/>
  <c r="F1120" i="2" s="1"/>
  <c r="H1120" i="2"/>
  <c r="I1120" i="2"/>
  <c r="K1120" i="2" s="1"/>
  <c r="L1120" i="2"/>
  <c r="M1120" i="2"/>
  <c r="O1120" i="2" s="1"/>
  <c r="P1120" i="2"/>
  <c r="Q1120" i="2"/>
  <c r="R1120" i="2"/>
  <c r="S1120" i="2"/>
  <c r="T1120" i="2"/>
  <c r="A1121" i="2"/>
  <c r="B1121" i="2" s="1"/>
  <c r="C1121" i="2"/>
  <c r="D1121" i="2"/>
  <c r="G1121" i="2"/>
  <c r="E1121" i="2" s="1"/>
  <c r="F1121" i="2" s="1"/>
  <c r="H1121" i="2"/>
  <c r="I1121" i="2"/>
  <c r="J1121" i="2" s="1"/>
  <c r="L1121" i="2"/>
  <c r="M1121" i="2"/>
  <c r="N1121" i="2" s="1"/>
  <c r="P1121" i="2"/>
  <c r="Q1121" i="2"/>
  <c r="R1121" i="2"/>
  <c r="S1121" i="2"/>
  <c r="T1121" i="2"/>
  <c r="A1122" i="2"/>
  <c r="B1122" i="2" s="1"/>
  <c r="C1122" i="2"/>
  <c r="D1122" i="2"/>
  <c r="G1122" i="2"/>
  <c r="E1122" i="2" s="1"/>
  <c r="F1122" i="2" s="1"/>
  <c r="H1122" i="2"/>
  <c r="I1122" i="2"/>
  <c r="K1122" i="2" s="1"/>
  <c r="L1122" i="2"/>
  <c r="M1122" i="2"/>
  <c r="O1122" i="2" s="1"/>
  <c r="P1122" i="2"/>
  <c r="Q1122" i="2"/>
  <c r="R1122" i="2"/>
  <c r="S1122" i="2"/>
  <c r="T1122" i="2"/>
  <c r="A1123" i="2"/>
  <c r="B1123" i="2" s="1"/>
  <c r="C1123" i="2"/>
  <c r="D1123" i="2"/>
  <c r="G1123" i="2"/>
  <c r="E1123" i="2" s="1"/>
  <c r="F1123" i="2" s="1"/>
  <c r="H1123" i="2"/>
  <c r="I1123" i="2"/>
  <c r="J1123" i="2" s="1"/>
  <c r="L1123" i="2"/>
  <c r="M1123" i="2"/>
  <c r="P1123" i="2"/>
  <c r="Q1123" i="2"/>
  <c r="R1123" i="2"/>
  <c r="S1123" i="2"/>
  <c r="T1123" i="2"/>
  <c r="A1124" i="2"/>
  <c r="B1124" i="2" s="1"/>
  <c r="C1124" i="2"/>
  <c r="D1124" i="2"/>
  <c r="G1124" i="2"/>
  <c r="E1124" i="2" s="1"/>
  <c r="F1124" i="2" s="1"/>
  <c r="H1124" i="2"/>
  <c r="I1124" i="2"/>
  <c r="K1124" i="2" s="1"/>
  <c r="L1124" i="2"/>
  <c r="M1124" i="2"/>
  <c r="P1124" i="2"/>
  <c r="Q1124" i="2"/>
  <c r="R1124" i="2"/>
  <c r="S1124" i="2"/>
  <c r="T1124" i="2"/>
  <c r="A1125" i="2"/>
  <c r="B1125" i="2" s="1"/>
  <c r="C1125" i="2"/>
  <c r="D1125" i="2"/>
  <c r="G1125" i="2"/>
  <c r="E1125" i="2" s="1"/>
  <c r="F1125" i="2" s="1"/>
  <c r="H1125" i="2"/>
  <c r="I1125" i="2"/>
  <c r="J1125" i="2" s="1"/>
  <c r="L1125" i="2"/>
  <c r="M1125" i="2"/>
  <c r="N1125" i="2" s="1"/>
  <c r="P1125" i="2"/>
  <c r="Q1125" i="2"/>
  <c r="R1125" i="2"/>
  <c r="S1125" i="2"/>
  <c r="T1125" i="2"/>
  <c r="A1126" i="2"/>
  <c r="B1126" i="2" s="1"/>
  <c r="C1126" i="2"/>
  <c r="D1126" i="2"/>
  <c r="G1126" i="2"/>
  <c r="E1126" i="2" s="1"/>
  <c r="F1126" i="2" s="1"/>
  <c r="H1126" i="2"/>
  <c r="I1126" i="2"/>
  <c r="K1126" i="2" s="1"/>
  <c r="L1126" i="2"/>
  <c r="M1126" i="2"/>
  <c r="O1126" i="2" s="1"/>
  <c r="P1126" i="2"/>
  <c r="Q1126" i="2"/>
  <c r="R1126" i="2"/>
  <c r="S1126" i="2"/>
  <c r="T1126" i="2"/>
  <c r="A1127" i="2"/>
  <c r="B1127" i="2" s="1"/>
  <c r="C1127" i="2"/>
  <c r="D1127" i="2"/>
  <c r="G1127" i="2"/>
  <c r="E1127" i="2" s="1"/>
  <c r="F1127" i="2" s="1"/>
  <c r="H1127" i="2"/>
  <c r="I1127" i="2"/>
  <c r="L1127" i="2"/>
  <c r="M1127" i="2"/>
  <c r="N1127" i="2" s="1"/>
  <c r="P1127" i="2"/>
  <c r="Q1127" i="2"/>
  <c r="R1127" i="2"/>
  <c r="S1127" i="2"/>
  <c r="T1127" i="2"/>
  <c r="A1128" i="2"/>
  <c r="B1128" i="2" s="1"/>
  <c r="C1128" i="2"/>
  <c r="D1128" i="2"/>
  <c r="G1128" i="2"/>
  <c r="E1128" i="2" s="1"/>
  <c r="F1128" i="2" s="1"/>
  <c r="H1128" i="2"/>
  <c r="I1128" i="2"/>
  <c r="L1128" i="2"/>
  <c r="M1128" i="2"/>
  <c r="O1128" i="2" s="1"/>
  <c r="P1128" i="2"/>
  <c r="Q1128" i="2"/>
  <c r="R1128" i="2"/>
  <c r="S1128" i="2"/>
  <c r="T1128" i="2"/>
  <c r="A1129" i="2"/>
  <c r="B1129" i="2" s="1"/>
  <c r="C1129" i="2"/>
  <c r="D1129" i="2"/>
  <c r="G1129" i="2"/>
  <c r="E1129" i="2" s="1"/>
  <c r="F1129" i="2" s="1"/>
  <c r="H1129" i="2"/>
  <c r="I1129" i="2"/>
  <c r="J1129" i="2" s="1"/>
  <c r="L1129" i="2"/>
  <c r="M1129" i="2"/>
  <c r="N1129" i="2" s="1"/>
  <c r="P1129" i="2"/>
  <c r="Q1129" i="2"/>
  <c r="R1129" i="2"/>
  <c r="S1129" i="2"/>
  <c r="T1129" i="2"/>
  <c r="A1130" i="2"/>
  <c r="B1130" i="2" s="1"/>
  <c r="C1130" i="2"/>
  <c r="D1130" i="2"/>
  <c r="G1130" i="2"/>
  <c r="E1130" i="2" s="1"/>
  <c r="F1130" i="2" s="1"/>
  <c r="H1130" i="2"/>
  <c r="I1130" i="2"/>
  <c r="L1130" i="2"/>
  <c r="M1130" i="2"/>
  <c r="O1130" i="2" s="1"/>
  <c r="P1130" i="2"/>
  <c r="Q1130" i="2"/>
  <c r="R1130" i="2"/>
  <c r="S1130" i="2"/>
  <c r="T1130" i="2"/>
  <c r="A1131" i="2"/>
  <c r="B1131" i="2" s="1"/>
  <c r="C1131" i="2"/>
  <c r="D1131" i="2"/>
  <c r="G1131" i="2"/>
  <c r="E1131" i="2" s="1"/>
  <c r="F1131" i="2" s="1"/>
  <c r="H1131" i="2"/>
  <c r="I1131" i="2"/>
  <c r="J1131" i="2" s="1"/>
  <c r="L1131" i="2"/>
  <c r="M1131" i="2"/>
  <c r="N1131" i="2" s="1"/>
  <c r="P1131" i="2"/>
  <c r="Q1131" i="2"/>
  <c r="R1131" i="2"/>
  <c r="S1131" i="2"/>
  <c r="T1131" i="2"/>
  <c r="A1132" i="2"/>
  <c r="B1132" i="2" s="1"/>
  <c r="C1132" i="2"/>
  <c r="D1132" i="2"/>
  <c r="G1132" i="2"/>
  <c r="E1132" i="2" s="1"/>
  <c r="F1132" i="2" s="1"/>
  <c r="H1132" i="2"/>
  <c r="I1132" i="2"/>
  <c r="K1132" i="2" s="1"/>
  <c r="L1132" i="2"/>
  <c r="M1132" i="2"/>
  <c r="O1132" i="2" s="1"/>
  <c r="P1132" i="2"/>
  <c r="Q1132" i="2"/>
  <c r="R1132" i="2"/>
  <c r="S1132" i="2"/>
  <c r="T1132" i="2"/>
  <c r="A1133" i="2"/>
  <c r="B1133" i="2" s="1"/>
  <c r="C1133" i="2"/>
  <c r="D1133" i="2"/>
  <c r="G1133" i="2"/>
  <c r="E1133" i="2" s="1"/>
  <c r="F1133" i="2" s="1"/>
  <c r="H1133" i="2"/>
  <c r="I1133" i="2"/>
  <c r="L1133" i="2"/>
  <c r="M1133" i="2"/>
  <c r="P1133" i="2"/>
  <c r="Q1133" i="2"/>
  <c r="R1133" i="2"/>
  <c r="S1133" i="2"/>
  <c r="T1133" i="2"/>
  <c r="A1134" i="2"/>
  <c r="B1134" i="2" s="1"/>
  <c r="C1134" i="2"/>
  <c r="D1134" i="2"/>
  <c r="G1134" i="2"/>
  <c r="E1134" i="2" s="1"/>
  <c r="F1134" i="2" s="1"/>
  <c r="H1134" i="2"/>
  <c r="I1134" i="2"/>
  <c r="L1134" i="2"/>
  <c r="M1134" i="2"/>
  <c r="P1134" i="2"/>
  <c r="Q1134" i="2"/>
  <c r="R1134" i="2"/>
  <c r="S1134" i="2"/>
  <c r="T1134" i="2"/>
  <c r="A1135" i="2"/>
  <c r="B1135" i="2" s="1"/>
  <c r="C1135" i="2"/>
  <c r="D1135" i="2"/>
  <c r="G1135" i="2"/>
  <c r="E1135" i="2" s="1"/>
  <c r="F1135" i="2" s="1"/>
  <c r="H1135" i="2"/>
  <c r="I1135" i="2"/>
  <c r="J1135" i="2" s="1"/>
  <c r="L1135" i="2"/>
  <c r="M1135" i="2"/>
  <c r="N1135" i="2" s="1"/>
  <c r="P1135" i="2"/>
  <c r="Q1135" i="2"/>
  <c r="R1135" i="2"/>
  <c r="S1135" i="2"/>
  <c r="T1135" i="2"/>
  <c r="A1136" i="2"/>
  <c r="B1136" i="2" s="1"/>
  <c r="C1136" i="2"/>
  <c r="D1136" i="2"/>
  <c r="G1136" i="2"/>
  <c r="E1136" i="2" s="1"/>
  <c r="F1136" i="2" s="1"/>
  <c r="H1136" i="2"/>
  <c r="I1136" i="2"/>
  <c r="K1136" i="2" s="1"/>
  <c r="L1136" i="2"/>
  <c r="M1136" i="2"/>
  <c r="O1136" i="2" s="1"/>
  <c r="P1136" i="2"/>
  <c r="Q1136" i="2"/>
  <c r="R1136" i="2"/>
  <c r="S1136" i="2"/>
  <c r="T1136" i="2"/>
  <c r="A1137" i="2"/>
  <c r="B1137" i="2" s="1"/>
  <c r="C1137" i="2"/>
  <c r="D1137" i="2"/>
  <c r="G1137" i="2"/>
  <c r="E1137" i="2" s="1"/>
  <c r="F1137" i="2" s="1"/>
  <c r="H1137" i="2"/>
  <c r="I1137" i="2"/>
  <c r="J1137" i="2" s="1"/>
  <c r="L1137" i="2"/>
  <c r="M1137" i="2"/>
  <c r="P1137" i="2"/>
  <c r="Q1137" i="2"/>
  <c r="R1137" i="2"/>
  <c r="S1137" i="2"/>
  <c r="T1137" i="2"/>
  <c r="A1138" i="2"/>
  <c r="B1138" i="2" s="1"/>
  <c r="C1138" i="2"/>
  <c r="D1138" i="2"/>
  <c r="G1138" i="2"/>
  <c r="E1138" i="2" s="1"/>
  <c r="F1138" i="2" s="1"/>
  <c r="H1138" i="2"/>
  <c r="I1138" i="2"/>
  <c r="K1138" i="2" s="1"/>
  <c r="L1138" i="2"/>
  <c r="M1138" i="2"/>
  <c r="O1138" i="2" s="1"/>
  <c r="P1138" i="2"/>
  <c r="Q1138" i="2"/>
  <c r="R1138" i="2"/>
  <c r="S1138" i="2"/>
  <c r="T1138" i="2"/>
  <c r="A1139" i="2"/>
  <c r="B1139" i="2" s="1"/>
  <c r="C1139" i="2"/>
  <c r="D1139" i="2"/>
  <c r="G1139" i="2"/>
  <c r="E1139" i="2" s="1"/>
  <c r="F1139" i="2" s="1"/>
  <c r="H1139" i="2"/>
  <c r="I1139" i="2"/>
  <c r="J1139" i="2" s="1"/>
  <c r="L1139" i="2"/>
  <c r="M1139" i="2"/>
  <c r="P1139" i="2"/>
  <c r="Q1139" i="2"/>
  <c r="R1139" i="2"/>
  <c r="S1139" i="2"/>
  <c r="T1139" i="2"/>
  <c r="A1140" i="2"/>
  <c r="B1140" i="2" s="1"/>
  <c r="C1140" i="2"/>
  <c r="D1140" i="2"/>
  <c r="G1140" i="2"/>
  <c r="E1140" i="2" s="1"/>
  <c r="F1140" i="2" s="1"/>
  <c r="H1140" i="2"/>
  <c r="I1140" i="2"/>
  <c r="L1140" i="2"/>
  <c r="M1140" i="2"/>
  <c r="P1140" i="2"/>
  <c r="Q1140" i="2"/>
  <c r="R1140" i="2"/>
  <c r="S1140" i="2"/>
  <c r="T1140" i="2"/>
  <c r="A1141" i="2"/>
  <c r="B1141" i="2" s="1"/>
  <c r="C1141" i="2"/>
  <c r="D1141" i="2"/>
  <c r="G1141" i="2"/>
  <c r="E1141" i="2" s="1"/>
  <c r="F1141" i="2" s="1"/>
  <c r="H1141" i="2"/>
  <c r="I1141" i="2"/>
  <c r="J1141" i="2" s="1"/>
  <c r="L1141" i="2"/>
  <c r="M1141" i="2"/>
  <c r="P1141" i="2"/>
  <c r="Q1141" i="2"/>
  <c r="R1141" i="2"/>
  <c r="S1141" i="2"/>
  <c r="T1141" i="2"/>
  <c r="A1142" i="2"/>
  <c r="B1142" i="2" s="1"/>
  <c r="C1142" i="2"/>
  <c r="D1142" i="2"/>
  <c r="G1142" i="2"/>
  <c r="E1142" i="2" s="1"/>
  <c r="F1142" i="2" s="1"/>
  <c r="H1142" i="2"/>
  <c r="I1142" i="2"/>
  <c r="K1142" i="2" s="1"/>
  <c r="L1142" i="2"/>
  <c r="M1142" i="2"/>
  <c r="O1142" i="2" s="1"/>
  <c r="P1142" i="2"/>
  <c r="Q1142" i="2"/>
  <c r="R1142" i="2"/>
  <c r="S1142" i="2"/>
  <c r="T1142" i="2"/>
  <c r="A1143" i="2"/>
  <c r="B1143" i="2" s="1"/>
  <c r="C1143" i="2"/>
  <c r="D1143" i="2"/>
  <c r="G1143" i="2"/>
  <c r="E1143" i="2" s="1"/>
  <c r="F1143" i="2" s="1"/>
  <c r="H1143" i="2"/>
  <c r="I1143" i="2"/>
  <c r="L1143" i="2"/>
  <c r="M1143" i="2"/>
  <c r="N1143" i="2" s="1"/>
  <c r="P1143" i="2"/>
  <c r="Q1143" i="2"/>
  <c r="R1143" i="2"/>
  <c r="S1143" i="2"/>
  <c r="T1143" i="2"/>
  <c r="A1144" i="2"/>
  <c r="B1144" i="2" s="1"/>
  <c r="C1144" i="2"/>
  <c r="D1144" i="2"/>
  <c r="G1144" i="2"/>
  <c r="E1144" i="2" s="1"/>
  <c r="F1144" i="2" s="1"/>
  <c r="H1144" i="2"/>
  <c r="I1144" i="2"/>
  <c r="L1144" i="2"/>
  <c r="M1144" i="2"/>
  <c r="O1144" i="2" s="1"/>
  <c r="P1144" i="2"/>
  <c r="Q1144" i="2"/>
  <c r="R1144" i="2"/>
  <c r="S1144" i="2"/>
  <c r="T1144" i="2"/>
  <c r="A1145" i="2"/>
  <c r="B1145" i="2" s="1"/>
  <c r="C1145" i="2"/>
  <c r="D1145" i="2"/>
  <c r="G1145" i="2"/>
  <c r="E1145" i="2" s="1"/>
  <c r="F1145" i="2" s="1"/>
  <c r="H1145" i="2"/>
  <c r="I1145" i="2"/>
  <c r="L1145" i="2"/>
  <c r="M1145" i="2"/>
  <c r="P1145" i="2"/>
  <c r="Q1145" i="2"/>
  <c r="R1145" i="2"/>
  <c r="S1145" i="2"/>
  <c r="T1145" i="2"/>
  <c r="A1146" i="2"/>
  <c r="B1146" i="2" s="1"/>
  <c r="C1146" i="2"/>
  <c r="D1146" i="2"/>
  <c r="G1146" i="2"/>
  <c r="E1146" i="2" s="1"/>
  <c r="F1146" i="2" s="1"/>
  <c r="H1146" i="2"/>
  <c r="I1146" i="2"/>
  <c r="K1146" i="2" s="1"/>
  <c r="L1146" i="2"/>
  <c r="M1146" i="2"/>
  <c r="O1146" i="2" s="1"/>
  <c r="P1146" i="2"/>
  <c r="Q1146" i="2"/>
  <c r="R1146" i="2"/>
  <c r="S1146" i="2"/>
  <c r="T1146" i="2"/>
  <c r="A1147" i="2"/>
  <c r="B1147" i="2" s="1"/>
  <c r="C1147" i="2"/>
  <c r="D1147" i="2"/>
  <c r="G1147" i="2"/>
  <c r="E1147" i="2" s="1"/>
  <c r="F1147" i="2" s="1"/>
  <c r="H1147" i="2"/>
  <c r="I1147" i="2"/>
  <c r="J1147" i="2" s="1"/>
  <c r="L1147" i="2"/>
  <c r="M1147" i="2"/>
  <c r="N1147" i="2" s="1"/>
  <c r="P1147" i="2"/>
  <c r="Q1147" i="2"/>
  <c r="R1147" i="2"/>
  <c r="S1147" i="2"/>
  <c r="T1147" i="2"/>
  <c r="A1148" i="2"/>
  <c r="B1148" i="2" s="1"/>
  <c r="C1148" i="2"/>
  <c r="D1148" i="2"/>
  <c r="G1148" i="2"/>
  <c r="E1148" i="2" s="1"/>
  <c r="F1148" i="2" s="1"/>
  <c r="H1148" i="2"/>
  <c r="I1148" i="2"/>
  <c r="K1148" i="2" s="1"/>
  <c r="L1148" i="2"/>
  <c r="M1148" i="2"/>
  <c r="O1148" i="2" s="1"/>
  <c r="P1148" i="2"/>
  <c r="Q1148" i="2"/>
  <c r="R1148" i="2"/>
  <c r="S1148" i="2"/>
  <c r="T1148" i="2"/>
  <c r="A1149" i="2"/>
  <c r="B1149" i="2" s="1"/>
  <c r="C1149" i="2"/>
  <c r="D1149" i="2"/>
  <c r="G1149" i="2"/>
  <c r="E1149" i="2" s="1"/>
  <c r="F1149" i="2" s="1"/>
  <c r="H1149" i="2"/>
  <c r="I1149" i="2"/>
  <c r="L1149" i="2"/>
  <c r="M1149" i="2"/>
  <c r="P1149" i="2"/>
  <c r="Q1149" i="2"/>
  <c r="R1149" i="2"/>
  <c r="S1149" i="2"/>
  <c r="T1149" i="2"/>
  <c r="A1150" i="2"/>
  <c r="B1150" i="2" s="1"/>
  <c r="C1150" i="2"/>
  <c r="D1150" i="2"/>
  <c r="G1150" i="2"/>
  <c r="E1150" i="2" s="1"/>
  <c r="F1150" i="2" s="1"/>
  <c r="H1150" i="2"/>
  <c r="I1150" i="2"/>
  <c r="L1150" i="2"/>
  <c r="M1150" i="2"/>
  <c r="P1150" i="2"/>
  <c r="Q1150" i="2"/>
  <c r="R1150" i="2"/>
  <c r="S1150" i="2"/>
  <c r="T1150" i="2"/>
  <c r="A1151" i="2"/>
  <c r="B1151" i="2" s="1"/>
  <c r="C1151" i="2"/>
  <c r="D1151" i="2"/>
  <c r="G1151" i="2"/>
  <c r="E1151" i="2" s="1"/>
  <c r="F1151" i="2" s="1"/>
  <c r="H1151" i="2"/>
  <c r="I1151" i="2"/>
  <c r="J1151" i="2" s="1"/>
  <c r="L1151" i="2"/>
  <c r="M1151" i="2"/>
  <c r="N1151" i="2" s="1"/>
  <c r="P1151" i="2"/>
  <c r="Q1151" i="2"/>
  <c r="R1151" i="2"/>
  <c r="S1151" i="2"/>
  <c r="T1151" i="2"/>
  <c r="A1152" i="2"/>
  <c r="B1152" i="2" s="1"/>
  <c r="C1152" i="2"/>
  <c r="D1152" i="2"/>
  <c r="G1152" i="2"/>
  <c r="E1152" i="2" s="1"/>
  <c r="F1152" i="2" s="1"/>
  <c r="H1152" i="2"/>
  <c r="I1152" i="2"/>
  <c r="L1152" i="2"/>
  <c r="M1152" i="2"/>
  <c r="O1152" i="2" s="1"/>
  <c r="P1152" i="2"/>
  <c r="Q1152" i="2"/>
  <c r="R1152" i="2"/>
  <c r="S1152" i="2"/>
  <c r="T1152" i="2"/>
  <c r="A1153" i="2"/>
  <c r="B1153" i="2" s="1"/>
  <c r="C1153" i="2"/>
  <c r="D1153" i="2"/>
  <c r="G1153" i="2"/>
  <c r="E1153" i="2" s="1"/>
  <c r="F1153" i="2" s="1"/>
  <c r="H1153" i="2"/>
  <c r="I1153" i="2"/>
  <c r="J1153" i="2" s="1"/>
  <c r="L1153" i="2"/>
  <c r="M1153" i="2"/>
  <c r="N1153" i="2" s="1"/>
  <c r="P1153" i="2"/>
  <c r="Q1153" i="2"/>
  <c r="R1153" i="2"/>
  <c r="S1153" i="2"/>
  <c r="T1153" i="2"/>
  <c r="A1154" i="2"/>
  <c r="B1154" i="2" s="1"/>
  <c r="C1154" i="2"/>
  <c r="D1154" i="2"/>
  <c r="G1154" i="2"/>
  <c r="E1154" i="2" s="1"/>
  <c r="F1154" i="2" s="1"/>
  <c r="H1154" i="2"/>
  <c r="I1154" i="2"/>
  <c r="K1154" i="2" s="1"/>
  <c r="L1154" i="2"/>
  <c r="M1154" i="2"/>
  <c r="O1154" i="2" s="1"/>
  <c r="P1154" i="2"/>
  <c r="Q1154" i="2"/>
  <c r="R1154" i="2"/>
  <c r="S1154" i="2"/>
  <c r="T1154" i="2"/>
  <c r="A1155" i="2"/>
  <c r="B1155" i="2" s="1"/>
  <c r="C1155" i="2"/>
  <c r="D1155" i="2"/>
  <c r="G1155" i="2"/>
  <c r="E1155" i="2" s="1"/>
  <c r="F1155" i="2" s="1"/>
  <c r="H1155" i="2"/>
  <c r="I1155" i="2"/>
  <c r="L1155" i="2"/>
  <c r="M1155" i="2"/>
  <c r="P1155" i="2"/>
  <c r="Q1155" i="2"/>
  <c r="R1155" i="2"/>
  <c r="S1155" i="2"/>
  <c r="T1155" i="2"/>
  <c r="A1156" i="2"/>
  <c r="B1156" i="2" s="1"/>
  <c r="C1156" i="2"/>
  <c r="D1156" i="2"/>
  <c r="G1156" i="2"/>
  <c r="E1156" i="2" s="1"/>
  <c r="F1156" i="2" s="1"/>
  <c r="H1156" i="2"/>
  <c r="I1156" i="2"/>
  <c r="L1156" i="2"/>
  <c r="M1156" i="2"/>
  <c r="P1156" i="2"/>
  <c r="Q1156" i="2"/>
  <c r="R1156" i="2"/>
  <c r="S1156" i="2"/>
  <c r="T1156" i="2"/>
  <c r="A1157" i="2"/>
  <c r="B1157" i="2" s="1"/>
  <c r="C1157" i="2"/>
  <c r="D1157" i="2"/>
  <c r="G1157" i="2"/>
  <c r="E1157" i="2" s="1"/>
  <c r="F1157" i="2" s="1"/>
  <c r="H1157" i="2"/>
  <c r="I1157" i="2"/>
  <c r="J1157" i="2" s="1"/>
  <c r="L1157" i="2"/>
  <c r="M1157" i="2"/>
  <c r="N1157" i="2" s="1"/>
  <c r="P1157" i="2"/>
  <c r="Q1157" i="2"/>
  <c r="R1157" i="2"/>
  <c r="S1157" i="2"/>
  <c r="T1157" i="2"/>
  <c r="A1158" i="2"/>
  <c r="B1158" i="2" s="1"/>
  <c r="C1158" i="2"/>
  <c r="D1158" i="2"/>
  <c r="G1158" i="2"/>
  <c r="E1158" i="2" s="1"/>
  <c r="F1158" i="2" s="1"/>
  <c r="H1158" i="2"/>
  <c r="I1158" i="2"/>
  <c r="K1158" i="2" s="1"/>
  <c r="L1158" i="2"/>
  <c r="M1158" i="2"/>
  <c r="O1158" i="2" s="1"/>
  <c r="P1158" i="2"/>
  <c r="Q1158" i="2"/>
  <c r="R1158" i="2"/>
  <c r="S1158" i="2"/>
  <c r="T1158" i="2"/>
  <c r="A1159" i="2"/>
  <c r="B1159" i="2" s="1"/>
  <c r="C1159" i="2"/>
  <c r="D1159" i="2"/>
  <c r="G1159" i="2"/>
  <c r="E1159" i="2" s="1"/>
  <c r="F1159" i="2" s="1"/>
  <c r="H1159" i="2"/>
  <c r="I1159" i="2"/>
  <c r="L1159" i="2"/>
  <c r="M1159" i="2"/>
  <c r="N1159" i="2" s="1"/>
  <c r="P1159" i="2"/>
  <c r="Q1159" i="2"/>
  <c r="R1159" i="2"/>
  <c r="S1159" i="2"/>
  <c r="T1159" i="2"/>
  <c r="A1160" i="2"/>
  <c r="B1160" i="2" s="1"/>
  <c r="C1160" i="2"/>
  <c r="D1160" i="2"/>
  <c r="G1160" i="2"/>
  <c r="E1160" i="2" s="1"/>
  <c r="F1160" i="2" s="1"/>
  <c r="H1160" i="2"/>
  <c r="I1160" i="2"/>
  <c r="L1160" i="2"/>
  <c r="M1160" i="2"/>
  <c r="O1160" i="2" s="1"/>
  <c r="P1160" i="2"/>
  <c r="Q1160" i="2"/>
  <c r="R1160" i="2"/>
  <c r="S1160" i="2"/>
  <c r="T1160" i="2"/>
  <c r="A1161" i="2"/>
  <c r="B1161" i="2" s="1"/>
  <c r="C1161" i="2"/>
  <c r="D1161" i="2"/>
  <c r="G1161" i="2"/>
  <c r="E1161" i="2" s="1"/>
  <c r="F1161" i="2" s="1"/>
  <c r="H1161" i="2"/>
  <c r="I1161" i="2"/>
  <c r="J1161" i="2" s="1"/>
  <c r="L1161" i="2"/>
  <c r="M1161" i="2"/>
  <c r="N1161" i="2" s="1"/>
  <c r="P1161" i="2"/>
  <c r="Q1161" i="2"/>
  <c r="R1161" i="2"/>
  <c r="S1161" i="2"/>
  <c r="T1161" i="2"/>
  <c r="A1162" i="2"/>
  <c r="B1162" i="2" s="1"/>
  <c r="C1162" i="2"/>
  <c r="D1162" i="2"/>
  <c r="G1162" i="2"/>
  <c r="E1162" i="2" s="1"/>
  <c r="F1162" i="2" s="1"/>
  <c r="H1162" i="2"/>
  <c r="I1162" i="2"/>
  <c r="L1162" i="2"/>
  <c r="M1162" i="2"/>
  <c r="O1162" i="2" s="1"/>
  <c r="P1162" i="2"/>
  <c r="Q1162" i="2"/>
  <c r="R1162" i="2"/>
  <c r="S1162" i="2"/>
  <c r="T1162" i="2"/>
  <c r="A1163" i="2"/>
  <c r="B1163" i="2" s="1"/>
  <c r="C1163" i="2"/>
  <c r="D1163" i="2"/>
  <c r="G1163" i="2"/>
  <c r="E1163" i="2" s="1"/>
  <c r="F1163" i="2" s="1"/>
  <c r="H1163" i="2"/>
  <c r="I1163" i="2"/>
  <c r="J1163" i="2" s="1"/>
  <c r="L1163" i="2"/>
  <c r="M1163" i="2"/>
  <c r="N1163" i="2" s="1"/>
  <c r="P1163" i="2"/>
  <c r="Q1163" i="2"/>
  <c r="R1163" i="2"/>
  <c r="S1163" i="2"/>
  <c r="T1163" i="2"/>
  <c r="A1164" i="2"/>
  <c r="B1164" i="2" s="1"/>
  <c r="C1164" i="2"/>
  <c r="D1164" i="2"/>
  <c r="G1164" i="2"/>
  <c r="E1164" i="2" s="1"/>
  <c r="F1164" i="2" s="1"/>
  <c r="H1164" i="2"/>
  <c r="I1164" i="2"/>
  <c r="K1164" i="2" s="1"/>
  <c r="L1164" i="2"/>
  <c r="M1164" i="2"/>
  <c r="O1164" i="2" s="1"/>
  <c r="P1164" i="2"/>
  <c r="Q1164" i="2"/>
  <c r="R1164" i="2"/>
  <c r="S1164" i="2"/>
  <c r="T1164" i="2"/>
  <c r="A1165" i="2"/>
  <c r="B1165" i="2" s="1"/>
  <c r="C1165" i="2"/>
  <c r="D1165" i="2"/>
  <c r="G1165" i="2"/>
  <c r="E1165" i="2" s="1"/>
  <c r="F1165" i="2" s="1"/>
  <c r="H1165" i="2"/>
  <c r="I1165" i="2"/>
  <c r="L1165" i="2"/>
  <c r="M1165" i="2"/>
  <c r="P1165" i="2"/>
  <c r="Q1165" i="2"/>
  <c r="R1165" i="2"/>
  <c r="S1165" i="2"/>
  <c r="T1165" i="2"/>
  <c r="A1166" i="2"/>
  <c r="B1166" i="2" s="1"/>
  <c r="C1166" i="2"/>
  <c r="D1166" i="2"/>
  <c r="G1166" i="2"/>
  <c r="E1166" i="2" s="1"/>
  <c r="F1166" i="2" s="1"/>
  <c r="H1166" i="2"/>
  <c r="I1166" i="2"/>
  <c r="L1166" i="2"/>
  <c r="M1166" i="2"/>
  <c r="P1166" i="2"/>
  <c r="Q1166" i="2"/>
  <c r="R1166" i="2"/>
  <c r="S1166" i="2"/>
  <c r="T1166" i="2"/>
  <c r="A1167" i="2"/>
  <c r="B1167" i="2" s="1"/>
  <c r="C1167" i="2"/>
  <c r="D1167" i="2"/>
  <c r="G1167" i="2"/>
  <c r="E1167" i="2" s="1"/>
  <c r="F1167" i="2" s="1"/>
  <c r="H1167" i="2"/>
  <c r="I1167" i="2"/>
  <c r="J1167" i="2" s="1"/>
  <c r="L1167" i="2"/>
  <c r="M1167" i="2"/>
  <c r="N1167" i="2" s="1"/>
  <c r="P1167" i="2"/>
  <c r="Q1167" i="2"/>
  <c r="R1167" i="2"/>
  <c r="S1167" i="2"/>
  <c r="T1167" i="2"/>
  <c r="A1168" i="2"/>
  <c r="B1168" i="2" s="1"/>
  <c r="C1168" i="2"/>
  <c r="D1168" i="2"/>
  <c r="G1168" i="2"/>
  <c r="E1168" i="2" s="1"/>
  <c r="F1168" i="2" s="1"/>
  <c r="H1168" i="2"/>
  <c r="I1168" i="2"/>
  <c r="K1168" i="2" s="1"/>
  <c r="L1168" i="2"/>
  <c r="M1168" i="2"/>
  <c r="O1168" i="2" s="1"/>
  <c r="P1168" i="2"/>
  <c r="Q1168" i="2"/>
  <c r="R1168" i="2"/>
  <c r="S1168" i="2"/>
  <c r="T1168" i="2"/>
  <c r="A1169" i="2"/>
  <c r="B1169" i="2" s="1"/>
  <c r="C1169" i="2"/>
  <c r="D1169" i="2"/>
  <c r="G1169" i="2"/>
  <c r="E1169" i="2" s="1"/>
  <c r="F1169" i="2" s="1"/>
  <c r="H1169" i="2"/>
  <c r="I1169" i="2"/>
  <c r="J1169" i="2" s="1"/>
  <c r="L1169" i="2"/>
  <c r="M1169" i="2"/>
  <c r="N1169" i="2" s="1"/>
  <c r="P1169" i="2"/>
  <c r="Q1169" i="2"/>
  <c r="R1169" i="2"/>
  <c r="S1169" i="2"/>
  <c r="T1169" i="2"/>
  <c r="A1170" i="2"/>
  <c r="B1170" i="2" s="1"/>
  <c r="C1170" i="2"/>
  <c r="D1170" i="2"/>
  <c r="G1170" i="2"/>
  <c r="E1170" i="2" s="1"/>
  <c r="F1170" i="2" s="1"/>
  <c r="H1170" i="2"/>
  <c r="I1170" i="2"/>
  <c r="K1170" i="2" s="1"/>
  <c r="L1170" i="2"/>
  <c r="M1170" i="2"/>
  <c r="O1170" i="2" s="1"/>
  <c r="P1170" i="2"/>
  <c r="Q1170" i="2"/>
  <c r="R1170" i="2"/>
  <c r="S1170" i="2"/>
  <c r="T1170" i="2"/>
  <c r="A1171" i="2"/>
  <c r="B1171" i="2" s="1"/>
  <c r="C1171" i="2"/>
  <c r="D1171" i="2"/>
  <c r="G1171" i="2"/>
  <c r="E1171" i="2" s="1"/>
  <c r="F1171" i="2" s="1"/>
  <c r="H1171" i="2"/>
  <c r="I1171" i="2"/>
  <c r="J1171" i="2" s="1"/>
  <c r="L1171" i="2"/>
  <c r="M1171" i="2"/>
  <c r="P1171" i="2"/>
  <c r="Q1171" i="2"/>
  <c r="R1171" i="2"/>
  <c r="S1171" i="2"/>
  <c r="T1171" i="2"/>
  <c r="A1172" i="2"/>
  <c r="B1172" i="2" s="1"/>
  <c r="C1172" i="2"/>
  <c r="D1172" i="2"/>
  <c r="G1172" i="2"/>
  <c r="E1172" i="2" s="1"/>
  <c r="F1172" i="2" s="1"/>
  <c r="H1172" i="2"/>
  <c r="I1172" i="2"/>
  <c r="L1172" i="2"/>
  <c r="M1172" i="2"/>
  <c r="P1172" i="2"/>
  <c r="Q1172" i="2"/>
  <c r="R1172" i="2"/>
  <c r="S1172" i="2"/>
  <c r="T1172" i="2"/>
  <c r="A1173" i="2"/>
  <c r="B1173" i="2" s="1"/>
  <c r="C1173" i="2"/>
  <c r="D1173" i="2"/>
  <c r="G1173" i="2"/>
  <c r="E1173" i="2" s="1"/>
  <c r="F1173" i="2" s="1"/>
  <c r="H1173" i="2"/>
  <c r="I1173" i="2"/>
  <c r="J1173" i="2" s="1"/>
  <c r="L1173" i="2"/>
  <c r="M1173" i="2"/>
  <c r="P1173" i="2"/>
  <c r="Q1173" i="2"/>
  <c r="R1173" i="2"/>
  <c r="S1173" i="2"/>
  <c r="T1173" i="2"/>
  <c r="A1174" i="2"/>
  <c r="B1174" i="2" s="1"/>
  <c r="C1174" i="2"/>
  <c r="D1174" i="2"/>
  <c r="G1174" i="2"/>
  <c r="E1174" i="2" s="1"/>
  <c r="F1174" i="2" s="1"/>
  <c r="H1174" i="2"/>
  <c r="I1174" i="2"/>
  <c r="K1174" i="2" s="1"/>
  <c r="L1174" i="2"/>
  <c r="M1174" i="2"/>
  <c r="O1174" i="2" s="1"/>
  <c r="P1174" i="2"/>
  <c r="Q1174" i="2"/>
  <c r="R1174" i="2"/>
  <c r="S1174" i="2"/>
  <c r="T1174" i="2"/>
  <c r="A1175" i="2"/>
  <c r="B1175" i="2" s="1"/>
  <c r="C1175" i="2"/>
  <c r="D1175" i="2"/>
  <c r="G1175" i="2"/>
  <c r="E1175" i="2" s="1"/>
  <c r="F1175" i="2" s="1"/>
  <c r="H1175" i="2"/>
  <c r="I1175" i="2"/>
  <c r="L1175" i="2"/>
  <c r="M1175" i="2"/>
  <c r="N1175" i="2" s="1"/>
  <c r="P1175" i="2"/>
  <c r="Q1175" i="2"/>
  <c r="R1175" i="2"/>
  <c r="S1175" i="2"/>
  <c r="T1175" i="2"/>
  <c r="A1176" i="2"/>
  <c r="B1176" i="2" s="1"/>
  <c r="C1176" i="2"/>
  <c r="D1176" i="2"/>
  <c r="G1176" i="2"/>
  <c r="E1176" i="2" s="1"/>
  <c r="F1176" i="2" s="1"/>
  <c r="H1176" i="2"/>
  <c r="I1176" i="2"/>
  <c r="L1176" i="2"/>
  <c r="M1176" i="2"/>
  <c r="O1176" i="2" s="1"/>
  <c r="P1176" i="2"/>
  <c r="Q1176" i="2"/>
  <c r="R1176" i="2"/>
  <c r="S1176" i="2"/>
  <c r="T1176" i="2"/>
  <c r="A1177" i="2"/>
  <c r="B1177" i="2" s="1"/>
  <c r="C1177" i="2"/>
  <c r="D1177" i="2"/>
  <c r="G1177" i="2"/>
  <c r="E1177" i="2" s="1"/>
  <c r="F1177" i="2" s="1"/>
  <c r="H1177" i="2"/>
  <c r="I1177" i="2"/>
  <c r="J1177" i="2" s="1"/>
  <c r="L1177" i="2"/>
  <c r="M1177" i="2"/>
  <c r="P1177" i="2"/>
  <c r="Q1177" i="2"/>
  <c r="R1177" i="2"/>
  <c r="S1177" i="2"/>
  <c r="T1177" i="2"/>
  <c r="A1178" i="2"/>
  <c r="B1178" i="2" s="1"/>
  <c r="C1178" i="2"/>
  <c r="D1178" i="2"/>
  <c r="G1178" i="2"/>
  <c r="E1178" i="2" s="1"/>
  <c r="F1178" i="2" s="1"/>
  <c r="H1178" i="2"/>
  <c r="I1178" i="2"/>
  <c r="L1178" i="2"/>
  <c r="M1178" i="2"/>
  <c r="O1178" i="2" s="1"/>
  <c r="P1178" i="2"/>
  <c r="Q1178" i="2"/>
  <c r="R1178" i="2"/>
  <c r="S1178" i="2"/>
  <c r="T1178" i="2"/>
  <c r="A1179" i="2"/>
  <c r="B1179" i="2" s="1"/>
  <c r="C1179" i="2"/>
  <c r="D1179" i="2"/>
  <c r="G1179" i="2"/>
  <c r="E1179" i="2" s="1"/>
  <c r="F1179" i="2" s="1"/>
  <c r="H1179" i="2"/>
  <c r="I1179" i="2"/>
  <c r="J1179" i="2" s="1"/>
  <c r="L1179" i="2"/>
  <c r="M1179" i="2"/>
  <c r="N1179" i="2" s="1"/>
  <c r="P1179" i="2"/>
  <c r="Q1179" i="2"/>
  <c r="R1179" i="2"/>
  <c r="S1179" i="2"/>
  <c r="T1179" i="2"/>
  <c r="A1180" i="2"/>
  <c r="B1180" i="2" s="1"/>
  <c r="C1180" i="2"/>
  <c r="D1180" i="2"/>
  <c r="G1180" i="2"/>
  <c r="E1180" i="2" s="1"/>
  <c r="F1180" i="2" s="1"/>
  <c r="H1180" i="2"/>
  <c r="I1180" i="2"/>
  <c r="K1180" i="2" s="1"/>
  <c r="L1180" i="2"/>
  <c r="M1180" i="2"/>
  <c r="O1180" i="2" s="1"/>
  <c r="P1180" i="2"/>
  <c r="Q1180" i="2"/>
  <c r="R1180" i="2"/>
  <c r="S1180" i="2"/>
  <c r="T1180" i="2"/>
  <c r="A1181" i="2"/>
  <c r="B1181" i="2" s="1"/>
  <c r="C1181" i="2"/>
  <c r="D1181" i="2"/>
  <c r="G1181" i="2"/>
  <c r="E1181" i="2" s="1"/>
  <c r="F1181" i="2" s="1"/>
  <c r="H1181" i="2"/>
  <c r="I1181" i="2"/>
  <c r="L1181" i="2"/>
  <c r="M1181" i="2"/>
  <c r="P1181" i="2"/>
  <c r="Q1181" i="2"/>
  <c r="R1181" i="2"/>
  <c r="S1181" i="2"/>
  <c r="T1181" i="2"/>
  <c r="A1182" i="2"/>
  <c r="B1182" i="2" s="1"/>
  <c r="C1182" i="2"/>
  <c r="D1182" i="2"/>
  <c r="G1182" i="2"/>
  <c r="E1182" i="2" s="1"/>
  <c r="F1182" i="2" s="1"/>
  <c r="H1182" i="2"/>
  <c r="I1182" i="2"/>
  <c r="L1182" i="2"/>
  <c r="M1182" i="2"/>
  <c r="P1182" i="2"/>
  <c r="Q1182" i="2"/>
  <c r="R1182" i="2"/>
  <c r="S1182" i="2"/>
  <c r="T1182" i="2"/>
  <c r="A1183" i="2"/>
  <c r="B1183" i="2" s="1"/>
  <c r="C1183" i="2"/>
  <c r="D1183" i="2"/>
  <c r="G1183" i="2"/>
  <c r="E1183" i="2" s="1"/>
  <c r="F1183" i="2" s="1"/>
  <c r="H1183" i="2"/>
  <c r="I1183" i="2"/>
  <c r="J1183" i="2" s="1"/>
  <c r="L1183" i="2"/>
  <c r="M1183" i="2"/>
  <c r="N1183" i="2" s="1"/>
  <c r="P1183" i="2"/>
  <c r="Q1183" i="2"/>
  <c r="R1183" i="2"/>
  <c r="S1183" i="2"/>
  <c r="T1183" i="2"/>
  <c r="A1184" i="2"/>
  <c r="B1184" i="2" s="1"/>
  <c r="C1184" i="2"/>
  <c r="D1184" i="2"/>
  <c r="G1184" i="2"/>
  <c r="E1184" i="2" s="1"/>
  <c r="F1184" i="2" s="1"/>
  <c r="H1184" i="2"/>
  <c r="I1184" i="2"/>
  <c r="K1184" i="2" s="1"/>
  <c r="L1184" i="2"/>
  <c r="M1184" i="2"/>
  <c r="O1184" i="2" s="1"/>
  <c r="P1184" i="2"/>
  <c r="Q1184" i="2"/>
  <c r="R1184" i="2"/>
  <c r="S1184" i="2"/>
  <c r="T1184" i="2"/>
  <c r="A1185" i="2"/>
  <c r="B1185" i="2" s="1"/>
  <c r="C1185" i="2"/>
  <c r="D1185" i="2"/>
  <c r="G1185" i="2"/>
  <c r="E1185" i="2" s="1"/>
  <c r="F1185" i="2" s="1"/>
  <c r="H1185" i="2"/>
  <c r="I1185" i="2"/>
  <c r="J1185" i="2" s="1"/>
  <c r="L1185" i="2"/>
  <c r="M1185" i="2"/>
  <c r="N1185" i="2" s="1"/>
  <c r="P1185" i="2"/>
  <c r="Q1185" i="2"/>
  <c r="R1185" i="2"/>
  <c r="S1185" i="2"/>
  <c r="T1185" i="2"/>
  <c r="A1186" i="2"/>
  <c r="B1186" i="2" s="1"/>
  <c r="C1186" i="2"/>
  <c r="D1186" i="2"/>
  <c r="G1186" i="2"/>
  <c r="E1186" i="2" s="1"/>
  <c r="F1186" i="2" s="1"/>
  <c r="H1186" i="2"/>
  <c r="I1186" i="2"/>
  <c r="K1186" i="2" s="1"/>
  <c r="L1186" i="2"/>
  <c r="M1186" i="2"/>
  <c r="O1186" i="2" s="1"/>
  <c r="P1186" i="2"/>
  <c r="Q1186" i="2"/>
  <c r="R1186" i="2"/>
  <c r="S1186" i="2"/>
  <c r="T1186" i="2"/>
  <c r="A1187" i="2"/>
  <c r="B1187" i="2" s="1"/>
  <c r="C1187" i="2"/>
  <c r="D1187" i="2"/>
  <c r="G1187" i="2"/>
  <c r="E1187" i="2" s="1"/>
  <c r="F1187" i="2" s="1"/>
  <c r="H1187" i="2"/>
  <c r="I1187" i="2"/>
  <c r="J1187" i="2" s="1"/>
  <c r="L1187" i="2"/>
  <c r="M1187" i="2"/>
  <c r="P1187" i="2"/>
  <c r="Q1187" i="2"/>
  <c r="R1187" i="2"/>
  <c r="S1187" i="2"/>
  <c r="T1187" i="2"/>
  <c r="A1188" i="2"/>
  <c r="B1188" i="2" s="1"/>
  <c r="C1188" i="2"/>
  <c r="D1188" i="2"/>
  <c r="G1188" i="2"/>
  <c r="E1188" i="2" s="1"/>
  <c r="F1188" i="2" s="1"/>
  <c r="H1188" i="2"/>
  <c r="I1188" i="2"/>
  <c r="L1188" i="2"/>
  <c r="M1188" i="2"/>
  <c r="P1188" i="2"/>
  <c r="Q1188" i="2"/>
  <c r="R1188" i="2"/>
  <c r="S1188" i="2"/>
  <c r="T1188" i="2"/>
  <c r="A1189" i="2"/>
  <c r="B1189" i="2" s="1"/>
  <c r="C1189" i="2"/>
  <c r="D1189" i="2"/>
  <c r="G1189" i="2"/>
  <c r="E1189" i="2" s="1"/>
  <c r="F1189" i="2" s="1"/>
  <c r="H1189" i="2"/>
  <c r="I1189" i="2"/>
  <c r="J1189" i="2" s="1"/>
  <c r="L1189" i="2"/>
  <c r="M1189" i="2"/>
  <c r="P1189" i="2"/>
  <c r="Q1189" i="2"/>
  <c r="R1189" i="2"/>
  <c r="S1189" i="2"/>
  <c r="T1189" i="2"/>
  <c r="A1190" i="2"/>
  <c r="B1190" i="2" s="1"/>
  <c r="C1190" i="2"/>
  <c r="D1190" i="2"/>
  <c r="G1190" i="2"/>
  <c r="E1190" i="2" s="1"/>
  <c r="F1190" i="2" s="1"/>
  <c r="H1190" i="2"/>
  <c r="I1190" i="2"/>
  <c r="K1190" i="2" s="1"/>
  <c r="L1190" i="2"/>
  <c r="M1190" i="2"/>
  <c r="O1190" i="2" s="1"/>
  <c r="P1190" i="2"/>
  <c r="Q1190" i="2"/>
  <c r="R1190" i="2"/>
  <c r="S1190" i="2"/>
  <c r="T1190" i="2"/>
  <c r="A1191" i="2"/>
  <c r="B1191" i="2" s="1"/>
  <c r="C1191" i="2"/>
  <c r="D1191" i="2"/>
  <c r="G1191" i="2"/>
  <c r="E1191" i="2" s="1"/>
  <c r="F1191" i="2" s="1"/>
  <c r="H1191" i="2"/>
  <c r="I1191" i="2"/>
  <c r="L1191" i="2"/>
  <c r="M1191" i="2"/>
  <c r="N1191" i="2" s="1"/>
  <c r="P1191" i="2"/>
  <c r="Q1191" i="2"/>
  <c r="R1191" i="2"/>
  <c r="S1191" i="2"/>
  <c r="T1191" i="2"/>
  <c r="A1192" i="2"/>
  <c r="B1192" i="2" s="1"/>
  <c r="C1192" i="2"/>
  <c r="D1192" i="2"/>
  <c r="G1192" i="2"/>
  <c r="E1192" i="2" s="1"/>
  <c r="F1192" i="2" s="1"/>
  <c r="H1192" i="2"/>
  <c r="I1192" i="2"/>
  <c r="L1192" i="2"/>
  <c r="M1192" i="2"/>
  <c r="O1192" i="2" s="1"/>
  <c r="P1192" i="2"/>
  <c r="Q1192" i="2"/>
  <c r="R1192" i="2"/>
  <c r="S1192" i="2"/>
  <c r="T1192" i="2"/>
  <c r="A1193" i="2"/>
  <c r="B1193" i="2" s="1"/>
  <c r="C1193" i="2"/>
  <c r="D1193" i="2"/>
  <c r="G1193" i="2"/>
  <c r="E1193" i="2" s="1"/>
  <c r="F1193" i="2" s="1"/>
  <c r="H1193" i="2"/>
  <c r="I1193" i="2"/>
  <c r="J1193" i="2" s="1"/>
  <c r="L1193" i="2"/>
  <c r="M1193" i="2"/>
  <c r="N1193" i="2" s="1"/>
  <c r="P1193" i="2"/>
  <c r="Q1193" i="2"/>
  <c r="R1193" i="2"/>
  <c r="S1193" i="2"/>
  <c r="T1193" i="2"/>
  <c r="A1194" i="2"/>
  <c r="B1194" i="2" s="1"/>
  <c r="C1194" i="2"/>
  <c r="D1194" i="2"/>
  <c r="G1194" i="2"/>
  <c r="E1194" i="2" s="1"/>
  <c r="F1194" i="2" s="1"/>
  <c r="H1194" i="2"/>
  <c r="I1194" i="2"/>
  <c r="L1194" i="2"/>
  <c r="M1194" i="2"/>
  <c r="O1194" i="2" s="1"/>
  <c r="P1194" i="2"/>
  <c r="Q1194" i="2"/>
  <c r="R1194" i="2"/>
  <c r="S1194" i="2"/>
  <c r="T1194" i="2"/>
  <c r="A1195" i="2"/>
  <c r="B1195" i="2" s="1"/>
  <c r="C1195" i="2"/>
  <c r="D1195" i="2"/>
  <c r="G1195" i="2"/>
  <c r="E1195" i="2" s="1"/>
  <c r="F1195" i="2" s="1"/>
  <c r="H1195" i="2"/>
  <c r="I1195" i="2"/>
  <c r="J1195" i="2" s="1"/>
  <c r="L1195" i="2"/>
  <c r="M1195" i="2"/>
  <c r="N1195" i="2" s="1"/>
  <c r="P1195" i="2"/>
  <c r="Q1195" i="2"/>
  <c r="R1195" i="2"/>
  <c r="S1195" i="2"/>
  <c r="T1195" i="2"/>
  <c r="A1196" i="2"/>
  <c r="B1196" i="2" s="1"/>
  <c r="C1196" i="2"/>
  <c r="D1196" i="2"/>
  <c r="G1196" i="2"/>
  <c r="E1196" i="2" s="1"/>
  <c r="F1196" i="2" s="1"/>
  <c r="H1196" i="2"/>
  <c r="I1196" i="2"/>
  <c r="L1196" i="2"/>
  <c r="M1196" i="2"/>
  <c r="O1196" i="2" s="1"/>
  <c r="P1196" i="2"/>
  <c r="Q1196" i="2"/>
  <c r="R1196" i="2"/>
  <c r="S1196" i="2"/>
  <c r="T1196" i="2"/>
  <c r="A1197" i="2"/>
  <c r="B1197" i="2" s="1"/>
  <c r="C1197" i="2"/>
  <c r="D1197" i="2"/>
  <c r="G1197" i="2"/>
  <c r="E1197" i="2" s="1"/>
  <c r="F1197" i="2" s="1"/>
  <c r="H1197" i="2"/>
  <c r="I1197" i="2"/>
  <c r="L1197" i="2"/>
  <c r="M1197" i="2"/>
  <c r="P1197" i="2"/>
  <c r="Q1197" i="2"/>
  <c r="R1197" i="2"/>
  <c r="S1197" i="2"/>
  <c r="T1197" i="2"/>
  <c r="A1198" i="2"/>
  <c r="B1198" i="2" s="1"/>
  <c r="C1198" i="2"/>
  <c r="D1198" i="2"/>
  <c r="G1198" i="2"/>
  <c r="E1198" i="2" s="1"/>
  <c r="F1198" i="2" s="1"/>
  <c r="H1198" i="2"/>
  <c r="I1198" i="2"/>
  <c r="L1198" i="2"/>
  <c r="M1198" i="2"/>
  <c r="P1198" i="2"/>
  <c r="Q1198" i="2"/>
  <c r="R1198" i="2"/>
  <c r="S1198" i="2"/>
  <c r="T1198" i="2"/>
  <c r="A1199" i="2"/>
  <c r="B1199" i="2" s="1"/>
  <c r="C1199" i="2"/>
  <c r="D1199" i="2"/>
  <c r="G1199" i="2"/>
  <c r="E1199" i="2" s="1"/>
  <c r="F1199" i="2" s="1"/>
  <c r="H1199" i="2"/>
  <c r="I1199" i="2"/>
  <c r="L1199" i="2"/>
  <c r="M1199" i="2"/>
  <c r="N1199" i="2" s="1"/>
  <c r="P1199" i="2"/>
  <c r="Q1199" i="2"/>
  <c r="R1199" i="2"/>
  <c r="S1199" i="2"/>
  <c r="T1199" i="2"/>
  <c r="A1200" i="2"/>
  <c r="B1200" i="2" s="1"/>
  <c r="C1200" i="2"/>
  <c r="D1200" i="2"/>
  <c r="G1200" i="2"/>
  <c r="E1200" i="2" s="1"/>
  <c r="F1200" i="2" s="1"/>
  <c r="H1200" i="2"/>
  <c r="I1200" i="2"/>
  <c r="L1200" i="2"/>
  <c r="M1200" i="2"/>
  <c r="O1200" i="2" s="1"/>
  <c r="P1200" i="2"/>
  <c r="Q1200" i="2"/>
  <c r="R1200" i="2"/>
  <c r="S1200" i="2"/>
  <c r="T1200" i="2"/>
  <c r="A1201" i="2"/>
  <c r="B1201" i="2" s="1"/>
  <c r="C1201" i="2"/>
  <c r="D1201" i="2"/>
  <c r="G1201" i="2"/>
  <c r="E1201" i="2" s="1"/>
  <c r="F1201" i="2" s="1"/>
  <c r="H1201" i="2"/>
  <c r="I1201" i="2"/>
  <c r="J1201" i="2" s="1"/>
  <c r="L1201" i="2"/>
  <c r="M1201" i="2"/>
  <c r="N1201" i="2" s="1"/>
  <c r="P1201" i="2"/>
  <c r="Q1201" i="2"/>
  <c r="R1201" i="2"/>
  <c r="S1201" i="2"/>
  <c r="T1201" i="2"/>
  <c r="A1202" i="2"/>
  <c r="B1202" i="2" s="1"/>
  <c r="C1202" i="2"/>
  <c r="D1202" i="2"/>
  <c r="G1202" i="2"/>
  <c r="E1202" i="2" s="1"/>
  <c r="F1202" i="2" s="1"/>
  <c r="H1202" i="2"/>
  <c r="I1202" i="2"/>
  <c r="K1202" i="2" s="1"/>
  <c r="L1202" i="2"/>
  <c r="M1202" i="2"/>
  <c r="O1202" i="2" s="1"/>
  <c r="P1202" i="2"/>
  <c r="Q1202" i="2"/>
  <c r="R1202" i="2"/>
  <c r="S1202" i="2"/>
  <c r="T1202" i="2"/>
  <c r="A1203" i="2"/>
  <c r="B1203" i="2" s="1"/>
  <c r="C1203" i="2"/>
  <c r="D1203" i="2"/>
  <c r="G1203" i="2"/>
  <c r="E1203" i="2" s="1"/>
  <c r="F1203" i="2" s="1"/>
  <c r="H1203" i="2"/>
  <c r="I1203" i="2"/>
  <c r="J1203" i="2" s="1"/>
  <c r="L1203" i="2"/>
  <c r="M1203" i="2"/>
  <c r="P1203" i="2"/>
  <c r="Q1203" i="2"/>
  <c r="R1203" i="2"/>
  <c r="S1203" i="2"/>
  <c r="T1203" i="2"/>
  <c r="A1204" i="2"/>
  <c r="B1204" i="2" s="1"/>
  <c r="C1204" i="2"/>
  <c r="D1204" i="2"/>
  <c r="G1204" i="2"/>
  <c r="E1204" i="2" s="1"/>
  <c r="F1204" i="2" s="1"/>
  <c r="H1204" i="2"/>
  <c r="I1204" i="2"/>
  <c r="L1204" i="2"/>
  <c r="M1204" i="2"/>
  <c r="P1204" i="2"/>
  <c r="Q1204" i="2"/>
  <c r="R1204" i="2"/>
  <c r="S1204" i="2"/>
  <c r="T1204" i="2"/>
  <c r="A1205" i="2"/>
  <c r="B1205" i="2" s="1"/>
  <c r="C1205" i="2"/>
  <c r="D1205" i="2"/>
  <c r="G1205" i="2"/>
  <c r="E1205" i="2" s="1"/>
  <c r="F1205" i="2" s="1"/>
  <c r="H1205" i="2"/>
  <c r="I1205" i="2"/>
  <c r="J1205" i="2" s="1"/>
  <c r="L1205" i="2"/>
  <c r="M1205" i="2"/>
  <c r="P1205" i="2"/>
  <c r="Q1205" i="2"/>
  <c r="R1205" i="2"/>
  <c r="S1205" i="2"/>
  <c r="T1205" i="2"/>
  <c r="A1206" i="2"/>
  <c r="B1206" i="2" s="1"/>
  <c r="C1206" i="2"/>
  <c r="D1206" i="2"/>
  <c r="G1206" i="2"/>
  <c r="E1206" i="2" s="1"/>
  <c r="F1206" i="2" s="1"/>
  <c r="H1206" i="2"/>
  <c r="I1206" i="2"/>
  <c r="L1206" i="2"/>
  <c r="M1206" i="2"/>
  <c r="O1206" i="2" s="1"/>
  <c r="P1206" i="2"/>
  <c r="Q1206" i="2"/>
  <c r="R1206" i="2"/>
  <c r="S1206" i="2"/>
  <c r="T1206" i="2"/>
  <c r="A1207" i="2"/>
  <c r="B1207" i="2" s="1"/>
  <c r="C1207" i="2"/>
  <c r="D1207" i="2"/>
  <c r="G1207" i="2"/>
  <c r="E1207" i="2" s="1"/>
  <c r="F1207" i="2" s="1"/>
  <c r="H1207" i="2"/>
  <c r="I1207" i="2"/>
  <c r="L1207" i="2"/>
  <c r="M1207" i="2"/>
  <c r="N1207" i="2" s="1"/>
  <c r="P1207" i="2"/>
  <c r="Q1207" i="2"/>
  <c r="R1207" i="2"/>
  <c r="S1207" i="2"/>
  <c r="T1207" i="2"/>
  <c r="A1208" i="2"/>
  <c r="B1208" i="2" s="1"/>
  <c r="C1208" i="2"/>
  <c r="D1208" i="2"/>
  <c r="G1208" i="2"/>
  <c r="E1208" i="2" s="1"/>
  <c r="F1208" i="2" s="1"/>
  <c r="H1208" i="2"/>
  <c r="I1208" i="2"/>
  <c r="L1208" i="2"/>
  <c r="M1208" i="2"/>
  <c r="O1208" i="2" s="1"/>
  <c r="P1208" i="2"/>
  <c r="Q1208" i="2"/>
  <c r="R1208" i="2"/>
  <c r="S1208" i="2"/>
  <c r="T1208" i="2"/>
  <c r="A1209" i="2"/>
  <c r="B1209" i="2" s="1"/>
  <c r="C1209" i="2"/>
  <c r="D1209" i="2"/>
  <c r="G1209" i="2"/>
  <c r="E1209" i="2" s="1"/>
  <c r="F1209" i="2" s="1"/>
  <c r="H1209" i="2"/>
  <c r="I1209" i="2"/>
  <c r="J1209" i="2" s="1"/>
  <c r="L1209" i="2"/>
  <c r="M1209" i="2"/>
  <c r="P1209" i="2"/>
  <c r="Q1209" i="2"/>
  <c r="R1209" i="2"/>
  <c r="S1209" i="2"/>
  <c r="T1209" i="2"/>
  <c r="A1210" i="2"/>
  <c r="B1210" i="2" s="1"/>
  <c r="C1210" i="2"/>
  <c r="D1210" i="2"/>
  <c r="G1210" i="2"/>
  <c r="E1210" i="2" s="1"/>
  <c r="F1210" i="2" s="1"/>
  <c r="H1210" i="2"/>
  <c r="I1210" i="2"/>
  <c r="K1210" i="2" s="1"/>
  <c r="L1210" i="2"/>
  <c r="M1210" i="2"/>
  <c r="O1210" i="2" s="1"/>
  <c r="P1210" i="2"/>
  <c r="Q1210" i="2"/>
  <c r="R1210" i="2"/>
  <c r="S1210" i="2"/>
  <c r="T1210" i="2"/>
  <c r="A1211" i="2"/>
  <c r="B1211" i="2" s="1"/>
  <c r="C1211" i="2"/>
  <c r="D1211" i="2"/>
  <c r="G1211" i="2"/>
  <c r="E1211" i="2" s="1"/>
  <c r="F1211" i="2" s="1"/>
  <c r="H1211" i="2"/>
  <c r="I1211" i="2"/>
  <c r="J1211" i="2" s="1"/>
  <c r="L1211" i="2"/>
  <c r="M1211" i="2"/>
  <c r="N1211" i="2" s="1"/>
  <c r="P1211" i="2"/>
  <c r="Q1211" i="2"/>
  <c r="R1211" i="2"/>
  <c r="S1211" i="2"/>
  <c r="T1211" i="2"/>
  <c r="A1212" i="2"/>
  <c r="B1212" i="2" s="1"/>
  <c r="C1212" i="2"/>
  <c r="D1212" i="2"/>
  <c r="G1212" i="2"/>
  <c r="E1212" i="2" s="1"/>
  <c r="F1212" i="2" s="1"/>
  <c r="H1212" i="2"/>
  <c r="I1212" i="2"/>
  <c r="L1212" i="2"/>
  <c r="M1212" i="2"/>
  <c r="O1212" i="2" s="1"/>
  <c r="P1212" i="2"/>
  <c r="Q1212" i="2"/>
  <c r="R1212" i="2"/>
  <c r="S1212" i="2"/>
  <c r="T1212" i="2"/>
  <c r="A1213" i="2"/>
  <c r="B1213" i="2" s="1"/>
  <c r="C1213" i="2"/>
  <c r="D1213" i="2"/>
  <c r="G1213" i="2"/>
  <c r="E1213" i="2" s="1"/>
  <c r="F1213" i="2" s="1"/>
  <c r="H1213" i="2"/>
  <c r="I1213" i="2"/>
  <c r="L1213" i="2"/>
  <c r="M1213" i="2"/>
  <c r="P1213" i="2"/>
  <c r="Q1213" i="2"/>
  <c r="R1213" i="2"/>
  <c r="S1213" i="2"/>
  <c r="T1213" i="2"/>
  <c r="A1214" i="2"/>
  <c r="B1214" i="2" s="1"/>
  <c r="C1214" i="2"/>
  <c r="D1214" i="2"/>
  <c r="G1214" i="2"/>
  <c r="E1214" i="2" s="1"/>
  <c r="F1214" i="2" s="1"/>
  <c r="H1214" i="2"/>
  <c r="I1214" i="2"/>
  <c r="L1214" i="2"/>
  <c r="M1214" i="2"/>
  <c r="P1214" i="2"/>
  <c r="Q1214" i="2"/>
  <c r="R1214" i="2"/>
  <c r="S1214" i="2"/>
  <c r="T1214" i="2"/>
  <c r="A1215" i="2"/>
  <c r="B1215" i="2" s="1"/>
  <c r="C1215" i="2"/>
  <c r="D1215" i="2"/>
  <c r="G1215" i="2"/>
  <c r="E1215" i="2" s="1"/>
  <c r="F1215" i="2" s="1"/>
  <c r="H1215" i="2"/>
  <c r="I1215" i="2"/>
  <c r="L1215" i="2"/>
  <c r="M1215" i="2"/>
  <c r="N1215" i="2" s="1"/>
  <c r="P1215" i="2"/>
  <c r="Q1215" i="2"/>
  <c r="R1215" i="2"/>
  <c r="S1215" i="2"/>
  <c r="T1215" i="2"/>
  <c r="A1216" i="2"/>
  <c r="B1216" i="2" s="1"/>
  <c r="C1216" i="2"/>
  <c r="D1216" i="2"/>
  <c r="G1216" i="2"/>
  <c r="E1216" i="2" s="1"/>
  <c r="F1216" i="2" s="1"/>
  <c r="H1216" i="2"/>
  <c r="I1216" i="2"/>
  <c r="L1216" i="2"/>
  <c r="M1216" i="2"/>
  <c r="O1216" i="2" s="1"/>
  <c r="P1216" i="2"/>
  <c r="Q1216" i="2"/>
  <c r="R1216" i="2"/>
  <c r="S1216" i="2"/>
  <c r="T1216" i="2"/>
  <c r="A1217" i="2"/>
  <c r="B1217" i="2" s="1"/>
  <c r="C1217" i="2"/>
  <c r="D1217" i="2"/>
  <c r="G1217" i="2"/>
  <c r="E1217" i="2" s="1"/>
  <c r="F1217" i="2" s="1"/>
  <c r="H1217" i="2"/>
  <c r="I1217" i="2"/>
  <c r="J1217" i="2" s="1"/>
  <c r="L1217" i="2"/>
  <c r="M1217" i="2"/>
  <c r="N1217" i="2" s="1"/>
  <c r="P1217" i="2"/>
  <c r="Q1217" i="2"/>
  <c r="R1217" i="2"/>
  <c r="S1217" i="2"/>
  <c r="T1217" i="2"/>
  <c r="A1218" i="2"/>
  <c r="B1218" i="2" s="1"/>
  <c r="C1218" i="2"/>
  <c r="D1218" i="2"/>
  <c r="G1218" i="2"/>
  <c r="E1218" i="2" s="1"/>
  <c r="F1218" i="2" s="1"/>
  <c r="H1218" i="2"/>
  <c r="I1218" i="2"/>
  <c r="K1218" i="2" s="1"/>
  <c r="L1218" i="2"/>
  <c r="M1218" i="2"/>
  <c r="P1218" i="2"/>
  <c r="Q1218" i="2"/>
  <c r="R1218" i="2"/>
  <c r="S1218" i="2"/>
  <c r="T1218" i="2"/>
  <c r="A1219" i="2"/>
  <c r="B1219" i="2" s="1"/>
  <c r="C1219" i="2"/>
  <c r="D1219" i="2"/>
  <c r="G1219" i="2"/>
  <c r="E1219" i="2" s="1"/>
  <c r="F1219" i="2" s="1"/>
  <c r="H1219" i="2"/>
  <c r="I1219" i="2"/>
  <c r="J1219" i="2" s="1"/>
  <c r="L1219" i="2"/>
  <c r="M1219" i="2"/>
  <c r="P1219" i="2"/>
  <c r="Q1219" i="2"/>
  <c r="R1219" i="2"/>
  <c r="S1219" i="2"/>
  <c r="T1219" i="2"/>
  <c r="A1220" i="2"/>
  <c r="B1220" i="2" s="1"/>
  <c r="C1220" i="2"/>
  <c r="D1220" i="2"/>
  <c r="G1220" i="2"/>
  <c r="E1220" i="2" s="1"/>
  <c r="F1220" i="2" s="1"/>
  <c r="H1220" i="2"/>
  <c r="I1220" i="2"/>
  <c r="K1220" i="2" s="1"/>
  <c r="L1220" i="2"/>
  <c r="M1220" i="2"/>
  <c r="P1220" i="2"/>
  <c r="Q1220" i="2"/>
  <c r="R1220" i="2"/>
  <c r="S1220" i="2"/>
  <c r="T1220" i="2"/>
  <c r="A1221" i="2"/>
  <c r="B1221" i="2" s="1"/>
  <c r="C1221" i="2"/>
  <c r="D1221" i="2"/>
  <c r="G1221" i="2"/>
  <c r="E1221" i="2" s="1"/>
  <c r="F1221" i="2" s="1"/>
  <c r="H1221" i="2"/>
  <c r="I1221" i="2"/>
  <c r="J1221" i="2" s="1"/>
  <c r="L1221" i="2"/>
  <c r="M1221" i="2"/>
  <c r="N1221" i="2" s="1"/>
  <c r="P1221" i="2"/>
  <c r="Q1221" i="2"/>
  <c r="R1221" i="2"/>
  <c r="S1221" i="2"/>
  <c r="T1221" i="2"/>
  <c r="A1222" i="2"/>
  <c r="B1222" i="2" s="1"/>
  <c r="C1222" i="2"/>
  <c r="D1222" i="2"/>
  <c r="G1222" i="2"/>
  <c r="E1222" i="2" s="1"/>
  <c r="F1222" i="2" s="1"/>
  <c r="H1222" i="2"/>
  <c r="I1222" i="2"/>
  <c r="K1222" i="2" s="1"/>
  <c r="L1222" i="2"/>
  <c r="M1222" i="2"/>
  <c r="P1222" i="2"/>
  <c r="Q1222" i="2"/>
  <c r="R1222" i="2"/>
  <c r="S1222" i="2"/>
  <c r="T1222" i="2"/>
  <c r="A1223" i="2"/>
  <c r="B1223" i="2" s="1"/>
  <c r="C1223" i="2"/>
  <c r="D1223" i="2"/>
  <c r="G1223" i="2"/>
  <c r="E1223" i="2" s="1"/>
  <c r="F1223" i="2" s="1"/>
  <c r="H1223" i="2"/>
  <c r="I1223" i="2"/>
  <c r="L1223" i="2"/>
  <c r="M1223" i="2"/>
  <c r="N1223" i="2" s="1"/>
  <c r="P1223" i="2"/>
  <c r="Q1223" i="2"/>
  <c r="R1223" i="2"/>
  <c r="S1223" i="2"/>
  <c r="T1223" i="2"/>
  <c r="A1224" i="2"/>
  <c r="B1224" i="2" s="1"/>
  <c r="C1224" i="2"/>
  <c r="D1224" i="2"/>
  <c r="G1224" i="2"/>
  <c r="E1224" i="2" s="1"/>
  <c r="F1224" i="2" s="1"/>
  <c r="H1224" i="2"/>
  <c r="I1224" i="2"/>
  <c r="L1224" i="2"/>
  <c r="M1224" i="2"/>
  <c r="O1224" i="2" s="1"/>
  <c r="P1224" i="2"/>
  <c r="Q1224" i="2"/>
  <c r="R1224" i="2"/>
  <c r="S1224" i="2"/>
  <c r="T1224" i="2"/>
  <c r="A1225" i="2"/>
  <c r="B1225" i="2" s="1"/>
  <c r="C1225" i="2"/>
  <c r="D1225" i="2"/>
  <c r="G1225" i="2"/>
  <c r="E1225" i="2" s="1"/>
  <c r="F1225" i="2" s="1"/>
  <c r="H1225" i="2"/>
  <c r="I1225" i="2"/>
  <c r="J1225" i="2" s="1"/>
  <c r="L1225" i="2"/>
  <c r="M1225" i="2"/>
  <c r="N1225" i="2" s="1"/>
  <c r="P1225" i="2"/>
  <c r="Q1225" i="2"/>
  <c r="R1225" i="2"/>
  <c r="S1225" i="2"/>
  <c r="T1225" i="2"/>
  <c r="A1226" i="2"/>
  <c r="B1226" i="2" s="1"/>
  <c r="C1226" i="2"/>
  <c r="D1226" i="2"/>
  <c r="G1226" i="2"/>
  <c r="E1226" i="2" s="1"/>
  <c r="F1226" i="2" s="1"/>
  <c r="H1226" i="2"/>
  <c r="I1226" i="2"/>
  <c r="L1226" i="2"/>
  <c r="M1226" i="2"/>
  <c r="O1226" i="2" s="1"/>
  <c r="P1226" i="2"/>
  <c r="Q1226" i="2"/>
  <c r="R1226" i="2"/>
  <c r="S1226" i="2"/>
  <c r="T1226" i="2"/>
  <c r="A1227" i="2"/>
  <c r="B1227" i="2" s="1"/>
  <c r="C1227" i="2"/>
  <c r="D1227" i="2"/>
  <c r="G1227" i="2"/>
  <c r="E1227" i="2" s="1"/>
  <c r="F1227" i="2" s="1"/>
  <c r="H1227" i="2"/>
  <c r="I1227" i="2"/>
  <c r="J1227" i="2" s="1"/>
  <c r="L1227" i="2"/>
  <c r="M1227" i="2"/>
  <c r="N1227" i="2" s="1"/>
  <c r="P1227" i="2"/>
  <c r="Q1227" i="2"/>
  <c r="R1227" i="2"/>
  <c r="S1227" i="2"/>
  <c r="T1227" i="2"/>
  <c r="A1228" i="2"/>
  <c r="B1228" i="2" s="1"/>
  <c r="C1228" i="2"/>
  <c r="D1228" i="2"/>
  <c r="G1228" i="2"/>
  <c r="E1228" i="2" s="1"/>
  <c r="F1228" i="2" s="1"/>
  <c r="H1228" i="2"/>
  <c r="I1228" i="2"/>
  <c r="L1228" i="2"/>
  <c r="M1228" i="2"/>
  <c r="O1228" i="2" s="1"/>
  <c r="P1228" i="2"/>
  <c r="Q1228" i="2"/>
  <c r="R1228" i="2"/>
  <c r="S1228" i="2"/>
  <c r="T1228" i="2"/>
  <c r="A1229" i="2"/>
  <c r="B1229" i="2" s="1"/>
  <c r="C1229" i="2"/>
  <c r="D1229" i="2"/>
  <c r="G1229" i="2"/>
  <c r="E1229" i="2" s="1"/>
  <c r="F1229" i="2" s="1"/>
  <c r="H1229" i="2"/>
  <c r="I1229" i="2"/>
  <c r="L1229" i="2"/>
  <c r="M1229" i="2"/>
  <c r="P1229" i="2"/>
  <c r="Q1229" i="2"/>
  <c r="R1229" i="2"/>
  <c r="S1229" i="2"/>
  <c r="T1229" i="2"/>
  <c r="A1230" i="2"/>
  <c r="B1230" i="2" s="1"/>
  <c r="C1230" i="2"/>
  <c r="D1230" i="2"/>
  <c r="G1230" i="2"/>
  <c r="E1230" i="2" s="1"/>
  <c r="F1230" i="2" s="1"/>
  <c r="H1230" i="2"/>
  <c r="I1230" i="2"/>
  <c r="L1230" i="2"/>
  <c r="M1230" i="2"/>
  <c r="P1230" i="2"/>
  <c r="Q1230" i="2"/>
  <c r="R1230" i="2"/>
  <c r="S1230" i="2"/>
  <c r="T1230" i="2"/>
  <c r="A1231" i="2"/>
  <c r="B1231" i="2" s="1"/>
  <c r="C1231" i="2"/>
  <c r="D1231" i="2"/>
  <c r="G1231" i="2"/>
  <c r="E1231" i="2" s="1"/>
  <c r="F1231" i="2" s="1"/>
  <c r="H1231" i="2"/>
  <c r="I1231" i="2"/>
  <c r="J1231" i="2" s="1"/>
  <c r="L1231" i="2"/>
  <c r="M1231" i="2"/>
  <c r="N1231" i="2" s="1"/>
  <c r="P1231" i="2"/>
  <c r="Q1231" i="2"/>
  <c r="R1231" i="2"/>
  <c r="S1231" i="2"/>
  <c r="T1231" i="2"/>
  <c r="A1232" i="2"/>
  <c r="B1232" i="2" s="1"/>
  <c r="C1232" i="2"/>
  <c r="D1232" i="2"/>
  <c r="G1232" i="2"/>
  <c r="E1232" i="2" s="1"/>
  <c r="F1232" i="2" s="1"/>
  <c r="H1232" i="2"/>
  <c r="I1232" i="2"/>
  <c r="L1232" i="2"/>
  <c r="M1232" i="2"/>
  <c r="O1232" i="2" s="1"/>
  <c r="P1232" i="2"/>
  <c r="Q1232" i="2"/>
  <c r="R1232" i="2"/>
  <c r="S1232" i="2"/>
  <c r="T1232" i="2"/>
  <c r="A1233" i="2"/>
  <c r="B1233" i="2" s="1"/>
  <c r="C1233" i="2"/>
  <c r="D1233" i="2"/>
  <c r="G1233" i="2"/>
  <c r="E1233" i="2" s="1"/>
  <c r="F1233" i="2" s="1"/>
  <c r="H1233" i="2"/>
  <c r="I1233" i="2"/>
  <c r="J1233" i="2" s="1"/>
  <c r="L1233" i="2"/>
  <c r="M1233" i="2"/>
  <c r="N1233" i="2" s="1"/>
  <c r="P1233" i="2"/>
  <c r="Q1233" i="2"/>
  <c r="R1233" i="2"/>
  <c r="S1233" i="2"/>
  <c r="T1233" i="2"/>
  <c r="A1234" i="2"/>
  <c r="B1234" i="2" s="1"/>
  <c r="C1234" i="2"/>
  <c r="D1234" i="2"/>
  <c r="G1234" i="2"/>
  <c r="E1234" i="2" s="1"/>
  <c r="F1234" i="2" s="1"/>
  <c r="H1234" i="2"/>
  <c r="I1234" i="2"/>
  <c r="K1234" i="2" s="1"/>
  <c r="L1234" i="2"/>
  <c r="M1234" i="2"/>
  <c r="O1234" i="2" s="1"/>
  <c r="P1234" i="2"/>
  <c r="Q1234" i="2"/>
  <c r="R1234" i="2"/>
  <c r="S1234" i="2"/>
  <c r="T1234" i="2"/>
  <c r="A1235" i="2"/>
  <c r="B1235" i="2" s="1"/>
  <c r="C1235" i="2"/>
  <c r="D1235" i="2"/>
  <c r="G1235" i="2"/>
  <c r="E1235" i="2" s="1"/>
  <c r="F1235" i="2" s="1"/>
  <c r="H1235" i="2"/>
  <c r="I1235" i="2"/>
  <c r="J1235" i="2" s="1"/>
  <c r="L1235" i="2"/>
  <c r="M1235" i="2"/>
  <c r="P1235" i="2"/>
  <c r="Q1235" i="2"/>
  <c r="R1235" i="2"/>
  <c r="S1235" i="2"/>
  <c r="T1235" i="2"/>
  <c r="A1236" i="2"/>
  <c r="B1236" i="2" s="1"/>
  <c r="C1236" i="2"/>
  <c r="D1236" i="2"/>
  <c r="G1236" i="2"/>
  <c r="E1236" i="2" s="1"/>
  <c r="F1236" i="2" s="1"/>
  <c r="H1236" i="2"/>
  <c r="I1236" i="2"/>
  <c r="L1236" i="2"/>
  <c r="M1236" i="2"/>
  <c r="P1236" i="2"/>
  <c r="Q1236" i="2"/>
  <c r="R1236" i="2"/>
  <c r="S1236" i="2"/>
  <c r="T1236" i="2"/>
  <c r="A1237" i="2"/>
  <c r="B1237" i="2" s="1"/>
  <c r="C1237" i="2"/>
  <c r="D1237" i="2"/>
  <c r="G1237" i="2"/>
  <c r="E1237" i="2" s="1"/>
  <c r="F1237" i="2" s="1"/>
  <c r="H1237" i="2"/>
  <c r="I1237" i="2"/>
  <c r="J1237" i="2" s="1"/>
  <c r="L1237" i="2"/>
  <c r="M1237" i="2"/>
  <c r="P1237" i="2"/>
  <c r="Q1237" i="2"/>
  <c r="R1237" i="2"/>
  <c r="S1237" i="2"/>
  <c r="T1237" i="2"/>
  <c r="A1238" i="2"/>
  <c r="B1238" i="2" s="1"/>
  <c r="C1238" i="2"/>
  <c r="D1238" i="2"/>
  <c r="G1238" i="2"/>
  <c r="E1238" i="2" s="1"/>
  <c r="F1238" i="2" s="1"/>
  <c r="H1238" i="2"/>
  <c r="I1238" i="2"/>
  <c r="K1238" i="2" s="1"/>
  <c r="L1238" i="2"/>
  <c r="M1238" i="2"/>
  <c r="O1238" i="2" s="1"/>
  <c r="P1238" i="2"/>
  <c r="Q1238" i="2"/>
  <c r="R1238" i="2"/>
  <c r="S1238" i="2"/>
  <c r="T1238" i="2"/>
  <c r="A1239" i="2"/>
  <c r="B1239" i="2" s="1"/>
  <c r="C1239" i="2"/>
  <c r="D1239" i="2"/>
  <c r="G1239" i="2"/>
  <c r="E1239" i="2" s="1"/>
  <c r="F1239" i="2" s="1"/>
  <c r="H1239" i="2"/>
  <c r="I1239" i="2"/>
  <c r="L1239" i="2"/>
  <c r="M1239" i="2"/>
  <c r="N1239" i="2" s="1"/>
  <c r="P1239" i="2"/>
  <c r="Q1239" i="2"/>
  <c r="R1239" i="2"/>
  <c r="S1239" i="2"/>
  <c r="T1239" i="2"/>
  <c r="A1240" i="2"/>
  <c r="B1240" i="2" s="1"/>
  <c r="C1240" i="2"/>
  <c r="D1240" i="2"/>
  <c r="G1240" i="2"/>
  <c r="E1240" i="2" s="1"/>
  <c r="F1240" i="2" s="1"/>
  <c r="H1240" i="2"/>
  <c r="I1240" i="2"/>
  <c r="L1240" i="2"/>
  <c r="M1240" i="2"/>
  <c r="O1240" i="2" s="1"/>
  <c r="P1240" i="2"/>
  <c r="Q1240" i="2"/>
  <c r="R1240" i="2"/>
  <c r="S1240" i="2"/>
  <c r="T1240" i="2"/>
  <c r="A1241" i="2"/>
  <c r="B1241" i="2" s="1"/>
  <c r="C1241" i="2"/>
  <c r="D1241" i="2"/>
  <c r="G1241" i="2"/>
  <c r="E1241" i="2" s="1"/>
  <c r="F1241" i="2" s="1"/>
  <c r="H1241" i="2"/>
  <c r="I1241" i="2"/>
  <c r="J1241" i="2" s="1"/>
  <c r="L1241" i="2"/>
  <c r="M1241" i="2"/>
  <c r="P1241" i="2"/>
  <c r="Q1241" i="2"/>
  <c r="R1241" i="2"/>
  <c r="S1241" i="2"/>
  <c r="T1241" i="2"/>
  <c r="A1242" i="2"/>
  <c r="B1242" i="2" s="1"/>
  <c r="C1242" i="2"/>
  <c r="D1242" i="2"/>
  <c r="G1242" i="2"/>
  <c r="E1242" i="2" s="1"/>
  <c r="F1242" i="2" s="1"/>
  <c r="H1242" i="2"/>
  <c r="I1242" i="2"/>
  <c r="K1242" i="2" s="1"/>
  <c r="L1242" i="2"/>
  <c r="M1242" i="2"/>
  <c r="O1242" i="2" s="1"/>
  <c r="P1242" i="2"/>
  <c r="Q1242" i="2"/>
  <c r="R1242" i="2"/>
  <c r="S1242" i="2"/>
  <c r="T1242" i="2"/>
  <c r="A1243" i="2"/>
  <c r="B1243" i="2" s="1"/>
  <c r="C1243" i="2"/>
  <c r="D1243" i="2"/>
  <c r="G1243" i="2"/>
  <c r="E1243" i="2" s="1"/>
  <c r="F1243" i="2" s="1"/>
  <c r="H1243" i="2"/>
  <c r="I1243" i="2"/>
  <c r="J1243" i="2" s="1"/>
  <c r="L1243" i="2"/>
  <c r="M1243" i="2"/>
  <c r="N1243" i="2" s="1"/>
  <c r="P1243" i="2"/>
  <c r="Q1243" i="2"/>
  <c r="R1243" i="2"/>
  <c r="S1243" i="2"/>
  <c r="T1243" i="2"/>
  <c r="A1244" i="2"/>
  <c r="B1244" i="2" s="1"/>
  <c r="C1244" i="2"/>
  <c r="D1244" i="2"/>
  <c r="G1244" i="2"/>
  <c r="E1244" i="2" s="1"/>
  <c r="F1244" i="2" s="1"/>
  <c r="H1244" i="2"/>
  <c r="I1244" i="2"/>
  <c r="K1244" i="2" s="1"/>
  <c r="L1244" i="2"/>
  <c r="M1244" i="2"/>
  <c r="O1244" i="2" s="1"/>
  <c r="P1244" i="2"/>
  <c r="Q1244" i="2"/>
  <c r="R1244" i="2"/>
  <c r="S1244" i="2"/>
  <c r="T1244" i="2"/>
  <c r="A1245" i="2"/>
  <c r="B1245" i="2" s="1"/>
  <c r="C1245" i="2"/>
  <c r="D1245" i="2"/>
  <c r="G1245" i="2"/>
  <c r="E1245" i="2" s="1"/>
  <c r="F1245" i="2" s="1"/>
  <c r="H1245" i="2"/>
  <c r="I1245" i="2"/>
  <c r="L1245" i="2"/>
  <c r="M1245" i="2"/>
  <c r="P1245" i="2"/>
  <c r="Q1245" i="2"/>
  <c r="R1245" i="2"/>
  <c r="S1245" i="2"/>
  <c r="T1245" i="2"/>
  <c r="A1246" i="2"/>
  <c r="B1246" i="2" s="1"/>
  <c r="C1246" i="2"/>
  <c r="D1246" i="2"/>
  <c r="G1246" i="2"/>
  <c r="E1246" i="2" s="1"/>
  <c r="F1246" i="2" s="1"/>
  <c r="H1246" i="2"/>
  <c r="I1246" i="2"/>
  <c r="L1246" i="2"/>
  <c r="M1246" i="2"/>
  <c r="P1246" i="2"/>
  <c r="Q1246" i="2"/>
  <c r="R1246" i="2"/>
  <c r="S1246" i="2"/>
  <c r="T1246" i="2"/>
  <c r="A1247" i="2"/>
  <c r="B1247" i="2" s="1"/>
  <c r="C1247" i="2"/>
  <c r="D1247" i="2"/>
  <c r="G1247" i="2"/>
  <c r="E1247" i="2" s="1"/>
  <c r="F1247" i="2" s="1"/>
  <c r="H1247" i="2"/>
  <c r="I1247" i="2"/>
  <c r="J1247" i="2" s="1"/>
  <c r="L1247" i="2"/>
  <c r="M1247" i="2"/>
  <c r="N1247" i="2" s="1"/>
  <c r="P1247" i="2"/>
  <c r="Q1247" i="2"/>
  <c r="R1247" i="2"/>
  <c r="S1247" i="2"/>
  <c r="T1247" i="2"/>
  <c r="A1248" i="2"/>
  <c r="B1248" i="2" s="1"/>
  <c r="C1248" i="2"/>
  <c r="D1248" i="2"/>
  <c r="G1248" i="2"/>
  <c r="E1248" i="2" s="1"/>
  <c r="F1248" i="2" s="1"/>
  <c r="H1248" i="2"/>
  <c r="I1248" i="2"/>
  <c r="K1248" i="2" s="1"/>
  <c r="L1248" i="2"/>
  <c r="M1248" i="2"/>
  <c r="O1248" i="2" s="1"/>
  <c r="P1248" i="2"/>
  <c r="Q1248" i="2"/>
  <c r="R1248" i="2"/>
  <c r="S1248" i="2"/>
  <c r="T1248" i="2"/>
  <c r="A1249" i="2"/>
  <c r="B1249" i="2" s="1"/>
  <c r="C1249" i="2"/>
  <c r="D1249" i="2"/>
  <c r="G1249" i="2"/>
  <c r="E1249" i="2" s="1"/>
  <c r="F1249" i="2" s="1"/>
  <c r="H1249" i="2"/>
  <c r="I1249" i="2"/>
  <c r="J1249" i="2" s="1"/>
  <c r="L1249" i="2"/>
  <c r="M1249" i="2"/>
  <c r="N1249" i="2" s="1"/>
  <c r="P1249" i="2"/>
  <c r="Q1249" i="2"/>
  <c r="R1249" i="2"/>
  <c r="S1249" i="2"/>
  <c r="T1249" i="2"/>
  <c r="A1250" i="2"/>
  <c r="B1250" i="2" s="1"/>
  <c r="C1250" i="2"/>
  <c r="D1250" i="2"/>
  <c r="G1250" i="2"/>
  <c r="E1250" i="2" s="1"/>
  <c r="F1250" i="2" s="1"/>
  <c r="H1250" i="2"/>
  <c r="I1250" i="2"/>
  <c r="K1250" i="2" s="1"/>
  <c r="L1250" i="2"/>
  <c r="M1250" i="2"/>
  <c r="O1250" i="2" s="1"/>
  <c r="P1250" i="2"/>
  <c r="Q1250" i="2"/>
  <c r="R1250" i="2"/>
  <c r="S1250" i="2"/>
  <c r="T1250" i="2"/>
  <c r="A1251" i="2"/>
  <c r="B1251" i="2" s="1"/>
  <c r="C1251" i="2"/>
  <c r="D1251" i="2"/>
  <c r="G1251" i="2"/>
  <c r="E1251" i="2" s="1"/>
  <c r="F1251" i="2" s="1"/>
  <c r="H1251" i="2"/>
  <c r="I1251" i="2"/>
  <c r="J1251" i="2" s="1"/>
  <c r="L1251" i="2"/>
  <c r="M1251" i="2"/>
  <c r="P1251" i="2"/>
  <c r="Q1251" i="2"/>
  <c r="R1251" i="2"/>
  <c r="S1251" i="2"/>
  <c r="T1251" i="2"/>
  <c r="A1252" i="2"/>
  <c r="B1252" i="2" s="1"/>
  <c r="C1252" i="2"/>
  <c r="D1252" i="2"/>
  <c r="G1252" i="2"/>
  <c r="E1252" i="2" s="1"/>
  <c r="F1252" i="2" s="1"/>
  <c r="H1252" i="2"/>
  <c r="I1252" i="2"/>
  <c r="K1252" i="2" s="1"/>
  <c r="L1252" i="2"/>
  <c r="M1252" i="2"/>
  <c r="P1252" i="2"/>
  <c r="Q1252" i="2"/>
  <c r="R1252" i="2"/>
  <c r="S1252" i="2"/>
  <c r="T1252" i="2"/>
  <c r="A1253" i="2"/>
  <c r="B1253" i="2" s="1"/>
  <c r="C1253" i="2"/>
  <c r="D1253" i="2"/>
  <c r="G1253" i="2"/>
  <c r="E1253" i="2" s="1"/>
  <c r="F1253" i="2" s="1"/>
  <c r="H1253" i="2"/>
  <c r="I1253" i="2"/>
  <c r="J1253" i="2" s="1"/>
  <c r="L1253" i="2"/>
  <c r="M1253" i="2"/>
  <c r="N1253" i="2" s="1"/>
  <c r="P1253" i="2"/>
  <c r="Q1253" i="2"/>
  <c r="R1253" i="2"/>
  <c r="S1253" i="2"/>
  <c r="T1253" i="2"/>
  <c r="A1254" i="2"/>
  <c r="B1254" i="2" s="1"/>
  <c r="C1254" i="2"/>
  <c r="D1254" i="2"/>
  <c r="G1254" i="2"/>
  <c r="E1254" i="2" s="1"/>
  <c r="F1254" i="2" s="1"/>
  <c r="H1254" i="2"/>
  <c r="I1254" i="2"/>
  <c r="K1254" i="2" s="1"/>
  <c r="L1254" i="2"/>
  <c r="M1254" i="2"/>
  <c r="O1254" i="2" s="1"/>
  <c r="P1254" i="2"/>
  <c r="Q1254" i="2"/>
  <c r="R1254" i="2"/>
  <c r="S1254" i="2"/>
  <c r="T1254" i="2"/>
  <c r="A1255" i="2"/>
  <c r="B1255" i="2" s="1"/>
  <c r="C1255" i="2"/>
  <c r="D1255" i="2"/>
  <c r="G1255" i="2"/>
  <c r="E1255" i="2" s="1"/>
  <c r="F1255" i="2" s="1"/>
  <c r="H1255" i="2"/>
  <c r="I1255" i="2"/>
  <c r="L1255" i="2"/>
  <c r="M1255" i="2"/>
  <c r="N1255" i="2" s="1"/>
  <c r="P1255" i="2"/>
  <c r="Q1255" i="2"/>
  <c r="R1255" i="2"/>
  <c r="S1255" i="2"/>
  <c r="T1255" i="2"/>
  <c r="A1256" i="2"/>
  <c r="B1256" i="2" s="1"/>
  <c r="C1256" i="2"/>
  <c r="D1256" i="2"/>
  <c r="G1256" i="2"/>
  <c r="E1256" i="2" s="1"/>
  <c r="F1256" i="2" s="1"/>
  <c r="H1256" i="2"/>
  <c r="I1256" i="2"/>
  <c r="L1256" i="2"/>
  <c r="M1256" i="2"/>
  <c r="O1256" i="2" s="1"/>
  <c r="P1256" i="2"/>
  <c r="Q1256" i="2"/>
  <c r="R1256" i="2"/>
  <c r="S1256" i="2"/>
  <c r="T1256" i="2"/>
  <c r="A1257" i="2"/>
  <c r="B1257" i="2" s="1"/>
  <c r="C1257" i="2"/>
  <c r="D1257" i="2"/>
  <c r="G1257" i="2"/>
  <c r="E1257" i="2" s="1"/>
  <c r="F1257" i="2" s="1"/>
  <c r="H1257" i="2"/>
  <c r="I1257" i="2"/>
  <c r="J1257" i="2" s="1"/>
  <c r="L1257" i="2"/>
  <c r="M1257" i="2"/>
  <c r="N1257" i="2" s="1"/>
  <c r="P1257" i="2"/>
  <c r="Q1257" i="2"/>
  <c r="R1257" i="2"/>
  <c r="S1257" i="2"/>
  <c r="T1257" i="2"/>
  <c r="A1258" i="2"/>
  <c r="B1258" i="2" s="1"/>
  <c r="C1258" i="2"/>
  <c r="D1258" i="2"/>
  <c r="G1258" i="2"/>
  <c r="E1258" i="2" s="1"/>
  <c r="F1258" i="2" s="1"/>
  <c r="H1258" i="2"/>
  <c r="I1258" i="2"/>
  <c r="L1258" i="2"/>
  <c r="M1258" i="2"/>
  <c r="O1258" i="2" s="1"/>
  <c r="P1258" i="2"/>
  <c r="Q1258" i="2"/>
  <c r="R1258" i="2"/>
  <c r="S1258" i="2"/>
  <c r="T1258" i="2"/>
  <c r="A1259" i="2"/>
  <c r="B1259" i="2" s="1"/>
  <c r="C1259" i="2"/>
  <c r="D1259" i="2"/>
  <c r="G1259" i="2"/>
  <c r="E1259" i="2" s="1"/>
  <c r="F1259" i="2" s="1"/>
  <c r="H1259" i="2"/>
  <c r="I1259" i="2"/>
  <c r="J1259" i="2" s="1"/>
  <c r="L1259" i="2"/>
  <c r="M1259" i="2"/>
  <c r="N1259" i="2" s="1"/>
  <c r="P1259" i="2"/>
  <c r="Q1259" i="2"/>
  <c r="R1259" i="2"/>
  <c r="S1259" i="2"/>
  <c r="T1259" i="2"/>
  <c r="A1260" i="2"/>
  <c r="B1260" i="2" s="1"/>
  <c r="C1260" i="2"/>
  <c r="D1260" i="2"/>
  <c r="G1260" i="2"/>
  <c r="E1260" i="2" s="1"/>
  <c r="F1260" i="2" s="1"/>
  <c r="H1260" i="2"/>
  <c r="I1260" i="2"/>
  <c r="K1260" i="2" s="1"/>
  <c r="L1260" i="2"/>
  <c r="M1260" i="2"/>
  <c r="O1260" i="2" s="1"/>
  <c r="P1260" i="2"/>
  <c r="Q1260" i="2"/>
  <c r="R1260" i="2"/>
  <c r="S1260" i="2"/>
  <c r="T1260" i="2"/>
  <c r="A1261" i="2"/>
  <c r="B1261" i="2" s="1"/>
  <c r="C1261" i="2"/>
  <c r="D1261" i="2"/>
  <c r="G1261" i="2"/>
  <c r="E1261" i="2" s="1"/>
  <c r="F1261" i="2" s="1"/>
  <c r="H1261" i="2"/>
  <c r="I1261" i="2"/>
  <c r="L1261" i="2"/>
  <c r="M1261" i="2"/>
  <c r="P1261" i="2"/>
  <c r="Q1261" i="2"/>
  <c r="R1261" i="2"/>
  <c r="S1261" i="2"/>
  <c r="T1261" i="2"/>
  <c r="A1262" i="2"/>
  <c r="B1262" i="2" s="1"/>
  <c r="C1262" i="2"/>
  <c r="D1262" i="2"/>
  <c r="G1262" i="2"/>
  <c r="E1262" i="2" s="1"/>
  <c r="F1262" i="2" s="1"/>
  <c r="H1262" i="2"/>
  <c r="I1262" i="2"/>
  <c r="L1262" i="2"/>
  <c r="M1262" i="2"/>
  <c r="P1262" i="2"/>
  <c r="Q1262" i="2"/>
  <c r="R1262" i="2"/>
  <c r="S1262" i="2"/>
  <c r="T1262" i="2"/>
  <c r="A1263" i="2"/>
  <c r="B1263" i="2" s="1"/>
  <c r="C1263" i="2"/>
  <c r="D1263" i="2"/>
  <c r="G1263" i="2"/>
  <c r="E1263" i="2" s="1"/>
  <c r="F1263" i="2" s="1"/>
  <c r="H1263" i="2"/>
  <c r="I1263" i="2"/>
  <c r="J1263" i="2" s="1"/>
  <c r="L1263" i="2"/>
  <c r="M1263" i="2"/>
  <c r="N1263" i="2" s="1"/>
  <c r="P1263" i="2"/>
  <c r="Q1263" i="2"/>
  <c r="R1263" i="2"/>
  <c r="S1263" i="2"/>
  <c r="T1263" i="2"/>
  <c r="A1264" i="2"/>
  <c r="B1264" i="2" s="1"/>
  <c r="C1264" i="2"/>
  <c r="D1264" i="2"/>
  <c r="G1264" i="2"/>
  <c r="E1264" i="2" s="1"/>
  <c r="F1264" i="2" s="1"/>
  <c r="H1264" i="2"/>
  <c r="I1264" i="2"/>
  <c r="K1264" i="2" s="1"/>
  <c r="L1264" i="2"/>
  <c r="M1264" i="2"/>
  <c r="O1264" i="2" s="1"/>
  <c r="P1264" i="2"/>
  <c r="Q1264" i="2"/>
  <c r="R1264" i="2"/>
  <c r="S1264" i="2"/>
  <c r="T1264" i="2"/>
  <c r="A1265" i="2"/>
  <c r="B1265" i="2" s="1"/>
  <c r="C1265" i="2"/>
  <c r="D1265" i="2"/>
  <c r="G1265" i="2"/>
  <c r="E1265" i="2" s="1"/>
  <c r="F1265" i="2" s="1"/>
  <c r="H1265" i="2"/>
  <c r="I1265" i="2"/>
  <c r="J1265" i="2" s="1"/>
  <c r="L1265" i="2"/>
  <c r="M1265" i="2"/>
  <c r="N1265" i="2" s="1"/>
  <c r="P1265" i="2"/>
  <c r="Q1265" i="2"/>
  <c r="R1265" i="2"/>
  <c r="S1265" i="2"/>
  <c r="T1265" i="2"/>
  <c r="A1266" i="2"/>
  <c r="B1266" i="2" s="1"/>
  <c r="C1266" i="2"/>
  <c r="D1266" i="2"/>
  <c r="G1266" i="2"/>
  <c r="E1266" i="2" s="1"/>
  <c r="F1266" i="2" s="1"/>
  <c r="H1266" i="2"/>
  <c r="I1266" i="2"/>
  <c r="K1266" i="2" s="1"/>
  <c r="L1266" i="2"/>
  <c r="M1266" i="2"/>
  <c r="O1266" i="2" s="1"/>
  <c r="P1266" i="2"/>
  <c r="Q1266" i="2"/>
  <c r="R1266" i="2"/>
  <c r="S1266" i="2"/>
  <c r="T1266" i="2"/>
  <c r="A1267" i="2"/>
  <c r="B1267" i="2" s="1"/>
  <c r="C1267" i="2"/>
  <c r="D1267" i="2"/>
  <c r="G1267" i="2"/>
  <c r="E1267" i="2" s="1"/>
  <c r="F1267" i="2" s="1"/>
  <c r="H1267" i="2"/>
  <c r="I1267" i="2"/>
  <c r="J1267" i="2" s="1"/>
  <c r="L1267" i="2"/>
  <c r="M1267" i="2"/>
  <c r="P1267" i="2"/>
  <c r="Q1267" i="2"/>
  <c r="R1267" i="2"/>
  <c r="S1267" i="2"/>
  <c r="T1267" i="2"/>
  <c r="A1268" i="2"/>
  <c r="B1268" i="2" s="1"/>
  <c r="C1268" i="2"/>
  <c r="D1268" i="2"/>
  <c r="G1268" i="2"/>
  <c r="E1268" i="2" s="1"/>
  <c r="F1268" i="2" s="1"/>
  <c r="H1268" i="2"/>
  <c r="I1268" i="2"/>
  <c r="L1268" i="2"/>
  <c r="M1268" i="2"/>
  <c r="P1268" i="2"/>
  <c r="Q1268" i="2"/>
  <c r="R1268" i="2"/>
  <c r="S1268" i="2"/>
  <c r="T1268" i="2"/>
  <c r="A1269" i="2"/>
  <c r="B1269" i="2" s="1"/>
  <c r="C1269" i="2"/>
  <c r="D1269" i="2"/>
  <c r="G1269" i="2"/>
  <c r="E1269" i="2" s="1"/>
  <c r="F1269" i="2" s="1"/>
  <c r="H1269" i="2"/>
  <c r="I1269" i="2"/>
  <c r="J1269" i="2" s="1"/>
  <c r="L1269" i="2"/>
  <c r="M1269" i="2"/>
  <c r="P1269" i="2"/>
  <c r="Q1269" i="2"/>
  <c r="R1269" i="2"/>
  <c r="S1269" i="2"/>
  <c r="T1269" i="2"/>
  <c r="A1270" i="2"/>
  <c r="B1270" i="2" s="1"/>
  <c r="C1270" i="2"/>
  <c r="D1270" i="2"/>
  <c r="G1270" i="2"/>
  <c r="E1270" i="2" s="1"/>
  <c r="F1270" i="2" s="1"/>
  <c r="H1270" i="2"/>
  <c r="I1270" i="2"/>
  <c r="K1270" i="2" s="1"/>
  <c r="L1270" i="2"/>
  <c r="M1270" i="2"/>
  <c r="O1270" i="2" s="1"/>
  <c r="P1270" i="2"/>
  <c r="Q1270" i="2"/>
  <c r="R1270" i="2"/>
  <c r="S1270" i="2"/>
  <c r="T1270" i="2"/>
  <c r="A1271" i="2"/>
  <c r="B1271" i="2" s="1"/>
  <c r="C1271" i="2"/>
  <c r="D1271" i="2"/>
  <c r="G1271" i="2"/>
  <c r="E1271" i="2" s="1"/>
  <c r="F1271" i="2" s="1"/>
  <c r="H1271" i="2"/>
  <c r="I1271" i="2"/>
  <c r="L1271" i="2"/>
  <c r="M1271" i="2"/>
  <c r="N1271" i="2" s="1"/>
  <c r="P1271" i="2"/>
  <c r="Q1271" i="2"/>
  <c r="R1271" i="2"/>
  <c r="S1271" i="2"/>
  <c r="T1271" i="2"/>
  <c r="A1272" i="2"/>
  <c r="B1272" i="2" s="1"/>
  <c r="C1272" i="2"/>
  <c r="D1272" i="2"/>
  <c r="G1272" i="2"/>
  <c r="E1272" i="2" s="1"/>
  <c r="F1272" i="2" s="1"/>
  <c r="H1272" i="2"/>
  <c r="I1272" i="2"/>
  <c r="L1272" i="2"/>
  <c r="M1272" i="2"/>
  <c r="O1272" i="2" s="1"/>
  <c r="P1272" i="2"/>
  <c r="Q1272" i="2"/>
  <c r="R1272" i="2"/>
  <c r="S1272" i="2"/>
  <c r="T1272" i="2"/>
  <c r="A1273" i="2"/>
  <c r="B1273" i="2" s="1"/>
  <c r="C1273" i="2"/>
  <c r="D1273" i="2"/>
  <c r="G1273" i="2"/>
  <c r="E1273" i="2" s="1"/>
  <c r="F1273" i="2" s="1"/>
  <c r="H1273" i="2"/>
  <c r="I1273" i="2"/>
  <c r="L1273" i="2"/>
  <c r="M1273" i="2"/>
  <c r="P1273" i="2"/>
  <c r="Q1273" i="2"/>
  <c r="R1273" i="2"/>
  <c r="S1273" i="2"/>
  <c r="T1273" i="2"/>
  <c r="A1274" i="2"/>
  <c r="B1274" i="2" s="1"/>
  <c r="C1274" i="2"/>
  <c r="D1274" i="2"/>
  <c r="G1274" i="2"/>
  <c r="E1274" i="2" s="1"/>
  <c r="F1274" i="2" s="1"/>
  <c r="H1274" i="2"/>
  <c r="I1274" i="2"/>
  <c r="K1274" i="2" s="1"/>
  <c r="L1274" i="2"/>
  <c r="M1274" i="2"/>
  <c r="O1274" i="2" s="1"/>
  <c r="P1274" i="2"/>
  <c r="Q1274" i="2"/>
  <c r="R1274" i="2"/>
  <c r="S1274" i="2"/>
  <c r="T1274" i="2"/>
  <c r="A1275" i="2"/>
  <c r="B1275" i="2" s="1"/>
  <c r="C1275" i="2"/>
  <c r="D1275" i="2"/>
  <c r="G1275" i="2"/>
  <c r="E1275" i="2" s="1"/>
  <c r="F1275" i="2" s="1"/>
  <c r="H1275" i="2"/>
  <c r="I1275" i="2"/>
  <c r="J1275" i="2" s="1"/>
  <c r="L1275" i="2"/>
  <c r="M1275" i="2"/>
  <c r="N1275" i="2" s="1"/>
  <c r="P1275" i="2"/>
  <c r="Q1275" i="2"/>
  <c r="R1275" i="2"/>
  <c r="S1275" i="2"/>
  <c r="T1275" i="2"/>
  <c r="A1276" i="2"/>
  <c r="B1276" i="2" s="1"/>
  <c r="C1276" i="2"/>
  <c r="D1276" i="2"/>
  <c r="G1276" i="2"/>
  <c r="E1276" i="2" s="1"/>
  <c r="F1276" i="2" s="1"/>
  <c r="H1276" i="2"/>
  <c r="I1276" i="2"/>
  <c r="L1276" i="2"/>
  <c r="M1276" i="2"/>
  <c r="O1276" i="2" s="1"/>
  <c r="P1276" i="2"/>
  <c r="Q1276" i="2"/>
  <c r="R1276" i="2"/>
  <c r="S1276" i="2"/>
  <c r="T1276" i="2"/>
  <c r="A1277" i="2"/>
  <c r="B1277" i="2" s="1"/>
  <c r="C1277" i="2"/>
  <c r="D1277" i="2"/>
  <c r="G1277" i="2"/>
  <c r="E1277" i="2" s="1"/>
  <c r="F1277" i="2" s="1"/>
  <c r="H1277" i="2"/>
  <c r="I1277" i="2"/>
  <c r="L1277" i="2"/>
  <c r="M1277" i="2"/>
  <c r="P1277" i="2"/>
  <c r="Q1277" i="2"/>
  <c r="R1277" i="2"/>
  <c r="S1277" i="2"/>
  <c r="T1277" i="2"/>
  <c r="A1278" i="2"/>
  <c r="B1278" i="2" s="1"/>
  <c r="C1278" i="2"/>
  <c r="D1278" i="2"/>
  <c r="G1278" i="2"/>
  <c r="E1278" i="2" s="1"/>
  <c r="F1278" i="2" s="1"/>
  <c r="H1278" i="2"/>
  <c r="I1278" i="2"/>
  <c r="L1278" i="2"/>
  <c r="M1278" i="2"/>
  <c r="P1278" i="2"/>
  <c r="Q1278" i="2"/>
  <c r="R1278" i="2"/>
  <c r="S1278" i="2"/>
  <c r="T1278" i="2"/>
  <c r="A1279" i="2"/>
  <c r="B1279" i="2" s="1"/>
  <c r="C1279" i="2"/>
  <c r="D1279" i="2"/>
  <c r="G1279" i="2"/>
  <c r="E1279" i="2" s="1"/>
  <c r="F1279" i="2" s="1"/>
  <c r="H1279" i="2"/>
  <c r="I1279" i="2"/>
  <c r="J1279" i="2" s="1"/>
  <c r="L1279" i="2"/>
  <c r="M1279" i="2"/>
  <c r="N1279" i="2" s="1"/>
  <c r="P1279" i="2"/>
  <c r="Q1279" i="2"/>
  <c r="R1279" i="2"/>
  <c r="S1279" i="2"/>
  <c r="T1279" i="2"/>
  <c r="A1280" i="2"/>
  <c r="B1280" i="2" s="1"/>
  <c r="C1280" i="2"/>
  <c r="D1280" i="2"/>
  <c r="G1280" i="2"/>
  <c r="E1280" i="2" s="1"/>
  <c r="F1280" i="2" s="1"/>
  <c r="H1280" i="2"/>
  <c r="I1280" i="2"/>
  <c r="K1280" i="2" s="1"/>
  <c r="L1280" i="2"/>
  <c r="M1280" i="2"/>
  <c r="O1280" i="2" s="1"/>
  <c r="P1280" i="2"/>
  <c r="Q1280" i="2"/>
  <c r="R1280" i="2"/>
  <c r="S1280" i="2"/>
  <c r="T1280" i="2"/>
  <c r="A1281" i="2"/>
  <c r="B1281" i="2" s="1"/>
  <c r="C1281" i="2"/>
  <c r="D1281" i="2"/>
  <c r="G1281" i="2"/>
  <c r="E1281" i="2" s="1"/>
  <c r="F1281" i="2" s="1"/>
  <c r="H1281" i="2"/>
  <c r="I1281" i="2"/>
  <c r="J1281" i="2" s="1"/>
  <c r="L1281" i="2"/>
  <c r="M1281" i="2"/>
  <c r="N1281" i="2" s="1"/>
  <c r="P1281" i="2"/>
  <c r="Q1281" i="2"/>
  <c r="R1281" i="2"/>
  <c r="S1281" i="2"/>
  <c r="T1281" i="2"/>
  <c r="A1282" i="2"/>
  <c r="B1282" i="2" s="1"/>
  <c r="C1282" i="2"/>
  <c r="D1282" i="2"/>
  <c r="G1282" i="2"/>
  <c r="E1282" i="2" s="1"/>
  <c r="F1282" i="2" s="1"/>
  <c r="H1282" i="2"/>
  <c r="I1282" i="2"/>
  <c r="K1282" i="2" s="1"/>
  <c r="L1282" i="2"/>
  <c r="M1282" i="2"/>
  <c r="O1282" i="2" s="1"/>
  <c r="P1282" i="2"/>
  <c r="Q1282" i="2"/>
  <c r="R1282" i="2"/>
  <c r="S1282" i="2"/>
  <c r="T1282" i="2"/>
  <c r="A1283" i="2"/>
  <c r="B1283" i="2" s="1"/>
  <c r="C1283" i="2"/>
  <c r="D1283" i="2"/>
  <c r="G1283" i="2"/>
  <c r="E1283" i="2" s="1"/>
  <c r="F1283" i="2" s="1"/>
  <c r="H1283" i="2"/>
  <c r="I1283" i="2"/>
  <c r="L1283" i="2"/>
  <c r="M1283" i="2"/>
  <c r="P1283" i="2"/>
  <c r="Q1283" i="2"/>
  <c r="R1283" i="2"/>
  <c r="S1283" i="2"/>
  <c r="T1283" i="2"/>
  <c r="A1284" i="2"/>
  <c r="B1284" i="2" s="1"/>
  <c r="C1284" i="2"/>
  <c r="D1284" i="2"/>
  <c r="G1284" i="2"/>
  <c r="E1284" i="2" s="1"/>
  <c r="F1284" i="2" s="1"/>
  <c r="H1284" i="2"/>
  <c r="I1284" i="2"/>
  <c r="K1284" i="2" s="1"/>
  <c r="L1284" i="2"/>
  <c r="M1284" i="2"/>
  <c r="P1284" i="2"/>
  <c r="Q1284" i="2"/>
  <c r="R1284" i="2"/>
  <c r="S1284" i="2"/>
  <c r="T1284" i="2"/>
  <c r="A1285" i="2"/>
  <c r="B1285" i="2" s="1"/>
  <c r="C1285" i="2"/>
  <c r="D1285" i="2"/>
  <c r="G1285" i="2"/>
  <c r="E1285" i="2" s="1"/>
  <c r="F1285" i="2" s="1"/>
  <c r="H1285" i="2"/>
  <c r="I1285" i="2"/>
  <c r="J1285" i="2" s="1"/>
  <c r="L1285" i="2"/>
  <c r="M1285" i="2"/>
  <c r="N1285" i="2" s="1"/>
  <c r="P1285" i="2"/>
  <c r="Q1285" i="2"/>
  <c r="R1285" i="2"/>
  <c r="S1285" i="2"/>
  <c r="T1285" i="2"/>
  <c r="A1286" i="2"/>
  <c r="B1286" i="2" s="1"/>
  <c r="C1286" i="2"/>
  <c r="D1286" i="2"/>
  <c r="G1286" i="2"/>
  <c r="E1286" i="2" s="1"/>
  <c r="F1286" i="2" s="1"/>
  <c r="H1286" i="2"/>
  <c r="I1286" i="2"/>
  <c r="K1286" i="2" s="1"/>
  <c r="L1286" i="2"/>
  <c r="M1286" i="2"/>
  <c r="O1286" i="2" s="1"/>
  <c r="P1286" i="2"/>
  <c r="Q1286" i="2"/>
  <c r="R1286" i="2"/>
  <c r="S1286" i="2"/>
  <c r="T1286" i="2"/>
  <c r="A1287" i="2"/>
  <c r="B1287" i="2" s="1"/>
  <c r="C1287" i="2"/>
  <c r="D1287" i="2"/>
  <c r="G1287" i="2"/>
  <c r="E1287" i="2" s="1"/>
  <c r="F1287" i="2" s="1"/>
  <c r="H1287" i="2"/>
  <c r="I1287" i="2"/>
  <c r="L1287" i="2"/>
  <c r="M1287" i="2"/>
  <c r="N1287" i="2" s="1"/>
  <c r="P1287" i="2"/>
  <c r="Q1287" i="2"/>
  <c r="R1287" i="2"/>
  <c r="S1287" i="2"/>
  <c r="T1287" i="2"/>
  <c r="A1288" i="2"/>
  <c r="B1288" i="2" s="1"/>
  <c r="C1288" i="2"/>
  <c r="D1288" i="2"/>
  <c r="G1288" i="2"/>
  <c r="E1288" i="2" s="1"/>
  <c r="F1288" i="2" s="1"/>
  <c r="H1288" i="2"/>
  <c r="I1288" i="2"/>
  <c r="L1288" i="2"/>
  <c r="M1288" i="2"/>
  <c r="O1288" i="2" s="1"/>
  <c r="P1288" i="2"/>
  <c r="Q1288" i="2"/>
  <c r="R1288" i="2"/>
  <c r="S1288" i="2"/>
  <c r="T1288" i="2"/>
  <c r="A1289" i="2"/>
  <c r="B1289" i="2" s="1"/>
  <c r="C1289" i="2"/>
  <c r="D1289" i="2"/>
  <c r="G1289" i="2"/>
  <c r="E1289" i="2" s="1"/>
  <c r="F1289" i="2" s="1"/>
  <c r="H1289" i="2"/>
  <c r="I1289" i="2"/>
  <c r="J1289" i="2" s="1"/>
  <c r="L1289" i="2"/>
  <c r="M1289" i="2"/>
  <c r="N1289" i="2" s="1"/>
  <c r="P1289" i="2"/>
  <c r="Q1289" i="2"/>
  <c r="R1289" i="2"/>
  <c r="S1289" i="2"/>
  <c r="T1289" i="2"/>
  <c r="A1290" i="2"/>
  <c r="B1290" i="2" s="1"/>
  <c r="C1290" i="2"/>
  <c r="D1290" i="2"/>
  <c r="G1290" i="2"/>
  <c r="E1290" i="2" s="1"/>
  <c r="F1290" i="2" s="1"/>
  <c r="H1290" i="2"/>
  <c r="I1290" i="2"/>
  <c r="L1290" i="2"/>
  <c r="M1290" i="2"/>
  <c r="O1290" i="2" s="1"/>
  <c r="P1290" i="2"/>
  <c r="Q1290" i="2"/>
  <c r="R1290" i="2"/>
  <c r="S1290" i="2"/>
  <c r="T1290" i="2"/>
  <c r="A1291" i="2"/>
  <c r="B1291" i="2" s="1"/>
  <c r="C1291" i="2"/>
  <c r="D1291" i="2"/>
  <c r="G1291" i="2"/>
  <c r="E1291" i="2" s="1"/>
  <c r="F1291" i="2" s="1"/>
  <c r="H1291" i="2"/>
  <c r="I1291" i="2"/>
  <c r="J1291" i="2" s="1"/>
  <c r="L1291" i="2"/>
  <c r="M1291" i="2"/>
  <c r="N1291" i="2" s="1"/>
  <c r="P1291" i="2"/>
  <c r="Q1291" i="2"/>
  <c r="R1291" i="2"/>
  <c r="S1291" i="2"/>
  <c r="T1291" i="2"/>
  <c r="A1292" i="2"/>
  <c r="B1292" i="2" s="1"/>
  <c r="C1292" i="2"/>
  <c r="D1292" i="2"/>
  <c r="G1292" i="2"/>
  <c r="E1292" i="2" s="1"/>
  <c r="F1292" i="2" s="1"/>
  <c r="H1292" i="2"/>
  <c r="I1292" i="2"/>
  <c r="K1292" i="2" s="1"/>
  <c r="L1292" i="2"/>
  <c r="M1292" i="2"/>
  <c r="O1292" i="2" s="1"/>
  <c r="P1292" i="2"/>
  <c r="Q1292" i="2"/>
  <c r="R1292" i="2"/>
  <c r="S1292" i="2"/>
  <c r="T1292" i="2"/>
  <c r="A1293" i="2"/>
  <c r="B1293" i="2" s="1"/>
  <c r="C1293" i="2"/>
  <c r="D1293" i="2"/>
  <c r="G1293" i="2"/>
  <c r="E1293" i="2" s="1"/>
  <c r="F1293" i="2" s="1"/>
  <c r="H1293" i="2"/>
  <c r="I1293" i="2"/>
  <c r="L1293" i="2"/>
  <c r="M1293" i="2"/>
  <c r="P1293" i="2"/>
  <c r="Q1293" i="2"/>
  <c r="R1293" i="2"/>
  <c r="S1293" i="2"/>
  <c r="T1293" i="2"/>
  <c r="A1294" i="2"/>
  <c r="B1294" i="2" s="1"/>
  <c r="C1294" i="2"/>
  <c r="D1294" i="2"/>
  <c r="G1294" i="2"/>
  <c r="E1294" i="2" s="1"/>
  <c r="F1294" i="2" s="1"/>
  <c r="H1294" i="2"/>
  <c r="I1294" i="2"/>
  <c r="L1294" i="2"/>
  <c r="M1294" i="2"/>
  <c r="P1294" i="2"/>
  <c r="Q1294" i="2"/>
  <c r="R1294" i="2"/>
  <c r="S1294" i="2"/>
  <c r="T1294" i="2"/>
  <c r="A1295" i="2"/>
  <c r="B1295" i="2" s="1"/>
  <c r="C1295" i="2"/>
  <c r="D1295" i="2"/>
  <c r="G1295" i="2"/>
  <c r="E1295" i="2" s="1"/>
  <c r="F1295" i="2" s="1"/>
  <c r="H1295" i="2"/>
  <c r="I1295" i="2"/>
  <c r="J1295" i="2" s="1"/>
  <c r="L1295" i="2"/>
  <c r="M1295" i="2"/>
  <c r="N1295" i="2" s="1"/>
  <c r="P1295" i="2"/>
  <c r="Q1295" i="2"/>
  <c r="R1295" i="2"/>
  <c r="S1295" i="2"/>
  <c r="T1295" i="2"/>
  <c r="A1296" i="2"/>
  <c r="B1296" i="2" s="1"/>
  <c r="C1296" i="2"/>
  <c r="D1296" i="2"/>
  <c r="G1296" i="2"/>
  <c r="E1296" i="2" s="1"/>
  <c r="F1296" i="2" s="1"/>
  <c r="H1296" i="2"/>
  <c r="I1296" i="2"/>
  <c r="K1296" i="2" s="1"/>
  <c r="L1296" i="2"/>
  <c r="M1296" i="2"/>
  <c r="O1296" i="2" s="1"/>
  <c r="P1296" i="2"/>
  <c r="Q1296" i="2"/>
  <c r="R1296" i="2"/>
  <c r="S1296" i="2"/>
  <c r="T1296" i="2"/>
  <c r="A1297" i="2"/>
  <c r="B1297" i="2" s="1"/>
  <c r="C1297" i="2"/>
  <c r="D1297" i="2"/>
  <c r="G1297" i="2"/>
  <c r="E1297" i="2" s="1"/>
  <c r="F1297" i="2" s="1"/>
  <c r="H1297" i="2"/>
  <c r="I1297" i="2"/>
  <c r="J1297" i="2" s="1"/>
  <c r="L1297" i="2"/>
  <c r="M1297" i="2"/>
  <c r="N1297" i="2" s="1"/>
  <c r="P1297" i="2"/>
  <c r="Q1297" i="2"/>
  <c r="R1297" i="2"/>
  <c r="S1297" i="2"/>
  <c r="T1297" i="2"/>
  <c r="A1298" i="2"/>
  <c r="B1298" i="2" s="1"/>
  <c r="C1298" i="2"/>
  <c r="D1298" i="2"/>
  <c r="G1298" i="2"/>
  <c r="E1298" i="2" s="1"/>
  <c r="F1298" i="2" s="1"/>
  <c r="H1298" i="2"/>
  <c r="I1298" i="2"/>
  <c r="K1298" i="2" s="1"/>
  <c r="L1298" i="2"/>
  <c r="M1298" i="2"/>
  <c r="O1298" i="2" s="1"/>
  <c r="P1298" i="2"/>
  <c r="Q1298" i="2"/>
  <c r="R1298" i="2"/>
  <c r="S1298" i="2"/>
  <c r="T1298" i="2"/>
  <c r="A1299" i="2"/>
  <c r="B1299" i="2" s="1"/>
  <c r="C1299" i="2"/>
  <c r="D1299" i="2"/>
  <c r="G1299" i="2"/>
  <c r="E1299" i="2" s="1"/>
  <c r="F1299" i="2" s="1"/>
  <c r="H1299" i="2"/>
  <c r="I1299" i="2"/>
  <c r="J1299" i="2" s="1"/>
  <c r="L1299" i="2"/>
  <c r="M1299" i="2"/>
  <c r="P1299" i="2"/>
  <c r="Q1299" i="2"/>
  <c r="R1299" i="2"/>
  <c r="S1299" i="2"/>
  <c r="T1299" i="2"/>
  <c r="A1300" i="2"/>
  <c r="B1300" i="2" s="1"/>
  <c r="C1300" i="2"/>
  <c r="D1300" i="2"/>
  <c r="G1300" i="2"/>
  <c r="E1300" i="2" s="1"/>
  <c r="F1300" i="2" s="1"/>
  <c r="H1300" i="2"/>
  <c r="I1300" i="2"/>
  <c r="L1300" i="2"/>
  <c r="M1300" i="2"/>
  <c r="P1300" i="2"/>
  <c r="Q1300" i="2"/>
  <c r="R1300" i="2"/>
  <c r="S1300" i="2"/>
  <c r="T1300" i="2"/>
  <c r="A1301" i="2"/>
  <c r="B1301" i="2" s="1"/>
  <c r="C1301" i="2"/>
  <c r="D1301" i="2"/>
  <c r="G1301" i="2"/>
  <c r="E1301" i="2" s="1"/>
  <c r="F1301" i="2" s="1"/>
  <c r="H1301" i="2"/>
  <c r="I1301" i="2"/>
  <c r="J1301" i="2" s="1"/>
  <c r="L1301" i="2"/>
  <c r="M1301" i="2"/>
  <c r="P1301" i="2"/>
  <c r="Q1301" i="2"/>
  <c r="R1301" i="2"/>
  <c r="S1301" i="2"/>
  <c r="T1301" i="2"/>
  <c r="A1302" i="2"/>
  <c r="B1302" i="2" s="1"/>
  <c r="C1302" i="2"/>
  <c r="D1302" i="2"/>
  <c r="G1302" i="2"/>
  <c r="E1302" i="2" s="1"/>
  <c r="F1302" i="2" s="1"/>
  <c r="H1302" i="2"/>
  <c r="I1302" i="2"/>
  <c r="K1302" i="2" s="1"/>
  <c r="L1302" i="2"/>
  <c r="M1302" i="2"/>
  <c r="O1302" i="2" s="1"/>
  <c r="P1302" i="2"/>
  <c r="Q1302" i="2"/>
  <c r="R1302" i="2"/>
  <c r="S1302" i="2"/>
  <c r="T1302" i="2"/>
  <c r="A1303" i="2"/>
  <c r="B1303" i="2" s="1"/>
  <c r="C1303" i="2"/>
  <c r="D1303" i="2"/>
  <c r="G1303" i="2"/>
  <c r="E1303" i="2" s="1"/>
  <c r="F1303" i="2" s="1"/>
  <c r="H1303" i="2"/>
  <c r="I1303" i="2"/>
  <c r="L1303" i="2"/>
  <c r="M1303" i="2"/>
  <c r="N1303" i="2" s="1"/>
  <c r="P1303" i="2"/>
  <c r="Q1303" i="2"/>
  <c r="R1303" i="2"/>
  <c r="S1303" i="2"/>
  <c r="T1303" i="2"/>
  <c r="A1304" i="2"/>
  <c r="B1304" i="2" s="1"/>
  <c r="C1304" i="2"/>
  <c r="D1304" i="2"/>
  <c r="G1304" i="2"/>
  <c r="E1304" i="2" s="1"/>
  <c r="F1304" i="2" s="1"/>
  <c r="H1304" i="2"/>
  <c r="I1304" i="2"/>
  <c r="L1304" i="2"/>
  <c r="M1304" i="2"/>
  <c r="O1304" i="2" s="1"/>
  <c r="P1304" i="2"/>
  <c r="Q1304" i="2"/>
  <c r="R1304" i="2"/>
  <c r="S1304" i="2"/>
  <c r="T1304" i="2"/>
  <c r="A1305" i="2"/>
  <c r="B1305" i="2" s="1"/>
  <c r="C1305" i="2"/>
  <c r="D1305" i="2"/>
  <c r="G1305" i="2"/>
  <c r="E1305" i="2" s="1"/>
  <c r="F1305" i="2" s="1"/>
  <c r="H1305" i="2"/>
  <c r="I1305" i="2"/>
  <c r="J1305" i="2" s="1"/>
  <c r="L1305" i="2"/>
  <c r="M1305" i="2"/>
  <c r="P1305" i="2"/>
  <c r="Q1305" i="2"/>
  <c r="R1305" i="2"/>
  <c r="S1305" i="2"/>
  <c r="T1305" i="2"/>
  <c r="A1306" i="2"/>
  <c r="B1306" i="2" s="1"/>
  <c r="C1306" i="2"/>
  <c r="D1306" i="2"/>
  <c r="G1306" i="2"/>
  <c r="E1306" i="2" s="1"/>
  <c r="F1306" i="2" s="1"/>
  <c r="H1306" i="2"/>
  <c r="I1306" i="2"/>
  <c r="L1306" i="2"/>
  <c r="M1306" i="2"/>
  <c r="O1306" i="2" s="1"/>
  <c r="P1306" i="2"/>
  <c r="Q1306" i="2"/>
  <c r="R1306" i="2"/>
  <c r="S1306" i="2"/>
  <c r="T1306" i="2"/>
  <c r="A1307" i="2"/>
  <c r="B1307" i="2" s="1"/>
  <c r="C1307" i="2"/>
  <c r="D1307" i="2"/>
  <c r="G1307" i="2"/>
  <c r="E1307" i="2" s="1"/>
  <c r="F1307" i="2" s="1"/>
  <c r="H1307" i="2"/>
  <c r="I1307" i="2"/>
  <c r="J1307" i="2" s="1"/>
  <c r="L1307" i="2"/>
  <c r="M1307" i="2"/>
  <c r="N1307" i="2" s="1"/>
  <c r="P1307" i="2"/>
  <c r="Q1307" i="2"/>
  <c r="R1307" i="2"/>
  <c r="S1307" i="2"/>
  <c r="T1307" i="2"/>
  <c r="A1308" i="2"/>
  <c r="B1308" i="2" s="1"/>
  <c r="C1308" i="2"/>
  <c r="D1308" i="2"/>
  <c r="G1308" i="2"/>
  <c r="E1308" i="2" s="1"/>
  <c r="F1308" i="2" s="1"/>
  <c r="H1308" i="2"/>
  <c r="I1308" i="2"/>
  <c r="K1308" i="2" s="1"/>
  <c r="L1308" i="2"/>
  <c r="M1308" i="2"/>
  <c r="O1308" i="2" s="1"/>
  <c r="P1308" i="2"/>
  <c r="Q1308" i="2"/>
  <c r="R1308" i="2"/>
  <c r="S1308" i="2"/>
  <c r="T1308" i="2"/>
  <c r="A1309" i="2"/>
  <c r="B1309" i="2" s="1"/>
  <c r="C1309" i="2"/>
  <c r="D1309" i="2"/>
  <c r="G1309" i="2"/>
  <c r="E1309" i="2" s="1"/>
  <c r="F1309" i="2" s="1"/>
  <c r="H1309" i="2"/>
  <c r="I1309" i="2"/>
  <c r="L1309" i="2"/>
  <c r="M1309" i="2"/>
  <c r="P1309" i="2"/>
  <c r="Q1309" i="2"/>
  <c r="R1309" i="2"/>
  <c r="S1309" i="2"/>
  <c r="T1309" i="2"/>
  <c r="A1310" i="2"/>
  <c r="B1310" i="2" s="1"/>
  <c r="C1310" i="2"/>
  <c r="D1310" i="2"/>
  <c r="G1310" i="2"/>
  <c r="E1310" i="2" s="1"/>
  <c r="F1310" i="2" s="1"/>
  <c r="H1310" i="2"/>
  <c r="I1310" i="2"/>
  <c r="L1310" i="2"/>
  <c r="M1310" i="2"/>
  <c r="P1310" i="2"/>
  <c r="Q1310" i="2"/>
  <c r="R1310" i="2"/>
  <c r="S1310" i="2"/>
  <c r="T1310" i="2"/>
  <c r="A1311" i="2"/>
  <c r="B1311" i="2" s="1"/>
  <c r="C1311" i="2"/>
  <c r="D1311" i="2"/>
  <c r="G1311" i="2"/>
  <c r="E1311" i="2" s="1"/>
  <c r="F1311" i="2" s="1"/>
  <c r="H1311" i="2"/>
  <c r="I1311" i="2"/>
  <c r="J1311" i="2" s="1"/>
  <c r="L1311" i="2"/>
  <c r="M1311" i="2"/>
  <c r="N1311" i="2" s="1"/>
  <c r="P1311" i="2"/>
  <c r="Q1311" i="2"/>
  <c r="R1311" i="2"/>
  <c r="S1311" i="2"/>
  <c r="T1311" i="2"/>
  <c r="A1312" i="2"/>
  <c r="B1312" i="2" s="1"/>
  <c r="C1312" i="2"/>
  <c r="D1312" i="2"/>
  <c r="G1312" i="2"/>
  <c r="E1312" i="2" s="1"/>
  <c r="F1312" i="2" s="1"/>
  <c r="H1312" i="2"/>
  <c r="I1312" i="2"/>
  <c r="K1312" i="2" s="1"/>
  <c r="L1312" i="2"/>
  <c r="M1312" i="2"/>
  <c r="N1312" i="2" s="1"/>
  <c r="P1312" i="2"/>
  <c r="Q1312" i="2"/>
  <c r="R1312" i="2"/>
  <c r="S1312" i="2"/>
  <c r="T1312" i="2"/>
  <c r="A1313" i="2"/>
  <c r="B1313" i="2" s="1"/>
  <c r="C1313" i="2"/>
  <c r="D1313" i="2"/>
  <c r="G1313" i="2"/>
  <c r="E1313" i="2" s="1"/>
  <c r="F1313" i="2" s="1"/>
  <c r="H1313" i="2"/>
  <c r="I1313" i="2"/>
  <c r="L1313" i="2"/>
  <c r="M1313" i="2"/>
  <c r="P1313" i="2"/>
  <c r="Q1313" i="2"/>
  <c r="R1313" i="2"/>
  <c r="S1313" i="2"/>
  <c r="T1313" i="2"/>
  <c r="A1314" i="2"/>
  <c r="B1314" i="2" s="1"/>
  <c r="C1314" i="2"/>
  <c r="D1314" i="2"/>
  <c r="G1314" i="2"/>
  <c r="E1314" i="2" s="1"/>
  <c r="F1314" i="2" s="1"/>
  <c r="H1314" i="2"/>
  <c r="I1314" i="2"/>
  <c r="J1314" i="2" s="1"/>
  <c r="L1314" i="2"/>
  <c r="M1314" i="2"/>
  <c r="P1314" i="2"/>
  <c r="Q1314" i="2"/>
  <c r="R1314" i="2"/>
  <c r="S1314" i="2"/>
  <c r="T1314" i="2"/>
  <c r="A1315" i="2"/>
  <c r="B1315" i="2" s="1"/>
  <c r="C1315" i="2"/>
  <c r="D1315" i="2"/>
  <c r="G1315" i="2"/>
  <c r="E1315" i="2" s="1"/>
  <c r="F1315" i="2" s="1"/>
  <c r="H1315" i="2"/>
  <c r="I1315" i="2"/>
  <c r="L1315" i="2"/>
  <c r="M1315" i="2"/>
  <c r="N1315" i="2" s="1"/>
  <c r="P1315" i="2"/>
  <c r="Q1315" i="2"/>
  <c r="R1315" i="2"/>
  <c r="S1315" i="2"/>
  <c r="T1315" i="2"/>
  <c r="A1316" i="2"/>
  <c r="B1316" i="2" s="1"/>
  <c r="C1316" i="2"/>
  <c r="D1316" i="2"/>
  <c r="G1316" i="2"/>
  <c r="E1316" i="2" s="1"/>
  <c r="F1316" i="2" s="1"/>
  <c r="H1316" i="2"/>
  <c r="I1316" i="2"/>
  <c r="L1316" i="2"/>
  <c r="M1316" i="2"/>
  <c r="N1316" i="2" s="1"/>
  <c r="P1316" i="2"/>
  <c r="Q1316" i="2"/>
  <c r="R1316" i="2"/>
  <c r="S1316" i="2"/>
  <c r="T1316" i="2"/>
  <c r="A1317" i="2"/>
  <c r="B1317" i="2" s="1"/>
  <c r="C1317" i="2"/>
  <c r="D1317" i="2"/>
  <c r="G1317" i="2"/>
  <c r="E1317" i="2" s="1"/>
  <c r="F1317" i="2" s="1"/>
  <c r="H1317" i="2"/>
  <c r="I1317" i="2"/>
  <c r="J1317" i="2" s="1"/>
  <c r="L1317" i="2"/>
  <c r="M1317" i="2"/>
  <c r="N1317" i="2" s="1"/>
  <c r="P1317" i="2"/>
  <c r="Q1317" i="2"/>
  <c r="R1317" i="2"/>
  <c r="S1317" i="2"/>
  <c r="T1317" i="2"/>
  <c r="A1318" i="2"/>
  <c r="B1318" i="2" s="1"/>
  <c r="C1318" i="2"/>
  <c r="D1318" i="2"/>
  <c r="G1318" i="2"/>
  <c r="E1318" i="2" s="1"/>
  <c r="F1318" i="2" s="1"/>
  <c r="H1318" i="2"/>
  <c r="I1318" i="2"/>
  <c r="J1318" i="2" s="1"/>
  <c r="L1318" i="2"/>
  <c r="M1318" i="2"/>
  <c r="P1318" i="2"/>
  <c r="Q1318" i="2"/>
  <c r="R1318" i="2"/>
  <c r="S1318" i="2"/>
  <c r="T1318" i="2"/>
  <c r="A1319" i="2"/>
  <c r="B1319" i="2" s="1"/>
  <c r="C1319" i="2"/>
  <c r="D1319" i="2"/>
  <c r="G1319" i="2"/>
  <c r="E1319" i="2" s="1"/>
  <c r="F1319" i="2" s="1"/>
  <c r="H1319" i="2"/>
  <c r="I1319" i="2"/>
  <c r="L1319" i="2"/>
  <c r="M1319" i="2"/>
  <c r="N1319" i="2" s="1"/>
  <c r="P1319" i="2"/>
  <c r="Q1319" i="2"/>
  <c r="R1319" i="2"/>
  <c r="S1319" i="2"/>
  <c r="T1319" i="2"/>
  <c r="A1320" i="2"/>
  <c r="B1320" i="2" s="1"/>
  <c r="C1320" i="2"/>
  <c r="D1320" i="2"/>
  <c r="G1320" i="2"/>
  <c r="E1320" i="2" s="1"/>
  <c r="F1320" i="2" s="1"/>
  <c r="H1320" i="2"/>
  <c r="I1320" i="2"/>
  <c r="L1320" i="2"/>
  <c r="M1320" i="2"/>
  <c r="N1320" i="2" s="1"/>
  <c r="P1320" i="2"/>
  <c r="Q1320" i="2"/>
  <c r="R1320" i="2"/>
  <c r="S1320" i="2"/>
  <c r="T1320" i="2"/>
  <c r="A1321" i="2"/>
  <c r="B1321" i="2" s="1"/>
  <c r="C1321" i="2"/>
  <c r="D1321" i="2"/>
  <c r="G1321" i="2"/>
  <c r="E1321" i="2" s="1"/>
  <c r="F1321" i="2" s="1"/>
  <c r="H1321" i="2"/>
  <c r="I1321" i="2"/>
  <c r="J1321" i="2" s="1"/>
  <c r="L1321" i="2"/>
  <c r="M1321" i="2"/>
  <c r="P1321" i="2"/>
  <c r="Q1321" i="2"/>
  <c r="R1321" i="2"/>
  <c r="S1321" i="2"/>
  <c r="T1321" i="2"/>
  <c r="A1322" i="2"/>
  <c r="B1322" i="2" s="1"/>
  <c r="C1322" i="2"/>
  <c r="D1322" i="2"/>
  <c r="G1322" i="2"/>
  <c r="E1322" i="2" s="1"/>
  <c r="F1322" i="2" s="1"/>
  <c r="H1322" i="2"/>
  <c r="I1322" i="2"/>
  <c r="J1322" i="2" s="1"/>
  <c r="L1322" i="2"/>
  <c r="M1322" i="2"/>
  <c r="O1322" i="2" s="1"/>
  <c r="P1322" i="2"/>
  <c r="Q1322" i="2"/>
  <c r="R1322" i="2"/>
  <c r="S1322" i="2"/>
  <c r="T1322" i="2"/>
  <c r="A1323" i="2"/>
  <c r="B1323" i="2" s="1"/>
  <c r="C1323" i="2"/>
  <c r="D1323" i="2"/>
  <c r="G1323" i="2"/>
  <c r="E1323" i="2" s="1"/>
  <c r="F1323" i="2" s="1"/>
  <c r="H1323" i="2"/>
  <c r="I1323" i="2"/>
  <c r="L1323" i="2"/>
  <c r="M1323" i="2"/>
  <c r="N1323" i="2" s="1"/>
  <c r="P1323" i="2"/>
  <c r="Q1323" i="2"/>
  <c r="R1323" i="2"/>
  <c r="S1323" i="2"/>
  <c r="T1323" i="2"/>
  <c r="A1324" i="2"/>
  <c r="B1324" i="2" s="1"/>
  <c r="C1324" i="2"/>
  <c r="D1324" i="2"/>
  <c r="G1324" i="2"/>
  <c r="E1324" i="2" s="1"/>
  <c r="F1324" i="2" s="1"/>
  <c r="H1324" i="2"/>
  <c r="I1324" i="2"/>
  <c r="L1324" i="2"/>
  <c r="M1324" i="2"/>
  <c r="N1324" i="2" s="1"/>
  <c r="P1324" i="2"/>
  <c r="Q1324" i="2"/>
  <c r="R1324" i="2"/>
  <c r="S1324" i="2"/>
  <c r="T1324" i="2"/>
  <c r="A1325" i="2"/>
  <c r="B1325" i="2" s="1"/>
  <c r="C1325" i="2"/>
  <c r="D1325" i="2"/>
  <c r="G1325" i="2"/>
  <c r="E1325" i="2" s="1"/>
  <c r="F1325" i="2" s="1"/>
  <c r="H1325" i="2"/>
  <c r="I1325" i="2"/>
  <c r="L1325" i="2"/>
  <c r="M1325" i="2"/>
  <c r="N1325" i="2" s="1"/>
  <c r="P1325" i="2"/>
  <c r="Q1325" i="2"/>
  <c r="R1325" i="2"/>
  <c r="S1325" i="2"/>
  <c r="T1325" i="2"/>
  <c r="A1326" i="2"/>
  <c r="B1326" i="2" s="1"/>
  <c r="C1326" i="2"/>
  <c r="D1326" i="2"/>
  <c r="G1326" i="2"/>
  <c r="E1326" i="2" s="1"/>
  <c r="F1326" i="2" s="1"/>
  <c r="H1326" i="2"/>
  <c r="I1326" i="2"/>
  <c r="J1326" i="2" s="1"/>
  <c r="L1326" i="2"/>
  <c r="M1326" i="2"/>
  <c r="P1326" i="2"/>
  <c r="Q1326" i="2"/>
  <c r="R1326" i="2"/>
  <c r="S1326" i="2"/>
  <c r="T1326" i="2"/>
  <c r="A1327" i="2"/>
  <c r="B1327" i="2" s="1"/>
  <c r="C1327" i="2"/>
  <c r="D1327" i="2"/>
  <c r="G1327" i="2"/>
  <c r="E1327" i="2" s="1"/>
  <c r="F1327" i="2" s="1"/>
  <c r="H1327" i="2"/>
  <c r="I1327" i="2"/>
  <c r="L1327" i="2"/>
  <c r="M1327" i="2"/>
  <c r="N1327" i="2" s="1"/>
  <c r="P1327" i="2"/>
  <c r="Q1327" i="2"/>
  <c r="R1327" i="2"/>
  <c r="S1327" i="2"/>
  <c r="T1327" i="2"/>
  <c r="A1328" i="2"/>
  <c r="B1328" i="2" s="1"/>
  <c r="C1328" i="2"/>
  <c r="D1328" i="2"/>
  <c r="G1328" i="2"/>
  <c r="E1328" i="2" s="1"/>
  <c r="F1328" i="2" s="1"/>
  <c r="H1328" i="2"/>
  <c r="I1328" i="2"/>
  <c r="L1328" i="2"/>
  <c r="M1328" i="2"/>
  <c r="N1328" i="2" s="1"/>
  <c r="P1328" i="2"/>
  <c r="Q1328" i="2"/>
  <c r="R1328" i="2"/>
  <c r="S1328" i="2"/>
  <c r="T1328" i="2"/>
  <c r="A1329" i="2"/>
  <c r="B1329" i="2" s="1"/>
  <c r="C1329" i="2"/>
  <c r="D1329" i="2"/>
  <c r="G1329" i="2"/>
  <c r="E1329" i="2" s="1"/>
  <c r="F1329" i="2" s="1"/>
  <c r="H1329" i="2"/>
  <c r="I1329" i="2"/>
  <c r="J1329" i="2" s="1"/>
  <c r="L1329" i="2"/>
  <c r="M1329" i="2"/>
  <c r="P1329" i="2"/>
  <c r="Q1329" i="2"/>
  <c r="R1329" i="2"/>
  <c r="S1329" i="2"/>
  <c r="T1329" i="2"/>
  <c r="A1330" i="2"/>
  <c r="B1330" i="2" s="1"/>
  <c r="C1330" i="2"/>
  <c r="D1330" i="2"/>
  <c r="G1330" i="2"/>
  <c r="E1330" i="2" s="1"/>
  <c r="F1330" i="2" s="1"/>
  <c r="H1330" i="2"/>
  <c r="I1330" i="2"/>
  <c r="J1330" i="2" s="1"/>
  <c r="L1330" i="2"/>
  <c r="M1330" i="2"/>
  <c r="O1330" i="2" s="1"/>
  <c r="P1330" i="2"/>
  <c r="Q1330" i="2"/>
  <c r="R1330" i="2"/>
  <c r="S1330" i="2"/>
  <c r="T1330" i="2"/>
  <c r="A1331" i="2"/>
  <c r="B1331" i="2" s="1"/>
  <c r="C1331" i="2"/>
  <c r="D1331" i="2"/>
  <c r="G1331" i="2"/>
  <c r="E1331" i="2" s="1"/>
  <c r="F1331" i="2" s="1"/>
  <c r="H1331" i="2"/>
  <c r="I1331" i="2"/>
  <c r="L1331" i="2"/>
  <c r="M1331" i="2"/>
  <c r="N1331" i="2" s="1"/>
  <c r="P1331" i="2"/>
  <c r="Q1331" i="2"/>
  <c r="R1331" i="2"/>
  <c r="S1331" i="2"/>
  <c r="T1331" i="2"/>
  <c r="A1332" i="2"/>
  <c r="B1332" i="2" s="1"/>
  <c r="C1332" i="2"/>
  <c r="D1332" i="2"/>
  <c r="G1332" i="2"/>
  <c r="E1332" i="2" s="1"/>
  <c r="F1332" i="2" s="1"/>
  <c r="H1332" i="2"/>
  <c r="I1332" i="2"/>
  <c r="L1332" i="2"/>
  <c r="M1332" i="2"/>
  <c r="N1332" i="2" s="1"/>
  <c r="P1332" i="2"/>
  <c r="Q1332" i="2"/>
  <c r="R1332" i="2"/>
  <c r="S1332" i="2"/>
  <c r="T1332" i="2"/>
  <c r="A1333" i="2"/>
  <c r="B1333" i="2" s="1"/>
  <c r="C1333" i="2"/>
  <c r="D1333" i="2"/>
  <c r="G1333" i="2"/>
  <c r="E1333" i="2" s="1"/>
  <c r="F1333" i="2" s="1"/>
  <c r="H1333" i="2"/>
  <c r="I1333" i="2"/>
  <c r="J1333" i="2" s="1"/>
  <c r="L1333" i="2"/>
  <c r="M1333" i="2"/>
  <c r="N1333" i="2" s="1"/>
  <c r="P1333" i="2"/>
  <c r="Q1333" i="2"/>
  <c r="R1333" i="2"/>
  <c r="S1333" i="2"/>
  <c r="T1333" i="2"/>
  <c r="A1334" i="2"/>
  <c r="B1334" i="2" s="1"/>
  <c r="C1334" i="2"/>
  <c r="D1334" i="2"/>
  <c r="G1334" i="2"/>
  <c r="E1334" i="2" s="1"/>
  <c r="F1334" i="2" s="1"/>
  <c r="H1334" i="2"/>
  <c r="I1334" i="2"/>
  <c r="J1334" i="2" s="1"/>
  <c r="L1334" i="2"/>
  <c r="M1334" i="2"/>
  <c r="P1334" i="2"/>
  <c r="Q1334" i="2"/>
  <c r="R1334" i="2"/>
  <c r="S1334" i="2"/>
  <c r="T1334" i="2"/>
  <c r="A1335" i="2"/>
  <c r="B1335" i="2" s="1"/>
  <c r="C1335" i="2"/>
  <c r="D1335" i="2"/>
  <c r="G1335" i="2"/>
  <c r="E1335" i="2" s="1"/>
  <c r="F1335" i="2" s="1"/>
  <c r="H1335" i="2"/>
  <c r="I1335" i="2"/>
  <c r="J1335" i="2" s="1"/>
  <c r="L1335" i="2"/>
  <c r="M1335" i="2"/>
  <c r="P1335" i="2"/>
  <c r="Q1335" i="2"/>
  <c r="R1335" i="2"/>
  <c r="S1335" i="2"/>
  <c r="T1335" i="2"/>
  <c r="A1336" i="2"/>
  <c r="B1336" i="2" s="1"/>
  <c r="C1336" i="2"/>
  <c r="D1336" i="2"/>
  <c r="G1336" i="2"/>
  <c r="E1336" i="2" s="1"/>
  <c r="F1336" i="2" s="1"/>
  <c r="H1336" i="2"/>
  <c r="I1336" i="2"/>
  <c r="K1336" i="2" s="1"/>
  <c r="L1336" i="2"/>
  <c r="M1336" i="2"/>
  <c r="N1336" i="2" s="1"/>
  <c r="P1336" i="2"/>
  <c r="Q1336" i="2"/>
  <c r="R1336" i="2"/>
  <c r="S1336" i="2"/>
  <c r="T1336" i="2"/>
  <c r="A1337" i="2"/>
  <c r="B1337" i="2" s="1"/>
  <c r="C1337" i="2"/>
  <c r="D1337" i="2"/>
  <c r="G1337" i="2"/>
  <c r="E1337" i="2" s="1"/>
  <c r="F1337" i="2" s="1"/>
  <c r="H1337" i="2"/>
  <c r="I1337" i="2"/>
  <c r="J1337" i="2" s="1"/>
  <c r="L1337" i="2"/>
  <c r="M1337" i="2"/>
  <c r="P1337" i="2"/>
  <c r="Q1337" i="2"/>
  <c r="R1337" i="2"/>
  <c r="S1337" i="2"/>
  <c r="T1337" i="2"/>
  <c r="A1338" i="2"/>
  <c r="B1338" i="2" s="1"/>
  <c r="C1338" i="2"/>
  <c r="D1338" i="2"/>
  <c r="G1338" i="2"/>
  <c r="E1338" i="2" s="1"/>
  <c r="F1338" i="2" s="1"/>
  <c r="H1338" i="2"/>
  <c r="I1338" i="2"/>
  <c r="J1338" i="2" s="1"/>
  <c r="L1338" i="2"/>
  <c r="M1338" i="2"/>
  <c r="O1338" i="2" s="1"/>
  <c r="P1338" i="2"/>
  <c r="Q1338" i="2"/>
  <c r="R1338" i="2"/>
  <c r="S1338" i="2"/>
  <c r="T1338" i="2"/>
  <c r="A1339" i="2"/>
  <c r="B1339" i="2" s="1"/>
  <c r="C1339" i="2"/>
  <c r="D1339" i="2"/>
  <c r="G1339" i="2"/>
  <c r="E1339" i="2" s="1"/>
  <c r="F1339" i="2" s="1"/>
  <c r="H1339" i="2"/>
  <c r="I1339" i="2"/>
  <c r="L1339" i="2"/>
  <c r="M1339" i="2"/>
  <c r="N1339" i="2" s="1"/>
  <c r="P1339" i="2"/>
  <c r="Q1339" i="2"/>
  <c r="R1339" i="2"/>
  <c r="S1339" i="2"/>
  <c r="T1339" i="2"/>
  <c r="A1340" i="2"/>
  <c r="B1340" i="2" s="1"/>
  <c r="C1340" i="2"/>
  <c r="D1340" i="2"/>
  <c r="G1340" i="2"/>
  <c r="E1340" i="2" s="1"/>
  <c r="F1340" i="2" s="1"/>
  <c r="H1340" i="2"/>
  <c r="I1340" i="2"/>
  <c r="L1340" i="2"/>
  <c r="M1340" i="2"/>
  <c r="N1340" i="2" s="1"/>
  <c r="P1340" i="2"/>
  <c r="Q1340" i="2"/>
  <c r="R1340" i="2"/>
  <c r="S1340" i="2"/>
  <c r="T1340" i="2"/>
  <c r="A1341" i="2"/>
  <c r="B1341" i="2" s="1"/>
  <c r="C1341" i="2"/>
  <c r="D1341" i="2"/>
  <c r="G1341" i="2"/>
  <c r="E1341" i="2" s="1"/>
  <c r="F1341" i="2" s="1"/>
  <c r="H1341" i="2"/>
  <c r="I1341" i="2"/>
  <c r="J1341" i="2" s="1"/>
  <c r="L1341" i="2"/>
  <c r="M1341" i="2"/>
  <c r="N1341" i="2" s="1"/>
  <c r="P1341" i="2"/>
  <c r="Q1341" i="2"/>
  <c r="R1341" i="2"/>
  <c r="S1341" i="2"/>
  <c r="T1341" i="2"/>
  <c r="A1342" i="2"/>
  <c r="B1342" i="2" s="1"/>
  <c r="C1342" i="2"/>
  <c r="D1342" i="2"/>
  <c r="G1342" i="2"/>
  <c r="E1342" i="2" s="1"/>
  <c r="F1342" i="2" s="1"/>
  <c r="H1342" i="2"/>
  <c r="I1342" i="2"/>
  <c r="J1342" i="2" s="1"/>
  <c r="L1342" i="2"/>
  <c r="M1342" i="2"/>
  <c r="P1342" i="2"/>
  <c r="Q1342" i="2"/>
  <c r="R1342" i="2"/>
  <c r="S1342" i="2"/>
  <c r="T1342" i="2"/>
  <c r="A1343" i="2"/>
  <c r="B1343" i="2" s="1"/>
  <c r="C1343" i="2"/>
  <c r="D1343" i="2"/>
  <c r="G1343" i="2"/>
  <c r="E1343" i="2" s="1"/>
  <c r="F1343" i="2" s="1"/>
  <c r="H1343" i="2"/>
  <c r="I1343" i="2"/>
  <c r="J1343" i="2" s="1"/>
  <c r="L1343" i="2"/>
  <c r="M1343" i="2"/>
  <c r="N1343" i="2" s="1"/>
  <c r="P1343" i="2"/>
  <c r="Q1343" i="2"/>
  <c r="R1343" i="2"/>
  <c r="S1343" i="2"/>
  <c r="T1343" i="2"/>
  <c r="A1344" i="2"/>
  <c r="B1344" i="2" s="1"/>
  <c r="C1344" i="2"/>
  <c r="D1344" i="2"/>
  <c r="G1344" i="2"/>
  <c r="E1344" i="2" s="1"/>
  <c r="F1344" i="2" s="1"/>
  <c r="H1344" i="2"/>
  <c r="I1344" i="2"/>
  <c r="K1344" i="2" s="1"/>
  <c r="L1344" i="2"/>
  <c r="M1344" i="2"/>
  <c r="P1344" i="2"/>
  <c r="Q1344" i="2"/>
  <c r="R1344" i="2"/>
  <c r="S1344" i="2"/>
  <c r="T1344" i="2"/>
  <c r="A1345" i="2"/>
  <c r="B1345" i="2" s="1"/>
  <c r="C1345" i="2"/>
  <c r="D1345" i="2"/>
  <c r="G1345" i="2"/>
  <c r="E1345" i="2" s="1"/>
  <c r="F1345" i="2" s="1"/>
  <c r="H1345" i="2"/>
  <c r="I1345" i="2"/>
  <c r="L1345" i="2"/>
  <c r="M1345" i="2"/>
  <c r="P1345" i="2"/>
  <c r="Q1345" i="2"/>
  <c r="R1345" i="2"/>
  <c r="S1345" i="2"/>
  <c r="T1345" i="2"/>
  <c r="A1346" i="2"/>
  <c r="B1346" i="2" s="1"/>
  <c r="C1346" i="2"/>
  <c r="D1346" i="2"/>
  <c r="G1346" i="2"/>
  <c r="E1346" i="2" s="1"/>
  <c r="F1346" i="2" s="1"/>
  <c r="H1346" i="2"/>
  <c r="I1346" i="2"/>
  <c r="L1346" i="2"/>
  <c r="M1346" i="2"/>
  <c r="P1346" i="2"/>
  <c r="Q1346" i="2"/>
  <c r="R1346" i="2"/>
  <c r="S1346" i="2"/>
  <c r="T1346" i="2"/>
  <c r="A1347" i="2"/>
  <c r="B1347" i="2" s="1"/>
  <c r="C1347" i="2"/>
  <c r="D1347" i="2"/>
  <c r="G1347" i="2"/>
  <c r="E1347" i="2" s="1"/>
  <c r="F1347" i="2" s="1"/>
  <c r="H1347" i="2"/>
  <c r="I1347" i="2"/>
  <c r="L1347" i="2"/>
  <c r="M1347" i="2"/>
  <c r="N1347" i="2" s="1"/>
  <c r="P1347" i="2"/>
  <c r="Q1347" i="2"/>
  <c r="R1347" i="2"/>
  <c r="S1347" i="2"/>
  <c r="T1347" i="2"/>
  <c r="A1348" i="2"/>
  <c r="B1348" i="2" s="1"/>
  <c r="C1348" i="2"/>
  <c r="D1348" i="2"/>
  <c r="G1348" i="2"/>
  <c r="E1348" i="2" s="1"/>
  <c r="F1348" i="2" s="1"/>
  <c r="H1348" i="2"/>
  <c r="I1348" i="2"/>
  <c r="L1348" i="2"/>
  <c r="M1348" i="2"/>
  <c r="P1348" i="2"/>
  <c r="Q1348" i="2"/>
  <c r="R1348" i="2"/>
  <c r="S1348" i="2"/>
  <c r="T1348" i="2"/>
  <c r="A1349" i="2"/>
  <c r="B1349" i="2" s="1"/>
  <c r="C1349" i="2"/>
  <c r="D1349" i="2"/>
  <c r="G1349" i="2"/>
  <c r="E1349" i="2" s="1"/>
  <c r="F1349" i="2" s="1"/>
  <c r="H1349" i="2"/>
  <c r="I1349" i="2"/>
  <c r="J1349" i="2" s="1"/>
  <c r="L1349" i="2"/>
  <c r="M1349" i="2"/>
  <c r="N1349" i="2" s="1"/>
  <c r="P1349" i="2"/>
  <c r="Q1349" i="2"/>
  <c r="R1349" i="2"/>
  <c r="S1349" i="2"/>
  <c r="T1349" i="2"/>
  <c r="A1350" i="2"/>
  <c r="B1350" i="2" s="1"/>
  <c r="C1350" i="2"/>
  <c r="D1350" i="2"/>
  <c r="G1350" i="2"/>
  <c r="E1350" i="2" s="1"/>
  <c r="F1350" i="2" s="1"/>
  <c r="H1350" i="2"/>
  <c r="I1350" i="2"/>
  <c r="L1350" i="2"/>
  <c r="M1350" i="2"/>
  <c r="P1350" i="2"/>
  <c r="Q1350" i="2"/>
  <c r="R1350" i="2"/>
  <c r="S1350" i="2"/>
  <c r="T1350" i="2"/>
  <c r="A1351" i="2"/>
  <c r="B1351" i="2" s="1"/>
  <c r="C1351" i="2"/>
  <c r="D1351" i="2"/>
  <c r="G1351" i="2"/>
  <c r="E1351" i="2" s="1"/>
  <c r="F1351" i="2" s="1"/>
  <c r="H1351" i="2"/>
  <c r="I1351" i="2"/>
  <c r="J1351" i="2" s="1"/>
  <c r="L1351" i="2"/>
  <c r="M1351" i="2"/>
  <c r="N1351" i="2" s="1"/>
  <c r="P1351" i="2"/>
  <c r="Q1351" i="2"/>
  <c r="R1351" i="2"/>
  <c r="S1351" i="2"/>
  <c r="T1351" i="2"/>
  <c r="A1352" i="2"/>
  <c r="B1352" i="2" s="1"/>
  <c r="C1352" i="2"/>
  <c r="D1352" i="2"/>
  <c r="G1352" i="2"/>
  <c r="E1352" i="2" s="1"/>
  <c r="F1352" i="2" s="1"/>
  <c r="H1352" i="2"/>
  <c r="I1352" i="2"/>
  <c r="K1352" i="2" s="1"/>
  <c r="L1352" i="2"/>
  <c r="M1352" i="2"/>
  <c r="P1352" i="2"/>
  <c r="Q1352" i="2"/>
  <c r="R1352" i="2"/>
  <c r="S1352" i="2"/>
  <c r="T1352" i="2"/>
  <c r="A1353" i="2"/>
  <c r="B1353" i="2" s="1"/>
  <c r="C1353" i="2"/>
  <c r="D1353" i="2"/>
  <c r="G1353" i="2"/>
  <c r="E1353" i="2" s="1"/>
  <c r="F1353" i="2" s="1"/>
  <c r="H1353" i="2"/>
  <c r="I1353" i="2"/>
  <c r="J1353" i="2" s="1"/>
  <c r="L1353" i="2"/>
  <c r="M1353" i="2"/>
  <c r="P1353" i="2"/>
  <c r="Q1353" i="2"/>
  <c r="R1353" i="2"/>
  <c r="S1353" i="2"/>
  <c r="T1353" i="2"/>
  <c r="A1354" i="2"/>
  <c r="B1354" i="2" s="1"/>
  <c r="C1354" i="2"/>
  <c r="D1354" i="2"/>
  <c r="G1354" i="2"/>
  <c r="E1354" i="2" s="1"/>
  <c r="F1354" i="2" s="1"/>
  <c r="H1354" i="2"/>
  <c r="I1354" i="2"/>
  <c r="L1354" i="2"/>
  <c r="M1354" i="2"/>
  <c r="O1354" i="2" s="1"/>
  <c r="P1354" i="2"/>
  <c r="Q1354" i="2"/>
  <c r="R1354" i="2"/>
  <c r="S1354" i="2"/>
  <c r="T1354" i="2"/>
  <c r="A1355" i="2"/>
  <c r="B1355" i="2" s="1"/>
  <c r="C1355" i="2"/>
  <c r="D1355" i="2"/>
  <c r="G1355" i="2"/>
  <c r="E1355" i="2" s="1"/>
  <c r="F1355" i="2" s="1"/>
  <c r="H1355" i="2"/>
  <c r="I1355" i="2"/>
  <c r="L1355" i="2"/>
  <c r="M1355" i="2"/>
  <c r="N1355" i="2" s="1"/>
  <c r="P1355" i="2"/>
  <c r="Q1355" i="2"/>
  <c r="R1355" i="2"/>
  <c r="S1355" i="2"/>
  <c r="T1355" i="2"/>
  <c r="A1356" i="2"/>
  <c r="B1356" i="2" s="1"/>
  <c r="C1356" i="2"/>
  <c r="D1356" i="2"/>
  <c r="G1356" i="2"/>
  <c r="E1356" i="2" s="1"/>
  <c r="F1356" i="2" s="1"/>
  <c r="H1356" i="2"/>
  <c r="I1356" i="2"/>
  <c r="K1356" i="2" s="1"/>
  <c r="L1356" i="2"/>
  <c r="M1356" i="2"/>
  <c r="P1356" i="2"/>
  <c r="Q1356" i="2"/>
  <c r="R1356" i="2"/>
  <c r="S1356" i="2"/>
  <c r="T1356" i="2"/>
  <c r="A1357" i="2"/>
  <c r="B1357" i="2" s="1"/>
  <c r="C1357" i="2"/>
  <c r="D1357" i="2"/>
  <c r="G1357" i="2"/>
  <c r="E1357" i="2" s="1"/>
  <c r="F1357" i="2" s="1"/>
  <c r="H1357" i="2"/>
  <c r="I1357" i="2"/>
  <c r="L1357" i="2"/>
  <c r="M1357" i="2"/>
  <c r="P1357" i="2"/>
  <c r="Q1357" i="2"/>
  <c r="R1357" i="2"/>
  <c r="S1357" i="2"/>
  <c r="T1357" i="2"/>
  <c r="A1358" i="2"/>
  <c r="B1358" i="2" s="1"/>
  <c r="C1358" i="2"/>
  <c r="D1358" i="2"/>
  <c r="G1358" i="2"/>
  <c r="E1358" i="2" s="1"/>
  <c r="F1358" i="2" s="1"/>
  <c r="H1358" i="2"/>
  <c r="I1358" i="2"/>
  <c r="L1358" i="2"/>
  <c r="M1358" i="2"/>
  <c r="O1358" i="2" s="1"/>
  <c r="P1358" i="2"/>
  <c r="Q1358" i="2"/>
  <c r="R1358" i="2"/>
  <c r="S1358" i="2"/>
  <c r="T1358" i="2"/>
  <c r="A1359" i="2"/>
  <c r="B1359" i="2" s="1"/>
  <c r="C1359" i="2"/>
  <c r="D1359" i="2"/>
  <c r="G1359" i="2"/>
  <c r="E1359" i="2" s="1"/>
  <c r="F1359" i="2" s="1"/>
  <c r="H1359" i="2"/>
  <c r="I1359" i="2"/>
  <c r="J1359" i="2" s="1"/>
  <c r="L1359" i="2"/>
  <c r="M1359" i="2"/>
  <c r="P1359" i="2"/>
  <c r="Q1359" i="2"/>
  <c r="R1359" i="2"/>
  <c r="S1359" i="2"/>
  <c r="T1359" i="2"/>
  <c r="A1360" i="2"/>
  <c r="B1360" i="2" s="1"/>
  <c r="C1360" i="2"/>
  <c r="D1360" i="2"/>
  <c r="G1360" i="2"/>
  <c r="E1360" i="2" s="1"/>
  <c r="F1360" i="2" s="1"/>
  <c r="H1360" i="2"/>
  <c r="I1360" i="2"/>
  <c r="L1360" i="2"/>
  <c r="M1360" i="2"/>
  <c r="P1360" i="2"/>
  <c r="Q1360" i="2"/>
  <c r="R1360" i="2"/>
  <c r="S1360" i="2"/>
  <c r="T1360" i="2"/>
  <c r="A1361" i="2"/>
  <c r="B1361" i="2" s="1"/>
  <c r="C1361" i="2"/>
  <c r="D1361" i="2"/>
  <c r="G1361" i="2"/>
  <c r="E1361" i="2" s="1"/>
  <c r="F1361" i="2" s="1"/>
  <c r="H1361" i="2"/>
  <c r="I1361" i="2"/>
  <c r="L1361" i="2"/>
  <c r="M1361" i="2"/>
  <c r="N1361" i="2" s="1"/>
  <c r="P1361" i="2"/>
  <c r="Q1361" i="2"/>
  <c r="R1361" i="2"/>
  <c r="S1361" i="2"/>
  <c r="T1361" i="2"/>
  <c r="A1362" i="2"/>
  <c r="B1362" i="2" s="1"/>
  <c r="C1362" i="2"/>
  <c r="D1362" i="2"/>
  <c r="G1362" i="2"/>
  <c r="E1362" i="2" s="1"/>
  <c r="F1362" i="2" s="1"/>
  <c r="H1362" i="2"/>
  <c r="I1362" i="2"/>
  <c r="L1362" i="2"/>
  <c r="M1362" i="2"/>
  <c r="O1362" i="2" s="1"/>
  <c r="P1362" i="2"/>
  <c r="Q1362" i="2"/>
  <c r="R1362" i="2"/>
  <c r="S1362" i="2"/>
  <c r="T1362" i="2"/>
  <c r="A1363" i="2"/>
  <c r="B1363" i="2" s="1"/>
  <c r="C1363" i="2"/>
  <c r="D1363" i="2"/>
  <c r="G1363" i="2"/>
  <c r="E1363" i="2" s="1"/>
  <c r="F1363" i="2" s="1"/>
  <c r="H1363" i="2"/>
  <c r="I1363" i="2"/>
  <c r="J1363" i="2" s="1"/>
  <c r="L1363" i="2"/>
  <c r="M1363" i="2"/>
  <c r="N1363" i="2" s="1"/>
  <c r="P1363" i="2"/>
  <c r="Q1363" i="2"/>
  <c r="R1363" i="2"/>
  <c r="S1363" i="2"/>
  <c r="T1363" i="2"/>
  <c r="A1364" i="2"/>
  <c r="B1364" i="2" s="1"/>
  <c r="C1364" i="2"/>
  <c r="D1364" i="2"/>
  <c r="G1364" i="2"/>
  <c r="E1364" i="2" s="1"/>
  <c r="F1364" i="2" s="1"/>
  <c r="H1364" i="2"/>
  <c r="I1364" i="2"/>
  <c r="K1364" i="2" s="1"/>
  <c r="L1364" i="2"/>
  <c r="M1364" i="2"/>
  <c r="P1364" i="2"/>
  <c r="Q1364" i="2"/>
  <c r="R1364" i="2"/>
  <c r="S1364" i="2"/>
  <c r="T1364" i="2"/>
  <c r="A1365" i="2"/>
  <c r="B1365" i="2" s="1"/>
  <c r="C1365" i="2"/>
  <c r="D1365" i="2"/>
  <c r="G1365" i="2"/>
  <c r="E1365" i="2" s="1"/>
  <c r="F1365" i="2" s="1"/>
  <c r="H1365" i="2"/>
  <c r="I1365" i="2"/>
  <c r="J1365" i="2" s="1"/>
  <c r="L1365" i="2"/>
  <c r="M1365" i="2"/>
  <c r="N1365" i="2" s="1"/>
  <c r="P1365" i="2"/>
  <c r="Q1365" i="2"/>
  <c r="R1365" i="2"/>
  <c r="S1365" i="2"/>
  <c r="T1365" i="2"/>
  <c r="A1366" i="2"/>
  <c r="B1366" i="2" s="1"/>
  <c r="C1366" i="2"/>
  <c r="D1366" i="2"/>
  <c r="G1366" i="2"/>
  <c r="E1366" i="2" s="1"/>
  <c r="F1366" i="2" s="1"/>
  <c r="H1366" i="2"/>
  <c r="I1366" i="2"/>
  <c r="K1366" i="2" s="1"/>
  <c r="L1366" i="2"/>
  <c r="M1366" i="2"/>
  <c r="O1366" i="2" s="1"/>
  <c r="P1366" i="2"/>
  <c r="Q1366" i="2"/>
  <c r="R1366" i="2"/>
  <c r="S1366" i="2"/>
  <c r="T1366" i="2"/>
  <c r="A1367" i="2"/>
  <c r="B1367" i="2" s="1"/>
  <c r="C1367" i="2"/>
  <c r="D1367" i="2"/>
  <c r="G1367" i="2"/>
  <c r="E1367" i="2" s="1"/>
  <c r="F1367" i="2" s="1"/>
  <c r="H1367" i="2"/>
  <c r="I1367" i="2"/>
  <c r="L1367" i="2"/>
  <c r="M1367" i="2"/>
  <c r="P1367" i="2"/>
  <c r="Q1367" i="2"/>
  <c r="R1367" i="2"/>
  <c r="S1367" i="2"/>
  <c r="T1367" i="2"/>
  <c r="A1368" i="2"/>
  <c r="B1368" i="2" s="1"/>
  <c r="C1368" i="2"/>
  <c r="D1368" i="2"/>
  <c r="G1368" i="2"/>
  <c r="E1368" i="2" s="1"/>
  <c r="F1368" i="2" s="1"/>
  <c r="H1368" i="2"/>
  <c r="I1368" i="2"/>
  <c r="K1368" i="2" s="1"/>
  <c r="L1368" i="2"/>
  <c r="M1368" i="2"/>
  <c r="P1368" i="2"/>
  <c r="Q1368" i="2"/>
  <c r="R1368" i="2"/>
  <c r="S1368" i="2"/>
  <c r="T1368" i="2"/>
  <c r="A1369" i="2"/>
  <c r="B1369" i="2" s="1"/>
  <c r="C1369" i="2"/>
  <c r="D1369" i="2"/>
  <c r="G1369" i="2"/>
  <c r="E1369" i="2" s="1"/>
  <c r="F1369" i="2" s="1"/>
  <c r="H1369" i="2"/>
  <c r="I1369" i="2"/>
  <c r="L1369" i="2"/>
  <c r="M1369" i="2"/>
  <c r="N1369" i="2" s="1"/>
  <c r="P1369" i="2"/>
  <c r="Q1369" i="2"/>
  <c r="R1369" i="2"/>
  <c r="S1369" i="2"/>
  <c r="T1369" i="2"/>
  <c r="A1370" i="2"/>
  <c r="B1370" i="2" s="1"/>
  <c r="C1370" i="2"/>
  <c r="D1370" i="2"/>
  <c r="G1370" i="2"/>
  <c r="E1370" i="2" s="1"/>
  <c r="F1370" i="2" s="1"/>
  <c r="H1370" i="2"/>
  <c r="I1370" i="2"/>
  <c r="L1370" i="2"/>
  <c r="M1370" i="2"/>
  <c r="O1370" i="2" s="1"/>
  <c r="P1370" i="2"/>
  <c r="Q1370" i="2"/>
  <c r="R1370" i="2"/>
  <c r="S1370" i="2"/>
  <c r="T1370" i="2"/>
  <c r="A1371" i="2"/>
  <c r="B1371" i="2" s="1"/>
  <c r="C1371" i="2"/>
  <c r="D1371" i="2"/>
  <c r="G1371" i="2"/>
  <c r="E1371" i="2" s="1"/>
  <c r="F1371" i="2" s="1"/>
  <c r="H1371" i="2"/>
  <c r="I1371" i="2"/>
  <c r="J1371" i="2" s="1"/>
  <c r="L1371" i="2"/>
  <c r="M1371" i="2"/>
  <c r="N1371" i="2" s="1"/>
  <c r="P1371" i="2"/>
  <c r="Q1371" i="2"/>
  <c r="R1371" i="2"/>
  <c r="S1371" i="2"/>
  <c r="T1371" i="2"/>
  <c r="A1372" i="2"/>
  <c r="B1372" i="2" s="1"/>
  <c r="C1372" i="2"/>
  <c r="D1372" i="2"/>
  <c r="G1372" i="2"/>
  <c r="E1372" i="2" s="1"/>
  <c r="F1372" i="2" s="1"/>
  <c r="H1372" i="2"/>
  <c r="I1372" i="2"/>
  <c r="K1372" i="2" s="1"/>
  <c r="L1372" i="2"/>
  <c r="M1372" i="2"/>
  <c r="O1372" i="2" s="1"/>
  <c r="P1372" i="2"/>
  <c r="Q1372" i="2"/>
  <c r="R1372" i="2"/>
  <c r="S1372" i="2"/>
  <c r="T1372" i="2"/>
  <c r="A1373" i="2"/>
  <c r="B1373" i="2" s="1"/>
  <c r="C1373" i="2"/>
  <c r="D1373" i="2"/>
  <c r="G1373" i="2"/>
  <c r="E1373" i="2" s="1"/>
  <c r="F1373" i="2" s="1"/>
  <c r="H1373" i="2"/>
  <c r="I1373" i="2"/>
  <c r="L1373" i="2"/>
  <c r="M1373" i="2"/>
  <c r="P1373" i="2"/>
  <c r="Q1373" i="2"/>
  <c r="R1373" i="2"/>
  <c r="S1373" i="2"/>
  <c r="T1373" i="2"/>
  <c r="A1374" i="2"/>
  <c r="B1374" i="2" s="1"/>
  <c r="C1374" i="2"/>
  <c r="D1374" i="2"/>
  <c r="G1374" i="2"/>
  <c r="E1374" i="2" s="1"/>
  <c r="F1374" i="2" s="1"/>
  <c r="H1374" i="2"/>
  <c r="I1374" i="2"/>
  <c r="L1374" i="2"/>
  <c r="M1374" i="2"/>
  <c r="O1374" i="2" s="1"/>
  <c r="P1374" i="2"/>
  <c r="Q1374" i="2"/>
  <c r="R1374" i="2"/>
  <c r="S1374" i="2"/>
  <c r="T1374" i="2"/>
  <c r="A1375" i="2"/>
  <c r="B1375" i="2" s="1"/>
  <c r="C1375" i="2"/>
  <c r="D1375" i="2"/>
  <c r="G1375" i="2"/>
  <c r="E1375" i="2" s="1"/>
  <c r="F1375" i="2" s="1"/>
  <c r="H1375" i="2"/>
  <c r="I1375" i="2"/>
  <c r="J1375" i="2" s="1"/>
  <c r="L1375" i="2"/>
  <c r="M1375" i="2"/>
  <c r="P1375" i="2"/>
  <c r="Q1375" i="2"/>
  <c r="R1375" i="2"/>
  <c r="S1375" i="2"/>
  <c r="T1375" i="2"/>
  <c r="A1376" i="2"/>
  <c r="B1376" i="2" s="1"/>
  <c r="C1376" i="2"/>
  <c r="D1376" i="2"/>
  <c r="G1376" i="2"/>
  <c r="E1376" i="2" s="1"/>
  <c r="F1376" i="2" s="1"/>
  <c r="H1376" i="2"/>
  <c r="I1376" i="2"/>
  <c r="K1376" i="2" s="1"/>
  <c r="L1376" i="2"/>
  <c r="M1376" i="2"/>
  <c r="P1376" i="2"/>
  <c r="Q1376" i="2"/>
  <c r="R1376" i="2"/>
  <c r="S1376" i="2"/>
  <c r="T1376" i="2"/>
  <c r="A1377" i="2"/>
  <c r="B1377" i="2" s="1"/>
  <c r="C1377" i="2"/>
  <c r="D1377" i="2"/>
  <c r="G1377" i="2"/>
  <c r="E1377" i="2" s="1"/>
  <c r="F1377" i="2" s="1"/>
  <c r="H1377" i="2"/>
  <c r="I1377" i="2"/>
  <c r="J1377" i="2" s="1"/>
  <c r="L1377" i="2"/>
  <c r="M1377" i="2"/>
  <c r="P1377" i="2"/>
  <c r="Q1377" i="2"/>
  <c r="R1377" i="2"/>
  <c r="S1377" i="2"/>
  <c r="T1377" i="2"/>
  <c r="A1378" i="2"/>
  <c r="B1378" i="2" s="1"/>
  <c r="C1378" i="2"/>
  <c r="D1378" i="2"/>
  <c r="G1378" i="2"/>
  <c r="E1378" i="2" s="1"/>
  <c r="F1378" i="2" s="1"/>
  <c r="H1378" i="2"/>
  <c r="I1378" i="2"/>
  <c r="K1378" i="2" s="1"/>
  <c r="L1378" i="2"/>
  <c r="M1378" i="2"/>
  <c r="O1378" i="2" s="1"/>
  <c r="P1378" i="2"/>
  <c r="Q1378" i="2"/>
  <c r="R1378" i="2"/>
  <c r="S1378" i="2"/>
  <c r="T1378" i="2"/>
  <c r="A1379" i="2"/>
  <c r="B1379" i="2" s="1"/>
  <c r="C1379" i="2"/>
  <c r="D1379" i="2"/>
  <c r="G1379" i="2"/>
  <c r="E1379" i="2" s="1"/>
  <c r="F1379" i="2" s="1"/>
  <c r="H1379" i="2"/>
  <c r="I1379" i="2"/>
  <c r="L1379" i="2"/>
  <c r="M1379" i="2"/>
  <c r="N1379" i="2" s="1"/>
  <c r="P1379" i="2"/>
  <c r="Q1379" i="2"/>
  <c r="R1379" i="2"/>
  <c r="S1379" i="2"/>
  <c r="T1379" i="2"/>
  <c r="A1380" i="2"/>
  <c r="B1380" i="2" s="1"/>
  <c r="C1380" i="2"/>
  <c r="D1380" i="2"/>
  <c r="G1380" i="2"/>
  <c r="E1380" i="2" s="1"/>
  <c r="F1380" i="2" s="1"/>
  <c r="H1380" i="2"/>
  <c r="I1380" i="2"/>
  <c r="K1380" i="2" s="1"/>
  <c r="L1380" i="2"/>
  <c r="M1380" i="2"/>
  <c r="O1380" i="2" s="1"/>
  <c r="P1380" i="2"/>
  <c r="Q1380" i="2"/>
  <c r="R1380" i="2"/>
  <c r="S1380" i="2"/>
  <c r="T1380" i="2"/>
  <c r="A1381" i="2"/>
  <c r="B1381" i="2" s="1"/>
  <c r="C1381" i="2"/>
  <c r="D1381" i="2"/>
  <c r="G1381" i="2"/>
  <c r="E1381" i="2" s="1"/>
  <c r="F1381" i="2" s="1"/>
  <c r="H1381" i="2"/>
  <c r="I1381" i="2"/>
  <c r="J1381" i="2" s="1"/>
  <c r="L1381" i="2"/>
  <c r="M1381" i="2"/>
  <c r="N1381" i="2" s="1"/>
  <c r="P1381" i="2"/>
  <c r="Q1381" i="2"/>
  <c r="R1381" i="2"/>
  <c r="S1381" i="2"/>
  <c r="T1381" i="2"/>
  <c r="A1382" i="2"/>
  <c r="B1382" i="2" s="1"/>
  <c r="C1382" i="2"/>
  <c r="D1382" i="2"/>
  <c r="G1382" i="2"/>
  <c r="E1382" i="2" s="1"/>
  <c r="F1382" i="2" s="1"/>
  <c r="H1382" i="2"/>
  <c r="I1382" i="2"/>
  <c r="K1382" i="2" s="1"/>
  <c r="L1382" i="2"/>
  <c r="M1382" i="2"/>
  <c r="O1382" i="2" s="1"/>
  <c r="P1382" i="2"/>
  <c r="Q1382" i="2"/>
  <c r="R1382" i="2"/>
  <c r="S1382" i="2"/>
  <c r="T1382" i="2"/>
  <c r="A1383" i="2"/>
  <c r="B1383" i="2" s="1"/>
  <c r="C1383" i="2"/>
  <c r="D1383" i="2"/>
  <c r="G1383" i="2"/>
  <c r="E1383" i="2" s="1"/>
  <c r="F1383" i="2" s="1"/>
  <c r="H1383" i="2"/>
  <c r="I1383" i="2"/>
  <c r="L1383" i="2"/>
  <c r="M1383" i="2"/>
  <c r="N1383" i="2" s="1"/>
  <c r="P1383" i="2"/>
  <c r="Q1383" i="2"/>
  <c r="R1383" i="2"/>
  <c r="S1383" i="2"/>
  <c r="T1383" i="2"/>
  <c r="A1384" i="2"/>
  <c r="B1384" i="2" s="1"/>
  <c r="C1384" i="2"/>
  <c r="D1384" i="2"/>
  <c r="G1384" i="2"/>
  <c r="E1384" i="2" s="1"/>
  <c r="F1384" i="2" s="1"/>
  <c r="H1384" i="2"/>
  <c r="I1384" i="2"/>
  <c r="K1384" i="2" s="1"/>
  <c r="L1384" i="2"/>
  <c r="M1384" i="2"/>
  <c r="O1384" i="2" s="1"/>
  <c r="P1384" i="2"/>
  <c r="Q1384" i="2"/>
  <c r="R1384" i="2"/>
  <c r="S1384" i="2"/>
  <c r="T1384" i="2"/>
  <c r="A1385" i="2"/>
  <c r="B1385" i="2" s="1"/>
  <c r="C1385" i="2"/>
  <c r="D1385" i="2"/>
  <c r="G1385" i="2"/>
  <c r="E1385" i="2" s="1"/>
  <c r="F1385" i="2" s="1"/>
  <c r="H1385" i="2"/>
  <c r="I1385" i="2"/>
  <c r="J1385" i="2" s="1"/>
  <c r="L1385" i="2"/>
  <c r="M1385" i="2"/>
  <c r="P1385" i="2"/>
  <c r="Q1385" i="2"/>
  <c r="R1385" i="2"/>
  <c r="S1385" i="2"/>
  <c r="T1385" i="2"/>
  <c r="A1386" i="2"/>
  <c r="B1386" i="2" s="1"/>
  <c r="C1386" i="2"/>
  <c r="D1386" i="2"/>
  <c r="G1386" i="2"/>
  <c r="E1386" i="2" s="1"/>
  <c r="F1386" i="2" s="1"/>
  <c r="H1386" i="2"/>
  <c r="I1386" i="2"/>
  <c r="K1386" i="2" s="1"/>
  <c r="L1386" i="2"/>
  <c r="M1386" i="2"/>
  <c r="O1386" i="2" s="1"/>
  <c r="P1386" i="2"/>
  <c r="Q1386" i="2"/>
  <c r="R1386" i="2"/>
  <c r="S1386" i="2"/>
  <c r="T1386" i="2"/>
  <c r="A1387" i="2"/>
  <c r="B1387" i="2" s="1"/>
  <c r="C1387" i="2"/>
  <c r="D1387" i="2"/>
  <c r="G1387" i="2"/>
  <c r="E1387" i="2" s="1"/>
  <c r="F1387" i="2" s="1"/>
  <c r="H1387" i="2"/>
  <c r="I1387" i="2"/>
  <c r="L1387" i="2"/>
  <c r="M1387" i="2"/>
  <c r="N1387" i="2" s="1"/>
  <c r="P1387" i="2"/>
  <c r="Q1387" i="2"/>
  <c r="R1387" i="2"/>
  <c r="S1387" i="2"/>
  <c r="T1387" i="2"/>
  <c r="A1388" i="2"/>
  <c r="B1388" i="2" s="1"/>
  <c r="C1388" i="2"/>
  <c r="D1388" i="2"/>
  <c r="G1388" i="2"/>
  <c r="E1388" i="2" s="1"/>
  <c r="F1388" i="2" s="1"/>
  <c r="H1388" i="2"/>
  <c r="I1388" i="2"/>
  <c r="L1388" i="2"/>
  <c r="M1388" i="2"/>
  <c r="O1388" i="2" s="1"/>
  <c r="P1388" i="2"/>
  <c r="Q1388" i="2"/>
  <c r="R1388" i="2"/>
  <c r="S1388" i="2"/>
  <c r="T1388" i="2"/>
  <c r="A1389" i="2"/>
  <c r="B1389" i="2" s="1"/>
  <c r="C1389" i="2"/>
  <c r="D1389" i="2"/>
  <c r="G1389" i="2"/>
  <c r="E1389" i="2" s="1"/>
  <c r="F1389" i="2" s="1"/>
  <c r="H1389" i="2"/>
  <c r="I1389" i="2"/>
  <c r="L1389" i="2"/>
  <c r="M1389" i="2"/>
  <c r="N1389" i="2" s="1"/>
  <c r="P1389" i="2"/>
  <c r="Q1389" i="2"/>
  <c r="R1389" i="2"/>
  <c r="S1389" i="2"/>
  <c r="T1389" i="2"/>
  <c r="A1390" i="2"/>
  <c r="B1390" i="2" s="1"/>
  <c r="C1390" i="2"/>
  <c r="D1390" i="2"/>
  <c r="G1390" i="2"/>
  <c r="E1390" i="2" s="1"/>
  <c r="F1390" i="2" s="1"/>
  <c r="H1390" i="2"/>
  <c r="I1390" i="2"/>
  <c r="K1390" i="2" s="1"/>
  <c r="L1390" i="2"/>
  <c r="M1390" i="2"/>
  <c r="O1390" i="2" s="1"/>
  <c r="P1390" i="2"/>
  <c r="Q1390" i="2"/>
  <c r="R1390" i="2"/>
  <c r="S1390" i="2"/>
  <c r="T1390" i="2"/>
  <c r="A1391" i="2"/>
  <c r="B1391" i="2" s="1"/>
  <c r="C1391" i="2"/>
  <c r="D1391" i="2"/>
  <c r="G1391" i="2"/>
  <c r="E1391" i="2" s="1"/>
  <c r="F1391" i="2" s="1"/>
  <c r="H1391" i="2"/>
  <c r="I1391" i="2"/>
  <c r="L1391" i="2"/>
  <c r="M1391" i="2"/>
  <c r="P1391" i="2"/>
  <c r="Q1391" i="2"/>
  <c r="R1391" i="2"/>
  <c r="S1391" i="2"/>
  <c r="T1391" i="2"/>
  <c r="A1392" i="2"/>
  <c r="B1392" i="2" s="1"/>
  <c r="C1392" i="2"/>
  <c r="D1392" i="2"/>
  <c r="G1392" i="2"/>
  <c r="E1392" i="2" s="1"/>
  <c r="F1392" i="2" s="1"/>
  <c r="H1392" i="2"/>
  <c r="I1392" i="2"/>
  <c r="K1392" i="2" s="1"/>
  <c r="L1392" i="2"/>
  <c r="M1392" i="2"/>
  <c r="P1392" i="2"/>
  <c r="Q1392" i="2"/>
  <c r="R1392" i="2"/>
  <c r="S1392" i="2"/>
  <c r="T1392" i="2"/>
  <c r="A1393" i="2"/>
  <c r="B1393" i="2" s="1"/>
  <c r="C1393" i="2"/>
  <c r="D1393" i="2"/>
  <c r="G1393" i="2"/>
  <c r="E1393" i="2" s="1"/>
  <c r="F1393" i="2" s="1"/>
  <c r="H1393" i="2"/>
  <c r="I1393" i="2"/>
  <c r="L1393" i="2"/>
  <c r="M1393" i="2"/>
  <c r="N1393" i="2" s="1"/>
  <c r="P1393" i="2"/>
  <c r="Q1393" i="2"/>
  <c r="R1393" i="2"/>
  <c r="S1393" i="2"/>
  <c r="T1393" i="2"/>
  <c r="A1394" i="2"/>
  <c r="B1394" i="2" s="1"/>
  <c r="C1394" i="2"/>
  <c r="D1394" i="2"/>
  <c r="G1394" i="2"/>
  <c r="E1394" i="2" s="1"/>
  <c r="F1394" i="2" s="1"/>
  <c r="H1394" i="2"/>
  <c r="I1394" i="2"/>
  <c r="L1394" i="2"/>
  <c r="M1394" i="2"/>
  <c r="O1394" i="2" s="1"/>
  <c r="P1394" i="2"/>
  <c r="Q1394" i="2"/>
  <c r="R1394" i="2"/>
  <c r="S1394" i="2"/>
  <c r="T1394" i="2"/>
  <c r="A1395" i="2"/>
  <c r="B1395" i="2" s="1"/>
  <c r="C1395" i="2"/>
  <c r="D1395" i="2"/>
  <c r="G1395" i="2"/>
  <c r="E1395" i="2" s="1"/>
  <c r="F1395" i="2" s="1"/>
  <c r="H1395" i="2"/>
  <c r="I1395" i="2"/>
  <c r="J1395" i="2" s="1"/>
  <c r="L1395" i="2"/>
  <c r="M1395" i="2"/>
  <c r="P1395" i="2"/>
  <c r="Q1395" i="2"/>
  <c r="R1395" i="2"/>
  <c r="S1395" i="2"/>
  <c r="T1395" i="2"/>
  <c r="A1396" i="2"/>
  <c r="B1396" i="2" s="1"/>
  <c r="C1396" i="2"/>
  <c r="D1396" i="2"/>
  <c r="G1396" i="2"/>
  <c r="E1396" i="2" s="1"/>
  <c r="F1396" i="2" s="1"/>
  <c r="H1396" i="2"/>
  <c r="I1396" i="2"/>
  <c r="K1396" i="2" s="1"/>
  <c r="L1396" i="2"/>
  <c r="M1396" i="2"/>
  <c r="O1396" i="2" s="1"/>
  <c r="P1396" i="2"/>
  <c r="Q1396" i="2"/>
  <c r="R1396" i="2"/>
  <c r="S1396" i="2"/>
  <c r="T1396" i="2"/>
  <c r="A1397" i="2"/>
  <c r="B1397" i="2" s="1"/>
  <c r="C1397" i="2"/>
  <c r="D1397" i="2"/>
  <c r="G1397" i="2"/>
  <c r="E1397" i="2" s="1"/>
  <c r="F1397" i="2" s="1"/>
  <c r="H1397" i="2"/>
  <c r="I1397" i="2"/>
  <c r="L1397" i="2"/>
  <c r="M1397" i="2"/>
  <c r="P1397" i="2"/>
  <c r="Q1397" i="2"/>
  <c r="R1397" i="2"/>
  <c r="S1397" i="2"/>
  <c r="T1397" i="2"/>
  <c r="A1398" i="2"/>
  <c r="B1398" i="2" s="1"/>
  <c r="C1398" i="2"/>
  <c r="D1398" i="2"/>
  <c r="G1398" i="2"/>
  <c r="E1398" i="2" s="1"/>
  <c r="F1398" i="2" s="1"/>
  <c r="H1398" i="2"/>
  <c r="I1398" i="2"/>
  <c r="L1398" i="2"/>
  <c r="M1398" i="2"/>
  <c r="O1398" i="2" s="1"/>
  <c r="P1398" i="2"/>
  <c r="Q1398" i="2"/>
  <c r="R1398" i="2"/>
  <c r="S1398" i="2"/>
  <c r="T1398" i="2"/>
  <c r="A1399" i="2"/>
  <c r="B1399" i="2" s="1"/>
  <c r="C1399" i="2"/>
  <c r="D1399" i="2"/>
  <c r="G1399" i="2"/>
  <c r="E1399" i="2" s="1"/>
  <c r="F1399" i="2" s="1"/>
  <c r="H1399" i="2"/>
  <c r="I1399" i="2"/>
  <c r="L1399" i="2"/>
  <c r="M1399" i="2"/>
  <c r="N1399" i="2" s="1"/>
  <c r="P1399" i="2"/>
  <c r="Q1399" i="2"/>
  <c r="R1399" i="2"/>
  <c r="S1399" i="2"/>
  <c r="T1399" i="2"/>
  <c r="A1400" i="2"/>
  <c r="B1400" i="2" s="1"/>
  <c r="C1400" i="2"/>
  <c r="D1400" i="2"/>
  <c r="G1400" i="2"/>
  <c r="E1400" i="2" s="1"/>
  <c r="F1400" i="2" s="1"/>
  <c r="H1400" i="2"/>
  <c r="I1400" i="2"/>
  <c r="L1400" i="2"/>
  <c r="M1400" i="2"/>
  <c r="P1400" i="2"/>
  <c r="Q1400" i="2"/>
  <c r="R1400" i="2"/>
  <c r="S1400" i="2"/>
  <c r="T1400" i="2"/>
  <c r="A1401" i="2"/>
  <c r="B1401" i="2" s="1"/>
  <c r="C1401" i="2"/>
  <c r="D1401" i="2"/>
  <c r="G1401" i="2"/>
  <c r="E1401" i="2" s="1"/>
  <c r="F1401" i="2" s="1"/>
  <c r="H1401" i="2"/>
  <c r="I1401" i="2"/>
  <c r="L1401" i="2"/>
  <c r="M1401" i="2"/>
  <c r="N1401" i="2" s="1"/>
  <c r="P1401" i="2"/>
  <c r="Q1401" i="2"/>
  <c r="R1401" i="2"/>
  <c r="S1401" i="2"/>
  <c r="T1401" i="2"/>
  <c r="A1402" i="2"/>
  <c r="B1402" i="2" s="1"/>
  <c r="C1402" i="2"/>
  <c r="D1402" i="2"/>
  <c r="G1402" i="2"/>
  <c r="E1402" i="2" s="1"/>
  <c r="F1402" i="2" s="1"/>
  <c r="H1402" i="2"/>
  <c r="I1402" i="2"/>
  <c r="L1402" i="2"/>
  <c r="M1402" i="2"/>
  <c r="O1402" i="2" s="1"/>
  <c r="P1402" i="2"/>
  <c r="Q1402" i="2"/>
  <c r="R1402" i="2"/>
  <c r="S1402" i="2"/>
  <c r="T1402" i="2"/>
  <c r="A1403" i="2"/>
  <c r="B1403" i="2" s="1"/>
  <c r="C1403" i="2"/>
  <c r="D1403" i="2"/>
  <c r="G1403" i="2"/>
  <c r="E1403" i="2" s="1"/>
  <c r="F1403" i="2" s="1"/>
  <c r="H1403" i="2"/>
  <c r="I1403" i="2"/>
  <c r="L1403" i="2"/>
  <c r="M1403" i="2"/>
  <c r="P1403" i="2"/>
  <c r="Q1403" i="2"/>
  <c r="R1403" i="2"/>
  <c r="S1403" i="2"/>
  <c r="T1403" i="2"/>
  <c r="A1404" i="2"/>
  <c r="B1404" i="2" s="1"/>
  <c r="C1404" i="2"/>
  <c r="D1404" i="2"/>
  <c r="G1404" i="2"/>
  <c r="E1404" i="2" s="1"/>
  <c r="F1404" i="2" s="1"/>
  <c r="H1404" i="2"/>
  <c r="I1404" i="2"/>
  <c r="L1404" i="2"/>
  <c r="M1404" i="2"/>
  <c r="P1404" i="2"/>
  <c r="Q1404" i="2"/>
  <c r="R1404" i="2"/>
  <c r="S1404" i="2"/>
  <c r="T1404" i="2"/>
  <c r="A1405" i="2"/>
  <c r="B1405" i="2" s="1"/>
  <c r="C1405" i="2"/>
  <c r="D1405" i="2"/>
  <c r="G1405" i="2"/>
  <c r="E1405" i="2" s="1"/>
  <c r="F1405" i="2" s="1"/>
  <c r="H1405" i="2"/>
  <c r="I1405" i="2"/>
  <c r="J1405" i="2" s="1"/>
  <c r="L1405" i="2"/>
  <c r="M1405" i="2"/>
  <c r="P1405" i="2"/>
  <c r="Q1405" i="2"/>
  <c r="R1405" i="2"/>
  <c r="S1405" i="2"/>
  <c r="T1405" i="2"/>
  <c r="A1406" i="2"/>
  <c r="B1406" i="2" s="1"/>
  <c r="C1406" i="2"/>
  <c r="D1406" i="2"/>
  <c r="G1406" i="2"/>
  <c r="E1406" i="2" s="1"/>
  <c r="F1406" i="2" s="1"/>
  <c r="H1406" i="2"/>
  <c r="I1406" i="2"/>
  <c r="K1406" i="2" s="1"/>
  <c r="L1406" i="2"/>
  <c r="M1406" i="2"/>
  <c r="O1406" i="2" s="1"/>
  <c r="P1406" i="2"/>
  <c r="Q1406" i="2"/>
  <c r="R1406" i="2"/>
  <c r="S1406" i="2"/>
  <c r="T1406" i="2"/>
  <c r="A1407" i="2"/>
  <c r="B1407" i="2" s="1"/>
  <c r="C1407" i="2"/>
  <c r="D1407" i="2"/>
  <c r="G1407" i="2"/>
  <c r="E1407" i="2" s="1"/>
  <c r="F1407" i="2" s="1"/>
  <c r="H1407" i="2"/>
  <c r="I1407" i="2"/>
  <c r="J1407" i="2" s="1"/>
  <c r="L1407" i="2"/>
  <c r="M1407" i="2"/>
  <c r="P1407" i="2"/>
  <c r="Q1407" i="2"/>
  <c r="R1407" i="2"/>
  <c r="S1407" i="2"/>
  <c r="T1407" i="2"/>
  <c r="A1408" i="2"/>
  <c r="B1408" i="2" s="1"/>
  <c r="C1408" i="2"/>
  <c r="D1408" i="2"/>
  <c r="G1408" i="2"/>
  <c r="E1408" i="2" s="1"/>
  <c r="F1408" i="2" s="1"/>
  <c r="H1408" i="2"/>
  <c r="I1408" i="2"/>
  <c r="K1408" i="2" s="1"/>
  <c r="L1408" i="2"/>
  <c r="M1408" i="2"/>
  <c r="O1408" i="2" s="1"/>
  <c r="P1408" i="2"/>
  <c r="Q1408" i="2"/>
  <c r="R1408" i="2"/>
  <c r="S1408" i="2"/>
  <c r="T1408" i="2"/>
  <c r="A1409" i="2"/>
  <c r="B1409" i="2" s="1"/>
  <c r="C1409" i="2"/>
  <c r="D1409" i="2"/>
  <c r="G1409" i="2"/>
  <c r="E1409" i="2" s="1"/>
  <c r="F1409" i="2" s="1"/>
  <c r="H1409" i="2"/>
  <c r="I1409" i="2"/>
  <c r="L1409" i="2"/>
  <c r="M1409" i="2"/>
  <c r="P1409" i="2"/>
  <c r="Q1409" i="2"/>
  <c r="R1409" i="2"/>
  <c r="S1409" i="2"/>
  <c r="T1409" i="2"/>
  <c r="A1410" i="2"/>
  <c r="B1410" i="2" s="1"/>
  <c r="C1410" i="2"/>
  <c r="D1410" i="2"/>
  <c r="G1410" i="2"/>
  <c r="E1410" i="2" s="1"/>
  <c r="F1410" i="2" s="1"/>
  <c r="H1410" i="2"/>
  <c r="I1410" i="2"/>
  <c r="L1410" i="2"/>
  <c r="M1410" i="2"/>
  <c r="P1410" i="2"/>
  <c r="Q1410" i="2"/>
  <c r="R1410" i="2"/>
  <c r="S1410" i="2"/>
  <c r="T1410" i="2"/>
  <c r="A1411" i="2"/>
  <c r="B1411" i="2" s="1"/>
  <c r="C1411" i="2"/>
  <c r="D1411" i="2"/>
  <c r="G1411" i="2"/>
  <c r="E1411" i="2" s="1"/>
  <c r="F1411" i="2" s="1"/>
  <c r="H1411" i="2"/>
  <c r="I1411" i="2"/>
  <c r="J1411" i="2" s="1"/>
  <c r="L1411" i="2"/>
  <c r="M1411" i="2"/>
  <c r="P1411" i="2"/>
  <c r="Q1411" i="2"/>
  <c r="R1411" i="2"/>
  <c r="S1411" i="2"/>
  <c r="T1411" i="2"/>
  <c r="A1412" i="2"/>
  <c r="B1412" i="2" s="1"/>
  <c r="C1412" i="2"/>
  <c r="D1412" i="2"/>
  <c r="G1412" i="2"/>
  <c r="E1412" i="2" s="1"/>
  <c r="F1412" i="2" s="1"/>
  <c r="H1412" i="2"/>
  <c r="I1412" i="2"/>
  <c r="K1412" i="2" s="1"/>
  <c r="L1412" i="2"/>
  <c r="M1412" i="2"/>
  <c r="O1412" i="2" s="1"/>
  <c r="P1412" i="2"/>
  <c r="Q1412" i="2"/>
  <c r="R1412" i="2"/>
  <c r="S1412" i="2"/>
  <c r="T1412" i="2"/>
  <c r="A1413" i="2"/>
  <c r="B1413" i="2" s="1"/>
  <c r="C1413" i="2"/>
  <c r="D1413" i="2"/>
  <c r="G1413" i="2"/>
  <c r="E1413" i="2" s="1"/>
  <c r="F1413" i="2" s="1"/>
  <c r="H1413" i="2"/>
  <c r="I1413" i="2"/>
  <c r="J1413" i="2" s="1"/>
  <c r="L1413" i="2"/>
  <c r="M1413" i="2"/>
  <c r="P1413" i="2"/>
  <c r="Q1413" i="2"/>
  <c r="R1413" i="2"/>
  <c r="S1413" i="2"/>
  <c r="T1413" i="2"/>
  <c r="A1414" i="2"/>
  <c r="B1414" i="2" s="1"/>
  <c r="C1414" i="2"/>
  <c r="D1414" i="2"/>
  <c r="G1414" i="2"/>
  <c r="E1414" i="2" s="1"/>
  <c r="F1414" i="2" s="1"/>
  <c r="H1414" i="2"/>
  <c r="I1414" i="2"/>
  <c r="K1414" i="2" s="1"/>
  <c r="L1414" i="2"/>
  <c r="M1414" i="2"/>
  <c r="O1414" i="2" s="1"/>
  <c r="P1414" i="2"/>
  <c r="Q1414" i="2"/>
  <c r="R1414" i="2"/>
  <c r="S1414" i="2"/>
  <c r="T1414" i="2"/>
  <c r="A1415" i="2"/>
  <c r="B1415" i="2" s="1"/>
  <c r="C1415" i="2"/>
  <c r="D1415" i="2"/>
  <c r="G1415" i="2"/>
  <c r="E1415" i="2" s="1"/>
  <c r="F1415" i="2" s="1"/>
  <c r="H1415" i="2"/>
  <c r="I1415" i="2"/>
  <c r="L1415" i="2"/>
  <c r="M1415" i="2"/>
  <c r="P1415" i="2"/>
  <c r="Q1415" i="2"/>
  <c r="R1415" i="2"/>
  <c r="S1415" i="2"/>
  <c r="T1415" i="2"/>
  <c r="A1416" i="2"/>
  <c r="B1416" i="2" s="1"/>
  <c r="C1416" i="2"/>
  <c r="D1416" i="2"/>
  <c r="G1416" i="2"/>
  <c r="E1416" i="2" s="1"/>
  <c r="F1416" i="2" s="1"/>
  <c r="H1416" i="2"/>
  <c r="I1416" i="2"/>
  <c r="K1416" i="2" s="1"/>
  <c r="L1416" i="2"/>
  <c r="M1416" i="2"/>
  <c r="O1416" i="2" s="1"/>
  <c r="P1416" i="2"/>
  <c r="Q1416" i="2"/>
  <c r="R1416" i="2"/>
  <c r="S1416" i="2"/>
  <c r="T1416" i="2"/>
  <c r="A1417" i="2"/>
  <c r="B1417" i="2" s="1"/>
  <c r="C1417" i="2"/>
  <c r="D1417" i="2"/>
  <c r="G1417" i="2"/>
  <c r="E1417" i="2" s="1"/>
  <c r="F1417" i="2" s="1"/>
  <c r="H1417" i="2"/>
  <c r="I1417" i="2"/>
  <c r="J1417" i="2" s="1"/>
  <c r="L1417" i="2"/>
  <c r="M1417" i="2"/>
  <c r="N1417" i="2" s="1"/>
  <c r="P1417" i="2"/>
  <c r="Q1417" i="2"/>
  <c r="R1417" i="2"/>
  <c r="S1417" i="2"/>
  <c r="T1417" i="2"/>
  <c r="A1418" i="2"/>
  <c r="B1418" i="2" s="1"/>
  <c r="C1418" i="2"/>
  <c r="D1418" i="2"/>
  <c r="G1418" i="2"/>
  <c r="E1418" i="2" s="1"/>
  <c r="F1418" i="2" s="1"/>
  <c r="H1418" i="2"/>
  <c r="I1418" i="2"/>
  <c r="L1418" i="2"/>
  <c r="M1418" i="2"/>
  <c r="O1418" i="2" s="1"/>
  <c r="P1418" i="2"/>
  <c r="Q1418" i="2"/>
  <c r="R1418" i="2"/>
  <c r="S1418" i="2"/>
  <c r="T1418" i="2"/>
  <c r="A1419" i="2"/>
  <c r="B1419" i="2" s="1"/>
  <c r="C1419" i="2"/>
  <c r="D1419" i="2"/>
  <c r="G1419" i="2"/>
  <c r="E1419" i="2" s="1"/>
  <c r="F1419" i="2" s="1"/>
  <c r="H1419" i="2"/>
  <c r="I1419" i="2"/>
  <c r="L1419" i="2"/>
  <c r="M1419" i="2"/>
  <c r="N1419" i="2" s="1"/>
  <c r="P1419" i="2"/>
  <c r="Q1419" i="2"/>
  <c r="R1419" i="2"/>
  <c r="S1419" i="2"/>
  <c r="T1419" i="2"/>
  <c r="A1420" i="2"/>
  <c r="B1420" i="2" s="1"/>
  <c r="C1420" i="2"/>
  <c r="D1420" i="2"/>
  <c r="G1420" i="2"/>
  <c r="E1420" i="2" s="1"/>
  <c r="F1420" i="2" s="1"/>
  <c r="H1420" i="2"/>
  <c r="I1420" i="2"/>
  <c r="L1420" i="2"/>
  <c r="M1420" i="2"/>
  <c r="O1420" i="2" s="1"/>
  <c r="P1420" i="2"/>
  <c r="Q1420" i="2"/>
  <c r="R1420" i="2"/>
  <c r="S1420" i="2"/>
  <c r="T1420" i="2"/>
  <c r="A1421" i="2"/>
  <c r="B1421" i="2" s="1"/>
  <c r="C1421" i="2"/>
  <c r="D1421" i="2"/>
  <c r="G1421" i="2"/>
  <c r="E1421" i="2" s="1"/>
  <c r="F1421" i="2" s="1"/>
  <c r="H1421" i="2"/>
  <c r="I1421" i="2"/>
  <c r="L1421" i="2"/>
  <c r="M1421" i="2"/>
  <c r="P1421" i="2"/>
  <c r="Q1421" i="2"/>
  <c r="R1421" i="2"/>
  <c r="S1421" i="2"/>
  <c r="T1421" i="2"/>
  <c r="A1422" i="2"/>
  <c r="B1422" i="2" s="1"/>
  <c r="C1422" i="2"/>
  <c r="D1422" i="2"/>
  <c r="G1422" i="2"/>
  <c r="E1422" i="2" s="1"/>
  <c r="F1422" i="2" s="1"/>
  <c r="H1422" i="2"/>
  <c r="I1422" i="2"/>
  <c r="L1422" i="2"/>
  <c r="M1422" i="2"/>
  <c r="O1422" i="2" s="1"/>
  <c r="P1422" i="2"/>
  <c r="Q1422" i="2"/>
  <c r="R1422" i="2"/>
  <c r="S1422" i="2"/>
  <c r="T1422" i="2"/>
  <c r="A1423" i="2"/>
  <c r="B1423" i="2" s="1"/>
  <c r="C1423" i="2"/>
  <c r="D1423" i="2"/>
  <c r="G1423" i="2"/>
  <c r="E1423" i="2" s="1"/>
  <c r="F1423" i="2" s="1"/>
  <c r="H1423" i="2"/>
  <c r="I1423" i="2"/>
  <c r="J1423" i="2" s="1"/>
  <c r="L1423" i="2"/>
  <c r="M1423" i="2"/>
  <c r="N1423" i="2" s="1"/>
  <c r="P1423" i="2"/>
  <c r="Q1423" i="2"/>
  <c r="R1423" i="2"/>
  <c r="S1423" i="2"/>
  <c r="T1423" i="2"/>
  <c r="A1424" i="2"/>
  <c r="B1424" i="2" s="1"/>
  <c r="C1424" i="2"/>
  <c r="D1424" i="2"/>
  <c r="G1424" i="2"/>
  <c r="E1424" i="2" s="1"/>
  <c r="F1424" i="2" s="1"/>
  <c r="H1424" i="2"/>
  <c r="I1424" i="2"/>
  <c r="K1424" i="2" s="1"/>
  <c r="L1424" i="2"/>
  <c r="M1424" i="2"/>
  <c r="P1424" i="2"/>
  <c r="Q1424" i="2"/>
  <c r="R1424" i="2"/>
  <c r="S1424" i="2"/>
  <c r="T1424" i="2"/>
  <c r="A1425" i="2"/>
  <c r="B1425" i="2" s="1"/>
  <c r="C1425" i="2"/>
  <c r="D1425" i="2"/>
  <c r="G1425" i="2"/>
  <c r="E1425" i="2" s="1"/>
  <c r="F1425" i="2" s="1"/>
  <c r="H1425" i="2"/>
  <c r="I1425" i="2"/>
  <c r="L1425" i="2"/>
  <c r="M1425" i="2"/>
  <c r="N1425" i="2" s="1"/>
  <c r="P1425" i="2"/>
  <c r="Q1425" i="2"/>
  <c r="R1425" i="2"/>
  <c r="S1425" i="2"/>
  <c r="T1425" i="2"/>
  <c r="A1426" i="2"/>
  <c r="B1426" i="2" s="1"/>
  <c r="C1426" i="2"/>
  <c r="D1426" i="2"/>
  <c r="G1426" i="2"/>
  <c r="E1426" i="2" s="1"/>
  <c r="F1426" i="2" s="1"/>
  <c r="H1426" i="2"/>
  <c r="I1426" i="2"/>
  <c r="K1426" i="2" s="1"/>
  <c r="L1426" i="2"/>
  <c r="M1426" i="2"/>
  <c r="P1426" i="2"/>
  <c r="Q1426" i="2"/>
  <c r="R1426" i="2"/>
  <c r="S1426" i="2"/>
  <c r="T1426" i="2"/>
  <c r="A1427" i="2"/>
  <c r="B1427" i="2" s="1"/>
  <c r="C1427" i="2"/>
  <c r="D1427" i="2"/>
  <c r="G1427" i="2"/>
  <c r="E1427" i="2" s="1"/>
  <c r="F1427" i="2" s="1"/>
  <c r="H1427" i="2"/>
  <c r="I1427" i="2"/>
  <c r="L1427" i="2"/>
  <c r="M1427" i="2"/>
  <c r="P1427" i="2"/>
  <c r="Q1427" i="2"/>
  <c r="R1427" i="2"/>
  <c r="S1427" i="2"/>
  <c r="T1427" i="2"/>
  <c r="A1428" i="2"/>
  <c r="B1428" i="2" s="1"/>
  <c r="C1428" i="2"/>
  <c r="D1428" i="2"/>
  <c r="G1428" i="2"/>
  <c r="E1428" i="2" s="1"/>
  <c r="F1428" i="2" s="1"/>
  <c r="H1428" i="2"/>
  <c r="I1428" i="2"/>
  <c r="K1428" i="2" s="1"/>
  <c r="L1428" i="2"/>
  <c r="M1428" i="2"/>
  <c r="O1428" i="2" s="1"/>
  <c r="P1428" i="2"/>
  <c r="Q1428" i="2"/>
  <c r="R1428" i="2"/>
  <c r="S1428" i="2"/>
  <c r="T1428" i="2"/>
  <c r="A1429" i="2"/>
  <c r="B1429" i="2" s="1"/>
  <c r="C1429" i="2"/>
  <c r="D1429" i="2"/>
  <c r="G1429" i="2"/>
  <c r="E1429" i="2" s="1"/>
  <c r="F1429" i="2" s="1"/>
  <c r="H1429" i="2"/>
  <c r="I1429" i="2"/>
  <c r="L1429" i="2"/>
  <c r="M1429" i="2"/>
  <c r="N1429" i="2" s="1"/>
  <c r="P1429" i="2"/>
  <c r="Q1429" i="2"/>
  <c r="R1429" i="2"/>
  <c r="S1429" i="2"/>
  <c r="T1429" i="2"/>
  <c r="A1430" i="2"/>
  <c r="B1430" i="2" s="1"/>
  <c r="C1430" i="2"/>
  <c r="D1430" i="2"/>
  <c r="G1430" i="2"/>
  <c r="E1430" i="2" s="1"/>
  <c r="F1430" i="2" s="1"/>
  <c r="H1430" i="2"/>
  <c r="I1430" i="2"/>
  <c r="L1430" i="2"/>
  <c r="M1430" i="2"/>
  <c r="O1430" i="2" s="1"/>
  <c r="P1430" i="2"/>
  <c r="Q1430" i="2"/>
  <c r="R1430" i="2"/>
  <c r="S1430" i="2"/>
  <c r="T1430" i="2"/>
  <c r="A1431" i="2"/>
  <c r="B1431" i="2" s="1"/>
  <c r="C1431" i="2"/>
  <c r="D1431" i="2"/>
  <c r="G1431" i="2"/>
  <c r="E1431" i="2" s="1"/>
  <c r="F1431" i="2" s="1"/>
  <c r="H1431" i="2"/>
  <c r="I1431" i="2"/>
  <c r="L1431" i="2"/>
  <c r="M1431" i="2"/>
  <c r="P1431" i="2"/>
  <c r="Q1431" i="2"/>
  <c r="R1431" i="2"/>
  <c r="S1431" i="2"/>
  <c r="T1431" i="2"/>
  <c r="A1432" i="2"/>
  <c r="B1432" i="2" s="1"/>
  <c r="C1432" i="2"/>
  <c r="D1432" i="2"/>
  <c r="G1432" i="2"/>
  <c r="E1432" i="2" s="1"/>
  <c r="F1432" i="2" s="1"/>
  <c r="H1432" i="2"/>
  <c r="I1432" i="2"/>
  <c r="K1432" i="2" s="1"/>
  <c r="L1432" i="2"/>
  <c r="M1432" i="2"/>
  <c r="P1432" i="2"/>
  <c r="Q1432" i="2"/>
  <c r="R1432" i="2"/>
  <c r="S1432" i="2"/>
  <c r="T1432" i="2"/>
  <c r="A1433" i="2"/>
  <c r="B1433" i="2" s="1"/>
  <c r="C1433" i="2"/>
  <c r="D1433" i="2"/>
  <c r="G1433" i="2"/>
  <c r="E1433" i="2" s="1"/>
  <c r="F1433" i="2" s="1"/>
  <c r="H1433" i="2"/>
  <c r="I1433" i="2"/>
  <c r="J1433" i="2" s="1"/>
  <c r="L1433" i="2"/>
  <c r="M1433" i="2"/>
  <c r="P1433" i="2"/>
  <c r="Q1433" i="2"/>
  <c r="R1433" i="2"/>
  <c r="S1433" i="2"/>
  <c r="T1433" i="2"/>
  <c r="A1434" i="2"/>
  <c r="B1434" i="2" s="1"/>
  <c r="C1434" i="2"/>
  <c r="D1434" i="2"/>
  <c r="G1434" i="2"/>
  <c r="E1434" i="2" s="1"/>
  <c r="F1434" i="2" s="1"/>
  <c r="H1434" i="2"/>
  <c r="I1434" i="2"/>
  <c r="L1434" i="2"/>
  <c r="M1434" i="2"/>
  <c r="O1434" i="2" s="1"/>
  <c r="P1434" i="2"/>
  <c r="Q1434" i="2"/>
  <c r="R1434" i="2"/>
  <c r="S1434" i="2"/>
  <c r="T1434" i="2"/>
  <c r="A1435" i="2"/>
  <c r="B1435" i="2" s="1"/>
  <c r="C1435" i="2"/>
  <c r="D1435" i="2"/>
  <c r="G1435" i="2"/>
  <c r="E1435" i="2" s="1"/>
  <c r="F1435" i="2" s="1"/>
  <c r="H1435" i="2"/>
  <c r="I1435" i="2"/>
  <c r="L1435" i="2"/>
  <c r="M1435" i="2"/>
  <c r="P1435" i="2"/>
  <c r="Q1435" i="2"/>
  <c r="R1435" i="2"/>
  <c r="S1435" i="2"/>
  <c r="T1435" i="2"/>
  <c r="A1436" i="2"/>
  <c r="B1436" i="2" s="1"/>
  <c r="C1436" i="2"/>
  <c r="D1436" i="2"/>
  <c r="G1436" i="2"/>
  <c r="E1436" i="2" s="1"/>
  <c r="F1436" i="2" s="1"/>
  <c r="H1436" i="2"/>
  <c r="I1436" i="2"/>
  <c r="K1436" i="2" s="1"/>
  <c r="L1436" i="2"/>
  <c r="M1436" i="2"/>
  <c r="P1436" i="2"/>
  <c r="Q1436" i="2"/>
  <c r="R1436" i="2"/>
  <c r="S1436" i="2"/>
  <c r="T1436" i="2"/>
  <c r="A1437" i="2"/>
  <c r="B1437" i="2" s="1"/>
  <c r="C1437" i="2"/>
  <c r="D1437" i="2"/>
  <c r="G1437" i="2"/>
  <c r="E1437" i="2" s="1"/>
  <c r="F1437" i="2" s="1"/>
  <c r="H1437" i="2"/>
  <c r="I1437" i="2"/>
  <c r="L1437" i="2"/>
  <c r="M1437" i="2"/>
  <c r="N1437" i="2" s="1"/>
  <c r="P1437" i="2"/>
  <c r="Q1437" i="2"/>
  <c r="R1437" i="2"/>
  <c r="S1437" i="2"/>
  <c r="T1437" i="2"/>
  <c r="A1438" i="2"/>
  <c r="B1438" i="2" s="1"/>
  <c r="C1438" i="2"/>
  <c r="D1438" i="2"/>
  <c r="G1438" i="2"/>
  <c r="E1438" i="2" s="1"/>
  <c r="F1438" i="2" s="1"/>
  <c r="H1438" i="2"/>
  <c r="I1438" i="2"/>
  <c r="L1438" i="2"/>
  <c r="M1438" i="2"/>
  <c r="O1438" i="2" s="1"/>
  <c r="P1438" i="2"/>
  <c r="Q1438" i="2"/>
  <c r="R1438" i="2"/>
  <c r="S1438" i="2"/>
  <c r="T1438" i="2"/>
  <c r="A1439" i="2"/>
  <c r="B1439" i="2" s="1"/>
  <c r="C1439" i="2"/>
  <c r="D1439" i="2"/>
  <c r="G1439" i="2"/>
  <c r="E1439" i="2" s="1"/>
  <c r="F1439" i="2" s="1"/>
  <c r="H1439" i="2"/>
  <c r="I1439" i="2"/>
  <c r="L1439" i="2"/>
  <c r="M1439" i="2"/>
  <c r="P1439" i="2"/>
  <c r="Q1439" i="2"/>
  <c r="R1439" i="2"/>
  <c r="S1439" i="2"/>
  <c r="T1439" i="2"/>
  <c r="A1440" i="2"/>
  <c r="B1440" i="2" s="1"/>
  <c r="C1440" i="2"/>
  <c r="D1440" i="2"/>
  <c r="G1440" i="2"/>
  <c r="E1440" i="2" s="1"/>
  <c r="F1440" i="2" s="1"/>
  <c r="H1440" i="2"/>
  <c r="I1440" i="2"/>
  <c r="K1440" i="2" s="1"/>
  <c r="L1440" i="2"/>
  <c r="M1440" i="2"/>
  <c r="P1440" i="2"/>
  <c r="Q1440" i="2"/>
  <c r="R1440" i="2"/>
  <c r="S1440" i="2"/>
  <c r="T1440" i="2"/>
  <c r="A1441" i="2"/>
  <c r="B1441" i="2" s="1"/>
  <c r="C1441" i="2"/>
  <c r="D1441" i="2"/>
  <c r="G1441" i="2"/>
  <c r="E1441" i="2" s="1"/>
  <c r="F1441" i="2" s="1"/>
  <c r="H1441" i="2"/>
  <c r="I1441" i="2"/>
  <c r="L1441" i="2"/>
  <c r="M1441" i="2"/>
  <c r="P1441" i="2"/>
  <c r="Q1441" i="2"/>
  <c r="R1441" i="2"/>
  <c r="S1441" i="2"/>
  <c r="T1441" i="2"/>
  <c r="A1442" i="2"/>
  <c r="B1442" i="2" s="1"/>
  <c r="C1442" i="2"/>
  <c r="D1442" i="2"/>
  <c r="G1442" i="2"/>
  <c r="E1442" i="2" s="1"/>
  <c r="F1442" i="2" s="1"/>
  <c r="H1442" i="2"/>
  <c r="I1442" i="2"/>
  <c r="L1442" i="2"/>
  <c r="M1442" i="2"/>
  <c r="P1442" i="2"/>
  <c r="Q1442" i="2"/>
  <c r="R1442" i="2"/>
  <c r="S1442" i="2"/>
  <c r="T1442" i="2"/>
  <c r="A1443" i="2"/>
  <c r="B1443" i="2" s="1"/>
  <c r="C1443" i="2"/>
  <c r="D1443" i="2"/>
  <c r="G1443" i="2"/>
  <c r="E1443" i="2" s="1"/>
  <c r="F1443" i="2" s="1"/>
  <c r="H1443" i="2"/>
  <c r="I1443" i="2"/>
  <c r="L1443" i="2"/>
  <c r="M1443" i="2"/>
  <c r="P1443" i="2"/>
  <c r="Q1443" i="2"/>
  <c r="R1443" i="2"/>
  <c r="S1443" i="2"/>
  <c r="T1443" i="2"/>
  <c r="A1444" i="2"/>
  <c r="B1444" i="2" s="1"/>
  <c r="C1444" i="2"/>
  <c r="D1444" i="2"/>
  <c r="G1444" i="2"/>
  <c r="E1444" i="2" s="1"/>
  <c r="F1444" i="2" s="1"/>
  <c r="H1444" i="2"/>
  <c r="I1444" i="2"/>
  <c r="K1444" i="2" s="1"/>
  <c r="L1444" i="2"/>
  <c r="M1444" i="2"/>
  <c r="P1444" i="2"/>
  <c r="Q1444" i="2"/>
  <c r="R1444" i="2"/>
  <c r="S1444" i="2"/>
  <c r="T1444" i="2"/>
  <c r="A1445" i="2"/>
  <c r="B1445" i="2" s="1"/>
  <c r="C1445" i="2"/>
  <c r="D1445" i="2"/>
  <c r="G1445" i="2"/>
  <c r="E1445" i="2" s="1"/>
  <c r="F1445" i="2" s="1"/>
  <c r="H1445" i="2"/>
  <c r="I1445" i="2"/>
  <c r="L1445" i="2"/>
  <c r="M1445" i="2"/>
  <c r="P1445" i="2"/>
  <c r="Q1445" i="2"/>
  <c r="R1445" i="2"/>
  <c r="S1445" i="2"/>
  <c r="T1445" i="2"/>
  <c r="A1446" i="2"/>
  <c r="B1446" i="2" s="1"/>
  <c r="C1446" i="2"/>
  <c r="D1446" i="2"/>
  <c r="G1446" i="2"/>
  <c r="E1446" i="2" s="1"/>
  <c r="F1446" i="2" s="1"/>
  <c r="H1446" i="2"/>
  <c r="I1446" i="2"/>
  <c r="K1446" i="2" s="1"/>
  <c r="L1446" i="2"/>
  <c r="M1446" i="2"/>
  <c r="O1446" i="2" s="1"/>
  <c r="P1446" i="2"/>
  <c r="Q1446" i="2"/>
  <c r="R1446" i="2"/>
  <c r="S1446" i="2"/>
  <c r="T1446" i="2"/>
  <c r="A1447" i="2"/>
  <c r="B1447" i="2" s="1"/>
  <c r="C1447" i="2"/>
  <c r="D1447" i="2"/>
  <c r="G1447" i="2"/>
  <c r="E1447" i="2" s="1"/>
  <c r="F1447" i="2" s="1"/>
  <c r="H1447" i="2"/>
  <c r="I1447" i="2"/>
  <c r="J1447" i="2" s="1"/>
  <c r="L1447" i="2"/>
  <c r="M1447" i="2"/>
  <c r="P1447" i="2"/>
  <c r="Q1447" i="2"/>
  <c r="R1447" i="2"/>
  <c r="S1447" i="2"/>
  <c r="T1447" i="2"/>
  <c r="A1448" i="2"/>
  <c r="B1448" i="2" s="1"/>
  <c r="C1448" i="2"/>
  <c r="D1448" i="2"/>
  <c r="G1448" i="2"/>
  <c r="E1448" i="2" s="1"/>
  <c r="F1448" i="2" s="1"/>
  <c r="H1448" i="2"/>
  <c r="I1448" i="2"/>
  <c r="K1448" i="2" s="1"/>
  <c r="L1448" i="2"/>
  <c r="M1448" i="2"/>
  <c r="O1448" i="2" s="1"/>
  <c r="P1448" i="2"/>
  <c r="Q1448" i="2"/>
  <c r="R1448" i="2"/>
  <c r="S1448" i="2"/>
  <c r="T1448" i="2"/>
  <c r="A1449" i="2"/>
  <c r="B1449" i="2" s="1"/>
  <c r="C1449" i="2"/>
  <c r="D1449" i="2"/>
  <c r="G1449" i="2"/>
  <c r="E1449" i="2" s="1"/>
  <c r="F1449" i="2" s="1"/>
  <c r="H1449" i="2"/>
  <c r="I1449" i="2"/>
  <c r="J1449" i="2" s="1"/>
  <c r="L1449" i="2"/>
  <c r="M1449" i="2"/>
  <c r="P1449" i="2"/>
  <c r="Q1449" i="2"/>
  <c r="R1449" i="2"/>
  <c r="S1449" i="2"/>
  <c r="T1449" i="2"/>
  <c r="A1450" i="2"/>
  <c r="B1450" i="2" s="1"/>
  <c r="C1450" i="2"/>
  <c r="D1450" i="2"/>
  <c r="G1450" i="2"/>
  <c r="E1450" i="2" s="1"/>
  <c r="F1450" i="2" s="1"/>
  <c r="H1450" i="2"/>
  <c r="I1450" i="2"/>
  <c r="K1450" i="2" s="1"/>
  <c r="L1450" i="2"/>
  <c r="M1450" i="2"/>
  <c r="O1450" i="2" s="1"/>
  <c r="P1450" i="2"/>
  <c r="Q1450" i="2"/>
  <c r="R1450" i="2"/>
  <c r="S1450" i="2"/>
  <c r="T1450" i="2"/>
  <c r="A1451" i="2"/>
  <c r="B1451" i="2" s="1"/>
  <c r="C1451" i="2"/>
  <c r="D1451" i="2"/>
  <c r="G1451" i="2"/>
  <c r="E1451" i="2" s="1"/>
  <c r="F1451" i="2" s="1"/>
  <c r="H1451" i="2"/>
  <c r="I1451" i="2"/>
  <c r="J1451" i="2" s="1"/>
  <c r="L1451" i="2"/>
  <c r="M1451" i="2"/>
  <c r="P1451" i="2"/>
  <c r="Q1451" i="2"/>
  <c r="R1451" i="2"/>
  <c r="S1451" i="2"/>
  <c r="T1451" i="2"/>
  <c r="A1452" i="2"/>
  <c r="B1452" i="2" s="1"/>
  <c r="C1452" i="2"/>
  <c r="D1452" i="2"/>
  <c r="G1452" i="2"/>
  <c r="E1452" i="2" s="1"/>
  <c r="F1452" i="2" s="1"/>
  <c r="H1452" i="2"/>
  <c r="I1452" i="2"/>
  <c r="K1452" i="2" s="1"/>
  <c r="L1452" i="2"/>
  <c r="M1452" i="2"/>
  <c r="P1452" i="2"/>
  <c r="Q1452" i="2"/>
  <c r="R1452" i="2"/>
  <c r="S1452" i="2"/>
  <c r="T1452" i="2"/>
  <c r="A1453" i="2"/>
  <c r="B1453" i="2" s="1"/>
  <c r="C1453" i="2"/>
  <c r="D1453" i="2"/>
  <c r="G1453" i="2"/>
  <c r="E1453" i="2" s="1"/>
  <c r="F1453" i="2" s="1"/>
  <c r="H1453" i="2"/>
  <c r="I1453" i="2"/>
  <c r="L1453" i="2"/>
  <c r="M1453" i="2"/>
  <c r="N1453" i="2" s="1"/>
  <c r="P1453" i="2"/>
  <c r="Q1453" i="2"/>
  <c r="R1453" i="2"/>
  <c r="S1453" i="2"/>
  <c r="T1453" i="2"/>
  <c r="A1454" i="2"/>
  <c r="B1454" i="2" s="1"/>
  <c r="C1454" i="2"/>
  <c r="D1454" i="2"/>
  <c r="G1454" i="2"/>
  <c r="E1454" i="2" s="1"/>
  <c r="F1454" i="2" s="1"/>
  <c r="H1454" i="2"/>
  <c r="I1454" i="2"/>
  <c r="K1454" i="2" s="1"/>
  <c r="L1454" i="2"/>
  <c r="M1454" i="2"/>
  <c r="O1454" i="2" s="1"/>
  <c r="P1454" i="2"/>
  <c r="Q1454" i="2"/>
  <c r="R1454" i="2"/>
  <c r="S1454" i="2"/>
  <c r="T1454" i="2"/>
  <c r="A1455" i="2"/>
  <c r="B1455" i="2" s="1"/>
  <c r="C1455" i="2"/>
  <c r="D1455" i="2"/>
  <c r="G1455" i="2"/>
  <c r="E1455" i="2" s="1"/>
  <c r="F1455" i="2" s="1"/>
  <c r="H1455" i="2"/>
  <c r="I1455" i="2"/>
  <c r="L1455" i="2"/>
  <c r="M1455" i="2"/>
  <c r="P1455" i="2"/>
  <c r="Q1455" i="2"/>
  <c r="R1455" i="2"/>
  <c r="S1455" i="2"/>
  <c r="T1455" i="2"/>
  <c r="A1456" i="2"/>
  <c r="B1456" i="2" s="1"/>
  <c r="C1456" i="2"/>
  <c r="D1456" i="2"/>
  <c r="G1456" i="2"/>
  <c r="E1456" i="2" s="1"/>
  <c r="F1456" i="2" s="1"/>
  <c r="H1456" i="2"/>
  <c r="I1456" i="2"/>
  <c r="K1456" i="2" s="1"/>
  <c r="L1456" i="2"/>
  <c r="M1456" i="2"/>
  <c r="P1456" i="2"/>
  <c r="Q1456" i="2"/>
  <c r="R1456" i="2"/>
  <c r="S1456" i="2"/>
  <c r="T1456" i="2"/>
  <c r="A1457" i="2"/>
  <c r="B1457" i="2" s="1"/>
  <c r="C1457" i="2"/>
  <c r="D1457" i="2"/>
  <c r="G1457" i="2"/>
  <c r="E1457" i="2" s="1"/>
  <c r="F1457" i="2" s="1"/>
  <c r="H1457" i="2"/>
  <c r="I1457" i="2"/>
  <c r="L1457" i="2"/>
  <c r="M1457" i="2"/>
  <c r="P1457" i="2"/>
  <c r="Q1457" i="2"/>
  <c r="R1457" i="2"/>
  <c r="S1457" i="2"/>
  <c r="T1457" i="2"/>
  <c r="A1458" i="2"/>
  <c r="B1458" i="2" s="1"/>
  <c r="C1458" i="2"/>
  <c r="D1458" i="2"/>
  <c r="G1458" i="2"/>
  <c r="E1458" i="2" s="1"/>
  <c r="F1458" i="2" s="1"/>
  <c r="H1458" i="2"/>
  <c r="I1458" i="2"/>
  <c r="L1458" i="2"/>
  <c r="M1458" i="2"/>
  <c r="P1458" i="2"/>
  <c r="Q1458" i="2"/>
  <c r="R1458" i="2"/>
  <c r="S1458" i="2"/>
  <c r="T1458" i="2"/>
  <c r="A1459" i="2"/>
  <c r="B1459" i="2" s="1"/>
  <c r="C1459" i="2"/>
  <c r="D1459" i="2"/>
  <c r="G1459" i="2"/>
  <c r="E1459" i="2" s="1"/>
  <c r="F1459" i="2" s="1"/>
  <c r="H1459" i="2"/>
  <c r="I1459" i="2"/>
  <c r="L1459" i="2"/>
  <c r="M1459" i="2"/>
  <c r="P1459" i="2"/>
  <c r="Q1459" i="2"/>
  <c r="R1459" i="2"/>
  <c r="S1459" i="2"/>
  <c r="T1459" i="2"/>
  <c r="A1460" i="2"/>
  <c r="B1460" i="2" s="1"/>
  <c r="C1460" i="2"/>
  <c r="D1460" i="2"/>
  <c r="G1460" i="2"/>
  <c r="E1460" i="2" s="1"/>
  <c r="F1460" i="2" s="1"/>
  <c r="H1460" i="2"/>
  <c r="I1460" i="2"/>
  <c r="K1460" i="2" s="1"/>
  <c r="L1460" i="2"/>
  <c r="M1460" i="2"/>
  <c r="P1460" i="2"/>
  <c r="Q1460" i="2"/>
  <c r="R1460" i="2"/>
  <c r="S1460" i="2"/>
  <c r="T1460" i="2"/>
  <c r="A1461" i="2"/>
  <c r="B1461" i="2" s="1"/>
  <c r="C1461" i="2"/>
  <c r="D1461" i="2"/>
  <c r="G1461" i="2"/>
  <c r="E1461" i="2" s="1"/>
  <c r="F1461" i="2" s="1"/>
  <c r="H1461" i="2"/>
  <c r="I1461" i="2"/>
  <c r="J1461" i="2" s="1"/>
  <c r="L1461" i="2"/>
  <c r="M1461" i="2"/>
  <c r="P1461" i="2"/>
  <c r="Q1461" i="2"/>
  <c r="R1461" i="2"/>
  <c r="S1461" i="2"/>
  <c r="T1461" i="2"/>
  <c r="A1462" i="2"/>
  <c r="B1462" i="2" s="1"/>
  <c r="C1462" i="2"/>
  <c r="D1462" i="2"/>
  <c r="G1462" i="2"/>
  <c r="E1462" i="2" s="1"/>
  <c r="F1462" i="2" s="1"/>
  <c r="H1462" i="2"/>
  <c r="I1462" i="2"/>
  <c r="L1462" i="2"/>
  <c r="M1462" i="2"/>
  <c r="O1462" i="2" s="1"/>
  <c r="P1462" i="2"/>
  <c r="Q1462" i="2"/>
  <c r="R1462" i="2"/>
  <c r="S1462" i="2"/>
  <c r="T1462" i="2"/>
  <c r="A1463" i="2"/>
  <c r="B1463" i="2" s="1"/>
  <c r="C1463" i="2"/>
  <c r="D1463" i="2"/>
  <c r="G1463" i="2"/>
  <c r="E1463" i="2" s="1"/>
  <c r="F1463" i="2" s="1"/>
  <c r="H1463" i="2"/>
  <c r="I1463" i="2"/>
  <c r="L1463" i="2"/>
  <c r="M1463" i="2"/>
  <c r="P1463" i="2"/>
  <c r="Q1463" i="2"/>
  <c r="R1463" i="2"/>
  <c r="S1463" i="2"/>
  <c r="T1463" i="2"/>
  <c r="A1464" i="2"/>
  <c r="B1464" i="2" s="1"/>
  <c r="C1464" i="2"/>
  <c r="D1464" i="2"/>
  <c r="G1464" i="2"/>
  <c r="E1464" i="2" s="1"/>
  <c r="F1464" i="2" s="1"/>
  <c r="H1464" i="2"/>
  <c r="I1464" i="2"/>
  <c r="L1464" i="2"/>
  <c r="M1464" i="2"/>
  <c r="O1464" i="2" s="1"/>
  <c r="P1464" i="2"/>
  <c r="Q1464" i="2"/>
  <c r="R1464" i="2"/>
  <c r="S1464" i="2"/>
  <c r="T1464" i="2"/>
  <c r="A1465" i="2"/>
  <c r="B1465" i="2" s="1"/>
  <c r="C1465" i="2"/>
  <c r="D1465" i="2"/>
  <c r="G1465" i="2"/>
  <c r="E1465" i="2" s="1"/>
  <c r="F1465" i="2" s="1"/>
  <c r="H1465" i="2"/>
  <c r="I1465" i="2"/>
  <c r="L1465" i="2"/>
  <c r="M1465" i="2"/>
  <c r="N1465" i="2" s="1"/>
  <c r="P1465" i="2"/>
  <c r="Q1465" i="2"/>
  <c r="R1465" i="2"/>
  <c r="S1465" i="2"/>
  <c r="T1465" i="2"/>
  <c r="A1466" i="2"/>
  <c r="B1466" i="2" s="1"/>
  <c r="C1466" i="2"/>
  <c r="D1466" i="2"/>
  <c r="G1466" i="2"/>
  <c r="E1466" i="2" s="1"/>
  <c r="F1466" i="2" s="1"/>
  <c r="H1466" i="2"/>
  <c r="I1466" i="2"/>
  <c r="L1466" i="2"/>
  <c r="M1466" i="2"/>
  <c r="O1466" i="2" s="1"/>
  <c r="P1466" i="2"/>
  <c r="Q1466" i="2"/>
  <c r="R1466" i="2"/>
  <c r="S1466" i="2"/>
  <c r="T1466" i="2"/>
  <c r="A1467" i="2"/>
  <c r="B1467" i="2" s="1"/>
  <c r="C1467" i="2"/>
  <c r="D1467" i="2"/>
  <c r="G1467" i="2"/>
  <c r="E1467" i="2" s="1"/>
  <c r="F1467" i="2" s="1"/>
  <c r="H1467" i="2"/>
  <c r="I1467" i="2"/>
  <c r="L1467" i="2"/>
  <c r="M1467" i="2"/>
  <c r="P1467" i="2"/>
  <c r="Q1467" i="2"/>
  <c r="R1467" i="2"/>
  <c r="S1467" i="2"/>
  <c r="T1467" i="2"/>
  <c r="A1468" i="2"/>
  <c r="B1468" i="2" s="1"/>
  <c r="C1468" i="2"/>
  <c r="D1468" i="2"/>
  <c r="G1468" i="2"/>
  <c r="E1468" i="2" s="1"/>
  <c r="F1468" i="2" s="1"/>
  <c r="H1468" i="2"/>
  <c r="I1468" i="2"/>
  <c r="L1468" i="2"/>
  <c r="M1468" i="2"/>
  <c r="P1468" i="2"/>
  <c r="Q1468" i="2"/>
  <c r="R1468" i="2"/>
  <c r="S1468" i="2"/>
  <c r="T1468" i="2"/>
  <c r="A1469" i="2"/>
  <c r="B1469" i="2" s="1"/>
  <c r="C1469" i="2"/>
  <c r="D1469" i="2"/>
  <c r="G1469" i="2"/>
  <c r="E1469" i="2" s="1"/>
  <c r="F1469" i="2" s="1"/>
  <c r="H1469" i="2"/>
  <c r="I1469" i="2"/>
  <c r="L1469" i="2"/>
  <c r="M1469" i="2"/>
  <c r="P1469" i="2"/>
  <c r="Q1469" i="2"/>
  <c r="R1469" i="2"/>
  <c r="S1469" i="2"/>
  <c r="T1469" i="2"/>
  <c r="A1470" i="2"/>
  <c r="B1470" i="2" s="1"/>
  <c r="C1470" i="2"/>
  <c r="D1470" i="2"/>
  <c r="G1470" i="2"/>
  <c r="E1470" i="2" s="1"/>
  <c r="F1470" i="2" s="1"/>
  <c r="H1470" i="2"/>
  <c r="I1470" i="2"/>
  <c r="L1470" i="2"/>
  <c r="M1470" i="2"/>
  <c r="O1470" i="2" s="1"/>
  <c r="P1470" i="2"/>
  <c r="Q1470" i="2"/>
  <c r="R1470" i="2"/>
  <c r="S1470" i="2"/>
  <c r="T1470" i="2"/>
  <c r="A1471" i="2"/>
  <c r="B1471" i="2" s="1"/>
  <c r="C1471" i="2"/>
  <c r="D1471" i="2"/>
  <c r="G1471" i="2"/>
  <c r="E1471" i="2" s="1"/>
  <c r="F1471" i="2" s="1"/>
  <c r="H1471" i="2"/>
  <c r="I1471" i="2"/>
  <c r="J1471" i="2" s="1"/>
  <c r="L1471" i="2"/>
  <c r="M1471" i="2"/>
  <c r="P1471" i="2"/>
  <c r="Q1471" i="2"/>
  <c r="R1471" i="2"/>
  <c r="S1471" i="2"/>
  <c r="T1471" i="2"/>
  <c r="A1472" i="2"/>
  <c r="B1472" i="2" s="1"/>
  <c r="C1472" i="2"/>
  <c r="D1472" i="2"/>
  <c r="G1472" i="2"/>
  <c r="E1472" i="2" s="1"/>
  <c r="F1472" i="2" s="1"/>
  <c r="H1472" i="2"/>
  <c r="I1472" i="2"/>
  <c r="K1472" i="2" s="1"/>
  <c r="L1472" i="2"/>
  <c r="M1472" i="2"/>
  <c r="P1472" i="2"/>
  <c r="Q1472" i="2"/>
  <c r="R1472" i="2"/>
  <c r="S1472" i="2"/>
  <c r="T1472" i="2"/>
  <c r="A1473" i="2"/>
  <c r="B1473" i="2" s="1"/>
  <c r="C1473" i="2"/>
  <c r="D1473" i="2"/>
  <c r="G1473" i="2"/>
  <c r="E1473" i="2" s="1"/>
  <c r="F1473" i="2" s="1"/>
  <c r="H1473" i="2"/>
  <c r="I1473" i="2"/>
  <c r="L1473" i="2"/>
  <c r="M1473" i="2"/>
  <c r="P1473" i="2"/>
  <c r="Q1473" i="2"/>
  <c r="R1473" i="2"/>
  <c r="S1473" i="2"/>
  <c r="T1473" i="2"/>
  <c r="A1474" i="2"/>
  <c r="B1474" i="2" s="1"/>
  <c r="C1474" i="2"/>
  <c r="D1474" i="2"/>
  <c r="G1474" i="2"/>
  <c r="E1474" i="2" s="1"/>
  <c r="F1474" i="2" s="1"/>
  <c r="H1474" i="2"/>
  <c r="I1474" i="2"/>
  <c r="L1474" i="2"/>
  <c r="M1474" i="2"/>
  <c r="P1474" i="2"/>
  <c r="Q1474" i="2"/>
  <c r="R1474" i="2"/>
  <c r="S1474" i="2"/>
  <c r="T1474" i="2"/>
  <c r="A1475" i="2"/>
  <c r="B1475" i="2" s="1"/>
  <c r="C1475" i="2"/>
  <c r="D1475" i="2"/>
  <c r="G1475" i="2"/>
  <c r="E1475" i="2" s="1"/>
  <c r="F1475" i="2" s="1"/>
  <c r="H1475" i="2"/>
  <c r="I1475" i="2"/>
  <c r="L1475" i="2"/>
  <c r="M1475" i="2"/>
  <c r="N1475" i="2" s="1"/>
  <c r="P1475" i="2"/>
  <c r="Q1475" i="2"/>
  <c r="R1475" i="2"/>
  <c r="S1475" i="2"/>
  <c r="T1475" i="2"/>
  <c r="A1476" i="2"/>
  <c r="B1476" i="2" s="1"/>
  <c r="C1476" i="2"/>
  <c r="D1476" i="2"/>
  <c r="G1476" i="2"/>
  <c r="E1476" i="2" s="1"/>
  <c r="F1476" i="2" s="1"/>
  <c r="H1476" i="2"/>
  <c r="I1476" i="2"/>
  <c r="K1476" i="2" s="1"/>
  <c r="L1476" i="2"/>
  <c r="M1476" i="2"/>
  <c r="P1476" i="2"/>
  <c r="Q1476" i="2"/>
  <c r="R1476" i="2"/>
  <c r="S1476" i="2"/>
  <c r="T1476" i="2"/>
  <c r="A1477" i="2"/>
  <c r="B1477" i="2" s="1"/>
  <c r="C1477" i="2"/>
  <c r="D1477" i="2"/>
  <c r="G1477" i="2"/>
  <c r="E1477" i="2" s="1"/>
  <c r="F1477" i="2" s="1"/>
  <c r="H1477" i="2"/>
  <c r="I1477" i="2"/>
  <c r="J1477" i="2" s="1"/>
  <c r="L1477" i="2"/>
  <c r="M1477" i="2"/>
  <c r="P1477" i="2"/>
  <c r="Q1477" i="2"/>
  <c r="R1477" i="2"/>
  <c r="S1477" i="2"/>
  <c r="T1477" i="2"/>
  <c r="A1478" i="2"/>
  <c r="B1478" i="2" s="1"/>
  <c r="C1478" i="2"/>
  <c r="D1478" i="2"/>
  <c r="G1478" i="2"/>
  <c r="E1478" i="2" s="1"/>
  <c r="F1478" i="2" s="1"/>
  <c r="H1478" i="2"/>
  <c r="I1478" i="2"/>
  <c r="L1478" i="2"/>
  <c r="M1478" i="2"/>
  <c r="O1478" i="2" s="1"/>
  <c r="P1478" i="2"/>
  <c r="Q1478" i="2"/>
  <c r="R1478" i="2"/>
  <c r="S1478" i="2"/>
  <c r="T1478" i="2"/>
  <c r="A1479" i="2"/>
  <c r="B1479" i="2" s="1"/>
  <c r="C1479" i="2"/>
  <c r="D1479" i="2"/>
  <c r="G1479" i="2"/>
  <c r="E1479" i="2" s="1"/>
  <c r="F1479" i="2" s="1"/>
  <c r="H1479" i="2"/>
  <c r="I1479" i="2"/>
  <c r="J1479" i="2" s="1"/>
  <c r="L1479" i="2"/>
  <c r="M1479" i="2"/>
  <c r="P1479" i="2"/>
  <c r="Q1479" i="2"/>
  <c r="R1479" i="2"/>
  <c r="S1479" i="2"/>
  <c r="T1479" i="2"/>
  <c r="A1480" i="2"/>
  <c r="B1480" i="2" s="1"/>
  <c r="C1480" i="2"/>
  <c r="D1480" i="2"/>
  <c r="G1480" i="2"/>
  <c r="E1480" i="2" s="1"/>
  <c r="F1480" i="2" s="1"/>
  <c r="H1480" i="2"/>
  <c r="I1480" i="2"/>
  <c r="K1480" i="2" s="1"/>
  <c r="L1480" i="2"/>
  <c r="M1480" i="2"/>
  <c r="O1480" i="2" s="1"/>
  <c r="P1480" i="2"/>
  <c r="Q1480" i="2"/>
  <c r="R1480" i="2"/>
  <c r="S1480" i="2"/>
  <c r="T1480" i="2"/>
  <c r="A1481" i="2"/>
  <c r="B1481" i="2" s="1"/>
  <c r="C1481" i="2"/>
  <c r="D1481" i="2"/>
  <c r="G1481" i="2"/>
  <c r="E1481" i="2" s="1"/>
  <c r="F1481" i="2" s="1"/>
  <c r="H1481" i="2"/>
  <c r="I1481" i="2"/>
  <c r="J1481" i="2" s="1"/>
  <c r="L1481" i="2"/>
  <c r="M1481" i="2"/>
  <c r="P1481" i="2"/>
  <c r="Q1481" i="2"/>
  <c r="R1481" i="2"/>
  <c r="S1481" i="2"/>
  <c r="T1481" i="2"/>
  <c r="A1482" i="2"/>
  <c r="B1482" i="2" s="1"/>
  <c r="C1482" i="2"/>
  <c r="D1482" i="2"/>
  <c r="G1482" i="2"/>
  <c r="E1482" i="2" s="1"/>
  <c r="F1482" i="2" s="1"/>
  <c r="H1482" i="2"/>
  <c r="I1482" i="2"/>
  <c r="K1482" i="2" s="1"/>
  <c r="L1482" i="2"/>
  <c r="M1482" i="2"/>
  <c r="O1482" i="2" s="1"/>
  <c r="P1482" i="2"/>
  <c r="Q1482" i="2"/>
  <c r="R1482" i="2"/>
  <c r="S1482" i="2"/>
  <c r="T1482" i="2"/>
  <c r="A1483" i="2"/>
  <c r="B1483" i="2" s="1"/>
  <c r="C1483" i="2"/>
  <c r="D1483" i="2"/>
  <c r="G1483" i="2"/>
  <c r="E1483" i="2" s="1"/>
  <c r="F1483" i="2" s="1"/>
  <c r="H1483" i="2"/>
  <c r="I1483" i="2"/>
  <c r="J1483" i="2" s="1"/>
  <c r="L1483" i="2"/>
  <c r="M1483" i="2"/>
  <c r="N1483" i="2" s="1"/>
  <c r="P1483" i="2"/>
  <c r="Q1483" i="2"/>
  <c r="R1483" i="2"/>
  <c r="S1483" i="2"/>
  <c r="T1483" i="2"/>
  <c r="A1484" i="2"/>
  <c r="B1484" i="2" s="1"/>
  <c r="C1484" i="2"/>
  <c r="D1484" i="2"/>
  <c r="G1484" i="2"/>
  <c r="E1484" i="2" s="1"/>
  <c r="F1484" i="2" s="1"/>
  <c r="H1484" i="2"/>
  <c r="I1484" i="2"/>
  <c r="K1484" i="2" s="1"/>
  <c r="L1484" i="2"/>
  <c r="M1484" i="2"/>
  <c r="O1484" i="2" s="1"/>
  <c r="P1484" i="2"/>
  <c r="Q1484" i="2"/>
  <c r="R1484" i="2"/>
  <c r="S1484" i="2"/>
  <c r="T1484" i="2"/>
  <c r="A1485" i="2"/>
  <c r="B1485" i="2" s="1"/>
  <c r="C1485" i="2"/>
  <c r="D1485" i="2"/>
  <c r="G1485" i="2"/>
  <c r="E1485" i="2" s="1"/>
  <c r="F1485" i="2" s="1"/>
  <c r="H1485" i="2"/>
  <c r="I1485" i="2"/>
  <c r="L1485" i="2"/>
  <c r="M1485" i="2"/>
  <c r="P1485" i="2"/>
  <c r="Q1485" i="2"/>
  <c r="R1485" i="2"/>
  <c r="S1485" i="2"/>
  <c r="T1485" i="2"/>
  <c r="A1486" i="2"/>
  <c r="B1486" i="2" s="1"/>
  <c r="C1486" i="2"/>
  <c r="D1486" i="2"/>
  <c r="G1486" i="2"/>
  <c r="E1486" i="2" s="1"/>
  <c r="F1486" i="2" s="1"/>
  <c r="H1486" i="2"/>
  <c r="I1486" i="2"/>
  <c r="L1486" i="2"/>
  <c r="M1486" i="2"/>
  <c r="O1486" i="2" s="1"/>
  <c r="P1486" i="2"/>
  <c r="Q1486" i="2"/>
  <c r="R1486" i="2"/>
  <c r="S1486" i="2"/>
  <c r="T1486" i="2"/>
  <c r="A1487" i="2"/>
  <c r="B1487" i="2" s="1"/>
  <c r="C1487" i="2"/>
  <c r="D1487" i="2"/>
  <c r="G1487" i="2"/>
  <c r="E1487" i="2" s="1"/>
  <c r="F1487" i="2" s="1"/>
  <c r="H1487" i="2"/>
  <c r="I1487" i="2"/>
  <c r="L1487" i="2"/>
  <c r="M1487" i="2"/>
  <c r="N1487" i="2" s="1"/>
  <c r="P1487" i="2"/>
  <c r="Q1487" i="2"/>
  <c r="R1487" i="2"/>
  <c r="S1487" i="2"/>
  <c r="T1487" i="2"/>
  <c r="A1488" i="2"/>
  <c r="B1488" i="2" s="1"/>
  <c r="C1488" i="2"/>
  <c r="D1488" i="2"/>
  <c r="G1488" i="2"/>
  <c r="E1488" i="2" s="1"/>
  <c r="F1488" i="2" s="1"/>
  <c r="H1488" i="2"/>
  <c r="I1488" i="2"/>
  <c r="K1488" i="2" s="1"/>
  <c r="L1488" i="2"/>
  <c r="M1488" i="2"/>
  <c r="P1488" i="2"/>
  <c r="Q1488" i="2"/>
  <c r="R1488" i="2"/>
  <c r="S1488" i="2"/>
  <c r="T1488" i="2"/>
  <c r="A1489" i="2"/>
  <c r="B1489" i="2" s="1"/>
  <c r="C1489" i="2"/>
  <c r="D1489" i="2"/>
  <c r="G1489" i="2"/>
  <c r="E1489" i="2" s="1"/>
  <c r="F1489" i="2" s="1"/>
  <c r="H1489" i="2"/>
  <c r="I1489" i="2"/>
  <c r="J1489" i="2" s="1"/>
  <c r="L1489" i="2"/>
  <c r="M1489" i="2"/>
  <c r="N1489" i="2" s="1"/>
  <c r="P1489" i="2"/>
  <c r="Q1489" i="2"/>
  <c r="R1489" i="2"/>
  <c r="S1489" i="2"/>
  <c r="T1489" i="2"/>
  <c r="A1490" i="2"/>
  <c r="B1490" i="2" s="1"/>
  <c r="C1490" i="2"/>
  <c r="D1490" i="2"/>
  <c r="G1490" i="2"/>
  <c r="E1490" i="2" s="1"/>
  <c r="F1490" i="2" s="1"/>
  <c r="H1490" i="2"/>
  <c r="I1490" i="2"/>
  <c r="K1490" i="2" s="1"/>
  <c r="L1490" i="2"/>
  <c r="M1490" i="2"/>
  <c r="O1490" i="2" s="1"/>
  <c r="P1490" i="2"/>
  <c r="Q1490" i="2"/>
  <c r="R1490" i="2"/>
  <c r="S1490" i="2"/>
  <c r="T1490" i="2"/>
  <c r="A1491" i="2"/>
  <c r="B1491" i="2" s="1"/>
  <c r="C1491" i="2"/>
  <c r="D1491" i="2"/>
  <c r="G1491" i="2"/>
  <c r="E1491" i="2" s="1"/>
  <c r="F1491" i="2" s="1"/>
  <c r="H1491" i="2"/>
  <c r="I1491" i="2"/>
  <c r="J1491" i="2" s="1"/>
  <c r="L1491" i="2"/>
  <c r="M1491" i="2"/>
  <c r="P1491" i="2"/>
  <c r="Q1491" i="2"/>
  <c r="R1491" i="2"/>
  <c r="S1491" i="2"/>
  <c r="T1491" i="2"/>
  <c r="A1492" i="2"/>
  <c r="B1492" i="2" s="1"/>
  <c r="C1492" i="2"/>
  <c r="D1492" i="2"/>
  <c r="G1492" i="2"/>
  <c r="E1492" i="2" s="1"/>
  <c r="F1492" i="2" s="1"/>
  <c r="H1492" i="2"/>
  <c r="I1492" i="2"/>
  <c r="K1492" i="2" s="1"/>
  <c r="L1492" i="2"/>
  <c r="M1492" i="2"/>
  <c r="O1492" i="2" s="1"/>
  <c r="P1492" i="2"/>
  <c r="Q1492" i="2"/>
  <c r="R1492" i="2"/>
  <c r="S1492" i="2"/>
  <c r="T1492" i="2"/>
  <c r="A1493" i="2"/>
  <c r="B1493" i="2" s="1"/>
  <c r="C1493" i="2"/>
  <c r="D1493" i="2"/>
  <c r="G1493" i="2"/>
  <c r="E1493" i="2" s="1"/>
  <c r="F1493" i="2" s="1"/>
  <c r="H1493" i="2"/>
  <c r="I1493" i="2"/>
  <c r="J1493" i="2" s="1"/>
  <c r="L1493" i="2"/>
  <c r="M1493" i="2"/>
  <c r="P1493" i="2"/>
  <c r="Q1493" i="2"/>
  <c r="R1493" i="2"/>
  <c r="S1493" i="2"/>
  <c r="T1493" i="2"/>
  <c r="A1494" i="2"/>
  <c r="B1494" i="2" s="1"/>
  <c r="C1494" i="2"/>
  <c r="D1494" i="2"/>
  <c r="G1494" i="2"/>
  <c r="E1494" i="2" s="1"/>
  <c r="F1494" i="2" s="1"/>
  <c r="H1494" i="2"/>
  <c r="I1494" i="2"/>
  <c r="K1494" i="2" s="1"/>
  <c r="L1494" i="2"/>
  <c r="M1494" i="2"/>
  <c r="O1494" i="2" s="1"/>
  <c r="P1494" i="2"/>
  <c r="Q1494" i="2"/>
  <c r="R1494" i="2"/>
  <c r="S1494" i="2"/>
  <c r="T1494" i="2"/>
  <c r="A1495" i="2"/>
  <c r="B1495" i="2" s="1"/>
  <c r="C1495" i="2"/>
  <c r="D1495" i="2"/>
  <c r="G1495" i="2"/>
  <c r="E1495" i="2" s="1"/>
  <c r="F1495" i="2" s="1"/>
  <c r="H1495" i="2"/>
  <c r="I1495" i="2"/>
  <c r="J1495" i="2" s="1"/>
  <c r="L1495" i="2"/>
  <c r="M1495" i="2"/>
  <c r="P1495" i="2"/>
  <c r="Q1495" i="2"/>
  <c r="R1495" i="2"/>
  <c r="S1495" i="2"/>
  <c r="T1495" i="2"/>
  <c r="A1496" i="2"/>
  <c r="B1496" i="2" s="1"/>
  <c r="C1496" i="2"/>
  <c r="D1496" i="2"/>
  <c r="G1496" i="2"/>
  <c r="E1496" i="2" s="1"/>
  <c r="F1496" i="2" s="1"/>
  <c r="H1496" i="2"/>
  <c r="I1496" i="2"/>
  <c r="K1496" i="2" s="1"/>
  <c r="L1496" i="2"/>
  <c r="M1496" i="2"/>
  <c r="O1496" i="2" s="1"/>
  <c r="P1496" i="2"/>
  <c r="Q1496" i="2"/>
  <c r="R1496" i="2"/>
  <c r="S1496" i="2"/>
  <c r="T1496" i="2"/>
  <c r="A1497" i="2"/>
  <c r="B1497" i="2" s="1"/>
  <c r="C1497" i="2"/>
  <c r="D1497" i="2"/>
  <c r="G1497" i="2"/>
  <c r="E1497" i="2" s="1"/>
  <c r="F1497" i="2" s="1"/>
  <c r="H1497" i="2"/>
  <c r="I1497" i="2"/>
  <c r="J1497" i="2" s="1"/>
  <c r="L1497" i="2"/>
  <c r="M1497" i="2"/>
  <c r="P1497" i="2"/>
  <c r="Q1497" i="2"/>
  <c r="R1497" i="2"/>
  <c r="S1497" i="2"/>
  <c r="T1497" i="2"/>
  <c r="A1498" i="2"/>
  <c r="B1498" i="2" s="1"/>
  <c r="C1498" i="2"/>
  <c r="D1498" i="2"/>
  <c r="G1498" i="2"/>
  <c r="E1498" i="2" s="1"/>
  <c r="F1498" i="2" s="1"/>
  <c r="H1498" i="2"/>
  <c r="I1498" i="2"/>
  <c r="L1498" i="2"/>
  <c r="M1498" i="2"/>
  <c r="O1498" i="2" s="1"/>
  <c r="P1498" i="2"/>
  <c r="Q1498" i="2"/>
  <c r="R1498" i="2"/>
  <c r="S1498" i="2"/>
  <c r="T1498" i="2"/>
  <c r="A1499" i="2"/>
  <c r="B1499" i="2" s="1"/>
  <c r="C1499" i="2"/>
  <c r="D1499" i="2"/>
  <c r="G1499" i="2"/>
  <c r="E1499" i="2" s="1"/>
  <c r="F1499" i="2" s="1"/>
  <c r="H1499" i="2"/>
  <c r="I1499" i="2"/>
  <c r="L1499" i="2"/>
  <c r="M1499" i="2"/>
  <c r="P1499" i="2"/>
  <c r="Q1499" i="2"/>
  <c r="R1499" i="2"/>
  <c r="S1499" i="2"/>
  <c r="T1499" i="2"/>
  <c r="A1500" i="2"/>
  <c r="B1500" i="2" s="1"/>
  <c r="C1500" i="2"/>
  <c r="D1500" i="2"/>
  <c r="G1500" i="2"/>
  <c r="E1500" i="2" s="1"/>
  <c r="F1500" i="2" s="1"/>
  <c r="H1500" i="2"/>
  <c r="I1500" i="2"/>
  <c r="K1500" i="2" s="1"/>
  <c r="L1500" i="2"/>
  <c r="M1500" i="2"/>
  <c r="P1500" i="2"/>
  <c r="Q1500" i="2"/>
  <c r="R1500" i="2"/>
  <c r="S1500" i="2"/>
  <c r="T1500" i="2"/>
  <c r="A1501" i="2"/>
  <c r="B1501" i="2" s="1"/>
  <c r="C1501" i="2"/>
  <c r="D1501" i="2"/>
  <c r="G1501" i="2"/>
  <c r="E1501" i="2" s="1"/>
  <c r="F1501" i="2" s="1"/>
  <c r="H1501" i="2"/>
  <c r="I1501" i="2"/>
  <c r="L1501" i="2"/>
  <c r="M1501" i="2"/>
  <c r="N1501" i="2" s="1"/>
  <c r="P1501" i="2"/>
  <c r="Q1501" i="2"/>
  <c r="R1501" i="2"/>
  <c r="S1501" i="2"/>
  <c r="T1501" i="2"/>
  <c r="A1502" i="2"/>
  <c r="B1502" i="2" s="1"/>
  <c r="C1502" i="2"/>
  <c r="D1502" i="2"/>
  <c r="G1502" i="2"/>
  <c r="E1502" i="2" s="1"/>
  <c r="F1502" i="2" s="1"/>
  <c r="H1502" i="2"/>
  <c r="I1502" i="2"/>
  <c r="L1502" i="2"/>
  <c r="M1502" i="2"/>
  <c r="O1502" i="2" s="1"/>
  <c r="P1502" i="2"/>
  <c r="Q1502" i="2"/>
  <c r="R1502" i="2"/>
  <c r="S1502" i="2"/>
  <c r="T1502" i="2"/>
  <c r="A1503" i="2"/>
  <c r="B1503" i="2" s="1"/>
  <c r="C1503" i="2"/>
  <c r="D1503" i="2"/>
  <c r="G1503" i="2"/>
  <c r="E1503" i="2" s="1"/>
  <c r="F1503" i="2" s="1"/>
  <c r="H1503" i="2"/>
  <c r="I1503" i="2"/>
  <c r="L1503" i="2"/>
  <c r="M1503" i="2"/>
  <c r="N1503" i="2" s="1"/>
  <c r="P1503" i="2"/>
  <c r="Q1503" i="2"/>
  <c r="R1503" i="2"/>
  <c r="S1503" i="2"/>
  <c r="T1503" i="2"/>
  <c r="A1504" i="2"/>
  <c r="B1504" i="2" s="1"/>
  <c r="C1504" i="2"/>
  <c r="D1504" i="2"/>
  <c r="G1504" i="2"/>
  <c r="E1504" i="2" s="1"/>
  <c r="F1504" i="2" s="1"/>
  <c r="H1504" i="2"/>
  <c r="I1504" i="2"/>
  <c r="K1504" i="2" s="1"/>
  <c r="L1504" i="2"/>
  <c r="M1504" i="2"/>
  <c r="P1504" i="2"/>
  <c r="Q1504" i="2"/>
  <c r="R1504" i="2"/>
  <c r="S1504" i="2"/>
  <c r="T1504" i="2"/>
  <c r="A1505" i="2"/>
  <c r="B1505" i="2" s="1"/>
  <c r="C1505" i="2"/>
  <c r="D1505" i="2"/>
  <c r="G1505" i="2"/>
  <c r="E1505" i="2" s="1"/>
  <c r="F1505" i="2" s="1"/>
  <c r="H1505" i="2"/>
  <c r="I1505" i="2"/>
  <c r="L1505" i="2"/>
  <c r="M1505" i="2"/>
  <c r="N1505" i="2" s="1"/>
  <c r="P1505" i="2"/>
  <c r="Q1505" i="2"/>
  <c r="R1505" i="2"/>
  <c r="S1505" i="2"/>
  <c r="T1505" i="2"/>
  <c r="A1506" i="2"/>
  <c r="B1506" i="2" s="1"/>
  <c r="C1506" i="2"/>
  <c r="D1506" i="2"/>
  <c r="G1506" i="2"/>
  <c r="E1506" i="2" s="1"/>
  <c r="F1506" i="2" s="1"/>
  <c r="H1506" i="2"/>
  <c r="I1506" i="2"/>
  <c r="L1506" i="2"/>
  <c r="M1506" i="2"/>
  <c r="O1506" i="2" s="1"/>
  <c r="P1506" i="2"/>
  <c r="Q1506" i="2"/>
  <c r="R1506" i="2"/>
  <c r="S1506" i="2"/>
  <c r="T1506" i="2"/>
  <c r="A1507" i="2"/>
  <c r="B1507" i="2" s="1"/>
  <c r="C1507" i="2"/>
  <c r="D1507" i="2"/>
  <c r="G1507" i="2"/>
  <c r="E1507" i="2" s="1"/>
  <c r="F1507" i="2" s="1"/>
  <c r="H1507" i="2"/>
  <c r="I1507" i="2"/>
  <c r="L1507" i="2"/>
  <c r="M1507" i="2"/>
  <c r="P1507" i="2"/>
  <c r="Q1507" i="2"/>
  <c r="R1507" i="2"/>
  <c r="S1507" i="2"/>
  <c r="T1507" i="2"/>
  <c r="A1508" i="2"/>
  <c r="B1508" i="2" s="1"/>
  <c r="C1508" i="2"/>
  <c r="D1508" i="2"/>
  <c r="G1508" i="2"/>
  <c r="E1508" i="2" s="1"/>
  <c r="F1508" i="2" s="1"/>
  <c r="H1508" i="2"/>
  <c r="I1508" i="2"/>
  <c r="K1508" i="2" s="1"/>
  <c r="L1508" i="2"/>
  <c r="M1508" i="2"/>
  <c r="O1508" i="2" s="1"/>
  <c r="P1508" i="2"/>
  <c r="Q1508" i="2"/>
  <c r="R1508" i="2"/>
  <c r="S1508" i="2"/>
  <c r="T1508" i="2"/>
  <c r="A1509" i="2"/>
  <c r="B1509" i="2" s="1"/>
  <c r="C1509" i="2"/>
  <c r="D1509" i="2"/>
  <c r="G1509" i="2"/>
  <c r="E1509" i="2" s="1"/>
  <c r="F1509" i="2" s="1"/>
  <c r="H1509" i="2"/>
  <c r="I1509" i="2"/>
  <c r="J1509" i="2" s="1"/>
  <c r="L1509" i="2"/>
  <c r="M1509" i="2"/>
  <c r="P1509" i="2"/>
  <c r="Q1509" i="2"/>
  <c r="R1509" i="2"/>
  <c r="S1509" i="2"/>
  <c r="T1509" i="2"/>
  <c r="A1510" i="2"/>
  <c r="B1510" i="2" s="1"/>
  <c r="C1510" i="2"/>
  <c r="D1510" i="2"/>
  <c r="G1510" i="2"/>
  <c r="E1510" i="2" s="1"/>
  <c r="F1510" i="2" s="1"/>
  <c r="H1510" i="2"/>
  <c r="I1510" i="2"/>
  <c r="K1510" i="2" s="1"/>
  <c r="L1510" i="2"/>
  <c r="M1510" i="2"/>
  <c r="O1510" i="2" s="1"/>
  <c r="P1510" i="2"/>
  <c r="Q1510" i="2"/>
  <c r="R1510" i="2"/>
  <c r="S1510" i="2"/>
  <c r="T1510" i="2"/>
  <c r="A1511" i="2"/>
  <c r="B1511" i="2" s="1"/>
  <c r="C1511" i="2"/>
  <c r="D1511" i="2"/>
  <c r="G1511" i="2"/>
  <c r="E1511" i="2" s="1"/>
  <c r="F1511" i="2" s="1"/>
  <c r="H1511" i="2"/>
  <c r="I1511" i="2"/>
  <c r="J1511" i="2" s="1"/>
  <c r="L1511" i="2"/>
  <c r="M1511" i="2"/>
  <c r="N1511" i="2" s="1"/>
  <c r="P1511" i="2"/>
  <c r="Q1511" i="2"/>
  <c r="R1511" i="2"/>
  <c r="S1511" i="2"/>
  <c r="T1511" i="2"/>
  <c r="A1512" i="2"/>
  <c r="B1512" i="2" s="1"/>
  <c r="C1512" i="2"/>
  <c r="D1512" i="2"/>
  <c r="G1512" i="2"/>
  <c r="E1512" i="2" s="1"/>
  <c r="F1512" i="2" s="1"/>
  <c r="H1512" i="2"/>
  <c r="I1512" i="2"/>
  <c r="K1512" i="2" s="1"/>
  <c r="L1512" i="2"/>
  <c r="M1512" i="2"/>
  <c r="O1512" i="2" s="1"/>
  <c r="P1512" i="2"/>
  <c r="Q1512" i="2"/>
  <c r="R1512" i="2"/>
  <c r="S1512" i="2"/>
  <c r="T1512" i="2"/>
  <c r="A1513" i="2"/>
  <c r="B1513" i="2" s="1"/>
  <c r="C1513" i="2"/>
  <c r="D1513" i="2"/>
  <c r="G1513" i="2"/>
  <c r="E1513" i="2" s="1"/>
  <c r="F1513" i="2" s="1"/>
  <c r="H1513" i="2"/>
  <c r="I1513" i="2"/>
  <c r="J1513" i="2" s="1"/>
  <c r="L1513" i="2"/>
  <c r="M1513" i="2"/>
  <c r="P1513" i="2"/>
  <c r="Q1513" i="2"/>
  <c r="R1513" i="2"/>
  <c r="S1513" i="2"/>
  <c r="T1513" i="2"/>
  <c r="A1514" i="2"/>
  <c r="B1514" i="2" s="1"/>
  <c r="C1514" i="2"/>
  <c r="D1514" i="2"/>
  <c r="G1514" i="2"/>
  <c r="E1514" i="2" s="1"/>
  <c r="F1514" i="2" s="1"/>
  <c r="H1514" i="2"/>
  <c r="I1514" i="2"/>
  <c r="L1514" i="2"/>
  <c r="M1514" i="2"/>
  <c r="O1514" i="2" s="1"/>
  <c r="P1514" i="2"/>
  <c r="Q1514" i="2"/>
  <c r="R1514" i="2"/>
  <c r="S1514" i="2"/>
  <c r="T1514" i="2"/>
  <c r="A1515" i="2"/>
  <c r="B1515" i="2" s="1"/>
  <c r="C1515" i="2"/>
  <c r="D1515" i="2"/>
  <c r="G1515" i="2"/>
  <c r="E1515" i="2" s="1"/>
  <c r="F1515" i="2" s="1"/>
  <c r="H1515" i="2"/>
  <c r="I1515" i="2"/>
  <c r="J1515" i="2" s="1"/>
  <c r="L1515" i="2"/>
  <c r="M1515" i="2"/>
  <c r="P1515" i="2"/>
  <c r="Q1515" i="2"/>
  <c r="R1515" i="2"/>
  <c r="S1515" i="2"/>
  <c r="T1515" i="2"/>
  <c r="A1516" i="2"/>
  <c r="B1516" i="2" s="1"/>
  <c r="C1516" i="2"/>
  <c r="D1516" i="2"/>
  <c r="G1516" i="2"/>
  <c r="E1516" i="2" s="1"/>
  <c r="F1516" i="2" s="1"/>
  <c r="H1516" i="2"/>
  <c r="I1516" i="2"/>
  <c r="K1516" i="2" s="1"/>
  <c r="L1516" i="2"/>
  <c r="M1516" i="2"/>
  <c r="P1516" i="2"/>
  <c r="Q1516" i="2"/>
  <c r="R1516" i="2"/>
  <c r="S1516" i="2"/>
  <c r="T1516" i="2"/>
  <c r="A1517" i="2"/>
  <c r="B1517" i="2" s="1"/>
  <c r="C1517" i="2"/>
  <c r="D1517" i="2"/>
  <c r="G1517" i="2"/>
  <c r="E1517" i="2" s="1"/>
  <c r="F1517" i="2" s="1"/>
  <c r="H1517" i="2"/>
  <c r="I1517" i="2"/>
  <c r="L1517" i="2"/>
  <c r="M1517" i="2"/>
  <c r="N1517" i="2" s="1"/>
  <c r="P1517" i="2"/>
  <c r="Q1517" i="2"/>
  <c r="R1517" i="2"/>
  <c r="S1517" i="2"/>
  <c r="T1517" i="2"/>
  <c r="A1518" i="2"/>
  <c r="B1518" i="2" s="1"/>
  <c r="C1518" i="2"/>
  <c r="D1518" i="2"/>
  <c r="G1518" i="2"/>
  <c r="E1518" i="2" s="1"/>
  <c r="F1518" i="2" s="1"/>
  <c r="H1518" i="2"/>
  <c r="I1518" i="2"/>
  <c r="K1518" i="2" s="1"/>
  <c r="L1518" i="2"/>
  <c r="M1518" i="2"/>
  <c r="O1518" i="2" s="1"/>
  <c r="P1518" i="2"/>
  <c r="Q1518" i="2"/>
  <c r="R1518" i="2"/>
  <c r="S1518" i="2"/>
  <c r="T1518" i="2"/>
  <c r="A1519" i="2"/>
  <c r="B1519" i="2" s="1"/>
  <c r="C1519" i="2"/>
  <c r="D1519" i="2"/>
  <c r="G1519" i="2"/>
  <c r="E1519" i="2" s="1"/>
  <c r="F1519" i="2" s="1"/>
  <c r="H1519" i="2"/>
  <c r="I1519" i="2"/>
  <c r="L1519" i="2"/>
  <c r="M1519" i="2"/>
  <c r="N1519" i="2" s="1"/>
  <c r="P1519" i="2"/>
  <c r="Q1519" i="2"/>
  <c r="R1519" i="2"/>
  <c r="S1519" i="2"/>
  <c r="T1519" i="2"/>
  <c r="A1520" i="2"/>
  <c r="B1520" i="2" s="1"/>
  <c r="C1520" i="2"/>
  <c r="D1520" i="2"/>
  <c r="G1520" i="2"/>
  <c r="E1520" i="2" s="1"/>
  <c r="F1520" i="2" s="1"/>
  <c r="H1520" i="2"/>
  <c r="I1520" i="2"/>
  <c r="K1520" i="2" s="1"/>
  <c r="L1520" i="2"/>
  <c r="M1520" i="2"/>
  <c r="O1520" i="2" s="1"/>
  <c r="P1520" i="2"/>
  <c r="Q1520" i="2"/>
  <c r="R1520" i="2"/>
  <c r="S1520" i="2"/>
  <c r="T1520" i="2"/>
  <c r="A1521" i="2"/>
  <c r="B1521" i="2" s="1"/>
  <c r="C1521" i="2"/>
  <c r="D1521" i="2"/>
  <c r="G1521" i="2"/>
  <c r="E1521" i="2" s="1"/>
  <c r="F1521" i="2" s="1"/>
  <c r="H1521" i="2"/>
  <c r="I1521" i="2"/>
  <c r="L1521" i="2"/>
  <c r="M1521" i="2"/>
  <c r="P1521" i="2"/>
  <c r="Q1521" i="2"/>
  <c r="R1521" i="2"/>
  <c r="S1521" i="2"/>
  <c r="T1521" i="2"/>
  <c r="A1522" i="2"/>
  <c r="B1522" i="2" s="1"/>
  <c r="C1522" i="2"/>
  <c r="D1522" i="2"/>
  <c r="G1522" i="2"/>
  <c r="E1522" i="2" s="1"/>
  <c r="F1522" i="2" s="1"/>
  <c r="H1522" i="2"/>
  <c r="I1522" i="2"/>
  <c r="L1522" i="2"/>
  <c r="M1522" i="2"/>
  <c r="O1522" i="2" s="1"/>
  <c r="P1522" i="2"/>
  <c r="Q1522" i="2"/>
  <c r="R1522" i="2"/>
  <c r="S1522" i="2"/>
  <c r="T1522" i="2"/>
  <c r="A1523" i="2"/>
  <c r="B1523" i="2" s="1"/>
  <c r="C1523" i="2"/>
  <c r="D1523" i="2"/>
  <c r="G1523" i="2"/>
  <c r="E1523" i="2" s="1"/>
  <c r="F1523" i="2" s="1"/>
  <c r="H1523" i="2"/>
  <c r="I1523" i="2"/>
  <c r="J1523" i="2" s="1"/>
  <c r="L1523" i="2"/>
  <c r="M1523" i="2"/>
  <c r="P1523" i="2"/>
  <c r="Q1523" i="2"/>
  <c r="R1523" i="2"/>
  <c r="S1523" i="2"/>
  <c r="T1523" i="2"/>
  <c r="A1524" i="2"/>
  <c r="B1524" i="2" s="1"/>
  <c r="C1524" i="2"/>
  <c r="D1524" i="2"/>
  <c r="G1524" i="2"/>
  <c r="E1524" i="2" s="1"/>
  <c r="F1524" i="2" s="1"/>
  <c r="H1524" i="2"/>
  <c r="I1524" i="2"/>
  <c r="K1524" i="2" s="1"/>
  <c r="L1524" i="2"/>
  <c r="M1524" i="2"/>
  <c r="O1524" i="2" s="1"/>
  <c r="P1524" i="2"/>
  <c r="Q1524" i="2"/>
  <c r="R1524" i="2"/>
  <c r="S1524" i="2"/>
  <c r="T1524" i="2"/>
  <c r="A1525" i="2"/>
  <c r="B1525" i="2" s="1"/>
  <c r="C1525" i="2"/>
  <c r="D1525" i="2"/>
  <c r="G1525" i="2"/>
  <c r="E1525" i="2" s="1"/>
  <c r="F1525" i="2" s="1"/>
  <c r="H1525" i="2"/>
  <c r="I1525" i="2"/>
  <c r="J1525" i="2" s="1"/>
  <c r="L1525" i="2"/>
  <c r="M1525" i="2"/>
  <c r="P1525" i="2"/>
  <c r="Q1525" i="2"/>
  <c r="R1525" i="2"/>
  <c r="S1525" i="2"/>
  <c r="T1525" i="2"/>
  <c r="A1526" i="2"/>
  <c r="B1526" i="2" s="1"/>
  <c r="C1526" i="2"/>
  <c r="D1526" i="2"/>
  <c r="G1526" i="2"/>
  <c r="E1526" i="2" s="1"/>
  <c r="F1526" i="2" s="1"/>
  <c r="H1526" i="2"/>
  <c r="I1526" i="2"/>
  <c r="K1526" i="2" s="1"/>
  <c r="L1526" i="2"/>
  <c r="M1526" i="2"/>
  <c r="P1526" i="2"/>
  <c r="Q1526" i="2"/>
  <c r="R1526" i="2"/>
  <c r="S1526" i="2"/>
  <c r="T1526" i="2"/>
  <c r="A1527" i="2"/>
  <c r="B1527" i="2" s="1"/>
  <c r="C1527" i="2"/>
  <c r="D1527" i="2"/>
  <c r="G1527" i="2"/>
  <c r="E1527" i="2" s="1"/>
  <c r="F1527" i="2" s="1"/>
  <c r="H1527" i="2"/>
  <c r="I1527" i="2"/>
  <c r="J1527" i="2" s="1"/>
  <c r="L1527" i="2"/>
  <c r="M1527" i="2"/>
  <c r="N1527" i="2" s="1"/>
  <c r="P1527" i="2"/>
  <c r="Q1527" i="2"/>
  <c r="R1527" i="2"/>
  <c r="S1527" i="2"/>
  <c r="T1527" i="2"/>
  <c r="A1528" i="2"/>
  <c r="B1528" i="2" s="1"/>
  <c r="C1528" i="2"/>
  <c r="D1528" i="2"/>
  <c r="G1528" i="2"/>
  <c r="E1528" i="2" s="1"/>
  <c r="F1528" i="2" s="1"/>
  <c r="H1528" i="2"/>
  <c r="I1528" i="2"/>
  <c r="J1528" i="2" s="1"/>
  <c r="L1528" i="2"/>
  <c r="M1528" i="2"/>
  <c r="O1528" i="2" s="1"/>
  <c r="P1528" i="2"/>
  <c r="Q1528" i="2"/>
  <c r="R1528" i="2"/>
  <c r="S1528" i="2"/>
  <c r="T1528" i="2"/>
  <c r="A1529" i="2"/>
  <c r="B1529" i="2" s="1"/>
  <c r="C1529" i="2"/>
  <c r="D1529" i="2"/>
  <c r="G1529" i="2"/>
  <c r="E1529" i="2" s="1"/>
  <c r="F1529" i="2" s="1"/>
  <c r="H1529" i="2"/>
  <c r="I1529" i="2"/>
  <c r="J1529" i="2" s="1"/>
  <c r="L1529" i="2"/>
  <c r="M1529" i="2"/>
  <c r="P1529" i="2"/>
  <c r="Q1529" i="2"/>
  <c r="R1529" i="2"/>
  <c r="S1529" i="2"/>
  <c r="T1529" i="2"/>
  <c r="A1530" i="2"/>
  <c r="B1530" i="2" s="1"/>
  <c r="C1530" i="2"/>
  <c r="D1530" i="2"/>
  <c r="G1530" i="2"/>
  <c r="E1530" i="2" s="1"/>
  <c r="F1530" i="2" s="1"/>
  <c r="H1530" i="2"/>
  <c r="I1530" i="2"/>
  <c r="L1530" i="2"/>
  <c r="M1530" i="2"/>
  <c r="P1530" i="2"/>
  <c r="Q1530" i="2"/>
  <c r="R1530" i="2"/>
  <c r="S1530" i="2"/>
  <c r="T1530" i="2"/>
  <c r="A1531" i="2"/>
  <c r="B1531" i="2" s="1"/>
  <c r="C1531" i="2"/>
  <c r="D1531" i="2"/>
  <c r="G1531" i="2"/>
  <c r="E1531" i="2" s="1"/>
  <c r="F1531" i="2" s="1"/>
  <c r="H1531" i="2"/>
  <c r="I1531" i="2"/>
  <c r="L1531" i="2"/>
  <c r="M1531" i="2"/>
  <c r="N1531" i="2" s="1"/>
  <c r="P1531" i="2"/>
  <c r="Q1531" i="2"/>
  <c r="R1531" i="2"/>
  <c r="S1531" i="2"/>
  <c r="T1531" i="2"/>
  <c r="A1532" i="2"/>
  <c r="B1532" i="2" s="1"/>
  <c r="C1532" i="2"/>
  <c r="D1532" i="2"/>
  <c r="G1532" i="2"/>
  <c r="E1532" i="2" s="1"/>
  <c r="F1532" i="2" s="1"/>
  <c r="H1532" i="2"/>
  <c r="I1532" i="2"/>
  <c r="L1532" i="2"/>
  <c r="M1532" i="2"/>
  <c r="P1532" i="2"/>
  <c r="Q1532" i="2"/>
  <c r="R1532" i="2"/>
  <c r="S1532" i="2"/>
  <c r="T1532" i="2"/>
  <c r="A1533" i="2"/>
  <c r="B1533" i="2" s="1"/>
  <c r="C1533" i="2"/>
  <c r="D1533" i="2"/>
  <c r="G1533" i="2"/>
  <c r="E1533" i="2" s="1"/>
  <c r="F1533" i="2" s="1"/>
  <c r="H1533" i="2"/>
  <c r="I1533" i="2"/>
  <c r="J1533" i="2" s="1"/>
  <c r="L1533" i="2"/>
  <c r="M1533" i="2"/>
  <c r="P1533" i="2"/>
  <c r="Q1533" i="2"/>
  <c r="R1533" i="2"/>
  <c r="S1533" i="2"/>
  <c r="T1533" i="2"/>
  <c r="A1534" i="2"/>
  <c r="B1534" i="2" s="1"/>
  <c r="C1534" i="2"/>
  <c r="D1534" i="2"/>
  <c r="G1534" i="2"/>
  <c r="E1534" i="2" s="1"/>
  <c r="F1534" i="2" s="1"/>
  <c r="H1534" i="2"/>
  <c r="I1534" i="2"/>
  <c r="J1534" i="2" s="1"/>
  <c r="L1534" i="2"/>
  <c r="M1534" i="2"/>
  <c r="N1534" i="2" s="1"/>
  <c r="P1534" i="2"/>
  <c r="Q1534" i="2"/>
  <c r="R1534" i="2"/>
  <c r="S1534" i="2"/>
  <c r="T1534" i="2"/>
  <c r="A1535" i="2"/>
  <c r="B1535" i="2" s="1"/>
  <c r="C1535" i="2"/>
  <c r="D1535" i="2"/>
  <c r="G1535" i="2"/>
  <c r="E1535" i="2" s="1"/>
  <c r="F1535" i="2" s="1"/>
  <c r="H1535" i="2"/>
  <c r="I1535" i="2"/>
  <c r="J1535" i="2" s="1"/>
  <c r="L1535" i="2"/>
  <c r="M1535" i="2"/>
  <c r="N1535" i="2" s="1"/>
  <c r="P1535" i="2"/>
  <c r="Q1535" i="2"/>
  <c r="R1535" i="2"/>
  <c r="S1535" i="2"/>
  <c r="T1535" i="2"/>
  <c r="A1536" i="2"/>
  <c r="B1536" i="2" s="1"/>
  <c r="C1536" i="2"/>
  <c r="D1536" i="2"/>
  <c r="G1536" i="2"/>
  <c r="E1536" i="2" s="1"/>
  <c r="F1536" i="2" s="1"/>
  <c r="H1536" i="2"/>
  <c r="I1536" i="2"/>
  <c r="K1536" i="2" s="1"/>
  <c r="L1536" i="2"/>
  <c r="M1536" i="2"/>
  <c r="N1536" i="2" s="1"/>
  <c r="P1536" i="2"/>
  <c r="Q1536" i="2"/>
  <c r="R1536" i="2"/>
  <c r="S1536" i="2"/>
  <c r="T1536" i="2"/>
  <c r="A1537" i="2"/>
  <c r="B1537" i="2" s="1"/>
  <c r="C1537" i="2"/>
  <c r="D1537" i="2"/>
  <c r="G1537" i="2"/>
  <c r="E1537" i="2" s="1"/>
  <c r="F1537" i="2" s="1"/>
  <c r="H1537" i="2"/>
  <c r="I1537" i="2"/>
  <c r="J1537" i="2" s="1"/>
  <c r="L1537" i="2"/>
  <c r="M1537" i="2"/>
  <c r="P1537" i="2"/>
  <c r="Q1537" i="2"/>
  <c r="R1537" i="2"/>
  <c r="S1537" i="2"/>
  <c r="T1537" i="2"/>
  <c r="A1538" i="2"/>
  <c r="B1538" i="2" s="1"/>
  <c r="C1538" i="2"/>
  <c r="D1538" i="2"/>
  <c r="G1538" i="2"/>
  <c r="E1538" i="2" s="1"/>
  <c r="F1538" i="2" s="1"/>
  <c r="H1538" i="2"/>
  <c r="I1538" i="2"/>
  <c r="J1538" i="2" s="1"/>
  <c r="L1538" i="2"/>
  <c r="M1538" i="2"/>
  <c r="P1538" i="2"/>
  <c r="Q1538" i="2"/>
  <c r="R1538" i="2"/>
  <c r="S1538" i="2"/>
  <c r="T1538" i="2"/>
  <c r="A1539" i="2"/>
  <c r="B1539" i="2" s="1"/>
  <c r="C1539" i="2"/>
  <c r="D1539" i="2"/>
  <c r="G1539" i="2"/>
  <c r="E1539" i="2" s="1"/>
  <c r="F1539" i="2" s="1"/>
  <c r="H1539" i="2"/>
  <c r="I1539" i="2"/>
  <c r="J1539" i="2" s="1"/>
  <c r="L1539" i="2"/>
  <c r="M1539" i="2"/>
  <c r="N1539" i="2" s="1"/>
  <c r="P1539" i="2"/>
  <c r="Q1539" i="2"/>
  <c r="R1539" i="2"/>
  <c r="S1539" i="2"/>
  <c r="T1539" i="2"/>
  <c r="A1540" i="2"/>
  <c r="B1540" i="2" s="1"/>
  <c r="C1540" i="2"/>
  <c r="D1540" i="2"/>
  <c r="G1540" i="2"/>
  <c r="E1540" i="2" s="1"/>
  <c r="F1540" i="2" s="1"/>
  <c r="H1540" i="2"/>
  <c r="I1540" i="2"/>
  <c r="K1540" i="2" s="1"/>
  <c r="L1540" i="2"/>
  <c r="M1540" i="2"/>
  <c r="N1540" i="2" s="1"/>
  <c r="P1540" i="2"/>
  <c r="Q1540" i="2"/>
  <c r="R1540" i="2"/>
  <c r="S1540" i="2"/>
  <c r="T1540" i="2"/>
  <c r="A1541" i="2"/>
  <c r="B1541" i="2" s="1"/>
  <c r="C1541" i="2"/>
  <c r="D1541" i="2"/>
  <c r="G1541" i="2"/>
  <c r="E1541" i="2" s="1"/>
  <c r="F1541" i="2" s="1"/>
  <c r="H1541" i="2"/>
  <c r="I1541" i="2"/>
  <c r="J1541" i="2" s="1"/>
  <c r="L1541" i="2"/>
  <c r="M1541" i="2"/>
  <c r="N1541" i="2" s="1"/>
  <c r="P1541" i="2"/>
  <c r="Q1541" i="2"/>
  <c r="R1541" i="2"/>
  <c r="S1541" i="2"/>
  <c r="T1541" i="2"/>
  <c r="A1542" i="2"/>
  <c r="B1542" i="2" s="1"/>
  <c r="C1542" i="2"/>
  <c r="D1542" i="2"/>
  <c r="G1542" i="2"/>
  <c r="E1542" i="2" s="1"/>
  <c r="F1542" i="2" s="1"/>
  <c r="H1542" i="2"/>
  <c r="I1542" i="2"/>
  <c r="J1542" i="2" s="1"/>
  <c r="L1542" i="2"/>
  <c r="M1542" i="2"/>
  <c r="N1542" i="2" s="1"/>
  <c r="P1542" i="2"/>
  <c r="Q1542" i="2"/>
  <c r="R1542" i="2"/>
  <c r="S1542" i="2"/>
  <c r="T1542" i="2"/>
  <c r="A1543" i="2"/>
  <c r="B1543" i="2" s="1"/>
  <c r="C1543" i="2"/>
  <c r="D1543" i="2"/>
  <c r="G1543" i="2"/>
  <c r="E1543" i="2" s="1"/>
  <c r="F1543" i="2" s="1"/>
  <c r="H1543" i="2"/>
  <c r="I1543" i="2"/>
  <c r="L1543" i="2"/>
  <c r="M1543" i="2"/>
  <c r="N1543" i="2" s="1"/>
  <c r="P1543" i="2"/>
  <c r="Q1543" i="2"/>
  <c r="R1543" i="2"/>
  <c r="S1543" i="2"/>
  <c r="T1543" i="2"/>
  <c r="A1544" i="2"/>
  <c r="B1544" i="2" s="1"/>
  <c r="C1544" i="2"/>
  <c r="D1544" i="2"/>
  <c r="G1544" i="2"/>
  <c r="E1544" i="2" s="1"/>
  <c r="F1544" i="2" s="1"/>
  <c r="H1544" i="2"/>
  <c r="I1544" i="2"/>
  <c r="J1544" i="2" s="1"/>
  <c r="L1544" i="2"/>
  <c r="M1544" i="2"/>
  <c r="P1544" i="2"/>
  <c r="Q1544" i="2"/>
  <c r="R1544" i="2"/>
  <c r="S1544" i="2"/>
  <c r="T1544" i="2"/>
  <c r="A1545" i="2"/>
  <c r="B1545" i="2" s="1"/>
  <c r="C1545" i="2"/>
  <c r="D1545" i="2"/>
  <c r="G1545" i="2"/>
  <c r="E1545" i="2" s="1"/>
  <c r="F1545" i="2" s="1"/>
  <c r="H1545" i="2"/>
  <c r="I1545" i="2"/>
  <c r="J1545" i="2" s="1"/>
  <c r="L1545" i="2"/>
  <c r="M1545" i="2"/>
  <c r="N1545" i="2" s="1"/>
  <c r="P1545" i="2"/>
  <c r="Q1545" i="2"/>
  <c r="R1545" i="2"/>
  <c r="S1545" i="2"/>
  <c r="T1545" i="2"/>
  <c r="A1546" i="2"/>
  <c r="B1546" i="2" s="1"/>
  <c r="C1546" i="2"/>
  <c r="D1546" i="2"/>
  <c r="G1546" i="2"/>
  <c r="E1546" i="2" s="1"/>
  <c r="F1546" i="2" s="1"/>
  <c r="H1546" i="2"/>
  <c r="I1546" i="2"/>
  <c r="J1546" i="2" s="1"/>
  <c r="L1546" i="2"/>
  <c r="M1546" i="2"/>
  <c r="N1546" i="2" s="1"/>
  <c r="P1546" i="2"/>
  <c r="Q1546" i="2"/>
  <c r="R1546" i="2"/>
  <c r="S1546" i="2"/>
  <c r="T1546" i="2"/>
  <c r="A1547" i="2"/>
  <c r="B1547" i="2" s="1"/>
  <c r="C1547" i="2"/>
  <c r="D1547" i="2"/>
  <c r="G1547" i="2"/>
  <c r="E1547" i="2" s="1"/>
  <c r="F1547" i="2" s="1"/>
  <c r="H1547" i="2"/>
  <c r="I1547" i="2"/>
  <c r="L1547" i="2"/>
  <c r="M1547" i="2"/>
  <c r="P1547" i="2"/>
  <c r="Q1547" i="2"/>
  <c r="R1547" i="2"/>
  <c r="S1547" i="2"/>
  <c r="T1547" i="2"/>
  <c r="A1548" i="2"/>
  <c r="B1548" i="2" s="1"/>
  <c r="C1548" i="2"/>
  <c r="D1548" i="2"/>
  <c r="G1548" i="2"/>
  <c r="E1548" i="2" s="1"/>
  <c r="F1548" i="2" s="1"/>
  <c r="H1548" i="2"/>
  <c r="I1548" i="2"/>
  <c r="J1548" i="2" s="1"/>
  <c r="L1548" i="2"/>
  <c r="M1548" i="2"/>
  <c r="O1548" i="2" s="1"/>
  <c r="P1548" i="2"/>
  <c r="Q1548" i="2"/>
  <c r="R1548" i="2"/>
  <c r="S1548" i="2"/>
  <c r="T1548" i="2"/>
  <c r="A1549" i="2"/>
  <c r="B1549" i="2" s="1"/>
  <c r="C1549" i="2"/>
  <c r="D1549" i="2"/>
  <c r="G1549" i="2"/>
  <c r="E1549" i="2" s="1"/>
  <c r="F1549" i="2" s="1"/>
  <c r="H1549" i="2"/>
  <c r="I1549" i="2"/>
  <c r="J1549" i="2" s="1"/>
  <c r="L1549" i="2"/>
  <c r="M1549" i="2"/>
  <c r="P1549" i="2"/>
  <c r="Q1549" i="2"/>
  <c r="R1549" i="2"/>
  <c r="S1549" i="2"/>
  <c r="T1549" i="2"/>
  <c r="A1550" i="2"/>
  <c r="B1550" i="2" s="1"/>
  <c r="C1550" i="2"/>
  <c r="D1550" i="2"/>
  <c r="G1550" i="2"/>
  <c r="E1550" i="2" s="1"/>
  <c r="F1550" i="2" s="1"/>
  <c r="H1550" i="2"/>
  <c r="I1550" i="2"/>
  <c r="J1550" i="2" s="1"/>
  <c r="L1550" i="2"/>
  <c r="M1550" i="2"/>
  <c r="N1550" i="2" s="1"/>
  <c r="P1550" i="2"/>
  <c r="Q1550" i="2"/>
  <c r="R1550" i="2"/>
  <c r="S1550" i="2"/>
  <c r="T1550" i="2"/>
  <c r="A1551" i="2"/>
  <c r="B1551" i="2" s="1"/>
  <c r="C1551" i="2"/>
  <c r="D1551" i="2"/>
  <c r="G1551" i="2"/>
  <c r="E1551" i="2" s="1"/>
  <c r="F1551" i="2" s="1"/>
  <c r="H1551" i="2"/>
  <c r="I1551" i="2"/>
  <c r="L1551" i="2"/>
  <c r="M1551" i="2"/>
  <c r="N1551" i="2" s="1"/>
  <c r="P1551" i="2"/>
  <c r="Q1551" i="2"/>
  <c r="R1551" i="2"/>
  <c r="S1551" i="2"/>
  <c r="T1551" i="2"/>
  <c r="A1552" i="2"/>
  <c r="B1552" i="2" s="1"/>
  <c r="C1552" i="2"/>
  <c r="D1552" i="2"/>
  <c r="G1552" i="2"/>
  <c r="E1552" i="2" s="1"/>
  <c r="F1552" i="2" s="1"/>
  <c r="H1552" i="2"/>
  <c r="I1552" i="2"/>
  <c r="K1552" i="2" s="1"/>
  <c r="L1552" i="2"/>
  <c r="M1552" i="2"/>
  <c r="N1552" i="2" s="1"/>
  <c r="P1552" i="2"/>
  <c r="Q1552" i="2"/>
  <c r="R1552" i="2"/>
  <c r="S1552" i="2"/>
  <c r="T1552" i="2"/>
  <c r="A1553" i="2"/>
  <c r="B1553" i="2" s="1"/>
  <c r="C1553" i="2"/>
  <c r="D1553" i="2"/>
  <c r="G1553" i="2"/>
  <c r="E1553" i="2" s="1"/>
  <c r="F1553" i="2" s="1"/>
  <c r="H1553" i="2"/>
  <c r="I1553" i="2"/>
  <c r="L1553" i="2"/>
  <c r="M1553" i="2"/>
  <c r="N1553" i="2" s="1"/>
  <c r="P1553" i="2"/>
  <c r="Q1553" i="2"/>
  <c r="R1553" i="2"/>
  <c r="S1553" i="2"/>
  <c r="T1553" i="2"/>
  <c r="A1554" i="2"/>
  <c r="B1554" i="2" s="1"/>
  <c r="C1554" i="2"/>
  <c r="D1554" i="2"/>
  <c r="G1554" i="2"/>
  <c r="E1554" i="2" s="1"/>
  <c r="F1554" i="2" s="1"/>
  <c r="H1554" i="2"/>
  <c r="I1554" i="2"/>
  <c r="K1554" i="2" s="1"/>
  <c r="L1554" i="2"/>
  <c r="M1554" i="2"/>
  <c r="N1554" i="2" s="1"/>
  <c r="P1554" i="2"/>
  <c r="Q1554" i="2"/>
  <c r="R1554" i="2"/>
  <c r="S1554" i="2"/>
  <c r="T1554" i="2"/>
  <c r="A1555" i="2"/>
  <c r="B1555" i="2" s="1"/>
  <c r="C1555" i="2"/>
  <c r="D1555" i="2"/>
  <c r="G1555" i="2"/>
  <c r="E1555" i="2" s="1"/>
  <c r="F1555" i="2" s="1"/>
  <c r="H1555" i="2"/>
  <c r="I1555" i="2"/>
  <c r="J1555" i="2" s="1"/>
  <c r="L1555" i="2"/>
  <c r="M1555" i="2"/>
  <c r="N1555" i="2" s="1"/>
  <c r="P1555" i="2"/>
  <c r="Q1555" i="2"/>
  <c r="R1555" i="2"/>
  <c r="S1555" i="2"/>
  <c r="T1555" i="2"/>
  <c r="A1556" i="2"/>
  <c r="B1556" i="2" s="1"/>
  <c r="C1556" i="2"/>
  <c r="D1556" i="2"/>
  <c r="G1556" i="2"/>
  <c r="E1556" i="2" s="1"/>
  <c r="F1556" i="2" s="1"/>
  <c r="H1556" i="2"/>
  <c r="I1556" i="2"/>
  <c r="L1556" i="2"/>
  <c r="M1556" i="2"/>
  <c r="O1556" i="2" s="1"/>
  <c r="P1556" i="2"/>
  <c r="Q1556" i="2"/>
  <c r="R1556" i="2"/>
  <c r="S1556" i="2"/>
  <c r="T1556" i="2"/>
  <c r="A1557" i="2"/>
  <c r="B1557" i="2" s="1"/>
  <c r="C1557" i="2"/>
  <c r="D1557" i="2"/>
  <c r="G1557" i="2"/>
  <c r="E1557" i="2" s="1"/>
  <c r="F1557" i="2" s="1"/>
  <c r="H1557" i="2"/>
  <c r="I1557" i="2"/>
  <c r="J1557" i="2" s="1"/>
  <c r="L1557" i="2"/>
  <c r="M1557" i="2"/>
  <c r="P1557" i="2"/>
  <c r="Q1557" i="2"/>
  <c r="R1557" i="2"/>
  <c r="S1557" i="2"/>
  <c r="T1557" i="2"/>
  <c r="A1558" i="2"/>
  <c r="B1558" i="2" s="1"/>
  <c r="C1558" i="2"/>
  <c r="D1558" i="2"/>
  <c r="G1558" i="2"/>
  <c r="E1558" i="2" s="1"/>
  <c r="F1558" i="2" s="1"/>
  <c r="H1558" i="2"/>
  <c r="I1558" i="2"/>
  <c r="J1558" i="2" s="1"/>
  <c r="L1558" i="2"/>
  <c r="M1558" i="2"/>
  <c r="N1558" i="2" s="1"/>
  <c r="P1558" i="2"/>
  <c r="Q1558" i="2"/>
  <c r="R1558" i="2"/>
  <c r="S1558" i="2"/>
  <c r="T1558" i="2"/>
  <c r="A1559" i="2"/>
  <c r="B1559" i="2" s="1"/>
  <c r="C1559" i="2"/>
  <c r="D1559" i="2"/>
  <c r="G1559" i="2"/>
  <c r="E1559" i="2" s="1"/>
  <c r="F1559" i="2" s="1"/>
  <c r="H1559" i="2"/>
  <c r="I1559" i="2"/>
  <c r="J1559" i="2" s="1"/>
  <c r="L1559" i="2"/>
  <c r="M1559" i="2"/>
  <c r="N1559" i="2" s="1"/>
  <c r="P1559" i="2"/>
  <c r="Q1559" i="2"/>
  <c r="R1559" i="2"/>
  <c r="S1559" i="2"/>
  <c r="T1559" i="2"/>
  <c r="A1560" i="2"/>
  <c r="B1560" i="2" s="1"/>
  <c r="C1560" i="2"/>
  <c r="D1560" i="2"/>
  <c r="G1560" i="2"/>
  <c r="E1560" i="2" s="1"/>
  <c r="F1560" i="2" s="1"/>
  <c r="H1560" i="2"/>
  <c r="I1560" i="2"/>
  <c r="L1560" i="2"/>
  <c r="M1560" i="2"/>
  <c r="N1560" i="2" s="1"/>
  <c r="P1560" i="2"/>
  <c r="Q1560" i="2"/>
  <c r="R1560" i="2"/>
  <c r="S1560" i="2"/>
  <c r="T1560" i="2"/>
  <c r="A1561" i="2"/>
  <c r="B1561" i="2" s="1"/>
  <c r="C1561" i="2"/>
  <c r="D1561" i="2"/>
  <c r="G1561" i="2"/>
  <c r="E1561" i="2" s="1"/>
  <c r="F1561" i="2" s="1"/>
  <c r="H1561" i="2"/>
  <c r="I1561" i="2"/>
  <c r="J1561" i="2" s="1"/>
  <c r="L1561" i="2"/>
  <c r="M1561" i="2"/>
  <c r="P1561" i="2"/>
  <c r="Q1561" i="2"/>
  <c r="R1561" i="2"/>
  <c r="S1561" i="2"/>
  <c r="T1561" i="2"/>
  <c r="A1562" i="2"/>
  <c r="B1562" i="2" s="1"/>
  <c r="C1562" i="2"/>
  <c r="D1562" i="2"/>
  <c r="G1562" i="2"/>
  <c r="E1562" i="2" s="1"/>
  <c r="F1562" i="2" s="1"/>
  <c r="H1562" i="2"/>
  <c r="I1562" i="2"/>
  <c r="J1562" i="2" s="1"/>
  <c r="L1562" i="2"/>
  <c r="M1562" i="2"/>
  <c r="O1562" i="2" s="1"/>
  <c r="P1562" i="2"/>
  <c r="Q1562" i="2"/>
  <c r="R1562" i="2"/>
  <c r="S1562" i="2"/>
  <c r="T1562" i="2"/>
  <c r="A1563" i="2"/>
  <c r="B1563" i="2" s="1"/>
  <c r="C1563" i="2"/>
  <c r="D1563" i="2"/>
  <c r="G1563" i="2"/>
  <c r="E1563" i="2" s="1"/>
  <c r="F1563" i="2" s="1"/>
  <c r="H1563" i="2"/>
  <c r="I1563" i="2"/>
  <c r="J1563" i="2" s="1"/>
  <c r="L1563" i="2"/>
  <c r="M1563" i="2"/>
  <c r="N1563" i="2" s="1"/>
  <c r="P1563" i="2"/>
  <c r="Q1563" i="2"/>
  <c r="R1563" i="2"/>
  <c r="S1563" i="2"/>
  <c r="T1563" i="2"/>
  <c r="A1564" i="2"/>
  <c r="B1564" i="2" s="1"/>
  <c r="C1564" i="2"/>
  <c r="D1564" i="2"/>
  <c r="G1564" i="2"/>
  <c r="E1564" i="2" s="1"/>
  <c r="F1564" i="2" s="1"/>
  <c r="H1564" i="2"/>
  <c r="I1564" i="2"/>
  <c r="J1564" i="2" s="1"/>
  <c r="L1564" i="2"/>
  <c r="M1564" i="2"/>
  <c r="P1564" i="2"/>
  <c r="Q1564" i="2"/>
  <c r="R1564" i="2"/>
  <c r="S1564" i="2"/>
  <c r="T1564" i="2"/>
  <c r="A1565" i="2"/>
  <c r="B1565" i="2" s="1"/>
  <c r="C1565" i="2"/>
  <c r="D1565" i="2"/>
  <c r="G1565" i="2"/>
  <c r="E1565" i="2" s="1"/>
  <c r="F1565" i="2" s="1"/>
  <c r="H1565" i="2"/>
  <c r="I1565" i="2"/>
  <c r="J1565" i="2" s="1"/>
  <c r="L1565" i="2"/>
  <c r="M1565" i="2"/>
  <c r="P1565" i="2"/>
  <c r="Q1565" i="2"/>
  <c r="R1565" i="2"/>
  <c r="S1565" i="2"/>
  <c r="T1565" i="2"/>
  <c r="A1566" i="2"/>
  <c r="B1566" i="2" s="1"/>
  <c r="C1566" i="2"/>
  <c r="D1566" i="2"/>
  <c r="G1566" i="2"/>
  <c r="E1566" i="2" s="1"/>
  <c r="F1566" i="2" s="1"/>
  <c r="H1566" i="2"/>
  <c r="I1566" i="2"/>
  <c r="J1566" i="2" s="1"/>
  <c r="L1566" i="2"/>
  <c r="M1566" i="2"/>
  <c r="N1566" i="2" s="1"/>
  <c r="P1566" i="2"/>
  <c r="Q1566" i="2"/>
  <c r="R1566" i="2"/>
  <c r="S1566" i="2"/>
  <c r="T1566" i="2"/>
  <c r="A1567" i="2"/>
  <c r="B1567" i="2" s="1"/>
  <c r="C1567" i="2"/>
  <c r="D1567" i="2"/>
  <c r="G1567" i="2"/>
  <c r="E1567" i="2" s="1"/>
  <c r="F1567" i="2" s="1"/>
  <c r="H1567" i="2"/>
  <c r="I1567" i="2"/>
  <c r="J1567" i="2" s="1"/>
  <c r="L1567" i="2"/>
  <c r="M1567" i="2"/>
  <c r="N1567" i="2" s="1"/>
  <c r="P1567" i="2"/>
  <c r="Q1567" i="2"/>
  <c r="R1567" i="2"/>
  <c r="S1567" i="2"/>
  <c r="T1567" i="2"/>
  <c r="A1568" i="2"/>
  <c r="B1568" i="2" s="1"/>
  <c r="C1568" i="2"/>
  <c r="D1568" i="2"/>
  <c r="G1568" i="2"/>
  <c r="E1568" i="2" s="1"/>
  <c r="F1568" i="2" s="1"/>
  <c r="H1568" i="2"/>
  <c r="I1568" i="2"/>
  <c r="J1568" i="2" s="1"/>
  <c r="L1568" i="2"/>
  <c r="M1568" i="2"/>
  <c r="N1568" i="2" s="1"/>
  <c r="P1568" i="2"/>
  <c r="Q1568" i="2"/>
  <c r="R1568" i="2"/>
  <c r="S1568" i="2"/>
  <c r="T1568" i="2"/>
  <c r="A1569" i="2"/>
  <c r="B1569" i="2" s="1"/>
  <c r="C1569" i="2"/>
  <c r="D1569" i="2"/>
  <c r="G1569" i="2"/>
  <c r="E1569" i="2" s="1"/>
  <c r="F1569" i="2" s="1"/>
  <c r="H1569" i="2"/>
  <c r="I1569" i="2"/>
  <c r="J1569" i="2" s="1"/>
  <c r="L1569" i="2"/>
  <c r="M1569" i="2"/>
  <c r="P1569" i="2"/>
  <c r="Q1569" i="2"/>
  <c r="R1569" i="2"/>
  <c r="S1569" i="2"/>
  <c r="T1569" i="2"/>
  <c r="A1570" i="2"/>
  <c r="B1570" i="2" s="1"/>
  <c r="C1570" i="2"/>
  <c r="D1570" i="2"/>
  <c r="G1570" i="2"/>
  <c r="E1570" i="2" s="1"/>
  <c r="F1570" i="2" s="1"/>
  <c r="H1570" i="2"/>
  <c r="I1570" i="2"/>
  <c r="J1570" i="2" s="1"/>
  <c r="L1570" i="2"/>
  <c r="M1570" i="2"/>
  <c r="P1570" i="2"/>
  <c r="Q1570" i="2"/>
  <c r="R1570" i="2"/>
  <c r="S1570" i="2"/>
  <c r="T1570" i="2"/>
  <c r="A1571" i="2"/>
  <c r="B1571" i="2" s="1"/>
  <c r="C1571" i="2"/>
  <c r="D1571" i="2"/>
  <c r="G1571" i="2"/>
  <c r="E1571" i="2" s="1"/>
  <c r="F1571" i="2" s="1"/>
  <c r="H1571" i="2"/>
  <c r="I1571" i="2"/>
  <c r="L1571" i="2"/>
  <c r="M1571" i="2"/>
  <c r="N1571" i="2" s="1"/>
  <c r="P1571" i="2"/>
  <c r="Q1571" i="2"/>
  <c r="R1571" i="2"/>
  <c r="S1571" i="2"/>
  <c r="T1571" i="2"/>
  <c r="A1572" i="2"/>
  <c r="B1572" i="2" s="1"/>
  <c r="C1572" i="2"/>
  <c r="D1572" i="2"/>
  <c r="G1572" i="2"/>
  <c r="E1572" i="2" s="1"/>
  <c r="F1572" i="2" s="1"/>
  <c r="H1572" i="2"/>
  <c r="I1572" i="2"/>
  <c r="L1572" i="2"/>
  <c r="M1572" i="2"/>
  <c r="N1572" i="2" s="1"/>
  <c r="P1572" i="2"/>
  <c r="Q1572" i="2"/>
  <c r="R1572" i="2"/>
  <c r="S1572" i="2"/>
  <c r="T1572" i="2"/>
  <c r="A1573" i="2"/>
  <c r="B1573" i="2" s="1"/>
  <c r="C1573" i="2"/>
  <c r="D1573" i="2"/>
  <c r="G1573" i="2"/>
  <c r="E1573" i="2" s="1"/>
  <c r="F1573" i="2" s="1"/>
  <c r="H1573" i="2"/>
  <c r="I1573" i="2"/>
  <c r="J1573" i="2" s="1"/>
  <c r="L1573" i="2"/>
  <c r="M1573" i="2"/>
  <c r="P1573" i="2"/>
  <c r="Q1573" i="2"/>
  <c r="R1573" i="2"/>
  <c r="S1573" i="2"/>
  <c r="T1573" i="2"/>
  <c r="A1574" i="2"/>
  <c r="B1574" i="2" s="1"/>
  <c r="C1574" i="2"/>
  <c r="D1574" i="2"/>
  <c r="G1574" i="2"/>
  <c r="E1574" i="2" s="1"/>
  <c r="F1574" i="2" s="1"/>
  <c r="H1574" i="2"/>
  <c r="I1574" i="2"/>
  <c r="J1574" i="2" s="1"/>
  <c r="L1574" i="2"/>
  <c r="M1574" i="2"/>
  <c r="N1574" i="2" s="1"/>
  <c r="P1574" i="2"/>
  <c r="Q1574" i="2"/>
  <c r="R1574" i="2"/>
  <c r="S1574" i="2"/>
  <c r="T1574" i="2"/>
  <c r="A1575" i="2"/>
  <c r="B1575" i="2" s="1"/>
  <c r="C1575" i="2"/>
  <c r="D1575" i="2"/>
  <c r="G1575" i="2"/>
  <c r="E1575" i="2" s="1"/>
  <c r="F1575" i="2" s="1"/>
  <c r="H1575" i="2"/>
  <c r="I1575" i="2"/>
  <c r="L1575" i="2"/>
  <c r="M1575" i="2"/>
  <c r="N1575" i="2" s="1"/>
  <c r="P1575" i="2"/>
  <c r="Q1575" i="2"/>
  <c r="R1575" i="2"/>
  <c r="S1575" i="2"/>
  <c r="T1575" i="2"/>
  <c r="A1576" i="2"/>
  <c r="B1576" i="2" s="1"/>
  <c r="C1576" i="2"/>
  <c r="D1576" i="2"/>
  <c r="G1576" i="2"/>
  <c r="E1576" i="2" s="1"/>
  <c r="F1576" i="2" s="1"/>
  <c r="H1576" i="2"/>
  <c r="I1576" i="2"/>
  <c r="J1576" i="2" s="1"/>
  <c r="L1576" i="2"/>
  <c r="M1576" i="2"/>
  <c r="N1576" i="2" s="1"/>
  <c r="P1576" i="2"/>
  <c r="Q1576" i="2"/>
  <c r="R1576" i="2"/>
  <c r="S1576" i="2"/>
  <c r="T1576" i="2"/>
  <c r="A1577" i="2"/>
  <c r="B1577" i="2" s="1"/>
  <c r="C1577" i="2"/>
  <c r="D1577" i="2"/>
  <c r="G1577" i="2"/>
  <c r="E1577" i="2" s="1"/>
  <c r="F1577" i="2" s="1"/>
  <c r="H1577" i="2"/>
  <c r="I1577" i="2"/>
  <c r="J1577" i="2" s="1"/>
  <c r="L1577" i="2"/>
  <c r="M1577" i="2"/>
  <c r="N1577" i="2" s="1"/>
  <c r="P1577" i="2"/>
  <c r="Q1577" i="2"/>
  <c r="R1577" i="2"/>
  <c r="S1577" i="2"/>
  <c r="T1577" i="2"/>
  <c r="A1578" i="2"/>
  <c r="B1578" i="2" s="1"/>
  <c r="C1578" i="2"/>
  <c r="D1578" i="2"/>
  <c r="G1578" i="2"/>
  <c r="E1578" i="2" s="1"/>
  <c r="F1578" i="2" s="1"/>
  <c r="H1578" i="2"/>
  <c r="I1578" i="2"/>
  <c r="J1578" i="2" s="1"/>
  <c r="L1578" i="2"/>
  <c r="M1578" i="2"/>
  <c r="N1578" i="2" s="1"/>
  <c r="P1578" i="2"/>
  <c r="Q1578" i="2"/>
  <c r="R1578" i="2"/>
  <c r="S1578" i="2"/>
  <c r="T1578" i="2"/>
  <c r="A1579" i="2"/>
  <c r="B1579" i="2" s="1"/>
  <c r="C1579" i="2"/>
  <c r="D1579" i="2"/>
  <c r="G1579" i="2"/>
  <c r="E1579" i="2" s="1"/>
  <c r="F1579" i="2" s="1"/>
  <c r="H1579" i="2"/>
  <c r="I1579" i="2"/>
  <c r="J1579" i="2" s="1"/>
  <c r="L1579" i="2"/>
  <c r="M1579" i="2"/>
  <c r="P1579" i="2"/>
  <c r="Q1579" i="2"/>
  <c r="R1579" i="2"/>
  <c r="S1579" i="2"/>
  <c r="T1579" i="2"/>
  <c r="A1580" i="2"/>
  <c r="B1580" i="2" s="1"/>
  <c r="C1580" i="2"/>
  <c r="D1580" i="2"/>
  <c r="G1580" i="2"/>
  <c r="E1580" i="2" s="1"/>
  <c r="F1580" i="2" s="1"/>
  <c r="H1580" i="2"/>
  <c r="I1580" i="2"/>
  <c r="J1580" i="2" s="1"/>
  <c r="L1580" i="2"/>
  <c r="M1580" i="2"/>
  <c r="O1580" i="2" s="1"/>
  <c r="P1580" i="2"/>
  <c r="Q1580" i="2"/>
  <c r="R1580" i="2"/>
  <c r="S1580" i="2"/>
  <c r="T1580" i="2"/>
  <c r="A1581" i="2"/>
  <c r="B1581" i="2" s="1"/>
  <c r="C1581" i="2"/>
  <c r="D1581" i="2"/>
  <c r="G1581" i="2"/>
  <c r="E1581" i="2" s="1"/>
  <c r="F1581" i="2" s="1"/>
  <c r="H1581" i="2"/>
  <c r="I1581" i="2"/>
  <c r="J1581" i="2" s="1"/>
  <c r="L1581" i="2"/>
  <c r="M1581" i="2"/>
  <c r="N1581" i="2" s="1"/>
  <c r="P1581" i="2"/>
  <c r="Q1581" i="2"/>
  <c r="R1581" i="2"/>
  <c r="S1581" i="2"/>
  <c r="T1581" i="2"/>
  <c r="A1582" i="2"/>
  <c r="B1582" i="2" s="1"/>
  <c r="C1582" i="2"/>
  <c r="D1582" i="2"/>
  <c r="G1582" i="2"/>
  <c r="E1582" i="2" s="1"/>
  <c r="F1582" i="2" s="1"/>
  <c r="H1582" i="2"/>
  <c r="I1582" i="2"/>
  <c r="J1582" i="2" s="1"/>
  <c r="L1582" i="2"/>
  <c r="M1582" i="2"/>
  <c r="N1582" i="2" s="1"/>
  <c r="P1582" i="2"/>
  <c r="Q1582" i="2"/>
  <c r="R1582" i="2"/>
  <c r="S1582" i="2"/>
  <c r="T1582" i="2"/>
  <c r="A1583" i="2"/>
  <c r="B1583" i="2" s="1"/>
  <c r="C1583" i="2"/>
  <c r="D1583" i="2"/>
  <c r="G1583" i="2"/>
  <c r="E1583" i="2" s="1"/>
  <c r="F1583" i="2" s="1"/>
  <c r="H1583" i="2"/>
  <c r="I1583" i="2"/>
  <c r="L1583" i="2"/>
  <c r="M1583" i="2"/>
  <c r="N1583" i="2" s="1"/>
  <c r="P1583" i="2"/>
  <c r="Q1583" i="2"/>
  <c r="R1583" i="2"/>
  <c r="S1583" i="2"/>
  <c r="T1583" i="2"/>
  <c r="A1584" i="2"/>
  <c r="B1584" i="2" s="1"/>
  <c r="C1584" i="2"/>
  <c r="D1584" i="2"/>
  <c r="G1584" i="2"/>
  <c r="E1584" i="2" s="1"/>
  <c r="F1584" i="2" s="1"/>
  <c r="H1584" i="2"/>
  <c r="I1584" i="2"/>
  <c r="K1584" i="2" s="1"/>
  <c r="L1584" i="2"/>
  <c r="M1584" i="2"/>
  <c r="O1584" i="2" s="1"/>
  <c r="P1584" i="2"/>
  <c r="Q1584" i="2"/>
  <c r="R1584" i="2"/>
  <c r="S1584" i="2"/>
  <c r="T1584" i="2"/>
  <c r="A1585" i="2"/>
  <c r="B1585" i="2" s="1"/>
  <c r="C1585" i="2"/>
  <c r="D1585" i="2"/>
  <c r="G1585" i="2"/>
  <c r="E1585" i="2" s="1"/>
  <c r="F1585" i="2" s="1"/>
  <c r="H1585" i="2"/>
  <c r="I1585" i="2"/>
  <c r="L1585" i="2"/>
  <c r="M1585" i="2"/>
  <c r="N1585" i="2" s="1"/>
  <c r="P1585" i="2"/>
  <c r="Q1585" i="2"/>
  <c r="R1585" i="2"/>
  <c r="S1585" i="2"/>
  <c r="T1585" i="2"/>
  <c r="A1586" i="2"/>
  <c r="B1586" i="2" s="1"/>
  <c r="C1586" i="2"/>
  <c r="D1586" i="2"/>
  <c r="G1586" i="2"/>
  <c r="E1586" i="2" s="1"/>
  <c r="F1586" i="2" s="1"/>
  <c r="H1586" i="2"/>
  <c r="I1586" i="2"/>
  <c r="K1586" i="2" s="1"/>
  <c r="L1586" i="2"/>
  <c r="M1586" i="2"/>
  <c r="N1586" i="2" s="1"/>
  <c r="P1586" i="2"/>
  <c r="Q1586" i="2"/>
  <c r="R1586" i="2"/>
  <c r="S1586" i="2"/>
  <c r="T1586" i="2"/>
  <c r="A1587" i="2"/>
  <c r="B1587" i="2" s="1"/>
  <c r="C1587" i="2"/>
  <c r="D1587" i="2"/>
  <c r="G1587" i="2"/>
  <c r="E1587" i="2" s="1"/>
  <c r="F1587" i="2" s="1"/>
  <c r="H1587" i="2"/>
  <c r="I1587" i="2"/>
  <c r="L1587" i="2"/>
  <c r="M1587" i="2"/>
  <c r="N1587" i="2" s="1"/>
  <c r="P1587" i="2"/>
  <c r="Q1587" i="2"/>
  <c r="R1587" i="2"/>
  <c r="S1587" i="2"/>
  <c r="T1587" i="2"/>
  <c r="A1588" i="2"/>
  <c r="B1588" i="2" s="1"/>
  <c r="C1588" i="2"/>
  <c r="D1588" i="2"/>
  <c r="G1588" i="2"/>
  <c r="E1588" i="2" s="1"/>
  <c r="F1588" i="2" s="1"/>
  <c r="H1588" i="2"/>
  <c r="I1588" i="2"/>
  <c r="K1588" i="2" s="1"/>
  <c r="L1588" i="2"/>
  <c r="M1588" i="2"/>
  <c r="N1588" i="2" s="1"/>
  <c r="P1588" i="2"/>
  <c r="Q1588" i="2"/>
  <c r="R1588" i="2"/>
  <c r="S1588" i="2"/>
  <c r="T1588" i="2"/>
  <c r="A1589" i="2"/>
  <c r="B1589" i="2" s="1"/>
  <c r="C1589" i="2"/>
  <c r="D1589" i="2"/>
  <c r="G1589" i="2"/>
  <c r="E1589" i="2" s="1"/>
  <c r="F1589" i="2" s="1"/>
  <c r="H1589" i="2"/>
  <c r="I1589" i="2"/>
  <c r="J1589" i="2" s="1"/>
  <c r="L1589" i="2"/>
  <c r="M1589" i="2"/>
  <c r="P1589" i="2"/>
  <c r="Q1589" i="2"/>
  <c r="R1589" i="2"/>
  <c r="S1589" i="2"/>
  <c r="T1589" i="2"/>
  <c r="A1590" i="2"/>
  <c r="B1590" i="2" s="1"/>
  <c r="C1590" i="2"/>
  <c r="D1590" i="2"/>
  <c r="G1590" i="2"/>
  <c r="E1590" i="2" s="1"/>
  <c r="F1590" i="2" s="1"/>
  <c r="H1590" i="2"/>
  <c r="I1590" i="2"/>
  <c r="J1590" i="2" s="1"/>
  <c r="L1590" i="2"/>
  <c r="M1590" i="2"/>
  <c r="N1590" i="2" s="1"/>
  <c r="P1590" i="2"/>
  <c r="Q1590" i="2"/>
  <c r="R1590" i="2"/>
  <c r="S1590" i="2"/>
  <c r="T1590" i="2"/>
  <c r="A1591" i="2"/>
  <c r="B1591" i="2" s="1"/>
  <c r="C1591" i="2"/>
  <c r="D1591" i="2"/>
  <c r="G1591" i="2"/>
  <c r="E1591" i="2" s="1"/>
  <c r="F1591" i="2" s="1"/>
  <c r="H1591" i="2"/>
  <c r="I1591" i="2"/>
  <c r="J1591" i="2" s="1"/>
  <c r="L1591" i="2"/>
  <c r="M1591" i="2"/>
  <c r="N1591" i="2" s="1"/>
  <c r="P1591" i="2"/>
  <c r="Q1591" i="2"/>
  <c r="R1591" i="2"/>
  <c r="S1591" i="2"/>
  <c r="T1591" i="2"/>
  <c r="A1592" i="2"/>
  <c r="B1592" i="2" s="1"/>
  <c r="C1592" i="2"/>
  <c r="D1592" i="2"/>
  <c r="G1592" i="2"/>
  <c r="E1592" i="2" s="1"/>
  <c r="F1592" i="2" s="1"/>
  <c r="H1592" i="2"/>
  <c r="I1592" i="2"/>
  <c r="K1592" i="2" s="1"/>
  <c r="L1592" i="2"/>
  <c r="M1592" i="2"/>
  <c r="N1592" i="2" s="1"/>
  <c r="P1592" i="2"/>
  <c r="Q1592" i="2"/>
  <c r="R1592" i="2"/>
  <c r="S1592" i="2"/>
  <c r="T1592" i="2"/>
  <c r="A1593" i="2"/>
  <c r="B1593" i="2" s="1"/>
  <c r="C1593" i="2"/>
  <c r="D1593" i="2"/>
  <c r="G1593" i="2"/>
  <c r="E1593" i="2" s="1"/>
  <c r="F1593" i="2" s="1"/>
  <c r="H1593" i="2"/>
  <c r="I1593" i="2"/>
  <c r="J1593" i="2" s="1"/>
  <c r="L1593" i="2"/>
  <c r="M1593" i="2"/>
  <c r="N1593" i="2" s="1"/>
  <c r="P1593" i="2"/>
  <c r="Q1593" i="2"/>
  <c r="R1593" i="2"/>
  <c r="S1593" i="2"/>
  <c r="T1593" i="2"/>
  <c r="A1594" i="2"/>
  <c r="B1594" i="2" s="1"/>
  <c r="C1594" i="2"/>
  <c r="D1594" i="2"/>
  <c r="G1594" i="2"/>
  <c r="E1594" i="2" s="1"/>
  <c r="F1594" i="2" s="1"/>
  <c r="H1594" i="2"/>
  <c r="I1594" i="2"/>
  <c r="J1594" i="2" s="1"/>
  <c r="L1594" i="2"/>
  <c r="M1594" i="2"/>
  <c r="P1594" i="2"/>
  <c r="Q1594" i="2"/>
  <c r="R1594" i="2"/>
  <c r="S1594" i="2"/>
  <c r="T1594" i="2"/>
  <c r="A1595" i="2"/>
  <c r="B1595" i="2" s="1"/>
  <c r="C1595" i="2"/>
  <c r="D1595" i="2"/>
  <c r="G1595" i="2"/>
  <c r="E1595" i="2" s="1"/>
  <c r="F1595" i="2" s="1"/>
  <c r="H1595" i="2"/>
  <c r="I1595" i="2"/>
  <c r="J1595" i="2" s="1"/>
  <c r="L1595" i="2"/>
  <c r="M1595" i="2"/>
  <c r="O1595" i="2" s="1"/>
  <c r="P1595" i="2"/>
  <c r="Q1595" i="2"/>
  <c r="R1595" i="2"/>
  <c r="S1595" i="2"/>
  <c r="T1595" i="2"/>
  <c r="A1596" i="2"/>
  <c r="B1596" i="2" s="1"/>
  <c r="C1596" i="2"/>
  <c r="D1596" i="2"/>
  <c r="G1596" i="2"/>
  <c r="E1596" i="2" s="1"/>
  <c r="F1596" i="2" s="1"/>
  <c r="H1596" i="2"/>
  <c r="I1596" i="2"/>
  <c r="J1596" i="2" s="1"/>
  <c r="L1596" i="2"/>
  <c r="M1596" i="2"/>
  <c r="P1596" i="2"/>
  <c r="Q1596" i="2"/>
  <c r="R1596" i="2"/>
  <c r="S1596" i="2"/>
  <c r="T1596" i="2"/>
  <c r="A1597" i="2"/>
  <c r="B1597" i="2" s="1"/>
  <c r="C1597" i="2"/>
  <c r="D1597" i="2"/>
  <c r="G1597" i="2"/>
  <c r="E1597" i="2" s="1"/>
  <c r="F1597" i="2" s="1"/>
  <c r="H1597" i="2"/>
  <c r="I1597" i="2"/>
  <c r="L1597" i="2"/>
  <c r="M1597" i="2"/>
  <c r="O1597" i="2" s="1"/>
  <c r="P1597" i="2"/>
  <c r="Q1597" i="2"/>
  <c r="R1597" i="2"/>
  <c r="S1597" i="2"/>
  <c r="T1597" i="2"/>
  <c r="A1598" i="2"/>
  <c r="B1598" i="2" s="1"/>
  <c r="C1598" i="2"/>
  <c r="D1598" i="2"/>
  <c r="G1598" i="2"/>
  <c r="E1598" i="2" s="1"/>
  <c r="F1598" i="2" s="1"/>
  <c r="H1598" i="2"/>
  <c r="I1598" i="2"/>
  <c r="J1598" i="2" s="1"/>
  <c r="L1598" i="2"/>
  <c r="M1598" i="2"/>
  <c r="N1598" i="2" s="1"/>
  <c r="P1598" i="2"/>
  <c r="Q1598" i="2"/>
  <c r="R1598" i="2"/>
  <c r="S1598" i="2"/>
  <c r="T1598" i="2"/>
  <c r="A1599" i="2"/>
  <c r="B1599" i="2" s="1"/>
  <c r="C1599" i="2"/>
  <c r="D1599" i="2"/>
  <c r="G1599" i="2"/>
  <c r="E1599" i="2" s="1"/>
  <c r="F1599" i="2" s="1"/>
  <c r="H1599" i="2"/>
  <c r="I1599" i="2"/>
  <c r="K1599" i="2" s="1"/>
  <c r="L1599" i="2"/>
  <c r="M1599" i="2"/>
  <c r="O1599" i="2" s="1"/>
  <c r="P1599" i="2"/>
  <c r="Q1599" i="2"/>
  <c r="R1599" i="2"/>
  <c r="S1599" i="2"/>
  <c r="T1599" i="2"/>
  <c r="A1600" i="2"/>
  <c r="B1600" i="2" s="1"/>
  <c r="C1600" i="2"/>
  <c r="D1600" i="2"/>
  <c r="G1600" i="2"/>
  <c r="E1600" i="2" s="1"/>
  <c r="F1600" i="2" s="1"/>
  <c r="H1600" i="2"/>
  <c r="I1600" i="2"/>
  <c r="J1600" i="2" s="1"/>
  <c r="L1600" i="2"/>
  <c r="M1600" i="2"/>
  <c r="O1600" i="2" s="1"/>
  <c r="P1600" i="2"/>
  <c r="Q1600" i="2"/>
  <c r="R1600" i="2"/>
  <c r="S1600" i="2"/>
  <c r="T1600" i="2"/>
  <c r="A1601" i="2"/>
  <c r="B1601" i="2" s="1"/>
  <c r="C1601" i="2"/>
  <c r="D1601" i="2"/>
  <c r="G1601" i="2"/>
  <c r="E1601" i="2" s="1"/>
  <c r="F1601" i="2" s="1"/>
  <c r="H1601" i="2"/>
  <c r="I1601" i="2"/>
  <c r="L1601" i="2"/>
  <c r="M1601" i="2"/>
  <c r="O1601" i="2" s="1"/>
  <c r="P1601" i="2"/>
  <c r="Q1601" i="2"/>
  <c r="R1601" i="2"/>
  <c r="S1601" i="2"/>
  <c r="T1601" i="2"/>
  <c r="A1602" i="2"/>
  <c r="B1602" i="2" s="1"/>
  <c r="C1602" i="2"/>
  <c r="D1602" i="2"/>
  <c r="G1602" i="2"/>
  <c r="E1602" i="2" s="1"/>
  <c r="F1602" i="2" s="1"/>
  <c r="H1602" i="2"/>
  <c r="I1602" i="2"/>
  <c r="K1602" i="2" s="1"/>
  <c r="L1602" i="2"/>
  <c r="M1602" i="2"/>
  <c r="N1602" i="2" s="1"/>
  <c r="P1602" i="2"/>
  <c r="Q1602" i="2"/>
  <c r="R1602" i="2"/>
  <c r="S1602" i="2"/>
  <c r="T1602" i="2"/>
  <c r="A1603" i="2"/>
  <c r="B1603" i="2" s="1"/>
  <c r="C1603" i="2"/>
  <c r="D1603" i="2"/>
  <c r="G1603" i="2"/>
  <c r="E1603" i="2" s="1"/>
  <c r="F1603" i="2" s="1"/>
  <c r="H1603" i="2"/>
  <c r="I1603" i="2"/>
  <c r="L1603" i="2"/>
  <c r="M1603" i="2"/>
  <c r="N1603" i="2" s="1"/>
  <c r="P1603" i="2"/>
  <c r="Q1603" i="2"/>
  <c r="R1603" i="2"/>
  <c r="S1603" i="2"/>
  <c r="T1603" i="2"/>
  <c r="A1604" i="2"/>
  <c r="B1604" i="2" s="1"/>
  <c r="C1604" i="2"/>
  <c r="D1604" i="2"/>
  <c r="G1604" i="2"/>
  <c r="E1604" i="2" s="1"/>
  <c r="F1604" i="2" s="1"/>
  <c r="H1604" i="2"/>
  <c r="I1604" i="2"/>
  <c r="L1604" i="2"/>
  <c r="M1604" i="2"/>
  <c r="N1604" i="2" s="1"/>
  <c r="P1604" i="2"/>
  <c r="Q1604" i="2"/>
  <c r="R1604" i="2"/>
  <c r="S1604" i="2"/>
  <c r="T1604" i="2"/>
  <c r="A1605" i="2"/>
  <c r="B1605" i="2" s="1"/>
  <c r="C1605" i="2"/>
  <c r="D1605" i="2"/>
  <c r="G1605" i="2"/>
  <c r="E1605" i="2" s="1"/>
  <c r="F1605" i="2" s="1"/>
  <c r="H1605" i="2"/>
  <c r="I1605" i="2"/>
  <c r="J1605" i="2" s="1"/>
  <c r="L1605" i="2"/>
  <c r="M1605" i="2"/>
  <c r="O1605" i="2" s="1"/>
  <c r="P1605" i="2"/>
  <c r="Q1605" i="2"/>
  <c r="R1605" i="2"/>
  <c r="S1605" i="2"/>
  <c r="T1605" i="2"/>
  <c r="A1606" i="2"/>
  <c r="B1606" i="2" s="1"/>
  <c r="C1606" i="2"/>
  <c r="D1606" i="2"/>
  <c r="G1606" i="2"/>
  <c r="E1606" i="2" s="1"/>
  <c r="F1606" i="2" s="1"/>
  <c r="H1606" i="2"/>
  <c r="I1606" i="2"/>
  <c r="J1606" i="2" s="1"/>
  <c r="L1606" i="2"/>
  <c r="M1606" i="2"/>
  <c r="O1606" i="2" s="1"/>
  <c r="P1606" i="2"/>
  <c r="Q1606" i="2"/>
  <c r="R1606" i="2"/>
  <c r="S1606" i="2"/>
  <c r="T1606" i="2"/>
  <c r="A1607" i="2"/>
  <c r="B1607" i="2" s="1"/>
  <c r="C1607" i="2"/>
  <c r="D1607" i="2"/>
  <c r="G1607" i="2"/>
  <c r="E1607" i="2" s="1"/>
  <c r="F1607" i="2" s="1"/>
  <c r="H1607" i="2"/>
  <c r="I1607" i="2"/>
  <c r="K1607" i="2" s="1"/>
  <c r="L1607" i="2"/>
  <c r="M1607" i="2"/>
  <c r="P1607" i="2"/>
  <c r="Q1607" i="2"/>
  <c r="R1607" i="2"/>
  <c r="S1607" i="2"/>
  <c r="T1607" i="2"/>
  <c r="A1608" i="2"/>
  <c r="B1608" i="2" s="1"/>
  <c r="C1608" i="2"/>
  <c r="D1608" i="2"/>
  <c r="G1608" i="2"/>
  <c r="E1608" i="2" s="1"/>
  <c r="F1608" i="2" s="1"/>
  <c r="H1608" i="2"/>
  <c r="I1608" i="2"/>
  <c r="J1608" i="2" s="1"/>
  <c r="L1608" i="2"/>
  <c r="M1608" i="2"/>
  <c r="N1608" i="2" s="1"/>
  <c r="P1608" i="2"/>
  <c r="Q1608" i="2"/>
  <c r="R1608" i="2"/>
  <c r="S1608" i="2"/>
  <c r="T1608" i="2"/>
  <c r="A1609" i="2"/>
  <c r="B1609" i="2" s="1"/>
  <c r="C1609" i="2"/>
  <c r="D1609" i="2"/>
  <c r="G1609" i="2"/>
  <c r="E1609" i="2" s="1"/>
  <c r="F1609" i="2" s="1"/>
  <c r="H1609" i="2"/>
  <c r="I1609" i="2"/>
  <c r="L1609" i="2"/>
  <c r="M1609" i="2"/>
  <c r="O1609" i="2" s="1"/>
  <c r="P1609" i="2"/>
  <c r="Q1609" i="2"/>
  <c r="R1609" i="2"/>
  <c r="S1609" i="2"/>
  <c r="T1609" i="2"/>
  <c r="A1610" i="2"/>
  <c r="B1610" i="2" s="1"/>
  <c r="C1610" i="2"/>
  <c r="D1610" i="2"/>
  <c r="G1610" i="2"/>
  <c r="E1610" i="2" s="1"/>
  <c r="F1610" i="2" s="1"/>
  <c r="H1610" i="2"/>
  <c r="I1610" i="2"/>
  <c r="L1610" i="2"/>
  <c r="M1610" i="2"/>
  <c r="P1610" i="2"/>
  <c r="Q1610" i="2"/>
  <c r="R1610" i="2"/>
  <c r="S1610" i="2"/>
  <c r="T1610" i="2"/>
  <c r="A1611" i="2"/>
  <c r="B1611" i="2" s="1"/>
  <c r="C1611" i="2"/>
  <c r="D1611" i="2"/>
  <c r="G1611" i="2"/>
  <c r="E1611" i="2" s="1"/>
  <c r="F1611" i="2" s="1"/>
  <c r="H1611" i="2"/>
  <c r="I1611" i="2"/>
  <c r="J1611" i="2" s="1"/>
  <c r="L1611" i="2"/>
  <c r="M1611" i="2"/>
  <c r="N1611" i="2" s="1"/>
  <c r="P1611" i="2"/>
  <c r="Q1611" i="2"/>
  <c r="R1611" i="2"/>
  <c r="S1611" i="2"/>
  <c r="T1611" i="2"/>
  <c r="A1612" i="2"/>
  <c r="B1612" i="2" s="1"/>
  <c r="C1612" i="2"/>
  <c r="D1612" i="2"/>
  <c r="G1612" i="2"/>
  <c r="E1612" i="2" s="1"/>
  <c r="F1612" i="2" s="1"/>
  <c r="H1612" i="2"/>
  <c r="I1612" i="2"/>
  <c r="J1612" i="2" s="1"/>
  <c r="L1612" i="2"/>
  <c r="M1612" i="2"/>
  <c r="O1612" i="2" s="1"/>
  <c r="P1612" i="2"/>
  <c r="Q1612" i="2"/>
  <c r="R1612" i="2"/>
  <c r="S1612" i="2"/>
  <c r="T1612" i="2"/>
  <c r="A1613" i="2"/>
  <c r="B1613" i="2" s="1"/>
  <c r="C1613" i="2"/>
  <c r="D1613" i="2"/>
  <c r="G1613" i="2"/>
  <c r="E1613" i="2" s="1"/>
  <c r="F1613" i="2" s="1"/>
  <c r="H1613" i="2"/>
  <c r="I1613" i="2"/>
  <c r="J1613" i="2" s="1"/>
  <c r="L1613" i="2"/>
  <c r="M1613" i="2"/>
  <c r="O1613" i="2" s="1"/>
  <c r="P1613" i="2"/>
  <c r="Q1613" i="2"/>
  <c r="R1613" i="2"/>
  <c r="S1613" i="2"/>
  <c r="T1613" i="2"/>
  <c r="A1614" i="2"/>
  <c r="B1614" i="2" s="1"/>
  <c r="C1614" i="2"/>
  <c r="D1614" i="2"/>
  <c r="G1614" i="2"/>
  <c r="E1614" i="2" s="1"/>
  <c r="F1614" i="2" s="1"/>
  <c r="H1614" i="2"/>
  <c r="I1614" i="2"/>
  <c r="L1614" i="2"/>
  <c r="M1614" i="2"/>
  <c r="N1614" i="2" s="1"/>
  <c r="P1614" i="2"/>
  <c r="Q1614" i="2"/>
  <c r="R1614" i="2"/>
  <c r="S1614" i="2"/>
  <c r="T1614" i="2"/>
  <c r="A1615" i="2"/>
  <c r="B1615" i="2" s="1"/>
  <c r="C1615" i="2"/>
  <c r="D1615" i="2"/>
  <c r="G1615" i="2"/>
  <c r="E1615" i="2" s="1"/>
  <c r="F1615" i="2" s="1"/>
  <c r="H1615" i="2"/>
  <c r="I1615" i="2"/>
  <c r="L1615" i="2"/>
  <c r="M1615" i="2"/>
  <c r="N1615" i="2" s="1"/>
  <c r="P1615" i="2"/>
  <c r="Q1615" i="2"/>
  <c r="R1615" i="2"/>
  <c r="S1615" i="2"/>
  <c r="T1615" i="2"/>
  <c r="A1616" i="2"/>
  <c r="B1616" i="2" s="1"/>
  <c r="C1616" i="2"/>
  <c r="D1616" i="2"/>
  <c r="G1616" i="2"/>
  <c r="E1616" i="2" s="1"/>
  <c r="F1616" i="2" s="1"/>
  <c r="H1616" i="2"/>
  <c r="I1616" i="2"/>
  <c r="J1616" i="2" s="1"/>
  <c r="L1616" i="2"/>
  <c r="M1616" i="2"/>
  <c r="O1616" i="2" s="1"/>
  <c r="P1616" i="2"/>
  <c r="Q1616" i="2"/>
  <c r="R1616" i="2"/>
  <c r="S1616" i="2"/>
  <c r="T1616" i="2"/>
  <c r="A1617" i="2"/>
  <c r="B1617" i="2" s="1"/>
  <c r="C1617" i="2"/>
  <c r="D1617" i="2"/>
  <c r="G1617" i="2"/>
  <c r="E1617" i="2" s="1"/>
  <c r="F1617" i="2" s="1"/>
  <c r="H1617" i="2"/>
  <c r="I1617" i="2"/>
  <c r="J1617" i="2" s="1"/>
  <c r="L1617" i="2"/>
  <c r="M1617" i="2"/>
  <c r="N1617" i="2" s="1"/>
  <c r="P1617" i="2"/>
  <c r="Q1617" i="2"/>
  <c r="R1617" i="2"/>
  <c r="S1617" i="2"/>
  <c r="T1617" i="2"/>
  <c r="A1618" i="2"/>
  <c r="B1618" i="2" s="1"/>
  <c r="C1618" i="2"/>
  <c r="D1618" i="2"/>
  <c r="G1618" i="2"/>
  <c r="E1618" i="2" s="1"/>
  <c r="F1618" i="2" s="1"/>
  <c r="H1618" i="2"/>
  <c r="I1618" i="2"/>
  <c r="K1618" i="2" s="1"/>
  <c r="L1618" i="2"/>
  <c r="M1618" i="2"/>
  <c r="O1618" i="2" s="1"/>
  <c r="P1618" i="2"/>
  <c r="Q1618" i="2"/>
  <c r="R1618" i="2"/>
  <c r="S1618" i="2"/>
  <c r="T1618" i="2"/>
  <c r="A1619" i="2"/>
  <c r="B1619" i="2" s="1"/>
  <c r="C1619" i="2"/>
  <c r="D1619" i="2"/>
  <c r="G1619" i="2"/>
  <c r="E1619" i="2" s="1"/>
  <c r="F1619" i="2" s="1"/>
  <c r="H1619" i="2"/>
  <c r="I1619" i="2"/>
  <c r="J1619" i="2" s="1"/>
  <c r="L1619" i="2"/>
  <c r="M1619" i="2"/>
  <c r="N1619" i="2" s="1"/>
  <c r="P1619" i="2"/>
  <c r="Q1619" i="2"/>
  <c r="R1619" i="2"/>
  <c r="S1619" i="2"/>
  <c r="T1619" i="2"/>
  <c r="A1620" i="2"/>
  <c r="B1620" i="2" s="1"/>
  <c r="C1620" i="2"/>
  <c r="D1620" i="2"/>
  <c r="G1620" i="2"/>
  <c r="E1620" i="2" s="1"/>
  <c r="F1620" i="2" s="1"/>
  <c r="H1620" i="2"/>
  <c r="I1620" i="2"/>
  <c r="J1620" i="2" s="1"/>
  <c r="L1620" i="2"/>
  <c r="M1620" i="2"/>
  <c r="P1620" i="2"/>
  <c r="Q1620" i="2"/>
  <c r="R1620" i="2"/>
  <c r="S1620" i="2"/>
  <c r="T1620" i="2"/>
  <c r="A1621" i="2"/>
  <c r="B1621" i="2" s="1"/>
  <c r="C1621" i="2"/>
  <c r="D1621" i="2"/>
  <c r="G1621" i="2"/>
  <c r="E1621" i="2" s="1"/>
  <c r="F1621" i="2" s="1"/>
  <c r="H1621" i="2"/>
  <c r="I1621" i="2"/>
  <c r="J1621" i="2" s="1"/>
  <c r="L1621" i="2"/>
  <c r="M1621" i="2"/>
  <c r="P1621" i="2"/>
  <c r="Q1621" i="2"/>
  <c r="R1621" i="2"/>
  <c r="S1621" i="2"/>
  <c r="T1621" i="2"/>
  <c r="A1622" i="2"/>
  <c r="B1622" i="2" s="1"/>
  <c r="C1622" i="2"/>
  <c r="D1622" i="2"/>
  <c r="G1622" i="2"/>
  <c r="E1622" i="2" s="1"/>
  <c r="F1622" i="2" s="1"/>
  <c r="H1622" i="2"/>
  <c r="I1622" i="2"/>
  <c r="K1622" i="2" s="1"/>
  <c r="L1622" i="2"/>
  <c r="M1622" i="2"/>
  <c r="N1622" i="2" s="1"/>
  <c r="P1622" i="2"/>
  <c r="Q1622" i="2"/>
  <c r="R1622" i="2"/>
  <c r="S1622" i="2"/>
  <c r="T1622" i="2"/>
  <c r="A1623" i="2"/>
  <c r="B1623" i="2" s="1"/>
  <c r="C1623" i="2"/>
  <c r="D1623" i="2"/>
  <c r="G1623" i="2"/>
  <c r="E1623" i="2" s="1"/>
  <c r="F1623" i="2" s="1"/>
  <c r="H1623" i="2"/>
  <c r="I1623" i="2"/>
  <c r="J1623" i="2" s="1"/>
  <c r="L1623" i="2"/>
  <c r="M1623" i="2"/>
  <c r="N1623" i="2" s="1"/>
  <c r="P1623" i="2"/>
  <c r="Q1623" i="2"/>
  <c r="R1623" i="2"/>
  <c r="S1623" i="2"/>
  <c r="T1623" i="2"/>
  <c r="A1624" i="2"/>
  <c r="B1624" i="2" s="1"/>
  <c r="C1624" i="2"/>
  <c r="D1624" i="2"/>
  <c r="G1624" i="2"/>
  <c r="E1624" i="2" s="1"/>
  <c r="F1624" i="2" s="1"/>
  <c r="H1624" i="2"/>
  <c r="I1624" i="2"/>
  <c r="K1624" i="2" s="1"/>
  <c r="L1624" i="2"/>
  <c r="M1624" i="2"/>
  <c r="O1624" i="2" s="1"/>
  <c r="P1624" i="2"/>
  <c r="Q1624" i="2"/>
  <c r="R1624" i="2"/>
  <c r="S1624" i="2"/>
  <c r="T1624" i="2"/>
  <c r="A1625" i="2"/>
  <c r="B1625" i="2" s="1"/>
  <c r="C1625" i="2"/>
  <c r="D1625" i="2"/>
  <c r="G1625" i="2"/>
  <c r="E1625" i="2" s="1"/>
  <c r="F1625" i="2" s="1"/>
  <c r="H1625" i="2"/>
  <c r="I1625" i="2"/>
  <c r="L1625" i="2"/>
  <c r="M1625" i="2"/>
  <c r="N1625" i="2" s="1"/>
  <c r="P1625" i="2"/>
  <c r="Q1625" i="2"/>
  <c r="R1625" i="2"/>
  <c r="S1625" i="2"/>
  <c r="T1625" i="2"/>
  <c r="A1626" i="2"/>
  <c r="B1626" i="2" s="1"/>
  <c r="C1626" i="2"/>
  <c r="D1626" i="2"/>
  <c r="G1626" i="2"/>
  <c r="E1626" i="2" s="1"/>
  <c r="F1626" i="2" s="1"/>
  <c r="H1626" i="2"/>
  <c r="I1626" i="2"/>
  <c r="K1626" i="2" s="1"/>
  <c r="L1626" i="2"/>
  <c r="M1626" i="2"/>
  <c r="N1626" i="2" s="1"/>
  <c r="P1626" i="2"/>
  <c r="Q1626" i="2"/>
  <c r="R1626" i="2"/>
  <c r="S1626" i="2"/>
  <c r="T1626" i="2"/>
  <c r="A1627" i="2"/>
  <c r="B1627" i="2" s="1"/>
  <c r="C1627" i="2"/>
  <c r="D1627" i="2"/>
  <c r="G1627" i="2"/>
  <c r="E1627" i="2" s="1"/>
  <c r="F1627" i="2" s="1"/>
  <c r="H1627" i="2"/>
  <c r="I1627" i="2"/>
  <c r="J1627" i="2" s="1"/>
  <c r="L1627" i="2"/>
  <c r="M1627" i="2"/>
  <c r="N1627" i="2" s="1"/>
  <c r="P1627" i="2"/>
  <c r="Q1627" i="2"/>
  <c r="R1627" i="2"/>
  <c r="S1627" i="2"/>
  <c r="T1627" i="2"/>
  <c r="A1628" i="2"/>
  <c r="B1628" i="2" s="1"/>
  <c r="C1628" i="2"/>
  <c r="D1628" i="2"/>
  <c r="G1628" i="2"/>
  <c r="E1628" i="2" s="1"/>
  <c r="F1628" i="2" s="1"/>
  <c r="H1628" i="2"/>
  <c r="I1628" i="2"/>
  <c r="J1628" i="2" s="1"/>
  <c r="L1628" i="2"/>
  <c r="M1628" i="2"/>
  <c r="O1628" i="2" s="1"/>
  <c r="P1628" i="2"/>
  <c r="Q1628" i="2"/>
  <c r="R1628" i="2"/>
  <c r="S1628" i="2"/>
  <c r="T1628" i="2"/>
  <c r="A1629" i="2"/>
  <c r="B1629" i="2" s="1"/>
  <c r="C1629" i="2"/>
  <c r="D1629" i="2"/>
  <c r="G1629" i="2"/>
  <c r="E1629" i="2" s="1"/>
  <c r="F1629" i="2" s="1"/>
  <c r="H1629" i="2"/>
  <c r="I1629" i="2"/>
  <c r="J1629" i="2" s="1"/>
  <c r="L1629" i="2"/>
  <c r="M1629" i="2"/>
  <c r="N1629" i="2" s="1"/>
  <c r="P1629" i="2"/>
  <c r="Q1629" i="2"/>
  <c r="R1629" i="2"/>
  <c r="S1629" i="2"/>
  <c r="T1629" i="2"/>
  <c r="A1630" i="2"/>
  <c r="B1630" i="2" s="1"/>
  <c r="C1630" i="2"/>
  <c r="D1630" i="2"/>
  <c r="G1630" i="2"/>
  <c r="E1630" i="2" s="1"/>
  <c r="F1630" i="2" s="1"/>
  <c r="H1630" i="2"/>
  <c r="I1630" i="2"/>
  <c r="K1630" i="2" s="1"/>
  <c r="L1630" i="2"/>
  <c r="M1630" i="2"/>
  <c r="O1630" i="2" s="1"/>
  <c r="P1630" i="2"/>
  <c r="Q1630" i="2"/>
  <c r="R1630" i="2"/>
  <c r="S1630" i="2"/>
  <c r="T1630" i="2"/>
  <c r="A1631" i="2"/>
  <c r="B1631" i="2" s="1"/>
  <c r="C1631" i="2"/>
  <c r="D1631" i="2"/>
  <c r="G1631" i="2"/>
  <c r="E1631" i="2" s="1"/>
  <c r="F1631" i="2" s="1"/>
  <c r="H1631" i="2"/>
  <c r="I1631" i="2"/>
  <c r="J1631" i="2" s="1"/>
  <c r="L1631" i="2"/>
  <c r="M1631" i="2"/>
  <c r="P1631" i="2"/>
  <c r="Q1631" i="2"/>
  <c r="R1631" i="2"/>
  <c r="S1631" i="2"/>
  <c r="T1631" i="2"/>
  <c r="A1632" i="2"/>
  <c r="B1632" i="2" s="1"/>
  <c r="C1632" i="2"/>
  <c r="D1632" i="2"/>
  <c r="G1632" i="2"/>
  <c r="E1632" i="2" s="1"/>
  <c r="F1632" i="2" s="1"/>
  <c r="H1632" i="2"/>
  <c r="I1632" i="2"/>
  <c r="J1632" i="2" s="1"/>
  <c r="L1632" i="2"/>
  <c r="M1632" i="2"/>
  <c r="O1632" i="2" s="1"/>
  <c r="P1632" i="2"/>
  <c r="Q1632" i="2"/>
  <c r="R1632" i="2"/>
  <c r="S1632" i="2"/>
  <c r="T1632" i="2"/>
  <c r="A1633" i="2"/>
  <c r="B1633" i="2" s="1"/>
  <c r="C1633" i="2"/>
  <c r="D1633" i="2"/>
  <c r="G1633" i="2"/>
  <c r="E1633" i="2" s="1"/>
  <c r="F1633" i="2" s="1"/>
  <c r="H1633" i="2"/>
  <c r="I1633" i="2"/>
  <c r="J1633" i="2" s="1"/>
  <c r="L1633" i="2"/>
  <c r="M1633" i="2"/>
  <c r="N1633" i="2" s="1"/>
  <c r="P1633" i="2"/>
  <c r="Q1633" i="2"/>
  <c r="R1633" i="2"/>
  <c r="S1633" i="2"/>
  <c r="T1633" i="2"/>
  <c r="A1634" i="2"/>
  <c r="B1634" i="2" s="1"/>
  <c r="C1634" i="2"/>
  <c r="D1634" i="2"/>
  <c r="G1634" i="2"/>
  <c r="E1634" i="2" s="1"/>
  <c r="F1634" i="2" s="1"/>
  <c r="H1634" i="2"/>
  <c r="I1634" i="2"/>
  <c r="K1634" i="2" s="1"/>
  <c r="L1634" i="2"/>
  <c r="M1634" i="2"/>
  <c r="N1634" i="2" s="1"/>
  <c r="P1634" i="2"/>
  <c r="Q1634" i="2"/>
  <c r="R1634" i="2"/>
  <c r="S1634" i="2"/>
  <c r="T1634" i="2"/>
  <c r="A1635" i="2"/>
  <c r="B1635" i="2" s="1"/>
  <c r="C1635" i="2"/>
  <c r="D1635" i="2"/>
  <c r="G1635" i="2"/>
  <c r="E1635" i="2" s="1"/>
  <c r="F1635" i="2" s="1"/>
  <c r="H1635" i="2"/>
  <c r="I1635" i="2"/>
  <c r="K1635" i="2" s="1"/>
  <c r="L1635" i="2"/>
  <c r="M1635" i="2"/>
  <c r="N1635" i="2" s="1"/>
  <c r="P1635" i="2"/>
  <c r="Q1635" i="2"/>
  <c r="R1635" i="2"/>
  <c r="S1635" i="2"/>
  <c r="T1635" i="2"/>
  <c r="A1636" i="2"/>
  <c r="B1636" i="2" s="1"/>
  <c r="C1636" i="2"/>
  <c r="D1636" i="2"/>
  <c r="G1636" i="2"/>
  <c r="E1636" i="2" s="1"/>
  <c r="F1636" i="2" s="1"/>
  <c r="H1636" i="2"/>
  <c r="I1636" i="2"/>
  <c r="L1636" i="2"/>
  <c r="M1636" i="2"/>
  <c r="O1636" i="2" s="1"/>
  <c r="P1636" i="2"/>
  <c r="Q1636" i="2"/>
  <c r="R1636" i="2"/>
  <c r="S1636" i="2"/>
  <c r="T1636" i="2"/>
  <c r="A1637" i="2"/>
  <c r="B1637" i="2" s="1"/>
  <c r="C1637" i="2"/>
  <c r="D1637" i="2"/>
  <c r="G1637" i="2"/>
  <c r="E1637" i="2" s="1"/>
  <c r="F1637" i="2" s="1"/>
  <c r="H1637" i="2"/>
  <c r="I1637" i="2"/>
  <c r="J1637" i="2" s="1"/>
  <c r="L1637" i="2"/>
  <c r="M1637" i="2"/>
  <c r="N1637" i="2" s="1"/>
  <c r="P1637" i="2"/>
  <c r="Q1637" i="2"/>
  <c r="R1637" i="2"/>
  <c r="S1637" i="2"/>
  <c r="T1637" i="2"/>
  <c r="A1638" i="2"/>
  <c r="B1638" i="2" s="1"/>
  <c r="C1638" i="2"/>
  <c r="D1638" i="2"/>
  <c r="G1638" i="2"/>
  <c r="E1638" i="2" s="1"/>
  <c r="F1638" i="2" s="1"/>
  <c r="H1638" i="2"/>
  <c r="I1638" i="2"/>
  <c r="L1638" i="2"/>
  <c r="M1638" i="2"/>
  <c r="N1638" i="2" s="1"/>
  <c r="P1638" i="2"/>
  <c r="Q1638" i="2"/>
  <c r="R1638" i="2"/>
  <c r="S1638" i="2"/>
  <c r="T1638" i="2"/>
  <c r="A1639" i="2"/>
  <c r="B1639" i="2" s="1"/>
  <c r="C1639" i="2"/>
  <c r="D1639" i="2"/>
  <c r="G1639" i="2"/>
  <c r="E1639" i="2" s="1"/>
  <c r="F1639" i="2" s="1"/>
  <c r="H1639" i="2"/>
  <c r="I1639" i="2"/>
  <c r="J1639" i="2" s="1"/>
  <c r="L1639" i="2"/>
  <c r="M1639" i="2"/>
  <c r="N1639" i="2" s="1"/>
  <c r="P1639" i="2"/>
  <c r="Q1639" i="2"/>
  <c r="R1639" i="2"/>
  <c r="S1639" i="2"/>
  <c r="T1639" i="2"/>
  <c r="A1640" i="2"/>
  <c r="B1640" i="2" s="1"/>
  <c r="C1640" i="2"/>
  <c r="D1640" i="2"/>
  <c r="G1640" i="2"/>
  <c r="E1640" i="2" s="1"/>
  <c r="F1640" i="2" s="1"/>
  <c r="H1640" i="2"/>
  <c r="I1640" i="2"/>
  <c r="J1640" i="2" s="1"/>
  <c r="L1640" i="2"/>
  <c r="M1640" i="2"/>
  <c r="O1640" i="2" s="1"/>
  <c r="P1640" i="2"/>
  <c r="Q1640" i="2"/>
  <c r="R1640" i="2"/>
  <c r="S1640" i="2"/>
  <c r="T1640" i="2"/>
  <c r="A1641" i="2"/>
  <c r="B1641" i="2" s="1"/>
  <c r="C1641" i="2"/>
  <c r="D1641" i="2"/>
  <c r="G1641" i="2"/>
  <c r="E1641" i="2" s="1"/>
  <c r="F1641" i="2" s="1"/>
  <c r="H1641" i="2"/>
  <c r="I1641" i="2"/>
  <c r="J1641" i="2" s="1"/>
  <c r="L1641" i="2"/>
  <c r="M1641" i="2"/>
  <c r="P1641" i="2"/>
  <c r="Q1641" i="2"/>
  <c r="R1641" i="2"/>
  <c r="S1641" i="2"/>
  <c r="T1641" i="2"/>
  <c r="A1642" i="2"/>
  <c r="B1642" i="2" s="1"/>
  <c r="C1642" i="2"/>
  <c r="D1642" i="2"/>
  <c r="G1642" i="2"/>
  <c r="E1642" i="2" s="1"/>
  <c r="F1642" i="2" s="1"/>
  <c r="H1642" i="2"/>
  <c r="I1642" i="2"/>
  <c r="K1642" i="2" s="1"/>
  <c r="L1642" i="2"/>
  <c r="M1642" i="2"/>
  <c r="P1642" i="2"/>
  <c r="Q1642" i="2"/>
  <c r="R1642" i="2"/>
  <c r="S1642" i="2"/>
  <c r="T1642" i="2"/>
  <c r="A1643" i="2"/>
  <c r="B1643" i="2" s="1"/>
  <c r="C1643" i="2"/>
  <c r="D1643" i="2"/>
  <c r="G1643" i="2"/>
  <c r="E1643" i="2" s="1"/>
  <c r="F1643" i="2" s="1"/>
  <c r="H1643" i="2"/>
  <c r="I1643" i="2"/>
  <c r="J1643" i="2" s="1"/>
  <c r="L1643" i="2"/>
  <c r="M1643" i="2"/>
  <c r="N1643" i="2" s="1"/>
  <c r="P1643" i="2"/>
  <c r="Q1643" i="2"/>
  <c r="R1643" i="2"/>
  <c r="S1643" i="2"/>
  <c r="T1643" i="2"/>
  <c r="A1644" i="2"/>
  <c r="B1644" i="2" s="1"/>
  <c r="C1644" i="2"/>
  <c r="D1644" i="2"/>
  <c r="G1644" i="2"/>
  <c r="E1644" i="2" s="1"/>
  <c r="F1644" i="2" s="1"/>
  <c r="H1644" i="2"/>
  <c r="I1644" i="2"/>
  <c r="L1644" i="2"/>
  <c r="M1644" i="2"/>
  <c r="O1644" i="2" s="1"/>
  <c r="P1644" i="2"/>
  <c r="Q1644" i="2"/>
  <c r="R1644" i="2"/>
  <c r="S1644" i="2"/>
  <c r="T1644" i="2"/>
  <c r="A1645" i="2"/>
  <c r="B1645" i="2" s="1"/>
  <c r="C1645" i="2"/>
  <c r="D1645" i="2"/>
  <c r="G1645" i="2"/>
  <c r="E1645" i="2" s="1"/>
  <c r="F1645" i="2" s="1"/>
  <c r="H1645" i="2"/>
  <c r="I1645" i="2"/>
  <c r="J1645" i="2" s="1"/>
  <c r="L1645" i="2"/>
  <c r="M1645" i="2"/>
  <c r="N1645" i="2" s="1"/>
  <c r="P1645" i="2"/>
  <c r="Q1645" i="2"/>
  <c r="R1645" i="2"/>
  <c r="S1645" i="2"/>
  <c r="T1645" i="2"/>
  <c r="A1646" i="2"/>
  <c r="B1646" i="2" s="1"/>
  <c r="C1646" i="2"/>
  <c r="D1646" i="2"/>
  <c r="G1646" i="2"/>
  <c r="E1646" i="2" s="1"/>
  <c r="F1646" i="2" s="1"/>
  <c r="H1646" i="2"/>
  <c r="I1646" i="2"/>
  <c r="L1646" i="2"/>
  <c r="M1646" i="2"/>
  <c r="N1646" i="2" s="1"/>
  <c r="P1646" i="2"/>
  <c r="Q1646" i="2"/>
  <c r="R1646" i="2"/>
  <c r="S1646" i="2"/>
  <c r="T1646" i="2"/>
  <c r="A1647" i="2"/>
  <c r="B1647" i="2" s="1"/>
  <c r="C1647" i="2"/>
  <c r="D1647" i="2"/>
  <c r="G1647" i="2"/>
  <c r="E1647" i="2" s="1"/>
  <c r="F1647" i="2" s="1"/>
  <c r="H1647" i="2"/>
  <c r="I1647" i="2"/>
  <c r="L1647" i="2"/>
  <c r="M1647" i="2"/>
  <c r="N1647" i="2" s="1"/>
  <c r="P1647" i="2"/>
  <c r="Q1647" i="2"/>
  <c r="R1647" i="2"/>
  <c r="S1647" i="2"/>
  <c r="T1647" i="2"/>
  <c r="A1648" i="2"/>
  <c r="B1648" i="2" s="1"/>
  <c r="C1648" i="2"/>
  <c r="D1648" i="2"/>
  <c r="G1648" i="2"/>
  <c r="E1648" i="2" s="1"/>
  <c r="F1648" i="2" s="1"/>
  <c r="H1648" i="2"/>
  <c r="I1648" i="2"/>
  <c r="J1648" i="2" s="1"/>
  <c r="L1648" i="2"/>
  <c r="M1648" i="2"/>
  <c r="O1648" i="2" s="1"/>
  <c r="P1648" i="2"/>
  <c r="Q1648" i="2"/>
  <c r="R1648" i="2"/>
  <c r="S1648" i="2"/>
  <c r="T1648" i="2"/>
  <c r="A1649" i="2"/>
  <c r="B1649" i="2" s="1"/>
  <c r="C1649" i="2"/>
  <c r="D1649" i="2"/>
  <c r="G1649" i="2"/>
  <c r="E1649" i="2" s="1"/>
  <c r="F1649" i="2" s="1"/>
  <c r="H1649" i="2"/>
  <c r="I1649" i="2"/>
  <c r="J1649" i="2" s="1"/>
  <c r="L1649" i="2"/>
  <c r="M1649" i="2"/>
  <c r="N1649" i="2" s="1"/>
  <c r="P1649" i="2"/>
  <c r="Q1649" i="2"/>
  <c r="R1649" i="2"/>
  <c r="S1649" i="2"/>
  <c r="T1649" i="2"/>
  <c r="A1650" i="2"/>
  <c r="B1650" i="2" s="1"/>
  <c r="C1650" i="2"/>
  <c r="D1650" i="2"/>
  <c r="G1650" i="2"/>
  <c r="E1650" i="2" s="1"/>
  <c r="F1650" i="2" s="1"/>
  <c r="H1650" i="2"/>
  <c r="I1650" i="2"/>
  <c r="L1650" i="2"/>
  <c r="M1650" i="2"/>
  <c r="N1650" i="2" s="1"/>
  <c r="P1650" i="2"/>
  <c r="Q1650" i="2"/>
  <c r="R1650" i="2"/>
  <c r="S1650" i="2"/>
  <c r="T1650" i="2"/>
  <c r="A1651" i="2"/>
  <c r="B1651" i="2" s="1"/>
  <c r="C1651" i="2"/>
  <c r="D1651" i="2"/>
  <c r="G1651" i="2"/>
  <c r="E1651" i="2" s="1"/>
  <c r="F1651" i="2" s="1"/>
  <c r="H1651" i="2"/>
  <c r="I1651" i="2"/>
  <c r="J1651" i="2" s="1"/>
  <c r="L1651" i="2"/>
  <c r="M1651" i="2"/>
  <c r="N1651" i="2" s="1"/>
  <c r="P1651" i="2"/>
  <c r="Q1651" i="2"/>
  <c r="R1651" i="2"/>
  <c r="S1651" i="2"/>
  <c r="T1651" i="2"/>
  <c r="A1652" i="2"/>
  <c r="B1652" i="2" s="1"/>
  <c r="C1652" i="2"/>
  <c r="D1652" i="2"/>
  <c r="G1652" i="2"/>
  <c r="E1652" i="2" s="1"/>
  <c r="F1652" i="2" s="1"/>
  <c r="H1652" i="2"/>
  <c r="I1652" i="2"/>
  <c r="J1652" i="2" s="1"/>
  <c r="L1652" i="2"/>
  <c r="M1652" i="2"/>
  <c r="N1652" i="2" s="1"/>
  <c r="P1652" i="2"/>
  <c r="Q1652" i="2"/>
  <c r="R1652" i="2"/>
  <c r="S1652" i="2"/>
  <c r="T1652" i="2"/>
  <c r="A1653" i="2"/>
  <c r="B1653" i="2" s="1"/>
  <c r="C1653" i="2"/>
  <c r="D1653" i="2"/>
  <c r="G1653" i="2"/>
  <c r="E1653" i="2" s="1"/>
  <c r="F1653" i="2" s="1"/>
  <c r="H1653" i="2"/>
  <c r="I1653" i="2"/>
  <c r="J1653" i="2" s="1"/>
  <c r="L1653" i="2"/>
  <c r="M1653" i="2"/>
  <c r="P1653" i="2"/>
  <c r="Q1653" i="2"/>
  <c r="R1653" i="2"/>
  <c r="S1653" i="2"/>
  <c r="T1653" i="2"/>
  <c r="A1654" i="2"/>
  <c r="B1654" i="2" s="1"/>
  <c r="C1654" i="2"/>
  <c r="D1654" i="2"/>
  <c r="G1654" i="2"/>
  <c r="E1654" i="2" s="1"/>
  <c r="F1654" i="2" s="1"/>
  <c r="H1654" i="2"/>
  <c r="I1654" i="2"/>
  <c r="J1654" i="2" s="1"/>
  <c r="L1654" i="2"/>
  <c r="M1654" i="2"/>
  <c r="O1654" i="2" s="1"/>
  <c r="P1654" i="2"/>
  <c r="Q1654" i="2"/>
  <c r="R1654" i="2"/>
  <c r="S1654" i="2"/>
  <c r="T1654" i="2"/>
  <c r="A1655" i="2"/>
  <c r="B1655" i="2" s="1"/>
  <c r="C1655" i="2"/>
  <c r="D1655" i="2"/>
  <c r="G1655" i="2"/>
  <c r="E1655" i="2" s="1"/>
  <c r="F1655" i="2" s="1"/>
  <c r="H1655" i="2"/>
  <c r="I1655" i="2"/>
  <c r="J1655" i="2" s="1"/>
  <c r="L1655" i="2"/>
  <c r="M1655" i="2"/>
  <c r="P1655" i="2"/>
  <c r="Q1655" i="2"/>
  <c r="R1655" i="2"/>
  <c r="S1655" i="2"/>
  <c r="T1655" i="2"/>
  <c r="A1656" i="2"/>
  <c r="B1656" i="2" s="1"/>
  <c r="C1656" i="2"/>
  <c r="D1656" i="2"/>
  <c r="G1656" i="2"/>
  <c r="E1656" i="2" s="1"/>
  <c r="F1656" i="2" s="1"/>
  <c r="H1656" i="2"/>
  <c r="I1656" i="2"/>
  <c r="J1656" i="2" s="1"/>
  <c r="L1656" i="2"/>
  <c r="M1656" i="2"/>
  <c r="N1656" i="2" s="1"/>
  <c r="P1656" i="2"/>
  <c r="Q1656" i="2"/>
  <c r="R1656" i="2"/>
  <c r="S1656" i="2"/>
  <c r="T1656" i="2"/>
  <c r="A1657" i="2"/>
  <c r="B1657" i="2" s="1"/>
  <c r="C1657" i="2"/>
  <c r="D1657" i="2"/>
  <c r="G1657" i="2"/>
  <c r="E1657" i="2" s="1"/>
  <c r="F1657" i="2" s="1"/>
  <c r="H1657" i="2"/>
  <c r="I1657" i="2"/>
  <c r="J1657" i="2" s="1"/>
  <c r="L1657" i="2"/>
  <c r="M1657" i="2"/>
  <c r="P1657" i="2"/>
  <c r="Q1657" i="2"/>
  <c r="R1657" i="2"/>
  <c r="S1657" i="2"/>
  <c r="T1657" i="2"/>
  <c r="A1658" i="2"/>
  <c r="B1658" i="2" s="1"/>
  <c r="C1658" i="2"/>
  <c r="D1658" i="2"/>
  <c r="G1658" i="2"/>
  <c r="E1658" i="2" s="1"/>
  <c r="F1658" i="2" s="1"/>
  <c r="H1658" i="2"/>
  <c r="I1658" i="2"/>
  <c r="J1658" i="2" s="1"/>
  <c r="L1658" i="2"/>
  <c r="M1658" i="2"/>
  <c r="P1658" i="2"/>
  <c r="Q1658" i="2"/>
  <c r="R1658" i="2"/>
  <c r="S1658" i="2"/>
  <c r="T1658" i="2"/>
  <c r="A1659" i="2"/>
  <c r="B1659" i="2" s="1"/>
  <c r="C1659" i="2"/>
  <c r="D1659" i="2"/>
  <c r="G1659" i="2"/>
  <c r="E1659" i="2" s="1"/>
  <c r="F1659" i="2" s="1"/>
  <c r="H1659" i="2"/>
  <c r="I1659" i="2"/>
  <c r="L1659" i="2"/>
  <c r="M1659" i="2"/>
  <c r="N1659" i="2" s="1"/>
  <c r="P1659" i="2"/>
  <c r="Q1659" i="2"/>
  <c r="R1659" i="2"/>
  <c r="S1659" i="2"/>
  <c r="T1659" i="2"/>
  <c r="A1660" i="2"/>
  <c r="B1660" i="2" s="1"/>
  <c r="C1660" i="2"/>
  <c r="D1660" i="2"/>
  <c r="G1660" i="2"/>
  <c r="E1660" i="2" s="1"/>
  <c r="F1660" i="2" s="1"/>
  <c r="H1660" i="2"/>
  <c r="I1660" i="2"/>
  <c r="J1660" i="2" s="1"/>
  <c r="L1660" i="2"/>
  <c r="M1660" i="2"/>
  <c r="N1660" i="2" s="1"/>
  <c r="P1660" i="2"/>
  <c r="Q1660" i="2"/>
  <c r="R1660" i="2"/>
  <c r="S1660" i="2"/>
  <c r="T1660" i="2"/>
  <c r="A1661" i="2"/>
  <c r="B1661" i="2" s="1"/>
  <c r="C1661" i="2"/>
  <c r="D1661" i="2"/>
  <c r="G1661" i="2"/>
  <c r="E1661" i="2" s="1"/>
  <c r="F1661" i="2" s="1"/>
  <c r="H1661" i="2"/>
  <c r="I1661" i="2"/>
  <c r="J1661" i="2" s="1"/>
  <c r="L1661" i="2"/>
  <c r="M1661" i="2"/>
  <c r="N1661" i="2" s="1"/>
  <c r="P1661" i="2"/>
  <c r="Q1661" i="2"/>
  <c r="R1661" i="2"/>
  <c r="S1661" i="2"/>
  <c r="T1661" i="2"/>
  <c r="A1662" i="2"/>
  <c r="B1662" i="2" s="1"/>
  <c r="C1662" i="2"/>
  <c r="D1662" i="2"/>
  <c r="G1662" i="2"/>
  <c r="E1662" i="2" s="1"/>
  <c r="F1662" i="2" s="1"/>
  <c r="H1662" i="2"/>
  <c r="I1662" i="2"/>
  <c r="J1662" i="2" s="1"/>
  <c r="L1662" i="2"/>
  <c r="M1662" i="2"/>
  <c r="N1662" i="2" s="1"/>
  <c r="P1662" i="2"/>
  <c r="Q1662" i="2"/>
  <c r="R1662" i="2"/>
  <c r="S1662" i="2"/>
  <c r="T1662" i="2"/>
  <c r="A1663" i="2"/>
  <c r="B1663" i="2" s="1"/>
  <c r="C1663" i="2"/>
  <c r="D1663" i="2"/>
  <c r="G1663" i="2"/>
  <c r="E1663" i="2" s="1"/>
  <c r="F1663" i="2" s="1"/>
  <c r="H1663" i="2"/>
  <c r="I1663" i="2"/>
  <c r="J1663" i="2" s="1"/>
  <c r="L1663" i="2"/>
  <c r="M1663" i="2"/>
  <c r="N1663" i="2" s="1"/>
  <c r="P1663" i="2"/>
  <c r="Q1663" i="2"/>
  <c r="R1663" i="2"/>
  <c r="S1663" i="2"/>
  <c r="T1663" i="2"/>
  <c r="A1664" i="2"/>
  <c r="B1664" i="2" s="1"/>
  <c r="C1664" i="2"/>
  <c r="D1664" i="2"/>
  <c r="G1664" i="2"/>
  <c r="E1664" i="2" s="1"/>
  <c r="F1664" i="2" s="1"/>
  <c r="H1664" i="2"/>
  <c r="I1664" i="2"/>
  <c r="L1664" i="2"/>
  <c r="M1664" i="2"/>
  <c r="N1664" i="2" s="1"/>
  <c r="P1664" i="2"/>
  <c r="Q1664" i="2"/>
  <c r="R1664" i="2"/>
  <c r="S1664" i="2"/>
  <c r="T1664" i="2"/>
  <c r="A1665" i="2"/>
  <c r="B1665" i="2" s="1"/>
  <c r="C1665" i="2"/>
  <c r="D1665" i="2"/>
  <c r="G1665" i="2"/>
  <c r="E1665" i="2" s="1"/>
  <c r="F1665" i="2" s="1"/>
  <c r="H1665" i="2"/>
  <c r="I1665" i="2"/>
  <c r="J1665" i="2" s="1"/>
  <c r="L1665" i="2"/>
  <c r="M1665" i="2"/>
  <c r="P1665" i="2"/>
  <c r="Q1665" i="2"/>
  <c r="R1665" i="2"/>
  <c r="S1665" i="2"/>
  <c r="T1665" i="2"/>
  <c r="A1666" i="2"/>
  <c r="B1666" i="2" s="1"/>
  <c r="C1666" i="2"/>
  <c r="D1666" i="2"/>
  <c r="G1666" i="2"/>
  <c r="E1666" i="2" s="1"/>
  <c r="F1666" i="2" s="1"/>
  <c r="H1666" i="2"/>
  <c r="I1666" i="2"/>
  <c r="J1666" i="2" s="1"/>
  <c r="L1666" i="2"/>
  <c r="M1666" i="2"/>
  <c r="P1666" i="2"/>
  <c r="Q1666" i="2"/>
  <c r="R1666" i="2"/>
  <c r="S1666" i="2"/>
  <c r="T1666" i="2"/>
  <c r="A1667" i="2"/>
  <c r="B1667" i="2" s="1"/>
  <c r="C1667" i="2"/>
  <c r="D1667" i="2"/>
  <c r="G1667" i="2"/>
  <c r="E1667" i="2" s="1"/>
  <c r="F1667" i="2" s="1"/>
  <c r="H1667" i="2"/>
  <c r="I1667" i="2"/>
  <c r="K1667" i="2" s="1"/>
  <c r="L1667" i="2"/>
  <c r="M1667" i="2"/>
  <c r="N1667" i="2" s="1"/>
  <c r="P1667" i="2"/>
  <c r="Q1667" i="2"/>
  <c r="R1667" i="2"/>
  <c r="S1667" i="2"/>
  <c r="T1667" i="2"/>
  <c r="A1668" i="2"/>
  <c r="B1668" i="2" s="1"/>
  <c r="C1668" i="2"/>
  <c r="D1668" i="2"/>
  <c r="G1668" i="2"/>
  <c r="E1668" i="2" s="1"/>
  <c r="F1668" i="2" s="1"/>
  <c r="H1668" i="2"/>
  <c r="I1668" i="2"/>
  <c r="L1668" i="2"/>
  <c r="M1668" i="2"/>
  <c r="N1668" i="2" s="1"/>
  <c r="P1668" i="2"/>
  <c r="Q1668" i="2"/>
  <c r="R1668" i="2"/>
  <c r="S1668" i="2"/>
  <c r="T1668" i="2"/>
  <c r="A1669" i="2"/>
  <c r="B1669" i="2" s="1"/>
  <c r="C1669" i="2"/>
  <c r="D1669" i="2"/>
  <c r="G1669" i="2"/>
  <c r="E1669" i="2" s="1"/>
  <c r="F1669" i="2" s="1"/>
  <c r="H1669" i="2"/>
  <c r="I1669" i="2"/>
  <c r="L1669" i="2"/>
  <c r="M1669" i="2"/>
  <c r="N1669" i="2" s="1"/>
  <c r="P1669" i="2"/>
  <c r="Q1669" i="2"/>
  <c r="R1669" i="2"/>
  <c r="S1669" i="2"/>
  <c r="T1669" i="2"/>
  <c r="A1670" i="2"/>
  <c r="B1670" i="2" s="1"/>
  <c r="C1670" i="2"/>
  <c r="D1670" i="2"/>
  <c r="G1670" i="2"/>
  <c r="E1670" i="2" s="1"/>
  <c r="F1670" i="2" s="1"/>
  <c r="H1670" i="2"/>
  <c r="I1670" i="2"/>
  <c r="J1670" i="2" s="1"/>
  <c r="L1670" i="2"/>
  <c r="M1670" i="2"/>
  <c r="N1670" i="2" s="1"/>
  <c r="P1670" i="2"/>
  <c r="Q1670" i="2"/>
  <c r="R1670" i="2"/>
  <c r="S1670" i="2"/>
  <c r="T1670" i="2"/>
  <c r="A1671" i="2"/>
  <c r="B1671" i="2" s="1"/>
  <c r="C1671" i="2"/>
  <c r="D1671" i="2"/>
  <c r="G1671" i="2"/>
  <c r="E1671" i="2" s="1"/>
  <c r="F1671" i="2" s="1"/>
  <c r="H1671" i="2"/>
  <c r="I1671" i="2"/>
  <c r="L1671" i="2"/>
  <c r="M1671" i="2"/>
  <c r="N1671" i="2" s="1"/>
  <c r="P1671" i="2"/>
  <c r="Q1671" i="2"/>
  <c r="R1671" i="2"/>
  <c r="S1671" i="2"/>
  <c r="T1671" i="2"/>
  <c r="A1672" i="2"/>
  <c r="B1672" i="2" s="1"/>
  <c r="C1672" i="2"/>
  <c r="D1672" i="2"/>
  <c r="G1672" i="2"/>
  <c r="E1672" i="2" s="1"/>
  <c r="F1672" i="2" s="1"/>
  <c r="H1672" i="2"/>
  <c r="I1672" i="2"/>
  <c r="J1672" i="2" s="1"/>
  <c r="L1672" i="2"/>
  <c r="M1672" i="2"/>
  <c r="N1672" i="2" s="1"/>
  <c r="P1672" i="2"/>
  <c r="Q1672" i="2"/>
  <c r="R1672" i="2"/>
  <c r="S1672" i="2"/>
  <c r="T1672" i="2"/>
  <c r="A1673" i="2"/>
  <c r="B1673" i="2" s="1"/>
  <c r="C1673" i="2"/>
  <c r="D1673" i="2"/>
  <c r="G1673" i="2"/>
  <c r="E1673" i="2" s="1"/>
  <c r="F1673" i="2" s="1"/>
  <c r="H1673" i="2"/>
  <c r="I1673" i="2"/>
  <c r="J1673" i="2" s="1"/>
  <c r="L1673" i="2"/>
  <c r="M1673" i="2"/>
  <c r="N1673" i="2" s="1"/>
  <c r="P1673" i="2"/>
  <c r="Q1673" i="2"/>
  <c r="R1673" i="2"/>
  <c r="S1673" i="2"/>
  <c r="T1673" i="2"/>
  <c r="A1674" i="2"/>
  <c r="B1674" i="2" s="1"/>
  <c r="C1674" i="2"/>
  <c r="D1674" i="2"/>
  <c r="G1674" i="2"/>
  <c r="E1674" i="2" s="1"/>
  <c r="F1674" i="2" s="1"/>
  <c r="H1674" i="2"/>
  <c r="I1674" i="2"/>
  <c r="J1674" i="2" s="1"/>
  <c r="L1674" i="2"/>
  <c r="M1674" i="2"/>
  <c r="N1674" i="2" s="1"/>
  <c r="P1674" i="2"/>
  <c r="Q1674" i="2"/>
  <c r="R1674" i="2"/>
  <c r="S1674" i="2"/>
  <c r="T1674" i="2"/>
  <c r="A1675" i="2"/>
  <c r="B1675" i="2" s="1"/>
  <c r="C1675" i="2"/>
  <c r="D1675" i="2"/>
  <c r="G1675" i="2"/>
  <c r="E1675" i="2" s="1"/>
  <c r="F1675" i="2" s="1"/>
  <c r="H1675" i="2"/>
  <c r="I1675" i="2"/>
  <c r="J1675" i="2" s="1"/>
  <c r="L1675" i="2"/>
  <c r="M1675" i="2"/>
  <c r="N1675" i="2" s="1"/>
  <c r="P1675" i="2"/>
  <c r="Q1675" i="2"/>
  <c r="R1675" i="2"/>
  <c r="S1675" i="2"/>
  <c r="T1675" i="2"/>
  <c r="A1676" i="2"/>
  <c r="B1676" i="2" s="1"/>
  <c r="C1676" i="2"/>
  <c r="D1676" i="2"/>
  <c r="G1676" i="2"/>
  <c r="E1676" i="2" s="1"/>
  <c r="F1676" i="2" s="1"/>
  <c r="H1676" i="2"/>
  <c r="I1676" i="2"/>
  <c r="J1676" i="2" s="1"/>
  <c r="L1676" i="2"/>
  <c r="M1676" i="2"/>
  <c r="N1676" i="2" s="1"/>
  <c r="P1676" i="2"/>
  <c r="Q1676" i="2"/>
  <c r="R1676" i="2"/>
  <c r="S1676" i="2"/>
  <c r="T1676" i="2"/>
  <c r="A1677" i="2"/>
  <c r="B1677" i="2" s="1"/>
  <c r="C1677" i="2"/>
  <c r="D1677" i="2"/>
  <c r="G1677" i="2"/>
  <c r="E1677" i="2" s="1"/>
  <c r="F1677" i="2" s="1"/>
  <c r="H1677" i="2"/>
  <c r="I1677" i="2"/>
  <c r="J1677" i="2" s="1"/>
  <c r="L1677" i="2"/>
  <c r="M1677" i="2"/>
  <c r="N1677" i="2" s="1"/>
  <c r="P1677" i="2"/>
  <c r="Q1677" i="2"/>
  <c r="R1677" i="2"/>
  <c r="S1677" i="2"/>
  <c r="T1677" i="2"/>
  <c r="A1678" i="2"/>
  <c r="B1678" i="2" s="1"/>
  <c r="C1678" i="2"/>
  <c r="D1678" i="2"/>
  <c r="G1678" i="2"/>
  <c r="E1678" i="2" s="1"/>
  <c r="F1678" i="2" s="1"/>
  <c r="H1678" i="2"/>
  <c r="I1678" i="2"/>
  <c r="J1678" i="2" s="1"/>
  <c r="L1678" i="2"/>
  <c r="M1678" i="2"/>
  <c r="P1678" i="2"/>
  <c r="Q1678" i="2"/>
  <c r="R1678" i="2"/>
  <c r="S1678" i="2"/>
  <c r="T1678" i="2"/>
  <c r="A1679" i="2"/>
  <c r="B1679" i="2" s="1"/>
  <c r="C1679" i="2"/>
  <c r="D1679" i="2"/>
  <c r="G1679" i="2"/>
  <c r="E1679" i="2" s="1"/>
  <c r="F1679" i="2" s="1"/>
  <c r="H1679" i="2"/>
  <c r="I1679" i="2"/>
  <c r="J1679" i="2" s="1"/>
  <c r="L1679" i="2"/>
  <c r="M1679" i="2"/>
  <c r="P1679" i="2"/>
  <c r="Q1679" i="2"/>
  <c r="R1679" i="2"/>
  <c r="S1679" i="2"/>
  <c r="T1679" i="2"/>
  <c r="A1680" i="2"/>
  <c r="B1680" i="2" s="1"/>
  <c r="C1680" i="2"/>
  <c r="D1680" i="2"/>
  <c r="G1680" i="2"/>
  <c r="E1680" i="2" s="1"/>
  <c r="F1680" i="2" s="1"/>
  <c r="H1680" i="2"/>
  <c r="I1680" i="2"/>
  <c r="J1680" i="2" s="1"/>
  <c r="L1680" i="2"/>
  <c r="M1680" i="2"/>
  <c r="N1680" i="2" s="1"/>
  <c r="P1680" i="2"/>
  <c r="Q1680" i="2"/>
  <c r="R1680" i="2"/>
  <c r="S1680" i="2"/>
  <c r="T1680" i="2"/>
  <c r="A1681" i="2"/>
  <c r="B1681" i="2" s="1"/>
  <c r="C1681" i="2"/>
  <c r="D1681" i="2"/>
  <c r="G1681" i="2"/>
  <c r="E1681" i="2" s="1"/>
  <c r="F1681" i="2" s="1"/>
  <c r="H1681" i="2"/>
  <c r="I1681" i="2"/>
  <c r="J1681" i="2" s="1"/>
  <c r="L1681" i="2"/>
  <c r="M1681" i="2"/>
  <c r="N1681" i="2" s="1"/>
  <c r="P1681" i="2"/>
  <c r="Q1681" i="2"/>
  <c r="R1681" i="2"/>
  <c r="S1681" i="2"/>
  <c r="T1681" i="2"/>
  <c r="A1682" i="2"/>
  <c r="B1682" i="2" s="1"/>
  <c r="C1682" i="2"/>
  <c r="D1682" i="2"/>
  <c r="G1682" i="2"/>
  <c r="E1682" i="2" s="1"/>
  <c r="F1682" i="2" s="1"/>
  <c r="H1682" i="2"/>
  <c r="I1682" i="2"/>
  <c r="J1682" i="2" s="1"/>
  <c r="L1682" i="2"/>
  <c r="M1682" i="2"/>
  <c r="N1682" i="2" s="1"/>
  <c r="P1682" i="2"/>
  <c r="Q1682" i="2"/>
  <c r="R1682" i="2"/>
  <c r="S1682" i="2"/>
  <c r="T1682" i="2"/>
  <c r="A1683" i="2"/>
  <c r="B1683" i="2" s="1"/>
  <c r="C1683" i="2"/>
  <c r="D1683" i="2"/>
  <c r="G1683" i="2"/>
  <c r="E1683" i="2" s="1"/>
  <c r="F1683" i="2" s="1"/>
  <c r="H1683" i="2"/>
  <c r="I1683" i="2"/>
  <c r="J1683" i="2" s="1"/>
  <c r="L1683" i="2"/>
  <c r="M1683" i="2"/>
  <c r="N1683" i="2" s="1"/>
  <c r="P1683" i="2"/>
  <c r="Q1683" i="2"/>
  <c r="R1683" i="2"/>
  <c r="S1683" i="2"/>
  <c r="T1683" i="2"/>
  <c r="A1684" i="2"/>
  <c r="B1684" i="2" s="1"/>
  <c r="C1684" i="2"/>
  <c r="D1684" i="2"/>
  <c r="G1684" i="2"/>
  <c r="E1684" i="2" s="1"/>
  <c r="F1684" i="2" s="1"/>
  <c r="H1684" i="2"/>
  <c r="I1684" i="2"/>
  <c r="J1684" i="2" s="1"/>
  <c r="L1684" i="2"/>
  <c r="M1684" i="2"/>
  <c r="N1684" i="2" s="1"/>
  <c r="P1684" i="2"/>
  <c r="Q1684" i="2"/>
  <c r="R1684" i="2"/>
  <c r="S1684" i="2"/>
  <c r="T1684" i="2"/>
  <c r="A1685" i="2"/>
  <c r="B1685" i="2" s="1"/>
  <c r="C1685" i="2"/>
  <c r="D1685" i="2"/>
  <c r="G1685" i="2"/>
  <c r="E1685" i="2" s="1"/>
  <c r="F1685" i="2" s="1"/>
  <c r="H1685" i="2"/>
  <c r="I1685" i="2"/>
  <c r="J1685" i="2" s="1"/>
  <c r="L1685" i="2"/>
  <c r="M1685" i="2"/>
  <c r="O1685" i="2" s="1"/>
  <c r="P1685" i="2"/>
  <c r="Q1685" i="2"/>
  <c r="R1685" i="2"/>
  <c r="S1685" i="2"/>
  <c r="T1685" i="2"/>
  <c r="A1686" i="2"/>
  <c r="B1686" i="2" s="1"/>
  <c r="C1686" i="2"/>
  <c r="D1686" i="2"/>
  <c r="G1686" i="2"/>
  <c r="E1686" i="2" s="1"/>
  <c r="F1686" i="2" s="1"/>
  <c r="H1686" i="2"/>
  <c r="I1686" i="2"/>
  <c r="J1686" i="2" s="1"/>
  <c r="L1686" i="2"/>
  <c r="M1686" i="2"/>
  <c r="O1686" i="2" s="1"/>
  <c r="P1686" i="2"/>
  <c r="Q1686" i="2"/>
  <c r="R1686" i="2"/>
  <c r="S1686" i="2"/>
  <c r="T1686" i="2"/>
  <c r="A1687" i="2"/>
  <c r="B1687" i="2" s="1"/>
  <c r="C1687" i="2"/>
  <c r="D1687" i="2"/>
  <c r="G1687" i="2"/>
  <c r="E1687" i="2" s="1"/>
  <c r="F1687" i="2" s="1"/>
  <c r="H1687" i="2"/>
  <c r="I1687" i="2"/>
  <c r="J1687" i="2" s="1"/>
  <c r="L1687" i="2"/>
  <c r="M1687" i="2"/>
  <c r="P1687" i="2"/>
  <c r="Q1687" i="2"/>
  <c r="R1687" i="2"/>
  <c r="S1687" i="2"/>
  <c r="T1687" i="2"/>
  <c r="A1688" i="2"/>
  <c r="B1688" i="2" s="1"/>
  <c r="C1688" i="2"/>
  <c r="D1688" i="2"/>
  <c r="G1688" i="2"/>
  <c r="E1688" i="2" s="1"/>
  <c r="F1688" i="2" s="1"/>
  <c r="H1688" i="2"/>
  <c r="I1688" i="2"/>
  <c r="L1688" i="2"/>
  <c r="M1688" i="2"/>
  <c r="N1688" i="2" s="1"/>
  <c r="P1688" i="2"/>
  <c r="Q1688" i="2"/>
  <c r="R1688" i="2"/>
  <c r="S1688" i="2"/>
  <c r="T1688" i="2"/>
  <c r="A1689" i="2"/>
  <c r="B1689" i="2" s="1"/>
  <c r="C1689" i="2"/>
  <c r="D1689" i="2"/>
  <c r="G1689" i="2"/>
  <c r="E1689" i="2" s="1"/>
  <c r="F1689" i="2" s="1"/>
  <c r="H1689" i="2"/>
  <c r="I1689" i="2"/>
  <c r="J1689" i="2" s="1"/>
  <c r="L1689" i="2"/>
  <c r="M1689" i="2"/>
  <c r="P1689" i="2"/>
  <c r="Q1689" i="2"/>
  <c r="R1689" i="2"/>
  <c r="S1689" i="2"/>
  <c r="T1689" i="2"/>
  <c r="A1690" i="2"/>
  <c r="B1690" i="2" s="1"/>
  <c r="C1690" i="2"/>
  <c r="D1690" i="2"/>
  <c r="G1690" i="2"/>
  <c r="E1690" i="2" s="1"/>
  <c r="F1690" i="2" s="1"/>
  <c r="H1690" i="2"/>
  <c r="I1690" i="2"/>
  <c r="J1690" i="2" s="1"/>
  <c r="L1690" i="2"/>
  <c r="M1690" i="2"/>
  <c r="P1690" i="2"/>
  <c r="Q1690" i="2"/>
  <c r="R1690" i="2"/>
  <c r="S1690" i="2"/>
  <c r="T1690" i="2"/>
  <c r="A1691" i="2"/>
  <c r="B1691" i="2" s="1"/>
  <c r="C1691" i="2"/>
  <c r="D1691" i="2"/>
  <c r="G1691" i="2"/>
  <c r="E1691" i="2" s="1"/>
  <c r="F1691" i="2" s="1"/>
  <c r="H1691" i="2"/>
  <c r="I1691" i="2"/>
  <c r="J1691" i="2" s="1"/>
  <c r="L1691" i="2"/>
  <c r="M1691" i="2"/>
  <c r="N1691" i="2" s="1"/>
  <c r="P1691" i="2"/>
  <c r="Q1691" i="2"/>
  <c r="R1691" i="2"/>
  <c r="S1691" i="2"/>
  <c r="T1691" i="2"/>
  <c r="A1692" i="2"/>
  <c r="B1692" i="2" s="1"/>
  <c r="C1692" i="2"/>
  <c r="D1692" i="2"/>
  <c r="G1692" i="2"/>
  <c r="E1692" i="2" s="1"/>
  <c r="F1692" i="2" s="1"/>
  <c r="H1692" i="2"/>
  <c r="I1692" i="2"/>
  <c r="L1692" i="2"/>
  <c r="M1692" i="2"/>
  <c r="N1692" i="2" s="1"/>
  <c r="P1692" i="2"/>
  <c r="Q1692" i="2"/>
  <c r="R1692" i="2"/>
  <c r="S1692" i="2"/>
  <c r="T1692" i="2"/>
  <c r="A1693" i="2"/>
  <c r="B1693" i="2" s="1"/>
  <c r="C1693" i="2"/>
  <c r="D1693" i="2"/>
  <c r="G1693" i="2"/>
  <c r="E1693" i="2" s="1"/>
  <c r="F1693" i="2" s="1"/>
  <c r="H1693" i="2"/>
  <c r="I1693" i="2"/>
  <c r="L1693" i="2"/>
  <c r="M1693" i="2"/>
  <c r="N1693" i="2" s="1"/>
  <c r="P1693" i="2"/>
  <c r="Q1693" i="2"/>
  <c r="R1693" i="2"/>
  <c r="S1693" i="2"/>
  <c r="T1693" i="2"/>
  <c r="A1694" i="2"/>
  <c r="B1694" i="2" s="1"/>
  <c r="C1694" i="2"/>
  <c r="D1694" i="2"/>
  <c r="G1694" i="2"/>
  <c r="E1694" i="2" s="1"/>
  <c r="F1694" i="2" s="1"/>
  <c r="H1694" i="2"/>
  <c r="I1694" i="2"/>
  <c r="J1694" i="2" s="1"/>
  <c r="L1694" i="2"/>
  <c r="M1694" i="2"/>
  <c r="P1694" i="2"/>
  <c r="Q1694" i="2"/>
  <c r="R1694" i="2"/>
  <c r="S1694" i="2"/>
  <c r="T1694" i="2"/>
  <c r="A1695" i="2"/>
  <c r="B1695" i="2" s="1"/>
  <c r="C1695" i="2"/>
  <c r="D1695" i="2"/>
  <c r="G1695" i="2"/>
  <c r="E1695" i="2" s="1"/>
  <c r="F1695" i="2" s="1"/>
  <c r="H1695" i="2"/>
  <c r="I1695" i="2"/>
  <c r="J1695" i="2" s="1"/>
  <c r="L1695" i="2"/>
  <c r="M1695" i="2"/>
  <c r="N1695" i="2" s="1"/>
  <c r="P1695" i="2"/>
  <c r="Q1695" i="2"/>
  <c r="R1695" i="2"/>
  <c r="S1695" i="2"/>
  <c r="T1695" i="2"/>
  <c r="A1696" i="2"/>
  <c r="B1696" i="2" s="1"/>
  <c r="C1696" i="2"/>
  <c r="D1696" i="2"/>
  <c r="G1696" i="2"/>
  <c r="E1696" i="2" s="1"/>
  <c r="F1696" i="2" s="1"/>
  <c r="H1696" i="2"/>
  <c r="I1696" i="2"/>
  <c r="K1696" i="2" s="1"/>
  <c r="L1696" i="2"/>
  <c r="M1696" i="2"/>
  <c r="N1696" i="2" s="1"/>
  <c r="P1696" i="2"/>
  <c r="Q1696" i="2"/>
  <c r="R1696" i="2"/>
  <c r="S1696" i="2"/>
  <c r="T1696" i="2"/>
  <c r="A1697" i="2"/>
  <c r="B1697" i="2" s="1"/>
  <c r="C1697" i="2"/>
  <c r="D1697" i="2"/>
  <c r="G1697" i="2"/>
  <c r="E1697" i="2" s="1"/>
  <c r="F1697" i="2" s="1"/>
  <c r="H1697" i="2"/>
  <c r="I1697" i="2"/>
  <c r="J1697" i="2" s="1"/>
  <c r="L1697" i="2"/>
  <c r="M1697" i="2"/>
  <c r="P1697" i="2"/>
  <c r="Q1697" i="2"/>
  <c r="R1697" i="2"/>
  <c r="S1697" i="2"/>
  <c r="T1697" i="2"/>
  <c r="A1698" i="2"/>
  <c r="B1698" i="2" s="1"/>
  <c r="C1698" i="2"/>
  <c r="D1698" i="2"/>
  <c r="G1698" i="2"/>
  <c r="E1698" i="2" s="1"/>
  <c r="F1698" i="2" s="1"/>
  <c r="H1698" i="2"/>
  <c r="I1698" i="2"/>
  <c r="J1698" i="2" s="1"/>
  <c r="L1698" i="2"/>
  <c r="M1698" i="2"/>
  <c r="N1698" i="2" s="1"/>
  <c r="P1698" i="2"/>
  <c r="Q1698" i="2"/>
  <c r="R1698" i="2"/>
  <c r="S1698" i="2"/>
  <c r="T1698" i="2"/>
  <c r="A1699" i="2"/>
  <c r="B1699" i="2" s="1"/>
  <c r="C1699" i="2"/>
  <c r="D1699" i="2"/>
  <c r="G1699" i="2"/>
  <c r="E1699" i="2" s="1"/>
  <c r="F1699" i="2" s="1"/>
  <c r="H1699" i="2"/>
  <c r="I1699" i="2"/>
  <c r="K1699" i="2" s="1"/>
  <c r="L1699" i="2"/>
  <c r="M1699" i="2"/>
  <c r="N1699" i="2" s="1"/>
  <c r="P1699" i="2"/>
  <c r="Q1699" i="2"/>
  <c r="R1699" i="2"/>
  <c r="S1699" i="2"/>
  <c r="T1699" i="2"/>
  <c r="A1700" i="2"/>
  <c r="B1700" i="2" s="1"/>
  <c r="C1700" i="2"/>
  <c r="D1700" i="2"/>
  <c r="G1700" i="2"/>
  <c r="E1700" i="2" s="1"/>
  <c r="F1700" i="2" s="1"/>
  <c r="H1700" i="2"/>
  <c r="I1700" i="2"/>
  <c r="L1700" i="2"/>
  <c r="M1700" i="2"/>
  <c r="N1700" i="2" s="1"/>
  <c r="P1700" i="2"/>
  <c r="Q1700" i="2"/>
  <c r="R1700" i="2"/>
  <c r="S1700" i="2"/>
  <c r="T1700" i="2"/>
  <c r="A1701" i="2"/>
  <c r="B1701" i="2" s="1"/>
  <c r="C1701" i="2"/>
  <c r="D1701" i="2"/>
  <c r="G1701" i="2"/>
  <c r="E1701" i="2" s="1"/>
  <c r="F1701" i="2" s="1"/>
  <c r="H1701" i="2"/>
  <c r="I1701" i="2"/>
  <c r="L1701" i="2"/>
  <c r="M1701" i="2"/>
  <c r="N1701" i="2" s="1"/>
  <c r="P1701" i="2"/>
  <c r="Q1701" i="2"/>
  <c r="R1701" i="2"/>
  <c r="S1701" i="2"/>
  <c r="T1701" i="2"/>
  <c r="A1702" i="2"/>
  <c r="B1702" i="2" s="1"/>
  <c r="C1702" i="2"/>
  <c r="D1702" i="2"/>
  <c r="G1702" i="2"/>
  <c r="E1702" i="2" s="1"/>
  <c r="F1702" i="2" s="1"/>
  <c r="H1702" i="2"/>
  <c r="I1702" i="2"/>
  <c r="L1702" i="2"/>
  <c r="M1702" i="2"/>
  <c r="N1702" i="2" s="1"/>
  <c r="P1702" i="2"/>
  <c r="Q1702" i="2"/>
  <c r="R1702" i="2"/>
  <c r="S1702" i="2"/>
  <c r="T1702" i="2"/>
  <c r="A1703" i="2"/>
  <c r="B1703" i="2" s="1"/>
  <c r="C1703" i="2"/>
  <c r="D1703" i="2"/>
  <c r="G1703" i="2"/>
  <c r="E1703" i="2" s="1"/>
  <c r="F1703" i="2" s="1"/>
  <c r="H1703" i="2"/>
  <c r="I1703" i="2"/>
  <c r="L1703" i="2"/>
  <c r="M1703" i="2"/>
  <c r="N1703" i="2" s="1"/>
  <c r="P1703" i="2"/>
  <c r="Q1703" i="2"/>
  <c r="R1703" i="2"/>
  <c r="S1703" i="2"/>
  <c r="T1703" i="2"/>
  <c r="A1704" i="2"/>
  <c r="B1704" i="2" s="1"/>
  <c r="C1704" i="2"/>
  <c r="D1704" i="2"/>
  <c r="G1704" i="2"/>
  <c r="E1704" i="2" s="1"/>
  <c r="F1704" i="2" s="1"/>
  <c r="H1704" i="2"/>
  <c r="I1704" i="2"/>
  <c r="J1704" i="2" s="1"/>
  <c r="L1704" i="2"/>
  <c r="M1704" i="2"/>
  <c r="P1704" i="2"/>
  <c r="Q1704" i="2"/>
  <c r="R1704" i="2"/>
  <c r="S1704" i="2"/>
  <c r="T1704" i="2"/>
  <c r="A1705" i="2"/>
  <c r="B1705" i="2" s="1"/>
  <c r="C1705" i="2"/>
  <c r="D1705" i="2"/>
  <c r="G1705" i="2"/>
  <c r="E1705" i="2" s="1"/>
  <c r="F1705" i="2" s="1"/>
  <c r="H1705" i="2"/>
  <c r="I1705" i="2"/>
  <c r="J1705" i="2" s="1"/>
  <c r="L1705" i="2"/>
  <c r="M1705" i="2"/>
  <c r="N1705" i="2" s="1"/>
  <c r="P1705" i="2"/>
  <c r="Q1705" i="2"/>
  <c r="R1705" i="2"/>
  <c r="S1705" i="2"/>
  <c r="T1705" i="2"/>
  <c r="A1706" i="2"/>
  <c r="B1706" i="2" s="1"/>
  <c r="C1706" i="2"/>
  <c r="D1706" i="2"/>
  <c r="G1706" i="2"/>
  <c r="E1706" i="2" s="1"/>
  <c r="F1706" i="2" s="1"/>
  <c r="H1706" i="2"/>
  <c r="I1706" i="2"/>
  <c r="L1706" i="2"/>
  <c r="M1706" i="2"/>
  <c r="N1706" i="2" s="1"/>
  <c r="P1706" i="2"/>
  <c r="Q1706" i="2"/>
  <c r="R1706" i="2"/>
  <c r="S1706" i="2"/>
  <c r="T1706" i="2"/>
  <c r="A1707" i="2"/>
  <c r="B1707" i="2" s="1"/>
  <c r="C1707" i="2"/>
  <c r="D1707" i="2"/>
  <c r="G1707" i="2"/>
  <c r="E1707" i="2" s="1"/>
  <c r="F1707" i="2" s="1"/>
  <c r="H1707" i="2"/>
  <c r="I1707" i="2"/>
  <c r="J1707" i="2" s="1"/>
  <c r="L1707" i="2"/>
  <c r="M1707" i="2"/>
  <c r="N1707" i="2" s="1"/>
  <c r="P1707" i="2"/>
  <c r="Q1707" i="2"/>
  <c r="R1707" i="2"/>
  <c r="S1707" i="2"/>
  <c r="T1707" i="2"/>
  <c r="A1708" i="2"/>
  <c r="B1708" i="2" s="1"/>
  <c r="C1708" i="2"/>
  <c r="D1708" i="2"/>
  <c r="G1708" i="2"/>
  <c r="E1708" i="2" s="1"/>
  <c r="F1708" i="2" s="1"/>
  <c r="H1708" i="2"/>
  <c r="I1708" i="2"/>
  <c r="L1708" i="2"/>
  <c r="M1708" i="2"/>
  <c r="P1708" i="2"/>
  <c r="Q1708" i="2"/>
  <c r="R1708" i="2"/>
  <c r="S1708" i="2"/>
  <c r="T1708" i="2"/>
  <c r="A1709" i="2"/>
  <c r="B1709" i="2" s="1"/>
  <c r="C1709" i="2"/>
  <c r="D1709" i="2"/>
  <c r="G1709" i="2"/>
  <c r="E1709" i="2" s="1"/>
  <c r="F1709" i="2" s="1"/>
  <c r="H1709" i="2"/>
  <c r="I1709" i="2"/>
  <c r="J1709" i="2" s="1"/>
  <c r="L1709" i="2"/>
  <c r="M1709" i="2"/>
  <c r="N1709" i="2" s="1"/>
  <c r="P1709" i="2"/>
  <c r="Q1709" i="2"/>
  <c r="R1709" i="2"/>
  <c r="S1709" i="2"/>
  <c r="T1709" i="2"/>
  <c r="A1710" i="2"/>
  <c r="B1710" i="2" s="1"/>
  <c r="C1710" i="2"/>
  <c r="D1710" i="2"/>
  <c r="G1710" i="2"/>
  <c r="E1710" i="2" s="1"/>
  <c r="F1710" i="2" s="1"/>
  <c r="H1710" i="2"/>
  <c r="I1710" i="2"/>
  <c r="L1710" i="2"/>
  <c r="M1710" i="2"/>
  <c r="N1710" i="2" s="1"/>
  <c r="P1710" i="2"/>
  <c r="Q1710" i="2"/>
  <c r="R1710" i="2"/>
  <c r="S1710" i="2"/>
  <c r="T1710" i="2"/>
  <c r="A1711" i="2"/>
  <c r="B1711" i="2" s="1"/>
  <c r="C1711" i="2"/>
  <c r="D1711" i="2"/>
  <c r="G1711" i="2"/>
  <c r="E1711" i="2" s="1"/>
  <c r="F1711" i="2" s="1"/>
  <c r="H1711" i="2"/>
  <c r="I1711" i="2"/>
  <c r="J1711" i="2" s="1"/>
  <c r="L1711" i="2"/>
  <c r="M1711" i="2"/>
  <c r="N1711" i="2" s="1"/>
  <c r="P1711" i="2"/>
  <c r="Q1711" i="2"/>
  <c r="R1711" i="2"/>
  <c r="S1711" i="2"/>
  <c r="T1711" i="2"/>
  <c r="A1712" i="2"/>
  <c r="B1712" i="2" s="1"/>
  <c r="C1712" i="2"/>
  <c r="D1712" i="2"/>
  <c r="G1712" i="2"/>
  <c r="E1712" i="2" s="1"/>
  <c r="F1712" i="2" s="1"/>
  <c r="H1712" i="2"/>
  <c r="I1712" i="2"/>
  <c r="J1712" i="2" s="1"/>
  <c r="L1712" i="2"/>
  <c r="M1712" i="2"/>
  <c r="P1712" i="2"/>
  <c r="Q1712" i="2"/>
  <c r="R1712" i="2"/>
  <c r="S1712" i="2"/>
  <c r="T1712" i="2"/>
  <c r="A1713" i="2"/>
  <c r="B1713" i="2" s="1"/>
  <c r="C1713" i="2"/>
  <c r="D1713" i="2"/>
  <c r="G1713" i="2"/>
  <c r="E1713" i="2" s="1"/>
  <c r="F1713" i="2" s="1"/>
  <c r="H1713" i="2"/>
  <c r="I1713" i="2"/>
  <c r="J1713" i="2" s="1"/>
  <c r="L1713" i="2"/>
  <c r="M1713" i="2"/>
  <c r="N1713" i="2" s="1"/>
  <c r="P1713" i="2"/>
  <c r="Q1713" i="2"/>
  <c r="R1713" i="2"/>
  <c r="S1713" i="2"/>
  <c r="T1713" i="2"/>
  <c r="A1714" i="2"/>
  <c r="B1714" i="2" s="1"/>
  <c r="C1714" i="2"/>
  <c r="D1714" i="2"/>
  <c r="G1714" i="2"/>
  <c r="E1714" i="2" s="1"/>
  <c r="F1714" i="2" s="1"/>
  <c r="H1714" i="2"/>
  <c r="I1714" i="2"/>
  <c r="L1714" i="2"/>
  <c r="M1714" i="2"/>
  <c r="N1714" i="2" s="1"/>
  <c r="P1714" i="2"/>
  <c r="Q1714" i="2"/>
  <c r="R1714" i="2"/>
  <c r="S1714" i="2"/>
  <c r="T1714" i="2"/>
  <c r="A1715" i="2"/>
  <c r="B1715" i="2" s="1"/>
  <c r="C1715" i="2"/>
  <c r="D1715" i="2"/>
  <c r="G1715" i="2"/>
  <c r="E1715" i="2" s="1"/>
  <c r="F1715" i="2" s="1"/>
  <c r="H1715" i="2"/>
  <c r="I1715" i="2"/>
  <c r="J1715" i="2" s="1"/>
  <c r="L1715" i="2"/>
  <c r="M1715" i="2"/>
  <c r="N1715" i="2" s="1"/>
  <c r="P1715" i="2"/>
  <c r="Q1715" i="2"/>
  <c r="R1715" i="2"/>
  <c r="S1715" i="2"/>
  <c r="T1715" i="2"/>
  <c r="A1716" i="2"/>
  <c r="B1716" i="2" s="1"/>
  <c r="C1716" i="2"/>
  <c r="D1716" i="2"/>
  <c r="G1716" i="2"/>
  <c r="E1716" i="2" s="1"/>
  <c r="F1716" i="2" s="1"/>
  <c r="H1716" i="2"/>
  <c r="I1716" i="2"/>
  <c r="J1716" i="2" s="1"/>
  <c r="L1716" i="2"/>
  <c r="M1716" i="2"/>
  <c r="P1716" i="2"/>
  <c r="Q1716" i="2"/>
  <c r="R1716" i="2"/>
  <c r="S1716" i="2"/>
  <c r="T1716" i="2"/>
  <c r="A1717" i="2"/>
  <c r="B1717" i="2" s="1"/>
  <c r="C1717" i="2"/>
  <c r="D1717" i="2"/>
  <c r="G1717" i="2"/>
  <c r="E1717" i="2" s="1"/>
  <c r="F1717" i="2" s="1"/>
  <c r="H1717" i="2"/>
  <c r="I1717" i="2"/>
  <c r="J1717" i="2" s="1"/>
  <c r="L1717" i="2"/>
  <c r="M1717" i="2"/>
  <c r="O1717" i="2" s="1"/>
  <c r="P1717" i="2"/>
  <c r="Q1717" i="2"/>
  <c r="R1717" i="2"/>
  <c r="S1717" i="2"/>
  <c r="T1717" i="2"/>
  <c r="A1718" i="2"/>
  <c r="B1718" i="2" s="1"/>
  <c r="C1718" i="2"/>
  <c r="D1718" i="2"/>
  <c r="G1718" i="2"/>
  <c r="E1718" i="2" s="1"/>
  <c r="F1718" i="2" s="1"/>
  <c r="H1718" i="2"/>
  <c r="I1718" i="2"/>
  <c r="L1718" i="2"/>
  <c r="M1718" i="2"/>
  <c r="P1718" i="2"/>
  <c r="Q1718" i="2"/>
  <c r="R1718" i="2"/>
  <c r="S1718" i="2"/>
  <c r="T1718" i="2"/>
  <c r="A1719" i="2"/>
  <c r="B1719" i="2" s="1"/>
  <c r="C1719" i="2"/>
  <c r="D1719" i="2"/>
  <c r="G1719" i="2"/>
  <c r="E1719" i="2" s="1"/>
  <c r="F1719" i="2" s="1"/>
  <c r="H1719" i="2"/>
  <c r="I1719" i="2"/>
  <c r="J1719" i="2" s="1"/>
  <c r="L1719" i="2"/>
  <c r="M1719" i="2"/>
  <c r="P1719" i="2"/>
  <c r="Q1719" i="2"/>
  <c r="R1719" i="2"/>
  <c r="S1719" i="2"/>
  <c r="T1719" i="2"/>
  <c r="A1720" i="2"/>
  <c r="B1720" i="2" s="1"/>
  <c r="C1720" i="2"/>
  <c r="D1720" i="2"/>
  <c r="G1720" i="2"/>
  <c r="E1720" i="2" s="1"/>
  <c r="F1720" i="2" s="1"/>
  <c r="H1720" i="2"/>
  <c r="I1720" i="2"/>
  <c r="J1720" i="2" s="1"/>
  <c r="L1720" i="2"/>
  <c r="M1720" i="2"/>
  <c r="P1720" i="2"/>
  <c r="Q1720" i="2"/>
  <c r="R1720" i="2"/>
  <c r="S1720" i="2"/>
  <c r="T1720" i="2"/>
  <c r="A1721" i="2"/>
  <c r="B1721" i="2" s="1"/>
  <c r="C1721" i="2"/>
  <c r="D1721" i="2"/>
  <c r="G1721" i="2"/>
  <c r="E1721" i="2" s="1"/>
  <c r="F1721" i="2" s="1"/>
  <c r="H1721" i="2"/>
  <c r="I1721" i="2"/>
  <c r="J1721" i="2" s="1"/>
  <c r="L1721" i="2"/>
  <c r="M1721" i="2"/>
  <c r="P1721" i="2"/>
  <c r="Q1721" i="2"/>
  <c r="R1721" i="2"/>
  <c r="S1721" i="2"/>
  <c r="T1721" i="2"/>
  <c r="A1722" i="2"/>
  <c r="B1722" i="2" s="1"/>
  <c r="C1722" i="2"/>
  <c r="D1722" i="2"/>
  <c r="G1722" i="2"/>
  <c r="E1722" i="2" s="1"/>
  <c r="F1722" i="2" s="1"/>
  <c r="H1722" i="2"/>
  <c r="I1722" i="2"/>
  <c r="L1722" i="2"/>
  <c r="M1722" i="2"/>
  <c r="P1722" i="2"/>
  <c r="Q1722" i="2"/>
  <c r="R1722" i="2"/>
  <c r="S1722" i="2"/>
  <c r="T1722" i="2"/>
  <c r="A1723" i="2"/>
  <c r="B1723" i="2" s="1"/>
  <c r="C1723" i="2"/>
  <c r="D1723" i="2"/>
  <c r="G1723" i="2"/>
  <c r="E1723" i="2" s="1"/>
  <c r="F1723" i="2" s="1"/>
  <c r="H1723" i="2"/>
  <c r="I1723" i="2"/>
  <c r="J1723" i="2" s="1"/>
  <c r="L1723" i="2"/>
  <c r="M1723" i="2"/>
  <c r="N1723" i="2" s="1"/>
  <c r="P1723" i="2"/>
  <c r="Q1723" i="2"/>
  <c r="R1723" i="2"/>
  <c r="S1723" i="2"/>
  <c r="T1723" i="2"/>
  <c r="A1724" i="2"/>
  <c r="B1724" i="2" s="1"/>
  <c r="C1724" i="2"/>
  <c r="D1724" i="2"/>
  <c r="G1724" i="2"/>
  <c r="E1724" i="2" s="1"/>
  <c r="F1724" i="2" s="1"/>
  <c r="H1724" i="2"/>
  <c r="I1724" i="2"/>
  <c r="J1724" i="2" s="1"/>
  <c r="L1724" i="2"/>
  <c r="M1724" i="2"/>
  <c r="P1724" i="2"/>
  <c r="Q1724" i="2"/>
  <c r="R1724" i="2"/>
  <c r="S1724" i="2"/>
  <c r="T1724" i="2"/>
  <c r="A1725" i="2"/>
  <c r="B1725" i="2" s="1"/>
  <c r="C1725" i="2"/>
  <c r="D1725" i="2"/>
  <c r="G1725" i="2"/>
  <c r="E1725" i="2" s="1"/>
  <c r="F1725" i="2" s="1"/>
  <c r="H1725" i="2"/>
  <c r="I1725" i="2"/>
  <c r="J1725" i="2" s="1"/>
  <c r="L1725" i="2"/>
  <c r="M1725" i="2"/>
  <c r="N1725" i="2" s="1"/>
  <c r="P1725" i="2"/>
  <c r="Q1725" i="2"/>
  <c r="R1725" i="2"/>
  <c r="S1725" i="2"/>
  <c r="T1725" i="2"/>
  <c r="A1726" i="2"/>
  <c r="B1726" i="2" s="1"/>
  <c r="C1726" i="2"/>
  <c r="D1726" i="2"/>
  <c r="G1726" i="2"/>
  <c r="E1726" i="2" s="1"/>
  <c r="F1726" i="2" s="1"/>
  <c r="H1726" i="2"/>
  <c r="I1726" i="2"/>
  <c r="L1726" i="2"/>
  <c r="M1726" i="2"/>
  <c r="N1726" i="2" s="1"/>
  <c r="P1726" i="2"/>
  <c r="Q1726" i="2"/>
  <c r="R1726" i="2"/>
  <c r="S1726" i="2"/>
  <c r="T1726" i="2"/>
  <c r="A1727" i="2"/>
  <c r="B1727" i="2" s="1"/>
  <c r="C1727" i="2"/>
  <c r="D1727" i="2"/>
  <c r="G1727" i="2"/>
  <c r="E1727" i="2" s="1"/>
  <c r="F1727" i="2" s="1"/>
  <c r="H1727" i="2"/>
  <c r="I1727" i="2"/>
  <c r="J1727" i="2" s="1"/>
  <c r="L1727" i="2"/>
  <c r="M1727" i="2"/>
  <c r="N1727" i="2" s="1"/>
  <c r="P1727" i="2"/>
  <c r="Q1727" i="2"/>
  <c r="R1727" i="2"/>
  <c r="S1727" i="2"/>
  <c r="T1727" i="2"/>
  <c r="A1728" i="2"/>
  <c r="B1728" i="2" s="1"/>
  <c r="C1728" i="2"/>
  <c r="D1728" i="2"/>
  <c r="G1728" i="2"/>
  <c r="E1728" i="2" s="1"/>
  <c r="F1728" i="2" s="1"/>
  <c r="H1728" i="2"/>
  <c r="I1728" i="2"/>
  <c r="L1728" i="2"/>
  <c r="M1728" i="2"/>
  <c r="P1728" i="2"/>
  <c r="Q1728" i="2"/>
  <c r="R1728" i="2"/>
  <c r="S1728" i="2"/>
  <c r="T1728" i="2"/>
  <c r="A1729" i="2"/>
  <c r="B1729" i="2" s="1"/>
  <c r="C1729" i="2"/>
  <c r="D1729" i="2"/>
  <c r="G1729" i="2"/>
  <c r="E1729" i="2" s="1"/>
  <c r="F1729" i="2" s="1"/>
  <c r="H1729" i="2"/>
  <c r="I1729" i="2"/>
  <c r="J1729" i="2" s="1"/>
  <c r="L1729" i="2"/>
  <c r="M1729" i="2"/>
  <c r="O1729" i="2" s="1"/>
  <c r="P1729" i="2"/>
  <c r="Q1729" i="2"/>
  <c r="R1729" i="2"/>
  <c r="S1729" i="2"/>
  <c r="T1729" i="2"/>
  <c r="A1730" i="2"/>
  <c r="B1730" i="2" s="1"/>
  <c r="C1730" i="2"/>
  <c r="D1730" i="2"/>
  <c r="G1730" i="2"/>
  <c r="E1730" i="2" s="1"/>
  <c r="F1730" i="2" s="1"/>
  <c r="H1730" i="2"/>
  <c r="I1730" i="2"/>
  <c r="L1730" i="2"/>
  <c r="M1730" i="2"/>
  <c r="O1730" i="2" s="1"/>
  <c r="P1730" i="2"/>
  <c r="Q1730" i="2"/>
  <c r="R1730" i="2"/>
  <c r="S1730" i="2"/>
  <c r="T1730" i="2"/>
  <c r="A1731" i="2"/>
  <c r="B1731" i="2" s="1"/>
  <c r="C1731" i="2"/>
  <c r="D1731" i="2"/>
  <c r="G1731" i="2"/>
  <c r="E1731" i="2" s="1"/>
  <c r="F1731" i="2" s="1"/>
  <c r="H1731" i="2"/>
  <c r="I1731" i="2"/>
  <c r="L1731" i="2"/>
  <c r="M1731" i="2"/>
  <c r="N1731" i="2" s="1"/>
  <c r="P1731" i="2"/>
  <c r="Q1731" i="2"/>
  <c r="R1731" i="2"/>
  <c r="S1731" i="2"/>
  <c r="T1731" i="2"/>
  <c r="A1732" i="2"/>
  <c r="B1732" i="2" s="1"/>
  <c r="C1732" i="2"/>
  <c r="D1732" i="2"/>
  <c r="G1732" i="2"/>
  <c r="E1732" i="2" s="1"/>
  <c r="F1732" i="2" s="1"/>
  <c r="H1732" i="2"/>
  <c r="I1732" i="2"/>
  <c r="L1732" i="2"/>
  <c r="M1732" i="2"/>
  <c r="P1732" i="2"/>
  <c r="Q1732" i="2"/>
  <c r="R1732" i="2"/>
  <c r="S1732" i="2"/>
  <c r="T1732" i="2"/>
  <c r="A1733" i="2"/>
  <c r="B1733" i="2" s="1"/>
  <c r="C1733" i="2"/>
  <c r="D1733" i="2"/>
  <c r="G1733" i="2"/>
  <c r="E1733" i="2" s="1"/>
  <c r="F1733" i="2" s="1"/>
  <c r="H1733" i="2"/>
  <c r="I1733" i="2"/>
  <c r="L1733" i="2"/>
  <c r="M1733" i="2"/>
  <c r="N1733" i="2" s="1"/>
  <c r="P1733" i="2"/>
  <c r="Q1733" i="2"/>
  <c r="R1733" i="2"/>
  <c r="S1733" i="2"/>
  <c r="T1733" i="2"/>
  <c r="A1734" i="2"/>
  <c r="B1734" i="2" s="1"/>
  <c r="C1734" i="2"/>
  <c r="D1734" i="2"/>
  <c r="G1734" i="2"/>
  <c r="E1734" i="2" s="1"/>
  <c r="F1734" i="2" s="1"/>
  <c r="H1734" i="2"/>
  <c r="I1734" i="2"/>
  <c r="L1734" i="2"/>
  <c r="M1734" i="2"/>
  <c r="N1734" i="2" s="1"/>
  <c r="P1734" i="2"/>
  <c r="Q1734" i="2"/>
  <c r="R1734" i="2"/>
  <c r="S1734" i="2"/>
  <c r="T1734" i="2"/>
  <c r="A1735" i="2"/>
  <c r="B1735" i="2" s="1"/>
  <c r="C1735" i="2"/>
  <c r="D1735" i="2"/>
  <c r="G1735" i="2"/>
  <c r="E1735" i="2" s="1"/>
  <c r="F1735" i="2" s="1"/>
  <c r="H1735" i="2"/>
  <c r="I1735" i="2"/>
  <c r="L1735" i="2"/>
  <c r="M1735" i="2"/>
  <c r="N1735" i="2" s="1"/>
  <c r="P1735" i="2"/>
  <c r="Q1735" i="2"/>
  <c r="R1735" i="2"/>
  <c r="S1735" i="2"/>
  <c r="T1735" i="2"/>
  <c r="A1736" i="2"/>
  <c r="B1736" i="2" s="1"/>
  <c r="C1736" i="2"/>
  <c r="D1736" i="2"/>
  <c r="G1736" i="2"/>
  <c r="E1736" i="2" s="1"/>
  <c r="F1736" i="2" s="1"/>
  <c r="H1736" i="2"/>
  <c r="I1736" i="2"/>
  <c r="J1736" i="2" s="1"/>
  <c r="L1736" i="2"/>
  <c r="M1736" i="2"/>
  <c r="P1736" i="2"/>
  <c r="Q1736" i="2"/>
  <c r="R1736" i="2"/>
  <c r="S1736" i="2"/>
  <c r="T1736" i="2"/>
  <c r="A1737" i="2"/>
  <c r="B1737" i="2" s="1"/>
  <c r="C1737" i="2"/>
  <c r="D1737" i="2"/>
  <c r="G1737" i="2"/>
  <c r="E1737" i="2" s="1"/>
  <c r="F1737" i="2" s="1"/>
  <c r="H1737" i="2"/>
  <c r="I1737" i="2"/>
  <c r="J1737" i="2" s="1"/>
  <c r="L1737" i="2"/>
  <c r="M1737" i="2"/>
  <c r="N1737" i="2" s="1"/>
  <c r="P1737" i="2"/>
  <c r="Q1737" i="2"/>
  <c r="R1737" i="2"/>
  <c r="S1737" i="2"/>
  <c r="T1737" i="2"/>
  <c r="A1738" i="2"/>
  <c r="B1738" i="2" s="1"/>
  <c r="C1738" i="2"/>
  <c r="D1738" i="2"/>
  <c r="G1738" i="2"/>
  <c r="E1738" i="2" s="1"/>
  <c r="F1738" i="2" s="1"/>
  <c r="H1738" i="2"/>
  <c r="I1738" i="2"/>
  <c r="K1738" i="2" s="1"/>
  <c r="L1738" i="2"/>
  <c r="M1738" i="2"/>
  <c r="N1738" i="2" s="1"/>
  <c r="P1738" i="2"/>
  <c r="Q1738" i="2"/>
  <c r="R1738" i="2"/>
  <c r="S1738" i="2"/>
  <c r="T1738" i="2"/>
  <c r="A1739" i="2"/>
  <c r="B1739" i="2" s="1"/>
  <c r="C1739" i="2"/>
  <c r="D1739" i="2"/>
  <c r="G1739" i="2"/>
  <c r="E1739" i="2" s="1"/>
  <c r="F1739" i="2" s="1"/>
  <c r="H1739" i="2"/>
  <c r="I1739" i="2"/>
  <c r="K1739" i="2" s="1"/>
  <c r="L1739" i="2"/>
  <c r="M1739" i="2"/>
  <c r="N1739" i="2" s="1"/>
  <c r="P1739" i="2"/>
  <c r="Q1739" i="2"/>
  <c r="R1739" i="2"/>
  <c r="S1739" i="2"/>
  <c r="T1739" i="2"/>
  <c r="A1740" i="2"/>
  <c r="B1740" i="2" s="1"/>
  <c r="C1740" i="2"/>
  <c r="D1740" i="2"/>
  <c r="G1740" i="2"/>
  <c r="E1740" i="2" s="1"/>
  <c r="F1740" i="2" s="1"/>
  <c r="H1740" i="2"/>
  <c r="I1740" i="2"/>
  <c r="J1740" i="2" s="1"/>
  <c r="L1740" i="2"/>
  <c r="M1740" i="2"/>
  <c r="O1740" i="2" s="1"/>
  <c r="P1740" i="2"/>
  <c r="Q1740" i="2"/>
  <c r="R1740" i="2"/>
  <c r="S1740" i="2"/>
  <c r="T1740" i="2"/>
  <c r="A1741" i="2"/>
  <c r="B1741" i="2" s="1"/>
  <c r="C1741" i="2"/>
  <c r="D1741" i="2"/>
  <c r="G1741" i="2"/>
  <c r="E1741" i="2" s="1"/>
  <c r="F1741" i="2" s="1"/>
  <c r="H1741" i="2"/>
  <c r="I1741" i="2"/>
  <c r="J1741" i="2" s="1"/>
  <c r="L1741" i="2"/>
  <c r="M1741" i="2"/>
  <c r="P1741" i="2"/>
  <c r="Q1741" i="2"/>
  <c r="R1741" i="2"/>
  <c r="S1741" i="2"/>
  <c r="T1741" i="2"/>
  <c r="A1742" i="2"/>
  <c r="B1742" i="2" s="1"/>
  <c r="C1742" i="2"/>
  <c r="D1742" i="2"/>
  <c r="G1742" i="2"/>
  <c r="E1742" i="2" s="1"/>
  <c r="F1742" i="2" s="1"/>
  <c r="H1742" i="2"/>
  <c r="I1742" i="2"/>
  <c r="K1742" i="2" s="1"/>
  <c r="L1742" i="2"/>
  <c r="M1742" i="2"/>
  <c r="O1742" i="2" s="1"/>
  <c r="P1742" i="2"/>
  <c r="Q1742" i="2"/>
  <c r="R1742" i="2"/>
  <c r="S1742" i="2"/>
  <c r="T1742" i="2"/>
  <c r="A1743" i="2"/>
  <c r="B1743" i="2" s="1"/>
  <c r="C1743" i="2"/>
  <c r="D1743" i="2"/>
  <c r="G1743" i="2"/>
  <c r="E1743" i="2" s="1"/>
  <c r="F1743" i="2" s="1"/>
  <c r="H1743" i="2"/>
  <c r="I1743" i="2"/>
  <c r="J1743" i="2" s="1"/>
  <c r="L1743" i="2"/>
  <c r="M1743" i="2"/>
  <c r="P1743" i="2"/>
  <c r="Q1743" i="2"/>
  <c r="R1743" i="2"/>
  <c r="S1743" i="2"/>
  <c r="T1743" i="2"/>
  <c r="A1744" i="2"/>
  <c r="B1744" i="2" s="1"/>
  <c r="C1744" i="2"/>
  <c r="D1744" i="2"/>
  <c r="G1744" i="2"/>
  <c r="E1744" i="2" s="1"/>
  <c r="F1744" i="2" s="1"/>
  <c r="H1744" i="2"/>
  <c r="I1744" i="2"/>
  <c r="J1744" i="2" s="1"/>
  <c r="L1744" i="2"/>
  <c r="M1744" i="2"/>
  <c r="O1744" i="2" s="1"/>
  <c r="P1744" i="2"/>
  <c r="Q1744" i="2"/>
  <c r="R1744" i="2"/>
  <c r="S1744" i="2"/>
  <c r="T1744" i="2"/>
  <c r="A1745" i="2"/>
  <c r="B1745" i="2" s="1"/>
  <c r="C1745" i="2"/>
  <c r="D1745" i="2"/>
  <c r="G1745" i="2"/>
  <c r="E1745" i="2" s="1"/>
  <c r="F1745" i="2" s="1"/>
  <c r="H1745" i="2"/>
  <c r="I1745" i="2"/>
  <c r="J1745" i="2" s="1"/>
  <c r="L1745" i="2"/>
  <c r="M1745" i="2"/>
  <c r="P1745" i="2"/>
  <c r="Q1745" i="2"/>
  <c r="R1745" i="2"/>
  <c r="S1745" i="2"/>
  <c r="T1745" i="2"/>
  <c r="A1746" i="2"/>
  <c r="B1746" i="2" s="1"/>
  <c r="C1746" i="2"/>
  <c r="D1746" i="2"/>
  <c r="G1746" i="2"/>
  <c r="E1746" i="2" s="1"/>
  <c r="F1746" i="2" s="1"/>
  <c r="H1746" i="2"/>
  <c r="I1746" i="2"/>
  <c r="K1746" i="2" s="1"/>
  <c r="L1746" i="2"/>
  <c r="M1746" i="2"/>
  <c r="N1746" i="2" s="1"/>
  <c r="P1746" i="2"/>
  <c r="Q1746" i="2"/>
  <c r="R1746" i="2"/>
  <c r="S1746" i="2"/>
  <c r="T1746" i="2"/>
  <c r="A1747" i="2"/>
  <c r="B1747" i="2" s="1"/>
  <c r="C1747" i="2"/>
  <c r="D1747" i="2"/>
  <c r="G1747" i="2"/>
  <c r="E1747" i="2" s="1"/>
  <c r="F1747" i="2" s="1"/>
  <c r="H1747" i="2"/>
  <c r="I1747" i="2"/>
  <c r="K1747" i="2" s="1"/>
  <c r="L1747" i="2"/>
  <c r="M1747" i="2"/>
  <c r="N1747" i="2" s="1"/>
  <c r="P1747" i="2"/>
  <c r="Q1747" i="2"/>
  <c r="R1747" i="2"/>
  <c r="S1747" i="2"/>
  <c r="T1747" i="2"/>
  <c r="A1748" i="2"/>
  <c r="B1748" i="2" s="1"/>
  <c r="C1748" i="2"/>
  <c r="D1748" i="2"/>
  <c r="G1748" i="2"/>
  <c r="E1748" i="2" s="1"/>
  <c r="F1748" i="2" s="1"/>
  <c r="H1748" i="2"/>
  <c r="I1748" i="2"/>
  <c r="K1748" i="2" s="1"/>
  <c r="L1748" i="2"/>
  <c r="M1748" i="2"/>
  <c r="O1748" i="2" s="1"/>
  <c r="P1748" i="2"/>
  <c r="Q1748" i="2"/>
  <c r="R1748" i="2"/>
  <c r="S1748" i="2"/>
  <c r="T1748" i="2"/>
  <c r="A1749" i="2"/>
  <c r="B1749" i="2" s="1"/>
  <c r="C1749" i="2"/>
  <c r="D1749" i="2"/>
  <c r="G1749" i="2"/>
  <c r="E1749" i="2" s="1"/>
  <c r="F1749" i="2" s="1"/>
  <c r="H1749" i="2"/>
  <c r="I1749" i="2"/>
  <c r="L1749" i="2"/>
  <c r="M1749" i="2"/>
  <c r="N1749" i="2" s="1"/>
  <c r="P1749" i="2"/>
  <c r="Q1749" i="2"/>
  <c r="R1749" i="2"/>
  <c r="S1749" i="2"/>
  <c r="T1749" i="2"/>
  <c r="A1750" i="2"/>
  <c r="B1750" i="2" s="1"/>
  <c r="C1750" i="2"/>
  <c r="D1750" i="2"/>
  <c r="G1750" i="2"/>
  <c r="E1750" i="2" s="1"/>
  <c r="F1750" i="2" s="1"/>
  <c r="H1750" i="2"/>
  <c r="I1750" i="2"/>
  <c r="L1750" i="2"/>
  <c r="M1750" i="2"/>
  <c r="N1750" i="2" s="1"/>
  <c r="P1750" i="2"/>
  <c r="Q1750" i="2"/>
  <c r="R1750" i="2"/>
  <c r="S1750" i="2"/>
  <c r="T1750" i="2"/>
  <c r="A1751" i="2"/>
  <c r="B1751" i="2" s="1"/>
  <c r="C1751" i="2"/>
  <c r="D1751" i="2"/>
  <c r="G1751" i="2"/>
  <c r="E1751" i="2" s="1"/>
  <c r="F1751" i="2" s="1"/>
  <c r="H1751" i="2"/>
  <c r="I1751" i="2"/>
  <c r="L1751" i="2"/>
  <c r="M1751" i="2"/>
  <c r="N1751" i="2" s="1"/>
  <c r="P1751" i="2"/>
  <c r="Q1751" i="2"/>
  <c r="R1751" i="2"/>
  <c r="S1751" i="2"/>
  <c r="T1751" i="2"/>
  <c r="A1752" i="2"/>
  <c r="B1752" i="2" s="1"/>
  <c r="C1752" i="2"/>
  <c r="D1752" i="2"/>
  <c r="G1752" i="2"/>
  <c r="E1752" i="2" s="1"/>
  <c r="F1752" i="2" s="1"/>
  <c r="H1752" i="2"/>
  <c r="I1752" i="2"/>
  <c r="L1752" i="2"/>
  <c r="M1752" i="2"/>
  <c r="O1752" i="2" s="1"/>
  <c r="P1752" i="2"/>
  <c r="Q1752" i="2"/>
  <c r="R1752" i="2"/>
  <c r="S1752" i="2"/>
  <c r="T1752" i="2"/>
  <c r="A1753" i="2"/>
  <c r="B1753" i="2" s="1"/>
  <c r="C1753" i="2"/>
  <c r="D1753" i="2"/>
  <c r="G1753" i="2"/>
  <c r="E1753" i="2" s="1"/>
  <c r="F1753" i="2" s="1"/>
  <c r="H1753" i="2"/>
  <c r="I1753" i="2"/>
  <c r="J1753" i="2" s="1"/>
  <c r="L1753" i="2"/>
  <c r="M1753" i="2"/>
  <c r="N1753" i="2" s="1"/>
  <c r="P1753" i="2"/>
  <c r="Q1753" i="2"/>
  <c r="R1753" i="2"/>
  <c r="S1753" i="2"/>
  <c r="T1753" i="2"/>
  <c r="A1754" i="2"/>
  <c r="B1754" i="2" s="1"/>
  <c r="C1754" i="2"/>
  <c r="D1754" i="2"/>
  <c r="G1754" i="2"/>
  <c r="E1754" i="2" s="1"/>
  <c r="F1754" i="2" s="1"/>
  <c r="H1754" i="2"/>
  <c r="I1754" i="2"/>
  <c r="K1754" i="2" s="1"/>
  <c r="L1754" i="2"/>
  <c r="M1754" i="2"/>
  <c r="N1754" i="2" s="1"/>
  <c r="P1754" i="2"/>
  <c r="Q1754" i="2"/>
  <c r="R1754" i="2"/>
  <c r="S1754" i="2"/>
  <c r="T1754" i="2"/>
  <c r="A1755" i="2"/>
  <c r="B1755" i="2" s="1"/>
  <c r="C1755" i="2"/>
  <c r="D1755" i="2"/>
  <c r="G1755" i="2"/>
  <c r="E1755" i="2" s="1"/>
  <c r="F1755" i="2" s="1"/>
  <c r="H1755" i="2"/>
  <c r="I1755" i="2"/>
  <c r="L1755" i="2"/>
  <c r="M1755" i="2"/>
  <c r="N1755" i="2" s="1"/>
  <c r="P1755" i="2"/>
  <c r="Q1755" i="2"/>
  <c r="R1755" i="2"/>
  <c r="S1755" i="2"/>
  <c r="T1755" i="2"/>
  <c r="A1756" i="2"/>
  <c r="B1756" i="2" s="1"/>
  <c r="C1756" i="2"/>
  <c r="D1756" i="2"/>
  <c r="G1756" i="2"/>
  <c r="E1756" i="2" s="1"/>
  <c r="F1756" i="2" s="1"/>
  <c r="H1756" i="2"/>
  <c r="I1756" i="2"/>
  <c r="L1756" i="2"/>
  <c r="M1756" i="2"/>
  <c r="O1756" i="2" s="1"/>
  <c r="P1756" i="2"/>
  <c r="Q1756" i="2"/>
  <c r="R1756" i="2"/>
  <c r="S1756" i="2"/>
  <c r="T1756" i="2"/>
  <c r="A1757" i="2"/>
  <c r="B1757" i="2" s="1"/>
  <c r="C1757" i="2"/>
  <c r="D1757" i="2"/>
  <c r="G1757" i="2"/>
  <c r="E1757" i="2" s="1"/>
  <c r="F1757" i="2" s="1"/>
  <c r="H1757" i="2"/>
  <c r="I1757" i="2"/>
  <c r="J1757" i="2" s="1"/>
  <c r="L1757" i="2"/>
  <c r="M1757" i="2"/>
  <c r="N1757" i="2" s="1"/>
  <c r="P1757" i="2"/>
  <c r="Q1757" i="2"/>
  <c r="R1757" i="2"/>
  <c r="S1757" i="2"/>
  <c r="T1757" i="2"/>
  <c r="A1758" i="2"/>
  <c r="B1758" i="2" s="1"/>
  <c r="C1758" i="2"/>
  <c r="D1758" i="2"/>
  <c r="G1758" i="2"/>
  <c r="E1758" i="2" s="1"/>
  <c r="F1758" i="2" s="1"/>
  <c r="H1758" i="2"/>
  <c r="I1758" i="2"/>
  <c r="K1758" i="2" s="1"/>
  <c r="L1758" i="2"/>
  <c r="M1758" i="2"/>
  <c r="N1758" i="2" s="1"/>
  <c r="P1758" i="2"/>
  <c r="Q1758" i="2"/>
  <c r="R1758" i="2"/>
  <c r="S1758" i="2"/>
  <c r="T1758" i="2"/>
  <c r="A1759" i="2"/>
  <c r="B1759" i="2" s="1"/>
  <c r="C1759" i="2"/>
  <c r="D1759" i="2"/>
  <c r="G1759" i="2"/>
  <c r="E1759" i="2" s="1"/>
  <c r="F1759" i="2" s="1"/>
  <c r="H1759" i="2"/>
  <c r="I1759" i="2"/>
  <c r="J1759" i="2" s="1"/>
  <c r="L1759" i="2"/>
  <c r="M1759" i="2"/>
  <c r="N1759" i="2" s="1"/>
  <c r="P1759" i="2"/>
  <c r="Q1759" i="2"/>
  <c r="R1759" i="2"/>
  <c r="S1759" i="2"/>
  <c r="T1759" i="2"/>
  <c r="A1760" i="2"/>
  <c r="B1760" i="2" s="1"/>
  <c r="C1760" i="2"/>
  <c r="D1760" i="2"/>
  <c r="G1760" i="2"/>
  <c r="E1760" i="2" s="1"/>
  <c r="F1760" i="2" s="1"/>
  <c r="H1760" i="2"/>
  <c r="I1760" i="2"/>
  <c r="J1760" i="2" s="1"/>
  <c r="L1760" i="2"/>
  <c r="M1760" i="2"/>
  <c r="O1760" i="2" s="1"/>
  <c r="P1760" i="2"/>
  <c r="Q1760" i="2"/>
  <c r="R1760" i="2"/>
  <c r="S1760" i="2"/>
  <c r="T1760" i="2"/>
  <c r="A1761" i="2"/>
  <c r="B1761" i="2" s="1"/>
  <c r="C1761" i="2"/>
  <c r="D1761" i="2"/>
  <c r="G1761" i="2"/>
  <c r="E1761" i="2" s="1"/>
  <c r="F1761" i="2" s="1"/>
  <c r="H1761" i="2"/>
  <c r="I1761" i="2"/>
  <c r="J1761" i="2" s="1"/>
  <c r="L1761" i="2"/>
  <c r="M1761" i="2"/>
  <c r="N1761" i="2" s="1"/>
  <c r="P1761" i="2"/>
  <c r="Q1761" i="2"/>
  <c r="R1761" i="2"/>
  <c r="S1761" i="2"/>
  <c r="T1761" i="2"/>
  <c r="A1762" i="2"/>
  <c r="B1762" i="2" s="1"/>
  <c r="C1762" i="2"/>
  <c r="D1762" i="2"/>
  <c r="G1762" i="2"/>
  <c r="E1762" i="2" s="1"/>
  <c r="F1762" i="2" s="1"/>
  <c r="H1762" i="2"/>
  <c r="I1762" i="2"/>
  <c r="L1762" i="2"/>
  <c r="M1762" i="2"/>
  <c r="N1762" i="2" s="1"/>
  <c r="P1762" i="2"/>
  <c r="Q1762" i="2"/>
  <c r="R1762" i="2"/>
  <c r="S1762" i="2"/>
  <c r="T1762" i="2"/>
  <c r="A1763" i="2"/>
  <c r="B1763" i="2" s="1"/>
  <c r="C1763" i="2"/>
  <c r="D1763" i="2"/>
  <c r="G1763" i="2"/>
  <c r="E1763" i="2" s="1"/>
  <c r="F1763" i="2" s="1"/>
  <c r="H1763" i="2"/>
  <c r="I1763" i="2"/>
  <c r="J1763" i="2" s="1"/>
  <c r="L1763" i="2"/>
  <c r="M1763" i="2"/>
  <c r="P1763" i="2"/>
  <c r="Q1763" i="2"/>
  <c r="R1763" i="2"/>
  <c r="S1763" i="2"/>
  <c r="T1763" i="2"/>
  <c r="A1764" i="2"/>
  <c r="B1764" i="2" s="1"/>
  <c r="C1764" i="2"/>
  <c r="D1764" i="2"/>
  <c r="G1764" i="2"/>
  <c r="E1764" i="2" s="1"/>
  <c r="F1764" i="2" s="1"/>
  <c r="H1764" i="2"/>
  <c r="I1764" i="2"/>
  <c r="J1764" i="2" s="1"/>
  <c r="L1764" i="2"/>
  <c r="M1764" i="2"/>
  <c r="O1764" i="2" s="1"/>
  <c r="P1764" i="2"/>
  <c r="Q1764" i="2"/>
  <c r="R1764" i="2"/>
  <c r="S1764" i="2"/>
  <c r="T1764" i="2"/>
  <c r="A1765" i="2"/>
  <c r="B1765" i="2" s="1"/>
  <c r="C1765" i="2"/>
  <c r="D1765" i="2"/>
  <c r="G1765" i="2"/>
  <c r="E1765" i="2" s="1"/>
  <c r="F1765" i="2" s="1"/>
  <c r="H1765" i="2"/>
  <c r="I1765" i="2"/>
  <c r="J1765" i="2" s="1"/>
  <c r="L1765" i="2"/>
  <c r="M1765" i="2"/>
  <c r="N1765" i="2" s="1"/>
  <c r="P1765" i="2"/>
  <c r="Q1765" i="2"/>
  <c r="R1765" i="2"/>
  <c r="S1765" i="2"/>
  <c r="T1765" i="2"/>
  <c r="A1766" i="2"/>
  <c r="B1766" i="2" s="1"/>
  <c r="C1766" i="2"/>
  <c r="D1766" i="2"/>
  <c r="G1766" i="2"/>
  <c r="E1766" i="2" s="1"/>
  <c r="F1766" i="2" s="1"/>
  <c r="H1766" i="2"/>
  <c r="I1766" i="2"/>
  <c r="L1766" i="2"/>
  <c r="M1766" i="2"/>
  <c r="N1766" i="2" s="1"/>
  <c r="P1766" i="2"/>
  <c r="Q1766" i="2"/>
  <c r="R1766" i="2"/>
  <c r="S1766" i="2"/>
  <c r="T1766" i="2"/>
  <c r="A1767" i="2"/>
  <c r="B1767" i="2" s="1"/>
  <c r="C1767" i="2"/>
  <c r="D1767" i="2"/>
  <c r="G1767" i="2"/>
  <c r="E1767" i="2" s="1"/>
  <c r="F1767" i="2" s="1"/>
  <c r="H1767" i="2"/>
  <c r="I1767" i="2"/>
  <c r="J1767" i="2" s="1"/>
  <c r="L1767" i="2"/>
  <c r="M1767" i="2"/>
  <c r="P1767" i="2"/>
  <c r="Q1767" i="2"/>
  <c r="R1767" i="2"/>
  <c r="S1767" i="2"/>
  <c r="T1767" i="2"/>
  <c r="A1768" i="2"/>
  <c r="B1768" i="2" s="1"/>
  <c r="C1768" i="2"/>
  <c r="D1768" i="2"/>
  <c r="G1768" i="2"/>
  <c r="E1768" i="2" s="1"/>
  <c r="F1768" i="2" s="1"/>
  <c r="H1768" i="2"/>
  <c r="I1768" i="2"/>
  <c r="J1768" i="2" s="1"/>
  <c r="L1768" i="2"/>
  <c r="M1768" i="2"/>
  <c r="O1768" i="2" s="1"/>
  <c r="P1768" i="2"/>
  <c r="Q1768" i="2"/>
  <c r="R1768" i="2"/>
  <c r="S1768" i="2"/>
  <c r="T1768" i="2"/>
  <c r="A1769" i="2"/>
  <c r="B1769" i="2" s="1"/>
  <c r="C1769" i="2"/>
  <c r="D1769" i="2"/>
  <c r="G1769" i="2"/>
  <c r="E1769" i="2" s="1"/>
  <c r="F1769" i="2" s="1"/>
  <c r="H1769" i="2"/>
  <c r="I1769" i="2"/>
  <c r="J1769" i="2" s="1"/>
  <c r="L1769" i="2"/>
  <c r="M1769" i="2"/>
  <c r="O1769" i="2" s="1"/>
  <c r="P1769" i="2"/>
  <c r="Q1769" i="2"/>
  <c r="R1769" i="2"/>
  <c r="S1769" i="2"/>
  <c r="T1769" i="2"/>
  <c r="A1770" i="2"/>
  <c r="B1770" i="2" s="1"/>
  <c r="C1770" i="2"/>
  <c r="D1770" i="2"/>
  <c r="G1770" i="2"/>
  <c r="E1770" i="2" s="1"/>
  <c r="F1770" i="2" s="1"/>
  <c r="H1770" i="2"/>
  <c r="I1770" i="2"/>
  <c r="K1770" i="2" s="1"/>
  <c r="L1770" i="2"/>
  <c r="M1770" i="2"/>
  <c r="N1770" i="2" s="1"/>
  <c r="P1770" i="2"/>
  <c r="Q1770" i="2"/>
  <c r="R1770" i="2"/>
  <c r="S1770" i="2"/>
  <c r="T1770" i="2"/>
  <c r="A1771" i="2"/>
  <c r="B1771" i="2" s="1"/>
  <c r="C1771" i="2"/>
  <c r="D1771" i="2"/>
  <c r="G1771" i="2"/>
  <c r="E1771" i="2" s="1"/>
  <c r="F1771" i="2" s="1"/>
  <c r="H1771" i="2"/>
  <c r="I1771" i="2"/>
  <c r="J1771" i="2" s="1"/>
  <c r="L1771" i="2"/>
  <c r="M1771" i="2"/>
  <c r="N1771" i="2" s="1"/>
  <c r="P1771" i="2"/>
  <c r="Q1771" i="2"/>
  <c r="R1771" i="2"/>
  <c r="S1771" i="2"/>
  <c r="T1771" i="2"/>
  <c r="A1772" i="2"/>
  <c r="B1772" i="2" s="1"/>
  <c r="C1772" i="2"/>
  <c r="D1772" i="2"/>
  <c r="G1772" i="2"/>
  <c r="E1772" i="2" s="1"/>
  <c r="F1772" i="2" s="1"/>
  <c r="H1772" i="2"/>
  <c r="I1772" i="2"/>
  <c r="J1772" i="2" s="1"/>
  <c r="L1772" i="2"/>
  <c r="M1772" i="2"/>
  <c r="O1772" i="2" s="1"/>
  <c r="P1772" i="2"/>
  <c r="Q1772" i="2"/>
  <c r="R1772" i="2"/>
  <c r="S1772" i="2"/>
  <c r="T1772" i="2"/>
  <c r="A1773" i="2"/>
  <c r="B1773" i="2" s="1"/>
  <c r="C1773" i="2"/>
  <c r="D1773" i="2"/>
  <c r="G1773" i="2"/>
  <c r="E1773" i="2" s="1"/>
  <c r="F1773" i="2" s="1"/>
  <c r="H1773" i="2"/>
  <c r="I1773" i="2"/>
  <c r="J1773" i="2" s="1"/>
  <c r="L1773" i="2"/>
  <c r="M1773" i="2"/>
  <c r="P1773" i="2"/>
  <c r="Q1773" i="2"/>
  <c r="R1773" i="2"/>
  <c r="S1773" i="2"/>
  <c r="T1773" i="2"/>
  <c r="A1774" i="2"/>
  <c r="B1774" i="2" s="1"/>
  <c r="C1774" i="2"/>
  <c r="D1774" i="2"/>
  <c r="G1774" i="2"/>
  <c r="E1774" i="2" s="1"/>
  <c r="F1774" i="2" s="1"/>
  <c r="H1774" i="2"/>
  <c r="I1774" i="2"/>
  <c r="K1774" i="2" s="1"/>
  <c r="L1774" i="2"/>
  <c r="M1774" i="2"/>
  <c r="N1774" i="2" s="1"/>
  <c r="P1774" i="2"/>
  <c r="Q1774" i="2"/>
  <c r="R1774" i="2"/>
  <c r="S1774" i="2"/>
  <c r="T1774" i="2"/>
  <c r="A1775" i="2"/>
  <c r="B1775" i="2" s="1"/>
  <c r="C1775" i="2"/>
  <c r="D1775" i="2"/>
  <c r="G1775" i="2"/>
  <c r="E1775" i="2" s="1"/>
  <c r="F1775" i="2" s="1"/>
  <c r="H1775" i="2"/>
  <c r="I1775" i="2"/>
  <c r="J1775" i="2" s="1"/>
  <c r="L1775" i="2"/>
  <c r="M1775" i="2"/>
  <c r="N1775" i="2" s="1"/>
  <c r="P1775" i="2"/>
  <c r="Q1775" i="2"/>
  <c r="R1775" i="2"/>
  <c r="S1775" i="2"/>
  <c r="T1775" i="2"/>
  <c r="A1776" i="2"/>
  <c r="B1776" i="2" s="1"/>
  <c r="C1776" i="2"/>
  <c r="D1776" i="2"/>
  <c r="G1776" i="2"/>
  <c r="E1776" i="2" s="1"/>
  <c r="F1776" i="2" s="1"/>
  <c r="H1776" i="2"/>
  <c r="I1776" i="2"/>
  <c r="J1776" i="2" s="1"/>
  <c r="L1776" i="2"/>
  <c r="M1776" i="2"/>
  <c r="O1776" i="2" s="1"/>
  <c r="P1776" i="2"/>
  <c r="Q1776" i="2"/>
  <c r="R1776" i="2"/>
  <c r="S1776" i="2"/>
  <c r="T1776" i="2"/>
  <c r="A1777" i="2"/>
  <c r="B1777" i="2" s="1"/>
  <c r="C1777" i="2"/>
  <c r="D1777" i="2"/>
  <c r="G1777" i="2"/>
  <c r="E1777" i="2" s="1"/>
  <c r="F1777" i="2" s="1"/>
  <c r="H1777" i="2"/>
  <c r="I1777" i="2"/>
  <c r="L1777" i="2"/>
  <c r="M1777" i="2"/>
  <c r="N1777" i="2" s="1"/>
  <c r="P1777" i="2"/>
  <c r="Q1777" i="2"/>
  <c r="R1777" i="2"/>
  <c r="S1777" i="2"/>
  <c r="T1777" i="2"/>
  <c r="A1778" i="2"/>
  <c r="B1778" i="2" s="1"/>
  <c r="C1778" i="2"/>
  <c r="D1778" i="2"/>
  <c r="G1778" i="2"/>
  <c r="E1778" i="2" s="1"/>
  <c r="F1778" i="2" s="1"/>
  <c r="H1778" i="2"/>
  <c r="I1778" i="2"/>
  <c r="K1778" i="2" s="1"/>
  <c r="L1778" i="2"/>
  <c r="M1778" i="2"/>
  <c r="O1778" i="2" s="1"/>
  <c r="P1778" i="2"/>
  <c r="Q1778" i="2"/>
  <c r="R1778" i="2"/>
  <c r="S1778" i="2"/>
  <c r="T1778" i="2"/>
  <c r="A1779" i="2"/>
  <c r="B1779" i="2" s="1"/>
  <c r="C1779" i="2"/>
  <c r="D1779" i="2"/>
  <c r="G1779" i="2"/>
  <c r="E1779" i="2" s="1"/>
  <c r="F1779" i="2" s="1"/>
  <c r="H1779" i="2"/>
  <c r="I1779" i="2"/>
  <c r="J1779" i="2" s="1"/>
  <c r="L1779" i="2"/>
  <c r="M1779" i="2"/>
  <c r="N1779" i="2" s="1"/>
  <c r="P1779" i="2"/>
  <c r="Q1779" i="2"/>
  <c r="R1779" i="2"/>
  <c r="S1779" i="2"/>
  <c r="T1779" i="2"/>
  <c r="A1780" i="2"/>
  <c r="B1780" i="2" s="1"/>
  <c r="C1780" i="2"/>
  <c r="D1780" i="2"/>
  <c r="G1780" i="2"/>
  <c r="E1780" i="2" s="1"/>
  <c r="F1780" i="2" s="1"/>
  <c r="H1780" i="2"/>
  <c r="I1780" i="2"/>
  <c r="J1780" i="2" s="1"/>
  <c r="L1780" i="2"/>
  <c r="M1780" i="2"/>
  <c r="O1780" i="2" s="1"/>
  <c r="P1780" i="2"/>
  <c r="Q1780" i="2"/>
  <c r="R1780" i="2"/>
  <c r="S1780" i="2"/>
  <c r="T1780" i="2"/>
  <c r="A1781" i="2"/>
  <c r="B1781" i="2" s="1"/>
  <c r="C1781" i="2"/>
  <c r="D1781" i="2"/>
  <c r="G1781" i="2"/>
  <c r="E1781" i="2" s="1"/>
  <c r="F1781" i="2" s="1"/>
  <c r="H1781" i="2"/>
  <c r="I1781" i="2"/>
  <c r="L1781" i="2"/>
  <c r="M1781" i="2"/>
  <c r="O1781" i="2" s="1"/>
  <c r="P1781" i="2"/>
  <c r="Q1781" i="2"/>
  <c r="R1781" i="2"/>
  <c r="S1781" i="2"/>
  <c r="T1781" i="2"/>
  <c r="A1782" i="2"/>
  <c r="B1782" i="2" s="1"/>
  <c r="C1782" i="2"/>
  <c r="D1782" i="2"/>
  <c r="G1782" i="2"/>
  <c r="E1782" i="2" s="1"/>
  <c r="F1782" i="2" s="1"/>
  <c r="H1782" i="2"/>
  <c r="I1782" i="2"/>
  <c r="K1782" i="2" s="1"/>
  <c r="L1782" i="2"/>
  <c r="M1782" i="2"/>
  <c r="N1782" i="2" s="1"/>
  <c r="P1782" i="2"/>
  <c r="Q1782" i="2"/>
  <c r="R1782" i="2"/>
  <c r="S1782" i="2"/>
  <c r="T1782" i="2"/>
  <c r="A1783" i="2"/>
  <c r="B1783" i="2" s="1"/>
  <c r="C1783" i="2"/>
  <c r="D1783" i="2"/>
  <c r="G1783" i="2"/>
  <c r="E1783" i="2" s="1"/>
  <c r="F1783" i="2" s="1"/>
  <c r="H1783" i="2"/>
  <c r="I1783" i="2"/>
  <c r="J1783" i="2" s="1"/>
  <c r="L1783" i="2"/>
  <c r="M1783" i="2"/>
  <c r="N1783" i="2" s="1"/>
  <c r="P1783" i="2"/>
  <c r="Q1783" i="2"/>
  <c r="R1783" i="2"/>
  <c r="S1783" i="2"/>
  <c r="T1783" i="2"/>
  <c r="A1784" i="2"/>
  <c r="B1784" i="2" s="1"/>
  <c r="C1784" i="2"/>
  <c r="D1784" i="2"/>
  <c r="G1784" i="2"/>
  <c r="E1784" i="2" s="1"/>
  <c r="F1784" i="2" s="1"/>
  <c r="H1784" i="2"/>
  <c r="I1784" i="2"/>
  <c r="J1784" i="2" s="1"/>
  <c r="L1784" i="2"/>
  <c r="M1784" i="2"/>
  <c r="O1784" i="2" s="1"/>
  <c r="P1784" i="2"/>
  <c r="Q1784" i="2"/>
  <c r="R1784" i="2"/>
  <c r="S1784" i="2"/>
  <c r="T1784" i="2"/>
  <c r="A1785" i="2"/>
  <c r="B1785" i="2" s="1"/>
  <c r="C1785" i="2"/>
  <c r="D1785" i="2"/>
  <c r="G1785" i="2"/>
  <c r="E1785" i="2" s="1"/>
  <c r="F1785" i="2" s="1"/>
  <c r="H1785" i="2"/>
  <c r="I1785" i="2"/>
  <c r="J1785" i="2" s="1"/>
  <c r="L1785" i="2"/>
  <c r="M1785" i="2"/>
  <c r="P1785" i="2"/>
  <c r="Q1785" i="2"/>
  <c r="R1785" i="2"/>
  <c r="S1785" i="2"/>
  <c r="T1785" i="2"/>
  <c r="A1786" i="2"/>
  <c r="B1786" i="2" s="1"/>
  <c r="C1786" i="2"/>
  <c r="D1786" i="2"/>
  <c r="G1786" i="2"/>
  <c r="E1786" i="2" s="1"/>
  <c r="F1786" i="2" s="1"/>
  <c r="H1786" i="2"/>
  <c r="I1786" i="2"/>
  <c r="K1786" i="2" s="1"/>
  <c r="L1786" i="2"/>
  <c r="M1786" i="2"/>
  <c r="N1786" i="2" s="1"/>
  <c r="P1786" i="2"/>
  <c r="Q1786" i="2"/>
  <c r="R1786" i="2"/>
  <c r="S1786" i="2"/>
  <c r="T1786" i="2"/>
  <c r="A1787" i="2"/>
  <c r="B1787" i="2" s="1"/>
  <c r="C1787" i="2"/>
  <c r="D1787" i="2"/>
  <c r="G1787" i="2"/>
  <c r="E1787" i="2" s="1"/>
  <c r="F1787" i="2" s="1"/>
  <c r="H1787" i="2"/>
  <c r="I1787" i="2"/>
  <c r="J1787" i="2" s="1"/>
  <c r="L1787" i="2"/>
  <c r="M1787" i="2"/>
  <c r="P1787" i="2"/>
  <c r="Q1787" i="2"/>
  <c r="R1787" i="2"/>
  <c r="S1787" i="2"/>
  <c r="T1787" i="2"/>
  <c r="A1788" i="2"/>
  <c r="B1788" i="2" s="1"/>
  <c r="C1788" i="2"/>
  <c r="D1788" i="2"/>
  <c r="G1788" i="2"/>
  <c r="E1788" i="2" s="1"/>
  <c r="F1788" i="2" s="1"/>
  <c r="H1788" i="2"/>
  <c r="I1788" i="2"/>
  <c r="J1788" i="2" s="1"/>
  <c r="L1788" i="2"/>
  <c r="M1788" i="2"/>
  <c r="O1788" i="2" s="1"/>
  <c r="P1788" i="2"/>
  <c r="Q1788" i="2"/>
  <c r="R1788" i="2"/>
  <c r="S1788" i="2"/>
  <c r="T1788" i="2"/>
  <c r="A1789" i="2"/>
  <c r="B1789" i="2" s="1"/>
  <c r="C1789" i="2"/>
  <c r="D1789" i="2"/>
  <c r="G1789" i="2"/>
  <c r="E1789" i="2" s="1"/>
  <c r="F1789" i="2" s="1"/>
  <c r="H1789" i="2"/>
  <c r="I1789" i="2"/>
  <c r="J1789" i="2" s="1"/>
  <c r="L1789" i="2"/>
  <c r="M1789" i="2"/>
  <c r="P1789" i="2"/>
  <c r="Q1789" i="2"/>
  <c r="R1789" i="2"/>
  <c r="S1789" i="2"/>
  <c r="T1789" i="2"/>
  <c r="A1790" i="2"/>
  <c r="B1790" i="2" s="1"/>
  <c r="C1790" i="2"/>
  <c r="D1790" i="2"/>
  <c r="G1790" i="2"/>
  <c r="E1790" i="2" s="1"/>
  <c r="F1790" i="2" s="1"/>
  <c r="H1790" i="2"/>
  <c r="I1790" i="2"/>
  <c r="K1790" i="2" s="1"/>
  <c r="L1790" i="2"/>
  <c r="M1790" i="2"/>
  <c r="N1790" i="2" s="1"/>
  <c r="P1790" i="2"/>
  <c r="Q1790" i="2"/>
  <c r="R1790" i="2"/>
  <c r="S1790" i="2"/>
  <c r="T1790" i="2"/>
  <c r="A1791" i="2"/>
  <c r="B1791" i="2" s="1"/>
  <c r="C1791" i="2"/>
  <c r="D1791" i="2"/>
  <c r="G1791" i="2"/>
  <c r="E1791" i="2" s="1"/>
  <c r="F1791" i="2" s="1"/>
  <c r="H1791" i="2"/>
  <c r="I1791" i="2"/>
  <c r="J1791" i="2" s="1"/>
  <c r="L1791" i="2"/>
  <c r="M1791" i="2"/>
  <c r="P1791" i="2"/>
  <c r="Q1791" i="2"/>
  <c r="R1791" i="2"/>
  <c r="S1791" i="2"/>
  <c r="T1791" i="2"/>
  <c r="A1792" i="2"/>
  <c r="B1792" i="2" s="1"/>
  <c r="C1792" i="2"/>
  <c r="D1792" i="2"/>
  <c r="G1792" i="2"/>
  <c r="E1792" i="2" s="1"/>
  <c r="F1792" i="2" s="1"/>
  <c r="H1792" i="2"/>
  <c r="I1792" i="2"/>
  <c r="J1792" i="2" s="1"/>
  <c r="L1792" i="2"/>
  <c r="M1792" i="2"/>
  <c r="O1792" i="2" s="1"/>
  <c r="P1792" i="2"/>
  <c r="Q1792" i="2"/>
  <c r="R1792" i="2"/>
  <c r="S1792" i="2"/>
  <c r="T1792" i="2"/>
  <c r="A1793" i="2"/>
  <c r="B1793" i="2" s="1"/>
  <c r="C1793" i="2"/>
  <c r="D1793" i="2"/>
  <c r="G1793" i="2"/>
  <c r="E1793" i="2" s="1"/>
  <c r="F1793" i="2" s="1"/>
  <c r="H1793" i="2"/>
  <c r="I1793" i="2"/>
  <c r="J1793" i="2" s="1"/>
  <c r="L1793" i="2"/>
  <c r="M1793" i="2"/>
  <c r="N1793" i="2" s="1"/>
  <c r="P1793" i="2"/>
  <c r="Q1793" i="2"/>
  <c r="R1793" i="2"/>
  <c r="S1793" i="2"/>
  <c r="T1793" i="2"/>
  <c r="A1794" i="2"/>
  <c r="B1794" i="2" s="1"/>
  <c r="C1794" i="2"/>
  <c r="D1794" i="2"/>
  <c r="G1794" i="2"/>
  <c r="E1794" i="2" s="1"/>
  <c r="F1794" i="2" s="1"/>
  <c r="H1794" i="2"/>
  <c r="I1794" i="2"/>
  <c r="K1794" i="2" s="1"/>
  <c r="L1794" i="2"/>
  <c r="M1794" i="2"/>
  <c r="N1794" i="2" s="1"/>
  <c r="P1794" i="2"/>
  <c r="Q1794" i="2"/>
  <c r="R1794" i="2"/>
  <c r="S1794" i="2"/>
  <c r="T1794" i="2"/>
  <c r="A1795" i="2"/>
  <c r="B1795" i="2" s="1"/>
  <c r="C1795" i="2"/>
  <c r="D1795" i="2"/>
  <c r="G1795" i="2"/>
  <c r="E1795" i="2" s="1"/>
  <c r="F1795" i="2" s="1"/>
  <c r="H1795" i="2"/>
  <c r="I1795" i="2"/>
  <c r="J1795" i="2" s="1"/>
  <c r="L1795" i="2"/>
  <c r="M1795" i="2"/>
  <c r="N1795" i="2" s="1"/>
  <c r="P1795" i="2"/>
  <c r="Q1795" i="2"/>
  <c r="R1795" i="2"/>
  <c r="S1795" i="2"/>
  <c r="T1795" i="2"/>
  <c r="A1796" i="2"/>
  <c r="B1796" i="2" s="1"/>
  <c r="C1796" i="2"/>
  <c r="D1796" i="2"/>
  <c r="G1796" i="2"/>
  <c r="E1796" i="2" s="1"/>
  <c r="F1796" i="2" s="1"/>
  <c r="H1796" i="2"/>
  <c r="I1796" i="2"/>
  <c r="J1796" i="2" s="1"/>
  <c r="L1796" i="2"/>
  <c r="M1796" i="2"/>
  <c r="O1796" i="2" s="1"/>
  <c r="P1796" i="2"/>
  <c r="Q1796" i="2"/>
  <c r="R1796" i="2"/>
  <c r="S1796" i="2"/>
  <c r="T1796" i="2"/>
  <c r="A1797" i="2"/>
  <c r="B1797" i="2" s="1"/>
  <c r="C1797" i="2"/>
  <c r="D1797" i="2"/>
  <c r="G1797" i="2"/>
  <c r="E1797" i="2" s="1"/>
  <c r="F1797" i="2" s="1"/>
  <c r="H1797" i="2"/>
  <c r="I1797" i="2"/>
  <c r="J1797" i="2" s="1"/>
  <c r="L1797" i="2"/>
  <c r="M1797" i="2"/>
  <c r="N1797" i="2" s="1"/>
  <c r="P1797" i="2"/>
  <c r="Q1797" i="2"/>
  <c r="R1797" i="2"/>
  <c r="S1797" i="2"/>
  <c r="T1797" i="2"/>
  <c r="A1798" i="2"/>
  <c r="B1798" i="2" s="1"/>
  <c r="C1798" i="2"/>
  <c r="D1798" i="2"/>
  <c r="G1798" i="2"/>
  <c r="E1798" i="2" s="1"/>
  <c r="F1798" i="2" s="1"/>
  <c r="H1798" i="2"/>
  <c r="I1798" i="2"/>
  <c r="K1798" i="2" s="1"/>
  <c r="L1798" i="2"/>
  <c r="M1798" i="2"/>
  <c r="N1798" i="2" s="1"/>
  <c r="P1798" i="2"/>
  <c r="Q1798" i="2"/>
  <c r="R1798" i="2"/>
  <c r="S1798" i="2"/>
  <c r="T1798" i="2"/>
  <c r="A1799" i="2"/>
  <c r="B1799" i="2" s="1"/>
  <c r="C1799" i="2"/>
  <c r="D1799" i="2"/>
  <c r="G1799" i="2"/>
  <c r="E1799" i="2" s="1"/>
  <c r="F1799" i="2" s="1"/>
  <c r="H1799" i="2"/>
  <c r="I1799" i="2"/>
  <c r="J1799" i="2" s="1"/>
  <c r="L1799" i="2"/>
  <c r="M1799" i="2"/>
  <c r="N1799" i="2" s="1"/>
  <c r="P1799" i="2"/>
  <c r="Q1799" i="2"/>
  <c r="R1799" i="2"/>
  <c r="S1799" i="2"/>
  <c r="T1799" i="2"/>
  <c r="A1800" i="2"/>
  <c r="B1800" i="2" s="1"/>
  <c r="C1800" i="2"/>
  <c r="D1800" i="2"/>
  <c r="G1800" i="2"/>
  <c r="E1800" i="2" s="1"/>
  <c r="F1800" i="2" s="1"/>
  <c r="H1800" i="2"/>
  <c r="I1800" i="2"/>
  <c r="K1800" i="2" s="1"/>
  <c r="L1800" i="2"/>
  <c r="M1800" i="2"/>
  <c r="O1800" i="2" s="1"/>
  <c r="P1800" i="2"/>
  <c r="Q1800" i="2"/>
  <c r="R1800" i="2"/>
  <c r="S1800" i="2"/>
  <c r="T1800" i="2"/>
  <c r="A1801" i="2"/>
  <c r="B1801" i="2" s="1"/>
  <c r="C1801" i="2"/>
  <c r="D1801" i="2"/>
  <c r="G1801" i="2"/>
  <c r="E1801" i="2" s="1"/>
  <c r="F1801" i="2" s="1"/>
  <c r="H1801" i="2"/>
  <c r="I1801" i="2"/>
  <c r="J1801" i="2" s="1"/>
  <c r="L1801" i="2"/>
  <c r="M1801" i="2"/>
  <c r="N1801" i="2" s="1"/>
  <c r="P1801" i="2"/>
  <c r="Q1801" i="2"/>
  <c r="R1801" i="2"/>
  <c r="S1801" i="2"/>
  <c r="T1801" i="2"/>
  <c r="A1802" i="2"/>
  <c r="B1802" i="2" s="1"/>
  <c r="C1802" i="2"/>
  <c r="D1802" i="2"/>
  <c r="G1802" i="2"/>
  <c r="E1802" i="2" s="1"/>
  <c r="F1802" i="2" s="1"/>
  <c r="H1802" i="2"/>
  <c r="I1802" i="2"/>
  <c r="K1802" i="2" s="1"/>
  <c r="L1802" i="2"/>
  <c r="M1802" i="2"/>
  <c r="N1802" i="2" s="1"/>
  <c r="P1802" i="2"/>
  <c r="Q1802" i="2"/>
  <c r="R1802" i="2"/>
  <c r="S1802" i="2"/>
  <c r="T1802" i="2"/>
  <c r="A1803" i="2"/>
  <c r="B1803" i="2" s="1"/>
  <c r="C1803" i="2"/>
  <c r="D1803" i="2"/>
  <c r="G1803" i="2"/>
  <c r="E1803" i="2" s="1"/>
  <c r="F1803" i="2" s="1"/>
  <c r="H1803" i="2"/>
  <c r="I1803" i="2"/>
  <c r="L1803" i="2"/>
  <c r="M1803" i="2"/>
  <c r="O1803" i="2" s="1"/>
  <c r="P1803" i="2"/>
  <c r="Q1803" i="2"/>
  <c r="R1803" i="2"/>
  <c r="S1803" i="2"/>
  <c r="T1803" i="2"/>
  <c r="A1804" i="2"/>
  <c r="B1804" i="2" s="1"/>
  <c r="C1804" i="2"/>
  <c r="D1804" i="2"/>
  <c r="G1804" i="2"/>
  <c r="E1804" i="2" s="1"/>
  <c r="F1804" i="2" s="1"/>
  <c r="H1804" i="2"/>
  <c r="I1804" i="2"/>
  <c r="J1804" i="2" s="1"/>
  <c r="L1804" i="2"/>
  <c r="M1804" i="2"/>
  <c r="N1804" i="2" s="1"/>
  <c r="P1804" i="2"/>
  <c r="Q1804" i="2"/>
  <c r="R1804" i="2"/>
  <c r="S1804" i="2"/>
  <c r="T1804" i="2"/>
  <c r="A1805" i="2"/>
  <c r="B1805" i="2" s="1"/>
  <c r="C1805" i="2"/>
  <c r="D1805" i="2"/>
  <c r="G1805" i="2"/>
  <c r="E1805" i="2" s="1"/>
  <c r="F1805" i="2" s="1"/>
  <c r="H1805" i="2"/>
  <c r="I1805" i="2"/>
  <c r="K1805" i="2" s="1"/>
  <c r="L1805" i="2"/>
  <c r="M1805" i="2"/>
  <c r="N1805" i="2" s="1"/>
  <c r="P1805" i="2"/>
  <c r="Q1805" i="2"/>
  <c r="R1805" i="2"/>
  <c r="S1805" i="2"/>
  <c r="T1805" i="2"/>
  <c r="A1806" i="2"/>
  <c r="B1806" i="2" s="1"/>
  <c r="C1806" i="2"/>
  <c r="D1806" i="2"/>
  <c r="G1806" i="2"/>
  <c r="E1806" i="2" s="1"/>
  <c r="F1806" i="2" s="1"/>
  <c r="H1806" i="2"/>
  <c r="I1806" i="2"/>
  <c r="K1806" i="2" s="1"/>
  <c r="L1806" i="2"/>
  <c r="M1806" i="2"/>
  <c r="N1806" i="2" s="1"/>
  <c r="P1806" i="2"/>
  <c r="Q1806" i="2"/>
  <c r="R1806" i="2"/>
  <c r="S1806" i="2"/>
  <c r="T1806" i="2"/>
  <c r="A1807" i="2"/>
  <c r="B1807" i="2" s="1"/>
  <c r="C1807" i="2"/>
  <c r="D1807" i="2"/>
  <c r="G1807" i="2"/>
  <c r="E1807" i="2" s="1"/>
  <c r="F1807" i="2" s="1"/>
  <c r="H1807" i="2"/>
  <c r="I1807" i="2"/>
  <c r="J1807" i="2" s="1"/>
  <c r="L1807" i="2"/>
  <c r="M1807" i="2"/>
  <c r="O1807" i="2" s="1"/>
  <c r="P1807" i="2"/>
  <c r="Q1807" i="2"/>
  <c r="R1807" i="2"/>
  <c r="S1807" i="2"/>
  <c r="T1807" i="2"/>
  <c r="A1808" i="2"/>
  <c r="B1808" i="2" s="1"/>
  <c r="C1808" i="2"/>
  <c r="D1808" i="2"/>
  <c r="G1808" i="2"/>
  <c r="E1808" i="2" s="1"/>
  <c r="F1808" i="2" s="1"/>
  <c r="H1808" i="2"/>
  <c r="I1808" i="2"/>
  <c r="J1808" i="2" s="1"/>
  <c r="L1808" i="2"/>
  <c r="M1808" i="2"/>
  <c r="P1808" i="2"/>
  <c r="Q1808" i="2"/>
  <c r="R1808" i="2"/>
  <c r="S1808" i="2"/>
  <c r="T1808" i="2"/>
  <c r="A1809" i="2"/>
  <c r="B1809" i="2" s="1"/>
  <c r="C1809" i="2"/>
  <c r="D1809" i="2"/>
  <c r="G1809" i="2"/>
  <c r="E1809" i="2" s="1"/>
  <c r="F1809" i="2" s="1"/>
  <c r="H1809" i="2"/>
  <c r="I1809" i="2"/>
  <c r="K1809" i="2" s="1"/>
  <c r="L1809" i="2"/>
  <c r="M1809" i="2"/>
  <c r="P1809" i="2"/>
  <c r="Q1809" i="2"/>
  <c r="R1809" i="2"/>
  <c r="S1809" i="2"/>
  <c r="T1809" i="2"/>
  <c r="A1810" i="2"/>
  <c r="B1810" i="2" s="1"/>
  <c r="C1810" i="2"/>
  <c r="D1810" i="2"/>
  <c r="G1810" i="2"/>
  <c r="E1810" i="2" s="1"/>
  <c r="F1810" i="2" s="1"/>
  <c r="H1810" i="2"/>
  <c r="I1810" i="2"/>
  <c r="L1810" i="2"/>
  <c r="M1810" i="2"/>
  <c r="N1810" i="2" s="1"/>
  <c r="P1810" i="2"/>
  <c r="Q1810" i="2"/>
  <c r="R1810" i="2"/>
  <c r="S1810" i="2"/>
  <c r="T1810" i="2"/>
  <c r="A1811" i="2"/>
  <c r="B1811" i="2" s="1"/>
  <c r="C1811" i="2"/>
  <c r="D1811" i="2"/>
  <c r="G1811" i="2"/>
  <c r="E1811" i="2" s="1"/>
  <c r="F1811" i="2" s="1"/>
  <c r="H1811" i="2"/>
  <c r="I1811" i="2"/>
  <c r="L1811" i="2"/>
  <c r="M1811" i="2"/>
  <c r="O1811" i="2" s="1"/>
  <c r="P1811" i="2"/>
  <c r="Q1811" i="2"/>
  <c r="R1811" i="2"/>
  <c r="S1811" i="2"/>
  <c r="T1811" i="2"/>
  <c r="A1812" i="2"/>
  <c r="B1812" i="2" s="1"/>
  <c r="C1812" i="2"/>
  <c r="D1812" i="2"/>
  <c r="G1812" i="2"/>
  <c r="E1812" i="2" s="1"/>
  <c r="F1812" i="2" s="1"/>
  <c r="H1812" i="2"/>
  <c r="I1812" i="2"/>
  <c r="J1812" i="2" s="1"/>
  <c r="L1812" i="2"/>
  <c r="M1812" i="2"/>
  <c r="N1812" i="2" s="1"/>
  <c r="P1812" i="2"/>
  <c r="Q1812" i="2"/>
  <c r="R1812" i="2"/>
  <c r="S1812" i="2"/>
  <c r="T1812" i="2"/>
  <c r="A1813" i="2"/>
  <c r="B1813" i="2" s="1"/>
  <c r="C1813" i="2"/>
  <c r="D1813" i="2"/>
  <c r="G1813" i="2"/>
  <c r="E1813" i="2" s="1"/>
  <c r="F1813" i="2" s="1"/>
  <c r="H1813" i="2"/>
  <c r="I1813" i="2"/>
  <c r="L1813" i="2"/>
  <c r="M1813" i="2"/>
  <c r="N1813" i="2" s="1"/>
  <c r="P1813" i="2"/>
  <c r="Q1813" i="2"/>
  <c r="R1813" i="2"/>
  <c r="S1813" i="2"/>
  <c r="T1813" i="2"/>
  <c r="A1814" i="2"/>
  <c r="B1814" i="2" s="1"/>
  <c r="C1814" i="2"/>
  <c r="D1814" i="2"/>
  <c r="G1814" i="2"/>
  <c r="E1814" i="2" s="1"/>
  <c r="F1814" i="2" s="1"/>
  <c r="H1814" i="2"/>
  <c r="I1814" i="2"/>
  <c r="L1814" i="2"/>
  <c r="M1814" i="2"/>
  <c r="N1814" i="2" s="1"/>
  <c r="P1814" i="2"/>
  <c r="Q1814" i="2"/>
  <c r="R1814" i="2"/>
  <c r="S1814" i="2"/>
  <c r="T1814" i="2"/>
  <c r="A1815" i="2"/>
  <c r="B1815" i="2" s="1"/>
  <c r="C1815" i="2"/>
  <c r="D1815" i="2"/>
  <c r="G1815" i="2"/>
  <c r="E1815" i="2" s="1"/>
  <c r="F1815" i="2" s="1"/>
  <c r="H1815" i="2"/>
  <c r="I1815" i="2"/>
  <c r="J1815" i="2" s="1"/>
  <c r="L1815" i="2"/>
  <c r="M1815" i="2"/>
  <c r="O1815" i="2" s="1"/>
  <c r="P1815" i="2"/>
  <c r="Q1815" i="2"/>
  <c r="R1815" i="2"/>
  <c r="S1815" i="2"/>
  <c r="T1815" i="2"/>
  <c r="A1816" i="2"/>
  <c r="B1816" i="2" s="1"/>
  <c r="C1816" i="2"/>
  <c r="D1816" i="2"/>
  <c r="G1816" i="2"/>
  <c r="E1816" i="2" s="1"/>
  <c r="F1816" i="2" s="1"/>
  <c r="H1816" i="2"/>
  <c r="I1816" i="2"/>
  <c r="J1816" i="2" s="1"/>
  <c r="L1816" i="2"/>
  <c r="M1816" i="2"/>
  <c r="P1816" i="2"/>
  <c r="Q1816" i="2"/>
  <c r="R1816" i="2"/>
  <c r="S1816" i="2"/>
  <c r="T1816" i="2"/>
  <c r="A1817" i="2"/>
  <c r="B1817" i="2" s="1"/>
  <c r="C1817" i="2"/>
  <c r="D1817" i="2"/>
  <c r="G1817" i="2"/>
  <c r="E1817" i="2" s="1"/>
  <c r="F1817" i="2" s="1"/>
  <c r="H1817" i="2"/>
  <c r="I1817" i="2"/>
  <c r="L1817" i="2"/>
  <c r="M1817" i="2"/>
  <c r="N1817" i="2" s="1"/>
  <c r="P1817" i="2"/>
  <c r="Q1817" i="2"/>
  <c r="R1817" i="2"/>
  <c r="S1817" i="2"/>
  <c r="T1817" i="2"/>
  <c r="A1818" i="2"/>
  <c r="B1818" i="2" s="1"/>
  <c r="C1818" i="2"/>
  <c r="D1818" i="2"/>
  <c r="G1818" i="2"/>
  <c r="E1818" i="2" s="1"/>
  <c r="F1818" i="2" s="1"/>
  <c r="H1818" i="2"/>
  <c r="I1818" i="2"/>
  <c r="L1818" i="2"/>
  <c r="M1818" i="2"/>
  <c r="N1818" i="2" s="1"/>
  <c r="P1818" i="2"/>
  <c r="Q1818" i="2"/>
  <c r="R1818" i="2"/>
  <c r="S1818" i="2"/>
  <c r="T1818" i="2"/>
  <c r="A1819" i="2"/>
  <c r="B1819" i="2" s="1"/>
  <c r="C1819" i="2"/>
  <c r="D1819" i="2"/>
  <c r="G1819" i="2"/>
  <c r="E1819" i="2" s="1"/>
  <c r="F1819" i="2" s="1"/>
  <c r="H1819" i="2"/>
  <c r="I1819" i="2"/>
  <c r="J1819" i="2" s="1"/>
  <c r="L1819" i="2"/>
  <c r="M1819" i="2"/>
  <c r="P1819" i="2"/>
  <c r="Q1819" i="2"/>
  <c r="R1819" i="2"/>
  <c r="S1819" i="2"/>
  <c r="T1819" i="2"/>
  <c r="A1820" i="2"/>
  <c r="B1820" i="2" s="1"/>
  <c r="C1820" i="2"/>
  <c r="D1820" i="2"/>
  <c r="G1820" i="2"/>
  <c r="E1820" i="2" s="1"/>
  <c r="F1820" i="2" s="1"/>
  <c r="H1820" i="2"/>
  <c r="I1820" i="2"/>
  <c r="J1820" i="2" s="1"/>
  <c r="L1820" i="2"/>
  <c r="M1820" i="2"/>
  <c r="N1820" i="2" s="1"/>
  <c r="P1820" i="2"/>
  <c r="Q1820" i="2"/>
  <c r="R1820" i="2"/>
  <c r="S1820" i="2"/>
  <c r="T1820" i="2"/>
  <c r="A1821" i="2"/>
  <c r="B1821" i="2" s="1"/>
  <c r="C1821" i="2"/>
  <c r="D1821" i="2"/>
  <c r="G1821" i="2"/>
  <c r="E1821" i="2" s="1"/>
  <c r="F1821" i="2" s="1"/>
  <c r="H1821" i="2"/>
  <c r="I1821" i="2"/>
  <c r="L1821" i="2"/>
  <c r="M1821" i="2"/>
  <c r="N1821" i="2" s="1"/>
  <c r="P1821" i="2"/>
  <c r="Q1821" i="2"/>
  <c r="R1821" i="2"/>
  <c r="S1821" i="2"/>
  <c r="T1821" i="2"/>
  <c r="A1822" i="2"/>
  <c r="B1822" i="2" s="1"/>
  <c r="C1822" i="2"/>
  <c r="D1822" i="2"/>
  <c r="G1822" i="2"/>
  <c r="E1822" i="2" s="1"/>
  <c r="F1822" i="2" s="1"/>
  <c r="H1822" i="2"/>
  <c r="I1822" i="2"/>
  <c r="L1822" i="2"/>
  <c r="M1822" i="2"/>
  <c r="N1822" i="2" s="1"/>
  <c r="P1822" i="2"/>
  <c r="Q1822" i="2"/>
  <c r="R1822" i="2"/>
  <c r="S1822" i="2"/>
  <c r="T1822" i="2"/>
  <c r="A1823" i="2"/>
  <c r="B1823" i="2" s="1"/>
  <c r="C1823" i="2"/>
  <c r="D1823" i="2"/>
  <c r="G1823" i="2"/>
  <c r="E1823" i="2" s="1"/>
  <c r="F1823" i="2" s="1"/>
  <c r="H1823" i="2"/>
  <c r="I1823" i="2"/>
  <c r="J1823" i="2" s="1"/>
  <c r="L1823" i="2"/>
  <c r="M1823" i="2"/>
  <c r="P1823" i="2"/>
  <c r="Q1823" i="2"/>
  <c r="R1823" i="2"/>
  <c r="S1823" i="2"/>
  <c r="T1823" i="2"/>
  <c r="A1824" i="2"/>
  <c r="B1824" i="2" s="1"/>
  <c r="C1824" i="2"/>
  <c r="D1824" i="2"/>
  <c r="G1824" i="2"/>
  <c r="E1824" i="2" s="1"/>
  <c r="F1824" i="2" s="1"/>
  <c r="H1824" i="2"/>
  <c r="I1824" i="2"/>
  <c r="J1824" i="2" s="1"/>
  <c r="L1824" i="2"/>
  <c r="M1824" i="2"/>
  <c r="O1824" i="2" s="1"/>
  <c r="P1824" i="2"/>
  <c r="Q1824" i="2"/>
  <c r="R1824" i="2"/>
  <c r="S1824" i="2"/>
  <c r="T1824" i="2"/>
  <c r="A1825" i="2"/>
  <c r="B1825" i="2" s="1"/>
  <c r="C1825" i="2"/>
  <c r="D1825" i="2"/>
  <c r="G1825" i="2"/>
  <c r="E1825" i="2" s="1"/>
  <c r="F1825" i="2" s="1"/>
  <c r="H1825" i="2"/>
  <c r="I1825" i="2"/>
  <c r="L1825" i="2"/>
  <c r="M1825" i="2"/>
  <c r="N1825" i="2" s="1"/>
  <c r="P1825" i="2"/>
  <c r="Q1825" i="2"/>
  <c r="R1825" i="2"/>
  <c r="S1825" i="2"/>
  <c r="T1825" i="2"/>
  <c r="A1826" i="2"/>
  <c r="B1826" i="2" s="1"/>
  <c r="C1826" i="2"/>
  <c r="D1826" i="2"/>
  <c r="G1826" i="2"/>
  <c r="E1826" i="2" s="1"/>
  <c r="F1826" i="2" s="1"/>
  <c r="H1826" i="2"/>
  <c r="I1826" i="2"/>
  <c r="L1826" i="2"/>
  <c r="M1826" i="2"/>
  <c r="N1826" i="2" s="1"/>
  <c r="P1826" i="2"/>
  <c r="Q1826" i="2"/>
  <c r="R1826" i="2"/>
  <c r="S1826" i="2"/>
  <c r="T1826" i="2"/>
  <c r="A1827" i="2"/>
  <c r="B1827" i="2" s="1"/>
  <c r="C1827" i="2"/>
  <c r="D1827" i="2"/>
  <c r="G1827" i="2"/>
  <c r="E1827" i="2" s="1"/>
  <c r="F1827" i="2" s="1"/>
  <c r="H1827" i="2"/>
  <c r="I1827" i="2"/>
  <c r="L1827" i="2"/>
  <c r="M1827" i="2"/>
  <c r="O1827" i="2" s="1"/>
  <c r="P1827" i="2"/>
  <c r="Q1827" i="2"/>
  <c r="R1827" i="2"/>
  <c r="S1827" i="2"/>
  <c r="T1827" i="2"/>
  <c r="A1828" i="2"/>
  <c r="B1828" i="2" s="1"/>
  <c r="C1828" i="2"/>
  <c r="D1828" i="2"/>
  <c r="G1828" i="2"/>
  <c r="E1828" i="2" s="1"/>
  <c r="F1828" i="2" s="1"/>
  <c r="H1828" i="2"/>
  <c r="I1828" i="2"/>
  <c r="J1828" i="2" s="1"/>
  <c r="L1828" i="2"/>
  <c r="M1828" i="2"/>
  <c r="O1828" i="2" s="1"/>
  <c r="P1828" i="2"/>
  <c r="Q1828" i="2"/>
  <c r="R1828" i="2"/>
  <c r="S1828" i="2"/>
  <c r="T1828" i="2"/>
  <c r="A1829" i="2"/>
  <c r="B1829" i="2" s="1"/>
  <c r="C1829" i="2"/>
  <c r="D1829" i="2"/>
  <c r="G1829" i="2"/>
  <c r="E1829" i="2" s="1"/>
  <c r="F1829" i="2" s="1"/>
  <c r="H1829" i="2"/>
  <c r="I1829" i="2"/>
  <c r="L1829" i="2"/>
  <c r="M1829" i="2"/>
  <c r="P1829" i="2"/>
  <c r="Q1829" i="2"/>
  <c r="R1829" i="2"/>
  <c r="S1829" i="2"/>
  <c r="T1829" i="2"/>
  <c r="A1830" i="2"/>
  <c r="B1830" i="2" s="1"/>
  <c r="C1830" i="2"/>
  <c r="D1830" i="2"/>
  <c r="G1830" i="2"/>
  <c r="E1830" i="2" s="1"/>
  <c r="F1830" i="2" s="1"/>
  <c r="H1830" i="2"/>
  <c r="I1830" i="2"/>
  <c r="J1830" i="2" s="1"/>
  <c r="L1830" i="2"/>
  <c r="M1830" i="2"/>
  <c r="N1830" i="2" s="1"/>
  <c r="P1830" i="2"/>
  <c r="Q1830" i="2"/>
  <c r="R1830" i="2"/>
  <c r="S1830" i="2"/>
  <c r="T1830" i="2"/>
  <c r="A1831" i="2"/>
  <c r="B1831" i="2" s="1"/>
  <c r="C1831" i="2"/>
  <c r="D1831" i="2"/>
  <c r="G1831" i="2"/>
  <c r="E1831" i="2" s="1"/>
  <c r="F1831" i="2" s="1"/>
  <c r="H1831" i="2"/>
  <c r="I1831" i="2"/>
  <c r="J1831" i="2" s="1"/>
  <c r="L1831" i="2"/>
  <c r="M1831" i="2"/>
  <c r="P1831" i="2"/>
  <c r="Q1831" i="2"/>
  <c r="R1831" i="2"/>
  <c r="S1831" i="2"/>
  <c r="T1831" i="2"/>
  <c r="A1832" i="2"/>
  <c r="B1832" i="2" s="1"/>
  <c r="C1832" i="2"/>
  <c r="D1832" i="2"/>
  <c r="G1832" i="2"/>
  <c r="E1832" i="2" s="1"/>
  <c r="F1832" i="2" s="1"/>
  <c r="H1832" i="2"/>
  <c r="I1832" i="2"/>
  <c r="J1832" i="2" s="1"/>
  <c r="L1832" i="2"/>
  <c r="M1832" i="2"/>
  <c r="N1832" i="2" s="1"/>
  <c r="P1832" i="2"/>
  <c r="Q1832" i="2"/>
  <c r="R1832" i="2"/>
  <c r="S1832" i="2"/>
  <c r="T1832" i="2"/>
  <c r="A1833" i="2"/>
  <c r="B1833" i="2" s="1"/>
  <c r="C1833" i="2"/>
  <c r="D1833" i="2"/>
  <c r="G1833" i="2"/>
  <c r="E1833" i="2" s="1"/>
  <c r="F1833" i="2" s="1"/>
  <c r="H1833" i="2"/>
  <c r="I1833" i="2"/>
  <c r="J1833" i="2" s="1"/>
  <c r="L1833" i="2"/>
  <c r="M1833" i="2"/>
  <c r="N1833" i="2" s="1"/>
  <c r="P1833" i="2"/>
  <c r="Q1833" i="2"/>
  <c r="R1833" i="2"/>
  <c r="S1833" i="2"/>
  <c r="T1833" i="2"/>
  <c r="A1834" i="2"/>
  <c r="B1834" i="2" s="1"/>
  <c r="C1834" i="2"/>
  <c r="D1834" i="2"/>
  <c r="G1834" i="2"/>
  <c r="E1834" i="2" s="1"/>
  <c r="F1834" i="2" s="1"/>
  <c r="H1834" i="2"/>
  <c r="I1834" i="2"/>
  <c r="J1834" i="2" s="1"/>
  <c r="L1834" i="2"/>
  <c r="M1834" i="2"/>
  <c r="N1834" i="2" s="1"/>
  <c r="P1834" i="2"/>
  <c r="Q1834" i="2"/>
  <c r="R1834" i="2"/>
  <c r="S1834" i="2"/>
  <c r="T1834" i="2"/>
  <c r="A1835" i="2"/>
  <c r="B1835" i="2" s="1"/>
  <c r="C1835" i="2"/>
  <c r="D1835" i="2"/>
  <c r="G1835" i="2"/>
  <c r="E1835" i="2" s="1"/>
  <c r="F1835" i="2" s="1"/>
  <c r="H1835" i="2"/>
  <c r="I1835" i="2"/>
  <c r="J1835" i="2" s="1"/>
  <c r="L1835" i="2"/>
  <c r="M1835" i="2"/>
  <c r="P1835" i="2"/>
  <c r="Q1835" i="2"/>
  <c r="R1835" i="2"/>
  <c r="S1835" i="2"/>
  <c r="T1835" i="2"/>
  <c r="A1836" i="2"/>
  <c r="B1836" i="2" s="1"/>
  <c r="C1836" i="2"/>
  <c r="D1836" i="2"/>
  <c r="G1836" i="2"/>
  <c r="E1836" i="2" s="1"/>
  <c r="F1836" i="2" s="1"/>
  <c r="H1836" i="2"/>
  <c r="I1836" i="2"/>
  <c r="J1836" i="2" s="1"/>
  <c r="L1836" i="2"/>
  <c r="M1836" i="2"/>
  <c r="N1836" i="2" s="1"/>
  <c r="P1836" i="2"/>
  <c r="Q1836" i="2"/>
  <c r="R1836" i="2"/>
  <c r="S1836" i="2"/>
  <c r="T1836" i="2"/>
  <c r="A1837" i="2"/>
  <c r="B1837" i="2" s="1"/>
  <c r="C1837" i="2"/>
  <c r="D1837" i="2"/>
  <c r="G1837" i="2"/>
  <c r="E1837" i="2" s="1"/>
  <c r="F1837" i="2" s="1"/>
  <c r="H1837" i="2"/>
  <c r="I1837" i="2"/>
  <c r="J1837" i="2" s="1"/>
  <c r="L1837" i="2"/>
  <c r="M1837" i="2"/>
  <c r="N1837" i="2" s="1"/>
  <c r="P1837" i="2"/>
  <c r="Q1837" i="2"/>
  <c r="R1837" i="2"/>
  <c r="S1837" i="2"/>
  <c r="T1837" i="2"/>
  <c r="A1838" i="2"/>
  <c r="B1838" i="2" s="1"/>
  <c r="C1838" i="2"/>
  <c r="D1838" i="2"/>
  <c r="G1838" i="2"/>
  <c r="E1838" i="2" s="1"/>
  <c r="F1838" i="2" s="1"/>
  <c r="H1838" i="2"/>
  <c r="I1838" i="2"/>
  <c r="J1838" i="2" s="1"/>
  <c r="L1838" i="2"/>
  <c r="M1838" i="2"/>
  <c r="N1838" i="2" s="1"/>
  <c r="P1838" i="2"/>
  <c r="Q1838" i="2"/>
  <c r="R1838" i="2"/>
  <c r="S1838" i="2"/>
  <c r="T1838" i="2"/>
  <c r="A1839" i="2"/>
  <c r="B1839" i="2" s="1"/>
  <c r="C1839" i="2"/>
  <c r="D1839" i="2"/>
  <c r="G1839" i="2"/>
  <c r="E1839" i="2" s="1"/>
  <c r="F1839" i="2" s="1"/>
  <c r="H1839" i="2"/>
  <c r="I1839" i="2"/>
  <c r="J1839" i="2" s="1"/>
  <c r="L1839" i="2"/>
  <c r="M1839" i="2"/>
  <c r="P1839" i="2"/>
  <c r="Q1839" i="2"/>
  <c r="R1839" i="2"/>
  <c r="S1839" i="2"/>
  <c r="T1839" i="2"/>
  <c r="A1840" i="2"/>
  <c r="B1840" i="2" s="1"/>
  <c r="C1840" i="2"/>
  <c r="D1840" i="2"/>
  <c r="G1840" i="2"/>
  <c r="E1840" i="2" s="1"/>
  <c r="F1840" i="2" s="1"/>
  <c r="H1840" i="2"/>
  <c r="I1840" i="2"/>
  <c r="J1840" i="2" s="1"/>
  <c r="L1840" i="2"/>
  <c r="M1840" i="2"/>
  <c r="N1840" i="2" s="1"/>
  <c r="P1840" i="2"/>
  <c r="Q1840" i="2"/>
  <c r="R1840" i="2"/>
  <c r="S1840" i="2"/>
  <c r="T1840" i="2"/>
  <c r="A1841" i="2"/>
  <c r="B1841" i="2" s="1"/>
  <c r="C1841" i="2"/>
  <c r="D1841" i="2"/>
  <c r="G1841" i="2"/>
  <c r="E1841" i="2" s="1"/>
  <c r="F1841" i="2" s="1"/>
  <c r="H1841" i="2"/>
  <c r="I1841" i="2"/>
  <c r="J1841" i="2" s="1"/>
  <c r="L1841" i="2"/>
  <c r="M1841" i="2"/>
  <c r="N1841" i="2" s="1"/>
  <c r="P1841" i="2"/>
  <c r="Q1841" i="2"/>
  <c r="R1841" i="2"/>
  <c r="S1841" i="2"/>
  <c r="T1841" i="2"/>
  <c r="A1842" i="2"/>
  <c r="B1842" i="2" s="1"/>
  <c r="C1842" i="2"/>
  <c r="D1842" i="2"/>
  <c r="G1842" i="2"/>
  <c r="E1842" i="2" s="1"/>
  <c r="F1842" i="2" s="1"/>
  <c r="H1842" i="2"/>
  <c r="I1842" i="2"/>
  <c r="J1842" i="2" s="1"/>
  <c r="L1842" i="2"/>
  <c r="M1842" i="2"/>
  <c r="N1842" i="2" s="1"/>
  <c r="P1842" i="2"/>
  <c r="Q1842" i="2"/>
  <c r="R1842" i="2"/>
  <c r="S1842" i="2"/>
  <c r="T1842" i="2"/>
  <c r="A1843" i="2"/>
  <c r="B1843" i="2" s="1"/>
  <c r="C1843" i="2"/>
  <c r="D1843" i="2"/>
  <c r="G1843" i="2"/>
  <c r="E1843" i="2" s="1"/>
  <c r="F1843" i="2" s="1"/>
  <c r="H1843" i="2"/>
  <c r="I1843" i="2"/>
  <c r="J1843" i="2" s="1"/>
  <c r="L1843" i="2"/>
  <c r="M1843" i="2"/>
  <c r="P1843" i="2"/>
  <c r="Q1843" i="2"/>
  <c r="R1843" i="2"/>
  <c r="S1843" i="2"/>
  <c r="T1843" i="2"/>
  <c r="A1844" i="2"/>
  <c r="B1844" i="2" s="1"/>
  <c r="C1844" i="2"/>
  <c r="D1844" i="2"/>
  <c r="G1844" i="2"/>
  <c r="E1844" i="2" s="1"/>
  <c r="F1844" i="2" s="1"/>
  <c r="H1844" i="2"/>
  <c r="I1844" i="2"/>
  <c r="J1844" i="2" s="1"/>
  <c r="L1844" i="2"/>
  <c r="M1844" i="2"/>
  <c r="N1844" i="2" s="1"/>
  <c r="P1844" i="2"/>
  <c r="Q1844" i="2"/>
  <c r="R1844" i="2"/>
  <c r="S1844" i="2"/>
  <c r="T1844" i="2"/>
  <c r="A1845" i="2"/>
  <c r="B1845" i="2" s="1"/>
  <c r="C1845" i="2"/>
  <c r="D1845" i="2"/>
  <c r="G1845" i="2"/>
  <c r="E1845" i="2" s="1"/>
  <c r="F1845" i="2" s="1"/>
  <c r="H1845" i="2"/>
  <c r="I1845" i="2"/>
  <c r="L1845" i="2"/>
  <c r="M1845" i="2"/>
  <c r="N1845" i="2" s="1"/>
  <c r="P1845" i="2"/>
  <c r="Q1845" i="2"/>
  <c r="R1845" i="2"/>
  <c r="S1845" i="2"/>
  <c r="T1845" i="2"/>
  <c r="A1846" i="2"/>
  <c r="B1846" i="2" s="1"/>
  <c r="C1846" i="2"/>
  <c r="D1846" i="2"/>
  <c r="G1846" i="2"/>
  <c r="E1846" i="2" s="1"/>
  <c r="F1846" i="2" s="1"/>
  <c r="H1846" i="2"/>
  <c r="I1846" i="2"/>
  <c r="J1846" i="2" s="1"/>
  <c r="L1846" i="2"/>
  <c r="M1846" i="2"/>
  <c r="N1846" i="2" s="1"/>
  <c r="P1846" i="2"/>
  <c r="Q1846" i="2"/>
  <c r="R1846" i="2"/>
  <c r="S1846" i="2"/>
  <c r="T1846" i="2"/>
  <c r="A1847" i="2"/>
  <c r="B1847" i="2" s="1"/>
  <c r="C1847" i="2"/>
  <c r="D1847" i="2"/>
  <c r="G1847" i="2"/>
  <c r="E1847" i="2" s="1"/>
  <c r="F1847" i="2" s="1"/>
  <c r="H1847" i="2"/>
  <c r="I1847" i="2"/>
  <c r="J1847" i="2" s="1"/>
  <c r="L1847" i="2"/>
  <c r="M1847" i="2"/>
  <c r="P1847" i="2"/>
  <c r="Q1847" i="2"/>
  <c r="R1847" i="2"/>
  <c r="S1847" i="2"/>
  <c r="T1847" i="2"/>
  <c r="A1848" i="2"/>
  <c r="B1848" i="2" s="1"/>
  <c r="C1848" i="2"/>
  <c r="D1848" i="2"/>
  <c r="G1848" i="2"/>
  <c r="E1848" i="2" s="1"/>
  <c r="F1848" i="2" s="1"/>
  <c r="H1848" i="2"/>
  <c r="I1848" i="2"/>
  <c r="J1848" i="2" s="1"/>
  <c r="L1848" i="2"/>
  <c r="M1848" i="2"/>
  <c r="N1848" i="2" s="1"/>
  <c r="P1848" i="2"/>
  <c r="Q1848" i="2"/>
  <c r="R1848" i="2"/>
  <c r="S1848" i="2"/>
  <c r="T1848" i="2"/>
  <c r="A1849" i="2"/>
  <c r="B1849" i="2" s="1"/>
  <c r="C1849" i="2"/>
  <c r="D1849" i="2"/>
  <c r="G1849" i="2"/>
  <c r="E1849" i="2" s="1"/>
  <c r="F1849" i="2" s="1"/>
  <c r="H1849" i="2"/>
  <c r="I1849" i="2"/>
  <c r="J1849" i="2" s="1"/>
  <c r="L1849" i="2"/>
  <c r="M1849" i="2"/>
  <c r="N1849" i="2" s="1"/>
  <c r="P1849" i="2"/>
  <c r="Q1849" i="2"/>
  <c r="R1849" i="2"/>
  <c r="S1849" i="2"/>
  <c r="T1849" i="2"/>
  <c r="A1850" i="2"/>
  <c r="B1850" i="2" s="1"/>
  <c r="C1850" i="2"/>
  <c r="D1850" i="2"/>
  <c r="G1850" i="2"/>
  <c r="E1850" i="2" s="1"/>
  <c r="F1850" i="2" s="1"/>
  <c r="H1850" i="2"/>
  <c r="I1850" i="2"/>
  <c r="J1850" i="2" s="1"/>
  <c r="L1850" i="2"/>
  <c r="M1850" i="2"/>
  <c r="N1850" i="2" s="1"/>
  <c r="P1850" i="2"/>
  <c r="Q1850" i="2"/>
  <c r="R1850" i="2"/>
  <c r="S1850" i="2"/>
  <c r="T1850" i="2"/>
  <c r="A1851" i="2"/>
  <c r="B1851" i="2" s="1"/>
  <c r="C1851" i="2"/>
  <c r="D1851" i="2"/>
  <c r="G1851" i="2"/>
  <c r="E1851" i="2" s="1"/>
  <c r="F1851" i="2" s="1"/>
  <c r="H1851" i="2"/>
  <c r="I1851" i="2"/>
  <c r="J1851" i="2" s="1"/>
  <c r="L1851" i="2"/>
  <c r="M1851" i="2"/>
  <c r="P1851" i="2"/>
  <c r="Q1851" i="2"/>
  <c r="R1851" i="2"/>
  <c r="S1851" i="2"/>
  <c r="T1851" i="2"/>
  <c r="A1852" i="2"/>
  <c r="B1852" i="2" s="1"/>
  <c r="C1852" i="2"/>
  <c r="D1852" i="2"/>
  <c r="G1852" i="2"/>
  <c r="E1852" i="2" s="1"/>
  <c r="F1852" i="2" s="1"/>
  <c r="H1852" i="2"/>
  <c r="I1852" i="2"/>
  <c r="J1852" i="2" s="1"/>
  <c r="L1852" i="2"/>
  <c r="M1852" i="2"/>
  <c r="N1852" i="2" s="1"/>
  <c r="P1852" i="2"/>
  <c r="Q1852" i="2"/>
  <c r="R1852" i="2"/>
  <c r="S1852" i="2"/>
  <c r="T1852" i="2"/>
  <c r="A1853" i="2"/>
  <c r="B1853" i="2" s="1"/>
  <c r="C1853" i="2"/>
  <c r="D1853" i="2"/>
  <c r="G1853" i="2"/>
  <c r="E1853" i="2" s="1"/>
  <c r="F1853" i="2" s="1"/>
  <c r="H1853" i="2"/>
  <c r="I1853" i="2"/>
  <c r="J1853" i="2" s="1"/>
  <c r="L1853" i="2"/>
  <c r="M1853" i="2"/>
  <c r="N1853" i="2" s="1"/>
  <c r="P1853" i="2"/>
  <c r="Q1853" i="2"/>
  <c r="R1853" i="2"/>
  <c r="S1853" i="2"/>
  <c r="T1853" i="2"/>
  <c r="A1854" i="2"/>
  <c r="B1854" i="2" s="1"/>
  <c r="C1854" i="2"/>
  <c r="D1854" i="2"/>
  <c r="G1854" i="2"/>
  <c r="E1854" i="2" s="1"/>
  <c r="F1854" i="2" s="1"/>
  <c r="H1854" i="2"/>
  <c r="I1854" i="2"/>
  <c r="J1854" i="2" s="1"/>
  <c r="L1854" i="2"/>
  <c r="M1854" i="2"/>
  <c r="N1854" i="2" s="1"/>
  <c r="P1854" i="2"/>
  <c r="Q1854" i="2"/>
  <c r="R1854" i="2"/>
  <c r="S1854" i="2"/>
  <c r="T1854" i="2"/>
  <c r="A1855" i="2"/>
  <c r="B1855" i="2" s="1"/>
  <c r="C1855" i="2"/>
  <c r="D1855" i="2"/>
  <c r="G1855" i="2"/>
  <c r="E1855" i="2" s="1"/>
  <c r="F1855" i="2" s="1"/>
  <c r="H1855" i="2"/>
  <c r="I1855" i="2"/>
  <c r="J1855" i="2" s="1"/>
  <c r="L1855" i="2"/>
  <c r="M1855" i="2"/>
  <c r="P1855" i="2"/>
  <c r="Q1855" i="2"/>
  <c r="R1855" i="2"/>
  <c r="S1855" i="2"/>
  <c r="T1855" i="2"/>
  <c r="A1856" i="2"/>
  <c r="B1856" i="2" s="1"/>
  <c r="C1856" i="2"/>
  <c r="D1856" i="2"/>
  <c r="G1856" i="2"/>
  <c r="E1856" i="2" s="1"/>
  <c r="F1856" i="2" s="1"/>
  <c r="H1856" i="2"/>
  <c r="I1856" i="2"/>
  <c r="J1856" i="2" s="1"/>
  <c r="L1856" i="2"/>
  <c r="M1856" i="2"/>
  <c r="N1856" i="2" s="1"/>
  <c r="P1856" i="2"/>
  <c r="Q1856" i="2"/>
  <c r="R1856" i="2"/>
  <c r="S1856" i="2"/>
  <c r="T1856" i="2"/>
  <c r="A1857" i="2"/>
  <c r="B1857" i="2" s="1"/>
  <c r="C1857" i="2"/>
  <c r="D1857" i="2"/>
  <c r="G1857" i="2"/>
  <c r="E1857" i="2" s="1"/>
  <c r="F1857" i="2" s="1"/>
  <c r="H1857" i="2"/>
  <c r="I1857" i="2"/>
  <c r="J1857" i="2" s="1"/>
  <c r="L1857" i="2"/>
  <c r="M1857" i="2"/>
  <c r="N1857" i="2" s="1"/>
  <c r="P1857" i="2"/>
  <c r="Q1857" i="2"/>
  <c r="R1857" i="2"/>
  <c r="S1857" i="2"/>
  <c r="T1857" i="2"/>
  <c r="A1858" i="2"/>
  <c r="B1858" i="2" s="1"/>
  <c r="C1858" i="2"/>
  <c r="D1858" i="2"/>
  <c r="G1858" i="2"/>
  <c r="E1858" i="2" s="1"/>
  <c r="F1858" i="2" s="1"/>
  <c r="H1858" i="2"/>
  <c r="I1858" i="2"/>
  <c r="J1858" i="2" s="1"/>
  <c r="L1858" i="2"/>
  <c r="M1858" i="2"/>
  <c r="N1858" i="2" s="1"/>
  <c r="P1858" i="2"/>
  <c r="Q1858" i="2"/>
  <c r="R1858" i="2"/>
  <c r="S1858" i="2"/>
  <c r="T1858" i="2"/>
  <c r="A1859" i="2"/>
  <c r="B1859" i="2" s="1"/>
  <c r="C1859" i="2"/>
  <c r="D1859" i="2"/>
  <c r="G1859" i="2"/>
  <c r="E1859" i="2" s="1"/>
  <c r="F1859" i="2" s="1"/>
  <c r="H1859" i="2"/>
  <c r="I1859" i="2"/>
  <c r="L1859" i="2"/>
  <c r="M1859" i="2"/>
  <c r="P1859" i="2"/>
  <c r="Q1859" i="2"/>
  <c r="R1859" i="2"/>
  <c r="S1859" i="2"/>
  <c r="T1859" i="2"/>
  <c r="A1860" i="2"/>
  <c r="B1860" i="2" s="1"/>
  <c r="C1860" i="2"/>
  <c r="D1860" i="2"/>
  <c r="G1860" i="2"/>
  <c r="E1860" i="2" s="1"/>
  <c r="F1860" i="2" s="1"/>
  <c r="H1860" i="2"/>
  <c r="I1860" i="2"/>
  <c r="J1860" i="2" s="1"/>
  <c r="L1860" i="2"/>
  <c r="M1860" i="2"/>
  <c r="N1860" i="2" s="1"/>
  <c r="P1860" i="2"/>
  <c r="Q1860" i="2"/>
  <c r="R1860" i="2"/>
  <c r="S1860" i="2"/>
  <c r="T1860" i="2"/>
  <c r="A1861" i="2"/>
  <c r="B1861" i="2" s="1"/>
  <c r="C1861" i="2"/>
  <c r="D1861" i="2"/>
  <c r="G1861" i="2"/>
  <c r="E1861" i="2" s="1"/>
  <c r="F1861" i="2" s="1"/>
  <c r="H1861" i="2"/>
  <c r="I1861" i="2"/>
  <c r="L1861" i="2"/>
  <c r="M1861" i="2"/>
  <c r="N1861" i="2" s="1"/>
  <c r="P1861" i="2"/>
  <c r="Q1861" i="2"/>
  <c r="R1861" i="2"/>
  <c r="S1861" i="2"/>
  <c r="T1861" i="2"/>
  <c r="A1862" i="2"/>
  <c r="B1862" i="2" s="1"/>
  <c r="C1862" i="2"/>
  <c r="D1862" i="2"/>
  <c r="G1862" i="2"/>
  <c r="E1862" i="2" s="1"/>
  <c r="F1862" i="2" s="1"/>
  <c r="H1862" i="2"/>
  <c r="I1862" i="2"/>
  <c r="J1862" i="2" s="1"/>
  <c r="L1862" i="2"/>
  <c r="M1862" i="2"/>
  <c r="N1862" i="2" s="1"/>
  <c r="P1862" i="2"/>
  <c r="Q1862" i="2"/>
  <c r="R1862" i="2"/>
  <c r="S1862" i="2"/>
  <c r="T1862" i="2"/>
  <c r="A1863" i="2"/>
  <c r="B1863" i="2" s="1"/>
  <c r="C1863" i="2"/>
  <c r="D1863" i="2"/>
  <c r="G1863" i="2"/>
  <c r="E1863" i="2" s="1"/>
  <c r="F1863" i="2" s="1"/>
  <c r="H1863" i="2"/>
  <c r="I1863" i="2"/>
  <c r="J1863" i="2" s="1"/>
  <c r="L1863" i="2"/>
  <c r="M1863" i="2"/>
  <c r="P1863" i="2"/>
  <c r="Q1863" i="2"/>
  <c r="R1863" i="2"/>
  <c r="S1863" i="2"/>
  <c r="T1863" i="2"/>
  <c r="A1864" i="2"/>
  <c r="B1864" i="2" s="1"/>
  <c r="C1864" i="2"/>
  <c r="D1864" i="2"/>
  <c r="G1864" i="2"/>
  <c r="E1864" i="2" s="1"/>
  <c r="F1864" i="2" s="1"/>
  <c r="H1864" i="2"/>
  <c r="I1864" i="2"/>
  <c r="J1864" i="2" s="1"/>
  <c r="L1864" i="2"/>
  <c r="M1864" i="2"/>
  <c r="N1864" i="2" s="1"/>
  <c r="P1864" i="2"/>
  <c r="Q1864" i="2"/>
  <c r="R1864" i="2"/>
  <c r="S1864" i="2"/>
  <c r="T1864" i="2"/>
  <c r="A1865" i="2"/>
  <c r="B1865" i="2" s="1"/>
  <c r="C1865" i="2"/>
  <c r="D1865" i="2"/>
  <c r="G1865" i="2"/>
  <c r="E1865" i="2" s="1"/>
  <c r="F1865" i="2" s="1"/>
  <c r="H1865" i="2"/>
  <c r="I1865" i="2"/>
  <c r="J1865" i="2" s="1"/>
  <c r="L1865" i="2"/>
  <c r="M1865" i="2"/>
  <c r="N1865" i="2" s="1"/>
  <c r="P1865" i="2"/>
  <c r="Q1865" i="2"/>
  <c r="R1865" i="2"/>
  <c r="S1865" i="2"/>
  <c r="T1865" i="2"/>
  <c r="A1866" i="2"/>
  <c r="B1866" i="2" s="1"/>
  <c r="C1866" i="2"/>
  <c r="D1866" i="2"/>
  <c r="G1866" i="2"/>
  <c r="E1866" i="2" s="1"/>
  <c r="F1866" i="2" s="1"/>
  <c r="H1866" i="2"/>
  <c r="I1866" i="2"/>
  <c r="J1866" i="2" s="1"/>
  <c r="L1866" i="2"/>
  <c r="M1866" i="2"/>
  <c r="N1866" i="2" s="1"/>
  <c r="P1866" i="2"/>
  <c r="Q1866" i="2"/>
  <c r="R1866" i="2"/>
  <c r="S1866" i="2"/>
  <c r="T1866" i="2"/>
  <c r="A1867" i="2"/>
  <c r="B1867" i="2" s="1"/>
  <c r="C1867" i="2"/>
  <c r="D1867" i="2"/>
  <c r="G1867" i="2"/>
  <c r="E1867" i="2" s="1"/>
  <c r="F1867" i="2" s="1"/>
  <c r="H1867" i="2"/>
  <c r="I1867" i="2"/>
  <c r="J1867" i="2" s="1"/>
  <c r="L1867" i="2"/>
  <c r="M1867" i="2"/>
  <c r="P1867" i="2"/>
  <c r="Q1867" i="2"/>
  <c r="R1867" i="2"/>
  <c r="S1867" i="2"/>
  <c r="T1867" i="2"/>
  <c r="A1868" i="2"/>
  <c r="B1868" i="2" s="1"/>
  <c r="C1868" i="2"/>
  <c r="D1868" i="2"/>
  <c r="G1868" i="2"/>
  <c r="E1868" i="2" s="1"/>
  <c r="F1868" i="2" s="1"/>
  <c r="H1868" i="2"/>
  <c r="I1868" i="2"/>
  <c r="J1868" i="2" s="1"/>
  <c r="L1868" i="2"/>
  <c r="M1868" i="2"/>
  <c r="N1868" i="2" s="1"/>
  <c r="P1868" i="2"/>
  <c r="Q1868" i="2"/>
  <c r="R1868" i="2"/>
  <c r="S1868" i="2"/>
  <c r="T1868" i="2"/>
  <c r="A1869" i="2"/>
  <c r="B1869" i="2" s="1"/>
  <c r="C1869" i="2"/>
  <c r="D1869" i="2"/>
  <c r="G1869" i="2"/>
  <c r="E1869" i="2" s="1"/>
  <c r="F1869" i="2" s="1"/>
  <c r="H1869" i="2"/>
  <c r="I1869" i="2"/>
  <c r="J1869" i="2" s="1"/>
  <c r="L1869" i="2"/>
  <c r="M1869" i="2"/>
  <c r="N1869" i="2" s="1"/>
  <c r="P1869" i="2"/>
  <c r="Q1869" i="2"/>
  <c r="R1869" i="2"/>
  <c r="S1869" i="2"/>
  <c r="T1869" i="2"/>
  <c r="A1870" i="2"/>
  <c r="B1870" i="2" s="1"/>
  <c r="C1870" i="2"/>
  <c r="D1870" i="2"/>
  <c r="G1870" i="2"/>
  <c r="E1870" i="2" s="1"/>
  <c r="F1870" i="2" s="1"/>
  <c r="H1870" i="2"/>
  <c r="I1870" i="2"/>
  <c r="J1870" i="2" s="1"/>
  <c r="L1870" i="2"/>
  <c r="M1870" i="2"/>
  <c r="N1870" i="2" s="1"/>
  <c r="P1870" i="2"/>
  <c r="Q1870" i="2"/>
  <c r="R1870" i="2"/>
  <c r="S1870" i="2"/>
  <c r="T1870" i="2"/>
  <c r="A1871" i="2"/>
  <c r="B1871" i="2" s="1"/>
  <c r="C1871" i="2"/>
  <c r="D1871" i="2"/>
  <c r="G1871" i="2"/>
  <c r="E1871" i="2" s="1"/>
  <c r="F1871" i="2" s="1"/>
  <c r="H1871" i="2"/>
  <c r="I1871" i="2"/>
  <c r="L1871" i="2"/>
  <c r="M1871" i="2"/>
  <c r="P1871" i="2"/>
  <c r="Q1871" i="2"/>
  <c r="R1871" i="2"/>
  <c r="S1871" i="2"/>
  <c r="T1871" i="2"/>
  <c r="A1872" i="2"/>
  <c r="B1872" i="2" s="1"/>
  <c r="C1872" i="2"/>
  <c r="D1872" i="2"/>
  <c r="G1872" i="2"/>
  <c r="E1872" i="2" s="1"/>
  <c r="F1872" i="2" s="1"/>
  <c r="H1872" i="2"/>
  <c r="I1872" i="2"/>
  <c r="J1872" i="2" s="1"/>
  <c r="L1872" i="2"/>
  <c r="M1872" i="2"/>
  <c r="N1872" i="2" s="1"/>
  <c r="P1872" i="2"/>
  <c r="Q1872" i="2"/>
  <c r="R1872" i="2"/>
  <c r="S1872" i="2"/>
  <c r="T1872" i="2"/>
  <c r="A1873" i="2"/>
  <c r="B1873" i="2" s="1"/>
  <c r="C1873" i="2"/>
  <c r="D1873" i="2"/>
  <c r="G1873" i="2"/>
  <c r="E1873" i="2" s="1"/>
  <c r="F1873" i="2" s="1"/>
  <c r="H1873" i="2"/>
  <c r="I1873" i="2"/>
  <c r="L1873" i="2"/>
  <c r="M1873" i="2"/>
  <c r="N1873" i="2" s="1"/>
  <c r="P1873" i="2"/>
  <c r="Q1873" i="2"/>
  <c r="R1873" i="2"/>
  <c r="S1873" i="2"/>
  <c r="T1873" i="2"/>
  <c r="A1874" i="2"/>
  <c r="B1874" i="2" s="1"/>
  <c r="C1874" i="2"/>
  <c r="D1874" i="2"/>
  <c r="G1874" i="2"/>
  <c r="E1874" i="2" s="1"/>
  <c r="F1874" i="2" s="1"/>
  <c r="H1874" i="2"/>
  <c r="I1874" i="2"/>
  <c r="J1874" i="2" s="1"/>
  <c r="L1874" i="2"/>
  <c r="M1874" i="2"/>
  <c r="N1874" i="2" s="1"/>
  <c r="P1874" i="2"/>
  <c r="Q1874" i="2"/>
  <c r="R1874" i="2"/>
  <c r="S1874" i="2"/>
  <c r="T1874" i="2"/>
  <c r="A1875" i="2"/>
  <c r="B1875" i="2" s="1"/>
  <c r="C1875" i="2"/>
  <c r="D1875" i="2"/>
  <c r="G1875" i="2"/>
  <c r="E1875" i="2" s="1"/>
  <c r="F1875" i="2" s="1"/>
  <c r="H1875" i="2"/>
  <c r="I1875" i="2"/>
  <c r="J1875" i="2" s="1"/>
  <c r="L1875" i="2"/>
  <c r="M1875" i="2"/>
  <c r="P1875" i="2"/>
  <c r="Q1875" i="2"/>
  <c r="R1875" i="2"/>
  <c r="S1875" i="2"/>
  <c r="T1875" i="2"/>
  <c r="A1876" i="2"/>
  <c r="B1876" i="2" s="1"/>
  <c r="C1876" i="2"/>
  <c r="D1876" i="2"/>
  <c r="G1876" i="2"/>
  <c r="E1876" i="2" s="1"/>
  <c r="F1876" i="2" s="1"/>
  <c r="H1876" i="2"/>
  <c r="I1876" i="2"/>
  <c r="J1876" i="2" s="1"/>
  <c r="L1876" i="2"/>
  <c r="M1876" i="2"/>
  <c r="N1876" i="2" s="1"/>
  <c r="P1876" i="2"/>
  <c r="Q1876" i="2"/>
  <c r="R1876" i="2"/>
  <c r="S1876" i="2"/>
  <c r="T1876" i="2"/>
  <c r="A1877" i="2"/>
  <c r="B1877" i="2" s="1"/>
  <c r="C1877" i="2"/>
  <c r="D1877" i="2"/>
  <c r="G1877" i="2"/>
  <c r="E1877" i="2" s="1"/>
  <c r="F1877" i="2" s="1"/>
  <c r="H1877" i="2"/>
  <c r="I1877" i="2"/>
  <c r="L1877" i="2"/>
  <c r="M1877" i="2"/>
  <c r="N1877" i="2" s="1"/>
  <c r="P1877" i="2"/>
  <c r="Q1877" i="2"/>
  <c r="R1877" i="2"/>
  <c r="S1877" i="2"/>
  <c r="T1877" i="2"/>
  <c r="A1878" i="2"/>
  <c r="B1878" i="2" s="1"/>
  <c r="C1878" i="2"/>
  <c r="D1878" i="2"/>
  <c r="G1878" i="2"/>
  <c r="E1878" i="2" s="1"/>
  <c r="F1878" i="2" s="1"/>
  <c r="H1878" i="2"/>
  <c r="I1878" i="2"/>
  <c r="J1878" i="2" s="1"/>
  <c r="L1878" i="2"/>
  <c r="M1878" i="2"/>
  <c r="N1878" i="2" s="1"/>
  <c r="P1878" i="2"/>
  <c r="Q1878" i="2"/>
  <c r="R1878" i="2"/>
  <c r="S1878" i="2"/>
  <c r="T1878" i="2"/>
  <c r="A1879" i="2"/>
  <c r="B1879" i="2" s="1"/>
  <c r="C1879" i="2"/>
  <c r="D1879" i="2"/>
  <c r="G1879" i="2"/>
  <c r="E1879" i="2" s="1"/>
  <c r="F1879" i="2" s="1"/>
  <c r="H1879" i="2"/>
  <c r="I1879" i="2"/>
  <c r="J1879" i="2" s="1"/>
  <c r="L1879" i="2"/>
  <c r="M1879" i="2"/>
  <c r="P1879" i="2"/>
  <c r="Q1879" i="2"/>
  <c r="R1879" i="2"/>
  <c r="S1879" i="2"/>
  <c r="T1879" i="2"/>
  <c r="A1880" i="2"/>
  <c r="B1880" i="2" s="1"/>
  <c r="C1880" i="2"/>
  <c r="D1880" i="2"/>
  <c r="G1880" i="2"/>
  <c r="E1880" i="2" s="1"/>
  <c r="F1880" i="2" s="1"/>
  <c r="H1880" i="2"/>
  <c r="I1880" i="2"/>
  <c r="J1880" i="2" s="1"/>
  <c r="L1880" i="2"/>
  <c r="M1880" i="2"/>
  <c r="N1880" i="2" s="1"/>
  <c r="P1880" i="2"/>
  <c r="Q1880" i="2"/>
  <c r="R1880" i="2"/>
  <c r="S1880" i="2"/>
  <c r="T1880" i="2"/>
  <c r="A1881" i="2"/>
  <c r="B1881" i="2" s="1"/>
  <c r="C1881" i="2"/>
  <c r="D1881" i="2"/>
  <c r="G1881" i="2"/>
  <c r="E1881" i="2" s="1"/>
  <c r="F1881" i="2" s="1"/>
  <c r="H1881" i="2"/>
  <c r="I1881" i="2"/>
  <c r="J1881" i="2" s="1"/>
  <c r="L1881" i="2"/>
  <c r="M1881" i="2"/>
  <c r="N1881" i="2" s="1"/>
  <c r="P1881" i="2"/>
  <c r="Q1881" i="2"/>
  <c r="R1881" i="2"/>
  <c r="S1881" i="2"/>
  <c r="T1881" i="2"/>
  <c r="A1882" i="2"/>
  <c r="B1882" i="2" s="1"/>
  <c r="C1882" i="2"/>
  <c r="D1882" i="2"/>
  <c r="G1882" i="2"/>
  <c r="E1882" i="2" s="1"/>
  <c r="F1882" i="2" s="1"/>
  <c r="H1882" i="2"/>
  <c r="I1882" i="2"/>
  <c r="J1882" i="2" s="1"/>
  <c r="L1882" i="2"/>
  <c r="M1882" i="2"/>
  <c r="N1882" i="2" s="1"/>
  <c r="P1882" i="2"/>
  <c r="Q1882" i="2"/>
  <c r="R1882" i="2"/>
  <c r="S1882" i="2"/>
  <c r="T1882" i="2"/>
  <c r="A1883" i="2"/>
  <c r="B1883" i="2" s="1"/>
  <c r="C1883" i="2"/>
  <c r="D1883" i="2"/>
  <c r="G1883" i="2"/>
  <c r="E1883" i="2" s="1"/>
  <c r="F1883" i="2" s="1"/>
  <c r="H1883" i="2"/>
  <c r="I1883" i="2"/>
  <c r="J1883" i="2" s="1"/>
  <c r="L1883" i="2"/>
  <c r="M1883" i="2"/>
  <c r="P1883" i="2"/>
  <c r="Q1883" i="2"/>
  <c r="R1883" i="2"/>
  <c r="S1883" i="2"/>
  <c r="T1883" i="2"/>
  <c r="A1884" i="2"/>
  <c r="B1884" i="2" s="1"/>
  <c r="C1884" i="2"/>
  <c r="D1884" i="2"/>
  <c r="G1884" i="2"/>
  <c r="E1884" i="2" s="1"/>
  <c r="F1884" i="2" s="1"/>
  <c r="H1884" i="2"/>
  <c r="I1884" i="2"/>
  <c r="J1884" i="2" s="1"/>
  <c r="L1884" i="2"/>
  <c r="M1884" i="2"/>
  <c r="N1884" i="2" s="1"/>
  <c r="P1884" i="2"/>
  <c r="Q1884" i="2"/>
  <c r="R1884" i="2"/>
  <c r="S1884" i="2"/>
  <c r="T1884" i="2"/>
  <c r="A1885" i="2"/>
  <c r="B1885" i="2" s="1"/>
  <c r="C1885" i="2"/>
  <c r="D1885" i="2"/>
  <c r="G1885" i="2"/>
  <c r="E1885" i="2" s="1"/>
  <c r="F1885" i="2" s="1"/>
  <c r="H1885" i="2"/>
  <c r="I1885" i="2"/>
  <c r="J1885" i="2" s="1"/>
  <c r="L1885" i="2"/>
  <c r="M1885" i="2"/>
  <c r="N1885" i="2" s="1"/>
  <c r="P1885" i="2"/>
  <c r="Q1885" i="2"/>
  <c r="R1885" i="2"/>
  <c r="S1885" i="2"/>
  <c r="T1885" i="2"/>
  <c r="A1886" i="2"/>
  <c r="B1886" i="2" s="1"/>
  <c r="C1886" i="2"/>
  <c r="D1886" i="2"/>
  <c r="G1886" i="2"/>
  <c r="E1886" i="2" s="1"/>
  <c r="F1886" i="2" s="1"/>
  <c r="H1886" i="2"/>
  <c r="I1886" i="2"/>
  <c r="J1886" i="2" s="1"/>
  <c r="L1886" i="2"/>
  <c r="M1886" i="2"/>
  <c r="N1886" i="2" s="1"/>
  <c r="P1886" i="2"/>
  <c r="Q1886" i="2"/>
  <c r="R1886" i="2"/>
  <c r="S1886" i="2"/>
  <c r="T1886" i="2"/>
  <c r="A1887" i="2"/>
  <c r="B1887" i="2" s="1"/>
  <c r="C1887" i="2"/>
  <c r="D1887" i="2"/>
  <c r="G1887" i="2"/>
  <c r="E1887" i="2" s="1"/>
  <c r="F1887" i="2" s="1"/>
  <c r="H1887" i="2"/>
  <c r="I1887" i="2"/>
  <c r="L1887" i="2"/>
  <c r="M1887" i="2"/>
  <c r="P1887" i="2"/>
  <c r="Q1887" i="2"/>
  <c r="R1887" i="2"/>
  <c r="S1887" i="2"/>
  <c r="T1887" i="2"/>
  <c r="A1888" i="2"/>
  <c r="B1888" i="2" s="1"/>
  <c r="C1888" i="2"/>
  <c r="D1888" i="2"/>
  <c r="G1888" i="2"/>
  <c r="E1888" i="2" s="1"/>
  <c r="F1888" i="2" s="1"/>
  <c r="H1888" i="2"/>
  <c r="I1888" i="2"/>
  <c r="J1888" i="2" s="1"/>
  <c r="L1888" i="2"/>
  <c r="M1888" i="2"/>
  <c r="N1888" i="2" s="1"/>
  <c r="P1888" i="2"/>
  <c r="Q1888" i="2"/>
  <c r="R1888" i="2"/>
  <c r="S1888" i="2"/>
  <c r="T1888" i="2"/>
  <c r="A1889" i="2"/>
  <c r="B1889" i="2" s="1"/>
  <c r="C1889" i="2"/>
  <c r="D1889" i="2"/>
  <c r="G1889" i="2"/>
  <c r="E1889" i="2" s="1"/>
  <c r="F1889" i="2" s="1"/>
  <c r="H1889" i="2"/>
  <c r="I1889" i="2"/>
  <c r="J1889" i="2" s="1"/>
  <c r="L1889" i="2"/>
  <c r="M1889" i="2"/>
  <c r="N1889" i="2" s="1"/>
  <c r="P1889" i="2"/>
  <c r="Q1889" i="2"/>
  <c r="R1889" i="2"/>
  <c r="S1889" i="2"/>
  <c r="T1889" i="2"/>
  <c r="A1890" i="2"/>
  <c r="B1890" i="2" s="1"/>
  <c r="C1890" i="2"/>
  <c r="D1890" i="2"/>
  <c r="G1890" i="2"/>
  <c r="E1890" i="2" s="1"/>
  <c r="F1890" i="2" s="1"/>
  <c r="H1890" i="2"/>
  <c r="I1890" i="2"/>
  <c r="J1890" i="2" s="1"/>
  <c r="L1890" i="2"/>
  <c r="M1890" i="2"/>
  <c r="N1890" i="2" s="1"/>
  <c r="P1890" i="2"/>
  <c r="Q1890" i="2"/>
  <c r="R1890" i="2"/>
  <c r="S1890" i="2"/>
  <c r="T1890" i="2"/>
  <c r="A1891" i="2"/>
  <c r="B1891" i="2" s="1"/>
  <c r="C1891" i="2"/>
  <c r="D1891" i="2"/>
  <c r="G1891" i="2"/>
  <c r="E1891" i="2" s="1"/>
  <c r="F1891" i="2" s="1"/>
  <c r="H1891" i="2"/>
  <c r="I1891" i="2"/>
  <c r="L1891" i="2"/>
  <c r="M1891" i="2"/>
  <c r="P1891" i="2"/>
  <c r="Q1891" i="2"/>
  <c r="R1891" i="2"/>
  <c r="S1891" i="2"/>
  <c r="T1891" i="2"/>
  <c r="A1892" i="2"/>
  <c r="B1892" i="2" s="1"/>
  <c r="C1892" i="2"/>
  <c r="D1892" i="2"/>
  <c r="G1892" i="2"/>
  <c r="E1892" i="2" s="1"/>
  <c r="F1892" i="2" s="1"/>
  <c r="H1892" i="2"/>
  <c r="I1892" i="2"/>
  <c r="J1892" i="2" s="1"/>
  <c r="L1892" i="2"/>
  <c r="M1892" i="2"/>
  <c r="N1892" i="2" s="1"/>
  <c r="P1892" i="2"/>
  <c r="Q1892" i="2"/>
  <c r="R1892" i="2"/>
  <c r="S1892" i="2"/>
  <c r="T1892" i="2"/>
  <c r="A1893" i="2"/>
  <c r="B1893" i="2" s="1"/>
  <c r="C1893" i="2"/>
  <c r="D1893" i="2"/>
  <c r="G1893" i="2"/>
  <c r="E1893" i="2" s="1"/>
  <c r="F1893" i="2" s="1"/>
  <c r="H1893" i="2"/>
  <c r="I1893" i="2"/>
  <c r="L1893" i="2"/>
  <c r="M1893" i="2"/>
  <c r="N1893" i="2" s="1"/>
  <c r="P1893" i="2"/>
  <c r="Q1893" i="2"/>
  <c r="R1893" i="2"/>
  <c r="S1893" i="2"/>
  <c r="T1893" i="2"/>
  <c r="A1894" i="2"/>
  <c r="B1894" i="2" s="1"/>
  <c r="C1894" i="2"/>
  <c r="D1894" i="2"/>
  <c r="G1894" i="2"/>
  <c r="E1894" i="2" s="1"/>
  <c r="F1894" i="2" s="1"/>
  <c r="H1894" i="2"/>
  <c r="I1894" i="2"/>
  <c r="J1894" i="2" s="1"/>
  <c r="L1894" i="2"/>
  <c r="M1894" i="2"/>
  <c r="N1894" i="2" s="1"/>
  <c r="P1894" i="2"/>
  <c r="Q1894" i="2"/>
  <c r="R1894" i="2"/>
  <c r="S1894" i="2"/>
  <c r="T1894" i="2"/>
  <c r="A1895" i="2"/>
  <c r="B1895" i="2" s="1"/>
  <c r="C1895" i="2"/>
  <c r="D1895" i="2"/>
  <c r="G1895" i="2"/>
  <c r="E1895" i="2" s="1"/>
  <c r="F1895" i="2" s="1"/>
  <c r="H1895" i="2"/>
  <c r="I1895" i="2"/>
  <c r="J1895" i="2" s="1"/>
  <c r="L1895" i="2"/>
  <c r="M1895" i="2"/>
  <c r="P1895" i="2"/>
  <c r="Q1895" i="2"/>
  <c r="R1895" i="2"/>
  <c r="S1895" i="2"/>
  <c r="T1895" i="2"/>
  <c r="A1896" i="2"/>
  <c r="B1896" i="2" s="1"/>
  <c r="C1896" i="2"/>
  <c r="D1896" i="2"/>
  <c r="G1896" i="2"/>
  <c r="E1896" i="2" s="1"/>
  <c r="F1896" i="2" s="1"/>
  <c r="H1896" i="2"/>
  <c r="I1896" i="2"/>
  <c r="J1896" i="2" s="1"/>
  <c r="L1896" i="2"/>
  <c r="M1896" i="2"/>
  <c r="N1896" i="2" s="1"/>
  <c r="P1896" i="2"/>
  <c r="Q1896" i="2"/>
  <c r="R1896" i="2"/>
  <c r="S1896" i="2"/>
  <c r="T1896" i="2"/>
  <c r="A1897" i="2"/>
  <c r="B1897" i="2" s="1"/>
  <c r="C1897" i="2"/>
  <c r="D1897" i="2"/>
  <c r="G1897" i="2"/>
  <c r="E1897" i="2" s="1"/>
  <c r="F1897" i="2" s="1"/>
  <c r="H1897" i="2"/>
  <c r="I1897" i="2"/>
  <c r="J1897" i="2" s="1"/>
  <c r="L1897" i="2"/>
  <c r="M1897" i="2"/>
  <c r="N1897" i="2" s="1"/>
  <c r="P1897" i="2"/>
  <c r="Q1897" i="2"/>
  <c r="R1897" i="2"/>
  <c r="S1897" i="2"/>
  <c r="T1897" i="2"/>
  <c r="A1898" i="2"/>
  <c r="B1898" i="2" s="1"/>
  <c r="C1898" i="2"/>
  <c r="D1898" i="2"/>
  <c r="G1898" i="2"/>
  <c r="E1898" i="2" s="1"/>
  <c r="F1898" i="2" s="1"/>
  <c r="H1898" i="2"/>
  <c r="I1898" i="2"/>
  <c r="J1898" i="2" s="1"/>
  <c r="L1898" i="2"/>
  <c r="M1898" i="2"/>
  <c r="N1898" i="2" s="1"/>
  <c r="P1898" i="2"/>
  <c r="Q1898" i="2"/>
  <c r="R1898" i="2"/>
  <c r="S1898" i="2"/>
  <c r="T1898" i="2"/>
  <c r="A1899" i="2"/>
  <c r="B1899" i="2" s="1"/>
  <c r="C1899" i="2"/>
  <c r="D1899" i="2"/>
  <c r="G1899" i="2"/>
  <c r="E1899" i="2" s="1"/>
  <c r="F1899" i="2" s="1"/>
  <c r="H1899" i="2"/>
  <c r="I1899" i="2"/>
  <c r="J1899" i="2" s="1"/>
  <c r="L1899" i="2"/>
  <c r="M1899" i="2"/>
  <c r="P1899" i="2"/>
  <c r="Q1899" i="2"/>
  <c r="R1899" i="2"/>
  <c r="S1899" i="2"/>
  <c r="T1899" i="2"/>
  <c r="A1900" i="2"/>
  <c r="B1900" i="2" s="1"/>
  <c r="C1900" i="2"/>
  <c r="D1900" i="2"/>
  <c r="G1900" i="2"/>
  <c r="E1900" i="2" s="1"/>
  <c r="F1900" i="2" s="1"/>
  <c r="H1900" i="2"/>
  <c r="I1900" i="2"/>
  <c r="J1900" i="2" s="1"/>
  <c r="L1900" i="2"/>
  <c r="M1900" i="2"/>
  <c r="N1900" i="2" s="1"/>
  <c r="P1900" i="2"/>
  <c r="Q1900" i="2"/>
  <c r="R1900" i="2"/>
  <c r="S1900" i="2"/>
  <c r="T1900" i="2"/>
  <c r="A1901" i="2"/>
  <c r="B1901" i="2" s="1"/>
  <c r="C1901" i="2"/>
  <c r="D1901" i="2"/>
  <c r="G1901" i="2"/>
  <c r="E1901" i="2" s="1"/>
  <c r="F1901" i="2" s="1"/>
  <c r="H1901" i="2"/>
  <c r="I1901" i="2"/>
  <c r="J1901" i="2" s="1"/>
  <c r="L1901" i="2"/>
  <c r="M1901" i="2"/>
  <c r="N1901" i="2" s="1"/>
  <c r="P1901" i="2"/>
  <c r="Q1901" i="2"/>
  <c r="R1901" i="2"/>
  <c r="S1901" i="2"/>
  <c r="T1901" i="2"/>
  <c r="A1902" i="2"/>
  <c r="B1902" i="2" s="1"/>
  <c r="C1902" i="2"/>
  <c r="D1902" i="2"/>
  <c r="G1902" i="2"/>
  <c r="E1902" i="2" s="1"/>
  <c r="F1902" i="2" s="1"/>
  <c r="H1902" i="2"/>
  <c r="I1902" i="2"/>
  <c r="J1902" i="2" s="1"/>
  <c r="L1902" i="2"/>
  <c r="M1902" i="2"/>
  <c r="N1902" i="2" s="1"/>
  <c r="P1902" i="2"/>
  <c r="Q1902" i="2"/>
  <c r="R1902" i="2"/>
  <c r="S1902" i="2"/>
  <c r="T1902" i="2"/>
  <c r="A1903" i="2"/>
  <c r="B1903" i="2" s="1"/>
  <c r="C1903" i="2"/>
  <c r="D1903" i="2"/>
  <c r="G1903" i="2"/>
  <c r="E1903" i="2" s="1"/>
  <c r="F1903" i="2" s="1"/>
  <c r="H1903" i="2"/>
  <c r="I1903" i="2"/>
  <c r="J1903" i="2" s="1"/>
  <c r="L1903" i="2"/>
  <c r="M1903" i="2"/>
  <c r="P1903" i="2"/>
  <c r="Q1903" i="2"/>
  <c r="R1903" i="2"/>
  <c r="S1903" i="2"/>
  <c r="T1903" i="2"/>
  <c r="A1904" i="2"/>
  <c r="B1904" i="2" s="1"/>
  <c r="C1904" i="2"/>
  <c r="D1904" i="2"/>
  <c r="G1904" i="2"/>
  <c r="E1904" i="2" s="1"/>
  <c r="F1904" i="2" s="1"/>
  <c r="H1904" i="2"/>
  <c r="I1904" i="2"/>
  <c r="J1904" i="2" s="1"/>
  <c r="L1904" i="2"/>
  <c r="M1904" i="2"/>
  <c r="N1904" i="2" s="1"/>
  <c r="P1904" i="2"/>
  <c r="Q1904" i="2"/>
  <c r="R1904" i="2"/>
  <c r="S1904" i="2"/>
  <c r="T1904" i="2"/>
  <c r="A1905" i="2"/>
  <c r="B1905" i="2" s="1"/>
  <c r="C1905" i="2"/>
  <c r="D1905" i="2"/>
  <c r="G1905" i="2"/>
  <c r="E1905" i="2" s="1"/>
  <c r="F1905" i="2" s="1"/>
  <c r="H1905" i="2"/>
  <c r="I1905" i="2"/>
  <c r="L1905" i="2"/>
  <c r="M1905" i="2"/>
  <c r="N1905" i="2" s="1"/>
  <c r="P1905" i="2"/>
  <c r="Q1905" i="2"/>
  <c r="R1905" i="2"/>
  <c r="S1905" i="2"/>
  <c r="T1905" i="2"/>
  <c r="A1906" i="2"/>
  <c r="B1906" i="2" s="1"/>
  <c r="C1906" i="2"/>
  <c r="D1906" i="2"/>
  <c r="G1906" i="2"/>
  <c r="E1906" i="2" s="1"/>
  <c r="F1906" i="2" s="1"/>
  <c r="H1906" i="2"/>
  <c r="I1906" i="2"/>
  <c r="J1906" i="2" s="1"/>
  <c r="L1906" i="2"/>
  <c r="M1906" i="2"/>
  <c r="N1906" i="2" s="1"/>
  <c r="P1906" i="2"/>
  <c r="Q1906" i="2"/>
  <c r="R1906" i="2"/>
  <c r="S1906" i="2"/>
  <c r="T1906" i="2"/>
  <c r="A1907" i="2"/>
  <c r="B1907" i="2" s="1"/>
  <c r="C1907" i="2"/>
  <c r="D1907" i="2"/>
  <c r="G1907" i="2"/>
  <c r="E1907" i="2" s="1"/>
  <c r="F1907" i="2" s="1"/>
  <c r="H1907" i="2"/>
  <c r="I1907" i="2"/>
  <c r="J1907" i="2" s="1"/>
  <c r="L1907" i="2"/>
  <c r="M1907" i="2"/>
  <c r="P1907" i="2"/>
  <c r="Q1907" i="2"/>
  <c r="R1907" i="2"/>
  <c r="S1907" i="2"/>
  <c r="T1907" i="2"/>
  <c r="A1908" i="2"/>
  <c r="B1908" i="2" s="1"/>
  <c r="C1908" i="2"/>
  <c r="D1908" i="2"/>
  <c r="G1908" i="2"/>
  <c r="E1908" i="2" s="1"/>
  <c r="F1908" i="2" s="1"/>
  <c r="H1908" i="2"/>
  <c r="I1908" i="2"/>
  <c r="J1908" i="2" s="1"/>
  <c r="L1908" i="2"/>
  <c r="M1908" i="2"/>
  <c r="N1908" i="2" s="1"/>
  <c r="P1908" i="2"/>
  <c r="Q1908" i="2"/>
  <c r="R1908" i="2"/>
  <c r="S1908" i="2"/>
  <c r="T1908" i="2"/>
  <c r="A1909" i="2"/>
  <c r="B1909" i="2" s="1"/>
  <c r="C1909" i="2"/>
  <c r="D1909" i="2"/>
  <c r="G1909" i="2"/>
  <c r="E1909" i="2" s="1"/>
  <c r="F1909" i="2" s="1"/>
  <c r="H1909" i="2"/>
  <c r="I1909" i="2"/>
  <c r="L1909" i="2"/>
  <c r="M1909" i="2"/>
  <c r="N1909" i="2" s="1"/>
  <c r="P1909" i="2"/>
  <c r="Q1909" i="2"/>
  <c r="R1909" i="2"/>
  <c r="S1909" i="2"/>
  <c r="T1909" i="2"/>
  <c r="A1910" i="2"/>
  <c r="B1910" i="2" s="1"/>
  <c r="C1910" i="2"/>
  <c r="D1910" i="2"/>
  <c r="G1910" i="2"/>
  <c r="E1910" i="2" s="1"/>
  <c r="F1910" i="2" s="1"/>
  <c r="H1910" i="2"/>
  <c r="I1910" i="2"/>
  <c r="J1910" i="2" s="1"/>
  <c r="L1910" i="2"/>
  <c r="M1910" i="2"/>
  <c r="N1910" i="2" s="1"/>
  <c r="P1910" i="2"/>
  <c r="Q1910" i="2"/>
  <c r="R1910" i="2"/>
  <c r="S1910" i="2"/>
  <c r="T1910" i="2"/>
  <c r="A1911" i="2"/>
  <c r="B1911" i="2" s="1"/>
  <c r="C1911" i="2"/>
  <c r="D1911" i="2"/>
  <c r="G1911" i="2"/>
  <c r="E1911" i="2" s="1"/>
  <c r="F1911" i="2" s="1"/>
  <c r="H1911" i="2"/>
  <c r="I1911" i="2"/>
  <c r="J1911" i="2" s="1"/>
  <c r="L1911" i="2"/>
  <c r="M1911" i="2"/>
  <c r="P1911" i="2"/>
  <c r="Q1911" i="2"/>
  <c r="R1911" i="2"/>
  <c r="S1911" i="2"/>
  <c r="T1911" i="2"/>
  <c r="A1912" i="2"/>
  <c r="B1912" i="2" s="1"/>
  <c r="C1912" i="2"/>
  <c r="D1912" i="2"/>
  <c r="G1912" i="2"/>
  <c r="E1912" i="2" s="1"/>
  <c r="F1912" i="2" s="1"/>
  <c r="H1912" i="2"/>
  <c r="I1912" i="2"/>
  <c r="J1912" i="2" s="1"/>
  <c r="L1912" i="2"/>
  <c r="M1912" i="2"/>
  <c r="N1912" i="2" s="1"/>
  <c r="P1912" i="2"/>
  <c r="Q1912" i="2"/>
  <c r="R1912" i="2"/>
  <c r="S1912" i="2"/>
  <c r="T1912" i="2"/>
  <c r="A1913" i="2"/>
  <c r="B1913" i="2" s="1"/>
  <c r="C1913" i="2"/>
  <c r="D1913" i="2"/>
  <c r="G1913" i="2"/>
  <c r="E1913" i="2" s="1"/>
  <c r="F1913" i="2" s="1"/>
  <c r="H1913" i="2"/>
  <c r="I1913" i="2"/>
  <c r="J1913" i="2" s="1"/>
  <c r="L1913" i="2"/>
  <c r="M1913" i="2"/>
  <c r="N1913" i="2" s="1"/>
  <c r="P1913" i="2"/>
  <c r="Q1913" i="2"/>
  <c r="R1913" i="2"/>
  <c r="S1913" i="2"/>
  <c r="T1913" i="2"/>
  <c r="A1914" i="2"/>
  <c r="B1914" i="2" s="1"/>
  <c r="C1914" i="2"/>
  <c r="D1914" i="2"/>
  <c r="G1914" i="2"/>
  <c r="E1914" i="2" s="1"/>
  <c r="F1914" i="2" s="1"/>
  <c r="H1914" i="2"/>
  <c r="I1914" i="2"/>
  <c r="J1914" i="2" s="1"/>
  <c r="L1914" i="2"/>
  <c r="M1914" i="2"/>
  <c r="N1914" i="2" s="1"/>
  <c r="P1914" i="2"/>
  <c r="Q1914" i="2"/>
  <c r="R1914" i="2"/>
  <c r="S1914" i="2"/>
  <c r="T1914" i="2"/>
  <c r="A1915" i="2"/>
  <c r="B1915" i="2" s="1"/>
  <c r="C1915" i="2"/>
  <c r="D1915" i="2"/>
  <c r="G1915" i="2"/>
  <c r="E1915" i="2" s="1"/>
  <c r="F1915" i="2" s="1"/>
  <c r="H1915" i="2"/>
  <c r="I1915" i="2"/>
  <c r="J1915" i="2" s="1"/>
  <c r="L1915" i="2"/>
  <c r="M1915" i="2"/>
  <c r="P1915" i="2"/>
  <c r="Q1915" i="2"/>
  <c r="R1915" i="2"/>
  <c r="S1915" i="2"/>
  <c r="T1915" i="2"/>
  <c r="A1916" i="2"/>
  <c r="B1916" i="2" s="1"/>
  <c r="C1916" i="2"/>
  <c r="D1916" i="2"/>
  <c r="G1916" i="2"/>
  <c r="E1916" i="2" s="1"/>
  <c r="F1916" i="2" s="1"/>
  <c r="H1916" i="2"/>
  <c r="I1916" i="2"/>
  <c r="J1916" i="2" s="1"/>
  <c r="L1916" i="2"/>
  <c r="M1916" i="2"/>
  <c r="N1916" i="2" s="1"/>
  <c r="P1916" i="2"/>
  <c r="Q1916" i="2"/>
  <c r="R1916" i="2"/>
  <c r="S1916" i="2"/>
  <c r="T1916" i="2"/>
  <c r="A1917" i="2"/>
  <c r="B1917" i="2" s="1"/>
  <c r="C1917" i="2"/>
  <c r="D1917" i="2"/>
  <c r="G1917" i="2"/>
  <c r="E1917" i="2" s="1"/>
  <c r="F1917" i="2" s="1"/>
  <c r="H1917" i="2"/>
  <c r="I1917" i="2"/>
  <c r="J1917" i="2" s="1"/>
  <c r="L1917" i="2"/>
  <c r="M1917" i="2"/>
  <c r="N1917" i="2" s="1"/>
  <c r="P1917" i="2"/>
  <c r="Q1917" i="2"/>
  <c r="R1917" i="2"/>
  <c r="S1917" i="2"/>
  <c r="T1917" i="2"/>
  <c r="A1918" i="2"/>
  <c r="B1918" i="2" s="1"/>
  <c r="C1918" i="2"/>
  <c r="D1918" i="2"/>
  <c r="G1918" i="2"/>
  <c r="E1918" i="2" s="1"/>
  <c r="F1918" i="2" s="1"/>
  <c r="H1918" i="2"/>
  <c r="I1918" i="2"/>
  <c r="J1918" i="2" s="1"/>
  <c r="L1918" i="2"/>
  <c r="M1918" i="2"/>
  <c r="N1918" i="2" s="1"/>
  <c r="P1918" i="2"/>
  <c r="Q1918" i="2"/>
  <c r="R1918" i="2"/>
  <c r="S1918" i="2"/>
  <c r="T1918" i="2"/>
  <c r="A1919" i="2"/>
  <c r="B1919" i="2" s="1"/>
  <c r="C1919" i="2"/>
  <c r="D1919" i="2"/>
  <c r="G1919" i="2"/>
  <c r="E1919" i="2" s="1"/>
  <c r="F1919" i="2" s="1"/>
  <c r="H1919" i="2"/>
  <c r="I1919" i="2"/>
  <c r="L1919" i="2"/>
  <c r="M1919" i="2"/>
  <c r="N1919" i="2" s="1"/>
  <c r="P1919" i="2"/>
  <c r="Q1919" i="2"/>
  <c r="R1919" i="2"/>
  <c r="S1919" i="2"/>
  <c r="T1919" i="2"/>
  <c r="A1920" i="2"/>
  <c r="B1920" i="2" s="1"/>
  <c r="C1920" i="2"/>
  <c r="D1920" i="2"/>
  <c r="G1920" i="2"/>
  <c r="E1920" i="2" s="1"/>
  <c r="F1920" i="2" s="1"/>
  <c r="H1920" i="2"/>
  <c r="I1920" i="2"/>
  <c r="J1920" i="2" s="1"/>
  <c r="L1920" i="2"/>
  <c r="M1920" i="2"/>
  <c r="N1920" i="2" s="1"/>
  <c r="P1920" i="2"/>
  <c r="Q1920" i="2"/>
  <c r="R1920" i="2"/>
  <c r="S1920" i="2"/>
  <c r="T1920" i="2"/>
  <c r="A1921" i="2"/>
  <c r="B1921" i="2" s="1"/>
  <c r="C1921" i="2"/>
  <c r="D1921" i="2"/>
  <c r="G1921" i="2"/>
  <c r="E1921" i="2" s="1"/>
  <c r="F1921" i="2" s="1"/>
  <c r="H1921" i="2"/>
  <c r="I1921" i="2"/>
  <c r="J1921" i="2" s="1"/>
  <c r="L1921" i="2"/>
  <c r="M1921" i="2"/>
  <c r="N1921" i="2" s="1"/>
  <c r="P1921" i="2"/>
  <c r="Q1921" i="2"/>
  <c r="R1921" i="2"/>
  <c r="S1921" i="2"/>
  <c r="T1921" i="2"/>
  <c r="A1922" i="2"/>
  <c r="B1922" i="2" s="1"/>
  <c r="C1922" i="2"/>
  <c r="D1922" i="2"/>
  <c r="G1922" i="2"/>
  <c r="E1922" i="2" s="1"/>
  <c r="F1922" i="2" s="1"/>
  <c r="H1922" i="2"/>
  <c r="I1922" i="2"/>
  <c r="J1922" i="2" s="1"/>
  <c r="L1922" i="2"/>
  <c r="M1922" i="2"/>
  <c r="N1922" i="2" s="1"/>
  <c r="P1922" i="2"/>
  <c r="Q1922" i="2"/>
  <c r="R1922" i="2"/>
  <c r="S1922" i="2"/>
  <c r="T1922" i="2"/>
  <c r="A1923" i="2"/>
  <c r="B1923" i="2" s="1"/>
  <c r="C1923" i="2"/>
  <c r="D1923" i="2"/>
  <c r="G1923" i="2"/>
  <c r="E1923" i="2" s="1"/>
  <c r="F1923" i="2" s="1"/>
  <c r="H1923" i="2"/>
  <c r="I1923" i="2"/>
  <c r="L1923" i="2"/>
  <c r="M1923" i="2"/>
  <c r="N1923" i="2" s="1"/>
  <c r="P1923" i="2"/>
  <c r="Q1923" i="2"/>
  <c r="R1923" i="2"/>
  <c r="S1923" i="2"/>
  <c r="T1923" i="2"/>
  <c r="A1924" i="2"/>
  <c r="B1924" i="2" s="1"/>
  <c r="C1924" i="2"/>
  <c r="D1924" i="2"/>
  <c r="G1924" i="2"/>
  <c r="E1924" i="2" s="1"/>
  <c r="F1924" i="2" s="1"/>
  <c r="H1924" i="2"/>
  <c r="I1924" i="2"/>
  <c r="J1924" i="2" s="1"/>
  <c r="L1924" i="2"/>
  <c r="M1924" i="2"/>
  <c r="P1924" i="2"/>
  <c r="Q1924" i="2"/>
  <c r="R1924" i="2"/>
  <c r="S1924" i="2"/>
  <c r="T1924" i="2"/>
  <c r="A1925" i="2"/>
  <c r="B1925" i="2" s="1"/>
  <c r="C1925" i="2"/>
  <c r="D1925" i="2"/>
  <c r="G1925" i="2"/>
  <c r="E1925" i="2" s="1"/>
  <c r="F1925" i="2" s="1"/>
  <c r="H1925" i="2"/>
  <c r="I1925" i="2"/>
  <c r="J1925" i="2" s="1"/>
  <c r="L1925" i="2"/>
  <c r="M1925" i="2"/>
  <c r="N1925" i="2" s="1"/>
  <c r="P1925" i="2"/>
  <c r="Q1925" i="2"/>
  <c r="R1925" i="2"/>
  <c r="S1925" i="2"/>
  <c r="T1925" i="2"/>
  <c r="A1926" i="2"/>
  <c r="B1926" i="2" s="1"/>
  <c r="C1926" i="2"/>
  <c r="D1926" i="2"/>
  <c r="G1926" i="2"/>
  <c r="E1926" i="2" s="1"/>
  <c r="F1926" i="2" s="1"/>
  <c r="H1926" i="2"/>
  <c r="I1926" i="2"/>
  <c r="J1926" i="2" s="1"/>
  <c r="L1926" i="2"/>
  <c r="M1926" i="2"/>
  <c r="P1926" i="2"/>
  <c r="Q1926" i="2"/>
  <c r="R1926" i="2"/>
  <c r="S1926" i="2"/>
  <c r="T1926" i="2"/>
  <c r="A1927" i="2"/>
  <c r="B1927" i="2" s="1"/>
  <c r="C1927" i="2"/>
  <c r="D1927" i="2"/>
  <c r="G1927" i="2"/>
  <c r="E1927" i="2" s="1"/>
  <c r="F1927" i="2" s="1"/>
  <c r="H1927" i="2"/>
  <c r="I1927" i="2"/>
  <c r="L1927" i="2"/>
  <c r="M1927" i="2"/>
  <c r="N1927" i="2" s="1"/>
  <c r="P1927" i="2"/>
  <c r="Q1927" i="2"/>
  <c r="R1927" i="2"/>
  <c r="S1927" i="2"/>
  <c r="T1927" i="2"/>
  <c r="A1928" i="2"/>
  <c r="B1928" i="2" s="1"/>
  <c r="C1928" i="2"/>
  <c r="D1928" i="2"/>
  <c r="G1928" i="2"/>
  <c r="E1928" i="2" s="1"/>
  <c r="F1928" i="2" s="1"/>
  <c r="H1928" i="2"/>
  <c r="I1928" i="2"/>
  <c r="J1928" i="2" s="1"/>
  <c r="L1928" i="2"/>
  <c r="M1928" i="2"/>
  <c r="N1928" i="2" s="1"/>
  <c r="P1928" i="2"/>
  <c r="Q1928" i="2"/>
  <c r="R1928" i="2"/>
  <c r="S1928" i="2"/>
  <c r="T1928" i="2"/>
  <c r="A1929" i="2"/>
  <c r="B1929" i="2" s="1"/>
  <c r="C1929" i="2"/>
  <c r="D1929" i="2"/>
  <c r="G1929" i="2"/>
  <c r="E1929" i="2" s="1"/>
  <c r="F1929" i="2" s="1"/>
  <c r="H1929" i="2"/>
  <c r="I1929" i="2"/>
  <c r="J1929" i="2" s="1"/>
  <c r="L1929" i="2"/>
  <c r="M1929" i="2"/>
  <c r="N1929" i="2" s="1"/>
  <c r="P1929" i="2"/>
  <c r="Q1929" i="2"/>
  <c r="R1929" i="2"/>
  <c r="S1929" i="2"/>
  <c r="T1929" i="2"/>
  <c r="A1930" i="2"/>
  <c r="B1930" i="2" s="1"/>
  <c r="C1930" i="2"/>
  <c r="D1930" i="2"/>
  <c r="G1930" i="2"/>
  <c r="E1930" i="2" s="1"/>
  <c r="F1930" i="2" s="1"/>
  <c r="H1930" i="2"/>
  <c r="I1930" i="2"/>
  <c r="J1930" i="2" s="1"/>
  <c r="L1930" i="2"/>
  <c r="M1930" i="2"/>
  <c r="N1930" i="2" s="1"/>
  <c r="P1930" i="2"/>
  <c r="Q1930" i="2"/>
  <c r="R1930" i="2"/>
  <c r="S1930" i="2"/>
  <c r="T1930" i="2"/>
  <c r="A1931" i="2"/>
  <c r="B1931" i="2" s="1"/>
  <c r="C1931" i="2"/>
  <c r="D1931" i="2"/>
  <c r="G1931" i="2"/>
  <c r="E1931" i="2" s="1"/>
  <c r="F1931" i="2" s="1"/>
  <c r="H1931" i="2"/>
  <c r="I1931" i="2"/>
  <c r="L1931" i="2"/>
  <c r="M1931" i="2"/>
  <c r="N1931" i="2" s="1"/>
  <c r="P1931" i="2"/>
  <c r="Q1931" i="2"/>
  <c r="R1931" i="2"/>
  <c r="S1931" i="2"/>
  <c r="T1931" i="2"/>
  <c r="A1932" i="2"/>
  <c r="B1932" i="2" s="1"/>
  <c r="C1932" i="2"/>
  <c r="D1932" i="2"/>
  <c r="G1932" i="2"/>
  <c r="E1932" i="2" s="1"/>
  <c r="F1932" i="2" s="1"/>
  <c r="H1932" i="2"/>
  <c r="I1932" i="2"/>
  <c r="J1932" i="2" s="1"/>
  <c r="L1932" i="2"/>
  <c r="M1932" i="2"/>
  <c r="P1932" i="2"/>
  <c r="Q1932" i="2"/>
  <c r="R1932" i="2"/>
  <c r="S1932" i="2"/>
  <c r="T1932" i="2"/>
  <c r="A1933" i="2"/>
  <c r="B1933" i="2" s="1"/>
  <c r="C1933" i="2"/>
  <c r="D1933" i="2"/>
  <c r="G1933" i="2"/>
  <c r="E1933" i="2" s="1"/>
  <c r="F1933" i="2" s="1"/>
  <c r="H1933" i="2"/>
  <c r="I1933" i="2"/>
  <c r="J1933" i="2" s="1"/>
  <c r="L1933" i="2"/>
  <c r="M1933" i="2"/>
  <c r="N1933" i="2" s="1"/>
  <c r="P1933" i="2"/>
  <c r="Q1933" i="2"/>
  <c r="R1933" i="2"/>
  <c r="S1933" i="2"/>
  <c r="T1933" i="2"/>
  <c r="A1934" i="2"/>
  <c r="B1934" i="2" s="1"/>
  <c r="C1934" i="2"/>
  <c r="D1934" i="2"/>
  <c r="G1934" i="2"/>
  <c r="E1934" i="2" s="1"/>
  <c r="F1934" i="2" s="1"/>
  <c r="H1934" i="2"/>
  <c r="I1934" i="2"/>
  <c r="J1934" i="2" s="1"/>
  <c r="L1934" i="2"/>
  <c r="M1934" i="2"/>
  <c r="P1934" i="2"/>
  <c r="Q1934" i="2"/>
  <c r="R1934" i="2"/>
  <c r="S1934" i="2"/>
  <c r="T1934" i="2"/>
  <c r="A1935" i="2"/>
  <c r="B1935" i="2" s="1"/>
  <c r="C1935" i="2"/>
  <c r="D1935" i="2"/>
  <c r="G1935" i="2"/>
  <c r="E1935" i="2" s="1"/>
  <c r="F1935" i="2" s="1"/>
  <c r="H1935" i="2"/>
  <c r="I1935" i="2"/>
  <c r="J1935" i="2" s="1"/>
  <c r="L1935" i="2"/>
  <c r="M1935" i="2"/>
  <c r="N1935" i="2" s="1"/>
  <c r="P1935" i="2"/>
  <c r="Q1935" i="2"/>
  <c r="R1935" i="2"/>
  <c r="S1935" i="2"/>
  <c r="T1935" i="2"/>
  <c r="A1936" i="2"/>
  <c r="B1936" i="2" s="1"/>
  <c r="C1936" i="2"/>
  <c r="D1936" i="2"/>
  <c r="G1936" i="2"/>
  <c r="E1936" i="2" s="1"/>
  <c r="F1936" i="2" s="1"/>
  <c r="H1936" i="2"/>
  <c r="I1936" i="2"/>
  <c r="J1936" i="2" s="1"/>
  <c r="L1936" i="2"/>
  <c r="M1936" i="2"/>
  <c r="N1936" i="2" s="1"/>
  <c r="P1936" i="2"/>
  <c r="Q1936" i="2"/>
  <c r="R1936" i="2"/>
  <c r="S1936" i="2"/>
  <c r="T1936" i="2"/>
  <c r="A1937" i="2"/>
  <c r="B1937" i="2" s="1"/>
  <c r="C1937" i="2"/>
  <c r="D1937" i="2"/>
  <c r="G1937" i="2"/>
  <c r="E1937" i="2" s="1"/>
  <c r="F1937" i="2" s="1"/>
  <c r="H1937" i="2"/>
  <c r="I1937" i="2"/>
  <c r="J1937" i="2" s="1"/>
  <c r="L1937" i="2"/>
  <c r="M1937" i="2"/>
  <c r="N1937" i="2" s="1"/>
  <c r="P1937" i="2"/>
  <c r="Q1937" i="2"/>
  <c r="R1937" i="2"/>
  <c r="S1937" i="2"/>
  <c r="T1937" i="2"/>
  <c r="A1938" i="2"/>
  <c r="B1938" i="2" s="1"/>
  <c r="C1938" i="2"/>
  <c r="D1938" i="2"/>
  <c r="G1938" i="2"/>
  <c r="E1938" i="2" s="1"/>
  <c r="F1938" i="2" s="1"/>
  <c r="H1938" i="2"/>
  <c r="I1938" i="2"/>
  <c r="J1938" i="2" s="1"/>
  <c r="L1938" i="2"/>
  <c r="M1938" i="2"/>
  <c r="N1938" i="2" s="1"/>
  <c r="P1938" i="2"/>
  <c r="Q1938" i="2"/>
  <c r="R1938" i="2"/>
  <c r="S1938" i="2"/>
  <c r="T1938" i="2"/>
  <c r="A1939" i="2"/>
  <c r="B1939" i="2" s="1"/>
  <c r="C1939" i="2"/>
  <c r="D1939" i="2"/>
  <c r="G1939" i="2"/>
  <c r="E1939" i="2" s="1"/>
  <c r="F1939" i="2" s="1"/>
  <c r="H1939" i="2"/>
  <c r="I1939" i="2"/>
  <c r="J1939" i="2" s="1"/>
  <c r="L1939" i="2"/>
  <c r="M1939" i="2"/>
  <c r="N1939" i="2" s="1"/>
  <c r="P1939" i="2"/>
  <c r="Q1939" i="2"/>
  <c r="R1939" i="2"/>
  <c r="S1939" i="2"/>
  <c r="T1939" i="2"/>
  <c r="A1940" i="2"/>
  <c r="B1940" i="2" s="1"/>
  <c r="C1940" i="2"/>
  <c r="D1940" i="2"/>
  <c r="G1940" i="2"/>
  <c r="E1940" i="2" s="1"/>
  <c r="F1940" i="2" s="1"/>
  <c r="H1940" i="2"/>
  <c r="I1940" i="2"/>
  <c r="J1940" i="2" s="1"/>
  <c r="L1940" i="2"/>
  <c r="M1940" i="2"/>
  <c r="N1940" i="2" s="1"/>
  <c r="P1940" i="2"/>
  <c r="Q1940" i="2"/>
  <c r="R1940" i="2"/>
  <c r="S1940" i="2"/>
  <c r="T1940" i="2"/>
  <c r="A1941" i="2"/>
  <c r="B1941" i="2" s="1"/>
  <c r="C1941" i="2"/>
  <c r="D1941" i="2"/>
  <c r="G1941" i="2"/>
  <c r="E1941" i="2" s="1"/>
  <c r="F1941" i="2" s="1"/>
  <c r="H1941" i="2"/>
  <c r="I1941" i="2"/>
  <c r="J1941" i="2" s="1"/>
  <c r="L1941" i="2"/>
  <c r="M1941" i="2"/>
  <c r="N1941" i="2" s="1"/>
  <c r="P1941" i="2"/>
  <c r="Q1941" i="2"/>
  <c r="R1941" i="2"/>
  <c r="S1941" i="2"/>
  <c r="T1941" i="2"/>
  <c r="A1942" i="2"/>
  <c r="B1942" i="2" s="1"/>
  <c r="C1942" i="2"/>
  <c r="D1942" i="2"/>
  <c r="G1942" i="2"/>
  <c r="E1942" i="2" s="1"/>
  <c r="F1942" i="2" s="1"/>
  <c r="H1942" i="2"/>
  <c r="I1942" i="2"/>
  <c r="J1942" i="2" s="1"/>
  <c r="L1942" i="2"/>
  <c r="M1942" i="2"/>
  <c r="P1942" i="2"/>
  <c r="Q1942" i="2"/>
  <c r="R1942" i="2"/>
  <c r="S1942" i="2"/>
  <c r="T1942" i="2"/>
  <c r="A1943" i="2"/>
  <c r="B1943" i="2" s="1"/>
  <c r="C1943" i="2"/>
  <c r="D1943" i="2"/>
  <c r="G1943" i="2"/>
  <c r="E1943" i="2" s="1"/>
  <c r="F1943" i="2" s="1"/>
  <c r="H1943" i="2"/>
  <c r="I1943" i="2"/>
  <c r="J1943" i="2" s="1"/>
  <c r="L1943" i="2"/>
  <c r="M1943" i="2"/>
  <c r="N1943" i="2" s="1"/>
  <c r="P1943" i="2"/>
  <c r="Q1943" i="2"/>
  <c r="R1943" i="2"/>
  <c r="S1943" i="2"/>
  <c r="T1943" i="2"/>
  <c r="A1944" i="2"/>
  <c r="B1944" i="2" s="1"/>
  <c r="C1944" i="2"/>
  <c r="D1944" i="2"/>
  <c r="G1944" i="2"/>
  <c r="E1944" i="2" s="1"/>
  <c r="F1944" i="2" s="1"/>
  <c r="H1944" i="2"/>
  <c r="I1944" i="2"/>
  <c r="J1944" i="2" s="1"/>
  <c r="L1944" i="2"/>
  <c r="M1944" i="2"/>
  <c r="N1944" i="2" s="1"/>
  <c r="P1944" i="2"/>
  <c r="Q1944" i="2"/>
  <c r="R1944" i="2"/>
  <c r="S1944" i="2"/>
  <c r="T1944" i="2"/>
  <c r="A1945" i="2"/>
  <c r="B1945" i="2" s="1"/>
  <c r="C1945" i="2"/>
  <c r="D1945" i="2"/>
  <c r="G1945" i="2"/>
  <c r="E1945" i="2" s="1"/>
  <c r="F1945" i="2" s="1"/>
  <c r="H1945" i="2"/>
  <c r="I1945" i="2"/>
  <c r="L1945" i="2"/>
  <c r="M1945" i="2"/>
  <c r="N1945" i="2" s="1"/>
  <c r="P1945" i="2"/>
  <c r="Q1945" i="2"/>
  <c r="R1945" i="2"/>
  <c r="S1945" i="2"/>
  <c r="T1945" i="2"/>
  <c r="A1946" i="2"/>
  <c r="B1946" i="2" s="1"/>
  <c r="C1946" i="2"/>
  <c r="D1946" i="2"/>
  <c r="G1946" i="2"/>
  <c r="E1946" i="2" s="1"/>
  <c r="F1946" i="2" s="1"/>
  <c r="H1946" i="2"/>
  <c r="I1946" i="2"/>
  <c r="J1946" i="2" s="1"/>
  <c r="L1946" i="2"/>
  <c r="M1946" i="2"/>
  <c r="P1946" i="2"/>
  <c r="Q1946" i="2"/>
  <c r="R1946" i="2"/>
  <c r="S1946" i="2"/>
  <c r="T1946" i="2"/>
  <c r="A1947" i="2"/>
  <c r="B1947" i="2" s="1"/>
  <c r="C1947" i="2"/>
  <c r="D1947" i="2"/>
  <c r="G1947" i="2"/>
  <c r="E1947" i="2" s="1"/>
  <c r="F1947" i="2" s="1"/>
  <c r="H1947" i="2"/>
  <c r="I1947" i="2"/>
  <c r="J1947" i="2" s="1"/>
  <c r="L1947" i="2"/>
  <c r="M1947" i="2"/>
  <c r="N1947" i="2" s="1"/>
  <c r="P1947" i="2"/>
  <c r="Q1947" i="2"/>
  <c r="R1947" i="2"/>
  <c r="S1947" i="2"/>
  <c r="T1947" i="2"/>
  <c r="A1948" i="2"/>
  <c r="B1948" i="2" s="1"/>
  <c r="C1948" i="2"/>
  <c r="D1948" i="2"/>
  <c r="G1948" i="2"/>
  <c r="E1948" i="2" s="1"/>
  <c r="F1948" i="2" s="1"/>
  <c r="H1948" i="2"/>
  <c r="I1948" i="2"/>
  <c r="J1948" i="2" s="1"/>
  <c r="L1948" i="2"/>
  <c r="M1948" i="2"/>
  <c r="N1948" i="2" s="1"/>
  <c r="P1948" i="2"/>
  <c r="Q1948" i="2"/>
  <c r="R1948" i="2"/>
  <c r="S1948" i="2"/>
  <c r="T1948" i="2"/>
  <c r="A1949" i="2"/>
  <c r="B1949" i="2" s="1"/>
  <c r="C1949" i="2"/>
  <c r="D1949" i="2"/>
  <c r="G1949" i="2"/>
  <c r="E1949" i="2" s="1"/>
  <c r="F1949" i="2" s="1"/>
  <c r="H1949" i="2"/>
  <c r="I1949" i="2"/>
  <c r="J1949" i="2" s="1"/>
  <c r="L1949" i="2"/>
  <c r="M1949" i="2"/>
  <c r="N1949" i="2" s="1"/>
  <c r="P1949" i="2"/>
  <c r="Q1949" i="2"/>
  <c r="R1949" i="2"/>
  <c r="S1949" i="2"/>
  <c r="T1949" i="2"/>
  <c r="A1950" i="2"/>
  <c r="B1950" i="2" s="1"/>
  <c r="C1950" i="2"/>
  <c r="D1950" i="2"/>
  <c r="G1950" i="2"/>
  <c r="E1950" i="2" s="1"/>
  <c r="F1950" i="2" s="1"/>
  <c r="H1950" i="2"/>
  <c r="I1950" i="2"/>
  <c r="J1950" i="2" s="1"/>
  <c r="L1950" i="2"/>
  <c r="M1950" i="2"/>
  <c r="N1950" i="2" s="1"/>
  <c r="P1950" i="2"/>
  <c r="Q1950" i="2"/>
  <c r="R1950" i="2"/>
  <c r="S1950" i="2"/>
  <c r="T1950" i="2"/>
  <c r="A1951" i="2"/>
  <c r="B1951" i="2" s="1"/>
  <c r="C1951" i="2"/>
  <c r="D1951" i="2"/>
  <c r="G1951" i="2"/>
  <c r="E1951" i="2" s="1"/>
  <c r="F1951" i="2" s="1"/>
  <c r="H1951" i="2"/>
  <c r="I1951" i="2"/>
  <c r="L1951" i="2"/>
  <c r="M1951" i="2"/>
  <c r="N1951" i="2" s="1"/>
  <c r="P1951" i="2"/>
  <c r="Q1951" i="2"/>
  <c r="R1951" i="2"/>
  <c r="S1951" i="2"/>
  <c r="T1951" i="2"/>
  <c r="A1952" i="2"/>
  <c r="B1952" i="2" s="1"/>
  <c r="C1952" i="2"/>
  <c r="D1952" i="2"/>
  <c r="G1952" i="2"/>
  <c r="E1952" i="2" s="1"/>
  <c r="F1952" i="2" s="1"/>
  <c r="H1952" i="2"/>
  <c r="I1952" i="2"/>
  <c r="J1952" i="2" s="1"/>
  <c r="L1952" i="2"/>
  <c r="M1952" i="2"/>
  <c r="N1952" i="2" s="1"/>
  <c r="P1952" i="2"/>
  <c r="Q1952" i="2"/>
  <c r="R1952" i="2"/>
  <c r="S1952" i="2"/>
  <c r="T1952" i="2"/>
  <c r="A1953" i="2"/>
  <c r="B1953" i="2" s="1"/>
  <c r="C1953" i="2"/>
  <c r="D1953" i="2"/>
  <c r="G1953" i="2"/>
  <c r="E1953" i="2" s="1"/>
  <c r="F1953" i="2" s="1"/>
  <c r="H1953" i="2"/>
  <c r="I1953" i="2"/>
  <c r="J1953" i="2" s="1"/>
  <c r="L1953" i="2"/>
  <c r="M1953" i="2"/>
  <c r="N1953" i="2" s="1"/>
  <c r="P1953" i="2"/>
  <c r="Q1953" i="2"/>
  <c r="R1953" i="2"/>
  <c r="S1953" i="2"/>
  <c r="T1953" i="2"/>
  <c r="A1954" i="2"/>
  <c r="B1954" i="2" s="1"/>
  <c r="C1954" i="2"/>
  <c r="D1954" i="2"/>
  <c r="G1954" i="2"/>
  <c r="E1954" i="2" s="1"/>
  <c r="F1954" i="2" s="1"/>
  <c r="H1954" i="2"/>
  <c r="I1954" i="2"/>
  <c r="J1954" i="2" s="1"/>
  <c r="L1954" i="2"/>
  <c r="M1954" i="2"/>
  <c r="N1954" i="2" s="1"/>
  <c r="P1954" i="2"/>
  <c r="Q1954" i="2"/>
  <c r="R1954" i="2"/>
  <c r="S1954" i="2"/>
  <c r="T1954" i="2"/>
  <c r="A1955" i="2"/>
  <c r="B1955" i="2" s="1"/>
  <c r="C1955" i="2"/>
  <c r="D1955" i="2"/>
  <c r="G1955" i="2"/>
  <c r="E1955" i="2" s="1"/>
  <c r="F1955" i="2" s="1"/>
  <c r="H1955" i="2"/>
  <c r="I1955" i="2"/>
  <c r="J1955" i="2" s="1"/>
  <c r="L1955" i="2"/>
  <c r="M1955" i="2"/>
  <c r="N1955" i="2" s="1"/>
  <c r="P1955" i="2"/>
  <c r="Q1955" i="2"/>
  <c r="R1955" i="2"/>
  <c r="S1955" i="2"/>
  <c r="T1955" i="2"/>
  <c r="A1956" i="2"/>
  <c r="B1956" i="2" s="1"/>
  <c r="C1956" i="2"/>
  <c r="D1956" i="2"/>
  <c r="G1956" i="2"/>
  <c r="E1956" i="2" s="1"/>
  <c r="F1956" i="2" s="1"/>
  <c r="H1956" i="2"/>
  <c r="I1956" i="2"/>
  <c r="J1956" i="2" s="1"/>
  <c r="L1956" i="2"/>
  <c r="M1956" i="2"/>
  <c r="N1956" i="2" s="1"/>
  <c r="P1956" i="2"/>
  <c r="Q1956" i="2"/>
  <c r="R1956" i="2"/>
  <c r="S1956" i="2"/>
  <c r="T1956" i="2"/>
  <c r="A1957" i="2"/>
  <c r="B1957" i="2" s="1"/>
  <c r="C1957" i="2"/>
  <c r="D1957" i="2"/>
  <c r="G1957" i="2"/>
  <c r="E1957" i="2" s="1"/>
  <c r="F1957" i="2" s="1"/>
  <c r="H1957" i="2"/>
  <c r="I1957" i="2"/>
  <c r="J1957" i="2" s="1"/>
  <c r="L1957" i="2"/>
  <c r="M1957" i="2"/>
  <c r="N1957" i="2" s="1"/>
  <c r="P1957" i="2"/>
  <c r="Q1957" i="2"/>
  <c r="R1957" i="2"/>
  <c r="S1957" i="2"/>
  <c r="T1957" i="2"/>
  <c r="A1958" i="2"/>
  <c r="B1958" i="2" s="1"/>
  <c r="C1958" i="2"/>
  <c r="D1958" i="2"/>
  <c r="G1958" i="2"/>
  <c r="E1958" i="2" s="1"/>
  <c r="F1958" i="2" s="1"/>
  <c r="H1958" i="2"/>
  <c r="I1958" i="2"/>
  <c r="J1958" i="2" s="1"/>
  <c r="L1958" i="2"/>
  <c r="M1958" i="2"/>
  <c r="P1958" i="2"/>
  <c r="Q1958" i="2"/>
  <c r="R1958" i="2"/>
  <c r="S1958" i="2"/>
  <c r="T1958" i="2"/>
  <c r="A1959" i="2"/>
  <c r="B1959" i="2" s="1"/>
  <c r="C1959" i="2"/>
  <c r="D1959" i="2"/>
  <c r="G1959" i="2"/>
  <c r="E1959" i="2" s="1"/>
  <c r="F1959" i="2" s="1"/>
  <c r="H1959" i="2"/>
  <c r="I1959" i="2"/>
  <c r="J1959" i="2" s="1"/>
  <c r="L1959" i="2"/>
  <c r="M1959" i="2"/>
  <c r="N1959" i="2" s="1"/>
  <c r="P1959" i="2"/>
  <c r="Q1959" i="2"/>
  <c r="R1959" i="2"/>
  <c r="S1959" i="2"/>
  <c r="T1959" i="2"/>
  <c r="A1960" i="2"/>
  <c r="B1960" i="2" s="1"/>
  <c r="C1960" i="2"/>
  <c r="D1960" i="2"/>
  <c r="G1960" i="2"/>
  <c r="E1960" i="2" s="1"/>
  <c r="F1960" i="2" s="1"/>
  <c r="H1960" i="2"/>
  <c r="I1960" i="2"/>
  <c r="J1960" i="2" s="1"/>
  <c r="L1960" i="2"/>
  <c r="M1960" i="2"/>
  <c r="N1960" i="2" s="1"/>
  <c r="P1960" i="2"/>
  <c r="Q1960" i="2"/>
  <c r="R1960" i="2"/>
  <c r="S1960" i="2"/>
  <c r="T1960" i="2"/>
  <c r="A1961" i="2"/>
  <c r="B1961" i="2" s="1"/>
  <c r="C1961" i="2"/>
  <c r="D1961" i="2"/>
  <c r="G1961" i="2"/>
  <c r="E1961" i="2" s="1"/>
  <c r="F1961" i="2" s="1"/>
  <c r="H1961" i="2"/>
  <c r="I1961" i="2"/>
  <c r="J1961" i="2" s="1"/>
  <c r="L1961" i="2"/>
  <c r="M1961" i="2"/>
  <c r="N1961" i="2" s="1"/>
  <c r="P1961" i="2"/>
  <c r="Q1961" i="2"/>
  <c r="R1961" i="2"/>
  <c r="S1961" i="2"/>
  <c r="T1961" i="2"/>
  <c r="A1962" i="2"/>
  <c r="B1962" i="2" s="1"/>
  <c r="C1962" i="2"/>
  <c r="D1962" i="2"/>
  <c r="G1962" i="2"/>
  <c r="E1962" i="2" s="1"/>
  <c r="F1962" i="2" s="1"/>
  <c r="H1962" i="2"/>
  <c r="I1962" i="2"/>
  <c r="J1962" i="2" s="1"/>
  <c r="L1962" i="2"/>
  <c r="M1962" i="2"/>
  <c r="N1962" i="2" s="1"/>
  <c r="P1962" i="2"/>
  <c r="Q1962" i="2"/>
  <c r="R1962" i="2"/>
  <c r="S1962" i="2"/>
  <c r="T1962" i="2"/>
  <c r="A1963" i="2"/>
  <c r="B1963" i="2" s="1"/>
  <c r="C1963" i="2"/>
  <c r="D1963" i="2"/>
  <c r="G1963" i="2"/>
  <c r="E1963" i="2" s="1"/>
  <c r="F1963" i="2" s="1"/>
  <c r="H1963" i="2"/>
  <c r="I1963" i="2"/>
  <c r="L1963" i="2"/>
  <c r="M1963" i="2"/>
  <c r="N1963" i="2" s="1"/>
  <c r="P1963" i="2"/>
  <c r="Q1963" i="2"/>
  <c r="R1963" i="2"/>
  <c r="S1963" i="2"/>
  <c r="T1963" i="2"/>
  <c r="A1964" i="2"/>
  <c r="B1964" i="2" s="1"/>
  <c r="C1964" i="2"/>
  <c r="D1964" i="2"/>
  <c r="G1964" i="2"/>
  <c r="E1964" i="2" s="1"/>
  <c r="F1964" i="2" s="1"/>
  <c r="H1964" i="2"/>
  <c r="I1964" i="2"/>
  <c r="J1964" i="2" s="1"/>
  <c r="L1964" i="2"/>
  <c r="M1964" i="2"/>
  <c r="P1964" i="2"/>
  <c r="Q1964" i="2"/>
  <c r="R1964" i="2"/>
  <c r="S1964" i="2"/>
  <c r="T1964" i="2"/>
  <c r="A1965" i="2"/>
  <c r="B1965" i="2" s="1"/>
  <c r="C1965" i="2"/>
  <c r="D1965" i="2"/>
  <c r="G1965" i="2"/>
  <c r="E1965" i="2" s="1"/>
  <c r="F1965" i="2" s="1"/>
  <c r="H1965" i="2"/>
  <c r="I1965" i="2"/>
  <c r="J1965" i="2" s="1"/>
  <c r="L1965" i="2"/>
  <c r="M1965" i="2"/>
  <c r="N1965" i="2" s="1"/>
  <c r="P1965" i="2"/>
  <c r="Q1965" i="2"/>
  <c r="R1965" i="2"/>
  <c r="S1965" i="2"/>
  <c r="T1965" i="2"/>
  <c r="A1966" i="2"/>
  <c r="B1966" i="2" s="1"/>
  <c r="C1966" i="2"/>
  <c r="D1966" i="2"/>
  <c r="G1966" i="2"/>
  <c r="E1966" i="2" s="1"/>
  <c r="F1966" i="2" s="1"/>
  <c r="H1966" i="2"/>
  <c r="I1966" i="2"/>
  <c r="J1966" i="2" s="1"/>
  <c r="L1966" i="2"/>
  <c r="M1966" i="2"/>
  <c r="P1966" i="2"/>
  <c r="Q1966" i="2"/>
  <c r="R1966" i="2"/>
  <c r="S1966" i="2"/>
  <c r="T1966" i="2"/>
  <c r="A1967" i="2"/>
  <c r="B1967" i="2" s="1"/>
  <c r="C1967" i="2"/>
  <c r="D1967" i="2"/>
  <c r="G1967" i="2"/>
  <c r="E1967" i="2" s="1"/>
  <c r="F1967" i="2" s="1"/>
  <c r="H1967" i="2"/>
  <c r="I1967" i="2"/>
  <c r="J1967" i="2" s="1"/>
  <c r="L1967" i="2"/>
  <c r="M1967" i="2"/>
  <c r="N1967" i="2" s="1"/>
  <c r="P1967" i="2"/>
  <c r="Q1967" i="2"/>
  <c r="R1967" i="2"/>
  <c r="S1967" i="2"/>
  <c r="T1967" i="2"/>
  <c r="A1968" i="2"/>
  <c r="B1968" i="2" s="1"/>
  <c r="C1968" i="2"/>
  <c r="D1968" i="2"/>
  <c r="G1968" i="2"/>
  <c r="E1968" i="2" s="1"/>
  <c r="F1968" i="2" s="1"/>
  <c r="H1968" i="2"/>
  <c r="I1968" i="2"/>
  <c r="J1968" i="2" s="1"/>
  <c r="L1968" i="2"/>
  <c r="M1968" i="2"/>
  <c r="N1968" i="2" s="1"/>
  <c r="P1968" i="2"/>
  <c r="Q1968" i="2"/>
  <c r="R1968" i="2"/>
  <c r="S1968" i="2"/>
  <c r="T1968" i="2"/>
  <c r="A1969" i="2"/>
  <c r="B1969" i="2" s="1"/>
  <c r="C1969" i="2"/>
  <c r="D1969" i="2"/>
  <c r="G1969" i="2"/>
  <c r="E1969" i="2" s="1"/>
  <c r="F1969" i="2" s="1"/>
  <c r="H1969" i="2"/>
  <c r="I1969" i="2"/>
  <c r="J1969" i="2" s="1"/>
  <c r="L1969" i="2"/>
  <c r="M1969" i="2"/>
  <c r="N1969" i="2" s="1"/>
  <c r="P1969" i="2"/>
  <c r="Q1969" i="2"/>
  <c r="R1969" i="2"/>
  <c r="S1969" i="2"/>
  <c r="T1969" i="2"/>
  <c r="A1970" i="2"/>
  <c r="B1970" i="2" s="1"/>
  <c r="C1970" i="2"/>
  <c r="D1970" i="2"/>
  <c r="G1970" i="2"/>
  <c r="E1970" i="2" s="1"/>
  <c r="F1970" i="2" s="1"/>
  <c r="H1970" i="2"/>
  <c r="I1970" i="2"/>
  <c r="J1970" i="2" s="1"/>
  <c r="L1970" i="2"/>
  <c r="M1970" i="2"/>
  <c r="N1970" i="2" s="1"/>
  <c r="P1970" i="2"/>
  <c r="Q1970" i="2"/>
  <c r="R1970" i="2"/>
  <c r="S1970" i="2"/>
  <c r="T1970" i="2"/>
  <c r="A1971" i="2"/>
  <c r="B1971" i="2" s="1"/>
  <c r="C1971" i="2"/>
  <c r="D1971" i="2"/>
  <c r="G1971" i="2"/>
  <c r="E1971" i="2" s="1"/>
  <c r="F1971" i="2" s="1"/>
  <c r="H1971" i="2"/>
  <c r="I1971" i="2"/>
  <c r="J1971" i="2" s="1"/>
  <c r="L1971" i="2"/>
  <c r="M1971" i="2"/>
  <c r="N1971" i="2" s="1"/>
  <c r="P1971" i="2"/>
  <c r="Q1971" i="2"/>
  <c r="R1971" i="2"/>
  <c r="S1971" i="2"/>
  <c r="T1971" i="2"/>
  <c r="A1972" i="2"/>
  <c r="B1972" i="2" s="1"/>
  <c r="C1972" i="2"/>
  <c r="D1972" i="2"/>
  <c r="G1972" i="2"/>
  <c r="E1972" i="2" s="1"/>
  <c r="F1972" i="2" s="1"/>
  <c r="H1972" i="2"/>
  <c r="I1972" i="2"/>
  <c r="J1972" i="2" s="1"/>
  <c r="L1972" i="2"/>
  <c r="M1972" i="2"/>
  <c r="N1972" i="2" s="1"/>
  <c r="P1972" i="2"/>
  <c r="Q1972" i="2"/>
  <c r="R1972" i="2"/>
  <c r="S1972" i="2"/>
  <c r="T1972" i="2"/>
  <c r="A1973" i="2"/>
  <c r="B1973" i="2" s="1"/>
  <c r="C1973" i="2"/>
  <c r="D1973" i="2"/>
  <c r="G1973" i="2"/>
  <c r="E1973" i="2" s="1"/>
  <c r="F1973" i="2" s="1"/>
  <c r="H1973" i="2"/>
  <c r="I1973" i="2"/>
  <c r="J1973" i="2" s="1"/>
  <c r="L1973" i="2"/>
  <c r="M1973" i="2"/>
  <c r="N1973" i="2" s="1"/>
  <c r="P1973" i="2"/>
  <c r="Q1973" i="2"/>
  <c r="R1973" i="2"/>
  <c r="S1973" i="2"/>
  <c r="T1973" i="2"/>
  <c r="A1974" i="2"/>
  <c r="B1974" i="2" s="1"/>
  <c r="C1974" i="2"/>
  <c r="D1974" i="2"/>
  <c r="G1974" i="2"/>
  <c r="E1974" i="2" s="1"/>
  <c r="F1974" i="2" s="1"/>
  <c r="H1974" i="2"/>
  <c r="I1974" i="2"/>
  <c r="J1974" i="2" s="1"/>
  <c r="L1974" i="2"/>
  <c r="M1974" i="2"/>
  <c r="N1974" i="2" s="1"/>
  <c r="P1974" i="2"/>
  <c r="Q1974" i="2"/>
  <c r="R1974" i="2"/>
  <c r="S1974" i="2"/>
  <c r="T1974" i="2"/>
  <c r="A1975" i="2"/>
  <c r="B1975" i="2" s="1"/>
  <c r="C1975" i="2"/>
  <c r="D1975" i="2"/>
  <c r="G1975" i="2"/>
  <c r="E1975" i="2" s="1"/>
  <c r="F1975" i="2" s="1"/>
  <c r="H1975" i="2"/>
  <c r="I1975" i="2"/>
  <c r="J1975" i="2" s="1"/>
  <c r="L1975" i="2"/>
  <c r="M1975" i="2"/>
  <c r="N1975" i="2" s="1"/>
  <c r="P1975" i="2"/>
  <c r="Q1975" i="2"/>
  <c r="R1975" i="2"/>
  <c r="S1975" i="2"/>
  <c r="T1975" i="2"/>
  <c r="A1976" i="2"/>
  <c r="B1976" i="2" s="1"/>
  <c r="C1976" i="2"/>
  <c r="D1976" i="2"/>
  <c r="G1976" i="2"/>
  <c r="E1976" i="2" s="1"/>
  <c r="F1976" i="2" s="1"/>
  <c r="H1976" i="2"/>
  <c r="I1976" i="2"/>
  <c r="J1976" i="2" s="1"/>
  <c r="L1976" i="2"/>
  <c r="M1976" i="2"/>
  <c r="N1976" i="2" s="1"/>
  <c r="P1976" i="2"/>
  <c r="Q1976" i="2"/>
  <c r="R1976" i="2"/>
  <c r="S1976" i="2"/>
  <c r="T1976" i="2"/>
  <c r="A1977" i="2"/>
  <c r="B1977" i="2" s="1"/>
  <c r="C1977" i="2"/>
  <c r="D1977" i="2"/>
  <c r="G1977" i="2"/>
  <c r="E1977" i="2" s="1"/>
  <c r="F1977" i="2" s="1"/>
  <c r="H1977" i="2"/>
  <c r="I1977" i="2"/>
  <c r="J1977" i="2" s="1"/>
  <c r="L1977" i="2"/>
  <c r="M1977" i="2"/>
  <c r="N1977" i="2" s="1"/>
  <c r="P1977" i="2"/>
  <c r="Q1977" i="2"/>
  <c r="R1977" i="2"/>
  <c r="S1977" i="2"/>
  <c r="T1977" i="2"/>
  <c r="A1978" i="2"/>
  <c r="B1978" i="2" s="1"/>
  <c r="C1978" i="2"/>
  <c r="D1978" i="2"/>
  <c r="G1978" i="2"/>
  <c r="E1978" i="2" s="1"/>
  <c r="F1978" i="2" s="1"/>
  <c r="H1978" i="2"/>
  <c r="I1978" i="2"/>
  <c r="J1978" i="2" s="1"/>
  <c r="L1978" i="2"/>
  <c r="M1978" i="2"/>
  <c r="P1978" i="2"/>
  <c r="Q1978" i="2"/>
  <c r="R1978" i="2"/>
  <c r="S1978" i="2"/>
  <c r="T1978" i="2"/>
  <c r="A1979" i="2"/>
  <c r="B1979" i="2" s="1"/>
  <c r="C1979" i="2"/>
  <c r="D1979" i="2"/>
  <c r="G1979" i="2"/>
  <c r="E1979" i="2" s="1"/>
  <c r="F1979" i="2" s="1"/>
  <c r="H1979" i="2"/>
  <c r="I1979" i="2"/>
  <c r="L1979" i="2"/>
  <c r="M1979" i="2"/>
  <c r="N1979" i="2" s="1"/>
  <c r="P1979" i="2"/>
  <c r="Q1979" i="2"/>
  <c r="R1979" i="2"/>
  <c r="S1979" i="2"/>
  <c r="T1979" i="2"/>
  <c r="A1980" i="2"/>
  <c r="B1980" i="2" s="1"/>
  <c r="C1980" i="2"/>
  <c r="D1980" i="2"/>
  <c r="G1980" i="2"/>
  <c r="E1980" i="2" s="1"/>
  <c r="F1980" i="2" s="1"/>
  <c r="H1980" i="2"/>
  <c r="I1980" i="2"/>
  <c r="J1980" i="2" s="1"/>
  <c r="L1980" i="2"/>
  <c r="M1980" i="2"/>
  <c r="P1980" i="2"/>
  <c r="Q1980" i="2"/>
  <c r="R1980" i="2"/>
  <c r="S1980" i="2"/>
  <c r="T1980" i="2"/>
  <c r="A1981" i="2"/>
  <c r="B1981" i="2" s="1"/>
  <c r="C1981" i="2"/>
  <c r="D1981" i="2"/>
  <c r="G1981" i="2"/>
  <c r="E1981" i="2" s="1"/>
  <c r="F1981" i="2" s="1"/>
  <c r="H1981" i="2"/>
  <c r="I1981" i="2"/>
  <c r="J1981" i="2" s="1"/>
  <c r="L1981" i="2"/>
  <c r="M1981" i="2"/>
  <c r="N1981" i="2" s="1"/>
  <c r="P1981" i="2"/>
  <c r="Q1981" i="2"/>
  <c r="R1981" i="2"/>
  <c r="S1981" i="2"/>
  <c r="T1981" i="2"/>
  <c r="A1982" i="2"/>
  <c r="B1982" i="2" s="1"/>
  <c r="C1982" i="2"/>
  <c r="D1982" i="2"/>
  <c r="G1982" i="2"/>
  <c r="E1982" i="2" s="1"/>
  <c r="F1982" i="2" s="1"/>
  <c r="H1982" i="2"/>
  <c r="I1982" i="2"/>
  <c r="J1982" i="2" s="1"/>
  <c r="L1982" i="2"/>
  <c r="M1982" i="2"/>
  <c r="N1982" i="2" s="1"/>
  <c r="P1982" i="2"/>
  <c r="Q1982" i="2"/>
  <c r="R1982" i="2"/>
  <c r="S1982" i="2"/>
  <c r="T1982" i="2"/>
  <c r="A1983" i="2"/>
  <c r="B1983" i="2" s="1"/>
  <c r="C1983" i="2"/>
  <c r="D1983" i="2"/>
  <c r="G1983" i="2"/>
  <c r="E1983" i="2" s="1"/>
  <c r="F1983" i="2" s="1"/>
  <c r="H1983" i="2"/>
  <c r="I1983" i="2"/>
  <c r="L1983" i="2"/>
  <c r="M1983" i="2"/>
  <c r="N1983" i="2" s="1"/>
  <c r="P1983" i="2"/>
  <c r="Q1983" i="2"/>
  <c r="R1983" i="2"/>
  <c r="S1983" i="2"/>
  <c r="T1983" i="2"/>
  <c r="A1984" i="2"/>
  <c r="B1984" i="2" s="1"/>
  <c r="C1984" i="2"/>
  <c r="D1984" i="2"/>
  <c r="G1984" i="2"/>
  <c r="E1984" i="2" s="1"/>
  <c r="F1984" i="2" s="1"/>
  <c r="H1984" i="2"/>
  <c r="I1984" i="2"/>
  <c r="J1984" i="2" s="1"/>
  <c r="L1984" i="2"/>
  <c r="M1984" i="2"/>
  <c r="N1984" i="2" s="1"/>
  <c r="P1984" i="2"/>
  <c r="Q1984" i="2"/>
  <c r="R1984" i="2"/>
  <c r="S1984" i="2"/>
  <c r="T1984" i="2"/>
  <c r="A1985" i="2"/>
  <c r="B1985" i="2" s="1"/>
  <c r="C1985" i="2"/>
  <c r="D1985" i="2"/>
  <c r="G1985" i="2"/>
  <c r="E1985" i="2" s="1"/>
  <c r="F1985" i="2" s="1"/>
  <c r="H1985" i="2"/>
  <c r="I1985" i="2"/>
  <c r="J1985" i="2" s="1"/>
  <c r="L1985" i="2"/>
  <c r="M1985" i="2"/>
  <c r="N1985" i="2" s="1"/>
  <c r="P1985" i="2"/>
  <c r="Q1985" i="2"/>
  <c r="R1985" i="2"/>
  <c r="S1985" i="2"/>
  <c r="T1985" i="2"/>
  <c r="A1986" i="2"/>
  <c r="B1986" i="2" s="1"/>
  <c r="C1986" i="2"/>
  <c r="D1986" i="2"/>
  <c r="G1986" i="2"/>
  <c r="E1986" i="2" s="1"/>
  <c r="F1986" i="2" s="1"/>
  <c r="H1986" i="2"/>
  <c r="I1986" i="2"/>
  <c r="J1986" i="2" s="1"/>
  <c r="L1986" i="2"/>
  <c r="M1986" i="2"/>
  <c r="N1986" i="2" s="1"/>
  <c r="P1986" i="2"/>
  <c r="Q1986" i="2"/>
  <c r="R1986" i="2"/>
  <c r="S1986" i="2"/>
  <c r="T1986" i="2"/>
  <c r="A1987" i="2"/>
  <c r="B1987" i="2" s="1"/>
  <c r="C1987" i="2"/>
  <c r="D1987" i="2"/>
  <c r="G1987" i="2"/>
  <c r="E1987" i="2" s="1"/>
  <c r="F1987" i="2" s="1"/>
  <c r="H1987" i="2"/>
  <c r="I1987" i="2"/>
  <c r="J1987" i="2" s="1"/>
  <c r="L1987" i="2"/>
  <c r="M1987" i="2"/>
  <c r="N1987" i="2" s="1"/>
  <c r="P1987" i="2"/>
  <c r="Q1987" i="2"/>
  <c r="R1987" i="2"/>
  <c r="S1987" i="2"/>
  <c r="T1987" i="2"/>
  <c r="A1988" i="2"/>
  <c r="B1988" i="2" s="1"/>
  <c r="C1988" i="2"/>
  <c r="D1988" i="2"/>
  <c r="G1988" i="2"/>
  <c r="E1988" i="2" s="1"/>
  <c r="F1988" i="2" s="1"/>
  <c r="H1988" i="2"/>
  <c r="I1988" i="2"/>
  <c r="J1988" i="2" s="1"/>
  <c r="L1988" i="2"/>
  <c r="M1988" i="2"/>
  <c r="N1988" i="2" s="1"/>
  <c r="P1988" i="2"/>
  <c r="Q1988" i="2"/>
  <c r="R1988" i="2"/>
  <c r="S1988" i="2"/>
  <c r="T1988" i="2"/>
  <c r="A1989" i="2"/>
  <c r="B1989" i="2" s="1"/>
  <c r="C1989" i="2"/>
  <c r="D1989" i="2"/>
  <c r="G1989" i="2"/>
  <c r="E1989" i="2" s="1"/>
  <c r="F1989" i="2" s="1"/>
  <c r="H1989" i="2"/>
  <c r="I1989" i="2"/>
  <c r="J1989" i="2" s="1"/>
  <c r="L1989" i="2"/>
  <c r="M1989" i="2"/>
  <c r="N1989" i="2" s="1"/>
  <c r="P1989" i="2"/>
  <c r="Q1989" i="2"/>
  <c r="R1989" i="2"/>
  <c r="S1989" i="2"/>
  <c r="T1989" i="2"/>
  <c r="A1990" i="2"/>
  <c r="B1990" i="2" s="1"/>
  <c r="C1990" i="2"/>
  <c r="D1990" i="2"/>
  <c r="G1990" i="2"/>
  <c r="E1990" i="2" s="1"/>
  <c r="F1990" i="2" s="1"/>
  <c r="H1990" i="2"/>
  <c r="I1990" i="2"/>
  <c r="J1990" i="2" s="1"/>
  <c r="L1990" i="2"/>
  <c r="M1990" i="2"/>
  <c r="N1990" i="2" s="1"/>
  <c r="P1990" i="2"/>
  <c r="Q1990" i="2"/>
  <c r="R1990" i="2"/>
  <c r="S1990" i="2"/>
  <c r="T1990" i="2"/>
  <c r="A1991" i="2"/>
  <c r="B1991" i="2" s="1"/>
  <c r="C1991" i="2"/>
  <c r="D1991" i="2"/>
  <c r="G1991" i="2"/>
  <c r="E1991" i="2" s="1"/>
  <c r="F1991" i="2" s="1"/>
  <c r="H1991" i="2"/>
  <c r="I1991" i="2"/>
  <c r="J1991" i="2" s="1"/>
  <c r="L1991" i="2"/>
  <c r="M1991" i="2"/>
  <c r="N1991" i="2" s="1"/>
  <c r="P1991" i="2"/>
  <c r="Q1991" i="2"/>
  <c r="R1991" i="2"/>
  <c r="S1991" i="2"/>
  <c r="T1991" i="2"/>
  <c r="A1992" i="2"/>
  <c r="B1992" i="2" s="1"/>
  <c r="C1992" i="2"/>
  <c r="D1992" i="2"/>
  <c r="G1992" i="2"/>
  <c r="E1992" i="2" s="1"/>
  <c r="F1992" i="2" s="1"/>
  <c r="H1992" i="2"/>
  <c r="I1992" i="2"/>
  <c r="J1992" i="2" s="1"/>
  <c r="L1992" i="2"/>
  <c r="M1992" i="2"/>
  <c r="N1992" i="2" s="1"/>
  <c r="P1992" i="2"/>
  <c r="Q1992" i="2"/>
  <c r="R1992" i="2"/>
  <c r="S1992" i="2"/>
  <c r="T1992" i="2"/>
  <c r="A1993" i="2"/>
  <c r="B1993" i="2" s="1"/>
  <c r="C1993" i="2"/>
  <c r="D1993" i="2"/>
  <c r="G1993" i="2"/>
  <c r="E1993" i="2" s="1"/>
  <c r="F1993" i="2" s="1"/>
  <c r="H1993" i="2"/>
  <c r="I1993" i="2"/>
  <c r="J1993" i="2" s="1"/>
  <c r="L1993" i="2"/>
  <c r="M1993" i="2"/>
  <c r="N1993" i="2" s="1"/>
  <c r="P1993" i="2"/>
  <c r="Q1993" i="2"/>
  <c r="R1993" i="2"/>
  <c r="S1993" i="2"/>
  <c r="T1993" i="2"/>
  <c r="A1994" i="2"/>
  <c r="B1994" i="2" s="1"/>
  <c r="C1994" i="2"/>
  <c r="D1994" i="2"/>
  <c r="G1994" i="2"/>
  <c r="E1994" i="2" s="1"/>
  <c r="F1994" i="2" s="1"/>
  <c r="H1994" i="2"/>
  <c r="I1994" i="2"/>
  <c r="J1994" i="2" s="1"/>
  <c r="L1994" i="2"/>
  <c r="M1994" i="2"/>
  <c r="N1994" i="2" s="1"/>
  <c r="P1994" i="2"/>
  <c r="Q1994" i="2"/>
  <c r="R1994" i="2"/>
  <c r="S1994" i="2"/>
  <c r="T1994" i="2"/>
  <c r="A1995" i="2"/>
  <c r="B1995" i="2" s="1"/>
  <c r="C1995" i="2"/>
  <c r="D1995" i="2"/>
  <c r="G1995" i="2"/>
  <c r="E1995" i="2" s="1"/>
  <c r="F1995" i="2" s="1"/>
  <c r="H1995" i="2"/>
  <c r="I1995" i="2"/>
  <c r="L1995" i="2"/>
  <c r="M1995" i="2"/>
  <c r="N1995" i="2" s="1"/>
  <c r="P1995" i="2"/>
  <c r="Q1995" i="2"/>
  <c r="R1995" i="2"/>
  <c r="S1995" i="2"/>
  <c r="T1995" i="2"/>
  <c r="A1996" i="2"/>
  <c r="B1996" i="2" s="1"/>
  <c r="C1996" i="2"/>
  <c r="D1996" i="2"/>
  <c r="G1996" i="2"/>
  <c r="E1996" i="2" s="1"/>
  <c r="F1996" i="2" s="1"/>
  <c r="H1996" i="2"/>
  <c r="I1996" i="2"/>
  <c r="J1996" i="2" s="1"/>
  <c r="L1996" i="2"/>
  <c r="M1996" i="2"/>
  <c r="P1996" i="2"/>
  <c r="Q1996" i="2"/>
  <c r="R1996" i="2"/>
  <c r="S1996" i="2"/>
  <c r="T1996" i="2"/>
  <c r="A1997" i="2"/>
  <c r="B1997" i="2" s="1"/>
  <c r="C1997" i="2"/>
  <c r="D1997" i="2"/>
  <c r="G1997" i="2"/>
  <c r="E1997" i="2" s="1"/>
  <c r="F1997" i="2" s="1"/>
  <c r="H1997" i="2"/>
  <c r="I1997" i="2"/>
  <c r="J1997" i="2" s="1"/>
  <c r="L1997" i="2"/>
  <c r="M1997" i="2"/>
  <c r="N1997" i="2" s="1"/>
  <c r="P1997" i="2"/>
  <c r="Q1997" i="2"/>
  <c r="R1997" i="2"/>
  <c r="S1997" i="2"/>
  <c r="T1997" i="2"/>
  <c r="A1998" i="2"/>
  <c r="B1998" i="2" s="1"/>
  <c r="C1998" i="2"/>
  <c r="D1998" i="2"/>
  <c r="G1998" i="2"/>
  <c r="E1998" i="2" s="1"/>
  <c r="F1998" i="2" s="1"/>
  <c r="H1998" i="2"/>
  <c r="I1998" i="2"/>
  <c r="J1998" i="2" s="1"/>
  <c r="L1998" i="2"/>
  <c r="M1998" i="2"/>
  <c r="P1998" i="2"/>
  <c r="Q1998" i="2"/>
  <c r="R1998" i="2"/>
  <c r="S1998" i="2"/>
  <c r="T1998" i="2"/>
  <c r="A1999" i="2"/>
  <c r="B1999" i="2" s="1"/>
  <c r="C1999" i="2"/>
  <c r="D1999" i="2"/>
  <c r="G1999" i="2"/>
  <c r="E1999" i="2" s="1"/>
  <c r="F1999" i="2" s="1"/>
  <c r="H1999" i="2"/>
  <c r="I1999" i="2"/>
  <c r="J1999" i="2" s="1"/>
  <c r="L1999" i="2"/>
  <c r="M1999" i="2"/>
  <c r="N1999" i="2" s="1"/>
  <c r="P1999" i="2"/>
  <c r="Q1999" i="2"/>
  <c r="R1999" i="2"/>
  <c r="S1999" i="2"/>
  <c r="T1999" i="2"/>
  <c r="A2000" i="2"/>
  <c r="B2000" i="2" s="1"/>
  <c r="C2000" i="2"/>
  <c r="D2000" i="2"/>
  <c r="G2000" i="2"/>
  <c r="E2000" i="2" s="1"/>
  <c r="F2000" i="2" s="1"/>
  <c r="H2000" i="2"/>
  <c r="I2000" i="2"/>
  <c r="J2000" i="2" s="1"/>
  <c r="L2000" i="2"/>
  <c r="M2000" i="2"/>
  <c r="N2000" i="2" s="1"/>
  <c r="P2000" i="2"/>
  <c r="Q2000" i="2"/>
  <c r="R2000" i="2"/>
  <c r="S2000" i="2"/>
  <c r="T2000" i="2"/>
  <c r="A2001" i="2"/>
  <c r="B2001" i="2" s="1"/>
  <c r="C2001" i="2"/>
  <c r="D2001" i="2"/>
  <c r="G2001" i="2"/>
  <c r="E2001" i="2" s="1"/>
  <c r="F2001" i="2" s="1"/>
  <c r="H2001" i="2"/>
  <c r="I2001" i="2"/>
  <c r="L2001" i="2"/>
  <c r="M2001" i="2"/>
  <c r="N2001" i="2" s="1"/>
  <c r="P2001" i="2"/>
  <c r="Q2001" i="2"/>
  <c r="R2001" i="2"/>
  <c r="S2001" i="2"/>
  <c r="T2001" i="2"/>
  <c r="A2002" i="2"/>
  <c r="B2002" i="2" s="1"/>
  <c r="C2002" i="2"/>
  <c r="D2002" i="2"/>
  <c r="G2002" i="2"/>
  <c r="E2002" i="2" s="1"/>
  <c r="F2002" i="2" s="1"/>
  <c r="H2002" i="2"/>
  <c r="I2002" i="2"/>
  <c r="J2002" i="2" s="1"/>
  <c r="L2002" i="2"/>
  <c r="M2002" i="2"/>
  <c r="P2002" i="2"/>
  <c r="Q2002" i="2"/>
  <c r="R2002" i="2"/>
  <c r="S2002" i="2"/>
  <c r="T2002" i="2"/>
  <c r="A2003" i="2"/>
  <c r="B2003" i="2" s="1"/>
  <c r="C2003" i="2"/>
  <c r="D2003" i="2"/>
  <c r="G2003" i="2"/>
  <c r="E2003" i="2" s="1"/>
  <c r="F2003" i="2" s="1"/>
  <c r="H2003" i="2"/>
  <c r="I2003" i="2"/>
  <c r="J2003" i="2" s="1"/>
  <c r="L2003" i="2"/>
  <c r="M2003" i="2"/>
  <c r="N2003" i="2" s="1"/>
  <c r="P2003" i="2"/>
  <c r="Q2003" i="2"/>
  <c r="R2003" i="2"/>
  <c r="S2003" i="2"/>
  <c r="T2003" i="2"/>
  <c r="A2004" i="2"/>
  <c r="B2004" i="2" s="1"/>
  <c r="C2004" i="2"/>
  <c r="D2004" i="2"/>
  <c r="G2004" i="2"/>
  <c r="E2004" i="2" s="1"/>
  <c r="F2004" i="2" s="1"/>
  <c r="H2004" i="2"/>
  <c r="I2004" i="2"/>
  <c r="J2004" i="2" s="1"/>
  <c r="L2004" i="2"/>
  <c r="M2004" i="2"/>
  <c r="N2004" i="2" s="1"/>
  <c r="P2004" i="2"/>
  <c r="Q2004" i="2"/>
  <c r="R2004" i="2"/>
  <c r="S2004" i="2"/>
  <c r="T2004" i="2"/>
  <c r="A2005" i="2"/>
  <c r="B2005" i="2" s="1"/>
  <c r="C2005" i="2"/>
  <c r="D2005" i="2"/>
  <c r="G2005" i="2"/>
  <c r="E2005" i="2" s="1"/>
  <c r="F2005" i="2" s="1"/>
  <c r="H2005" i="2"/>
  <c r="I2005" i="2"/>
  <c r="J2005" i="2" s="1"/>
  <c r="L2005" i="2"/>
  <c r="M2005" i="2"/>
  <c r="N2005" i="2" s="1"/>
  <c r="P2005" i="2"/>
  <c r="Q2005" i="2"/>
  <c r="R2005" i="2"/>
  <c r="S2005" i="2"/>
  <c r="T2005" i="2"/>
  <c r="A2006" i="2"/>
  <c r="B2006" i="2" s="1"/>
  <c r="C2006" i="2"/>
  <c r="D2006" i="2"/>
  <c r="G2006" i="2"/>
  <c r="E2006" i="2" s="1"/>
  <c r="F2006" i="2" s="1"/>
  <c r="H2006" i="2"/>
  <c r="I2006" i="2"/>
  <c r="J2006" i="2" s="1"/>
  <c r="L2006" i="2"/>
  <c r="M2006" i="2"/>
  <c r="P2006" i="2"/>
  <c r="Q2006" i="2"/>
  <c r="R2006" i="2"/>
  <c r="S2006" i="2"/>
  <c r="T2006" i="2"/>
  <c r="A2007" i="2"/>
  <c r="B2007" i="2" s="1"/>
  <c r="C2007" i="2"/>
  <c r="D2007" i="2"/>
  <c r="G2007" i="2"/>
  <c r="E2007" i="2" s="1"/>
  <c r="F2007" i="2" s="1"/>
  <c r="H2007" i="2"/>
  <c r="I2007" i="2"/>
  <c r="J2007" i="2" s="1"/>
  <c r="L2007" i="2"/>
  <c r="M2007" i="2"/>
  <c r="N2007" i="2" s="1"/>
  <c r="P2007" i="2"/>
  <c r="Q2007" i="2"/>
  <c r="R2007" i="2"/>
  <c r="S2007" i="2"/>
  <c r="T2007" i="2"/>
  <c r="A2008" i="2"/>
  <c r="B2008" i="2" s="1"/>
  <c r="C2008" i="2"/>
  <c r="D2008" i="2"/>
  <c r="G2008" i="2"/>
  <c r="E2008" i="2" s="1"/>
  <c r="F2008" i="2" s="1"/>
  <c r="H2008" i="2"/>
  <c r="I2008" i="2"/>
  <c r="J2008" i="2" s="1"/>
  <c r="L2008" i="2"/>
  <c r="M2008" i="2"/>
  <c r="N2008" i="2" s="1"/>
  <c r="P2008" i="2"/>
  <c r="Q2008" i="2"/>
  <c r="R2008" i="2"/>
  <c r="S2008" i="2"/>
  <c r="T2008" i="2"/>
  <c r="A2009" i="2"/>
  <c r="B2009" i="2" s="1"/>
  <c r="C2009" i="2"/>
  <c r="D2009" i="2"/>
  <c r="G2009" i="2"/>
  <c r="E2009" i="2" s="1"/>
  <c r="F2009" i="2" s="1"/>
  <c r="H2009" i="2"/>
  <c r="I2009" i="2"/>
  <c r="J2009" i="2" s="1"/>
  <c r="L2009" i="2"/>
  <c r="M2009" i="2"/>
  <c r="N2009" i="2" s="1"/>
  <c r="P2009" i="2"/>
  <c r="Q2009" i="2"/>
  <c r="R2009" i="2"/>
  <c r="S2009" i="2"/>
  <c r="T2009" i="2"/>
  <c r="A2010" i="2"/>
  <c r="B2010" i="2" s="1"/>
  <c r="C2010" i="2"/>
  <c r="D2010" i="2"/>
  <c r="G2010" i="2"/>
  <c r="E2010" i="2" s="1"/>
  <c r="F2010" i="2" s="1"/>
  <c r="H2010" i="2"/>
  <c r="I2010" i="2"/>
  <c r="J2010" i="2" s="1"/>
  <c r="L2010" i="2"/>
  <c r="M2010" i="2"/>
  <c r="N2010" i="2" s="1"/>
  <c r="P2010" i="2"/>
  <c r="Q2010" i="2"/>
  <c r="R2010" i="2"/>
  <c r="S2010" i="2"/>
  <c r="T2010" i="2"/>
  <c r="A2011" i="2"/>
  <c r="B2011" i="2" s="1"/>
  <c r="C2011" i="2"/>
  <c r="D2011" i="2"/>
  <c r="G2011" i="2"/>
  <c r="E2011" i="2" s="1"/>
  <c r="F2011" i="2" s="1"/>
  <c r="H2011" i="2"/>
  <c r="I2011" i="2"/>
  <c r="L2011" i="2"/>
  <c r="M2011" i="2"/>
  <c r="N2011" i="2" s="1"/>
  <c r="P2011" i="2"/>
  <c r="Q2011" i="2"/>
  <c r="R2011" i="2"/>
  <c r="S2011" i="2"/>
  <c r="T2011" i="2"/>
  <c r="A2012" i="2"/>
  <c r="B2012" i="2" s="1"/>
  <c r="C2012" i="2"/>
  <c r="D2012" i="2"/>
  <c r="G2012" i="2"/>
  <c r="E2012" i="2" s="1"/>
  <c r="F2012" i="2" s="1"/>
  <c r="H2012" i="2"/>
  <c r="I2012" i="2"/>
  <c r="J2012" i="2" s="1"/>
  <c r="L2012" i="2"/>
  <c r="M2012" i="2"/>
  <c r="P2012" i="2"/>
  <c r="Q2012" i="2"/>
  <c r="R2012" i="2"/>
  <c r="S2012" i="2"/>
  <c r="T2012" i="2"/>
  <c r="A2013" i="2"/>
  <c r="B2013" i="2" s="1"/>
  <c r="C2013" i="2"/>
  <c r="D2013" i="2"/>
  <c r="G2013" i="2"/>
  <c r="E2013" i="2" s="1"/>
  <c r="F2013" i="2" s="1"/>
  <c r="H2013" i="2"/>
  <c r="I2013" i="2"/>
  <c r="J2013" i="2" s="1"/>
  <c r="L2013" i="2"/>
  <c r="M2013" i="2"/>
  <c r="N2013" i="2" s="1"/>
  <c r="P2013" i="2"/>
  <c r="Q2013" i="2"/>
  <c r="R2013" i="2"/>
  <c r="S2013" i="2"/>
  <c r="T2013" i="2"/>
  <c r="A2014" i="2"/>
  <c r="B2014" i="2" s="1"/>
  <c r="C2014" i="2"/>
  <c r="D2014" i="2"/>
  <c r="G2014" i="2"/>
  <c r="E2014" i="2" s="1"/>
  <c r="F2014" i="2" s="1"/>
  <c r="H2014" i="2"/>
  <c r="I2014" i="2"/>
  <c r="J2014" i="2" s="1"/>
  <c r="L2014" i="2"/>
  <c r="M2014" i="2"/>
  <c r="N2014" i="2" s="1"/>
  <c r="P2014" i="2"/>
  <c r="Q2014" i="2"/>
  <c r="R2014" i="2"/>
  <c r="S2014" i="2"/>
  <c r="T2014" i="2"/>
  <c r="A2015" i="2"/>
  <c r="B2015" i="2" s="1"/>
  <c r="C2015" i="2"/>
  <c r="D2015" i="2"/>
  <c r="G2015" i="2"/>
  <c r="E2015" i="2" s="1"/>
  <c r="F2015" i="2" s="1"/>
  <c r="H2015" i="2"/>
  <c r="I2015" i="2"/>
  <c r="L2015" i="2"/>
  <c r="M2015" i="2"/>
  <c r="N2015" i="2" s="1"/>
  <c r="P2015" i="2"/>
  <c r="Q2015" i="2"/>
  <c r="R2015" i="2"/>
  <c r="S2015" i="2"/>
  <c r="T2015" i="2"/>
  <c r="A2016" i="2"/>
  <c r="B2016" i="2" s="1"/>
  <c r="C2016" i="2"/>
  <c r="D2016" i="2"/>
  <c r="G2016" i="2"/>
  <c r="E2016" i="2" s="1"/>
  <c r="F2016" i="2" s="1"/>
  <c r="H2016" i="2"/>
  <c r="I2016" i="2"/>
  <c r="J2016" i="2" s="1"/>
  <c r="L2016" i="2"/>
  <c r="M2016" i="2"/>
  <c r="N2016" i="2" s="1"/>
  <c r="P2016" i="2"/>
  <c r="Q2016" i="2"/>
  <c r="R2016" i="2"/>
  <c r="S2016" i="2"/>
  <c r="T2016" i="2"/>
  <c r="A2017" i="2"/>
  <c r="B2017" i="2" s="1"/>
  <c r="C2017" i="2"/>
  <c r="D2017" i="2"/>
  <c r="G2017" i="2"/>
  <c r="E2017" i="2" s="1"/>
  <c r="F2017" i="2" s="1"/>
  <c r="H2017" i="2"/>
  <c r="I2017" i="2"/>
  <c r="L2017" i="2"/>
  <c r="M2017" i="2"/>
  <c r="N2017" i="2" s="1"/>
  <c r="P2017" i="2"/>
  <c r="Q2017" i="2"/>
  <c r="R2017" i="2"/>
  <c r="S2017" i="2"/>
  <c r="T2017" i="2"/>
  <c r="A2018" i="2"/>
  <c r="B2018" i="2" s="1"/>
  <c r="C2018" i="2"/>
  <c r="D2018" i="2"/>
  <c r="G2018" i="2"/>
  <c r="E2018" i="2" s="1"/>
  <c r="F2018" i="2" s="1"/>
  <c r="H2018" i="2"/>
  <c r="I2018" i="2"/>
  <c r="J2018" i="2" s="1"/>
  <c r="L2018" i="2"/>
  <c r="M2018" i="2"/>
  <c r="P2018" i="2"/>
  <c r="Q2018" i="2"/>
  <c r="R2018" i="2"/>
  <c r="S2018" i="2"/>
  <c r="T2018" i="2"/>
  <c r="A2019" i="2"/>
  <c r="B2019" i="2" s="1"/>
  <c r="C2019" i="2"/>
  <c r="D2019" i="2"/>
  <c r="G2019" i="2"/>
  <c r="E2019" i="2" s="1"/>
  <c r="F2019" i="2" s="1"/>
  <c r="H2019" i="2"/>
  <c r="I2019" i="2"/>
  <c r="J2019" i="2" s="1"/>
  <c r="L2019" i="2"/>
  <c r="M2019" i="2"/>
  <c r="N2019" i="2" s="1"/>
  <c r="P2019" i="2"/>
  <c r="Q2019" i="2"/>
  <c r="R2019" i="2"/>
  <c r="S2019" i="2"/>
  <c r="T2019" i="2"/>
  <c r="A2020" i="2"/>
  <c r="B2020" i="2" s="1"/>
  <c r="C2020" i="2"/>
  <c r="D2020" i="2"/>
  <c r="G2020" i="2"/>
  <c r="E2020" i="2" s="1"/>
  <c r="F2020" i="2" s="1"/>
  <c r="H2020" i="2"/>
  <c r="I2020" i="2"/>
  <c r="J2020" i="2" s="1"/>
  <c r="L2020" i="2"/>
  <c r="M2020" i="2"/>
  <c r="N2020" i="2" s="1"/>
  <c r="P2020" i="2"/>
  <c r="Q2020" i="2"/>
  <c r="R2020" i="2"/>
  <c r="S2020" i="2"/>
  <c r="T2020" i="2"/>
  <c r="A2021" i="2"/>
  <c r="B2021" i="2" s="1"/>
  <c r="C2021" i="2"/>
  <c r="D2021" i="2"/>
  <c r="G2021" i="2"/>
  <c r="E2021" i="2" s="1"/>
  <c r="F2021" i="2" s="1"/>
  <c r="H2021" i="2"/>
  <c r="I2021" i="2"/>
  <c r="J2021" i="2" s="1"/>
  <c r="L2021" i="2"/>
  <c r="M2021" i="2"/>
  <c r="N2021" i="2" s="1"/>
  <c r="P2021" i="2"/>
  <c r="Q2021" i="2"/>
  <c r="R2021" i="2"/>
  <c r="S2021" i="2"/>
  <c r="T2021" i="2"/>
  <c r="A2022" i="2"/>
  <c r="B2022" i="2" s="1"/>
  <c r="C2022" i="2"/>
  <c r="D2022" i="2"/>
  <c r="G2022" i="2"/>
  <c r="E2022" i="2" s="1"/>
  <c r="F2022" i="2" s="1"/>
  <c r="H2022" i="2"/>
  <c r="I2022" i="2"/>
  <c r="J2022" i="2" s="1"/>
  <c r="L2022" i="2"/>
  <c r="M2022" i="2"/>
  <c r="N2022" i="2" s="1"/>
  <c r="P2022" i="2"/>
  <c r="Q2022" i="2"/>
  <c r="R2022" i="2"/>
  <c r="S2022" i="2"/>
  <c r="T2022" i="2"/>
  <c r="A2023" i="2"/>
  <c r="B2023" i="2" s="1"/>
  <c r="C2023" i="2"/>
  <c r="D2023" i="2"/>
  <c r="G2023" i="2"/>
  <c r="E2023" i="2" s="1"/>
  <c r="F2023" i="2" s="1"/>
  <c r="H2023" i="2"/>
  <c r="I2023" i="2"/>
  <c r="J2023" i="2" s="1"/>
  <c r="L2023" i="2"/>
  <c r="M2023" i="2"/>
  <c r="N2023" i="2" s="1"/>
  <c r="P2023" i="2"/>
  <c r="Q2023" i="2"/>
  <c r="R2023" i="2"/>
  <c r="S2023" i="2"/>
  <c r="T2023" i="2"/>
  <c r="A2024" i="2"/>
  <c r="B2024" i="2" s="1"/>
  <c r="C2024" i="2"/>
  <c r="D2024" i="2"/>
  <c r="G2024" i="2"/>
  <c r="E2024" i="2" s="1"/>
  <c r="F2024" i="2" s="1"/>
  <c r="H2024" i="2"/>
  <c r="I2024" i="2"/>
  <c r="J2024" i="2" s="1"/>
  <c r="L2024" i="2"/>
  <c r="M2024" i="2"/>
  <c r="N2024" i="2" s="1"/>
  <c r="P2024" i="2"/>
  <c r="Q2024" i="2"/>
  <c r="R2024" i="2"/>
  <c r="S2024" i="2"/>
  <c r="T2024" i="2"/>
  <c r="A2025" i="2"/>
  <c r="B2025" i="2" s="1"/>
  <c r="C2025" i="2"/>
  <c r="D2025" i="2"/>
  <c r="G2025" i="2"/>
  <c r="E2025" i="2" s="1"/>
  <c r="F2025" i="2" s="1"/>
  <c r="H2025" i="2"/>
  <c r="I2025" i="2"/>
  <c r="J2025" i="2" s="1"/>
  <c r="L2025" i="2"/>
  <c r="M2025" i="2"/>
  <c r="N2025" i="2" s="1"/>
  <c r="P2025" i="2"/>
  <c r="Q2025" i="2"/>
  <c r="R2025" i="2"/>
  <c r="S2025" i="2"/>
  <c r="T2025" i="2"/>
  <c r="A2026" i="2"/>
  <c r="B2026" i="2" s="1"/>
  <c r="C2026" i="2"/>
  <c r="D2026" i="2"/>
  <c r="G2026" i="2"/>
  <c r="E2026" i="2" s="1"/>
  <c r="F2026" i="2" s="1"/>
  <c r="H2026" i="2"/>
  <c r="I2026" i="2"/>
  <c r="J2026" i="2" s="1"/>
  <c r="L2026" i="2"/>
  <c r="M2026" i="2"/>
  <c r="N2026" i="2" s="1"/>
  <c r="P2026" i="2"/>
  <c r="Q2026" i="2"/>
  <c r="R2026" i="2"/>
  <c r="S2026" i="2"/>
  <c r="T2026" i="2"/>
  <c r="A2027" i="2"/>
  <c r="B2027" i="2" s="1"/>
  <c r="C2027" i="2"/>
  <c r="D2027" i="2"/>
  <c r="G2027" i="2"/>
  <c r="E2027" i="2" s="1"/>
  <c r="F2027" i="2" s="1"/>
  <c r="H2027" i="2"/>
  <c r="I2027" i="2"/>
  <c r="J2027" i="2" s="1"/>
  <c r="L2027" i="2"/>
  <c r="M2027" i="2"/>
  <c r="N2027" i="2" s="1"/>
  <c r="P2027" i="2"/>
  <c r="Q2027" i="2"/>
  <c r="R2027" i="2"/>
  <c r="S2027" i="2"/>
  <c r="T2027" i="2"/>
  <c r="A2028" i="2"/>
  <c r="B2028" i="2" s="1"/>
  <c r="C2028" i="2"/>
  <c r="D2028" i="2"/>
  <c r="G2028" i="2"/>
  <c r="E2028" i="2" s="1"/>
  <c r="F2028" i="2" s="1"/>
  <c r="H2028" i="2"/>
  <c r="I2028" i="2"/>
  <c r="J2028" i="2" s="1"/>
  <c r="L2028" i="2"/>
  <c r="M2028" i="2"/>
  <c r="N2028" i="2" s="1"/>
  <c r="P2028" i="2"/>
  <c r="Q2028" i="2"/>
  <c r="R2028" i="2"/>
  <c r="S2028" i="2"/>
  <c r="T2028" i="2"/>
  <c r="A2029" i="2"/>
  <c r="B2029" i="2" s="1"/>
  <c r="C2029" i="2"/>
  <c r="D2029" i="2"/>
  <c r="G2029" i="2"/>
  <c r="E2029" i="2" s="1"/>
  <c r="F2029" i="2" s="1"/>
  <c r="H2029" i="2"/>
  <c r="I2029" i="2"/>
  <c r="J2029" i="2" s="1"/>
  <c r="L2029" i="2"/>
  <c r="M2029" i="2"/>
  <c r="N2029" i="2" s="1"/>
  <c r="P2029" i="2"/>
  <c r="Q2029" i="2"/>
  <c r="R2029" i="2"/>
  <c r="S2029" i="2"/>
  <c r="T2029" i="2"/>
  <c r="A2030" i="2"/>
  <c r="B2030" i="2" s="1"/>
  <c r="C2030" i="2"/>
  <c r="D2030" i="2"/>
  <c r="G2030" i="2"/>
  <c r="E2030" i="2" s="1"/>
  <c r="F2030" i="2" s="1"/>
  <c r="H2030" i="2"/>
  <c r="I2030" i="2"/>
  <c r="J2030" i="2" s="1"/>
  <c r="L2030" i="2"/>
  <c r="M2030" i="2"/>
  <c r="P2030" i="2"/>
  <c r="Q2030" i="2"/>
  <c r="R2030" i="2"/>
  <c r="S2030" i="2"/>
  <c r="T2030" i="2"/>
  <c r="A2031" i="2"/>
  <c r="B2031" i="2" s="1"/>
  <c r="C2031" i="2"/>
  <c r="D2031" i="2"/>
  <c r="G2031" i="2"/>
  <c r="E2031" i="2" s="1"/>
  <c r="F2031" i="2" s="1"/>
  <c r="H2031" i="2"/>
  <c r="I2031" i="2"/>
  <c r="J2031" i="2" s="1"/>
  <c r="L2031" i="2"/>
  <c r="M2031" i="2"/>
  <c r="N2031" i="2" s="1"/>
  <c r="P2031" i="2"/>
  <c r="Q2031" i="2"/>
  <c r="R2031" i="2"/>
  <c r="S2031" i="2"/>
  <c r="T2031" i="2"/>
  <c r="A2032" i="2"/>
  <c r="B2032" i="2" s="1"/>
  <c r="C2032" i="2"/>
  <c r="D2032" i="2"/>
  <c r="G2032" i="2"/>
  <c r="E2032" i="2" s="1"/>
  <c r="F2032" i="2" s="1"/>
  <c r="H2032" i="2"/>
  <c r="I2032" i="2"/>
  <c r="J2032" i="2" s="1"/>
  <c r="L2032" i="2"/>
  <c r="M2032" i="2"/>
  <c r="N2032" i="2" s="1"/>
  <c r="P2032" i="2"/>
  <c r="Q2032" i="2"/>
  <c r="R2032" i="2"/>
  <c r="S2032" i="2"/>
  <c r="T2032" i="2"/>
  <c r="A2033" i="2"/>
  <c r="B2033" i="2" s="1"/>
  <c r="C2033" i="2"/>
  <c r="D2033" i="2"/>
  <c r="G2033" i="2"/>
  <c r="E2033" i="2" s="1"/>
  <c r="F2033" i="2" s="1"/>
  <c r="H2033" i="2"/>
  <c r="I2033" i="2"/>
  <c r="J2033" i="2" s="1"/>
  <c r="L2033" i="2"/>
  <c r="M2033" i="2"/>
  <c r="N2033" i="2" s="1"/>
  <c r="P2033" i="2"/>
  <c r="Q2033" i="2"/>
  <c r="R2033" i="2"/>
  <c r="S2033" i="2"/>
  <c r="T2033" i="2"/>
  <c r="A2034" i="2"/>
  <c r="B2034" i="2" s="1"/>
  <c r="C2034" i="2"/>
  <c r="D2034" i="2"/>
  <c r="G2034" i="2"/>
  <c r="E2034" i="2" s="1"/>
  <c r="F2034" i="2" s="1"/>
  <c r="H2034" i="2"/>
  <c r="I2034" i="2"/>
  <c r="J2034" i="2" s="1"/>
  <c r="L2034" i="2"/>
  <c r="M2034" i="2"/>
  <c r="N2034" i="2" s="1"/>
  <c r="P2034" i="2"/>
  <c r="Q2034" i="2"/>
  <c r="R2034" i="2"/>
  <c r="S2034" i="2"/>
  <c r="T2034" i="2"/>
  <c r="A2035" i="2"/>
  <c r="B2035" i="2" s="1"/>
  <c r="C2035" i="2"/>
  <c r="D2035" i="2"/>
  <c r="G2035" i="2"/>
  <c r="E2035" i="2" s="1"/>
  <c r="F2035" i="2" s="1"/>
  <c r="H2035" i="2"/>
  <c r="I2035" i="2"/>
  <c r="J2035" i="2" s="1"/>
  <c r="L2035" i="2"/>
  <c r="M2035" i="2"/>
  <c r="N2035" i="2" s="1"/>
  <c r="P2035" i="2"/>
  <c r="Q2035" i="2"/>
  <c r="R2035" i="2"/>
  <c r="S2035" i="2"/>
  <c r="T2035" i="2"/>
  <c r="A2036" i="2"/>
  <c r="B2036" i="2" s="1"/>
  <c r="C2036" i="2"/>
  <c r="D2036" i="2"/>
  <c r="G2036" i="2"/>
  <c r="E2036" i="2" s="1"/>
  <c r="F2036" i="2" s="1"/>
  <c r="H2036" i="2"/>
  <c r="I2036" i="2"/>
  <c r="J2036" i="2" s="1"/>
  <c r="L2036" i="2"/>
  <c r="M2036" i="2"/>
  <c r="N2036" i="2" s="1"/>
  <c r="P2036" i="2"/>
  <c r="Q2036" i="2"/>
  <c r="R2036" i="2"/>
  <c r="S2036" i="2"/>
  <c r="T2036" i="2"/>
  <c r="A2037" i="2"/>
  <c r="B2037" i="2" s="1"/>
  <c r="C2037" i="2"/>
  <c r="D2037" i="2"/>
  <c r="G2037" i="2"/>
  <c r="E2037" i="2" s="1"/>
  <c r="F2037" i="2" s="1"/>
  <c r="H2037" i="2"/>
  <c r="I2037" i="2"/>
  <c r="J2037" i="2" s="1"/>
  <c r="L2037" i="2"/>
  <c r="M2037" i="2"/>
  <c r="N2037" i="2" s="1"/>
  <c r="P2037" i="2"/>
  <c r="Q2037" i="2"/>
  <c r="R2037" i="2"/>
  <c r="S2037" i="2"/>
  <c r="T2037" i="2"/>
  <c r="A2038" i="2"/>
  <c r="B2038" i="2" s="1"/>
  <c r="C2038" i="2"/>
  <c r="D2038" i="2"/>
  <c r="G2038" i="2"/>
  <c r="E2038" i="2" s="1"/>
  <c r="F2038" i="2" s="1"/>
  <c r="H2038" i="2"/>
  <c r="I2038" i="2"/>
  <c r="J2038" i="2" s="1"/>
  <c r="L2038" i="2"/>
  <c r="M2038" i="2"/>
  <c r="N2038" i="2" s="1"/>
  <c r="P2038" i="2"/>
  <c r="Q2038" i="2"/>
  <c r="R2038" i="2"/>
  <c r="S2038" i="2"/>
  <c r="T2038" i="2"/>
  <c r="A2039" i="2"/>
  <c r="B2039" i="2" s="1"/>
  <c r="C2039" i="2"/>
  <c r="D2039" i="2"/>
  <c r="G2039" i="2"/>
  <c r="E2039" i="2" s="1"/>
  <c r="F2039" i="2" s="1"/>
  <c r="H2039" i="2"/>
  <c r="I2039" i="2"/>
  <c r="J2039" i="2" s="1"/>
  <c r="L2039" i="2"/>
  <c r="M2039" i="2"/>
  <c r="N2039" i="2" s="1"/>
  <c r="P2039" i="2"/>
  <c r="Q2039" i="2"/>
  <c r="R2039" i="2"/>
  <c r="S2039" i="2"/>
  <c r="T2039" i="2"/>
  <c r="A2040" i="2"/>
  <c r="B2040" i="2" s="1"/>
  <c r="C2040" i="2"/>
  <c r="D2040" i="2"/>
  <c r="G2040" i="2"/>
  <c r="E2040" i="2" s="1"/>
  <c r="F2040" i="2" s="1"/>
  <c r="H2040" i="2"/>
  <c r="I2040" i="2"/>
  <c r="J2040" i="2" s="1"/>
  <c r="L2040" i="2"/>
  <c r="M2040" i="2"/>
  <c r="N2040" i="2" s="1"/>
  <c r="P2040" i="2"/>
  <c r="Q2040" i="2"/>
  <c r="R2040" i="2"/>
  <c r="S2040" i="2"/>
  <c r="T2040" i="2"/>
  <c r="A2041" i="2"/>
  <c r="B2041" i="2" s="1"/>
  <c r="C2041" i="2"/>
  <c r="D2041" i="2"/>
  <c r="G2041" i="2"/>
  <c r="E2041" i="2" s="1"/>
  <c r="F2041" i="2" s="1"/>
  <c r="H2041" i="2"/>
  <c r="I2041" i="2"/>
  <c r="J2041" i="2" s="1"/>
  <c r="L2041" i="2"/>
  <c r="M2041" i="2"/>
  <c r="N2041" i="2" s="1"/>
  <c r="P2041" i="2"/>
  <c r="Q2041" i="2"/>
  <c r="R2041" i="2"/>
  <c r="S2041" i="2"/>
  <c r="T2041" i="2"/>
  <c r="A2042" i="2"/>
  <c r="B2042" i="2" s="1"/>
  <c r="C2042" i="2"/>
  <c r="D2042" i="2"/>
  <c r="G2042" i="2"/>
  <c r="E2042" i="2" s="1"/>
  <c r="F2042" i="2" s="1"/>
  <c r="H2042" i="2"/>
  <c r="I2042" i="2"/>
  <c r="J2042" i="2" s="1"/>
  <c r="L2042" i="2"/>
  <c r="M2042" i="2"/>
  <c r="N2042" i="2" s="1"/>
  <c r="P2042" i="2"/>
  <c r="Q2042" i="2"/>
  <c r="R2042" i="2"/>
  <c r="S2042" i="2"/>
  <c r="T2042" i="2"/>
  <c r="A2043" i="2"/>
  <c r="B2043" i="2" s="1"/>
  <c r="C2043" i="2"/>
  <c r="D2043" i="2"/>
  <c r="G2043" i="2"/>
  <c r="E2043" i="2" s="1"/>
  <c r="F2043" i="2" s="1"/>
  <c r="H2043" i="2"/>
  <c r="I2043" i="2"/>
  <c r="L2043" i="2"/>
  <c r="M2043" i="2"/>
  <c r="N2043" i="2" s="1"/>
  <c r="P2043" i="2"/>
  <c r="Q2043" i="2"/>
  <c r="R2043" i="2"/>
  <c r="S2043" i="2"/>
  <c r="T2043" i="2"/>
  <c r="A2044" i="2"/>
  <c r="B2044" i="2" s="1"/>
  <c r="C2044" i="2"/>
  <c r="D2044" i="2"/>
  <c r="G2044" i="2"/>
  <c r="E2044" i="2" s="1"/>
  <c r="F2044" i="2" s="1"/>
  <c r="H2044" i="2"/>
  <c r="I2044" i="2"/>
  <c r="J2044" i="2" s="1"/>
  <c r="L2044" i="2"/>
  <c r="M2044" i="2"/>
  <c r="P2044" i="2"/>
  <c r="Q2044" i="2"/>
  <c r="R2044" i="2"/>
  <c r="S2044" i="2"/>
  <c r="T2044" i="2"/>
  <c r="A2045" i="2"/>
  <c r="B2045" i="2" s="1"/>
  <c r="C2045" i="2"/>
  <c r="D2045" i="2"/>
  <c r="G2045" i="2"/>
  <c r="E2045" i="2" s="1"/>
  <c r="F2045" i="2" s="1"/>
  <c r="H2045" i="2"/>
  <c r="I2045" i="2"/>
  <c r="J2045" i="2" s="1"/>
  <c r="L2045" i="2"/>
  <c r="M2045" i="2"/>
  <c r="N2045" i="2" s="1"/>
  <c r="P2045" i="2"/>
  <c r="Q2045" i="2"/>
  <c r="R2045" i="2"/>
  <c r="S2045" i="2"/>
  <c r="T2045" i="2"/>
  <c r="A2046" i="2"/>
  <c r="B2046" i="2" s="1"/>
  <c r="C2046" i="2"/>
  <c r="D2046" i="2"/>
  <c r="G2046" i="2"/>
  <c r="E2046" i="2" s="1"/>
  <c r="F2046" i="2" s="1"/>
  <c r="H2046" i="2"/>
  <c r="I2046" i="2"/>
  <c r="J2046" i="2" s="1"/>
  <c r="L2046" i="2"/>
  <c r="M2046" i="2"/>
  <c r="N2046" i="2" s="1"/>
  <c r="P2046" i="2"/>
  <c r="Q2046" i="2"/>
  <c r="R2046" i="2"/>
  <c r="S2046" i="2"/>
  <c r="T2046" i="2"/>
  <c r="A2047" i="2"/>
  <c r="B2047" i="2" s="1"/>
  <c r="C2047" i="2"/>
  <c r="D2047" i="2"/>
  <c r="G2047" i="2"/>
  <c r="E2047" i="2" s="1"/>
  <c r="F2047" i="2" s="1"/>
  <c r="H2047" i="2"/>
  <c r="I2047" i="2"/>
  <c r="L2047" i="2"/>
  <c r="M2047" i="2"/>
  <c r="N2047" i="2" s="1"/>
  <c r="P2047" i="2"/>
  <c r="Q2047" i="2"/>
  <c r="R2047" i="2"/>
  <c r="S2047" i="2"/>
  <c r="T2047" i="2"/>
  <c r="A2048" i="2"/>
  <c r="B2048" i="2" s="1"/>
  <c r="C2048" i="2"/>
  <c r="D2048" i="2"/>
  <c r="G2048" i="2"/>
  <c r="E2048" i="2" s="1"/>
  <c r="F2048" i="2" s="1"/>
  <c r="H2048" i="2"/>
  <c r="I2048" i="2"/>
  <c r="J2048" i="2" s="1"/>
  <c r="L2048" i="2"/>
  <c r="M2048" i="2"/>
  <c r="N2048" i="2" s="1"/>
  <c r="P2048" i="2"/>
  <c r="Q2048" i="2"/>
  <c r="R2048" i="2"/>
  <c r="S2048" i="2"/>
  <c r="T2048" i="2"/>
  <c r="A2049" i="2"/>
  <c r="B2049" i="2" s="1"/>
  <c r="C2049" i="2"/>
  <c r="D2049" i="2"/>
  <c r="G2049" i="2"/>
  <c r="E2049" i="2" s="1"/>
  <c r="F2049" i="2" s="1"/>
  <c r="H2049" i="2"/>
  <c r="I2049" i="2"/>
  <c r="J2049" i="2" s="1"/>
  <c r="L2049" i="2"/>
  <c r="M2049" i="2"/>
  <c r="N2049" i="2" s="1"/>
  <c r="P2049" i="2"/>
  <c r="Q2049" i="2"/>
  <c r="R2049" i="2"/>
  <c r="S2049" i="2"/>
  <c r="T2049" i="2"/>
  <c r="A2050" i="2"/>
  <c r="B2050" i="2" s="1"/>
  <c r="C2050" i="2"/>
  <c r="D2050" i="2"/>
  <c r="G2050" i="2"/>
  <c r="E2050" i="2" s="1"/>
  <c r="F2050" i="2" s="1"/>
  <c r="H2050" i="2"/>
  <c r="I2050" i="2"/>
  <c r="J2050" i="2" s="1"/>
  <c r="L2050" i="2"/>
  <c r="M2050" i="2"/>
  <c r="N2050" i="2" s="1"/>
  <c r="P2050" i="2"/>
  <c r="Q2050" i="2"/>
  <c r="R2050" i="2"/>
  <c r="S2050" i="2"/>
  <c r="T2050" i="2"/>
  <c r="A2051" i="2"/>
  <c r="B2051" i="2" s="1"/>
  <c r="C2051" i="2"/>
  <c r="D2051" i="2"/>
  <c r="G2051" i="2"/>
  <c r="E2051" i="2" s="1"/>
  <c r="F2051" i="2" s="1"/>
  <c r="H2051" i="2"/>
  <c r="I2051" i="2"/>
  <c r="J2051" i="2" s="1"/>
  <c r="L2051" i="2"/>
  <c r="M2051" i="2"/>
  <c r="N2051" i="2" s="1"/>
  <c r="P2051" i="2"/>
  <c r="Q2051" i="2"/>
  <c r="R2051" i="2"/>
  <c r="S2051" i="2"/>
  <c r="T2051" i="2"/>
  <c r="A2052" i="2"/>
  <c r="B2052" i="2" s="1"/>
  <c r="C2052" i="2"/>
  <c r="D2052" i="2"/>
  <c r="G2052" i="2"/>
  <c r="E2052" i="2" s="1"/>
  <c r="F2052" i="2" s="1"/>
  <c r="H2052" i="2"/>
  <c r="I2052" i="2"/>
  <c r="J2052" i="2" s="1"/>
  <c r="L2052" i="2"/>
  <c r="M2052" i="2"/>
  <c r="N2052" i="2" s="1"/>
  <c r="P2052" i="2"/>
  <c r="Q2052" i="2"/>
  <c r="R2052" i="2"/>
  <c r="S2052" i="2"/>
  <c r="T2052" i="2"/>
  <c r="A2053" i="2"/>
  <c r="B2053" i="2" s="1"/>
  <c r="C2053" i="2"/>
  <c r="D2053" i="2"/>
  <c r="G2053" i="2"/>
  <c r="E2053" i="2" s="1"/>
  <c r="F2053" i="2" s="1"/>
  <c r="H2053" i="2"/>
  <c r="I2053" i="2"/>
  <c r="J2053" i="2" s="1"/>
  <c r="L2053" i="2"/>
  <c r="M2053" i="2"/>
  <c r="N2053" i="2" s="1"/>
  <c r="P2053" i="2"/>
  <c r="Q2053" i="2"/>
  <c r="R2053" i="2"/>
  <c r="S2053" i="2"/>
  <c r="T2053" i="2"/>
  <c r="A2054" i="2"/>
  <c r="B2054" i="2" s="1"/>
  <c r="C2054" i="2"/>
  <c r="D2054" i="2"/>
  <c r="G2054" i="2"/>
  <c r="E2054" i="2" s="1"/>
  <c r="F2054" i="2" s="1"/>
  <c r="H2054" i="2"/>
  <c r="I2054" i="2"/>
  <c r="J2054" i="2" s="1"/>
  <c r="L2054" i="2"/>
  <c r="M2054" i="2"/>
  <c r="N2054" i="2" s="1"/>
  <c r="P2054" i="2"/>
  <c r="Q2054" i="2"/>
  <c r="R2054" i="2"/>
  <c r="S2054" i="2"/>
  <c r="T2054" i="2"/>
  <c r="A2055" i="2"/>
  <c r="B2055" i="2" s="1"/>
  <c r="C2055" i="2"/>
  <c r="D2055" i="2"/>
  <c r="G2055" i="2"/>
  <c r="E2055" i="2" s="1"/>
  <c r="F2055" i="2" s="1"/>
  <c r="H2055" i="2"/>
  <c r="I2055" i="2"/>
  <c r="J2055" i="2" s="1"/>
  <c r="L2055" i="2"/>
  <c r="M2055" i="2"/>
  <c r="N2055" i="2" s="1"/>
  <c r="P2055" i="2"/>
  <c r="Q2055" i="2"/>
  <c r="R2055" i="2"/>
  <c r="S2055" i="2"/>
  <c r="T2055" i="2"/>
  <c r="A2056" i="2"/>
  <c r="B2056" i="2" s="1"/>
  <c r="C2056" i="2"/>
  <c r="D2056" i="2"/>
  <c r="G2056" i="2"/>
  <c r="E2056" i="2" s="1"/>
  <c r="F2056" i="2" s="1"/>
  <c r="H2056" i="2"/>
  <c r="I2056" i="2"/>
  <c r="J2056" i="2" s="1"/>
  <c r="L2056" i="2"/>
  <c r="M2056" i="2"/>
  <c r="N2056" i="2" s="1"/>
  <c r="P2056" i="2"/>
  <c r="Q2056" i="2"/>
  <c r="R2056" i="2"/>
  <c r="S2056" i="2"/>
  <c r="T2056" i="2"/>
  <c r="A2057" i="2"/>
  <c r="B2057" i="2" s="1"/>
  <c r="C2057" i="2"/>
  <c r="D2057" i="2"/>
  <c r="G2057" i="2"/>
  <c r="E2057" i="2" s="1"/>
  <c r="F2057" i="2" s="1"/>
  <c r="H2057" i="2"/>
  <c r="I2057" i="2"/>
  <c r="J2057" i="2" s="1"/>
  <c r="L2057" i="2"/>
  <c r="M2057" i="2"/>
  <c r="N2057" i="2" s="1"/>
  <c r="P2057" i="2"/>
  <c r="Q2057" i="2"/>
  <c r="R2057" i="2"/>
  <c r="S2057" i="2"/>
  <c r="T2057" i="2"/>
  <c r="A2058" i="2"/>
  <c r="B2058" i="2" s="1"/>
  <c r="C2058" i="2"/>
  <c r="D2058" i="2"/>
  <c r="G2058" i="2"/>
  <c r="E2058" i="2" s="1"/>
  <c r="F2058" i="2" s="1"/>
  <c r="H2058" i="2"/>
  <c r="I2058" i="2"/>
  <c r="J2058" i="2" s="1"/>
  <c r="L2058" i="2"/>
  <c r="M2058" i="2"/>
  <c r="N2058" i="2" s="1"/>
  <c r="P2058" i="2"/>
  <c r="Q2058" i="2"/>
  <c r="R2058" i="2"/>
  <c r="S2058" i="2"/>
  <c r="T2058" i="2"/>
  <c r="A2059" i="2"/>
  <c r="B2059" i="2" s="1"/>
  <c r="C2059" i="2"/>
  <c r="D2059" i="2"/>
  <c r="G2059" i="2"/>
  <c r="E2059" i="2" s="1"/>
  <c r="F2059" i="2" s="1"/>
  <c r="H2059" i="2"/>
  <c r="I2059" i="2"/>
  <c r="J2059" i="2" s="1"/>
  <c r="L2059" i="2"/>
  <c r="M2059" i="2"/>
  <c r="N2059" i="2" s="1"/>
  <c r="P2059" i="2"/>
  <c r="Q2059" i="2"/>
  <c r="R2059" i="2"/>
  <c r="S2059" i="2"/>
  <c r="T2059" i="2"/>
  <c r="A2060" i="2"/>
  <c r="B2060" i="2" s="1"/>
  <c r="C2060" i="2"/>
  <c r="D2060" i="2"/>
  <c r="G2060" i="2"/>
  <c r="E2060" i="2" s="1"/>
  <c r="F2060" i="2" s="1"/>
  <c r="H2060" i="2"/>
  <c r="I2060" i="2"/>
  <c r="J2060" i="2" s="1"/>
  <c r="L2060" i="2"/>
  <c r="M2060" i="2"/>
  <c r="N2060" i="2" s="1"/>
  <c r="P2060" i="2"/>
  <c r="Q2060" i="2"/>
  <c r="R2060" i="2"/>
  <c r="S2060" i="2"/>
  <c r="T2060" i="2"/>
  <c r="A2061" i="2"/>
  <c r="B2061" i="2" s="1"/>
  <c r="C2061" i="2"/>
  <c r="D2061" i="2"/>
  <c r="G2061" i="2"/>
  <c r="E2061" i="2" s="1"/>
  <c r="F2061" i="2" s="1"/>
  <c r="H2061" i="2"/>
  <c r="I2061" i="2"/>
  <c r="J2061" i="2" s="1"/>
  <c r="L2061" i="2"/>
  <c r="M2061" i="2"/>
  <c r="N2061" i="2" s="1"/>
  <c r="P2061" i="2"/>
  <c r="Q2061" i="2"/>
  <c r="R2061" i="2"/>
  <c r="S2061" i="2"/>
  <c r="T2061" i="2"/>
  <c r="A2062" i="2"/>
  <c r="B2062" i="2" s="1"/>
  <c r="C2062" i="2"/>
  <c r="D2062" i="2"/>
  <c r="G2062" i="2"/>
  <c r="E2062" i="2" s="1"/>
  <c r="F2062" i="2" s="1"/>
  <c r="H2062" i="2"/>
  <c r="I2062" i="2"/>
  <c r="J2062" i="2" s="1"/>
  <c r="L2062" i="2"/>
  <c r="M2062" i="2"/>
  <c r="N2062" i="2" s="1"/>
  <c r="P2062" i="2"/>
  <c r="Q2062" i="2"/>
  <c r="R2062" i="2"/>
  <c r="S2062" i="2"/>
  <c r="T2062" i="2"/>
  <c r="A2063" i="2"/>
  <c r="B2063" i="2" s="1"/>
  <c r="C2063" i="2"/>
  <c r="D2063" i="2"/>
  <c r="G2063" i="2"/>
  <c r="E2063" i="2" s="1"/>
  <c r="F2063" i="2" s="1"/>
  <c r="H2063" i="2"/>
  <c r="I2063" i="2"/>
  <c r="J2063" i="2" s="1"/>
  <c r="L2063" i="2"/>
  <c r="M2063" i="2"/>
  <c r="N2063" i="2" s="1"/>
  <c r="P2063" i="2"/>
  <c r="Q2063" i="2"/>
  <c r="R2063" i="2"/>
  <c r="S2063" i="2"/>
  <c r="T2063" i="2"/>
  <c r="A2064" i="2"/>
  <c r="B2064" i="2" s="1"/>
  <c r="C2064" i="2"/>
  <c r="D2064" i="2"/>
  <c r="G2064" i="2"/>
  <c r="E2064" i="2" s="1"/>
  <c r="F2064" i="2" s="1"/>
  <c r="H2064" i="2"/>
  <c r="I2064" i="2"/>
  <c r="K2064" i="2" s="1"/>
  <c r="L2064" i="2"/>
  <c r="M2064" i="2"/>
  <c r="N2064" i="2" s="1"/>
  <c r="P2064" i="2"/>
  <c r="Q2064" i="2"/>
  <c r="R2064" i="2"/>
  <c r="S2064" i="2"/>
  <c r="T2064" i="2"/>
  <c r="A2065" i="2"/>
  <c r="B2065" i="2" s="1"/>
  <c r="C2065" i="2"/>
  <c r="D2065" i="2"/>
  <c r="G2065" i="2"/>
  <c r="E2065" i="2" s="1"/>
  <c r="F2065" i="2" s="1"/>
  <c r="H2065" i="2"/>
  <c r="I2065" i="2"/>
  <c r="J2065" i="2" s="1"/>
  <c r="L2065" i="2"/>
  <c r="M2065" i="2"/>
  <c r="N2065" i="2" s="1"/>
  <c r="P2065" i="2"/>
  <c r="Q2065" i="2"/>
  <c r="R2065" i="2"/>
  <c r="S2065" i="2"/>
  <c r="T2065" i="2"/>
  <c r="A2066" i="2"/>
  <c r="B2066" i="2" s="1"/>
  <c r="C2066" i="2"/>
  <c r="D2066" i="2"/>
  <c r="G2066" i="2"/>
  <c r="E2066" i="2" s="1"/>
  <c r="F2066" i="2" s="1"/>
  <c r="H2066" i="2"/>
  <c r="I2066" i="2"/>
  <c r="J2066" i="2" s="1"/>
  <c r="L2066" i="2"/>
  <c r="M2066" i="2"/>
  <c r="N2066" i="2" s="1"/>
  <c r="P2066" i="2"/>
  <c r="Q2066" i="2"/>
  <c r="R2066" i="2"/>
  <c r="S2066" i="2"/>
  <c r="T2066" i="2"/>
  <c r="A2067" i="2"/>
  <c r="B2067" i="2" s="1"/>
  <c r="C2067" i="2"/>
  <c r="D2067" i="2"/>
  <c r="G2067" i="2"/>
  <c r="E2067" i="2" s="1"/>
  <c r="F2067" i="2" s="1"/>
  <c r="H2067" i="2"/>
  <c r="I2067" i="2"/>
  <c r="J2067" i="2" s="1"/>
  <c r="L2067" i="2"/>
  <c r="M2067" i="2"/>
  <c r="N2067" i="2" s="1"/>
  <c r="P2067" i="2"/>
  <c r="Q2067" i="2"/>
  <c r="R2067" i="2"/>
  <c r="S2067" i="2"/>
  <c r="T2067" i="2"/>
  <c r="A2068" i="2"/>
  <c r="B2068" i="2" s="1"/>
  <c r="C2068" i="2"/>
  <c r="D2068" i="2"/>
  <c r="G2068" i="2"/>
  <c r="E2068" i="2" s="1"/>
  <c r="F2068" i="2" s="1"/>
  <c r="H2068" i="2"/>
  <c r="I2068" i="2"/>
  <c r="J2068" i="2" s="1"/>
  <c r="L2068" i="2"/>
  <c r="M2068" i="2"/>
  <c r="N2068" i="2" s="1"/>
  <c r="P2068" i="2"/>
  <c r="Q2068" i="2"/>
  <c r="R2068" i="2"/>
  <c r="S2068" i="2"/>
  <c r="T2068" i="2"/>
  <c r="A2069" i="2"/>
  <c r="B2069" i="2" s="1"/>
  <c r="C2069" i="2"/>
  <c r="D2069" i="2"/>
  <c r="G2069" i="2"/>
  <c r="E2069" i="2" s="1"/>
  <c r="F2069" i="2" s="1"/>
  <c r="H2069" i="2"/>
  <c r="I2069" i="2"/>
  <c r="J2069" i="2" s="1"/>
  <c r="L2069" i="2"/>
  <c r="M2069" i="2"/>
  <c r="N2069" i="2" s="1"/>
  <c r="P2069" i="2"/>
  <c r="Q2069" i="2"/>
  <c r="R2069" i="2"/>
  <c r="S2069" i="2"/>
  <c r="T2069" i="2"/>
  <c r="A2070" i="2"/>
  <c r="B2070" i="2" s="1"/>
  <c r="C2070" i="2"/>
  <c r="D2070" i="2"/>
  <c r="G2070" i="2"/>
  <c r="E2070" i="2" s="1"/>
  <c r="F2070" i="2" s="1"/>
  <c r="H2070" i="2"/>
  <c r="I2070" i="2"/>
  <c r="J2070" i="2" s="1"/>
  <c r="L2070" i="2"/>
  <c r="M2070" i="2"/>
  <c r="N2070" i="2" s="1"/>
  <c r="P2070" i="2"/>
  <c r="Q2070" i="2"/>
  <c r="R2070" i="2"/>
  <c r="S2070" i="2"/>
  <c r="T2070" i="2"/>
  <c r="A2071" i="2"/>
  <c r="B2071" i="2" s="1"/>
  <c r="C2071" i="2"/>
  <c r="D2071" i="2"/>
  <c r="G2071" i="2"/>
  <c r="E2071" i="2" s="1"/>
  <c r="F2071" i="2" s="1"/>
  <c r="H2071" i="2"/>
  <c r="I2071" i="2"/>
  <c r="J2071" i="2" s="1"/>
  <c r="L2071" i="2"/>
  <c r="M2071" i="2"/>
  <c r="N2071" i="2" s="1"/>
  <c r="P2071" i="2"/>
  <c r="Q2071" i="2"/>
  <c r="R2071" i="2"/>
  <c r="S2071" i="2"/>
  <c r="T2071" i="2"/>
  <c r="A2072" i="2"/>
  <c r="B2072" i="2" s="1"/>
  <c r="C2072" i="2"/>
  <c r="D2072" i="2"/>
  <c r="G2072" i="2"/>
  <c r="E2072" i="2" s="1"/>
  <c r="F2072" i="2" s="1"/>
  <c r="H2072" i="2"/>
  <c r="I2072" i="2"/>
  <c r="J2072" i="2" s="1"/>
  <c r="L2072" i="2"/>
  <c r="M2072" i="2"/>
  <c r="O2072" i="2" s="1"/>
  <c r="P2072" i="2"/>
  <c r="Q2072" i="2"/>
  <c r="R2072" i="2"/>
  <c r="S2072" i="2"/>
  <c r="T2072" i="2"/>
  <c r="A2073" i="2"/>
  <c r="B2073" i="2" s="1"/>
  <c r="C2073" i="2"/>
  <c r="D2073" i="2"/>
  <c r="G2073" i="2"/>
  <c r="E2073" i="2" s="1"/>
  <c r="F2073" i="2" s="1"/>
  <c r="H2073" i="2"/>
  <c r="I2073" i="2"/>
  <c r="J2073" i="2" s="1"/>
  <c r="L2073" i="2"/>
  <c r="M2073" i="2"/>
  <c r="N2073" i="2" s="1"/>
  <c r="P2073" i="2"/>
  <c r="Q2073" i="2"/>
  <c r="R2073" i="2"/>
  <c r="S2073" i="2"/>
  <c r="T2073" i="2"/>
  <c r="A2074" i="2"/>
  <c r="B2074" i="2" s="1"/>
  <c r="C2074" i="2"/>
  <c r="D2074" i="2"/>
  <c r="G2074" i="2"/>
  <c r="E2074" i="2" s="1"/>
  <c r="F2074" i="2" s="1"/>
  <c r="H2074" i="2"/>
  <c r="I2074" i="2"/>
  <c r="J2074" i="2" s="1"/>
  <c r="L2074" i="2"/>
  <c r="M2074" i="2"/>
  <c r="P2074" i="2"/>
  <c r="Q2074" i="2"/>
  <c r="R2074" i="2"/>
  <c r="S2074" i="2"/>
  <c r="T2074" i="2"/>
  <c r="A2075" i="2"/>
  <c r="B2075" i="2" s="1"/>
  <c r="C2075" i="2"/>
  <c r="D2075" i="2"/>
  <c r="G2075" i="2"/>
  <c r="E2075" i="2" s="1"/>
  <c r="F2075" i="2" s="1"/>
  <c r="H2075" i="2"/>
  <c r="I2075" i="2"/>
  <c r="J2075" i="2" s="1"/>
  <c r="L2075" i="2"/>
  <c r="M2075" i="2"/>
  <c r="N2075" i="2" s="1"/>
  <c r="P2075" i="2"/>
  <c r="Q2075" i="2"/>
  <c r="R2075" i="2"/>
  <c r="S2075" i="2"/>
  <c r="T2075" i="2"/>
  <c r="A2076" i="2"/>
  <c r="B2076" i="2" s="1"/>
  <c r="C2076" i="2"/>
  <c r="D2076" i="2"/>
  <c r="G2076" i="2"/>
  <c r="E2076" i="2" s="1"/>
  <c r="F2076" i="2" s="1"/>
  <c r="H2076" i="2"/>
  <c r="I2076" i="2"/>
  <c r="J2076" i="2" s="1"/>
  <c r="L2076" i="2"/>
  <c r="M2076" i="2"/>
  <c r="N2076" i="2" s="1"/>
  <c r="P2076" i="2"/>
  <c r="Q2076" i="2"/>
  <c r="R2076" i="2"/>
  <c r="S2076" i="2"/>
  <c r="T2076" i="2"/>
  <c r="A2077" i="2"/>
  <c r="B2077" i="2" s="1"/>
  <c r="C2077" i="2"/>
  <c r="D2077" i="2"/>
  <c r="G2077" i="2"/>
  <c r="E2077" i="2" s="1"/>
  <c r="F2077" i="2" s="1"/>
  <c r="H2077" i="2"/>
  <c r="I2077" i="2"/>
  <c r="J2077" i="2" s="1"/>
  <c r="L2077" i="2"/>
  <c r="M2077" i="2"/>
  <c r="N2077" i="2" s="1"/>
  <c r="P2077" i="2"/>
  <c r="Q2077" i="2"/>
  <c r="R2077" i="2"/>
  <c r="S2077" i="2"/>
  <c r="T2077" i="2"/>
  <c r="A2078" i="2"/>
  <c r="B2078" i="2" s="1"/>
  <c r="C2078" i="2"/>
  <c r="D2078" i="2"/>
  <c r="G2078" i="2"/>
  <c r="E2078" i="2" s="1"/>
  <c r="F2078" i="2" s="1"/>
  <c r="H2078" i="2"/>
  <c r="I2078" i="2"/>
  <c r="J2078" i="2" s="1"/>
  <c r="L2078" i="2"/>
  <c r="M2078" i="2"/>
  <c r="N2078" i="2" s="1"/>
  <c r="P2078" i="2"/>
  <c r="Q2078" i="2"/>
  <c r="R2078" i="2"/>
  <c r="S2078" i="2"/>
  <c r="T2078" i="2"/>
  <c r="A2079" i="2"/>
  <c r="B2079" i="2" s="1"/>
  <c r="C2079" i="2"/>
  <c r="D2079" i="2"/>
  <c r="G2079" i="2"/>
  <c r="E2079" i="2" s="1"/>
  <c r="F2079" i="2" s="1"/>
  <c r="H2079" i="2"/>
  <c r="I2079" i="2"/>
  <c r="J2079" i="2" s="1"/>
  <c r="L2079" i="2"/>
  <c r="M2079" i="2"/>
  <c r="N2079" i="2" s="1"/>
  <c r="P2079" i="2"/>
  <c r="Q2079" i="2"/>
  <c r="R2079" i="2"/>
  <c r="S2079" i="2"/>
  <c r="T2079" i="2"/>
  <c r="A2080" i="2"/>
  <c r="B2080" i="2" s="1"/>
  <c r="C2080" i="2"/>
  <c r="D2080" i="2"/>
  <c r="G2080" i="2"/>
  <c r="E2080" i="2" s="1"/>
  <c r="F2080" i="2" s="1"/>
  <c r="H2080" i="2"/>
  <c r="I2080" i="2"/>
  <c r="K2080" i="2" s="1"/>
  <c r="L2080" i="2"/>
  <c r="M2080" i="2"/>
  <c r="N2080" i="2" s="1"/>
  <c r="P2080" i="2"/>
  <c r="Q2080" i="2"/>
  <c r="R2080" i="2"/>
  <c r="S2080" i="2"/>
  <c r="T2080" i="2"/>
  <c r="A2081" i="2"/>
  <c r="B2081" i="2" s="1"/>
  <c r="C2081" i="2"/>
  <c r="D2081" i="2"/>
  <c r="G2081" i="2"/>
  <c r="E2081" i="2" s="1"/>
  <c r="F2081" i="2" s="1"/>
  <c r="H2081" i="2"/>
  <c r="I2081" i="2"/>
  <c r="J2081" i="2" s="1"/>
  <c r="L2081" i="2"/>
  <c r="M2081" i="2"/>
  <c r="N2081" i="2" s="1"/>
  <c r="P2081" i="2"/>
  <c r="Q2081" i="2"/>
  <c r="R2081" i="2"/>
  <c r="S2081" i="2"/>
  <c r="T2081" i="2"/>
  <c r="A2082" i="2"/>
  <c r="B2082" i="2" s="1"/>
  <c r="C2082" i="2"/>
  <c r="D2082" i="2"/>
  <c r="G2082" i="2"/>
  <c r="E2082" i="2" s="1"/>
  <c r="F2082" i="2" s="1"/>
  <c r="H2082" i="2"/>
  <c r="I2082" i="2"/>
  <c r="J2082" i="2" s="1"/>
  <c r="L2082" i="2"/>
  <c r="M2082" i="2"/>
  <c r="N2082" i="2" s="1"/>
  <c r="P2082" i="2"/>
  <c r="Q2082" i="2"/>
  <c r="R2082" i="2"/>
  <c r="S2082" i="2"/>
  <c r="T2082" i="2"/>
  <c r="A2083" i="2"/>
  <c r="B2083" i="2" s="1"/>
  <c r="C2083" i="2"/>
  <c r="D2083" i="2"/>
  <c r="G2083" i="2"/>
  <c r="E2083" i="2" s="1"/>
  <c r="F2083" i="2" s="1"/>
  <c r="H2083" i="2"/>
  <c r="I2083" i="2"/>
  <c r="J2083" i="2" s="1"/>
  <c r="L2083" i="2"/>
  <c r="M2083" i="2"/>
  <c r="N2083" i="2" s="1"/>
  <c r="P2083" i="2"/>
  <c r="Q2083" i="2"/>
  <c r="R2083" i="2"/>
  <c r="S2083" i="2"/>
  <c r="T2083" i="2"/>
  <c r="A2084" i="2"/>
  <c r="B2084" i="2" s="1"/>
  <c r="C2084" i="2"/>
  <c r="D2084" i="2"/>
  <c r="G2084" i="2"/>
  <c r="E2084" i="2" s="1"/>
  <c r="F2084" i="2" s="1"/>
  <c r="H2084" i="2"/>
  <c r="I2084" i="2"/>
  <c r="J2084" i="2" s="1"/>
  <c r="L2084" i="2"/>
  <c r="M2084" i="2"/>
  <c r="N2084" i="2" s="1"/>
  <c r="P2084" i="2"/>
  <c r="Q2084" i="2"/>
  <c r="R2084" i="2"/>
  <c r="S2084" i="2"/>
  <c r="T2084" i="2"/>
  <c r="A2085" i="2"/>
  <c r="B2085" i="2" s="1"/>
  <c r="C2085" i="2"/>
  <c r="D2085" i="2"/>
  <c r="G2085" i="2"/>
  <c r="E2085" i="2" s="1"/>
  <c r="F2085" i="2" s="1"/>
  <c r="H2085" i="2"/>
  <c r="I2085" i="2"/>
  <c r="J2085" i="2" s="1"/>
  <c r="L2085" i="2"/>
  <c r="M2085" i="2"/>
  <c r="N2085" i="2" s="1"/>
  <c r="P2085" i="2"/>
  <c r="Q2085" i="2"/>
  <c r="R2085" i="2"/>
  <c r="S2085" i="2"/>
  <c r="T2085" i="2"/>
  <c r="A2086" i="2"/>
  <c r="B2086" i="2" s="1"/>
  <c r="C2086" i="2"/>
  <c r="D2086" i="2"/>
  <c r="G2086" i="2"/>
  <c r="E2086" i="2" s="1"/>
  <c r="F2086" i="2" s="1"/>
  <c r="H2086" i="2"/>
  <c r="I2086" i="2"/>
  <c r="L2086" i="2"/>
  <c r="M2086" i="2"/>
  <c r="P2086" i="2"/>
  <c r="Q2086" i="2"/>
  <c r="R2086" i="2"/>
  <c r="S2086" i="2"/>
  <c r="T2086" i="2"/>
  <c r="A2087" i="2"/>
  <c r="B2087" i="2" s="1"/>
  <c r="C2087" i="2"/>
  <c r="D2087" i="2"/>
  <c r="G2087" i="2"/>
  <c r="E2087" i="2" s="1"/>
  <c r="F2087" i="2" s="1"/>
  <c r="H2087" i="2"/>
  <c r="I2087" i="2"/>
  <c r="J2087" i="2" s="1"/>
  <c r="L2087" i="2"/>
  <c r="M2087" i="2"/>
  <c r="N2087" i="2" s="1"/>
  <c r="P2087" i="2"/>
  <c r="Q2087" i="2"/>
  <c r="R2087" i="2"/>
  <c r="S2087" i="2"/>
  <c r="T2087" i="2"/>
  <c r="A2088" i="2"/>
  <c r="B2088" i="2" s="1"/>
  <c r="C2088" i="2"/>
  <c r="D2088" i="2"/>
  <c r="G2088" i="2"/>
  <c r="E2088" i="2" s="1"/>
  <c r="F2088" i="2" s="1"/>
  <c r="H2088" i="2"/>
  <c r="I2088" i="2"/>
  <c r="J2088" i="2" s="1"/>
  <c r="L2088" i="2"/>
  <c r="M2088" i="2"/>
  <c r="N2088" i="2" s="1"/>
  <c r="P2088" i="2"/>
  <c r="Q2088" i="2"/>
  <c r="R2088" i="2"/>
  <c r="S2088" i="2"/>
  <c r="T2088" i="2"/>
  <c r="A2089" i="2"/>
  <c r="B2089" i="2" s="1"/>
  <c r="C2089" i="2"/>
  <c r="D2089" i="2"/>
  <c r="G2089" i="2"/>
  <c r="E2089" i="2" s="1"/>
  <c r="F2089" i="2" s="1"/>
  <c r="H2089" i="2"/>
  <c r="I2089" i="2"/>
  <c r="J2089" i="2" s="1"/>
  <c r="L2089" i="2"/>
  <c r="M2089" i="2"/>
  <c r="N2089" i="2" s="1"/>
  <c r="P2089" i="2"/>
  <c r="Q2089" i="2"/>
  <c r="R2089" i="2"/>
  <c r="S2089" i="2"/>
  <c r="T2089" i="2"/>
  <c r="A2090" i="2"/>
  <c r="B2090" i="2" s="1"/>
  <c r="C2090" i="2"/>
  <c r="D2090" i="2"/>
  <c r="G2090" i="2"/>
  <c r="E2090" i="2" s="1"/>
  <c r="F2090" i="2" s="1"/>
  <c r="H2090" i="2"/>
  <c r="I2090" i="2"/>
  <c r="J2090" i="2" s="1"/>
  <c r="L2090" i="2"/>
  <c r="M2090" i="2"/>
  <c r="P2090" i="2"/>
  <c r="Q2090" i="2"/>
  <c r="R2090" i="2"/>
  <c r="S2090" i="2"/>
  <c r="T2090" i="2"/>
  <c r="A2091" i="2"/>
  <c r="B2091" i="2" s="1"/>
  <c r="C2091" i="2"/>
  <c r="D2091" i="2"/>
  <c r="G2091" i="2"/>
  <c r="E2091" i="2" s="1"/>
  <c r="F2091" i="2" s="1"/>
  <c r="H2091" i="2"/>
  <c r="I2091" i="2"/>
  <c r="J2091" i="2" s="1"/>
  <c r="L2091" i="2"/>
  <c r="M2091" i="2"/>
  <c r="N2091" i="2" s="1"/>
  <c r="P2091" i="2"/>
  <c r="Q2091" i="2"/>
  <c r="R2091" i="2"/>
  <c r="S2091" i="2"/>
  <c r="T2091" i="2"/>
  <c r="A2092" i="2"/>
  <c r="B2092" i="2" s="1"/>
  <c r="C2092" i="2"/>
  <c r="D2092" i="2"/>
  <c r="G2092" i="2"/>
  <c r="E2092" i="2" s="1"/>
  <c r="F2092" i="2" s="1"/>
  <c r="H2092" i="2"/>
  <c r="I2092" i="2"/>
  <c r="J2092" i="2" s="1"/>
  <c r="L2092" i="2"/>
  <c r="M2092" i="2"/>
  <c r="N2092" i="2" s="1"/>
  <c r="P2092" i="2"/>
  <c r="Q2092" i="2"/>
  <c r="R2092" i="2"/>
  <c r="S2092" i="2"/>
  <c r="T2092" i="2"/>
  <c r="A2093" i="2"/>
  <c r="B2093" i="2" s="1"/>
  <c r="C2093" i="2"/>
  <c r="D2093" i="2"/>
  <c r="G2093" i="2"/>
  <c r="E2093" i="2" s="1"/>
  <c r="F2093" i="2" s="1"/>
  <c r="H2093" i="2"/>
  <c r="I2093" i="2"/>
  <c r="J2093" i="2" s="1"/>
  <c r="L2093" i="2"/>
  <c r="M2093" i="2"/>
  <c r="N2093" i="2" s="1"/>
  <c r="P2093" i="2"/>
  <c r="Q2093" i="2"/>
  <c r="R2093" i="2"/>
  <c r="S2093" i="2"/>
  <c r="T2093" i="2"/>
  <c r="A2094" i="2"/>
  <c r="B2094" i="2" s="1"/>
  <c r="C2094" i="2"/>
  <c r="D2094" i="2"/>
  <c r="G2094" i="2"/>
  <c r="E2094" i="2" s="1"/>
  <c r="F2094" i="2" s="1"/>
  <c r="H2094" i="2"/>
  <c r="I2094" i="2"/>
  <c r="J2094" i="2" s="1"/>
  <c r="L2094" i="2"/>
  <c r="M2094" i="2"/>
  <c r="P2094" i="2"/>
  <c r="Q2094" i="2"/>
  <c r="R2094" i="2"/>
  <c r="S2094" i="2"/>
  <c r="T2094" i="2"/>
  <c r="A2095" i="2"/>
  <c r="B2095" i="2" s="1"/>
  <c r="C2095" i="2"/>
  <c r="D2095" i="2"/>
  <c r="G2095" i="2"/>
  <c r="E2095" i="2" s="1"/>
  <c r="F2095" i="2" s="1"/>
  <c r="H2095" i="2"/>
  <c r="I2095" i="2"/>
  <c r="J2095" i="2" s="1"/>
  <c r="L2095" i="2"/>
  <c r="M2095" i="2"/>
  <c r="N2095" i="2" s="1"/>
  <c r="P2095" i="2"/>
  <c r="Q2095" i="2"/>
  <c r="R2095" i="2"/>
  <c r="S2095" i="2"/>
  <c r="T2095" i="2"/>
  <c r="A2096" i="2"/>
  <c r="B2096" i="2" s="1"/>
  <c r="C2096" i="2"/>
  <c r="D2096" i="2"/>
  <c r="G2096" i="2"/>
  <c r="E2096" i="2" s="1"/>
  <c r="F2096" i="2" s="1"/>
  <c r="H2096" i="2"/>
  <c r="I2096" i="2"/>
  <c r="J2096" i="2" s="1"/>
  <c r="L2096" i="2"/>
  <c r="M2096" i="2"/>
  <c r="N2096" i="2" s="1"/>
  <c r="P2096" i="2"/>
  <c r="Q2096" i="2"/>
  <c r="R2096" i="2"/>
  <c r="S2096" i="2"/>
  <c r="T2096" i="2"/>
  <c r="A2097" i="2"/>
  <c r="B2097" i="2" s="1"/>
  <c r="C2097" i="2"/>
  <c r="D2097" i="2"/>
  <c r="G2097" i="2"/>
  <c r="E2097" i="2" s="1"/>
  <c r="F2097" i="2" s="1"/>
  <c r="H2097" i="2"/>
  <c r="I2097" i="2"/>
  <c r="J2097" i="2" s="1"/>
  <c r="L2097" i="2"/>
  <c r="M2097" i="2"/>
  <c r="N2097" i="2" s="1"/>
  <c r="P2097" i="2"/>
  <c r="Q2097" i="2"/>
  <c r="R2097" i="2"/>
  <c r="S2097" i="2"/>
  <c r="T2097" i="2"/>
  <c r="A2098" i="2"/>
  <c r="B2098" i="2" s="1"/>
  <c r="C2098" i="2"/>
  <c r="D2098" i="2"/>
  <c r="G2098" i="2"/>
  <c r="E2098" i="2" s="1"/>
  <c r="F2098" i="2" s="1"/>
  <c r="H2098" i="2"/>
  <c r="I2098" i="2"/>
  <c r="L2098" i="2"/>
  <c r="M2098" i="2"/>
  <c r="N2098" i="2" s="1"/>
  <c r="P2098" i="2"/>
  <c r="Q2098" i="2"/>
  <c r="R2098" i="2"/>
  <c r="S2098" i="2"/>
  <c r="T2098" i="2"/>
  <c r="A2099" i="2"/>
  <c r="B2099" i="2" s="1"/>
  <c r="C2099" i="2"/>
  <c r="D2099" i="2"/>
  <c r="G2099" i="2"/>
  <c r="E2099" i="2" s="1"/>
  <c r="F2099" i="2" s="1"/>
  <c r="H2099" i="2"/>
  <c r="I2099" i="2"/>
  <c r="J2099" i="2" s="1"/>
  <c r="L2099" i="2"/>
  <c r="M2099" i="2"/>
  <c r="N2099" i="2" s="1"/>
  <c r="P2099" i="2"/>
  <c r="Q2099" i="2"/>
  <c r="R2099" i="2"/>
  <c r="S2099" i="2"/>
  <c r="T2099" i="2"/>
  <c r="A2100" i="2"/>
  <c r="B2100" i="2" s="1"/>
  <c r="C2100" i="2"/>
  <c r="D2100" i="2"/>
  <c r="G2100" i="2"/>
  <c r="E2100" i="2" s="1"/>
  <c r="F2100" i="2" s="1"/>
  <c r="H2100" i="2"/>
  <c r="I2100" i="2"/>
  <c r="L2100" i="2"/>
  <c r="M2100" i="2"/>
  <c r="N2100" i="2" s="1"/>
  <c r="P2100" i="2"/>
  <c r="Q2100" i="2"/>
  <c r="R2100" i="2"/>
  <c r="S2100" i="2"/>
  <c r="T2100" i="2"/>
  <c r="A2101" i="2"/>
  <c r="B2101" i="2" s="1"/>
  <c r="C2101" i="2"/>
  <c r="D2101" i="2"/>
  <c r="G2101" i="2"/>
  <c r="E2101" i="2" s="1"/>
  <c r="F2101" i="2" s="1"/>
  <c r="H2101" i="2"/>
  <c r="I2101" i="2"/>
  <c r="J2101" i="2" s="1"/>
  <c r="L2101" i="2"/>
  <c r="M2101" i="2"/>
  <c r="N2101" i="2" s="1"/>
  <c r="P2101" i="2"/>
  <c r="Q2101" i="2"/>
  <c r="R2101" i="2"/>
  <c r="S2101" i="2"/>
  <c r="T2101" i="2"/>
  <c r="A2102" i="2"/>
  <c r="B2102" i="2" s="1"/>
  <c r="C2102" i="2"/>
  <c r="D2102" i="2"/>
  <c r="G2102" i="2"/>
  <c r="E2102" i="2" s="1"/>
  <c r="F2102" i="2" s="1"/>
  <c r="H2102" i="2"/>
  <c r="I2102" i="2"/>
  <c r="J2102" i="2" s="1"/>
  <c r="L2102" i="2"/>
  <c r="M2102" i="2"/>
  <c r="N2102" i="2" s="1"/>
  <c r="P2102" i="2"/>
  <c r="Q2102" i="2"/>
  <c r="R2102" i="2"/>
  <c r="S2102" i="2"/>
  <c r="T2102" i="2"/>
  <c r="A2103" i="2"/>
  <c r="B2103" i="2" s="1"/>
  <c r="C2103" i="2"/>
  <c r="D2103" i="2"/>
  <c r="G2103" i="2"/>
  <c r="E2103" i="2" s="1"/>
  <c r="F2103" i="2" s="1"/>
  <c r="H2103" i="2"/>
  <c r="I2103" i="2"/>
  <c r="J2103" i="2" s="1"/>
  <c r="L2103" i="2"/>
  <c r="M2103" i="2"/>
  <c r="N2103" i="2" s="1"/>
  <c r="P2103" i="2"/>
  <c r="Q2103" i="2"/>
  <c r="R2103" i="2"/>
  <c r="S2103" i="2"/>
  <c r="T2103" i="2"/>
  <c r="A2104" i="2"/>
  <c r="B2104" i="2" s="1"/>
  <c r="C2104" i="2"/>
  <c r="D2104" i="2"/>
  <c r="G2104" i="2"/>
  <c r="E2104" i="2" s="1"/>
  <c r="F2104" i="2" s="1"/>
  <c r="H2104" i="2"/>
  <c r="I2104" i="2"/>
  <c r="L2104" i="2"/>
  <c r="M2104" i="2"/>
  <c r="P2104" i="2"/>
  <c r="Q2104" i="2"/>
  <c r="R2104" i="2"/>
  <c r="S2104" i="2"/>
  <c r="T2104" i="2"/>
  <c r="A2105" i="2"/>
  <c r="B2105" i="2" s="1"/>
  <c r="C2105" i="2"/>
  <c r="D2105" i="2"/>
  <c r="G2105" i="2"/>
  <c r="E2105" i="2" s="1"/>
  <c r="F2105" i="2" s="1"/>
  <c r="H2105" i="2"/>
  <c r="I2105" i="2"/>
  <c r="J2105" i="2" s="1"/>
  <c r="L2105" i="2"/>
  <c r="M2105" i="2"/>
  <c r="N2105" i="2" s="1"/>
  <c r="P2105" i="2"/>
  <c r="Q2105" i="2"/>
  <c r="R2105" i="2"/>
  <c r="S2105" i="2"/>
  <c r="T2105" i="2"/>
  <c r="A2106" i="2"/>
  <c r="B2106" i="2" s="1"/>
  <c r="C2106" i="2"/>
  <c r="D2106" i="2"/>
  <c r="G2106" i="2"/>
  <c r="E2106" i="2" s="1"/>
  <c r="F2106" i="2" s="1"/>
  <c r="H2106" i="2"/>
  <c r="I2106" i="2"/>
  <c r="J2106" i="2" s="1"/>
  <c r="L2106" i="2"/>
  <c r="M2106" i="2"/>
  <c r="N2106" i="2" s="1"/>
  <c r="P2106" i="2"/>
  <c r="Q2106" i="2"/>
  <c r="R2106" i="2"/>
  <c r="S2106" i="2"/>
  <c r="T2106" i="2"/>
  <c r="A2107" i="2"/>
  <c r="B2107" i="2" s="1"/>
  <c r="C2107" i="2"/>
  <c r="D2107" i="2"/>
  <c r="G2107" i="2"/>
  <c r="E2107" i="2" s="1"/>
  <c r="F2107" i="2" s="1"/>
  <c r="H2107" i="2"/>
  <c r="I2107" i="2"/>
  <c r="J2107" i="2" s="1"/>
  <c r="L2107" i="2"/>
  <c r="M2107" i="2"/>
  <c r="N2107" i="2" s="1"/>
  <c r="P2107" i="2"/>
  <c r="Q2107" i="2"/>
  <c r="R2107" i="2"/>
  <c r="S2107" i="2"/>
  <c r="T2107" i="2"/>
  <c r="A2108" i="2"/>
  <c r="B2108" i="2" s="1"/>
  <c r="C2108" i="2"/>
  <c r="D2108" i="2"/>
  <c r="G2108" i="2"/>
  <c r="E2108" i="2" s="1"/>
  <c r="F2108" i="2" s="1"/>
  <c r="H2108" i="2"/>
  <c r="I2108" i="2"/>
  <c r="J2108" i="2" s="1"/>
  <c r="L2108" i="2"/>
  <c r="M2108" i="2"/>
  <c r="N2108" i="2" s="1"/>
  <c r="P2108" i="2"/>
  <c r="Q2108" i="2"/>
  <c r="R2108" i="2"/>
  <c r="S2108" i="2"/>
  <c r="T2108" i="2"/>
  <c r="A2109" i="2"/>
  <c r="B2109" i="2" s="1"/>
  <c r="C2109" i="2"/>
  <c r="D2109" i="2"/>
  <c r="G2109" i="2"/>
  <c r="E2109" i="2" s="1"/>
  <c r="F2109" i="2" s="1"/>
  <c r="H2109" i="2"/>
  <c r="I2109" i="2"/>
  <c r="J2109" i="2" s="1"/>
  <c r="L2109" i="2"/>
  <c r="M2109" i="2"/>
  <c r="N2109" i="2" s="1"/>
  <c r="P2109" i="2"/>
  <c r="Q2109" i="2"/>
  <c r="R2109" i="2"/>
  <c r="S2109" i="2"/>
  <c r="T2109" i="2"/>
  <c r="A2110" i="2"/>
  <c r="B2110" i="2" s="1"/>
  <c r="C2110" i="2"/>
  <c r="D2110" i="2"/>
  <c r="G2110" i="2"/>
  <c r="E2110" i="2" s="1"/>
  <c r="F2110" i="2" s="1"/>
  <c r="H2110" i="2"/>
  <c r="I2110" i="2"/>
  <c r="J2110" i="2" s="1"/>
  <c r="L2110" i="2"/>
  <c r="M2110" i="2"/>
  <c r="N2110" i="2" s="1"/>
  <c r="P2110" i="2"/>
  <c r="Q2110" i="2"/>
  <c r="R2110" i="2"/>
  <c r="S2110" i="2"/>
  <c r="T2110" i="2"/>
  <c r="A2111" i="2"/>
  <c r="B2111" i="2" s="1"/>
  <c r="C2111" i="2"/>
  <c r="D2111" i="2"/>
  <c r="G2111" i="2"/>
  <c r="E2111" i="2" s="1"/>
  <c r="F2111" i="2" s="1"/>
  <c r="H2111" i="2"/>
  <c r="I2111" i="2"/>
  <c r="J2111" i="2" s="1"/>
  <c r="L2111" i="2"/>
  <c r="M2111" i="2"/>
  <c r="N2111" i="2" s="1"/>
  <c r="P2111" i="2"/>
  <c r="Q2111" i="2"/>
  <c r="R2111" i="2"/>
  <c r="S2111" i="2"/>
  <c r="T2111" i="2"/>
  <c r="A2112" i="2"/>
  <c r="B2112" i="2" s="1"/>
  <c r="C2112" i="2"/>
  <c r="D2112" i="2"/>
  <c r="G2112" i="2"/>
  <c r="E2112" i="2" s="1"/>
  <c r="F2112" i="2" s="1"/>
  <c r="H2112" i="2"/>
  <c r="I2112" i="2"/>
  <c r="J2112" i="2" s="1"/>
  <c r="L2112" i="2"/>
  <c r="M2112" i="2"/>
  <c r="P2112" i="2"/>
  <c r="Q2112" i="2"/>
  <c r="R2112" i="2"/>
  <c r="S2112" i="2"/>
  <c r="T2112" i="2"/>
  <c r="A2113" i="2"/>
  <c r="B2113" i="2" s="1"/>
  <c r="C2113" i="2"/>
  <c r="D2113" i="2"/>
  <c r="G2113" i="2"/>
  <c r="E2113" i="2" s="1"/>
  <c r="F2113" i="2" s="1"/>
  <c r="H2113" i="2"/>
  <c r="I2113" i="2"/>
  <c r="J2113" i="2" s="1"/>
  <c r="L2113" i="2"/>
  <c r="M2113" i="2"/>
  <c r="N2113" i="2" s="1"/>
  <c r="P2113" i="2"/>
  <c r="Q2113" i="2"/>
  <c r="R2113" i="2"/>
  <c r="S2113" i="2"/>
  <c r="T2113" i="2"/>
  <c r="A2114" i="2"/>
  <c r="B2114" i="2" s="1"/>
  <c r="C2114" i="2"/>
  <c r="D2114" i="2"/>
  <c r="G2114" i="2"/>
  <c r="E2114" i="2" s="1"/>
  <c r="F2114" i="2" s="1"/>
  <c r="H2114" i="2"/>
  <c r="I2114" i="2"/>
  <c r="J2114" i="2" s="1"/>
  <c r="L2114" i="2"/>
  <c r="M2114" i="2"/>
  <c r="N2114" i="2" s="1"/>
  <c r="P2114" i="2"/>
  <c r="Q2114" i="2"/>
  <c r="R2114" i="2"/>
  <c r="S2114" i="2"/>
  <c r="T2114" i="2"/>
  <c r="A2115" i="2"/>
  <c r="B2115" i="2" s="1"/>
  <c r="C2115" i="2"/>
  <c r="D2115" i="2"/>
  <c r="G2115" i="2"/>
  <c r="E2115" i="2" s="1"/>
  <c r="F2115" i="2" s="1"/>
  <c r="H2115" i="2"/>
  <c r="I2115" i="2"/>
  <c r="J2115" i="2" s="1"/>
  <c r="L2115" i="2"/>
  <c r="M2115" i="2"/>
  <c r="N2115" i="2" s="1"/>
  <c r="P2115" i="2"/>
  <c r="Q2115" i="2"/>
  <c r="R2115" i="2"/>
  <c r="S2115" i="2"/>
  <c r="T2115" i="2"/>
  <c r="A2116" i="2"/>
  <c r="B2116" i="2" s="1"/>
  <c r="C2116" i="2"/>
  <c r="D2116" i="2"/>
  <c r="G2116" i="2"/>
  <c r="E2116" i="2" s="1"/>
  <c r="F2116" i="2" s="1"/>
  <c r="H2116" i="2"/>
  <c r="I2116" i="2"/>
  <c r="J2116" i="2" s="1"/>
  <c r="L2116" i="2"/>
  <c r="M2116" i="2"/>
  <c r="N2116" i="2" s="1"/>
  <c r="P2116" i="2"/>
  <c r="Q2116" i="2"/>
  <c r="R2116" i="2"/>
  <c r="S2116" i="2"/>
  <c r="T2116" i="2"/>
  <c r="A2117" i="2"/>
  <c r="B2117" i="2" s="1"/>
  <c r="C2117" i="2"/>
  <c r="D2117" i="2"/>
  <c r="G2117" i="2"/>
  <c r="E2117" i="2" s="1"/>
  <c r="F2117" i="2" s="1"/>
  <c r="H2117" i="2"/>
  <c r="I2117" i="2"/>
  <c r="J2117" i="2" s="1"/>
  <c r="L2117" i="2"/>
  <c r="M2117" i="2"/>
  <c r="N2117" i="2" s="1"/>
  <c r="P2117" i="2"/>
  <c r="Q2117" i="2"/>
  <c r="R2117" i="2"/>
  <c r="S2117" i="2"/>
  <c r="T2117" i="2"/>
  <c r="A2118" i="2"/>
  <c r="B2118" i="2" s="1"/>
  <c r="C2118" i="2"/>
  <c r="D2118" i="2"/>
  <c r="G2118" i="2"/>
  <c r="E2118" i="2" s="1"/>
  <c r="F2118" i="2" s="1"/>
  <c r="H2118" i="2"/>
  <c r="I2118" i="2"/>
  <c r="J2118" i="2" s="1"/>
  <c r="L2118" i="2"/>
  <c r="M2118" i="2"/>
  <c r="N2118" i="2" s="1"/>
  <c r="P2118" i="2"/>
  <c r="Q2118" i="2"/>
  <c r="R2118" i="2"/>
  <c r="S2118" i="2"/>
  <c r="T2118" i="2"/>
  <c r="A2119" i="2"/>
  <c r="B2119" i="2" s="1"/>
  <c r="C2119" i="2"/>
  <c r="D2119" i="2"/>
  <c r="G2119" i="2"/>
  <c r="E2119" i="2" s="1"/>
  <c r="F2119" i="2" s="1"/>
  <c r="H2119" i="2"/>
  <c r="I2119" i="2"/>
  <c r="J2119" i="2" s="1"/>
  <c r="L2119" i="2"/>
  <c r="M2119" i="2"/>
  <c r="N2119" i="2" s="1"/>
  <c r="P2119" i="2"/>
  <c r="Q2119" i="2"/>
  <c r="R2119" i="2"/>
  <c r="S2119" i="2"/>
  <c r="T2119" i="2"/>
  <c r="A2120" i="2"/>
  <c r="B2120" i="2" s="1"/>
  <c r="C2120" i="2"/>
  <c r="D2120" i="2"/>
  <c r="G2120" i="2"/>
  <c r="E2120" i="2" s="1"/>
  <c r="F2120" i="2" s="1"/>
  <c r="H2120" i="2"/>
  <c r="I2120" i="2"/>
  <c r="L2120" i="2"/>
  <c r="M2120" i="2"/>
  <c r="N2120" i="2" s="1"/>
  <c r="P2120" i="2"/>
  <c r="Q2120" i="2"/>
  <c r="R2120" i="2"/>
  <c r="S2120" i="2"/>
  <c r="T2120" i="2"/>
  <c r="A2121" i="2"/>
  <c r="B2121" i="2" s="1"/>
  <c r="C2121" i="2"/>
  <c r="D2121" i="2"/>
  <c r="G2121" i="2"/>
  <c r="E2121" i="2" s="1"/>
  <c r="F2121" i="2" s="1"/>
  <c r="H2121" i="2"/>
  <c r="I2121" i="2"/>
  <c r="J2121" i="2" s="1"/>
  <c r="L2121" i="2"/>
  <c r="M2121" i="2"/>
  <c r="N2121" i="2" s="1"/>
  <c r="P2121" i="2"/>
  <c r="Q2121" i="2"/>
  <c r="R2121" i="2"/>
  <c r="S2121" i="2"/>
  <c r="T2121" i="2"/>
  <c r="A2122" i="2"/>
  <c r="B2122" i="2" s="1"/>
  <c r="C2122" i="2"/>
  <c r="D2122" i="2"/>
  <c r="G2122" i="2"/>
  <c r="E2122" i="2" s="1"/>
  <c r="F2122" i="2" s="1"/>
  <c r="H2122" i="2"/>
  <c r="I2122" i="2"/>
  <c r="J2122" i="2" s="1"/>
  <c r="L2122" i="2"/>
  <c r="M2122" i="2"/>
  <c r="N2122" i="2" s="1"/>
  <c r="P2122" i="2"/>
  <c r="Q2122" i="2"/>
  <c r="R2122" i="2"/>
  <c r="S2122" i="2"/>
  <c r="T2122" i="2"/>
  <c r="A2123" i="2"/>
  <c r="B2123" i="2" s="1"/>
  <c r="C2123" i="2"/>
  <c r="D2123" i="2"/>
  <c r="G2123" i="2"/>
  <c r="E2123" i="2" s="1"/>
  <c r="F2123" i="2" s="1"/>
  <c r="H2123" i="2"/>
  <c r="I2123" i="2"/>
  <c r="J2123" i="2" s="1"/>
  <c r="L2123" i="2"/>
  <c r="M2123" i="2"/>
  <c r="N2123" i="2" s="1"/>
  <c r="P2123" i="2"/>
  <c r="Q2123" i="2"/>
  <c r="R2123" i="2"/>
  <c r="S2123" i="2"/>
  <c r="T2123" i="2"/>
  <c r="A2124" i="2"/>
  <c r="B2124" i="2" s="1"/>
  <c r="C2124" i="2"/>
  <c r="D2124" i="2"/>
  <c r="G2124" i="2"/>
  <c r="E2124" i="2" s="1"/>
  <c r="F2124" i="2" s="1"/>
  <c r="H2124" i="2"/>
  <c r="I2124" i="2"/>
  <c r="J2124" i="2" s="1"/>
  <c r="L2124" i="2"/>
  <c r="M2124" i="2"/>
  <c r="N2124" i="2" s="1"/>
  <c r="P2124" i="2"/>
  <c r="Q2124" i="2"/>
  <c r="R2124" i="2"/>
  <c r="S2124" i="2"/>
  <c r="T2124" i="2"/>
  <c r="A2125" i="2"/>
  <c r="B2125" i="2" s="1"/>
  <c r="C2125" i="2"/>
  <c r="D2125" i="2"/>
  <c r="G2125" i="2"/>
  <c r="E2125" i="2" s="1"/>
  <c r="F2125" i="2" s="1"/>
  <c r="H2125" i="2"/>
  <c r="I2125" i="2"/>
  <c r="J2125" i="2" s="1"/>
  <c r="L2125" i="2"/>
  <c r="M2125" i="2"/>
  <c r="N2125" i="2" s="1"/>
  <c r="P2125" i="2"/>
  <c r="Q2125" i="2"/>
  <c r="R2125" i="2"/>
  <c r="S2125" i="2"/>
  <c r="T2125" i="2"/>
  <c r="A2126" i="2"/>
  <c r="B2126" i="2" s="1"/>
  <c r="C2126" i="2"/>
  <c r="D2126" i="2"/>
  <c r="G2126" i="2"/>
  <c r="E2126" i="2" s="1"/>
  <c r="F2126" i="2" s="1"/>
  <c r="H2126" i="2"/>
  <c r="I2126" i="2"/>
  <c r="J2126" i="2" s="1"/>
  <c r="L2126" i="2"/>
  <c r="M2126" i="2"/>
  <c r="N2126" i="2" s="1"/>
  <c r="P2126" i="2"/>
  <c r="Q2126" i="2"/>
  <c r="R2126" i="2"/>
  <c r="S2126" i="2"/>
  <c r="T2126" i="2"/>
  <c r="A2127" i="2"/>
  <c r="B2127" i="2" s="1"/>
  <c r="C2127" i="2"/>
  <c r="D2127" i="2"/>
  <c r="G2127" i="2"/>
  <c r="E2127" i="2" s="1"/>
  <c r="F2127" i="2" s="1"/>
  <c r="H2127" i="2"/>
  <c r="I2127" i="2"/>
  <c r="J2127" i="2" s="1"/>
  <c r="L2127" i="2"/>
  <c r="M2127" i="2"/>
  <c r="N2127" i="2" s="1"/>
  <c r="P2127" i="2"/>
  <c r="Q2127" i="2"/>
  <c r="R2127" i="2"/>
  <c r="S2127" i="2"/>
  <c r="T2127" i="2"/>
  <c r="A2128" i="2"/>
  <c r="B2128" i="2" s="1"/>
  <c r="C2128" i="2"/>
  <c r="D2128" i="2"/>
  <c r="G2128" i="2"/>
  <c r="E2128" i="2" s="1"/>
  <c r="F2128" i="2" s="1"/>
  <c r="H2128" i="2"/>
  <c r="I2128" i="2"/>
  <c r="J2128" i="2" s="1"/>
  <c r="L2128" i="2"/>
  <c r="M2128" i="2"/>
  <c r="N2128" i="2" s="1"/>
  <c r="P2128" i="2"/>
  <c r="Q2128" i="2"/>
  <c r="R2128" i="2"/>
  <c r="S2128" i="2"/>
  <c r="T2128" i="2"/>
  <c r="A2129" i="2"/>
  <c r="B2129" i="2" s="1"/>
  <c r="C2129" i="2"/>
  <c r="D2129" i="2"/>
  <c r="G2129" i="2"/>
  <c r="E2129" i="2" s="1"/>
  <c r="F2129" i="2" s="1"/>
  <c r="H2129" i="2"/>
  <c r="I2129" i="2"/>
  <c r="J2129" i="2" s="1"/>
  <c r="L2129" i="2"/>
  <c r="M2129" i="2"/>
  <c r="N2129" i="2" s="1"/>
  <c r="P2129" i="2"/>
  <c r="Q2129" i="2"/>
  <c r="R2129" i="2"/>
  <c r="S2129" i="2"/>
  <c r="T2129" i="2"/>
  <c r="A2130" i="2"/>
  <c r="B2130" i="2" s="1"/>
  <c r="C2130" i="2"/>
  <c r="D2130" i="2"/>
  <c r="G2130" i="2"/>
  <c r="E2130" i="2" s="1"/>
  <c r="F2130" i="2" s="1"/>
  <c r="H2130" i="2"/>
  <c r="I2130" i="2"/>
  <c r="J2130" i="2" s="1"/>
  <c r="L2130" i="2"/>
  <c r="M2130" i="2"/>
  <c r="N2130" i="2" s="1"/>
  <c r="P2130" i="2"/>
  <c r="Q2130" i="2"/>
  <c r="R2130" i="2"/>
  <c r="S2130" i="2"/>
  <c r="T2130" i="2"/>
  <c r="A2131" i="2"/>
  <c r="B2131" i="2" s="1"/>
  <c r="C2131" i="2"/>
  <c r="D2131" i="2"/>
  <c r="G2131" i="2"/>
  <c r="E2131" i="2" s="1"/>
  <c r="F2131" i="2" s="1"/>
  <c r="H2131" i="2"/>
  <c r="I2131" i="2"/>
  <c r="J2131" i="2" s="1"/>
  <c r="L2131" i="2"/>
  <c r="M2131" i="2"/>
  <c r="N2131" i="2" s="1"/>
  <c r="P2131" i="2"/>
  <c r="Q2131" i="2"/>
  <c r="R2131" i="2"/>
  <c r="S2131" i="2"/>
  <c r="T2131" i="2"/>
  <c r="A2132" i="2"/>
  <c r="B2132" i="2" s="1"/>
  <c r="C2132" i="2"/>
  <c r="D2132" i="2"/>
  <c r="G2132" i="2"/>
  <c r="E2132" i="2" s="1"/>
  <c r="F2132" i="2" s="1"/>
  <c r="H2132" i="2"/>
  <c r="I2132" i="2"/>
  <c r="J2132" i="2" s="1"/>
  <c r="L2132" i="2"/>
  <c r="M2132" i="2"/>
  <c r="N2132" i="2" s="1"/>
  <c r="P2132" i="2"/>
  <c r="Q2132" i="2"/>
  <c r="R2132" i="2"/>
  <c r="S2132" i="2"/>
  <c r="T2132" i="2"/>
  <c r="A2133" i="2"/>
  <c r="B2133" i="2" s="1"/>
  <c r="C2133" i="2"/>
  <c r="D2133" i="2"/>
  <c r="G2133" i="2"/>
  <c r="E2133" i="2" s="1"/>
  <c r="F2133" i="2" s="1"/>
  <c r="H2133" i="2"/>
  <c r="I2133" i="2"/>
  <c r="J2133" i="2" s="1"/>
  <c r="L2133" i="2"/>
  <c r="M2133" i="2"/>
  <c r="N2133" i="2" s="1"/>
  <c r="P2133" i="2"/>
  <c r="Q2133" i="2"/>
  <c r="R2133" i="2"/>
  <c r="S2133" i="2"/>
  <c r="T2133" i="2"/>
  <c r="A2134" i="2"/>
  <c r="B2134" i="2" s="1"/>
  <c r="C2134" i="2"/>
  <c r="D2134" i="2"/>
  <c r="G2134" i="2"/>
  <c r="E2134" i="2" s="1"/>
  <c r="F2134" i="2" s="1"/>
  <c r="H2134" i="2"/>
  <c r="I2134" i="2"/>
  <c r="J2134" i="2" s="1"/>
  <c r="L2134" i="2"/>
  <c r="M2134" i="2"/>
  <c r="N2134" i="2" s="1"/>
  <c r="P2134" i="2"/>
  <c r="Q2134" i="2"/>
  <c r="R2134" i="2"/>
  <c r="S2134" i="2"/>
  <c r="T2134" i="2"/>
  <c r="A2135" i="2"/>
  <c r="B2135" i="2" s="1"/>
  <c r="C2135" i="2"/>
  <c r="D2135" i="2"/>
  <c r="G2135" i="2"/>
  <c r="E2135" i="2" s="1"/>
  <c r="F2135" i="2" s="1"/>
  <c r="H2135" i="2"/>
  <c r="I2135" i="2"/>
  <c r="J2135" i="2" s="1"/>
  <c r="L2135" i="2"/>
  <c r="M2135" i="2"/>
  <c r="N2135" i="2" s="1"/>
  <c r="P2135" i="2"/>
  <c r="Q2135" i="2"/>
  <c r="R2135" i="2"/>
  <c r="S2135" i="2"/>
  <c r="T2135" i="2"/>
  <c r="A2136" i="2"/>
  <c r="B2136" i="2" s="1"/>
  <c r="C2136" i="2"/>
  <c r="D2136" i="2"/>
  <c r="G2136" i="2"/>
  <c r="E2136" i="2" s="1"/>
  <c r="F2136" i="2" s="1"/>
  <c r="H2136" i="2"/>
  <c r="I2136" i="2"/>
  <c r="J2136" i="2" s="1"/>
  <c r="L2136" i="2"/>
  <c r="M2136" i="2"/>
  <c r="N2136" i="2" s="1"/>
  <c r="P2136" i="2"/>
  <c r="Q2136" i="2"/>
  <c r="R2136" i="2"/>
  <c r="S2136" i="2"/>
  <c r="T2136" i="2"/>
  <c r="A2137" i="2"/>
  <c r="B2137" i="2" s="1"/>
  <c r="C2137" i="2"/>
  <c r="D2137" i="2"/>
  <c r="G2137" i="2"/>
  <c r="E2137" i="2" s="1"/>
  <c r="F2137" i="2" s="1"/>
  <c r="H2137" i="2"/>
  <c r="I2137" i="2"/>
  <c r="J2137" i="2" s="1"/>
  <c r="L2137" i="2"/>
  <c r="M2137" i="2"/>
  <c r="N2137" i="2" s="1"/>
  <c r="P2137" i="2"/>
  <c r="Q2137" i="2"/>
  <c r="R2137" i="2"/>
  <c r="S2137" i="2"/>
  <c r="T2137" i="2"/>
  <c r="A2138" i="2"/>
  <c r="B2138" i="2" s="1"/>
  <c r="C2138" i="2"/>
  <c r="D2138" i="2"/>
  <c r="G2138" i="2"/>
  <c r="E2138" i="2" s="1"/>
  <c r="F2138" i="2" s="1"/>
  <c r="H2138" i="2"/>
  <c r="I2138" i="2"/>
  <c r="J2138" i="2" s="1"/>
  <c r="L2138" i="2"/>
  <c r="M2138" i="2"/>
  <c r="N2138" i="2" s="1"/>
  <c r="P2138" i="2"/>
  <c r="Q2138" i="2"/>
  <c r="R2138" i="2"/>
  <c r="S2138" i="2"/>
  <c r="T2138" i="2"/>
  <c r="A2139" i="2"/>
  <c r="B2139" i="2" s="1"/>
  <c r="C2139" i="2"/>
  <c r="D2139" i="2"/>
  <c r="G2139" i="2"/>
  <c r="E2139" i="2" s="1"/>
  <c r="F2139" i="2" s="1"/>
  <c r="H2139" i="2"/>
  <c r="I2139" i="2"/>
  <c r="J2139" i="2" s="1"/>
  <c r="L2139" i="2"/>
  <c r="M2139" i="2"/>
  <c r="N2139" i="2" s="1"/>
  <c r="P2139" i="2"/>
  <c r="Q2139" i="2"/>
  <c r="R2139" i="2"/>
  <c r="S2139" i="2"/>
  <c r="T2139" i="2"/>
  <c r="A2140" i="2"/>
  <c r="B2140" i="2" s="1"/>
  <c r="C2140" i="2"/>
  <c r="D2140" i="2"/>
  <c r="G2140" i="2"/>
  <c r="E2140" i="2" s="1"/>
  <c r="F2140" i="2" s="1"/>
  <c r="H2140" i="2"/>
  <c r="I2140" i="2"/>
  <c r="J2140" i="2" s="1"/>
  <c r="L2140" i="2"/>
  <c r="M2140" i="2"/>
  <c r="N2140" i="2" s="1"/>
  <c r="P2140" i="2"/>
  <c r="Q2140" i="2"/>
  <c r="R2140" i="2"/>
  <c r="S2140" i="2"/>
  <c r="T2140" i="2"/>
  <c r="A2141" i="2"/>
  <c r="B2141" i="2" s="1"/>
  <c r="C2141" i="2"/>
  <c r="D2141" i="2"/>
  <c r="G2141" i="2"/>
  <c r="E2141" i="2" s="1"/>
  <c r="F2141" i="2" s="1"/>
  <c r="H2141" i="2"/>
  <c r="I2141" i="2"/>
  <c r="J2141" i="2" s="1"/>
  <c r="L2141" i="2"/>
  <c r="M2141" i="2"/>
  <c r="N2141" i="2" s="1"/>
  <c r="P2141" i="2"/>
  <c r="Q2141" i="2"/>
  <c r="R2141" i="2"/>
  <c r="S2141" i="2"/>
  <c r="T2141" i="2"/>
  <c r="A2142" i="2"/>
  <c r="B2142" i="2" s="1"/>
  <c r="C2142" i="2"/>
  <c r="D2142" i="2"/>
  <c r="G2142" i="2"/>
  <c r="E2142" i="2" s="1"/>
  <c r="F2142" i="2" s="1"/>
  <c r="H2142" i="2"/>
  <c r="I2142" i="2"/>
  <c r="J2142" i="2" s="1"/>
  <c r="L2142" i="2"/>
  <c r="M2142" i="2"/>
  <c r="N2142" i="2" s="1"/>
  <c r="P2142" i="2"/>
  <c r="Q2142" i="2"/>
  <c r="R2142" i="2"/>
  <c r="S2142" i="2"/>
  <c r="T2142" i="2"/>
  <c r="A2143" i="2"/>
  <c r="B2143" i="2" s="1"/>
  <c r="C2143" i="2"/>
  <c r="D2143" i="2"/>
  <c r="G2143" i="2"/>
  <c r="E2143" i="2" s="1"/>
  <c r="F2143" i="2" s="1"/>
  <c r="H2143" i="2"/>
  <c r="I2143" i="2"/>
  <c r="J2143" i="2" s="1"/>
  <c r="L2143" i="2"/>
  <c r="M2143" i="2"/>
  <c r="N2143" i="2" s="1"/>
  <c r="P2143" i="2"/>
  <c r="Q2143" i="2"/>
  <c r="R2143" i="2"/>
  <c r="S2143" i="2"/>
  <c r="T2143" i="2"/>
  <c r="A2144" i="2"/>
  <c r="B2144" i="2" s="1"/>
  <c r="C2144" i="2"/>
  <c r="D2144" i="2"/>
  <c r="G2144" i="2"/>
  <c r="E2144" i="2" s="1"/>
  <c r="F2144" i="2" s="1"/>
  <c r="H2144" i="2"/>
  <c r="I2144" i="2"/>
  <c r="J2144" i="2" s="1"/>
  <c r="L2144" i="2"/>
  <c r="M2144" i="2"/>
  <c r="N2144" i="2" s="1"/>
  <c r="P2144" i="2"/>
  <c r="Q2144" i="2"/>
  <c r="R2144" i="2"/>
  <c r="S2144" i="2"/>
  <c r="T2144" i="2"/>
  <c r="A2145" i="2"/>
  <c r="B2145" i="2" s="1"/>
  <c r="C2145" i="2"/>
  <c r="D2145" i="2"/>
  <c r="G2145" i="2"/>
  <c r="E2145" i="2" s="1"/>
  <c r="F2145" i="2" s="1"/>
  <c r="H2145" i="2"/>
  <c r="I2145" i="2"/>
  <c r="J2145" i="2" s="1"/>
  <c r="L2145" i="2"/>
  <c r="M2145" i="2"/>
  <c r="N2145" i="2" s="1"/>
  <c r="P2145" i="2"/>
  <c r="Q2145" i="2"/>
  <c r="R2145" i="2"/>
  <c r="S2145" i="2"/>
  <c r="T2145" i="2"/>
  <c r="A2146" i="2"/>
  <c r="B2146" i="2" s="1"/>
  <c r="C2146" i="2"/>
  <c r="D2146" i="2"/>
  <c r="G2146" i="2"/>
  <c r="E2146" i="2" s="1"/>
  <c r="F2146" i="2" s="1"/>
  <c r="H2146" i="2"/>
  <c r="I2146" i="2"/>
  <c r="J2146" i="2" s="1"/>
  <c r="L2146" i="2"/>
  <c r="M2146" i="2"/>
  <c r="N2146" i="2" s="1"/>
  <c r="P2146" i="2"/>
  <c r="Q2146" i="2"/>
  <c r="R2146" i="2"/>
  <c r="S2146" i="2"/>
  <c r="T2146" i="2"/>
  <c r="A2147" i="2"/>
  <c r="B2147" i="2" s="1"/>
  <c r="C2147" i="2"/>
  <c r="D2147" i="2"/>
  <c r="G2147" i="2"/>
  <c r="E2147" i="2" s="1"/>
  <c r="F2147" i="2" s="1"/>
  <c r="H2147" i="2"/>
  <c r="I2147" i="2"/>
  <c r="J2147" i="2" s="1"/>
  <c r="L2147" i="2"/>
  <c r="M2147" i="2"/>
  <c r="N2147" i="2" s="1"/>
  <c r="P2147" i="2"/>
  <c r="Q2147" i="2"/>
  <c r="R2147" i="2"/>
  <c r="S2147" i="2"/>
  <c r="T2147" i="2"/>
  <c r="A2148" i="2"/>
  <c r="B2148" i="2" s="1"/>
  <c r="C2148" i="2"/>
  <c r="D2148" i="2"/>
  <c r="G2148" i="2"/>
  <c r="E2148" i="2" s="1"/>
  <c r="F2148" i="2" s="1"/>
  <c r="H2148" i="2"/>
  <c r="I2148" i="2"/>
  <c r="J2148" i="2" s="1"/>
  <c r="L2148" i="2"/>
  <c r="M2148" i="2"/>
  <c r="N2148" i="2" s="1"/>
  <c r="P2148" i="2"/>
  <c r="Q2148" i="2"/>
  <c r="R2148" i="2"/>
  <c r="S2148" i="2"/>
  <c r="T2148" i="2"/>
  <c r="A2149" i="2"/>
  <c r="B2149" i="2" s="1"/>
  <c r="C2149" i="2"/>
  <c r="D2149" i="2"/>
  <c r="G2149" i="2"/>
  <c r="E2149" i="2" s="1"/>
  <c r="F2149" i="2" s="1"/>
  <c r="H2149" i="2"/>
  <c r="I2149" i="2"/>
  <c r="J2149" i="2" s="1"/>
  <c r="L2149" i="2"/>
  <c r="M2149" i="2"/>
  <c r="N2149" i="2" s="1"/>
  <c r="P2149" i="2"/>
  <c r="Q2149" i="2"/>
  <c r="R2149" i="2"/>
  <c r="S2149" i="2"/>
  <c r="T2149" i="2"/>
  <c r="A2150" i="2"/>
  <c r="B2150" i="2" s="1"/>
  <c r="C2150" i="2"/>
  <c r="D2150" i="2"/>
  <c r="G2150" i="2"/>
  <c r="E2150" i="2" s="1"/>
  <c r="F2150" i="2" s="1"/>
  <c r="H2150" i="2"/>
  <c r="I2150" i="2"/>
  <c r="J2150" i="2" s="1"/>
  <c r="L2150" i="2"/>
  <c r="M2150" i="2"/>
  <c r="N2150" i="2" s="1"/>
  <c r="P2150" i="2"/>
  <c r="Q2150" i="2"/>
  <c r="R2150" i="2"/>
  <c r="S2150" i="2"/>
  <c r="T2150" i="2"/>
  <c r="A2151" i="2"/>
  <c r="B2151" i="2" s="1"/>
  <c r="C2151" i="2"/>
  <c r="D2151" i="2"/>
  <c r="G2151" i="2"/>
  <c r="E2151" i="2" s="1"/>
  <c r="F2151" i="2" s="1"/>
  <c r="H2151" i="2"/>
  <c r="I2151" i="2"/>
  <c r="J2151" i="2" s="1"/>
  <c r="L2151" i="2"/>
  <c r="M2151" i="2"/>
  <c r="N2151" i="2" s="1"/>
  <c r="P2151" i="2"/>
  <c r="Q2151" i="2"/>
  <c r="R2151" i="2"/>
  <c r="S2151" i="2"/>
  <c r="T2151" i="2"/>
  <c r="A2152" i="2"/>
  <c r="B2152" i="2" s="1"/>
  <c r="C2152" i="2"/>
  <c r="D2152" i="2"/>
  <c r="G2152" i="2"/>
  <c r="E2152" i="2" s="1"/>
  <c r="F2152" i="2" s="1"/>
  <c r="H2152" i="2"/>
  <c r="I2152" i="2"/>
  <c r="J2152" i="2" s="1"/>
  <c r="L2152" i="2"/>
  <c r="M2152" i="2"/>
  <c r="N2152" i="2" s="1"/>
  <c r="P2152" i="2"/>
  <c r="Q2152" i="2"/>
  <c r="R2152" i="2"/>
  <c r="S2152" i="2"/>
  <c r="T2152" i="2"/>
  <c r="A2153" i="2"/>
  <c r="B2153" i="2" s="1"/>
  <c r="C2153" i="2"/>
  <c r="D2153" i="2"/>
  <c r="G2153" i="2"/>
  <c r="E2153" i="2" s="1"/>
  <c r="F2153" i="2" s="1"/>
  <c r="H2153" i="2"/>
  <c r="I2153" i="2"/>
  <c r="J2153" i="2" s="1"/>
  <c r="L2153" i="2"/>
  <c r="M2153" i="2"/>
  <c r="N2153" i="2" s="1"/>
  <c r="P2153" i="2"/>
  <c r="Q2153" i="2"/>
  <c r="R2153" i="2"/>
  <c r="S2153" i="2"/>
  <c r="T2153" i="2"/>
  <c r="A2154" i="2"/>
  <c r="B2154" i="2" s="1"/>
  <c r="C2154" i="2"/>
  <c r="D2154" i="2"/>
  <c r="G2154" i="2"/>
  <c r="E2154" i="2" s="1"/>
  <c r="F2154" i="2" s="1"/>
  <c r="H2154" i="2"/>
  <c r="I2154" i="2"/>
  <c r="J2154" i="2" s="1"/>
  <c r="L2154" i="2"/>
  <c r="M2154" i="2"/>
  <c r="N2154" i="2" s="1"/>
  <c r="P2154" i="2"/>
  <c r="Q2154" i="2"/>
  <c r="R2154" i="2"/>
  <c r="S2154" i="2"/>
  <c r="T2154" i="2"/>
  <c r="A2155" i="2"/>
  <c r="B2155" i="2" s="1"/>
  <c r="C2155" i="2"/>
  <c r="D2155" i="2"/>
  <c r="G2155" i="2"/>
  <c r="E2155" i="2" s="1"/>
  <c r="F2155" i="2" s="1"/>
  <c r="H2155" i="2"/>
  <c r="I2155" i="2"/>
  <c r="J2155" i="2" s="1"/>
  <c r="L2155" i="2"/>
  <c r="M2155" i="2"/>
  <c r="N2155" i="2" s="1"/>
  <c r="P2155" i="2"/>
  <c r="Q2155" i="2"/>
  <c r="R2155" i="2"/>
  <c r="S2155" i="2"/>
  <c r="T2155" i="2"/>
  <c r="A2156" i="2"/>
  <c r="B2156" i="2" s="1"/>
  <c r="C2156" i="2"/>
  <c r="D2156" i="2"/>
  <c r="G2156" i="2"/>
  <c r="E2156" i="2" s="1"/>
  <c r="F2156" i="2" s="1"/>
  <c r="H2156" i="2"/>
  <c r="I2156" i="2"/>
  <c r="J2156" i="2" s="1"/>
  <c r="L2156" i="2"/>
  <c r="M2156" i="2"/>
  <c r="N2156" i="2" s="1"/>
  <c r="P2156" i="2"/>
  <c r="Q2156" i="2"/>
  <c r="R2156" i="2"/>
  <c r="S2156" i="2"/>
  <c r="T2156" i="2"/>
  <c r="A2157" i="2"/>
  <c r="B2157" i="2" s="1"/>
  <c r="C2157" i="2"/>
  <c r="D2157" i="2"/>
  <c r="G2157" i="2"/>
  <c r="E2157" i="2" s="1"/>
  <c r="F2157" i="2" s="1"/>
  <c r="H2157" i="2"/>
  <c r="I2157" i="2"/>
  <c r="J2157" i="2" s="1"/>
  <c r="L2157" i="2"/>
  <c r="M2157" i="2"/>
  <c r="N2157" i="2" s="1"/>
  <c r="P2157" i="2"/>
  <c r="Q2157" i="2"/>
  <c r="R2157" i="2"/>
  <c r="S2157" i="2"/>
  <c r="T2157" i="2"/>
  <c r="A2158" i="2"/>
  <c r="B2158" i="2" s="1"/>
  <c r="C2158" i="2"/>
  <c r="D2158" i="2"/>
  <c r="G2158" i="2"/>
  <c r="E2158" i="2" s="1"/>
  <c r="F2158" i="2" s="1"/>
  <c r="H2158" i="2"/>
  <c r="I2158" i="2"/>
  <c r="J2158" i="2" s="1"/>
  <c r="L2158" i="2"/>
  <c r="M2158" i="2"/>
  <c r="N2158" i="2" s="1"/>
  <c r="P2158" i="2"/>
  <c r="Q2158" i="2"/>
  <c r="R2158" i="2"/>
  <c r="S2158" i="2"/>
  <c r="T2158" i="2"/>
  <c r="A2159" i="2"/>
  <c r="B2159" i="2" s="1"/>
  <c r="C2159" i="2"/>
  <c r="D2159" i="2"/>
  <c r="G2159" i="2"/>
  <c r="E2159" i="2" s="1"/>
  <c r="F2159" i="2" s="1"/>
  <c r="H2159" i="2"/>
  <c r="I2159" i="2"/>
  <c r="J2159" i="2" s="1"/>
  <c r="L2159" i="2"/>
  <c r="M2159" i="2"/>
  <c r="N2159" i="2" s="1"/>
  <c r="P2159" i="2"/>
  <c r="Q2159" i="2"/>
  <c r="R2159" i="2"/>
  <c r="S2159" i="2"/>
  <c r="T2159" i="2"/>
  <c r="A2160" i="2"/>
  <c r="B2160" i="2" s="1"/>
  <c r="C2160" i="2"/>
  <c r="D2160" i="2"/>
  <c r="G2160" i="2"/>
  <c r="E2160" i="2" s="1"/>
  <c r="F2160" i="2" s="1"/>
  <c r="H2160" i="2"/>
  <c r="I2160" i="2"/>
  <c r="J2160" i="2" s="1"/>
  <c r="L2160" i="2"/>
  <c r="M2160" i="2"/>
  <c r="N2160" i="2" s="1"/>
  <c r="P2160" i="2"/>
  <c r="Q2160" i="2"/>
  <c r="R2160" i="2"/>
  <c r="S2160" i="2"/>
  <c r="T2160" i="2"/>
  <c r="A2161" i="2"/>
  <c r="B2161" i="2" s="1"/>
  <c r="C2161" i="2"/>
  <c r="D2161" i="2"/>
  <c r="G2161" i="2"/>
  <c r="E2161" i="2" s="1"/>
  <c r="F2161" i="2" s="1"/>
  <c r="H2161" i="2"/>
  <c r="I2161" i="2"/>
  <c r="J2161" i="2" s="1"/>
  <c r="L2161" i="2"/>
  <c r="M2161" i="2"/>
  <c r="N2161" i="2" s="1"/>
  <c r="P2161" i="2"/>
  <c r="Q2161" i="2"/>
  <c r="R2161" i="2"/>
  <c r="S2161" i="2"/>
  <c r="T2161" i="2"/>
  <c r="A2162" i="2"/>
  <c r="B2162" i="2" s="1"/>
  <c r="C2162" i="2"/>
  <c r="D2162" i="2"/>
  <c r="G2162" i="2"/>
  <c r="E2162" i="2" s="1"/>
  <c r="F2162" i="2" s="1"/>
  <c r="H2162" i="2"/>
  <c r="I2162" i="2"/>
  <c r="J2162" i="2" s="1"/>
  <c r="L2162" i="2"/>
  <c r="M2162" i="2"/>
  <c r="N2162" i="2" s="1"/>
  <c r="P2162" i="2"/>
  <c r="Q2162" i="2"/>
  <c r="R2162" i="2"/>
  <c r="S2162" i="2"/>
  <c r="T2162" i="2"/>
  <c r="A2163" i="2"/>
  <c r="B2163" i="2" s="1"/>
  <c r="C2163" i="2"/>
  <c r="D2163" i="2"/>
  <c r="G2163" i="2"/>
  <c r="E2163" i="2" s="1"/>
  <c r="F2163" i="2" s="1"/>
  <c r="H2163" i="2"/>
  <c r="I2163" i="2"/>
  <c r="J2163" i="2" s="1"/>
  <c r="L2163" i="2"/>
  <c r="M2163" i="2"/>
  <c r="N2163" i="2" s="1"/>
  <c r="P2163" i="2"/>
  <c r="Q2163" i="2"/>
  <c r="R2163" i="2"/>
  <c r="S2163" i="2"/>
  <c r="T2163" i="2"/>
  <c r="A2164" i="2"/>
  <c r="B2164" i="2" s="1"/>
  <c r="C2164" i="2"/>
  <c r="D2164" i="2"/>
  <c r="G2164" i="2"/>
  <c r="E2164" i="2" s="1"/>
  <c r="F2164" i="2" s="1"/>
  <c r="H2164" i="2"/>
  <c r="I2164" i="2"/>
  <c r="J2164" i="2" s="1"/>
  <c r="L2164" i="2"/>
  <c r="M2164" i="2"/>
  <c r="N2164" i="2" s="1"/>
  <c r="P2164" i="2"/>
  <c r="Q2164" i="2"/>
  <c r="R2164" i="2"/>
  <c r="S2164" i="2"/>
  <c r="T2164" i="2"/>
  <c r="A2165" i="2"/>
  <c r="B2165" i="2" s="1"/>
  <c r="C2165" i="2"/>
  <c r="D2165" i="2"/>
  <c r="G2165" i="2"/>
  <c r="E2165" i="2" s="1"/>
  <c r="F2165" i="2" s="1"/>
  <c r="H2165" i="2"/>
  <c r="I2165" i="2"/>
  <c r="J2165" i="2" s="1"/>
  <c r="L2165" i="2"/>
  <c r="M2165" i="2"/>
  <c r="N2165" i="2" s="1"/>
  <c r="P2165" i="2"/>
  <c r="Q2165" i="2"/>
  <c r="R2165" i="2"/>
  <c r="S2165" i="2"/>
  <c r="T2165" i="2"/>
  <c r="A2166" i="2"/>
  <c r="B2166" i="2" s="1"/>
  <c r="C2166" i="2"/>
  <c r="D2166" i="2"/>
  <c r="G2166" i="2"/>
  <c r="E2166" i="2" s="1"/>
  <c r="F2166" i="2" s="1"/>
  <c r="H2166" i="2"/>
  <c r="I2166" i="2"/>
  <c r="J2166" i="2" s="1"/>
  <c r="L2166" i="2"/>
  <c r="M2166" i="2"/>
  <c r="N2166" i="2" s="1"/>
  <c r="P2166" i="2"/>
  <c r="Q2166" i="2"/>
  <c r="R2166" i="2"/>
  <c r="S2166" i="2"/>
  <c r="T2166" i="2"/>
  <c r="A2167" i="2"/>
  <c r="B2167" i="2" s="1"/>
  <c r="C2167" i="2"/>
  <c r="D2167" i="2"/>
  <c r="G2167" i="2"/>
  <c r="E2167" i="2" s="1"/>
  <c r="F2167" i="2" s="1"/>
  <c r="H2167" i="2"/>
  <c r="I2167" i="2"/>
  <c r="J2167" i="2" s="1"/>
  <c r="L2167" i="2"/>
  <c r="M2167" i="2"/>
  <c r="N2167" i="2" s="1"/>
  <c r="P2167" i="2"/>
  <c r="Q2167" i="2"/>
  <c r="R2167" i="2"/>
  <c r="S2167" i="2"/>
  <c r="T2167" i="2"/>
  <c r="A2168" i="2"/>
  <c r="B2168" i="2" s="1"/>
  <c r="C2168" i="2"/>
  <c r="D2168" i="2"/>
  <c r="G2168" i="2"/>
  <c r="E2168" i="2" s="1"/>
  <c r="F2168" i="2" s="1"/>
  <c r="H2168" i="2"/>
  <c r="I2168" i="2"/>
  <c r="J2168" i="2" s="1"/>
  <c r="L2168" i="2"/>
  <c r="M2168" i="2"/>
  <c r="N2168" i="2" s="1"/>
  <c r="P2168" i="2"/>
  <c r="Q2168" i="2"/>
  <c r="R2168" i="2"/>
  <c r="S2168" i="2"/>
  <c r="T2168" i="2"/>
  <c r="A2169" i="2"/>
  <c r="B2169" i="2" s="1"/>
  <c r="C2169" i="2"/>
  <c r="D2169" i="2"/>
  <c r="G2169" i="2"/>
  <c r="E2169" i="2" s="1"/>
  <c r="F2169" i="2" s="1"/>
  <c r="H2169" i="2"/>
  <c r="I2169" i="2"/>
  <c r="J2169" i="2" s="1"/>
  <c r="L2169" i="2"/>
  <c r="M2169" i="2"/>
  <c r="N2169" i="2" s="1"/>
  <c r="P2169" i="2"/>
  <c r="Q2169" i="2"/>
  <c r="R2169" i="2"/>
  <c r="S2169" i="2"/>
  <c r="T2169" i="2"/>
  <c r="A2170" i="2"/>
  <c r="B2170" i="2" s="1"/>
  <c r="C2170" i="2"/>
  <c r="D2170" i="2"/>
  <c r="G2170" i="2"/>
  <c r="E2170" i="2" s="1"/>
  <c r="F2170" i="2" s="1"/>
  <c r="H2170" i="2"/>
  <c r="I2170" i="2"/>
  <c r="J2170" i="2" s="1"/>
  <c r="L2170" i="2"/>
  <c r="M2170" i="2"/>
  <c r="N2170" i="2" s="1"/>
  <c r="P2170" i="2"/>
  <c r="Q2170" i="2"/>
  <c r="R2170" i="2"/>
  <c r="S2170" i="2"/>
  <c r="T2170" i="2"/>
  <c r="A2171" i="2"/>
  <c r="B2171" i="2" s="1"/>
  <c r="C2171" i="2"/>
  <c r="D2171" i="2"/>
  <c r="G2171" i="2"/>
  <c r="E2171" i="2" s="1"/>
  <c r="F2171" i="2" s="1"/>
  <c r="H2171" i="2"/>
  <c r="I2171" i="2"/>
  <c r="J2171" i="2" s="1"/>
  <c r="L2171" i="2"/>
  <c r="M2171" i="2"/>
  <c r="N2171" i="2" s="1"/>
  <c r="P2171" i="2"/>
  <c r="Q2171" i="2"/>
  <c r="R2171" i="2"/>
  <c r="S2171" i="2"/>
  <c r="T2171" i="2"/>
  <c r="A2172" i="2"/>
  <c r="B2172" i="2" s="1"/>
  <c r="C2172" i="2"/>
  <c r="D2172" i="2"/>
  <c r="G2172" i="2"/>
  <c r="E2172" i="2" s="1"/>
  <c r="F2172" i="2" s="1"/>
  <c r="H2172" i="2"/>
  <c r="I2172" i="2"/>
  <c r="J2172" i="2" s="1"/>
  <c r="L2172" i="2"/>
  <c r="M2172" i="2"/>
  <c r="N2172" i="2" s="1"/>
  <c r="P2172" i="2"/>
  <c r="Q2172" i="2"/>
  <c r="R2172" i="2"/>
  <c r="S2172" i="2"/>
  <c r="T2172" i="2"/>
  <c r="A2173" i="2"/>
  <c r="B2173" i="2" s="1"/>
  <c r="C2173" i="2"/>
  <c r="D2173" i="2"/>
  <c r="G2173" i="2"/>
  <c r="E2173" i="2" s="1"/>
  <c r="F2173" i="2" s="1"/>
  <c r="H2173" i="2"/>
  <c r="I2173" i="2"/>
  <c r="J2173" i="2" s="1"/>
  <c r="L2173" i="2"/>
  <c r="M2173" i="2"/>
  <c r="N2173" i="2" s="1"/>
  <c r="P2173" i="2"/>
  <c r="Q2173" i="2"/>
  <c r="R2173" i="2"/>
  <c r="S2173" i="2"/>
  <c r="T2173" i="2"/>
  <c r="A2174" i="2"/>
  <c r="B2174" i="2" s="1"/>
  <c r="C2174" i="2"/>
  <c r="D2174" i="2"/>
  <c r="G2174" i="2"/>
  <c r="E2174" i="2" s="1"/>
  <c r="F2174" i="2" s="1"/>
  <c r="H2174" i="2"/>
  <c r="I2174" i="2"/>
  <c r="J2174" i="2" s="1"/>
  <c r="L2174" i="2"/>
  <c r="M2174" i="2"/>
  <c r="N2174" i="2" s="1"/>
  <c r="P2174" i="2"/>
  <c r="Q2174" i="2"/>
  <c r="R2174" i="2"/>
  <c r="S2174" i="2"/>
  <c r="T2174" i="2"/>
  <c r="A2175" i="2"/>
  <c r="B2175" i="2" s="1"/>
  <c r="C2175" i="2"/>
  <c r="D2175" i="2"/>
  <c r="G2175" i="2"/>
  <c r="E2175" i="2" s="1"/>
  <c r="F2175" i="2" s="1"/>
  <c r="H2175" i="2"/>
  <c r="I2175" i="2"/>
  <c r="J2175" i="2" s="1"/>
  <c r="L2175" i="2"/>
  <c r="M2175" i="2"/>
  <c r="N2175" i="2" s="1"/>
  <c r="P2175" i="2"/>
  <c r="Q2175" i="2"/>
  <c r="R2175" i="2"/>
  <c r="S2175" i="2"/>
  <c r="T2175" i="2"/>
  <c r="A2176" i="2"/>
  <c r="B2176" i="2" s="1"/>
  <c r="C2176" i="2"/>
  <c r="D2176" i="2"/>
  <c r="G2176" i="2"/>
  <c r="E2176" i="2" s="1"/>
  <c r="F2176" i="2" s="1"/>
  <c r="H2176" i="2"/>
  <c r="I2176" i="2"/>
  <c r="J2176" i="2" s="1"/>
  <c r="L2176" i="2"/>
  <c r="M2176" i="2"/>
  <c r="N2176" i="2" s="1"/>
  <c r="P2176" i="2"/>
  <c r="Q2176" i="2"/>
  <c r="R2176" i="2"/>
  <c r="S2176" i="2"/>
  <c r="T2176" i="2"/>
  <c r="A2177" i="2"/>
  <c r="B2177" i="2" s="1"/>
  <c r="C2177" i="2"/>
  <c r="D2177" i="2"/>
  <c r="G2177" i="2"/>
  <c r="E2177" i="2" s="1"/>
  <c r="F2177" i="2" s="1"/>
  <c r="H2177" i="2"/>
  <c r="I2177" i="2"/>
  <c r="J2177" i="2" s="1"/>
  <c r="L2177" i="2"/>
  <c r="M2177" i="2"/>
  <c r="N2177" i="2" s="1"/>
  <c r="P2177" i="2"/>
  <c r="Q2177" i="2"/>
  <c r="R2177" i="2"/>
  <c r="S2177" i="2"/>
  <c r="T2177" i="2"/>
  <c r="A2178" i="2"/>
  <c r="B2178" i="2" s="1"/>
  <c r="C2178" i="2"/>
  <c r="D2178" i="2"/>
  <c r="G2178" i="2"/>
  <c r="E2178" i="2" s="1"/>
  <c r="F2178" i="2" s="1"/>
  <c r="H2178" i="2"/>
  <c r="I2178" i="2"/>
  <c r="J2178" i="2" s="1"/>
  <c r="L2178" i="2"/>
  <c r="M2178" i="2"/>
  <c r="N2178" i="2" s="1"/>
  <c r="P2178" i="2"/>
  <c r="Q2178" i="2"/>
  <c r="R2178" i="2"/>
  <c r="S2178" i="2"/>
  <c r="T2178" i="2"/>
  <c r="A2179" i="2"/>
  <c r="B2179" i="2" s="1"/>
  <c r="C2179" i="2"/>
  <c r="D2179" i="2"/>
  <c r="G2179" i="2"/>
  <c r="E2179" i="2" s="1"/>
  <c r="F2179" i="2" s="1"/>
  <c r="H2179" i="2"/>
  <c r="I2179" i="2"/>
  <c r="J2179" i="2" s="1"/>
  <c r="L2179" i="2"/>
  <c r="M2179" i="2"/>
  <c r="N2179" i="2" s="1"/>
  <c r="P2179" i="2"/>
  <c r="Q2179" i="2"/>
  <c r="R2179" i="2"/>
  <c r="S2179" i="2"/>
  <c r="T2179" i="2"/>
  <c r="A2180" i="2"/>
  <c r="B2180" i="2" s="1"/>
  <c r="C2180" i="2"/>
  <c r="D2180" i="2"/>
  <c r="G2180" i="2"/>
  <c r="E2180" i="2" s="1"/>
  <c r="F2180" i="2" s="1"/>
  <c r="H2180" i="2"/>
  <c r="I2180" i="2"/>
  <c r="J2180" i="2" s="1"/>
  <c r="L2180" i="2"/>
  <c r="M2180" i="2"/>
  <c r="N2180" i="2" s="1"/>
  <c r="P2180" i="2"/>
  <c r="Q2180" i="2"/>
  <c r="R2180" i="2"/>
  <c r="S2180" i="2"/>
  <c r="T2180" i="2"/>
  <c r="A2181" i="2"/>
  <c r="B2181" i="2" s="1"/>
  <c r="C2181" i="2"/>
  <c r="D2181" i="2"/>
  <c r="G2181" i="2"/>
  <c r="E2181" i="2" s="1"/>
  <c r="F2181" i="2" s="1"/>
  <c r="H2181" i="2"/>
  <c r="I2181" i="2"/>
  <c r="J2181" i="2" s="1"/>
  <c r="L2181" i="2"/>
  <c r="M2181" i="2"/>
  <c r="N2181" i="2" s="1"/>
  <c r="P2181" i="2"/>
  <c r="Q2181" i="2"/>
  <c r="R2181" i="2"/>
  <c r="S2181" i="2"/>
  <c r="T2181" i="2"/>
  <c r="A2182" i="2"/>
  <c r="B2182" i="2" s="1"/>
  <c r="C2182" i="2"/>
  <c r="D2182" i="2"/>
  <c r="G2182" i="2"/>
  <c r="E2182" i="2" s="1"/>
  <c r="F2182" i="2" s="1"/>
  <c r="H2182" i="2"/>
  <c r="I2182" i="2"/>
  <c r="J2182" i="2" s="1"/>
  <c r="L2182" i="2"/>
  <c r="M2182" i="2"/>
  <c r="N2182" i="2" s="1"/>
  <c r="P2182" i="2"/>
  <c r="Q2182" i="2"/>
  <c r="R2182" i="2"/>
  <c r="S2182" i="2"/>
  <c r="T2182" i="2"/>
  <c r="A2183" i="2"/>
  <c r="B2183" i="2" s="1"/>
  <c r="C2183" i="2"/>
  <c r="D2183" i="2"/>
  <c r="G2183" i="2"/>
  <c r="E2183" i="2" s="1"/>
  <c r="F2183" i="2" s="1"/>
  <c r="H2183" i="2"/>
  <c r="I2183" i="2"/>
  <c r="J2183" i="2" s="1"/>
  <c r="L2183" i="2"/>
  <c r="M2183" i="2"/>
  <c r="N2183" i="2" s="1"/>
  <c r="P2183" i="2"/>
  <c r="Q2183" i="2"/>
  <c r="R2183" i="2"/>
  <c r="S2183" i="2"/>
  <c r="T2183" i="2"/>
  <c r="A2184" i="2"/>
  <c r="B2184" i="2" s="1"/>
  <c r="C2184" i="2"/>
  <c r="D2184" i="2"/>
  <c r="G2184" i="2"/>
  <c r="E2184" i="2" s="1"/>
  <c r="F2184" i="2" s="1"/>
  <c r="H2184" i="2"/>
  <c r="I2184" i="2"/>
  <c r="J2184" i="2" s="1"/>
  <c r="L2184" i="2"/>
  <c r="M2184" i="2"/>
  <c r="N2184" i="2" s="1"/>
  <c r="P2184" i="2"/>
  <c r="Q2184" i="2"/>
  <c r="R2184" i="2"/>
  <c r="S2184" i="2"/>
  <c r="T2184" i="2"/>
  <c r="A2185" i="2"/>
  <c r="B2185" i="2" s="1"/>
  <c r="C2185" i="2"/>
  <c r="D2185" i="2"/>
  <c r="G2185" i="2"/>
  <c r="E2185" i="2" s="1"/>
  <c r="F2185" i="2" s="1"/>
  <c r="H2185" i="2"/>
  <c r="I2185" i="2"/>
  <c r="J2185" i="2" s="1"/>
  <c r="L2185" i="2"/>
  <c r="M2185" i="2"/>
  <c r="N2185" i="2" s="1"/>
  <c r="P2185" i="2"/>
  <c r="Q2185" i="2"/>
  <c r="R2185" i="2"/>
  <c r="S2185" i="2"/>
  <c r="T2185" i="2"/>
  <c r="A2186" i="2"/>
  <c r="B2186" i="2" s="1"/>
  <c r="C2186" i="2"/>
  <c r="D2186" i="2"/>
  <c r="G2186" i="2"/>
  <c r="E2186" i="2" s="1"/>
  <c r="F2186" i="2" s="1"/>
  <c r="H2186" i="2"/>
  <c r="I2186" i="2"/>
  <c r="J2186" i="2" s="1"/>
  <c r="L2186" i="2"/>
  <c r="M2186" i="2"/>
  <c r="N2186" i="2" s="1"/>
  <c r="P2186" i="2"/>
  <c r="Q2186" i="2"/>
  <c r="R2186" i="2"/>
  <c r="S2186" i="2"/>
  <c r="T2186" i="2"/>
  <c r="A2187" i="2"/>
  <c r="B2187" i="2" s="1"/>
  <c r="C2187" i="2"/>
  <c r="D2187" i="2"/>
  <c r="G2187" i="2"/>
  <c r="E2187" i="2" s="1"/>
  <c r="F2187" i="2" s="1"/>
  <c r="H2187" i="2"/>
  <c r="I2187" i="2"/>
  <c r="J2187" i="2" s="1"/>
  <c r="L2187" i="2"/>
  <c r="M2187" i="2"/>
  <c r="N2187" i="2" s="1"/>
  <c r="P2187" i="2"/>
  <c r="Q2187" i="2"/>
  <c r="R2187" i="2"/>
  <c r="S2187" i="2"/>
  <c r="T2187" i="2"/>
  <c r="A2188" i="2"/>
  <c r="B2188" i="2" s="1"/>
  <c r="C2188" i="2"/>
  <c r="D2188" i="2"/>
  <c r="G2188" i="2"/>
  <c r="E2188" i="2" s="1"/>
  <c r="F2188" i="2" s="1"/>
  <c r="H2188" i="2"/>
  <c r="I2188" i="2"/>
  <c r="J2188" i="2" s="1"/>
  <c r="L2188" i="2"/>
  <c r="M2188" i="2"/>
  <c r="N2188" i="2" s="1"/>
  <c r="P2188" i="2"/>
  <c r="Q2188" i="2"/>
  <c r="R2188" i="2"/>
  <c r="S2188" i="2"/>
  <c r="T2188" i="2"/>
  <c r="A2189" i="2"/>
  <c r="B2189" i="2" s="1"/>
  <c r="C2189" i="2"/>
  <c r="D2189" i="2"/>
  <c r="G2189" i="2"/>
  <c r="E2189" i="2" s="1"/>
  <c r="F2189" i="2" s="1"/>
  <c r="H2189" i="2"/>
  <c r="I2189" i="2"/>
  <c r="J2189" i="2" s="1"/>
  <c r="L2189" i="2"/>
  <c r="M2189" i="2"/>
  <c r="N2189" i="2" s="1"/>
  <c r="P2189" i="2"/>
  <c r="Q2189" i="2"/>
  <c r="R2189" i="2"/>
  <c r="S2189" i="2"/>
  <c r="T2189" i="2"/>
  <c r="A2190" i="2"/>
  <c r="B2190" i="2" s="1"/>
  <c r="C2190" i="2"/>
  <c r="D2190" i="2"/>
  <c r="G2190" i="2"/>
  <c r="E2190" i="2" s="1"/>
  <c r="F2190" i="2" s="1"/>
  <c r="H2190" i="2"/>
  <c r="I2190" i="2"/>
  <c r="J2190" i="2" s="1"/>
  <c r="L2190" i="2"/>
  <c r="M2190" i="2"/>
  <c r="N2190" i="2" s="1"/>
  <c r="P2190" i="2"/>
  <c r="Q2190" i="2"/>
  <c r="R2190" i="2"/>
  <c r="S2190" i="2"/>
  <c r="T2190" i="2"/>
  <c r="A2191" i="2"/>
  <c r="B2191" i="2" s="1"/>
  <c r="C2191" i="2"/>
  <c r="D2191" i="2"/>
  <c r="G2191" i="2"/>
  <c r="E2191" i="2" s="1"/>
  <c r="F2191" i="2" s="1"/>
  <c r="H2191" i="2"/>
  <c r="I2191" i="2"/>
  <c r="J2191" i="2" s="1"/>
  <c r="L2191" i="2"/>
  <c r="M2191" i="2"/>
  <c r="N2191" i="2" s="1"/>
  <c r="P2191" i="2"/>
  <c r="Q2191" i="2"/>
  <c r="R2191" i="2"/>
  <c r="S2191" i="2"/>
  <c r="T2191" i="2"/>
  <c r="A2192" i="2"/>
  <c r="B2192" i="2" s="1"/>
  <c r="C2192" i="2"/>
  <c r="D2192" i="2"/>
  <c r="G2192" i="2"/>
  <c r="E2192" i="2" s="1"/>
  <c r="F2192" i="2" s="1"/>
  <c r="H2192" i="2"/>
  <c r="I2192" i="2"/>
  <c r="J2192" i="2" s="1"/>
  <c r="L2192" i="2"/>
  <c r="M2192" i="2"/>
  <c r="N2192" i="2" s="1"/>
  <c r="P2192" i="2"/>
  <c r="Q2192" i="2"/>
  <c r="R2192" i="2"/>
  <c r="S2192" i="2"/>
  <c r="T2192" i="2"/>
  <c r="A2193" i="2"/>
  <c r="B2193" i="2" s="1"/>
  <c r="C2193" i="2"/>
  <c r="D2193" i="2"/>
  <c r="G2193" i="2"/>
  <c r="E2193" i="2" s="1"/>
  <c r="F2193" i="2" s="1"/>
  <c r="H2193" i="2"/>
  <c r="I2193" i="2"/>
  <c r="J2193" i="2" s="1"/>
  <c r="L2193" i="2"/>
  <c r="M2193" i="2"/>
  <c r="N2193" i="2" s="1"/>
  <c r="P2193" i="2"/>
  <c r="Q2193" i="2"/>
  <c r="R2193" i="2"/>
  <c r="S2193" i="2"/>
  <c r="T2193" i="2"/>
  <c r="A2194" i="2"/>
  <c r="B2194" i="2" s="1"/>
  <c r="C2194" i="2"/>
  <c r="D2194" i="2"/>
  <c r="G2194" i="2"/>
  <c r="E2194" i="2" s="1"/>
  <c r="F2194" i="2" s="1"/>
  <c r="H2194" i="2"/>
  <c r="I2194" i="2"/>
  <c r="J2194" i="2" s="1"/>
  <c r="L2194" i="2"/>
  <c r="M2194" i="2"/>
  <c r="N2194" i="2" s="1"/>
  <c r="P2194" i="2"/>
  <c r="Q2194" i="2"/>
  <c r="R2194" i="2"/>
  <c r="S2194" i="2"/>
  <c r="T2194" i="2"/>
  <c r="A2195" i="2"/>
  <c r="B2195" i="2" s="1"/>
  <c r="C2195" i="2"/>
  <c r="D2195" i="2"/>
  <c r="G2195" i="2"/>
  <c r="E2195" i="2" s="1"/>
  <c r="F2195" i="2" s="1"/>
  <c r="H2195" i="2"/>
  <c r="I2195" i="2"/>
  <c r="J2195" i="2" s="1"/>
  <c r="L2195" i="2"/>
  <c r="M2195" i="2"/>
  <c r="N2195" i="2" s="1"/>
  <c r="P2195" i="2"/>
  <c r="Q2195" i="2"/>
  <c r="R2195" i="2"/>
  <c r="S2195" i="2"/>
  <c r="T2195" i="2"/>
  <c r="A2196" i="2"/>
  <c r="B2196" i="2" s="1"/>
  <c r="C2196" i="2"/>
  <c r="D2196" i="2"/>
  <c r="G2196" i="2"/>
  <c r="E2196" i="2" s="1"/>
  <c r="F2196" i="2" s="1"/>
  <c r="H2196" i="2"/>
  <c r="I2196" i="2"/>
  <c r="J2196" i="2" s="1"/>
  <c r="L2196" i="2"/>
  <c r="M2196" i="2"/>
  <c r="N2196" i="2" s="1"/>
  <c r="P2196" i="2"/>
  <c r="Q2196" i="2"/>
  <c r="R2196" i="2"/>
  <c r="S2196" i="2"/>
  <c r="T2196" i="2"/>
  <c r="A2197" i="2"/>
  <c r="B2197" i="2" s="1"/>
  <c r="C2197" i="2"/>
  <c r="D2197" i="2"/>
  <c r="G2197" i="2"/>
  <c r="E2197" i="2" s="1"/>
  <c r="F2197" i="2" s="1"/>
  <c r="H2197" i="2"/>
  <c r="I2197" i="2"/>
  <c r="J2197" i="2" s="1"/>
  <c r="L2197" i="2"/>
  <c r="M2197" i="2"/>
  <c r="N2197" i="2" s="1"/>
  <c r="P2197" i="2"/>
  <c r="Q2197" i="2"/>
  <c r="R2197" i="2"/>
  <c r="S2197" i="2"/>
  <c r="T2197" i="2"/>
  <c r="A2198" i="2"/>
  <c r="B2198" i="2" s="1"/>
  <c r="C2198" i="2"/>
  <c r="D2198" i="2"/>
  <c r="G2198" i="2"/>
  <c r="E2198" i="2" s="1"/>
  <c r="F2198" i="2" s="1"/>
  <c r="H2198" i="2"/>
  <c r="I2198" i="2"/>
  <c r="J2198" i="2" s="1"/>
  <c r="L2198" i="2"/>
  <c r="M2198" i="2"/>
  <c r="N2198" i="2" s="1"/>
  <c r="P2198" i="2"/>
  <c r="Q2198" i="2"/>
  <c r="R2198" i="2"/>
  <c r="S2198" i="2"/>
  <c r="T2198" i="2"/>
  <c r="A2199" i="2"/>
  <c r="B2199" i="2" s="1"/>
  <c r="C2199" i="2"/>
  <c r="D2199" i="2"/>
  <c r="G2199" i="2"/>
  <c r="E2199" i="2" s="1"/>
  <c r="F2199" i="2" s="1"/>
  <c r="H2199" i="2"/>
  <c r="I2199" i="2"/>
  <c r="J2199" i="2" s="1"/>
  <c r="L2199" i="2"/>
  <c r="M2199" i="2"/>
  <c r="N2199" i="2" s="1"/>
  <c r="P2199" i="2"/>
  <c r="Q2199" i="2"/>
  <c r="R2199" i="2"/>
  <c r="S2199" i="2"/>
  <c r="T2199" i="2"/>
  <c r="A2200" i="2"/>
  <c r="B2200" i="2" s="1"/>
  <c r="C2200" i="2"/>
  <c r="D2200" i="2"/>
  <c r="G2200" i="2"/>
  <c r="E2200" i="2" s="1"/>
  <c r="F2200" i="2" s="1"/>
  <c r="H2200" i="2"/>
  <c r="I2200" i="2"/>
  <c r="L2200" i="2"/>
  <c r="M2200" i="2"/>
  <c r="P2200" i="2"/>
  <c r="Q2200" i="2"/>
  <c r="R2200" i="2"/>
  <c r="S2200" i="2"/>
  <c r="T2200" i="2"/>
  <c r="A2201" i="2"/>
  <c r="B2201" i="2" s="1"/>
  <c r="C2201" i="2"/>
  <c r="D2201" i="2"/>
  <c r="G2201" i="2"/>
  <c r="E2201" i="2" s="1"/>
  <c r="F2201" i="2" s="1"/>
  <c r="H2201" i="2"/>
  <c r="I2201" i="2"/>
  <c r="J2201" i="2" s="1"/>
  <c r="L2201" i="2"/>
  <c r="M2201" i="2"/>
  <c r="N2201" i="2" s="1"/>
  <c r="P2201" i="2"/>
  <c r="Q2201" i="2"/>
  <c r="R2201" i="2"/>
  <c r="S2201" i="2"/>
  <c r="T2201" i="2"/>
  <c r="A2202" i="2"/>
  <c r="B2202" i="2" s="1"/>
  <c r="C2202" i="2"/>
  <c r="D2202" i="2"/>
  <c r="G2202" i="2"/>
  <c r="E2202" i="2" s="1"/>
  <c r="F2202" i="2" s="1"/>
  <c r="H2202" i="2"/>
  <c r="I2202" i="2"/>
  <c r="L2202" i="2"/>
  <c r="M2202" i="2"/>
  <c r="P2202" i="2"/>
  <c r="Q2202" i="2"/>
  <c r="R2202" i="2"/>
  <c r="S2202" i="2"/>
  <c r="T2202" i="2"/>
  <c r="A2203" i="2"/>
  <c r="B2203" i="2" s="1"/>
  <c r="C2203" i="2"/>
  <c r="D2203" i="2"/>
  <c r="G2203" i="2"/>
  <c r="E2203" i="2" s="1"/>
  <c r="F2203" i="2" s="1"/>
  <c r="H2203" i="2"/>
  <c r="I2203" i="2"/>
  <c r="J2203" i="2" s="1"/>
  <c r="L2203" i="2"/>
  <c r="M2203" i="2"/>
  <c r="N2203" i="2" s="1"/>
  <c r="P2203" i="2"/>
  <c r="Q2203" i="2"/>
  <c r="R2203" i="2"/>
  <c r="S2203" i="2"/>
  <c r="T2203" i="2"/>
  <c r="A2204" i="2"/>
  <c r="B2204" i="2" s="1"/>
  <c r="C2204" i="2"/>
  <c r="D2204" i="2"/>
  <c r="G2204" i="2"/>
  <c r="E2204" i="2" s="1"/>
  <c r="F2204" i="2" s="1"/>
  <c r="H2204" i="2"/>
  <c r="I2204" i="2"/>
  <c r="L2204" i="2"/>
  <c r="M2204" i="2"/>
  <c r="P2204" i="2"/>
  <c r="Q2204" i="2"/>
  <c r="R2204" i="2"/>
  <c r="S2204" i="2"/>
  <c r="T2204" i="2"/>
  <c r="A2205" i="2"/>
  <c r="B2205" i="2" s="1"/>
  <c r="C2205" i="2"/>
  <c r="D2205" i="2"/>
  <c r="G2205" i="2"/>
  <c r="E2205" i="2" s="1"/>
  <c r="F2205" i="2" s="1"/>
  <c r="H2205" i="2"/>
  <c r="I2205" i="2"/>
  <c r="J2205" i="2" s="1"/>
  <c r="L2205" i="2"/>
  <c r="M2205" i="2"/>
  <c r="N2205" i="2" s="1"/>
  <c r="P2205" i="2"/>
  <c r="Q2205" i="2"/>
  <c r="R2205" i="2"/>
  <c r="S2205" i="2"/>
  <c r="T2205" i="2"/>
  <c r="A2206" i="2"/>
  <c r="B2206" i="2" s="1"/>
  <c r="C2206" i="2"/>
  <c r="D2206" i="2"/>
  <c r="G2206" i="2"/>
  <c r="E2206" i="2" s="1"/>
  <c r="F2206" i="2" s="1"/>
  <c r="H2206" i="2"/>
  <c r="I2206" i="2"/>
  <c r="L2206" i="2"/>
  <c r="M2206" i="2"/>
  <c r="P2206" i="2"/>
  <c r="Q2206" i="2"/>
  <c r="R2206" i="2"/>
  <c r="S2206" i="2"/>
  <c r="T2206" i="2"/>
  <c r="A2207" i="2"/>
  <c r="B2207" i="2" s="1"/>
  <c r="C2207" i="2"/>
  <c r="D2207" i="2"/>
  <c r="G2207" i="2"/>
  <c r="E2207" i="2" s="1"/>
  <c r="F2207" i="2" s="1"/>
  <c r="H2207" i="2"/>
  <c r="I2207" i="2"/>
  <c r="J2207" i="2" s="1"/>
  <c r="L2207" i="2"/>
  <c r="M2207" i="2"/>
  <c r="N2207" i="2" s="1"/>
  <c r="P2207" i="2"/>
  <c r="Q2207" i="2"/>
  <c r="R2207" i="2"/>
  <c r="S2207" i="2"/>
  <c r="T2207" i="2"/>
  <c r="A2208" i="2"/>
  <c r="B2208" i="2" s="1"/>
  <c r="C2208" i="2"/>
  <c r="D2208" i="2"/>
  <c r="G2208" i="2"/>
  <c r="E2208" i="2" s="1"/>
  <c r="F2208" i="2" s="1"/>
  <c r="H2208" i="2"/>
  <c r="I2208" i="2"/>
  <c r="L2208" i="2"/>
  <c r="M2208" i="2"/>
  <c r="P2208" i="2"/>
  <c r="Q2208" i="2"/>
  <c r="R2208" i="2"/>
  <c r="S2208" i="2"/>
  <c r="T2208" i="2"/>
  <c r="A2209" i="2"/>
  <c r="B2209" i="2" s="1"/>
  <c r="C2209" i="2"/>
  <c r="D2209" i="2"/>
  <c r="G2209" i="2"/>
  <c r="E2209" i="2" s="1"/>
  <c r="F2209" i="2" s="1"/>
  <c r="H2209" i="2"/>
  <c r="I2209" i="2"/>
  <c r="J2209" i="2" s="1"/>
  <c r="L2209" i="2"/>
  <c r="M2209" i="2"/>
  <c r="N2209" i="2" s="1"/>
  <c r="P2209" i="2"/>
  <c r="Q2209" i="2"/>
  <c r="R2209" i="2"/>
  <c r="S2209" i="2"/>
  <c r="T2209" i="2"/>
  <c r="A2210" i="2"/>
  <c r="B2210" i="2" s="1"/>
  <c r="C2210" i="2"/>
  <c r="D2210" i="2"/>
  <c r="G2210" i="2"/>
  <c r="E2210" i="2" s="1"/>
  <c r="F2210" i="2" s="1"/>
  <c r="H2210" i="2"/>
  <c r="I2210" i="2"/>
  <c r="L2210" i="2"/>
  <c r="M2210" i="2"/>
  <c r="P2210" i="2"/>
  <c r="Q2210" i="2"/>
  <c r="R2210" i="2"/>
  <c r="S2210" i="2"/>
  <c r="T2210" i="2"/>
  <c r="A2211" i="2"/>
  <c r="B2211" i="2" s="1"/>
  <c r="C2211" i="2"/>
  <c r="D2211" i="2"/>
  <c r="G2211" i="2"/>
  <c r="E2211" i="2" s="1"/>
  <c r="F2211" i="2" s="1"/>
  <c r="H2211" i="2"/>
  <c r="I2211" i="2"/>
  <c r="J2211" i="2" s="1"/>
  <c r="L2211" i="2"/>
  <c r="M2211" i="2"/>
  <c r="N2211" i="2" s="1"/>
  <c r="P2211" i="2"/>
  <c r="Q2211" i="2"/>
  <c r="R2211" i="2"/>
  <c r="S2211" i="2"/>
  <c r="T2211" i="2"/>
  <c r="A2212" i="2"/>
  <c r="B2212" i="2" s="1"/>
  <c r="C2212" i="2"/>
  <c r="D2212" i="2"/>
  <c r="G2212" i="2"/>
  <c r="E2212" i="2" s="1"/>
  <c r="F2212" i="2" s="1"/>
  <c r="H2212" i="2"/>
  <c r="I2212" i="2"/>
  <c r="L2212" i="2"/>
  <c r="M2212" i="2"/>
  <c r="P2212" i="2"/>
  <c r="Q2212" i="2"/>
  <c r="R2212" i="2"/>
  <c r="S2212" i="2"/>
  <c r="T2212" i="2"/>
  <c r="A2213" i="2"/>
  <c r="B2213" i="2" s="1"/>
  <c r="C2213" i="2"/>
  <c r="D2213" i="2"/>
  <c r="G2213" i="2"/>
  <c r="E2213" i="2" s="1"/>
  <c r="F2213" i="2" s="1"/>
  <c r="H2213" i="2"/>
  <c r="I2213" i="2"/>
  <c r="J2213" i="2" s="1"/>
  <c r="L2213" i="2"/>
  <c r="M2213" i="2"/>
  <c r="N2213" i="2" s="1"/>
  <c r="P2213" i="2"/>
  <c r="Q2213" i="2"/>
  <c r="R2213" i="2"/>
  <c r="S2213" i="2"/>
  <c r="T2213" i="2"/>
  <c r="A2214" i="2"/>
  <c r="B2214" i="2" s="1"/>
  <c r="C2214" i="2"/>
  <c r="D2214" i="2"/>
  <c r="G2214" i="2"/>
  <c r="E2214" i="2" s="1"/>
  <c r="F2214" i="2" s="1"/>
  <c r="H2214" i="2"/>
  <c r="I2214" i="2"/>
  <c r="L2214" i="2"/>
  <c r="M2214" i="2"/>
  <c r="P2214" i="2"/>
  <c r="Q2214" i="2"/>
  <c r="R2214" i="2"/>
  <c r="S2214" i="2"/>
  <c r="T2214" i="2"/>
  <c r="A2215" i="2"/>
  <c r="B2215" i="2" s="1"/>
  <c r="C2215" i="2"/>
  <c r="D2215" i="2"/>
  <c r="G2215" i="2"/>
  <c r="E2215" i="2" s="1"/>
  <c r="F2215" i="2" s="1"/>
  <c r="H2215" i="2"/>
  <c r="I2215" i="2"/>
  <c r="J2215" i="2" s="1"/>
  <c r="L2215" i="2"/>
  <c r="M2215" i="2"/>
  <c r="N2215" i="2" s="1"/>
  <c r="P2215" i="2"/>
  <c r="Q2215" i="2"/>
  <c r="R2215" i="2"/>
  <c r="S2215" i="2"/>
  <c r="T2215" i="2"/>
  <c r="A2216" i="2"/>
  <c r="B2216" i="2" s="1"/>
  <c r="C2216" i="2"/>
  <c r="D2216" i="2"/>
  <c r="G2216" i="2"/>
  <c r="E2216" i="2" s="1"/>
  <c r="F2216" i="2" s="1"/>
  <c r="H2216" i="2"/>
  <c r="I2216" i="2"/>
  <c r="L2216" i="2"/>
  <c r="M2216" i="2"/>
  <c r="P2216" i="2"/>
  <c r="Q2216" i="2"/>
  <c r="R2216" i="2"/>
  <c r="S2216" i="2"/>
  <c r="T2216" i="2"/>
  <c r="A2217" i="2"/>
  <c r="B2217" i="2" s="1"/>
  <c r="C2217" i="2"/>
  <c r="D2217" i="2"/>
  <c r="G2217" i="2"/>
  <c r="E2217" i="2" s="1"/>
  <c r="F2217" i="2" s="1"/>
  <c r="H2217" i="2"/>
  <c r="I2217" i="2"/>
  <c r="J2217" i="2" s="1"/>
  <c r="L2217" i="2"/>
  <c r="M2217" i="2"/>
  <c r="N2217" i="2" s="1"/>
  <c r="P2217" i="2"/>
  <c r="Q2217" i="2"/>
  <c r="R2217" i="2"/>
  <c r="S2217" i="2"/>
  <c r="T2217" i="2"/>
  <c r="A2218" i="2"/>
  <c r="B2218" i="2" s="1"/>
  <c r="C2218" i="2"/>
  <c r="D2218" i="2"/>
  <c r="G2218" i="2"/>
  <c r="E2218" i="2" s="1"/>
  <c r="F2218" i="2" s="1"/>
  <c r="H2218" i="2"/>
  <c r="I2218" i="2"/>
  <c r="L2218" i="2"/>
  <c r="M2218" i="2"/>
  <c r="P2218" i="2"/>
  <c r="Q2218" i="2"/>
  <c r="R2218" i="2"/>
  <c r="S2218" i="2"/>
  <c r="T2218" i="2"/>
  <c r="A2219" i="2"/>
  <c r="B2219" i="2" s="1"/>
  <c r="C2219" i="2"/>
  <c r="D2219" i="2"/>
  <c r="G2219" i="2"/>
  <c r="E2219" i="2" s="1"/>
  <c r="F2219" i="2" s="1"/>
  <c r="H2219" i="2"/>
  <c r="I2219" i="2"/>
  <c r="J2219" i="2" s="1"/>
  <c r="L2219" i="2"/>
  <c r="M2219" i="2"/>
  <c r="N2219" i="2" s="1"/>
  <c r="P2219" i="2"/>
  <c r="Q2219" i="2"/>
  <c r="R2219" i="2"/>
  <c r="S2219" i="2"/>
  <c r="T2219" i="2"/>
  <c r="A2220" i="2"/>
  <c r="B2220" i="2" s="1"/>
  <c r="C2220" i="2"/>
  <c r="D2220" i="2"/>
  <c r="G2220" i="2"/>
  <c r="E2220" i="2" s="1"/>
  <c r="F2220" i="2" s="1"/>
  <c r="H2220" i="2"/>
  <c r="I2220" i="2"/>
  <c r="L2220" i="2"/>
  <c r="M2220" i="2"/>
  <c r="P2220" i="2"/>
  <c r="Q2220" i="2"/>
  <c r="R2220" i="2"/>
  <c r="S2220" i="2"/>
  <c r="T2220" i="2"/>
  <c r="A2221" i="2"/>
  <c r="B2221" i="2" s="1"/>
  <c r="C2221" i="2"/>
  <c r="D2221" i="2"/>
  <c r="G2221" i="2"/>
  <c r="E2221" i="2" s="1"/>
  <c r="F2221" i="2" s="1"/>
  <c r="H2221" i="2"/>
  <c r="I2221" i="2"/>
  <c r="J2221" i="2" s="1"/>
  <c r="L2221" i="2"/>
  <c r="M2221" i="2"/>
  <c r="N2221" i="2" s="1"/>
  <c r="P2221" i="2"/>
  <c r="Q2221" i="2"/>
  <c r="R2221" i="2"/>
  <c r="S2221" i="2"/>
  <c r="T2221" i="2"/>
  <c r="A2222" i="2"/>
  <c r="B2222" i="2" s="1"/>
  <c r="C2222" i="2"/>
  <c r="D2222" i="2"/>
  <c r="G2222" i="2"/>
  <c r="E2222" i="2" s="1"/>
  <c r="F2222" i="2" s="1"/>
  <c r="H2222" i="2"/>
  <c r="I2222" i="2"/>
  <c r="L2222" i="2"/>
  <c r="M2222" i="2"/>
  <c r="P2222" i="2"/>
  <c r="Q2222" i="2"/>
  <c r="R2222" i="2"/>
  <c r="S2222" i="2"/>
  <c r="T2222" i="2"/>
  <c r="A2223" i="2"/>
  <c r="B2223" i="2" s="1"/>
  <c r="C2223" i="2"/>
  <c r="D2223" i="2"/>
  <c r="G2223" i="2"/>
  <c r="E2223" i="2" s="1"/>
  <c r="F2223" i="2" s="1"/>
  <c r="H2223" i="2"/>
  <c r="I2223" i="2"/>
  <c r="J2223" i="2" s="1"/>
  <c r="L2223" i="2"/>
  <c r="M2223" i="2"/>
  <c r="N2223" i="2" s="1"/>
  <c r="P2223" i="2"/>
  <c r="Q2223" i="2"/>
  <c r="R2223" i="2"/>
  <c r="S2223" i="2"/>
  <c r="T2223" i="2"/>
  <c r="A2224" i="2"/>
  <c r="B2224" i="2" s="1"/>
  <c r="C2224" i="2"/>
  <c r="D2224" i="2"/>
  <c r="G2224" i="2"/>
  <c r="E2224" i="2" s="1"/>
  <c r="F2224" i="2" s="1"/>
  <c r="H2224" i="2"/>
  <c r="I2224" i="2"/>
  <c r="L2224" i="2"/>
  <c r="M2224" i="2"/>
  <c r="P2224" i="2"/>
  <c r="Q2224" i="2"/>
  <c r="R2224" i="2"/>
  <c r="S2224" i="2"/>
  <c r="T2224" i="2"/>
  <c r="A2225" i="2"/>
  <c r="B2225" i="2" s="1"/>
  <c r="C2225" i="2"/>
  <c r="D2225" i="2"/>
  <c r="G2225" i="2"/>
  <c r="E2225" i="2" s="1"/>
  <c r="F2225" i="2" s="1"/>
  <c r="H2225" i="2"/>
  <c r="I2225" i="2"/>
  <c r="J2225" i="2" s="1"/>
  <c r="L2225" i="2"/>
  <c r="M2225" i="2"/>
  <c r="N2225" i="2" s="1"/>
  <c r="P2225" i="2"/>
  <c r="Q2225" i="2"/>
  <c r="R2225" i="2"/>
  <c r="S2225" i="2"/>
  <c r="T2225" i="2"/>
  <c r="A2226" i="2"/>
  <c r="B2226" i="2" s="1"/>
  <c r="C2226" i="2"/>
  <c r="D2226" i="2"/>
  <c r="G2226" i="2"/>
  <c r="E2226" i="2" s="1"/>
  <c r="F2226" i="2" s="1"/>
  <c r="H2226" i="2"/>
  <c r="I2226" i="2"/>
  <c r="L2226" i="2"/>
  <c r="M2226" i="2"/>
  <c r="P2226" i="2"/>
  <c r="Q2226" i="2"/>
  <c r="R2226" i="2"/>
  <c r="S2226" i="2"/>
  <c r="T2226" i="2"/>
  <c r="A2227" i="2"/>
  <c r="B2227" i="2" s="1"/>
  <c r="C2227" i="2"/>
  <c r="D2227" i="2"/>
  <c r="G2227" i="2"/>
  <c r="E2227" i="2" s="1"/>
  <c r="F2227" i="2" s="1"/>
  <c r="H2227" i="2"/>
  <c r="I2227" i="2"/>
  <c r="J2227" i="2" s="1"/>
  <c r="L2227" i="2"/>
  <c r="M2227" i="2"/>
  <c r="N2227" i="2" s="1"/>
  <c r="P2227" i="2"/>
  <c r="Q2227" i="2"/>
  <c r="R2227" i="2"/>
  <c r="S2227" i="2"/>
  <c r="T2227" i="2"/>
  <c r="A2228" i="2"/>
  <c r="B2228" i="2" s="1"/>
  <c r="C2228" i="2"/>
  <c r="D2228" i="2"/>
  <c r="G2228" i="2"/>
  <c r="E2228" i="2" s="1"/>
  <c r="F2228" i="2" s="1"/>
  <c r="H2228" i="2"/>
  <c r="I2228" i="2"/>
  <c r="L2228" i="2"/>
  <c r="M2228" i="2"/>
  <c r="P2228" i="2"/>
  <c r="Q2228" i="2"/>
  <c r="R2228" i="2"/>
  <c r="S2228" i="2"/>
  <c r="T2228" i="2"/>
  <c r="A2229" i="2"/>
  <c r="B2229" i="2" s="1"/>
  <c r="C2229" i="2"/>
  <c r="D2229" i="2"/>
  <c r="G2229" i="2"/>
  <c r="E2229" i="2" s="1"/>
  <c r="F2229" i="2" s="1"/>
  <c r="H2229" i="2"/>
  <c r="I2229" i="2"/>
  <c r="J2229" i="2" s="1"/>
  <c r="L2229" i="2"/>
  <c r="M2229" i="2"/>
  <c r="N2229" i="2" s="1"/>
  <c r="P2229" i="2"/>
  <c r="Q2229" i="2"/>
  <c r="R2229" i="2"/>
  <c r="S2229" i="2"/>
  <c r="T2229" i="2"/>
  <c r="A2230" i="2"/>
  <c r="B2230" i="2" s="1"/>
  <c r="C2230" i="2"/>
  <c r="D2230" i="2"/>
  <c r="G2230" i="2"/>
  <c r="E2230" i="2" s="1"/>
  <c r="F2230" i="2" s="1"/>
  <c r="H2230" i="2"/>
  <c r="I2230" i="2"/>
  <c r="L2230" i="2"/>
  <c r="M2230" i="2"/>
  <c r="P2230" i="2"/>
  <c r="Q2230" i="2"/>
  <c r="R2230" i="2"/>
  <c r="S2230" i="2"/>
  <c r="T2230" i="2"/>
  <c r="A2231" i="2"/>
  <c r="B2231" i="2" s="1"/>
  <c r="C2231" i="2"/>
  <c r="D2231" i="2"/>
  <c r="G2231" i="2"/>
  <c r="E2231" i="2" s="1"/>
  <c r="F2231" i="2" s="1"/>
  <c r="H2231" i="2"/>
  <c r="I2231" i="2"/>
  <c r="J2231" i="2" s="1"/>
  <c r="L2231" i="2"/>
  <c r="M2231" i="2"/>
  <c r="N2231" i="2" s="1"/>
  <c r="P2231" i="2"/>
  <c r="Q2231" i="2"/>
  <c r="R2231" i="2"/>
  <c r="S2231" i="2"/>
  <c r="T2231" i="2"/>
  <c r="A2232" i="2"/>
  <c r="B2232" i="2" s="1"/>
  <c r="C2232" i="2"/>
  <c r="D2232" i="2"/>
  <c r="G2232" i="2"/>
  <c r="E2232" i="2" s="1"/>
  <c r="F2232" i="2" s="1"/>
  <c r="H2232" i="2"/>
  <c r="I2232" i="2"/>
  <c r="L2232" i="2"/>
  <c r="M2232" i="2"/>
  <c r="P2232" i="2"/>
  <c r="Q2232" i="2"/>
  <c r="R2232" i="2"/>
  <c r="S2232" i="2"/>
  <c r="T2232" i="2"/>
  <c r="A2233" i="2"/>
  <c r="B2233" i="2" s="1"/>
  <c r="C2233" i="2"/>
  <c r="D2233" i="2"/>
  <c r="G2233" i="2"/>
  <c r="E2233" i="2" s="1"/>
  <c r="F2233" i="2" s="1"/>
  <c r="H2233" i="2"/>
  <c r="I2233" i="2"/>
  <c r="L2233" i="2"/>
  <c r="M2233" i="2"/>
  <c r="N2233" i="2" s="1"/>
  <c r="P2233" i="2"/>
  <c r="Q2233" i="2"/>
  <c r="R2233" i="2"/>
  <c r="S2233" i="2"/>
  <c r="T2233" i="2"/>
  <c r="A2234" i="2"/>
  <c r="B2234" i="2" s="1"/>
  <c r="C2234" i="2"/>
  <c r="D2234" i="2"/>
  <c r="G2234" i="2"/>
  <c r="E2234" i="2" s="1"/>
  <c r="F2234" i="2" s="1"/>
  <c r="H2234" i="2"/>
  <c r="I2234" i="2"/>
  <c r="L2234" i="2"/>
  <c r="M2234" i="2"/>
  <c r="P2234" i="2"/>
  <c r="Q2234" i="2"/>
  <c r="R2234" i="2"/>
  <c r="S2234" i="2"/>
  <c r="T2234" i="2"/>
  <c r="A2235" i="2"/>
  <c r="B2235" i="2" s="1"/>
  <c r="C2235" i="2"/>
  <c r="D2235" i="2"/>
  <c r="G2235" i="2"/>
  <c r="E2235" i="2" s="1"/>
  <c r="F2235" i="2" s="1"/>
  <c r="H2235" i="2"/>
  <c r="I2235" i="2"/>
  <c r="J2235" i="2" s="1"/>
  <c r="L2235" i="2"/>
  <c r="M2235" i="2"/>
  <c r="N2235" i="2" s="1"/>
  <c r="P2235" i="2"/>
  <c r="Q2235" i="2"/>
  <c r="R2235" i="2"/>
  <c r="S2235" i="2"/>
  <c r="T2235" i="2"/>
  <c r="A2236" i="2"/>
  <c r="B2236" i="2" s="1"/>
  <c r="C2236" i="2"/>
  <c r="D2236" i="2"/>
  <c r="G2236" i="2"/>
  <c r="E2236" i="2" s="1"/>
  <c r="F2236" i="2" s="1"/>
  <c r="H2236" i="2"/>
  <c r="I2236" i="2"/>
  <c r="L2236" i="2"/>
  <c r="M2236" i="2"/>
  <c r="P2236" i="2"/>
  <c r="Q2236" i="2"/>
  <c r="R2236" i="2"/>
  <c r="S2236" i="2"/>
  <c r="T2236" i="2"/>
  <c r="A2237" i="2"/>
  <c r="B2237" i="2" s="1"/>
  <c r="C2237" i="2"/>
  <c r="D2237" i="2"/>
  <c r="G2237" i="2"/>
  <c r="E2237" i="2" s="1"/>
  <c r="F2237" i="2" s="1"/>
  <c r="H2237" i="2"/>
  <c r="I2237" i="2"/>
  <c r="J2237" i="2" s="1"/>
  <c r="L2237" i="2"/>
  <c r="M2237" i="2"/>
  <c r="N2237" i="2" s="1"/>
  <c r="P2237" i="2"/>
  <c r="Q2237" i="2"/>
  <c r="R2237" i="2"/>
  <c r="S2237" i="2"/>
  <c r="T2237" i="2"/>
  <c r="A2238" i="2"/>
  <c r="B2238" i="2" s="1"/>
  <c r="C2238" i="2"/>
  <c r="D2238" i="2"/>
  <c r="G2238" i="2"/>
  <c r="E2238" i="2" s="1"/>
  <c r="F2238" i="2" s="1"/>
  <c r="H2238" i="2"/>
  <c r="I2238" i="2"/>
  <c r="L2238" i="2"/>
  <c r="M2238" i="2"/>
  <c r="P2238" i="2"/>
  <c r="Q2238" i="2"/>
  <c r="R2238" i="2"/>
  <c r="S2238" i="2"/>
  <c r="T2238" i="2"/>
  <c r="A2239" i="2"/>
  <c r="B2239" i="2" s="1"/>
  <c r="C2239" i="2"/>
  <c r="D2239" i="2"/>
  <c r="G2239" i="2"/>
  <c r="E2239" i="2" s="1"/>
  <c r="F2239" i="2" s="1"/>
  <c r="H2239" i="2"/>
  <c r="I2239" i="2"/>
  <c r="J2239" i="2" s="1"/>
  <c r="L2239" i="2"/>
  <c r="M2239" i="2"/>
  <c r="N2239" i="2" s="1"/>
  <c r="P2239" i="2"/>
  <c r="Q2239" i="2"/>
  <c r="R2239" i="2"/>
  <c r="S2239" i="2"/>
  <c r="T2239" i="2"/>
  <c r="A2240" i="2"/>
  <c r="B2240" i="2" s="1"/>
  <c r="C2240" i="2"/>
  <c r="D2240" i="2"/>
  <c r="G2240" i="2"/>
  <c r="E2240" i="2" s="1"/>
  <c r="F2240" i="2" s="1"/>
  <c r="H2240" i="2"/>
  <c r="I2240" i="2"/>
  <c r="L2240" i="2"/>
  <c r="M2240" i="2"/>
  <c r="P2240" i="2"/>
  <c r="Q2240" i="2"/>
  <c r="R2240" i="2"/>
  <c r="S2240" i="2"/>
  <c r="T2240" i="2"/>
  <c r="A2241" i="2"/>
  <c r="B2241" i="2" s="1"/>
  <c r="C2241" i="2"/>
  <c r="D2241" i="2"/>
  <c r="G2241" i="2"/>
  <c r="E2241" i="2" s="1"/>
  <c r="F2241" i="2" s="1"/>
  <c r="H2241" i="2"/>
  <c r="I2241" i="2"/>
  <c r="J2241" i="2" s="1"/>
  <c r="L2241" i="2"/>
  <c r="M2241" i="2"/>
  <c r="N2241" i="2" s="1"/>
  <c r="P2241" i="2"/>
  <c r="Q2241" i="2"/>
  <c r="R2241" i="2"/>
  <c r="S2241" i="2"/>
  <c r="T2241" i="2"/>
  <c r="A2242" i="2"/>
  <c r="B2242" i="2" s="1"/>
  <c r="C2242" i="2"/>
  <c r="D2242" i="2"/>
  <c r="G2242" i="2"/>
  <c r="E2242" i="2" s="1"/>
  <c r="F2242" i="2" s="1"/>
  <c r="H2242" i="2"/>
  <c r="I2242" i="2"/>
  <c r="L2242" i="2"/>
  <c r="M2242" i="2"/>
  <c r="P2242" i="2"/>
  <c r="Q2242" i="2"/>
  <c r="R2242" i="2"/>
  <c r="S2242" i="2"/>
  <c r="T2242" i="2"/>
  <c r="A2243" i="2"/>
  <c r="B2243" i="2" s="1"/>
  <c r="C2243" i="2"/>
  <c r="D2243" i="2"/>
  <c r="G2243" i="2"/>
  <c r="E2243" i="2" s="1"/>
  <c r="F2243" i="2" s="1"/>
  <c r="H2243" i="2"/>
  <c r="I2243" i="2"/>
  <c r="J2243" i="2" s="1"/>
  <c r="L2243" i="2"/>
  <c r="M2243" i="2"/>
  <c r="N2243" i="2" s="1"/>
  <c r="P2243" i="2"/>
  <c r="Q2243" i="2"/>
  <c r="R2243" i="2"/>
  <c r="S2243" i="2"/>
  <c r="T2243" i="2"/>
  <c r="A2244" i="2"/>
  <c r="B2244" i="2" s="1"/>
  <c r="C2244" i="2"/>
  <c r="D2244" i="2"/>
  <c r="G2244" i="2"/>
  <c r="E2244" i="2" s="1"/>
  <c r="F2244" i="2" s="1"/>
  <c r="H2244" i="2"/>
  <c r="I2244" i="2"/>
  <c r="L2244" i="2"/>
  <c r="M2244" i="2"/>
  <c r="P2244" i="2"/>
  <c r="Q2244" i="2"/>
  <c r="R2244" i="2"/>
  <c r="S2244" i="2"/>
  <c r="T2244" i="2"/>
  <c r="A2245" i="2"/>
  <c r="B2245" i="2" s="1"/>
  <c r="C2245" i="2"/>
  <c r="D2245" i="2"/>
  <c r="G2245" i="2"/>
  <c r="E2245" i="2" s="1"/>
  <c r="F2245" i="2" s="1"/>
  <c r="H2245" i="2"/>
  <c r="I2245" i="2"/>
  <c r="J2245" i="2" s="1"/>
  <c r="L2245" i="2"/>
  <c r="M2245" i="2"/>
  <c r="N2245" i="2" s="1"/>
  <c r="P2245" i="2"/>
  <c r="Q2245" i="2"/>
  <c r="R2245" i="2"/>
  <c r="S2245" i="2"/>
  <c r="T2245" i="2"/>
  <c r="A2246" i="2"/>
  <c r="B2246" i="2" s="1"/>
  <c r="C2246" i="2"/>
  <c r="D2246" i="2"/>
  <c r="G2246" i="2"/>
  <c r="E2246" i="2" s="1"/>
  <c r="F2246" i="2" s="1"/>
  <c r="H2246" i="2"/>
  <c r="I2246" i="2"/>
  <c r="L2246" i="2"/>
  <c r="M2246" i="2"/>
  <c r="P2246" i="2"/>
  <c r="Q2246" i="2"/>
  <c r="R2246" i="2"/>
  <c r="S2246" i="2"/>
  <c r="T2246" i="2"/>
  <c r="A2247" i="2"/>
  <c r="B2247" i="2" s="1"/>
  <c r="C2247" i="2"/>
  <c r="D2247" i="2"/>
  <c r="G2247" i="2"/>
  <c r="E2247" i="2" s="1"/>
  <c r="F2247" i="2" s="1"/>
  <c r="H2247" i="2"/>
  <c r="I2247" i="2"/>
  <c r="J2247" i="2" s="1"/>
  <c r="L2247" i="2"/>
  <c r="M2247" i="2"/>
  <c r="N2247" i="2" s="1"/>
  <c r="P2247" i="2"/>
  <c r="Q2247" i="2"/>
  <c r="R2247" i="2"/>
  <c r="S2247" i="2"/>
  <c r="T2247" i="2"/>
  <c r="A2248" i="2"/>
  <c r="B2248" i="2" s="1"/>
  <c r="C2248" i="2"/>
  <c r="D2248" i="2"/>
  <c r="G2248" i="2"/>
  <c r="E2248" i="2" s="1"/>
  <c r="F2248" i="2" s="1"/>
  <c r="H2248" i="2"/>
  <c r="I2248" i="2"/>
  <c r="L2248" i="2"/>
  <c r="M2248" i="2"/>
  <c r="P2248" i="2"/>
  <c r="Q2248" i="2"/>
  <c r="R2248" i="2"/>
  <c r="S2248" i="2"/>
  <c r="T2248" i="2"/>
  <c r="A2249" i="2"/>
  <c r="B2249" i="2" s="1"/>
  <c r="C2249" i="2"/>
  <c r="D2249" i="2"/>
  <c r="G2249" i="2"/>
  <c r="E2249" i="2" s="1"/>
  <c r="F2249" i="2" s="1"/>
  <c r="H2249" i="2"/>
  <c r="I2249" i="2"/>
  <c r="J2249" i="2" s="1"/>
  <c r="L2249" i="2"/>
  <c r="M2249" i="2"/>
  <c r="N2249" i="2" s="1"/>
  <c r="P2249" i="2"/>
  <c r="Q2249" i="2"/>
  <c r="R2249" i="2"/>
  <c r="S2249" i="2"/>
  <c r="T2249" i="2"/>
  <c r="A2250" i="2"/>
  <c r="B2250" i="2" s="1"/>
  <c r="C2250" i="2"/>
  <c r="D2250" i="2"/>
  <c r="G2250" i="2"/>
  <c r="E2250" i="2" s="1"/>
  <c r="F2250" i="2" s="1"/>
  <c r="H2250" i="2"/>
  <c r="I2250" i="2"/>
  <c r="L2250" i="2"/>
  <c r="M2250" i="2"/>
  <c r="P2250" i="2"/>
  <c r="Q2250" i="2"/>
  <c r="R2250" i="2"/>
  <c r="S2250" i="2"/>
  <c r="T2250" i="2"/>
  <c r="A2251" i="2"/>
  <c r="B2251" i="2" s="1"/>
  <c r="C2251" i="2"/>
  <c r="D2251" i="2"/>
  <c r="G2251" i="2"/>
  <c r="E2251" i="2" s="1"/>
  <c r="F2251" i="2" s="1"/>
  <c r="H2251" i="2"/>
  <c r="I2251" i="2"/>
  <c r="J2251" i="2" s="1"/>
  <c r="L2251" i="2"/>
  <c r="M2251" i="2"/>
  <c r="N2251" i="2" s="1"/>
  <c r="P2251" i="2"/>
  <c r="Q2251" i="2"/>
  <c r="R2251" i="2"/>
  <c r="S2251" i="2"/>
  <c r="T2251" i="2"/>
  <c r="A2252" i="2"/>
  <c r="B2252" i="2" s="1"/>
  <c r="C2252" i="2"/>
  <c r="D2252" i="2"/>
  <c r="G2252" i="2"/>
  <c r="E2252" i="2" s="1"/>
  <c r="F2252" i="2" s="1"/>
  <c r="H2252" i="2"/>
  <c r="I2252" i="2"/>
  <c r="L2252" i="2"/>
  <c r="M2252" i="2"/>
  <c r="P2252" i="2"/>
  <c r="Q2252" i="2"/>
  <c r="R2252" i="2"/>
  <c r="S2252" i="2"/>
  <c r="T2252" i="2"/>
  <c r="A2253" i="2"/>
  <c r="B2253" i="2" s="1"/>
  <c r="C2253" i="2"/>
  <c r="D2253" i="2"/>
  <c r="G2253" i="2"/>
  <c r="E2253" i="2" s="1"/>
  <c r="F2253" i="2" s="1"/>
  <c r="H2253" i="2"/>
  <c r="I2253" i="2"/>
  <c r="J2253" i="2" s="1"/>
  <c r="L2253" i="2"/>
  <c r="M2253" i="2"/>
  <c r="N2253" i="2" s="1"/>
  <c r="P2253" i="2"/>
  <c r="Q2253" i="2"/>
  <c r="R2253" i="2"/>
  <c r="S2253" i="2"/>
  <c r="T2253" i="2"/>
  <c r="A2254" i="2"/>
  <c r="B2254" i="2" s="1"/>
  <c r="C2254" i="2"/>
  <c r="D2254" i="2"/>
  <c r="G2254" i="2"/>
  <c r="E2254" i="2" s="1"/>
  <c r="F2254" i="2" s="1"/>
  <c r="H2254" i="2"/>
  <c r="I2254" i="2"/>
  <c r="L2254" i="2"/>
  <c r="M2254" i="2"/>
  <c r="P2254" i="2"/>
  <c r="Q2254" i="2"/>
  <c r="R2254" i="2"/>
  <c r="S2254" i="2"/>
  <c r="T2254" i="2"/>
  <c r="A2255" i="2"/>
  <c r="B2255" i="2" s="1"/>
  <c r="C2255" i="2"/>
  <c r="D2255" i="2"/>
  <c r="G2255" i="2"/>
  <c r="E2255" i="2" s="1"/>
  <c r="F2255" i="2" s="1"/>
  <c r="H2255" i="2"/>
  <c r="I2255" i="2"/>
  <c r="L2255" i="2"/>
  <c r="M2255" i="2"/>
  <c r="N2255" i="2" s="1"/>
  <c r="P2255" i="2"/>
  <c r="Q2255" i="2"/>
  <c r="R2255" i="2"/>
  <c r="S2255" i="2"/>
  <c r="T2255" i="2"/>
  <c r="A2256" i="2"/>
  <c r="B2256" i="2" s="1"/>
  <c r="C2256" i="2"/>
  <c r="D2256" i="2"/>
  <c r="G2256" i="2"/>
  <c r="E2256" i="2" s="1"/>
  <c r="F2256" i="2" s="1"/>
  <c r="H2256" i="2"/>
  <c r="I2256" i="2"/>
  <c r="L2256" i="2"/>
  <c r="M2256" i="2"/>
  <c r="P2256" i="2"/>
  <c r="Q2256" i="2"/>
  <c r="R2256" i="2"/>
  <c r="S2256" i="2"/>
  <c r="T2256" i="2"/>
  <c r="A2257" i="2"/>
  <c r="B2257" i="2" s="1"/>
  <c r="C2257" i="2"/>
  <c r="D2257" i="2"/>
  <c r="G2257" i="2"/>
  <c r="E2257" i="2" s="1"/>
  <c r="F2257" i="2" s="1"/>
  <c r="H2257" i="2"/>
  <c r="I2257" i="2"/>
  <c r="J2257" i="2" s="1"/>
  <c r="L2257" i="2"/>
  <c r="M2257" i="2"/>
  <c r="N2257" i="2" s="1"/>
  <c r="P2257" i="2"/>
  <c r="Q2257" i="2"/>
  <c r="R2257" i="2"/>
  <c r="S2257" i="2"/>
  <c r="T2257" i="2"/>
  <c r="A2258" i="2"/>
  <c r="B2258" i="2" s="1"/>
  <c r="C2258" i="2"/>
  <c r="D2258" i="2"/>
  <c r="G2258" i="2"/>
  <c r="E2258" i="2" s="1"/>
  <c r="F2258" i="2" s="1"/>
  <c r="H2258" i="2"/>
  <c r="I2258" i="2"/>
  <c r="L2258" i="2"/>
  <c r="M2258" i="2"/>
  <c r="P2258" i="2"/>
  <c r="Q2258" i="2"/>
  <c r="R2258" i="2"/>
  <c r="S2258" i="2"/>
  <c r="T2258" i="2"/>
  <c r="A2259" i="2"/>
  <c r="B2259" i="2" s="1"/>
  <c r="C2259" i="2"/>
  <c r="D2259" i="2"/>
  <c r="G2259" i="2"/>
  <c r="E2259" i="2" s="1"/>
  <c r="F2259" i="2" s="1"/>
  <c r="H2259" i="2"/>
  <c r="I2259" i="2"/>
  <c r="J2259" i="2" s="1"/>
  <c r="L2259" i="2"/>
  <c r="M2259" i="2"/>
  <c r="N2259" i="2" s="1"/>
  <c r="P2259" i="2"/>
  <c r="Q2259" i="2"/>
  <c r="R2259" i="2"/>
  <c r="S2259" i="2"/>
  <c r="T2259" i="2"/>
  <c r="A2260" i="2"/>
  <c r="B2260" i="2" s="1"/>
  <c r="C2260" i="2"/>
  <c r="D2260" i="2"/>
  <c r="G2260" i="2"/>
  <c r="E2260" i="2" s="1"/>
  <c r="F2260" i="2" s="1"/>
  <c r="H2260" i="2"/>
  <c r="I2260" i="2"/>
  <c r="L2260" i="2"/>
  <c r="M2260" i="2"/>
  <c r="P2260" i="2"/>
  <c r="Q2260" i="2"/>
  <c r="R2260" i="2"/>
  <c r="S2260" i="2"/>
  <c r="T2260" i="2"/>
  <c r="A2261" i="2"/>
  <c r="B2261" i="2" s="1"/>
  <c r="C2261" i="2"/>
  <c r="D2261" i="2"/>
  <c r="G2261" i="2"/>
  <c r="E2261" i="2" s="1"/>
  <c r="F2261" i="2" s="1"/>
  <c r="H2261" i="2"/>
  <c r="I2261" i="2"/>
  <c r="J2261" i="2" s="1"/>
  <c r="L2261" i="2"/>
  <c r="M2261" i="2"/>
  <c r="N2261" i="2" s="1"/>
  <c r="P2261" i="2"/>
  <c r="Q2261" i="2"/>
  <c r="R2261" i="2"/>
  <c r="S2261" i="2"/>
  <c r="T2261" i="2"/>
  <c r="A2262" i="2"/>
  <c r="B2262" i="2" s="1"/>
  <c r="C2262" i="2"/>
  <c r="D2262" i="2"/>
  <c r="G2262" i="2"/>
  <c r="E2262" i="2" s="1"/>
  <c r="F2262" i="2" s="1"/>
  <c r="H2262" i="2"/>
  <c r="I2262" i="2"/>
  <c r="L2262" i="2"/>
  <c r="M2262" i="2"/>
  <c r="P2262" i="2"/>
  <c r="Q2262" i="2"/>
  <c r="R2262" i="2"/>
  <c r="S2262" i="2"/>
  <c r="T2262" i="2"/>
  <c r="A2263" i="2"/>
  <c r="B2263" i="2" s="1"/>
  <c r="C2263" i="2"/>
  <c r="D2263" i="2"/>
  <c r="G2263" i="2"/>
  <c r="E2263" i="2" s="1"/>
  <c r="F2263" i="2" s="1"/>
  <c r="H2263" i="2"/>
  <c r="I2263" i="2"/>
  <c r="J2263" i="2" s="1"/>
  <c r="L2263" i="2"/>
  <c r="M2263" i="2"/>
  <c r="N2263" i="2" s="1"/>
  <c r="P2263" i="2"/>
  <c r="Q2263" i="2"/>
  <c r="R2263" i="2"/>
  <c r="S2263" i="2"/>
  <c r="T2263" i="2"/>
  <c r="A2264" i="2"/>
  <c r="B2264" i="2" s="1"/>
  <c r="C2264" i="2"/>
  <c r="D2264" i="2"/>
  <c r="G2264" i="2"/>
  <c r="E2264" i="2" s="1"/>
  <c r="F2264" i="2" s="1"/>
  <c r="H2264" i="2"/>
  <c r="I2264" i="2"/>
  <c r="L2264" i="2"/>
  <c r="M2264" i="2"/>
  <c r="P2264" i="2"/>
  <c r="Q2264" i="2"/>
  <c r="R2264" i="2"/>
  <c r="S2264" i="2"/>
  <c r="T2264" i="2"/>
  <c r="A2265" i="2"/>
  <c r="B2265" i="2" s="1"/>
  <c r="C2265" i="2"/>
  <c r="D2265" i="2"/>
  <c r="G2265" i="2"/>
  <c r="E2265" i="2" s="1"/>
  <c r="F2265" i="2" s="1"/>
  <c r="H2265" i="2"/>
  <c r="I2265" i="2"/>
  <c r="J2265" i="2" s="1"/>
  <c r="L2265" i="2"/>
  <c r="M2265" i="2"/>
  <c r="N2265" i="2" s="1"/>
  <c r="P2265" i="2"/>
  <c r="Q2265" i="2"/>
  <c r="R2265" i="2"/>
  <c r="S2265" i="2"/>
  <c r="T2265" i="2"/>
  <c r="A2266" i="2"/>
  <c r="B2266" i="2" s="1"/>
  <c r="C2266" i="2"/>
  <c r="D2266" i="2"/>
  <c r="G2266" i="2"/>
  <c r="E2266" i="2" s="1"/>
  <c r="F2266" i="2" s="1"/>
  <c r="H2266" i="2"/>
  <c r="I2266" i="2"/>
  <c r="L2266" i="2"/>
  <c r="M2266" i="2"/>
  <c r="P2266" i="2"/>
  <c r="Q2266" i="2"/>
  <c r="R2266" i="2"/>
  <c r="S2266" i="2"/>
  <c r="T2266" i="2"/>
  <c r="A2267" i="2"/>
  <c r="B2267" i="2" s="1"/>
  <c r="C2267" i="2"/>
  <c r="D2267" i="2"/>
  <c r="G2267" i="2"/>
  <c r="E2267" i="2" s="1"/>
  <c r="F2267" i="2" s="1"/>
  <c r="H2267" i="2"/>
  <c r="I2267" i="2"/>
  <c r="J2267" i="2" s="1"/>
  <c r="L2267" i="2"/>
  <c r="M2267" i="2"/>
  <c r="N2267" i="2" s="1"/>
  <c r="P2267" i="2"/>
  <c r="Q2267" i="2"/>
  <c r="R2267" i="2"/>
  <c r="S2267" i="2"/>
  <c r="T2267" i="2"/>
  <c r="A2268" i="2"/>
  <c r="B2268" i="2" s="1"/>
  <c r="C2268" i="2"/>
  <c r="D2268" i="2"/>
  <c r="G2268" i="2"/>
  <c r="E2268" i="2" s="1"/>
  <c r="F2268" i="2" s="1"/>
  <c r="H2268" i="2"/>
  <c r="I2268" i="2"/>
  <c r="L2268" i="2"/>
  <c r="M2268" i="2"/>
  <c r="P2268" i="2"/>
  <c r="Q2268" i="2"/>
  <c r="R2268" i="2"/>
  <c r="S2268" i="2"/>
  <c r="T2268" i="2"/>
  <c r="A2269" i="2"/>
  <c r="B2269" i="2" s="1"/>
  <c r="C2269" i="2"/>
  <c r="D2269" i="2"/>
  <c r="G2269" i="2"/>
  <c r="E2269" i="2" s="1"/>
  <c r="F2269" i="2" s="1"/>
  <c r="H2269" i="2"/>
  <c r="I2269" i="2"/>
  <c r="J2269" i="2" s="1"/>
  <c r="L2269" i="2"/>
  <c r="M2269" i="2"/>
  <c r="N2269" i="2" s="1"/>
  <c r="P2269" i="2"/>
  <c r="Q2269" i="2"/>
  <c r="R2269" i="2"/>
  <c r="S2269" i="2"/>
  <c r="T2269" i="2"/>
  <c r="A2270" i="2"/>
  <c r="B2270" i="2" s="1"/>
  <c r="C2270" i="2"/>
  <c r="D2270" i="2"/>
  <c r="G2270" i="2"/>
  <c r="E2270" i="2" s="1"/>
  <c r="F2270" i="2" s="1"/>
  <c r="H2270" i="2"/>
  <c r="I2270" i="2"/>
  <c r="L2270" i="2"/>
  <c r="M2270" i="2"/>
  <c r="P2270" i="2"/>
  <c r="Q2270" i="2"/>
  <c r="R2270" i="2"/>
  <c r="S2270" i="2"/>
  <c r="T2270" i="2"/>
  <c r="A2271" i="2"/>
  <c r="B2271" i="2" s="1"/>
  <c r="C2271" i="2"/>
  <c r="D2271" i="2"/>
  <c r="G2271" i="2"/>
  <c r="E2271" i="2" s="1"/>
  <c r="F2271" i="2" s="1"/>
  <c r="H2271" i="2"/>
  <c r="I2271" i="2"/>
  <c r="J2271" i="2" s="1"/>
  <c r="L2271" i="2"/>
  <c r="M2271" i="2"/>
  <c r="N2271" i="2" s="1"/>
  <c r="P2271" i="2"/>
  <c r="Q2271" i="2"/>
  <c r="R2271" i="2"/>
  <c r="S2271" i="2"/>
  <c r="T2271" i="2"/>
  <c r="A2272" i="2"/>
  <c r="B2272" i="2" s="1"/>
  <c r="C2272" i="2"/>
  <c r="D2272" i="2"/>
  <c r="G2272" i="2"/>
  <c r="E2272" i="2" s="1"/>
  <c r="F2272" i="2" s="1"/>
  <c r="H2272" i="2"/>
  <c r="I2272" i="2"/>
  <c r="L2272" i="2"/>
  <c r="M2272" i="2"/>
  <c r="P2272" i="2"/>
  <c r="Q2272" i="2"/>
  <c r="R2272" i="2"/>
  <c r="S2272" i="2"/>
  <c r="T2272" i="2"/>
  <c r="A2273" i="2"/>
  <c r="B2273" i="2" s="1"/>
  <c r="C2273" i="2"/>
  <c r="D2273" i="2"/>
  <c r="G2273" i="2"/>
  <c r="E2273" i="2" s="1"/>
  <c r="F2273" i="2" s="1"/>
  <c r="H2273" i="2"/>
  <c r="I2273" i="2"/>
  <c r="J2273" i="2" s="1"/>
  <c r="L2273" i="2"/>
  <c r="M2273" i="2"/>
  <c r="N2273" i="2" s="1"/>
  <c r="P2273" i="2"/>
  <c r="Q2273" i="2"/>
  <c r="R2273" i="2"/>
  <c r="S2273" i="2"/>
  <c r="T2273" i="2"/>
  <c r="A2274" i="2"/>
  <c r="B2274" i="2" s="1"/>
  <c r="C2274" i="2"/>
  <c r="D2274" i="2"/>
  <c r="G2274" i="2"/>
  <c r="E2274" i="2" s="1"/>
  <c r="F2274" i="2" s="1"/>
  <c r="H2274" i="2"/>
  <c r="I2274" i="2"/>
  <c r="L2274" i="2"/>
  <c r="M2274" i="2"/>
  <c r="P2274" i="2"/>
  <c r="Q2274" i="2"/>
  <c r="R2274" i="2"/>
  <c r="S2274" i="2"/>
  <c r="T2274" i="2"/>
  <c r="A2275" i="2"/>
  <c r="B2275" i="2" s="1"/>
  <c r="C2275" i="2"/>
  <c r="D2275" i="2"/>
  <c r="G2275" i="2"/>
  <c r="E2275" i="2" s="1"/>
  <c r="F2275" i="2" s="1"/>
  <c r="H2275" i="2"/>
  <c r="I2275" i="2"/>
  <c r="J2275" i="2" s="1"/>
  <c r="L2275" i="2"/>
  <c r="M2275" i="2"/>
  <c r="N2275" i="2" s="1"/>
  <c r="P2275" i="2"/>
  <c r="Q2275" i="2"/>
  <c r="R2275" i="2"/>
  <c r="S2275" i="2"/>
  <c r="T2275" i="2"/>
  <c r="A2276" i="2"/>
  <c r="B2276" i="2" s="1"/>
  <c r="C2276" i="2"/>
  <c r="D2276" i="2"/>
  <c r="G2276" i="2"/>
  <c r="E2276" i="2" s="1"/>
  <c r="F2276" i="2" s="1"/>
  <c r="H2276" i="2"/>
  <c r="I2276" i="2"/>
  <c r="L2276" i="2"/>
  <c r="M2276" i="2"/>
  <c r="P2276" i="2"/>
  <c r="Q2276" i="2"/>
  <c r="R2276" i="2"/>
  <c r="S2276" i="2"/>
  <c r="T2276" i="2"/>
  <c r="A2277" i="2"/>
  <c r="B2277" i="2" s="1"/>
  <c r="C2277" i="2"/>
  <c r="D2277" i="2"/>
  <c r="G2277" i="2"/>
  <c r="E2277" i="2" s="1"/>
  <c r="F2277" i="2" s="1"/>
  <c r="H2277" i="2"/>
  <c r="I2277" i="2"/>
  <c r="J2277" i="2" s="1"/>
  <c r="L2277" i="2"/>
  <c r="M2277" i="2"/>
  <c r="N2277" i="2" s="1"/>
  <c r="P2277" i="2"/>
  <c r="Q2277" i="2"/>
  <c r="R2277" i="2"/>
  <c r="S2277" i="2"/>
  <c r="T2277" i="2"/>
  <c r="A2278" i="2"/>
  <c r="B2278" i="2" s="1"/>
  <c r="C2278" i="2"/>
  <c r="D2278" i="2"/>
  <c r="G2278" i="2"/>
  <c r="E2278" i="2" s="1"/>
  <c r="F2278" i="2" s="1"/>
  <c r="H2278" i="2"/>
  <c r="I2278" i="2"/>
  <c r="L2278" i="2"/>
  <c r="M2278" i="2"/>
  <c r="P2278" i="2"/>
  <c r="Q2278" i="2"/>
  <c r="R2278" i="2"/>
  <c r="S2278" i="2"/>
  <c r="T2278" i="2"/>
  <c r="A2279" i="2"/>
  <c r="B2279" i="2" s="1"/>
  <c r="C2279" i="2"/>
  <c r="D2279" i="2"/>
  <c r="G2279" i="2"/>
  <c r="E2279" i="2" s="1"/>
  <c r="F2279" i="2" s="1"/>
  <c r="H2279" i="2"/>
  <c r="I2279" i="2"/>
  <c r="J2279" i="2" s="1"/>
  <c r="L2279" i="2"/>
  <c r="M2279" i="2"/>
  <c r="N2279" i="2" s="1"/>
  <c r="P2279" i="2"/>
  <c r="Q2279" i="2"/>
  <c r="R2279" i="2"/>
  <c r="S2279" i="2"/>
  <c r="T2279" i="2"/>
  <c r="A2280" i="2"/>
  <c r="B2280" i="2" s="1"/>
  <c r="C2280" i="2"/>
  <c r="D2280" i="2"/>
  <c r="G2280" i="2"/>
  <c r="E2280" i="2" s="1"/>
  <c r="F2280" i="2" s="1"/>
  <c r="H2280" i="2"/>
  <c r="I2280" i="2"/>
  <c r="L2280" i="2"/>
  <c r="M2280" i="2"/>
  <c r="P2280" i="2"/>
  <c r="Q2280" i="2"/>
  <c r="R2280" i="2"/>
  <c r="S2280" i="2"/>
  <c r="T2280" i="2"/>
  <c r="A2281" i="2"/>
  <c r="B2281" i="2" s="1"/>
  <c r="C2281" i="2"/>
  <c r="D2281" i="2"/>
  <c r="G2281" i="2"/>
  <c r="E2281" i="2" s="1"/>
  <c r="F2281" i="2" s="1"/>
  <c r="H2281" i="2"/>
  <c r="I2281" i="2"/>
  <c r="J2281" i="2" s="1"/>
  <c r="L2281" i="2"/>
  <c r="M2281" i="2"/>
  <c r="N2281" i="2" s="1"/>
  <c r="P2281" i="2"/>
  <c r="Q2281" i="2"/>
  <c r="R2281" i="2"/>
  <c r="S2281" i="2"/>
  <c r="T2281" i="2"/>
  <c r="A2282" i="2"/>
  <c r="B2282" i="2" s="1"/>
  <c r="C2282" i="2"/>
  <c r="D2282" i="2"/>
  <c r="G2282" i="2"/>
  <c r="E2282" i="2" s="1"/>
  <c r="F2282" i="2" s="1"/>
  <c r="H2282" i="2"/>
  <c r="I2282" i="2"/>
  <c r="L2282" i="2"/>
  <c r="M2282" i="2"/>
  <c r="P2282" i="2"/>
  <c r="Q2282" i="2"/>
  <c r="R2282" i="2"/>
  <c r="S2282" i="2"/>
  <c r="T2282" i="2"/>
  <c r="A2283" i="2"/>
  <c r="B2283" i="2" s="1"/>
  <c r="C2283" i="2"/>
  <c r="D2283" i="2"/>
  <c r="G2283" i="2"/>
  <c r="E2283" i="2" s="1"/>
  <c r="F2283" i="2" s="1"/>
  <c r="H2283" i="2"/>
  <c r="I2283" i="2"/>
  <c r="J2283" i="2" s="1"/>
  <c r="L2283" i="2"/>
  <c r="M2283" i="2"/>
  <c r="N2283" i="2" s="1"/>
  <c r="P2283" i="2"/>
  <c r="Q2283" i="2"/>
  <c r="R2283" i="2"/>
  <c r="S2283" i="2"/>
  <c r="T2283" i="2"/>
  <c r="A2284" i="2"/>
  <c r="B2284" i="2" s="1"/>
  <c r="C2284" i="2"/>
  <c r="D2284" i="2"/>
  <c r="G2284" i="2"/>
  <c r="E2284" i="2" s="1"/>
  <c r="F2284" i="2" s="1"/>
  <c r="H2284" i="2"/>
  <c r="I2284" i="2"/>
  <c r="L2284" i="2"/>
  <c r="M2284" i="2"/>
  <c r="P2284" i="2"/>
  <c r="Q2284" i="2"/>
  <c r="R2284" i="2"/>
  <c r="S2284" i="2"/>
  <c r="T2284" i="2"/>
  <c r="A2285" i="2"/>
  <c r="B2285" i="2" s="1"/>
  <c r="C2285" i="2"/>
  <c r="D2285" i="2"/>
  <c r="G2285" i="2"/>
  <c r="E2285" i="2" s="1"/>
  <c r="F2285" i="2" s="1"/>
  <c r="H2285" i="2"/>
  <c r="I2285" i="2"/>
  <c r="J2285" i="2" s="1"/>
  <c r="L2285" i="2"/>
  <c r="M2285" i="2"/>
  <c r="N2285" i="2" s="1"/>
  <c r="P2285" i="2"/>
  <c r="Q2285" i="2"/>
  <c r="R2285" i="2"/>
  <c r="S2285" i="2"/>
  <c r="T2285" i="2"/>
  <c r="A2286" i="2"/>
  <c r="B2286" i="2" s="1"/>
  <c r="C2286" i="2"/>
  <c r="D2286" i="2"/>
  <c r="G2286" i="2"/>
  <c r="E2286" i="2" s="1"/>
  <c r="F2286" i="2" s="1"/>
  <c r="H2286" i="2"/>
  <c r="I2286" i="2"/>
  <c r="L2286" i="2"/>
  <c r="M2286" i="2"/>
  <c r="P2286" i="2"/>
  <c r="Q2286" i="2"/>
  <c r="R2286" i="2"/>
  <c r="S2286" i="2"/>
  <c r="T2286" i="2"/>
  <c r="A2287" i="2"/>
  <c r="B2287" i="2" s="1"/>
  <c r="C2287" i="2"/>
  <c r="D2287" i="2"/>
  <c r="G2287" i="2"/>
  <c r="E2287" i="2" s="1"/>
  <c r="F2287" i="2" s="1"/>
  <c r="H2287" i="2"/>
  <c r="I2287" i="2"/>
  <c r="J2287" i="2" s="1"/>
  <c r="L2287" i="2"/>
  <c r="M2287" i="2"/>
  <c r="N2287" i="2" s="1"/>
  <c r="P2287" i="2"/>
  <c r="Q2287" i="2"/>
  <c r="R2287" i="2"/>
  <c r="S2287" i="2"/>
  <c r="T2287" i="2"/>
  <c r="A2288" i="2"/>
  <c r="B2288" i="2" s="1"/>
  <c r="C2288" i="2"/>
  <c r="D2288" i="2"/>
  <c r="G2288" i="2"/>
  <c r="E2288" i="2" s="1"/>
  <c r="F2288" i="2" s="1"/>
  <c r="H2288" i="2"/>
  <c r="I2288" i="2"/>
  <c r="L2288" i="2"/>
  <c r="M2288" i="2"/>
  <c r="P2288" i="2"/>
  <c r="Q2288" i="2"/>
  <c r="R2288" i="2"/>
  <c r="S2288" i="2"/>
  <c r="T2288" i="2"/>
  <c r="A2289" i="2"/>
  <c r="B2289" i="2" s="1"/>
  <c r="C2289" i="2"/>
  <c r="D2289" i="2"/>
  <c r="G2289" i="2"/>
  <c r="E2289" i="2" s="1"/>
  <c r="F2289" i="2" s="1"/>
  <c r="H2289" i="2"/>
  <c r="I2289" i="2"/>
  <c r="J2289" i="2" s="1"/>
  <c r="L2289" i="2"/>
  <c r="M2289" i="2"/>
  <c r="N2289" i="2" s="1"/>
  <c r="P2289" i="2"/>
  <c r="Q2289" i="2"/>
  <c r="R2289" i="2"/>
  <c r="S2289" i="2"/>
  <c r="T2289" i="2"/>
  <c r="A2290" i="2"/>
  <c r="B2290" i="2" s="1"/>
  <c r="C2290" i="2"/>
  <c r="D2290" i="2"/>
  <c r="G2290" i="2"/>
  <c r="E2290" i="2" s="1"/>
  <c r="F2290" i="2" s="1"/>
  <c r="H2290" i="2"/>
  <c r="I2290" i="2"/>
  <c r="L2290" i="2"/>
  <c r="M2290" i="2"/>
  <c r="P2290" i="2"/>
  <c r="Q2290" i="2"/>
  <c r="R2290" i="2"/>
  <c r="S2290" i="2"/>
  <c r="T2290" i="2"/>
  <c r="A2291" i="2"/>
  <c r="B2291" i="2" s="1"/>
  <c r="C2291" i="2"/>
  <c r="D2291" i="2"/>
  <c r="G2291" i="2"/>
  <c r="E2291" i="2" s="1"/>
  <c r="F2291" i="2" s="1"/>
  <c r="H2291" i="2"/>
  <c r="I2291" i="2"/>
  <c r="J2291" i="2" s="1"/>
  <c r="L2291" i="2"/>
  <c r="M2291" i="2"/>
  <c r="N2291" i="2" s="1"/>
  <c r="P2291" i="2"/>
  <c r="Q2291" i="2"/>
  <c r="R2291" i="2"/>
  <c r="S2291" i="2"/>
  <c r="T2291" i="2"/>
  <c r="A2292" i="2"/>
  <c r="B2292" i="2" s="1"/>
  <c r="C2292" i="2"/>
  <c r="D2292" i="2"/>
  <c r="G2292" i="2"/>
  <c r="E2292" i="2" s="1"/>
  <c r="F2292" i="2" s="1"/>
  <c r="H2292" i="2"/>
  <c r="I2292" i="2"/>
  <c r="L2292" i="2"/>
  <c r="M2292" i="2"/>
  <c r="P2292" i="2"/>
  <c r="Q2292" i="2"/>
  <c r="R2292" i="2"/>
  <c r="S2292" i="2"/>
  <c r="T2292" i="2"/>
  <c r="A2293" i="2"/>
  <c r="B2293" i="2" s="1"/>
  <c r="C2293" i="2"/>
  <c r="D2293" i="2"/>
  <c r="G2293" i="2"/>
  <c r="E2293" i="2" s="1"/>
  <c r="F2293" i="2" s="1"/>
  <c r="H2293" i="2"/>
  <c r="I2293" i="2"/>
  <c r="J2293" i="2" s="1"/>
  <c r="L2293" i="2"/>
  <c r="M2293" i="2"/>
  <c r="N2293" i="2" s="1"/>
  <c r="P2293" i="2"/>
  <c r="Q2293" i="2"/>
  <c r="R2293" i="2"/>
  <c r="S2293" i="2"/>
  <c r="T2293" i="2"/>
  <c r="A2294" i="2"/>
  <c r="B2294" i="2" s="1"/>
  <c r="C2294" i="2"/>
  <c r="D2294" i="2"/>
  <c r="G2294" i="2"/>
  <c r="E2294" i="2" s="1"/>
  <c r="F2294" i="2" s="1"/>
  <c r="H2294" i="2"/>
  <c r="I2294" i="2"/>
  <c r="L2294" i="2"/>
  <c r="M2294" i="2"/>
  <c r="P2294" i="2"/>
  <c r="Q2294" i="2"/>
  <c r="R2294" i="2"/>
  <c r="S2294" i="2"/>
  <c r="T2294" i="2"/>
  <c r="A2295" i="2"/>
  <c r="B2295" i="2" s="1"/>
  <c r="C2295" i="2"/>
  <c r="D2295" i="2"/>
  <c r="G2295" i="2"/>
  <c r="E2295" i="2" s="1"/>
  <c r="F2295" i="2" s="1"/>
  <c r="H2295" i="2"/>
  <c r="I2295" i="2"/>
  <c r="J2295" i="2" s="1"/>
  <c r="L2295" i="2"/>
  <c r="M2295" i="2"/>
  <c r="N2295" i="2" s="1"/>
  <c r="P2295" i="2"/>
  <c r="Q2295" i="2"/>
  <c r="R2295" i="2"/>
  <c r="S2295" i="2"/>
  <c r="T2295" i="2"/>
  <c r="A2296" i="2"/>
  <c r="B2296" i="2" s="1"/>
  <c r="C2296" i="2"/>
  <c r="D2296" i="2"/>
  <c r="G2296" i="2"/>
  <c r="E2296" i="2" s="1"/>
  <c r="F2296" i="2" s="1"/>
  <c r="H2296" i="2"/>
  <c r="I2296" i="2"/>
  <c r="L2296" i="2"/>
  <c r="M2296" i="2"/>
  <c r="P2296" i="2"/>
  <c r="Q2296" i="2"/>
  <c r="R2296" i="2"/>
  <c r="S2296" i="2"/>
  <c r="T2296" i="2"/>
  <c r="A2297" i="2"/>
  <c r="B2297" i="2" s="1"/>
  <c r="C2297" i="2"/>
  <c r="D2297" i="2"/>
  <c r="G2297" i="2"/>
  <c r="E2297" i="2" s="1"/>
  <c r="F2297" i="2" s="1"/>
  <c r="H2297" i="2"/>
  <c r="I2297" i="2"/>
  <c r="J2297" i="2" s="1"/>
  <c r="L2297" i="2"/>
  <c r="M2297" i="2"/>
  <c r="N2297" i="2" s="1"/>
  <c r="P2297" i="2"/>
  <c r="Q2297" i="2"/>
  <c r="R2297" i="2"/>
  <c r="S2297" i="2"/>
  <c r="T2297" i="2"/>
  <c r="A2298" i="2"/>
  <c r="B2298" i="2" s="1"/>
  <c r="C2298" i="2"/>
  <c r="D2298" i="2"/>
  <c r="G2298" i="2"/>
  <c r="E2298" i="2" s="1"/>
  <c r="F2298" i="2" s="1"/>
  <c r="H2298" i="2"/>
  <c r="I2298" i="2"/>
  <c r="L2298" i="2"/>
  <c r="M2298" i="2"/>
  <c r="P2298" i="2"/>
  <c r="Q2298" i="2"/>
  <c r="R2298" i="2"/>
  <c r="S2298" i="2"/>
  <c r="T2298" i="2"/>
  <c r="A2299" i="2"/>
  <c r="B2299" i="2" s="1"/>
  <c r="C2299" i="2"/>
  <c r="D2299" i="2"/>
  <c r="G2299" i="2"/>
  <c r="E2299" i="2" s="1"/>
  <c r="F2299" i="2" s="1"/>
  <c r="H2299" i="2"/>
  <c r="I2299" i="2"/>
  <c r="J2299" i="2" s="1"/>
  <c r="L2299" i="2"/>
  <c r="M2299" i="2"/>
  <c r="N2299" i="2" s="1"/>
  <c r="P2299" i="2"/>
  <c r="Q2299" i="2"/>
  <c r="R2299" i="2"/>
  <c r="S2299" i="2"/>
  <c r="T2299" i="2"/>
  <c r="A2300" i="2"/>
  <c r="B2300" i="2" s="1"/>
  <c r="C2300" i="2"/>
  <c r="D2300" i="2"/>
  <c r="G2300" i="2"/>
  <c r="E2300" i="2" s="1"/>
  <c r="F2300" i="2" s="1"/>
  <c r="H2300" i="2"/>
  <c r="I2300" i="2"/>
  <c r="L2300" i="2"/>
  <c r="M2300" i="2"/>
  <c r="P2300" i="2"/>
  <c r="Q2300" i="2"/>
  <c r="R2300" i="2"/>
  <c r="S2300" i="2"/>
  <c r="T2300" i="2"/>
  <c r="A2301" i="2"/>
  <c r="B2301" i="2" s="1"/>
  <c r="C2301" i="2"/>
  <c r="D2301" i="2"/>
  <c r="G2301" i="2"/>
  <c r="E2301" i="2" s="1"/>
  <c r="F2301" i="2" s="1"/>
  <c r="H2301" i="2"/>
  <c r="I2301" i="2"/>
  <c r="J2301" i="2" s="1"/>
  <c r="L2301" i="2"/>
  <c r="M2301" i="2"/>
  <c r="N2301" i="2" s="1"/>
  <c r="P2301" i="2"/>
  <c r="Q2301" i="2"/>
  <c r="R2301" i="2"/>
  <c r="S2301" i="2"/>
  <c r="T2301" i="2"/>
  <c r="A2302" i="2"/>
  <c r="B2302" i="2" s="1"/>
  <c r="C2302" i="2"/>
  <c r="D2302" i="2"/>
  <c r="G2302" i="2"/>
  <c r="E2302" i="2" s="1"/>
  <c r="F2302" i="2" s="1"/>
  <c r="H2302" i="2"/>
  <c r="I2302" i="2"/>
  <c r="L2302" i="2"/>
  <c r="M2302" i="2"/>
  <c r="P2302" i="2"/>
  <c r="Q2302" i="2"/>
  <c r="R2302" i="2"/>
  <c r="S2302" i="2"/>
  <c r="T2302" i="2"/>
  <c r="A2303" i="2"/>
  <c r="B2303" i="2" s="1"/>
  <c r="C2303" i="2"/>
  <c r="D2303" i="2"/>
  <c r="G2303" i="2"/>
  <c r="E2303" i="2" s="1"/>
  <c r="F2303" i="2" s="1"/>
  <c r="H2303" i="2"/>
  <c r="I2303" i="2"/>
  <c r="J2303" i="2" s="1"/>
  <c r="L2303" i="2"/>
  <c r="M2303" i="2"/>
  <c r="N2303" i="2" s="1"/>
  <c r="P2303" i="2"/>
  <c r="Q2303" i="2"/>
  <c r="R2303" i="2"/>
  <c r="S2303" i="2"/>
  <c r="T2303" i="2"/>
  <c r="A2304" i="2"/>
  <c r="B2304" i="2" s="1"/>
  <c r="C2304" i="2"/>
  <c r="D2304" i="2"/>
  <c r="G2304" i="2"/>
  <c r="E2304" i="2" s="1"/>
  <c r="F2304" i="2" s="1"/>
  <c r="H2304" i="2"/>
  <c r="I2304" i="2"/>
  <c r="L2304" i="2"/>
  <c r="M2304" i="2"/>
  <c r="P2304" i="2"/>
  <c r="Q2304" i="2"/>
  <c r="R2304" i="2"/>
  <c r="S2304" i="2"/>
  <c r="T2304" i="2"/>
  <c r="A2305" i="2"/>
  <c r="B2305" i="2" s="1"/>
  <c r="C2305" i="2"/>
  <c r="D2305" i="2"/>
  <c r="G2305" i="2"/>
  <c r="E2305" i="2" s="1"/>
  <c r="F2305" i="2" s="1"/>
  <c r="H2305" i="2"/>
  <c r="I2305" i="2"/>
  <c r="J2305" i="2" s="1"/>
  <c r="L2305" i="2"/>
  <c r="M2305" i="2"/>
  <c r="N2305" i="2" s="1"/>
  <c r="P2305" i="2"/>
  <c r="Q2305" i="2"/>
  <c r="R2305" i="2"/>
  <c r="S2305" i="2"/>
  <c r="T2305" i="2"/>
  <c r="A2306" i="2"/>
  <c r="B2306" i="2" s="1"/>
  <c r="C2306" i="2"/>
  <c r="D2306" i="2"/>
  <c r="G2306" i="2"/>
  <c r="E2306" i="2" s="1"/>
  <c r="F2306" i="2" s="1"/>
  <c r="H2306" i="2"/>
  <c r="I2306" i="2"/>
  <c r="L2306" i="2"/>
  <c r="M2306" i="2"/>
  <c r="P2306" i="2"/>
  <c r="Q2306" i="2"/>
  <c r="R2306" i="2"/>
  <c r="S2306" i="2"/>
  <c r="T2306" i="2"/>
  <c r="A2307" i="2"/>
  <c r="B2307" i="2" s="1"/>
  <c r="C2307" i="2"/>
  <c r="D2307" i="2"/>
  <c r="G2307" i="2"/>
  <c r="E2307" i="2" s="1"/>
  <c r="F2307" i="2" s="1"/>
  <c r="H2307" i="2"/>
  <c r="I2307" i="2"/>
  <c r="J2307" i="2" s="1"/>
  <c r="L2307" i="2"/>
  <c r="M2307" i="2"/>
  <c r="N2307" i="2" s="1"/>
  <c r="P2307" i="2"/>
  <c r="Q2307" i="2"/>
  <c r="R2307" i="2"/>
  <c r="S2307" i="2"/>
  <c r="T2307" i="2"/>
  <c r="A2308" i="2"/>
  <c r="B2308" i="2" s="1"/>
  <c r="C2308" i="2"/>
  <c r="D2308" i="2"/>
  <c r="G2308" i="2"/>
  <c r="E2308" i="2" s="1"/>
  <c r="F2308" i="2" s="1"/>
  <c r="H2308" i="2"/>
  <c r="I2308" i="2"/>
  <c r="L2308" i="2"/>
  <c r="M2308" i="2"/>
  <c r="P2308" i="2"/>
  <c r="Q2308" i="2"/>
  <c r="R2308" i="2"/>
  <c r="S2308" i="2"/>
  <c r="T2308" i="2"/>
  <c r="A2309" i="2"/>
  <c r="B2309" i="2" s="1"/>
  <c r="C2309" i="2"/>
  <c r="D2309" i="2"/>
  <c r="G2309" i="2"/>
  <c r="E2309" i="2" s="1"/>
  <c r="F2309" i="2" s="1"/>
  <c r="H2309" i="2"/>
  <c r="I2309" i="2"/>
  <c r="J2309" i="2" s="1"/>
  <c r="L2309" i="2"/>
  <c r="M2309" i="2"/>
  <c r="N2309" i="2" s="1"/>
  <c r="P2309" i="2"/>
  <c r="Q2309" i="2"/>
  <c r="R2309" i="2"/>
  <c r="S2309" i="2"/>
  <c r="T2309" i="2"/>
  <c r="A2310" i="2"/>
  <c r="B2310" i="2" s="1"/>
  <c r="C2310" i="2"/>
  <c r="D2310" i="2"/>
  <c r="G2310" i="2"/>
  <c r="E2310" i="2" s="1"/>
  <c r="F2310" i="2" s="1"/>
  <c r="H2310" i="2"/>
  <c r="I2310" i="2"/>
  <c r="L2310" i="2"/>
  <c r="M2310" i="2"/>
  <c r="P2310" i="2"/>
  <c r="Q2310" i="2"/>
  <c r="R2310" i="2"/>
  <c r="S2310" i="2"/>
  <c r="T2310" i="2"/>
  <c r="A2311" i="2"/>
  <c r="B2311" i="2" s="1"/>
  <c r="C2311" i="2"/>
  <c r="D2311" i="2"/>
  <c r="G2311" i="2"/>
  <c r="E2311" i="2" s="1"/>
  <c r="F2311" i="2" s="1"/>
  <c r="H2311" i="2"/>
  <c r="I2311" i="2"/>
  <c r="J2311" i="2" s="1"/>
  <c r="L2311" i="2"/>
  <c r="M2311" i="2"/>
  <c r="N2311" i="2" s="1"/>
  <c r="P2311" i="2"/>
  <c r="Q2311" i="2"/>
  <c r="R2311" i="2"/>
  <c r="S2311" i="2"/>
  <c r="T2311" i="2"/>
  <c r="A2312" i="2"/>
  <c r="B2312" i="2" s="1"/>
  <c r="C2312" i="2"/>
  <c r="D2312" i="2"/>
  <c r="G2312" i="2"/>
  <c r="E2312" i="2" s="1"/>
  <c r="F2312" i="2" s="1"/>
  <c r="H2312" i="2"/>
  <c r="I2312" i="2"/>
  <c r="L2312" i="2"/>
  <c r="M2312" i="2"/>
  <c r="P2312" i="2"/>
  <c r="Q2312" i="2"/>
  <c r="R2312" i="2"/>
  <c r="S2312" i="2"/>
  <c r="T2312" i="2"/>
  <c r="A2313" i="2"/>
  <c r="B2313" i="2" s="1"/>
  <c r="C2313" i="2"/>
  <c r="D2313" i="2"/>
  <c r="G2313" i="2"/>
  <c r="E2313" i="2" s="1"/>
  <c r="F2313" i="2" s="1"/>
  <c r="H2313" i="2"/>
  <c r="I2313" i="2"/>
  <c r="J2313" i="2" s="1"/>
  <c r="L2313" i="2"/>
  <c r="M2313" i="2"/>
  <c r="N2313" i="2" s="1"/>
  <c r="P2313" i="2"/>
  <c r="Q2313" i="2"/>
  <c r="R2313" i="2"/>
  <c r="S2313" i="2"/>
  <c r="T2313" i="2"/>
  <c r="A2314" i="2"/>
  <c r="B2314" i="2" s="1"/>
  <c r="C2314" i="2"/>
  <c r="D2314" i="2"/>
  <c r="G2314" i="2"/>
  <c r="E2314" i="2" s="1"/>
  <c r="F2314" i="2" s="1"/>
  <c r="H2314" i="2"/>
  <c r="I2314" i="2"/>
  <c r="L2314" i="2"/>
  <c r="M2314" i="2"/>
  <c r="P2314" i="2"/>
  <c r="Q2314" i="2"/>
  <c r="R2314" i="2"/>
  <c r="S2314" i="2"/>
  <c r="T2314" i="2"/>
  <c r="A2315" i="2"/>
  <c r="B2315" i="2" s="1"/>
  <c r="C2315" i="2"/>
  <c r="D2315" i="2"/>
  <c r="G2315" i="2"/>
  <c r="E2315" i="2" s="1"/>
  <c r="F2315" i="2" s="1"/>
  <c r="H2315" i="2"/>
  <c r="I2315" i="2"/>
  <c r="L2315" i="2"/>
  <c r="M2315" i="2"/>
  <c r="N2315" i="2" s="1"/>
  <c r="P2315" i="2"/>
  <c r="Q2315" i="2"/>
  <c r="R2315" i="2"/>
  <c r="S2315" i="2"/>
  <c r="T2315" i="2"/>
  <c r="A2316" i="2"/>
  <c r="B2316" i="2" s="1"/>
  <c r="C2316" i="2"/>
  <c r="D2316" i="2"/>
  <c r="G2316" i="2"/>
  <c r="E2316" i="2" s="1"/>
  <c r="F2316" i="2" s="1"/>
  <c r="H2316" i="2"/>
  <c r="I2316" i="2"/>
  <c r="L2316" i="2"/>
  <c r="M2316" i="2"/>
  <c r="P2316" i="2"/>
  <c r="Q2316" i="2"/>
  <c r="R2316" i="2"/>
  <c r="S2316" i="2"/>
  <c r="T2316" i="2"/>
  <c r="A2317" i="2"/>
  <c r="B2317" i="2" s="1"/>
  <c r="C2317" i="2"/>
  <c r="D2317" i="2"/>
  <c r="G2317" i="2"/>
  <c r="E2317" i="2" s="1"/>
  <c r="F2317" i="2" s="1"/>
  <c r="H2317" i="2"/>
  <c r="I2317" i="2"/>
  <c r="J2317" i="2" s="1"/>
  <c r="L2317" i="2"/>
  <c r="M2317" i="2"/>
  <c r="N2317" i="2" s="1"/>
  <c r="P2317" i="2"/>
  <c r="Q2317" i="2"/>
  <c r="R2317" i="2"/>
  <c r="S2317" i="2"/>
  <c r="T2317" i="2"/>
  <c r="A2318" i="2"/>
  <c r="B2318" i="2" s="1"/>
  <c r="C2318" i="2"/>
  <c r="D2318" i="2"/>
  <c r="G2318" i="2"/>
  <c r="E2318" i="2" s="1"/>
  <c r="F2318" i="2" s="1"/>
  <c r="H2318" i="2"/>
  <c r="I2318" i="2"/>
  <c r="L2318" i="2"/>
  <c r="M2318" i="2"/>
  <c r="P2318" i="2"/>
  <c r="Q2318" i="2"/>
  <c r="R2318" i="2"/>
  <c r="S2318" i="2"/>
  <c r="T2318" i="2"/>
  <c r="A2319" i="2"/>
  <c r="B2319" i="2" s="1"/>
  <c r="C2319" i="2"/>
  <c r="D2319" i="2"/>
  <c r="G2319" i="2"/>
  <c r="E2319" i="2" s="1"/>
  <c r="F2319" i="2" s="1"/>
  <c r="H2319" i="2"/>
  <c r="I2319" i="2"/>
  <c r="J2319" i="2" s="1"/>
  <c r="L2319" i="2"/>
  <c r="M2319" i="2"/>
  <c r="N2319" i="2" s="1"/>
  <c r="P2319" i="2"/>
  <c r="Q2319" i="2"/>
  <c r="R2319" i="2"/>
  <c r="S2319" i="2"/>
  <c r="T2319" i="2"/>
  <c r="A2320" i="2"/>
  <c r="B2320" i="2" s="1"/>
  <c r="C2320" i="2"/>
  <c r="D2320" i="2"/>
  <c r="G2320" i="2"/>
  <c r="E2320" i="2" s="1"/>
  <c r="F2320" i="2" s="1"/>
  <c r="H2320" i="2"/>
  <c r="I2320" i="2"/>
  <c r="L2320" i="2"/>
  <c r="M2320" i="2"/>
  <c r="P2320" i="2"/>
  <c r="Q2320" i="2"/>
  <c r="R2320" i="2"/>
  <c r="S2320" i="2"/>
  <c r="T2320" i="2"/>
  <c r="A2321" i="2"/>
  <c r="B2321" i="2" s="1"/>
  <c r="C2321" i="2"/>
  <c r="D2321" i="2"/>
  <c r="G2321" i="2"/>
  <c r="E2321" i="2" s="1"/>
  <c r="F2321" i="2" s="1"/>
  <c r="H2321" i="2"/>
  <c r="I2321" i="2"/>
  <c r="J2321" i="2" s="1"/>
  <c r="L2321" i="2"/>
  <c r="M2321" i="2"/>
  <c r="N2321" i="2" s="1"/>
  <c r="P2321" i="2"/>
  <c r="Q2321" i="2"/>
  <c r="R2321" i="2"/>
  <c r="S2321" i="2"/>
  <c r="T2321" i="2"/>
  <c r="A2322" i="2"/>
  <c r="B2322" i="2" s="1"/>
  <c r="C2322" i="2"/>
  <c r="D2322" i="2"/>
  <c r="G2322" i="2"/>
  <c r="E2322" i="2" s="1"/>
  <c r="F2322" i="2" s="1"/>
  <c r="H2322" i="2"/>
  <c r="I2322" i="2"/>
  <c r="L2322" i="2"/>
  <c r="M2322" i="2"/>
  <c r="P2322" i="2"/>
  <c r="Q2322" i="2"/>
  <c r="R2322" i="2"/>
  <c r="S2322" i="2"/>
  <c r="T2322" i="2"/>
  <c r="A2323" i="2"/>
  <c r="B2323" i="2" s="1"/>
  <c r="C2323" i="2"/>
  <c r="D2323" i="2"/>
  <c r="G2323" i="2"/>
  <c r="E2323" i="2" s="1"/>
  <c r="F2323" i="2" s="1"/>
  <c r="H2323" i="2"/>
  <c r="I2323" i="2"/>
  <c r="J2323" i="2" s="1"/>
  <c r="L2323" i="2"/>
  <c r="M2323" i="2"/>
  <c r="N2323" i="2" s="1"/>
  <c r="P2323" i="2"/>
  <c r="Q2323" i="2"/>
  <c r="R2323" i="2"/>
  <c r="S2323" i="2"/>
  <c r="T2323" i="2"/>
  <c r="A2324" i="2"/>
  <c r="B2324" i="2" s="1"/>
  <c r="C2324" i="2"/>
  <c r="D2324" i="2"/>
  <c r="G2324" i="2"/>
  <c r="E2324" i="2" s="1"/>
  <c r="F2324" i="2" s="1"/>
  <c r="H2324" i="2"/>
  <c r="I2324" i="2"/>
  <c r="L2324" i="2"/>
  <c r="M2324" i="2"/>
  <c r="P2324" i="2"/>
  <c r="Q2324" i="2"/>
  <c r="R2324" i="2"/>
  <c r="S2324" i="2"/>
  <c r="T2324" i="2"/>
  <c r="A2325" i="2"/>
  <c r="B2325" i="2" s="1"/>
  <c r="C2325" i="2"/>
  <c r="D2325" i="2"/>
  <c r="G2325" i="2"/>
  <c r="E2325" i="2" s="1"/>
  <c r="F2325" i="2" s="1"/>
  <c r="H2325" i="2"/>
  <c r="I2325" i="2"/>
  <c r="J2325" i="2" s="1"/>
  <c r="L2325" i="2"/>
  <c r="M2325" i="2"/>
  <c r="N2325" i="2" s="1"/>
  <c r="P2325" i="2"/>
  <c r="Q2325" i="2"/>
  <c r="R2325" i="2"/>
  <c r="S2325" i="2"/>
  <c r="T2325" i="2"/>
  <c r="A2326" i="2"/>
  <c r="B2326" i="2" s="1"/>
  <c r="C2326" i="2"/>
  <c r="D2326" i="2"/>
  <c r="G2326" i="2"/>
  <c r="E2326" i="2" s="1"/>
  <c r="F2326" i="2" s="1"/>
  <c r="H2326" i="2"/>
  <c r="I2326" i="2"/>
  <c r="L2326" i="2"/>
  <c r="M2326" i="2"/>
  <c r="P2326" i="2"/>
  <c r="Q2326" i="2"/>
  <c r="R2326" i="2"/>
  <c r="S2326" i="2"/>
  <c r="T2326" i="2"/>
  <c r="A2327" i="2"/>
  <c r="B2327" i="2" s="1"/>
  <c r="C2327" i="2"/>
  <c r="D2327" i="2"/>
  <c r="G2327" i="2"/>
  <c r="E2327" i="2" s="1"/>
  <c r="F2327" i="2" s="1"/>
  <c r="H2327" i="2"/>
  <c r="I2327" i="2"/>
  <c r="J2327" i="2" s="1"/>
  <c r="L2327" i="2"/>
  <c r="M2327" i="2"/>
  <c r="N2327" i="2" s="1"/>
  <c r="P2327" i="2"/>
  <c r="Q2327" i="2"/>
  <c r="R2327" i="2"/>
  <c r="S2327" i="2"/>
  <c r="T2327" i="2"/>
  <c r="A2328" i="2"/>
  <c r="B2328" i="2" s="1"/>
  <c r="C2328" i="2"/>
  <c r="D2328" i="2"/>
  <c r="G2328" i="2"/>
  <c r="E2328" i="2" s="1"/>
  <c r="F2328" i="2" s="1"/>
  <c r="H2328" i="2"/>
  <c r="I2328" i="2"/>
  <c r="L2328" i="2"/>
  <c r="M2328" i="2"/>
  <c r="P2328" i="2"/>
  <c r="Q2328" i="2"/>
  <c r="R2328" i="2"/>
  <c r="S2328" i="2"/>
  <c r="T2328" i="2"/>
  <c r="A2329" i="2"/>
  <c r="B2329" i="2" s="1"/>
  <c r="C2329" i="2"/>
  <c r="D2329" i="2"/>
  <c r="G2329" i="2"/>
  <c r="E2329" i="2" s="1"/>
  <c r="F2329" i="2" s="1"/>
  <c r="H2329" i="2"/>
  <c r="I2329" i="2"/>
  <c r="J2329" i="2" s="1"/>
  <c r="L2329" i="2"/>
  <c r="M2329" i="2"/>
  <c r="N2329" i="2" s="1"/>
  <c r="P2329" i="2"/>
  <c r="Q2329" i="2"/>
  <c r="R2329" i="2"/>
  <c r="S2329" i="2"/>
  <c r="T2329" i="2"/>
  <c r="A2330" i="2"/>
  <c r="B2330" i="2" s="1"/>
  <c r="C2330" i="2"/>
  <c r="D2330" i="2"/>
  <c r="G2330" i="2"/>
  <c r="E2330" i="2" s="1"/>
  <c r="F2330" i="2" s="1"/>
  <c r="H2330" i="2"/>
  <c r="I2330" i="2"/>
  <c r="L2330" i="2"/>
  <c r="M2330" i="2"/>
  <c r="P2330" i="2"/>
  <c r="Q2330" i="2"/>
  <c r="R2330" i="2"/>
  <c r="S2330" i="2"/>
  <c r="T2330" i="2"/>
  <c r="A2331" i="2"/>
  <c r="B2331" i="2" s="1"/>
  <c r="C2331" i="2"/>
  <c r="D2331" i="2"/>
  <c r="G2331" i="2"/>
  <c r="E2331" i="2" s="1"/>
  <c r="F2331" i="2" s="1"/>
  <c r="H2331" i="2"/>
  <c r="I2331" i="2"/>
  <c r="L2331" i="2"/>
  <c r="M2331" i="2"/>
  <c r="N2331" i="2" s="1"/>
  <c r="P2331" i="2"/>
  <c r="Q2331" i="2"/>
  <c r="R2331" i="2"/>
  <c r="S2331" i="2"/>
  <c r="T2331" i="2"/>
  <c r="A2332" i="2"/>
  <c r="B2332" i="2" s="1"/>
  <c r="C2332" i="2"/>
  <c r="D2332" i="2"/>
  <c r="G2332" i="2"/>
  <c r="E2332" i="2" s="1"/>
  <c r="F2332" i="2" s="1"/>
  <c r="H2332" i="2"/>
  <c r="I2332" i="2"/>
  <c r="L2332" i="2"/>
  <c r="M2332" i="2"/>
  <c r="P2332" i="2"/>
  <c r="Q2332" i="2"/>
  <c r="R2332" i="2"/>
  <c r="S2332" i="2"/>
  <c r="T2332" i="2"/>
  <c r="A2333" i="2"/>
  <c r="B2333" i="2" s="1"/>
  <c r="C2333" i="2"/>
  <c r="D2333" i="2"/>
  <c r="G2333" i="2"/>
  <c r="E2333" i="2" s="1"/>
  <c r="F2333" i="2" s="1"/>
  <c r="H2333" i="2"/>
  <c r="I2333" i="2"/>
  <c r="L2333" i="2"/>
  <c r="M2333" i="2"/>
  <c r="N2333" i="2" s="1"/>
  <c r="P2333" i="2"/>
  <c r="Q2333" i="2"/>
  <c r="R2333" i="2"/>
  <c r="S2333" i="2"/>
  <c r="T2333" i="2"/>
  <c r="A2334" i="2"/>
  <c r="B2334" i="2" s="1"/>
  <c r="C2334" i="2"/>
  <c r="D2334" i="2"/>
  <c r="G2334" i="2"/>
  <c r="E2334" i="2" s="1"/>
  <c r="F2334" i="2" s="1"/>
  <c r="H2334" i="2"/>
  <c r="I2334" i="2"/>
  <c r="L2334" i="2"/>
  <c r="M2334" i="2"/>
  <c r="P2334" i="2"/>
  <c r="Q2334" i="2"/>
  <c r="R2334" i="2"/>
  <c r="S2334" i="2"/>
  <c r="T2334" i="2"/>
  <c r="A2335" i="2"/>
  <c r="B2335" i="2" s="1"/>
  <c r="C2335" i="2"/>
  <c r="D2335" i="2"/>
  <c r="G2335" i="2"/>
  <c r="E2335" i="2" s="1"/>
  <c r="F2335" i="2" s="1"/>
  <c r="H2335" i="2"/>
  <c r="I2335" i="2"/>
  <c r="J2335" i="2" s="1"/>
  <c r="L2335" i="2"/>
  <c r="M2335" i="2"/>
  <c r="N2335" i="2" s="1"/>
  <c r="P2335" i="2"/>
  <c r="Q2335" i="2"/>
  <c r="R2335" i="2"/>
  <c r="S2335" i="2"/>
  <c r="T2335" i="2"/>
  <c r="A2336" i="2"/>
  <c r="B2336" i="2" s="1"/>
  <c r="C2336" i="2"/>
  <c r="D2336" i="2"/>
  <c r="G2336" i="2"/>
  <c r="E2336" i="2" s="1"/>
  <c r="F2336" i="2" s="1"/>
  <c r="H2336" i="2"/>
  <c r="I2336" i="2"/>
  <c r="L2336" i="2"/>
  <c r="M2336" i="2"/>
  <c r="P2336" i="2"/>
  <c r="Q2336" i="2"/>
  <c r="R2336" i="2"/>
  <c r="S2336" i="2"/>
  <c r="T2336" i="2"/>
  <c r="A2337" i="2"/>
  <c r="B2337" i="2" s="1"/>
  <c r="C2337" i="2"/>
  <c r="D2337" i="2"/>
  <c r="G2337" i="2"/>
  <c r="E2337" i="2" s="1"/>
  <c r="F2337" i="2" s="1"/>
  <c r="H2337" i="2"/>
  <c r="I2337" i="2"/>
  <c r="J2337" i="2" s="1"/>
  <c r="L2337" i="2"/>
  <c r="M2337" i="2"/>
  <c r="N2337" i="2" s="1"/>
  <c r="P2337" i="2"/>
  <c r="Q2337" i="2"/>
  <c r="R2337" i="2"/>
  <c r="S2337" i="2"/>
  <c r="T2337" i="2"/>
  <c r="A2338" i="2"/>
  <c r="B2338" i="2" s="1"/>
  <c r="C2338" i="2"/>
  <c r="D2338" i="2"/>
  <c r="G2338" i="2"/>
  <c r="E2338" i="2" s="1"/>
  <c r="F2338" i="2" s="1"/>
  <c r="H2338" i="2"/>
  <c r="I2338" i="2"/>
  <c r="L2338" i="2"/>
  <c r="M2338" i="2"/>
  <c r="P2338" i="2"/>
  <c r="Q2338" i="2"/>
  <c r="R2338" i="2"/>
  <c r="S2338" i="2"/>
  <c r="T2338" i="2"/>
  <c r="A2339" i="2"/>
  <c r="B2339" i="2" s="1"/>
  <c r="C2339" i="2"/>
  <c r="D2339" i="2"/>
  <c r="G2339" i="2"/>
  <c r="E2339" i="2" s="1"/>
  <c r="F2339" i="2" s="1"/>
  <c r="H2339" i="2"/>
  <c r="I2339" i="2"/>
  <c r="J2339" i="2" s="1"/>
  <c r="L2339" i="2"/>
  <c r="M2339" i="2"/>
  <c r="N2339" i="2" s="1"/>
  <c r="P2339" i="2"/>
  <c r="Q2339" i="2"/>
  <c r="R2339" i="2"/>
  <c r="S2339" i="2"/>
  <c r="T2339" i="2"/>
  <c r="A2340" i="2"/>
  <c r="B2340" i="2" s="1"/>
  <c r="C2340" i="2"/>
  <c r="D2340" i="2"/>
  <c r="G2340" i="2"/>
  <c r="E2340" i="2" s="1"/>
  <c r="F2340" i="2" s="1"/>
  <c r="H2340" i="2"/>
  <c r="I2340" i="2"/>
  <c r="L2340" i="2"/>
  <c r="M2340" i="2"/>
  <c r="P2340" i="2"/>
  <c r="Q2340" i="2"/>
  <c r="R2340" i="2"/>
  <c r="S2340" i="2"/>
  <c r="T2340" i="2"/>
  <c r="A2341" i="2"/>
  <c r="B2341" i="2" s="1"/>
  <c r="C2341" i="2"/>
  <c r="D2341" i="2"/>
  <c r="G2341" i="2"/>
  <c r="E2341" i="2" s="1"/>
  <c r="F2341" i="2" s="1"/>
  <c r="H2341" i="2"/>
  <c r="I2341" i="2"/>
  <c r="J2341" i="2" s="1"/>
  <c r="L2341" i="2"/>
  <c r="M2341" i="2"/>
  <c r="N2341" i="2" s="1"/>
  <c r="P2341" i="2"/>
  <c r="Q2341" i="2"/>
  <c r="R2341" i="2"/>
  <c r="S2341" i="2"/>
  <c r="T2341" i="2"/>
  <c r="A2342" i="2"/>
  <c r="B2342" i="2" s="1"/>
  <c r="C2342" i="2"/>
  <c r="D2342" i="2"/>
  <c r="G2342" i="2"/>
  <c r="E2342" i="2" s="1"/>
  <c r="F2342" i="2" s="1"/>
  <c r="H2342" i="2"/>
  <c r="I2342" i="2"/>
  <c r="L2342" i="2"/>
  <c r="M2342" i="2"/>
  <c r="P2342" i="2"/>
  <c r="Q2342" i="2"/>
  <c r="R2342" i="2"/>
  <c r="S2342" i="2"/>
  <c r="T2342" i="2"/>
  <c r="A2343" i="2"/>
  <c r="B2343" i="2" s="1"/>
  <c r="C2343" i="2"/>
  <c r="D2343" i="2"/>
  <c r="G2343" i="2"/>
  <c r="E2343" i="2" s="1"/>
  <c r="F2343" i="2" s="1"/>
  <c r="H2343" i="2"/>
  <c r="I2343" i="2"/>
  <c r="J2343" i="2" s="1"/>
  <c r="L2343" i="2"/>
  <c r="M2343" i="2"/>
  <c r="N2343" i="2" s="1"/>
  <c r="P2343" i="2"/>
  <c r="Q2343" i="2"/>
  <c r="R2343" i="2"/>
  <c r="S2343" i="2"/>
  <c r="T2343" i="2"/>
  <c r="A2344" i="2"/>
  <c r="B2344" i="2" s="1"/>
  <c r="C2344" i="2"/>
  <c r="D2344" i="2"/>
  <c r="G2344" i="2"/>
  <c r="E2344" i="2" s="1"/>
  <c r="F2344" i="2" s="1"/>
  <c r="H2344" i="2"/>
  <c r="I2344" i="2"/>
  <c r="L2344" i="2"/>
  <c r="M2344" i="2"/>
  <c r="P2344" i="2"/>
  <c r="Q2344" i="2"/>
  <c r="R2344" i="2"/>
  <c r="S2344" i="2"/>
  <c r="T2344" i="2"/>
  <c r="A2345" i="2"/>
  <c r="B2345" i="2" s="1"/>
  <c r="C2345" i="2"/>
  <c r="D2345" i="2"/>
  <c r="G2345" i="2"/>
  <c r="E2345" i="2" s="1"/>
  <c r="F2345" i="2" s="1"/>
  <c r="H2345" i="2"/>
  <c r="I2345" i="2"/>
  <c r="J2345" i="2" s="1"/>
  <c r="L2345" i="2"/>
  <c r="M2345" i="2"/>
  <c r="N2345" i="2" s="1"/>
  <c r="P2345" i="2"/>
  <c r="Q2345" i="2"/>
  <c r="R2345" i="2"/>
  <c r="S2345" i="2"/>
  <c r="T2345" i="2"/>
  <c r="A2346" i="2"/>
  <c r="B2346" i="2" s="1"/>
  <c r="C2346" i="2"/>
  <c r="D2346" i="2"/>
  <c r="G2346" i="2"/>
  <c r="E2346" i="2" s="1"/>
  <c r="F2346" i="2" s="1"/>
  <c r="H2346" i="2"/>
  <c r="I2346" i="2"/>
  <c r="L2346" i="2"/>
  <c r="M2346" i="2"/>
  <c r="P2346" i="2"/>
  <c r="Q2346" i="2"/>
  <c r="R2346" i="2"/>
  <c r="S2346" i="2"/>
  <c r="T2346" i="2"/>
  <c r="A2347" i="2"/>
  <c r="B2347" i="2" s="1"/>
  <c r="C2347" i="2"/>
  <c r="D2347" i="2"/>
  <c r="G2347" i="2"/>
  <c r="E2347" i="2" s="1"/>
  <c r="F2347" i="2" s="1"/>
  <c r="H2347" i="2"/>
  <c r="I2347" i="2"/>
  <c r="L2347" i="2"/>
  <c r="M2347" i="2"/>
  <c r="N2347" i="2" s="1"/>
  <c r="P2347" i="2"/>
  <c r="Q2347" i="2"/>
  <c r="R2347" i="2"/>
  <c r="S2347" i="2"/>
  <c r="T2347" i="2"/>
  <c r="A2348" i="2"/>
  <c r="B2348" i="2" s="1"/>
  <c r="C2348" i="2"/>
  <c r="D2348" i="2"/>
  <c r="G2348" i="2"/>
  <c r="E2348" i="2" s="1"/>
  <c r="F2348" i="2" s="1"/>
  <c r="H2348" i="2"/>
  <c r="I2348" i="2"/>
  <c r="L2348" i="2"/>
  <c r="M2348" i="2"/>
  <c r="P2348" i="2"/>
  <c r="Q2348" i="2"/>
  <c r="R2348" i="2"/>
  <c r="S2348" i="2"/>
  <c r="T2348" i="2"/>
  <c r="A2349" i="2"/>
  <c r="B2349" i="2" s="1"/>
  <c r="C2349" i="2"/>
  <c r="D2349" i="2"/>
  <c r="G2349" i="2"/>
  <c r="E2349" i="2" s="1"/>
  <c r="F2349" i="2" s="1"/>
  <c r="H2349" i="2"/>
  <c r="I2349" i="2"/>
  <c r="J2349" i="2" s="1"/>
  <c r="L2349" i="2"/>
  <c r="M2349" i="2"/>
  <c r="N2349" i="2" s="1"/>
  <c r="P2349" i="2"/>
  <c r="Q2349" i="2"/>
  <c r="R2349" i="2"/>
  <c r="S2349" i="2"/>
  <c r="T2349" i="2"/>
  <c r="A2350" i="2"/>
  <c r="B2350" i="2" s="1"/>
  <c r="C2350" i="2"/>
  <c r="D2350" i="2"/>
  <c r="G2350" i="2"/>
  <c r="E2350" i="2" s="1"/>
  <c r="F2350" i="2" s="1"/>
  <c r="H2350" i="2"/>
  <c r="I2350" i="2"/>
  <c r="L2350" i="2"/>
  <c r="M2350" i="2"/>
  <c r="P2350" i="2"/>
  <c r="Q2350" i="2"/>
  <c r="R2350" i="2"/>
  <c r="S2350" i="2"/>
  <c r="T2350" i="2"/>
  <c r="A2351" i="2"/>
  <c r="B2351" i="2" s="1"/>
  <c r="C2351" i="2"/>
  <c r="D2351" i="2"/>
  <c r="G2351" i="2"/>
  <c r="E2351" i="2" s="1"/>
  <c r="F2351" i="2" s="1"/>
  <c r="H2351" i="2"/>
  <c r="I2351" i="2"/>
  <c r="J2351" i="2" s="1"/>
  <c r="L2351" i="2"/>
  <c r="M2351" i="2"/>
  <c r="N2351" i="2" s="1"/>
  <c r="P2351" i="2"/>
  <c r="Q2351" i="2"/>
  <c r="R2351" i="2"/>
  <c r="S2351" i="2"/>
  <c r="T2351" i="2"/>
  <c r="A2352" i="2"/>
  <c r="B2352" i="2" s="1"/>
  <c r="C2352" i="2"/>
  <c r="D2352" i="2"/>
  <c r="G2352" i="2"/>
  <c r="E2352" i="2" s="1"/>
  <c r="F2352" i="2" s="1"/>
  <c r="H2352" i="2"/>
  <c r="I2352" i="2"/>
  <c r="L2352" i="2"/>
  <c r="M2352" i="2"/>
  <c r="P2352" i="2"/>
  <c r="Q2352" i="2"/>
  <c r="R2352" i="2"/>
  <c r="S2352" i="2"/>
  <c r="T2352" i="2"/>
  <c r="A2353" i="2"/>
  <c r="B2353" i="2" s="1"/>
  <c r="C2353" i="2"/>
  <c r="D2353" i="2"/>
  <c r="G2353" i="2"/>
  <c r="E2353" i="2" s="1"/>
  <c r="F2353" i="2" s="1"/>
  <c r="H2353" i="2"/>
  <c r="I2353" i="2"/>
  <c r="J2353" i="2" s="1"/>
  <c r="L2353" i="2"/>
  <c r="M2353" i="2"/>
  <c r="N2353" i="2" s="1"/>
  <c r="P2353" i="2"/>
  <c r="Q2353" i="2"/>
  <c r="R2353" i="2"/>
  <c r="S2353" i="2"/>
  <c r="T2353" i="2"/>
  <c r="A2354" i="2"/>
  <c r="B2354" i="2" s="1"/>
  <c r="C2354" i="2"/>
  <c r="D2354" i="2"/>
  <c r="G2354" i="2"/>
  <c r="E2354" i="2" s="1"/>
  <c r="F2354" i="2" s="1"/>
  <c r="H2354" i="2"/>
  <c r="I2354" i="2"/>
  <c r="L2354" i="2"/>
  <c r="M2354" i="2"/>
  <c r="P2354" i="2"/>
  <c r="Q2354" i="2"/>
  <c r="R2354" i="2"/>
  <c r="S2354" i="2"/>
  <c r="T2354" i="2"/>
  <c r="A2355" i="2"/>
  <c r="B2355" i="2" s="1"/>
  <c r="C2355" i="2"/>
  <c r="D2355" i="2"/>
  <c r="G2355" i="2"/>
  <c r="E2355" i="2" s="1"/>
  <c r="F2355" i="2" s="1"/>
  <c r="H2355" i="2"/>
  <c r="I2355" i="2"/>
  <c r="J2355" i="2" s="1"/>
  <c r="L2355" i="2"/>
  <c r="M2355" i="2"/>
  <c r="N2355" i="2" s="1"/>
  <c r="P2355" i="2"/>
  <c r="Q2355" i="2"/>
  <c r="R2355" i="2"/>
  <c r="S2355" i="2"/>
  <c r="T2355" i="2"/>
  <c r="A2356" i="2"/>
  <c r="B2356" i="2" s="1"/>
  <c r="C2356" i="2"/>
  <c r="D2356" i="2"/>
  <c r="G2356" i="2"/>
  <c r="E2356" i="2" s="1"/>
  <c r="F2356" i="2" s="1"/>
  <c r="H2356" i="2"/>
  <c r="I2356" i="2"/>
  <c r="L2356" i="2"/>
  <c r="M2356" i="2"/>
  <c r="P2356" i="2"/>
  <c r="Q2356" i="2"/>
  <c r="R2356" i="2"/>
  <c r="S2356" i="2"/>
  <c r="T2356" i="2"/>
  <c r="A2357" i="2"/>
  <c r="B2357" i="2" s="1"/>
  <c r="C2357" i="2"/>
  <c r="D2357" i="2"/>
  <c r="G2357" i="2"/>
  <c r="E2357" i="2" s="1"/>
  <c r="F2357" i="2" s="1"/>
  <c r="H2357" i="2"/>
  <c r="I2357" i="2"/>
  <c r="J2357" i="2" s="1"/>
  <c r="L2357" i="2"/>
  <c r="M2357" i="2"/>
  <c r="N2357" i="2" s="1"/>
  <c r="P2357" i="2"/>
  <c r="Q2357" i="2"/>
  <c r="R2357" i="2"/>
  <c r="S2357" i="2"/>
  <c r="T2357" i="2"/>
  <c r="A2358" i="2"/>
  <c r="B2358" i="2" s="1"/>
  <c r="C2358" i="2"/>
  <c r="D2358" i="2"/>
  <c r="G2358" i="2"/>
  <c r="E2358" i="2" s="1"/>
  <c r="F2358" i="2" s="1"/>
  <c r="H2358" i="2"/>
  <c r="I2358" i="2"/>
  <c r="L2358" i="2"/>
  <c r="M2358" i="2"/>
  <c r="P2358" i="2"/>
  <c r="Q2358" i="2"/>
  <c r="R2358" i="2"/>
  <c r="S2358" i="2"/>
  <c r="T2358" i="2"/>
  <c r="A2359" i="2"/>
  <c r="B2359" i="2" s="1"/>
  <c r="C2359" i="2"/>
  <c r="D2359" i="2"/>
  <c r="G2359" i="2"/>
  <c r="E2359" i="2" s="1"/>
  <c r="F2359" i="2" s="1"/>
  <c r="H2359" i="2"/>
  <c r="I2359" i="2"/>
  <c r="J2359" i="2" s="1"/>
  <c r="L2359" i="2"/>
  <c r="M2359" i="2"/>
  <c r="N2359" i="2" s="1"/>
  <c r="P2359" i="2"/>
  <c r="Q2359" i="2"/>
  <c r="R2359" i="2"/>
  <c r="S2359" i="2"/>
  <c r="T2359" i="2"/>
  <c r="A2360" i="2"/>
  <c r="B2360" i="2" s="1"/>
  <c r="C2360" i="2"/>
  <c r="D2360" i="2"/>
  <c r="G2360" i="2"/>
  <c r="E2360" i="2" s="1"/>
  <c r="F2360" i="2" s="1"/>
  <c r="H2360" i="2"/>
  <c r="I2360" i="2"/>
  <c r="L2360" i="2"/>
  <c r="M2360" i="2"/>
  <c r="P2360" i="2"/>
  <c r="Q2360" i="2"/>
  <c r="R2360" i="2"/>
  <c r="S2360" i="2"/>
  <c r="T2360" i="2"/>
  <c r="A2361" i="2"/>
  <c r="B2361" i="2" s="1"/>
  <c r="C2361" i="2"/>
  <c r="D2361" i="2"/>
  <c r="G2361" i="2"/>
  <c r="E2361" i="2" s="1"/>
  <c r="F2361" i="2" s="1"/>
  <c r="H2361" i="2"/>
  <c r="I2361" i="2"/>
  <c r="J2361" i="2" s="1"/>
  <c r="L2361" i="2"/>
  <c r="M2361" i="2"/>
  <c r="N2361" i="2" s="1"/>
  <c r="P2361" i="2"/>
  <c r="Q2361" i="2"/>
  <c r="R2361" i="2"/>
  <c r="S2361" i="2"/>
  <c r="T2361" i="2"/>
  <c r="A2362" i="2"/>
  <c r="B2362" i="2" s="1"/>
  <c r="C2362" i="2"/>
  <c r="D2362" i="2"/>
  <c r="G2362" i="2"/>
  <c r="E2362" i="2" s="1"/>
  <c r="F2362" i="2" s="1"/>
  <c r="H2362" i="2"/>
  <c r="I2362" i="2"/>
  <c r="L2362" i="2"/>
  <c r="M2362" i="2"/>
  <c r="P2362" i="2"/>
  <c r="Q2362" i="2"/>
  <c r="R2362" i="2"/>
  <c r="S2362" i="2"/>
  <c r="T2362" i="2"/>
  <c r="A2363" i="2"/>
  <c r="B2363" i="2" s="1"/>
  <c r="C2363" i="2"/>
  <c r="D2363" i="2"/>
  <c r="G2363" i="2"/>
  <c r="E2363" i="2" s="1"/>
  <c r="F2363" i="2" s="1"/>
  <c r="H2363" i="2"/>
  <c r="I2363" i="2"/>
  <c r="L2363" i="2"/>
  <c r="M2363" i="2"/>
  <c r="N2363" i="2" s="1"/>
  <c r="P2363" i="2"/>
  <c r="Q2363" i="2"/>
  <c r="R2363" i="2"/>
  <c r="S2363" i="2"/>
  <c r="T2363" i="2"/>
  <c r="A2364" i="2"/>
  <c r="B2364" i="2" s="1"/>
  <c r="C2364" i="2"/>
  <c r="D2364" i="2"/>
  <c r="G2364" i="2"/>
  <c r="E2364" i="2" s="1"/>
  <c r="F2364" i="2" s="1"/>
  <c r="H2364" i="2"/>
  <c r="I2364" i="2"/>
  <c r="L2364" i="2"/>
  <c r="M2364" i="2"/>
  <c r="P2364" i="2"/>
  <c r="Q2364" i="2"/>
  <c r="R2364" i="2"/>
  <c r="S2364" i="2"/>
  <c r="T2364" i="2"/>
  <c r="A2365" i="2"/>
  <c r="B2365" i="2" s="1"/>
  <c r="C2365" i="2"/>
  <c r="D2365" i="2"/>
  <c r="G2365" i="2"/>
  <c r="E2365" i="2" s="1"/>
  <c r="F2365" i="2" s="1"/>
  <c r="H2365" i="2"/>
  <c r="I2365" i="2"/>
  <c r="J2365" i="2" s="1"/>
  <c r="L2365" i="2"/>
  <c r="M2365" i="2"/>
  <c r="N2365" i="2" s="1"/>
  <c r="P2365" i="2"/>
  <c r="Q2365" i="2"/>
  <c r="R2365" i="2"/>
  <c r="S2365" i="2"/>
  <c r="T2365" i="2"/>
  <c r="A2366" i="2"/>
  <c r="B2366" i="2" s="1"/>
  <c r="C2366" i="2"/>
  <c r="D2366" i="2"/>
  <c r="G2366" i="2"/>
  <c r="E2366" i="2" s="1"/>
  <c r="F2366" i="2" s="1"/>
  <c r="H2366" i="2"/>
  <c r="I2366" i="2"/>
  <c r="L2366" i="2"/>
  <c r="M2366" i="2"/>
  <c r="P2366" i="2"/>
  <c r="Q2366" i="2"/>
  <c r="R2366" i="2"/>
  <c r="S2366" i="2"/>
  <c r="T2366" i="2"/>
  <c r="A2367" i="2"/>
  <c r="B2367" i="2" s="1"/>
  <c r="C2367" i="2"/>
  <c r="D2367" i="2"/>
  <c r="G2367" i="2"/>
  <c r="E2367" i="2" s="1"/>
  <c r="F2367" i="2" s="1"/>
  <c r="H2367" i="2"/>
  <c r="I2367" i="2"/>
  <c r="J2367" i="2" s="1"/>
  <c r="L2367" i="2"/>
  <c r="M2367" i="2"/>
  <c r="N2367" i="2" s="1"/>
  <c r="P2367" i="2"/>
  <c r="Q2367" i="2"/>
  <c r="R2367" i="2"/>
  <c r="S2367" i="2"/>
  <c r="T2367" i="2"/>
  <c r="A2368" i="2"/>
  <c r="B2368" i="2" s="1"/>
  <c r="C2368" i="2"/>
  <c r="D2368" i="2"/>
  <c r="G2368" i="2"/>
  <c r="E2368" i="2" s="1"/>
  <c r="F2368" i="2" s="1"/>
  <c r="H2368" i="2"/>
  <c r="I2368" i="2"/>
  <c r="L2368" i="2"/>
  <c r="M2368" i="2"/>
  <c r="P2368" i="2"/>
  <c r="Q2368" i="2"/>
  <c r="R2368" i="2"/>
  <c r="S2368" i="2"/>
  <c r="T2368" i="2"/>
  <c r="A2369" i="2"/>
  <c r="B2369" i="2" s="1"/>
  <c r="C2369" i="2"/>
  <c r="D2369" i="2"/>
  <c r="G2369" i="2"/>
  <c r="E2369" i="2" s="1"/>
  <c r="F2369" i="2" s="1"/>
  <c r="H2369" i="2"/>
  <c r="I2369" i="2"/>
  <c r="J2369" i="2" s="1"/>
  <c r="L2369" i="2"/>
  <c r="M2369" i="2"/>
  <c r="N2369" i="2" s="1"/>
  <c r="P2369" i="2"/>
  <c r="Q2369" i="2"/>
  <c r="R2369" i="2"/>
  <c r="S2369" i="2"/>
  <c r="T2369" i="2"/>
  <c r="A2370" i="2"/>
  <c r="B2370" i="2" s="1"/>
  <c r="C2370" i="2"/>
  <c r="D2370" i="2"/>
  <c r="G2370" i="2"/>
  <c r="E2370" i="2" s="1"/>
  <c r="F2370" i="2" s="1"/>
  <c r="H2370" i="2"/>
  <c r="I2370" i="2"/>
  <c r="L2370" i="2"/>
  <c r="M2370" i="2"/>
  <c r="P2370" i="2"/>
  <c r="Q2370" i="2"/>
  <c r="R2370" i="2"/>
  <c r="S2370" i="2"/>
  <c r="T2370" i="2"/>
  <c r="A2371" i="2"/>
  <c r="B2371" i="2" s="1"/>
  <c r="C2371" i="2"/>
  <c r="D2371" i="2"/>
  <c r="G2371" i="2"/>
  <c r="E2371" i="2" s="1"/>
  <c r="F2371" i="2" s="1"/>
  <c r="H2371" i="2"/>
  <c r="I2371" i="2"/>
  <c r="J2371" i="2" s="1"/>
  <c r="L2371" i="2"/>
  <c r="M2371" i="2"/>
  <c r="N2371" i="2" s="1"/>
  <c r="P2371" i="2"/>
  <c r="Q2371" i="2"/>
  <c r="R2371" i="2"/>
  <c r="S2371" i="2"/>
  <c r="T2371" i="2"/>
  <c r="A2372" i="2"/>
  <c r="B2372" i="2" s="1"/>
  <c r="C2372" i="2"/>
  <c r="D2372" i="2"/>
  <c r="G2372" i="2"/>
  <c r="E2372" i="2" s="1"/>
  <c r="F2372" i="2" s="1"/>
  <c r="H2372" i="2"/>
  <c r="I2372" i="2"/>
  <c r="L2372" i="2"/>
  <c r="M2372" i="2"/>
  <c r="P2372" i="2"/>
  <c r="Q2372" i="2"/>
  <c r="R2372" i="2"/>
  <c r="S2372" i="2"/>
  <c r="T2372" i="2"/>
  <c r="A2373" i="2"/>
  <c r="B2373" i="2" s="1"/>
  <c r="C2373" i="2"/>
  <c r="D2373" i="2"/>
  <c r="G2373" i="2"/>
  <c r="E2373" i="2" s="1"/>
  <c r="F2373" i="2" s="1"/>
  <c r="H2373" i="2"/>
  <c r="I2373" i="2"/>
  <c r="J2373" i="2" s="1"/>
  <c r="L2373" i="2"/>
  <c r="M2373" i="2"/>
  <c r="N2373" i="2" s="1"/>
  <c r="P2373" i="2"/>
  <c r="Q2373" i="2"/>
  <c r="R2373" i="2"/>
  <c r="S2373" i="2"/>
  <c r="T2373" i="2"/>
  <c r="A2374" i="2"/>
  <c r="B2374" i="2" s="1"/>
  <c r="C2374" i="2"/>
  <c r="D2374" i="2"/>
  <c r="G2374" i="2"/>
  <c r="E2374" i="2" s="1"/>
  <c r="F2374" i="2" s="1"/>
  <c r="H2374" i="2"/>
  <c r="I2374" i="2"/>
  <c r="L2374" i="2"/>
  <c r="M2374" i="2"/>
  <c r="P2374" i="2"/>
  <c r="Q2374" i="2"/>
  <c r="R2374" i="2"/>
  <c r="S2374" i="2"/>
  <c r="T2374" i="2"/>
  <c r="A2375" i="2"/>
  <c r="B2375" i="2" s="1"/>
  <c r="C2375" i="2"/>
  <c r="D2375" i="2"/>
  <c r="G2375" i="2"/>
  <c r="E2375" i="2" s="1"/>
  <c r="F2375" i="2" s="1"/>
  <c r="H2375" i="2"/>
  <c r="I2375" i="2"/>
  <c r="J2375" i="2" s="1"/>
  <c r="L2375" i="2"/>
  <c r="M2375" i="2"/>
  <c r="N2375" i="2" s="1"/>
  <c r="P2375" i="2"/>
  <c r="Q2375" i="2"/>
  <c r="R2375" i="2"/>
  <c r="S2375" i="2"/>
  <c r="T2375" i="2"/>
  <c r="A2376" i="2"/>
  <c r="B2376" i="2" s="1"/>
  <c r="C2376" i="2"/>
  <c r="D2376" i="2"/>
  <c r="G2376" i="2"/>
  <c r="E2376" i="2" s="1"/>
  <c r="F2376" i="2" s="1"/>
  <c r="H2376" i="2"/>
  <c r="I2376" i="2"/>
  <c r="L2376" i="2"/>
  <c r="M2376" i="2"/>
  <c r="P2376" i="2"/>
  <c r="Q2376" i="2"/>
  <c r="R2376" i="2"/>
  <c r="S2376" i="2"/>
  <c r="T2376" i="2"/>
  <c r="A2377" i="2"/>
  <c r="B2377" i="2" s="1"/>
  <c r="C2377" i="2"/>
  <c r="D2377" i="2"/>
  <c r="G2377" i="2"/>
  <c r="E2377" i="2" s="1"/>
  <c r="F2377" i="2" s="1"/>
  <c r="H2377" i="2"/>
  <c r="I2377" i="2"/>
  <c r="J2377" i="2" s="1"/>
  <c r="L2377" i="2"/>
  <c r="M2377" i="2"/>
  <c r="N2377" i="2" s="1"/>
  <c r="P2377" i="2"/>
  <c r="Q2377" i="2"/>
  <c r="R2377" i="2"/>
  <c r="S2377" i="2"/>
  <c r="T2377" i="2"/>
  <c r="A2378" i="2"/>
  <c r="B2378" i="2" s="1"/>
  <c r="C2378" i="2"/>
  <c r="D2378" i="2"/>
  <c r="G2378" i="2"/>
  <c r="E2378" i="2" s="1"/>
  <c r="F2378" i="2" s="1"/>
  <c r="H2378" i="2"/>
  <c r="I2378" i="2"/>
  <c r="L2378" i="2"/>
  <c r="M2378" i="2"/>
  <c r="P2378" i="2"/>
  <c r="Q2378" i="2"/>
  <c r="R2378" i="2"/>
  <c r="S2378" i="2"/>
  <c r="T2378" i="2"/>
  <c r="A2379" i="2"/>
  <c r="B2379" i="2" s="1"/>
  <c r="C2379" i="2"/>
  <c r="D2379" i="2"/>
  <c r="G2379" i="2"/>
  <c r="E2379" i="2" s="1"/>
  <c r="F2379" i="2" s="1"/>
  <c r="H2379" i="2"/>
  <c r="I2379" i="2"/>
  <c r="L2379" i="2"/>
  <c r="M2379" i="2"/>
  <c r="N2379" i="2" s="1"/>
  <c r="P2379" i="2"/>
  <c r="Q2379" i="2"/>
  <c r="R2379" i="2"/>
  <c r="S2379" i="2"/>
  <c r="T2379" i="2"/>
  <c r="A2380" i="2"/>
  <c r="B2380" i="2" s="1"/>
  <c r="C2380" i="2"/>
  <c r="D2380" i="2"/>
  <c r="G2380" i="2"/>
  <c r="E2380" i="2" s="1"/>
  <c r="F2380" i="2" s="1"/>
  <c r="H2380" i="2"/>
  <c r="I2380" i="2"/>
  <c r="L2380" i="2"/>
  <c r="M2380" i="2"/>
  <c r="P2380" i="2"/>
  <c r="Q2380" i="2"/>
  <c r="R2380" i="2"/>
  <c r="S2380" i="2"/>
  <c r="T2380" i="2"/>
  <c r="A2381" i="2"/>
  <c r="B2381" i="2" s="1"/>
  <c r="C2381" i="2"/>
  <c r="D2381" i="2"/>
  <c r="G2381" i="2"/>
  <c r="E2381" i="2" s="1"/>
  <c r="F2381" i="2" s="1"/>
  <c r="H2381" i="2"/>
  <c r="I2381" i="2"/>
  <c r="J2381" i="2" s="1"/>
  <c r="L2381" i="2"/>
  <c r="M2381" i="2"/>
  <c r="N2381" i="2" s="1"/>
  <c r="P2381" i="2"/>
  <c r="Q2381" i="2"/>
  <c r="R2381" i="2"/>
  <c r="S2381" i="2"/>
  <c r="T2381" i="2"/>
  <c r="A2382" i="2"/>
  <c r="B2382" i="2" s="1"/>
  <c r="C2382" i="2"/>
  <c r="D2382" i="2"/>
  <c r="G2382" i="2"/>
  <c r="E2382" i="2" s="1"/>
  <c r="F2382" i="2" s="1"/>
  <c r="H2382" i="2"/>
  <c r="I2382" i="2"/>
  <c r="L2382" i="2"/>
  <c r="M2382" i="2"/>
  <c r="P2382" i="2"/>
  <c r="Q2382" i="2"/>
  <c r="R2382" i="2"/>
  <c r="S2382" i="2"/>
  <c r="T2382" i="2"/>
  <c r="A2383" i="2"/>
  <c r="B2383" i="2" s="1"/>
  <c r="C2383" i="2"/>
  <c r="D2383" i="2"/>
  <c r="G2383" i="2"/>
  <c r="E2383" i="2" s="1"/>
  <c r="F2383" i="2" s="1"/>
  <c r="H2383" i="2"/>
  <c r="I2383" i="2"/>
  <c r="J2383" i="2" s="1"/>
  <c r="L2383" i="2"/>
  <c r="M2383" i="2"/>
  <c r="N2383" i="2" s="1"/>
  <c r="P2383" i="2"/>
  <c r="Q2383" i="2"/>
  <c r="R2383" i="2"/>
  <c r="S2383" i="2"/>
  <c r="T2383" i="2"/>
  <c r="A2384" i="2"/>
  <c r="B2384" i="2" s="1"/>
  <c r="C2384" i="2"/>
  <c r="D2384" i="2"/>
  <c r="G2384" i="2"/>
  <c r="E2384" i="2" s="1"/>
  <c r="F2384" i="2" s="1"/>
  <c r="H2384" i="2"/>
  <c r="I2384" i="2"/>
  <c r="L2384" i="2"/>
  <c r="M2384" i="2"/>
  <c r="P2384" i="2"/>
  <c r="Q2384" i="2"/>
  <c r="R2384" i="2"/>
  <c r="S2384" i="2"/>
  <c r="T2384" i="2"/>
  <c r="A2385" i="2"/>
  <c r="B2385" i="2" s="1"/>
  <c r="C2385" i="2"/>
  <c r="D2385" i="2"/>
  <c r="G2385" i="2"/>
  <c r="E2385" i="2" s="1"/>
  <c r="F2385" i="2" s="1"/>
  <c r="H2385" i="2"/>
  <c r="I2385" i="2"/>
  <c r="J2385" i="2" s="1"/>
  <c r="L2385" i="2"/>
  <c r="M2385" i="2"/>
  <c r="N2385" i="2" s="1"/>
  <c r="P2385" i="2"/>
  <c r="Q2385" i="2"/>
  <c r="R2385" i="2"/>
  <c r="S2385" i="2"/>
  <c r="T2385" i="2"/>
  <c r="A2386" i="2"/>
  <c r="B2386" i="2" s="1"/>
  <c r="C2386" i="2"/>
  <c r="D2386" i="2"/>
  <c r="G2386" i="2"/>
  <c r="E2386" i="2" s="1"/>
  <c r="F2386" i="2" s="1"/>
  <c r="H2386" i="2"/>
  <c r="I2386" i="2"/>
  <c r="L2386" i="2"/>
  <c r="M2386" i="2"/>
  <c r="P2386" i="2"/>
  <c r="Q2386" i="2"/>
  <c r="R2386" i="2"/>
  <c r="S2386" i="2"/>
  <c r="T2386" i="2"/>
  <c r="A2387" i="2"/>
  <c r="B2387" i="2" s="1"/>
  <c r="C2387" i="2"/>
  <c r="D2387" i="2"/>
  <c r="G2387" i="2"/>
  <c r="E2387" i="2" s="1"/>
  <c r="F2387" i="2" s="1"/>
  <c r="H2387" i="2"/>
  <c r="I2387" i="2"/>
  <c r="J2387" i="2" s="1"/>
  <c r="L2387" i="2"/>
  <c r="M2387" i="2"/>
  <c r="N2387" i="2" s="1"/>
  <c r="P2387" i="2"/>
  <c r="Q2387" i="2"/>
  <c r="R2387" i="2"/>
  <c r="S2387" i="2"/>
  <c r="T2387" i="2"/>
  <c r="A2388" i="2"/>
  <c r="B2388" i="2" s="1"/>
  <c r="C2388" i="2"/>
  <c r="D2388" i="2"/>
  <c r="G2388" i="2"/>
  <c r="E2388" i="2" s="1"/>
  <c r="F2388" i="2" s="1"/>
  <c r="H2388" i="2"/>
  <c r="I2388" i="2"/>
  <c r="L2388" i="2"/>
  <c r="M2388" i="2"/>
  <c r="P2388" i="2"/>
  <c r="Q2388" i="2"/>
  <c r="R2388" i="2"/>
  <c r="S2388" i="2"/>
  <c r="T2388" i="2"/>
  <c r="A2389" i="2"/>
  <c r="B2389" i="2" s="1"/>
  <c r="C2389" i="2"/>
  <c r="D2389" i="2"/>
  <c r="G2389" i="2"/>
  <c r="E2389" i="2" s="1"/>
  <c r="F2389" i="2" s="1"/>
  <c r="H2389" i="2"/>
  <c r="I2389" i="2"/>
  <c r="J2389" i="2" s="1"/>
  <c r="L2389" i="2"/>
  <c r="M2389" i="2"/>
  <c r="N2389" i="2" s="1"/>
  <c r="P2389" i="2"/>
  <c r="Q2389" i="2"/>
  <c r="R2389" i="2"/>
  <c r="S2389" i="2"/>
  <c r="T2389" i="2"/>
  <c r="A2390" i="2"/>
  <c r="B2390" i="2" s="1"/>
  <c r="C2390" i="2"/>
  <c r="D2390" i="2"/>
  <c r="G2390" i="2"/>
  <c r="E2390" i="2" s="1"/>
  <c r="F2390" i="2" s="1"/>
  <c r="H2390" i="2"/>
  <c r="I2390" i="2"/>
  <c r="L2390" i="2"/>
  <c r="M2390" i="2"/>
  <c r="P2390" i="2"/>
  <c r="Q2390" i="2"/>
  <c r="R2390" i="2"/>
  <c r="S2390" i="2"/>
  <c r="T2390" i="2"/>
  <c r="A2391" i="2"/>
  <c r="B2391" i="2" s="1"/>
  <c r="C2391" i="2"/>
  <c r="D2391" i="2"/>
  <c r="G2391" i="2"/>
  <c r="E2391" i="2" s="1"/>
  <c r="F2391" i="2" s="1"/>
  <c r="H2391" i="2"/>
  <c r="I2391" i="2"/>
  <c r="J2391" i="2" s="1"/>
  <c r="L2391" i="2"/>
  <c r="M2391" i="2"/>
  <c r="N2391" i="2" s="1"/>
  <c r="P2391" i="2"/>
  <c r="Q2391" i="2"/>
  <c r="R2391" i="2"/>
  <c r="S2391" i="2"/>
  <c r="T2391" i="2"/>
  <c r="A2392" i="2"/>
  <c r="B2392" i="2" s="1"/>
  <c r="C2392" i="2"/>
  <c r="D2392" i="2"/>
  <c r="G2392" i="2"/>
  <c r="E2392" i="2" s="1"/>
  <c r="F2392" i="2" s="1"/>
  <c r="H2392" i="2"/>
  <c r="I2392" i="2"/>
  <c r="L2392" i="2"/>
  <c r="M2392" i="2"/>
  <c r="P2392" i="2"/>
  <c r="Q2392" i="2"/>
  <c r="R2392" i="2"/>
  <c r="S2392" i="2"/>
  <c r="T2392" i="2"/>
  <c r="A2393" i="2"/>
  <c r="B2393" i="2" s="1"/>
  <c r="C2393" i="2"/>
  <c r="D2393" i="2"/>
  <c r="G2393" i="2"/>
  <c r="E2393" i="2" s="1"/>
  <c r="F2393" i="2" s="1"/>
  <c r="H2393" i="2"/>
  <c r="I2393" i="2"/>
  <c r="J2393" i="2" s="1"/>
  <c r="L2393" i="2"/>
  <c r="M2393" i="2"/>
  <c r="N2393" i="2" s="1"/>
  <c r="P2393" i="2"/>
  <c r="Q2393" i="2"/>
  <c r="R2393" i="2"/>
  <c r="S2393" i="2"/>
  <c r="T2393" i="2"/>
  <c r="A2394" i="2"/>
  <c r="B2394" i="2" s="1"/>
  <c r="C2394" i="2"/>
  <c r="D2394" i="2"/>
  <c r="G2394" i="2"/>
  <c r="E2394" i="2" s="1"/>
  <c r="F2394" i="2" s="1"/>
  <c r="H2394" i="2"/>
  <c r="I2394" i="2"/>
  <c r="L2394" i="2"/>
  <c r="M2394" i="2"/>
  <c r="P2394" i="2"/>
  <c r="Q2394" i="2"/>
  <c r="R2394" i="2"/>
  <c r="S2394" i="2"/>
  <c r="T2394" i="2"/>
  <c r="A2395" i="2"/>
  <c r="B2395" i="2" s="1"/>
  <c r="C2395" i="2"/>
  <c r="D2395" i="2"/>
  <c r="G2395" i="2"/>
  <c r="E2395" i="2" s="1"/>
  <c r="F2395" i="2" s="1"/>
  <c r="H2395" i="2"/>
  <c r="I2395" i="2"/>
  <c r="L2395" i="2"/>
  <c r="M2395" i="2"/>
  <c r="N2395" i="2" s="1"/>
  <c r="P2395" i="2"/>
  <c r="Q2395" i="2"/>
  <c r="R2395" i="2"/>
  <c r="S2395" i="2"/>
  <c r="T2395" i="2"/>
  <c r="A2396" i="2"/>
  <c r="B2396" i="2" s="1"/>
  <c r="C2396" i="2"/>
  <c r="D2396" i="2"/>
  <c r="G2396" i="2"/>
  <c r="E2396" i="2" s="1"/>
  <c r="F2396" i="2" s="1"/>
  <c r="H2396" i="2"/>
  <c r="I2396" i="2"/>
  <c r="L2396" i="2"/>
  <c r="M2396" i="2"/>
  <c r="P2396" i="2"/>
  <c r="Q2396" i="2"/>
  <c r="R2396" i="2"/>
  <c r="S2396" i="2"/>
  <c r="T2396" i="2"/>
  <c r="A2397" i="2"/>
  <c r="B2397" i="2" s="1"/>
  <c r="C2397" i="2"/>
  <c r="D2397" i="2"/>
  <c r="G2397" i="2"/>
  <c r="E2397" i="2" s="1"/>
  <c r="F2397" i="2" s="1"/>
  <c r="H2397" i="2"/>
  <c r="I2397" i="2"/>
  <c r="J2397" i="2" s="1"/>
  <c r="L2397" i="2"/>
  <c r="M2397" i="2"/>
  <c r="N2397" i="2" s="1"/>
  <c r="P2397" i="2"/>
  <c r="Q2397" i="2"/>
  <c r="R2397" i="2"/>
  <c r="S2397" i="2"/>
  <c r="T2397" i="2"/>
  <c r="A2398" i="2"/>
  <c r="B2398" i="2" s="1"/>
  <c r="C2398" i="2"/>
  <c r="D2398" i="2"/>
  <c r="G2398" i="2"/>
  <c r="E2398" i="2" s="1"/>
  <c r="F2398" i="2" s="1"/>
  <c r="H2398" i="2"/>
  <c r="I2398" i="2"/>
  <c r="L2398" i="2"/>
  <c r="M2398" i="2"/>
  <c r="P2398" i="2"/>
  <c r="Q2398" i="2"/>
  <c r="R2398" i="2"/>
  <c r="S2398" i="2"/>
  <c r="T2398" i="2"/>
  <c r="A2399" i="2"/>
  <c r="B2399" i="2" s="1"/>
  <c r="C2399" i="2"/>
  <c r="D2399" i="2"/>
  <c r="G2399" i="2"/>
  <c r="E2399" i="2" s="1"/>
  <c r="F2399" i="2" s="1"/>
  <c r="H2399" i="2"/>
  <c r="I2399" i="2"/>
  <c r="J2399" i="2" s="1"/>
  <c r="L2399" i="2"/>
  <c r="M2399" i="2"/>
  <c r="N2399" i="2" s="1"/>
  <c r="P2399" i="2"/>
  <c r="Q2399" i="2"/>
  <c r="R2399" i="2"/>
  <c r="S2399" i="2"/>
  <c r="T2399" i="2"/>
  <c r="A2400" i="2"/>
  <c r="B2400" i="2" s="1"/>
  <c r="C2400" i="2"/>
  <c r="D2400" i="2"/>
  <c r="G2400" i="2"/>
  <c r="E2400" i="2" s="1"/>
  <c r="F2400" i="2" s="1"/>
  <c r="H2400" i="2"/>
  <c r="I2400" i="2"/>
  <c r="L2400" i="2"/>
  <c r="M2400" i="2"/>
  <c r="P2400" i="2"/>
  <c r="Q2400" i="2"/>
  <c r="R2400" i="2"/>
  <c r="S2400" i="2"/>
  <c r="T2400" i="2"/>
  <c r="A2401" i="2"/>
  <c r="B2401" i="2" s="1"/>
  <c r="C2401" i="2"/>
  <c r="D2401" i="2"/>
  <c r="G2401" i="2"/>
  <c r="E2401" i="2" s="1"/>
  <c r="F2401" i="2" s="1"/>
  <c r="H2401" i="2"/>
  <c r="I2401" i="2"/>
  <c r="J2401" i="2" s="1"/>
  <c r="L2401" i="2"/>
  <c r="M2401" i="2"/>
  <c r="N2401" i="2" s="1"/>
  <c r="P2401" i="2"/>
  <c r="Q2401" i="2"/>
  <c r="R2401" i="2"/>
  <c r="S2401" i="2"/>
  <c r="T2401" i="2"/>
  <c r="A2402" i="2"/>
  <c r="B2402" i="2" s="1"/>
  <c r="C2402" i="2"/>
  <c r="D2402" i="2"/>
  <c r="G2402" i="2"/>
  <c r="E2402" i="2" s="1"/>
  <c r="F2402" i="2" s="1"/>
  <c r="H2402" i="2"/>
  <c r="I2402" i="2"/>
  <c r="L2402" i="2"/>
  <c r="M2402" i="2"/>
  <c r="P2402" i="2"/>
  <c r="Q2402" i="2"/>
  <c r="R2402" i="2"/>
  <c r="S2402" i="2"/>
  <c r="T2402" i="2"/>
  <c r="A2403" i="2"/>
  <c r="B2403" i="2" s="1"/>
  <c r="C2403" i="2"/>
  <c r="D2403" i="2"/>
  <c r="G2403" i="2"/>
  <c r="E2403" i="2" s="1"/>
  <c r="F2403" i="2" s="1"/>
  <c r="H2403" i="2"/>
  <c r="I2403" i="2"/>
  <c r="J2403" i="2" s="1"/>
  <c r="L2403" i="2"/>
  <c r="M2403" i="2"/>
  <c r="N2403" i="2" s="1"/>
  <c r="P2403" i="2"/>
  <c r="Q2403" i="2"/>
  <c r="R2403" i="2"/>
  <c r="S2403" i="2"/>
  <c r="T2403" i="2"/>
  <c r="A2404" i="2"/>
  <c r="B2404" i="2" s="1"/>
  <c r="C2404" i="2"/>
  <c r="D2404" i="2"/>
  <c r="G2404" i="2"/>
  <c r="E2404" i="2" s="1"/>
  <c r="F2404" i="2" s="1"/>
  <c r="H2404" i="2"/>
  <c r="I2404" i="2"/>
  <c r="L2404" i="2"/>
  <c r="M2404" i="2"/>
  <c r="P2404" i="2"/>
  <c r="Q2404" i="2"/>
  <c r="R2404" i="2"/>
  <c r="S2404" i="2"/>
  <c r="T2404" i="2"/>
  <c r="A2405" i="2"/>
  <c r="B2405" i="2" s="1"/>
  <c r="C2405" i="2"/>
  <c r="D2405" i="2"/>
  <c r="G2405" i="2"/>
  <c r="E2405" i="2" s="1"/>
  <c r="F2405" i="2" s="1"/>
  <c r="H2405" i="2"/>
  <c r="I2405" i="2"/>
  <c r="J2405" i="2" s="1"/>
  <c r="L2405" i="2"/>
  <c r="M2405" i="2"/>
  <c r="N2405" i="2" s="1"/>
  <c r="P2405" i="2"/>
  <c r="Q2405" i="2"/>
  <c r="R2405" i="2"/>
  <c r="S2405" i="2"/>
  <c r="T2405" i="2"/>
  <c r="A2406" i="2"/>
  <c r="B2406" i="2" s="1"/>
  <c r="C2406" i="2"/>
  <c r="D2406" i="2"/>
  <c r="G2406" i="2"/>
  <c r="E2406" i="2" s="1"/>
  <c r="F2406" i="2" s="1"/>
  <c r="H2406" i="2"/>
  <c r="I2406" i="2"/>
  <c r="L2406" i="2"/>
  <c r="M2406" i="2"/>
  <c r="P2406" i="2"/>
  <c r="Q2406" i="2"/>
  <c r="R2406" i="2"/>
  <c r="S2406" i="2"/>
  <c r="T2406" i="2"/>
  <c r="A2407" i="2"/>
  <c r="B2407" i="2" s="1"/>
  <c r="C2407" i="2"/>
  <c r="D2407" i="2"/>
  <c r="G2407" i="2"/>
  <c r="E2407" i="2" s="1"/>
  <c r="F2407" i="2" s="1"/>
  <c r="H2407" i="2"/>
  <c r="I2407" i="2"/>
  <c r="J2407" i="2" s="1"/>
  <c r="L2407" i="2"/>
  <c r="M2407" i="2"/>
  <c r="N2407" i="2" s="1"/>
  <c r="P2407" i="2"/>
  <c r="Q2407" i="2"/>
  <c r="R2407" i="2"/>
  <c r="S2407" i="2"/>
  <c r="T2407" i="2"/>
  <c r="A2408" i="2"/>
  <c r="B2408" i="2" s="1"/>
  <c r="C2408" i="2"/>
  <c r="D2408" i="2"/>
  <c r="G2408" i="2"/>
  <c r="E2408" i="2" s="1"/>
  <c r="F2408" i="2" s="1"/>
  <c r="H2408" i="2"/>
  <c r="I2408" i="2"/>
  <c r="L2408" i="2"/>
  <c r="M2408" i="2"/>
  <c r="P2408" i="2"/>
  <c r="Q2408" i="2"/>
  <c r="R2408" i="2"/>
  <c r="S2408" i="2"/>
  <c r="T2408" i="2"/>
  <c r="A2409" i="2"/>
  <c r="B2409" i="2" s="1"/>
  <c r="C2409" i="2"/>
  <c r="D2409" i="2"/>
  <c r="G2409" i="2"/>
  <c r="E2409" i="2" s="1"/>
  <c r="F2409" i="2" s="1"/>
  <c r="H2409" i="2"/>
  <c r="I2409" i="2"/>
  <c r="J2409" i="2" s="1"/>
  <c r="L2409" i="2"/>
  <c r="M2409" i="2"/>
  <c r="N2409" i="2" s="1"/>
  <c r="P2409" i="2"/>
  <c r="Q2409" i="2"/>
  <c r="R2409" i="2"/>
  <c r="S2409" i="2"/>
  <c r="T2409" i="2"/>
  <c r="A2410" i="2"/>
  <c r="B2410" i="2" s="1"/>
  <c r="C2410" i="2"/>
  <c r="D2410" i="2"/>
  <c r="G2410" i="2"/>
  <c r="E2410" i="2" s="1"/>
  <c r="F2410" i="2" s="1"/>
  <c r="H2410" i="2"/>
  <c r="I2410" i="2"/>
  <c r="L2410" i="2"/>
  <c r="M2410" i="2"/>
  <c r="P2410" i="2"/>
  <c r="Q2410" i="2"/>
  <c r="R2410" i="2"/>
  <c r="S2410" i="2"/>
  <c r="T2410" i="2"/>
  <c r="A2411" i="2"/>
  <c r="B2411" i="2" s="1"/>
  <c r="C2411" i="2"/>
  <c r="D2411" i="2"/>
  <c r="G2411" i="2"/>
  <c r="E2411" i="2" s="1"/>
  <c r="F2411" i="2" s="1"/>
  <c r="H2411" i="2"/>
  <c r="I2411" i="2"/>
  <c r="L2411" i="2"/>
  <c r="M2411" i="2"/>
  <c r="N2411" i="2" s="1"/>
  <c r="P2411" i="2"/>
  <c r="Q2411" i="2"/>
  <c r="R2411" i="2"/>
  <c r="S2411" i="2"/>
  <c r="T2411" i="2"/>
  <c r="A2412" i="2"/>
  <c r="B2412" i="2" s="1"/>
  <c r="C2412" i="2"/>
  <c r="D2412" i="2"/>
  <c r="G2412" i="2"/>
  <c r="E2412" i="2" s="1"/>
  <c r="F2412" i="2" s="1"/>
  <c r="H2412" i="2"/>
  <c r="I2412" i="2"/>
  <c r="L2412" i="2"/>
  <c r="M2412" i="2"/>
  <c r="P2412" i="2"/>
  <c r="Q2412" i="2"/>
  <c r="R2412" i="2"/>
  <c r="S2412" i="2"/>
  <c r="T2412" i="2"/>
  <c r="A2413" i="2"/>
  <c r="B2413" i="2" s="1"/>
  <c r="C2413" i="2"/>
  <c r="D2413" i="2"/>
  <c r="G2413" i="2"/>
  <c r="E2413" i="2" s="1"/>
  <c r="F2413" i="2" s="1"/>
  <c r="H2413" i="2"/>
  <c r="I2413" i="2"/>
  <c r="J2413" i="2" s="1"/>
  <c r="L2413" i="2"/>
  <c r="M2413" i="2"/>
  <c r="N2413" i="2" s="1"/>
  <c r="P2413" i="2"/>
  <c r="Q2413" i="2"/>
  <c r="R2413" i="2"/>
  <c r="S2413" i="2"/>
  <c r="T2413" i="2"/>
  <c r="A2414" i="2"/>
  <c r="B2414" i="2" s="1"/>
  <c r="C2414" i="2"/>
  <c r="D2414" i="2"/>
  <c r="G2414" i="2"/>
  <c r="E2414" i="2" s="1"/>
  <c r="F2414" i="2" s="1"/>
  <c r="H2414" i="2"/>
  <c r="I2414" i="2"/>
  <c r="L2414" i="2"/>
  <c r="M2414" i="2"/>
  <c r="P2414" i="2"/>
  <c r="Q2414" i="2"/>
  <c r="R2414" i="2"/>
  <c r="S2414" i="2"/>
  <c r="T2414" i="2"/>
  <c r="A2415" i="2"/>
  <c r="B2415" i="2" s="1"/>
  <c r="C2415" i="2"/>
  <c r="D2415" i="2"/>
  <c r="G2415" i="2"/>
  <c r="E2415" i="2" s="1"/>
  <c r="F2415" i="2" s="1"/>
  <c r="H2415" i="2"/>
  <c r="I2415" i="2"/>
  <c r="J2415" i="2" s="1"/>
  <c r="L2415" i="2"/>
  <c r="M2415" i="2"/>
  <c r="N2415" i="2" s="1"/>
  <c r="P2415" i="2"/>
  <c r="Q2415" i="2"/>
  <c r="R2415" i="2"/>
  <c r="S2415" i="2"/>
  <c r="T2415" i="2"/>
  <c r="A2416" i="2"/>
  <c r="B2416" i="2" s="1"/>
  <c r="C2416" i="2"/>
  <c r="D2416" i="2"/>
  <c r="G2416" i="2"/>
  <c r="E2416" i="2" s="1"/>
  <c r="F2416" i="2" s="1"/>
  <c r="H2416" i="2"/>
  <c r="I2416" i="2"/>
  <c r="L2416" i="2"/>
  <c r="M2416" i="2"/>
  <c r="P2416" i="2"/>
  <c r="Q2416" i="2"/>
  <c r="R2416" i="2"/>
  <c r="S2416" i="2"/>
  <c r="T2416" i="2"/>
  <c r="A2417" i="2"/>
  <c r="B2417" i="2" s="1"/>
  <c r="C2417" i="2"/>
  <c r="D2417" i="2"/>
  <c r="G2417" i="2"/>
  <c r="E2417" i="2" s="1"/>
  <c r="F2417" i="2" s="1"/>
  <c r="H2417" i="2"/>
  <c r="I2417" i="2"/>
  <c r="J2417" i="2" s="1"/>
  <c r="L2417" i="2"/>
  <c r="M2417" i="2"/>
  <c r="N2417" i="2" s="1"/>
  <c r="P2417" i="2"/>
  <c r="Q2417" i="2"/>
  <c r="R2417" i="2"/>
  <c r="S2417" i="2"/>
  <c r="T2417" i="2"/>
  <c r="A2418" i="2"/>
  <c r="B2418" i="2" s="1"/>
  <c r="C2418" i="2"/>
  <c r="D2418" i="2"/>
  <c r="G2418" i="2"/>
  <c r="E2418" i="2" s="1"/>
  <c r="F2418" i="2" s="1"/>
  <c r="H2418" i="2"/>
  <c r="I2418" i="2"/>
  <c r="L2418" i="2"/>
  <c r="M2418" i="2"/>
  <c r="P2418" i="2"/>
  <c r="Q2418" i="2"/>
  <c r="R2418" i="2"/>
  <c r="S2418" i="2"/>
  <c r="T2418" i="2"/>
  <c r="A2419" i="2"/>
  <c r="B2419" i="2" s="1"/>
  <c r="C2419" i="2"/>
  <c r="D2419" i="2"/>
  <c r="G2419" i="2"/>
  <c r="E2419" i="2" s="1"/>
  <c r="F2419" i="2" s="1"/>
  <c r="H2419" i="2"/>
  <c r="I2419" i="2"/>
  <c r="J2419" i="2" s="1"/>
  <c r="L2419" i="2"/>
  <c r="M2419" i="2"/>
  <c r="N2419" i="2" s="1"/>
  <c r="P2419" i="2"/>
  <c r="Q2419" i="2"/>
  <c r="R2419" i="2"/>
  <c r="S2419" i="2"/>
  <c r="T2419" i="2"/>
  <c r="A2420" i="2"/>
  <c r="B2420" i="2" s="1"/>
  <c r="C2420" i="2"/>
  <c r="D2420" i="2"/>
  <c r="G2420" i="2"/>
  <c r="E2420" i="2" s="1"/>
  <c r="F2420" i="2" s="1"/>
  <c r="H2420" i="2"/>
  <c r="I2420" i="2"/>
  <c r="L2420" i="2"/>
  <c r="M2420" i="2"/>
  <c r="P2420" i="2"/>
  <c r="Q2420" i="2"/>
  <c r="R2420" i="2"/>
  <c r="S2420" i="2"/>
  <c r="T2420" i="2"/>
  <c r="A2421" i="2"/>
  <c r="B2421" i="2" s="1"/>
  <c r="C2421" i="2"/>
  <c r="D2421" i="2"/>
  <c r="G2421" i="2"/>
  <c r="E2421" i="2" s="1"/>
  <c r="F2421" i="2" s="1"/>
  <c r="H2421" i="2"/>
  <c r="I2421" i="2"/>
  <c r="J2421" i="2" s="1"/>
  <c r="L2421" i="2"/>
  <c r="M2421" i="2"/>
  <c r="N2421" i="2" s="1"/>
  <c r="P2421" i="2"/>
  <c r="Q2421" i="2"/>
  <c r="R2421" i="2"/>
  <c r="S2421" i="2"/>
  <c r="T2421" i="2"/>
  <c r="A2422" i="2"/>
  <c r="B2422" i="2" s="1"/>
  <c r="C2422" i="2"/>
  <c r="D2422" i="2"/>
  <c r="G2422" i="2"/>
  <c r="E2422" i="2" s="1"/>
  <c r="F2422" i="2" s="1"/>
  <c r="H2422" i="2"/>
  <c r="I2422" i="2"/>
  <c r="L2422" i="2"/>
  <c r="M2422" i="2"/>
  <c r="P2422" i="2"/>
  <c r="Q2422" i="2"/>
  <c r="R2422" i="2"/>
  <c r="S2422" i="2"/>
  <c r="T2422" i="2"/>
  <c r="A2423" i="2"/>
  <c r="B2423" i="2" s="1"/>
  <c r="C2423" i="2"/>
  <c r="D2423" i="2"/>
  <c r="G2423" i="2"/>
  <c r="E2423" i="2" s="1"/>
  <c r="F2423" i="2" s="1"/>
  <c r="H2423" i="2"/>
  <c r="I2423" i="2"/>
  <c r="J2423" i="2" s="1"/>
  <c r="L2423" i="2"/>
  <c r="M2423" i="2"/>
  <c r="N2423" i="2" s="1"/>
  <c r="P2423" i="2"/>
  <c r="Q2423" i="2"/>
  <c r="R2423" i="2"/>
  <c r="S2423" i="2"/>
  <c r="T2423" i="2"/>
  <c r="A2424" i="2"/>
  <c r="B2424" i="2" s="1"/>
  <c r="C2424" i="2"/>
  <c r="D2424" i="2"/>
  <c r="G2424" i="2"/>
  <c r="E2424" i="2" s="1"/>
  <c r="F2424" i="2" s="1"/>
  <c r="H2424" i="2"/>
  <c r="I2424" i="2"/>
  <c r="L2424" i="2"/>
  <c r="M2424" i="2"/>
  <c r="P2424" i="2"/>
  <c r="Q2424" i="2"/>
  <c r="R2424" i="2"/>
  <c r="S2424" i="2"/>
  <c r="T2424" i="2"/>
  <c r="A2425" i="2"/>
  <c r="B2425" i="2" s="1"/>
  <c r="C2425" i="2"/>
  <c r="D2425" i="2"/>
  <c r="G2425" i="2"/>
  <c r="E2425" i="2" s="1"/>
  <c r="F2425" i="2" s="1"/>
  <c r="H2425" i="2"/>
  <c r="I2425" i="2"/>
  <c r="J2425" i="2" s="1"/>
  <c r="L2425" i="2"/>
  <c r="M2425" i="2"/>
  <c r="N2425" i="2" s="1"/>
  <c r="P2425" i="2"/>
  <c r="Q2425" i="2"/>
  <c r="R2425" i="2"/>
  <c r="S2425" i="2"/>
  <c r="T2425" i="2"/>
  <c r="A2426" i="2"/>
  <c r="B2426" i="2" s="1"/>
  <c r="C2426" i="2"/>
  <c r="D2426" i="2"/>
  <c r="G2426" i="2"/>
  <c r="E2426" i="2" s="1"/>
  <c r="F2426" i="2" s="1"/>
  <c r="H2426" i="2"/>
  <c r="I2426" i="2"/>
  <c r="L2426" i="2"/>
  <c r="M2426" i="2"/>
  <c r="P2426" i="2"/>
  <c r="Q2426" i="2"/>
  <c r="R2426" i="2"/>
  <c r="S2426" i="2"/>
  <c r="T2426" i="2"/>
  <c r="A2427" i="2"/>
  <c r="B2427" i="2" s="1"/>
  <c r="C2427" i="2"/>
  <c r="D2427" i="2"/>
  <c r="G2427" i="2"/>
  <c r="E2427" i="2" s="1"/>
  <c r="F2427" i="2" s="1"/>
  <c r="H2427" i="2"/>
  <c r="I2427" i="2"/>
  <c r="L2427" i="2"/>
  <c r="M2427" i="2"/>
  <c r="N2427" i="2" s="1"/>
  <c r="P2427" i="2"/>
  <c r="Q2427" i="2"/>
  <c r="R2427" i="2"/>
  <c r="S2427" i="2"/>
  <c r="T2427" i="2"/>
  <c r="A2428" i="2"/>
  <c r="B2428" i="2" s="1"/>
  <c r="C2428" i="2"/>
  <c r="D2428" i="2"/>
  <c r="G2428" i="2"/>
  <c r="E2428" i="2" s="1"/>
  <c r="F2428" i="2" s="1"/>
  <c r="H2428" i="2"/>
  <c r="I2428" i="2"/>
  <c r="L2428" i="2"/>
  <c r="M2428" i="2"/>
  <c r="P2428" i="2"/>
  <c r="Q2428" i="2"/>
  <c r="R2428" i="2"/>
  <c r="S2428" i="2"/>
  <c r="T2428" i="2"/>
  <c r="A2429" i="2"/>
  <c r="B2429" i="2" s="1"/>
  <c r="C2429" i="2"/>
  <c r="D2429" i="2"/>
  <c r="G2429" i="2"/>
  <c r="E2429" i="2" s="1"/>
  <c r="F2429" i="2" s="1"/>
  <c r="H2429" i="2"/>
  <c r="I2429" i="2"/>
  <c r="J2429" i="2" s="1"/>
  <c r="L2429" i="2"/>
  <c r="M2429" i="2"/>
  <c r="N2429" i="2" s="1"/>
  <c r="P2429" i="2"/>
  <c r="Q2429" i="2"/>
  <c r="R2429" i="2"/>
  <c r="S2429" i="2"/>
  <c r="T2429" i="2"/>
  <c r="A2430" i="2"/>
  <c r="B2430" i="2" s="1"/>
  <c r="C2430" i="2"/>
  <c r="D2430" i="2"/>
  <c r="G2430" i="2"/>
  <c r="E2430" i="2" s="1"/>
  <c r="F2430" i="2" s="1"/>
  <c r="H2430" i="2"/>
  <c r="I2430" i="2"/>
  <c r="L2430" i="2"/>
  <c r="M2430" i="2"/>
  <c r="P2430" i="2"/>
  <c r="Q2430" i="2"/>
  <c r="R2430" i="2"/>
  <c r="S2430" i="2"/>
  <c r="T2430" i="2"/>
  <c r="A2431" i="2"/>
  <c r="B2431" i="2" s="1"/>
  <c r="C2431" i="2"/>
  <c r="D2431" i="2"/>
  <c r="G2431" i="2"/>
  <c r="E2431" i="2" s="1"/>
  <c r="F2431" i="2" s="1"/>
  <c r="H2431" i="2"/>
  <c r="I2431" i="2"/>
  <c r="J2431" i="2" s="1"/>
  <c r="L2431" i="2"/>
  <c r="M2431" i="2"/>
  <c r="N2431" i="2" s="1"/>
  <c r="P2431" i="2"/>
  <c r="Q2431" i="2"/>
  <c r="R2431" i="2"/>
  <c r="S2431" i="2"/>
  <c r="T2431" i="2"/>
  <c r="A2432" i="2"/>
  <c r="B2432" i="2" s="1"/>
  <c r="C2432" i="2"/>
  <c r="D2432" i="2"/>
  <c r="G2432" i="2"/>
  <c r="E2432" i="2" s="1"/>
  <c r="F2432" i="2" s="1"/>
  <c r="H2432" i="2"/>
  <c r="I2432" i="2"/>
  <c r="L2432" i="2"/>
  <c r="M2432" i="2"/>
  <c r="P2432" i="2"/>
  <c r="Q2432" i="2"/>
  <c r="R2432" i="2"/>
  <c r="S2432" i="2"/>
  <c r="T2432" i="2"/>
  <c r="A2433" i="2"/>
  <c r="B2433" i="2" s="1"/>
  <c r="C2433" i="2"/>
  <c r="D2433" i="2"/>
  <c r="G2433" i="2"/>
  <c r="E2433" i="2" s="1"/>
  <c r="F2433" i="2" s="1"/>
  <c r="H2433" i="2"/>
  <c r="I2433" i="2"/>
  <c r="J2433" i="2" s="1"/>
  <c r="L2433" i="2"/>
  <c r="M2433" i="2"/>
  <c r="N2433" i="2" s="1"/>
  <c r="P2433" i="2"/>
  <c r="Q2433" i="2"/>
  <c r="R2433" i="2"/>
  <c r="S2433" i="2"/>
  <c r="T2433" i="2"/>
  <c r="A2434" i="2"/>
  <c r="B2434" i="2" s="1"/>
  <c r="C2434" i="2"/>
  <c r="D2434" i="2"/>
  <c r="G2434" i="2"/>
  <c r="E2434" i="2" s="1"/>
  <c r="F2434" i="2" s="1"/>
  <c r="H2434" i="2"/>
  <c r="I2434" i="2"/>
  <c r="L2434" i="2"/>
  <c r="M2434" i="2"/>
  <c r="P2434" i="2"/>
  <c r="Q2434" i="2"/>
  <c r="R2434" i="2"/>
  <c r="S2434" i="2"/>
  <c r="T2434" i="2"/>
  <c r="A2435" i="2"/>
  <c r="B2435" i="2" s="1"/>
  <c r="C2435" i="2"/>
  <c r="D2435" i="2"/>
  <c r="G2435" i="2"/>
  <c r="E2435" i="2" s="1"/>
  <c r="F2435" i="2" s="1"/>
  <c r="H2435" i="2"/>
  <c r="I2435" i="2"/>
  <c r="J2435" i="2" s="1"/>
  <c r="L2435" i="2"/>
  <c r="M2435" i="2"/>
  <c r="N2435" i="2" s="1"/>
  <c r="P2435" i="2"/>
  <c r="Q2435" i="2"/>
  <c r="R2435" i="2"/>
  <c r="S2435" i="2"/>
  <c r="T2435" i="2"/>
  <c r="A2436" i="2"/>
  <c r="B2436" i="2" s="1"/>
  <c r="C2436" i="2"/>
  <c r="D2436" i="2"/>
  <c r="G2436" i="2"/>
  <c r="E2436" i="2" s="1"/>
  <c r="F2436" i="2" s="1"/>
  <c r="H2436" i="2"/>
  <c r="I2436" i="2"/>
  <c r="L2436" i="2"/>
  <c r="M2436" i="2"/>
  <c r="P2436" i="2"/>
  <c r="Q2436" i="2"/>
  <c r="R2436" i="2"/>
  <c r="S2436" i="2"/>
  <c r="T2436" i="2"/>
  <c r="A2437" i="2"/>
  <c r="B2437" i="2" s="1"/>
  <c r="C2437" i="2"/>
  <c r="D2437" i="2"/>
  <c r="G2437" i="2"/>
  <c r="E2437" i="2" s="1"/>
  <c r="F2437" i="2" s="1"/>
  <c r="H2437" i="2"/>
  <c r="I2437" i="2"/>
  <c r="J2437" i="2" s="1"/>
  <c r="L2437" i="2"/>
  <c r="M2437" i="2"/>
  <c r="N2437" i="2" s="1"/>
  <c r="P2437" i="2"/>
  <c r="Q2437" i="2"/>
  <c r="R2437" i="2"/>
  <c r="S2437" i="2"/>
  <c r="T2437" i="2"/>
  <c r="A2438" i="2"/>
  <c r="B2438" i="2" s="1"/>
  <c r="C2438" i="2"/>
  <c r="D2438" i="2"/>
  <c r="G2438" i="2"/>
  <c r="E2438" i="2" s="1"/>
  <c r="F2438" i="2" s="1"/>
  <c r="H2438" i="2"/>
  <c r="I2438" i="2"/>
  <c r="L2438" i="2"/>
  <c r="M2438" i="2"/>
  <c r="P2438" i="2"/>
  <c r="Q2438" i="2"/>
  <c r="R2438" i="2"/>
  <c r="S2438" i="2"/>
  <c r="T2438" i="2"/>
  <c r="A2439" i="2"/>
  <c r="B2439" i="2" s="1"/>
  <c r="C2439" i="2"/>
  <c r="D2439" i="2"/>
  <c r="G2439" i="2"/>
  <c r="E2439" i="2" s="1"/>
  <c r="F2439" i="2" s="1"/>
  <c r="H2439" i="2"/>
  <c r="I2439" i="2"/>
  <c r="J2439" i="2" s="1"/>
  <c r="L2439" i="2"/>
  <c r="M2439" i="2"/>
  <c r="N2439" i="2" s="1"/>
  <c r="P2439" i="2"/>
  <c r="Q2439" i="2"/>
  <c r="R2439" i="2"/>
  <c r="S2439" i="2"/>
  <c r="T2439" i="2"/>
  <c r="A2440" i="2"/>
  <c r="B2440" i="2" s="1"/>
  <c r="C2440" i="2"/>
  <c r="D2440" i="2"/>
  <c r="G2440" i="2"/>
  <c r="E2440" i="2" s="1"/>
  <c r="F2440" i="2" s="1"/>
  <c r="H2440" i="2"/>
  <c r="I2440" i="2"/>
  <c r="L2440" i="2"/>
  <c r="M2440" i="2"/>
  <c r="P2440" i="2"/>
  <c r="Q2440" i="2"/>
  <c r="R2440" i="2"/>
  <c r="S2440" i="2"/>
  <c r="T2440" i="2"/>
  <c r="A2441" i="2"/>
  <c r="B2441" i="2" s="1"/>
  <c r="C2441" i="2"/>
  <c r="D2441" i="2"/>
  <c r="G2441" i="2"/>
  <c r="E2441" i="2" s="1"/>
  <c r="F2441" i="2" s="1"/>
  <c r="H2441" i="2"/>
  <c r="I2441" i="2"/>
  <c r="J2441" i="2" s="1"/>
  <c r="L2441" i="2"/>
  <c r="M2441" i="2"/>
  <c r="N2441" i="2" s="1"/>
  <c r="P2441" i="2"/>
  <c r="Q2441" i="2"/>
  <c r="R2441" i="2"/>
  <c r="S2441" i="2"/>
  <c r="T2441" i="2"/>
  <c r="A2442" i="2"/>
  <c r="B2442" i="2" s="1"/>
  <c r="C2442" i="2"/>
  <c r="D2442" i="2"/>
  <c r="G2442" i="2"/>
  <c r="E2442" i="2" s="1"/>
  <c r="F2442" i="2" s="1"/>
  <c r="H2442" i="2"/>
  <c r="I2442" i="2"/>
  <c r="L2442" i="2"/>
  <c r="M2442" i="2"/>
  <c r="P2442" i="2"/>
  <c r="Q2442" i="2"/>
  <c r="R2442" i="2"/>
  <c r="S2442" i="2"/>
  <c r="T2442" i="2"/>
  <c r="A2443" i="2"/>
  <c r="B2443" i="2" s="1"/>
  <c r="C2443" i="2"/>
  <c r="D2443" i="2"/>
  <c r="G2443" i="2"/>
  <c r="E2443" i="2" s="1"/>
  <c r="F2443" i="2" s="1"/>
  <c r="H2443" i="2"/>
  <c r="I2443" i="2"/>
  <c r="L2443" i="2"/>
  <c r="M2443" i="2"/>
  <c r="N2443" i="2" s="1"/>
  <c r="P2443" i="2"/>
  <c r="Q2443" i="2"/>
  <c r="R2443" i="2"/>
  <c r="S2443" i="2"/>
  <c r="T2443" i="2"/>
  <c r="A2444" i="2"/>
  <c r="B2444" i="2" s="1"/>
  <c r="C2444" i="2"/>
  <c r="D2444" i="2"/>
  <c r="G2444" i="2"/>
  <c r="E2444" i="2" s="1"/>
  <c r="F2444" i="2" s="1"/>
  <c r="H2444" i="2"/>
  <c r="I2444" i="2"/>
  <c r="L2444" i="2"/>
  <c r="M2444" i="2"/>
  <c r="P2444" i="2"/>
  <c r="Q2444" i="2"/>
  <c r="R2444" i="2"/>
  <c r="S2444" i="2"/>
  <c r="T2444" i="2"/>
  <c r="A2445" i="2"/>
  <c r="B2445" i="2" s="1"/>
  <c r="C2445" i="2"/>
  <c r="D2445" i="2"/>
  <c r="G2445" i="2"/>
  <c r="E2445" i="2" s="1"/>
  <c r="F2445" i="2" s="1"/>
  <c r="H2445" i="2"/>
  <c r="I2445" i="2"/>
  <c r="J2445" i="2" s="1"/>
  <c r="L2445" i="2"/>
  <c r="M2445" i="2"/>
  <c r="N2445" i="2" s="1"/>
  <c r="P2445" i="2"/>
  <c r="Q2445" i="2"/>
  <c r="R2445" i="2"/>
  <c r="S2445" i="2"/>
  <c r="T2445" i="2"/>
  <c r="A2446" i="2"/>
  <c r="B2446" i="2" s="1"/>
  <c r="C2446" i="2"/>
  <c r="D2446" i="2"/>
  <c r="G2446" i="2"/>
  <c r="E2446" i="2" s="1"/>
  <c r="F2446" i="2" s="1"/>
  <c r="H2446" i="2"/>
  <c r="I2446" i="2"/>
  <c r="L2446" i="2"/>
  <c r="M2446" i="2"/>
  <c r="P2446" i="2"/>
  <c r="Q2446" i="2"/>
  <c r="R2446" i="2"/>
  <c r="S2446" i="2"/>
  <c r="T2446" i="2"/>
  <c r="A2447" i="2"/>
  <c r="B2447" i="2" s="1"/>
  <c r="C2447" i="2"/>
  <c r="D2447" i="2"/>
  <c r="G2447" i="2"/>
  <c r="E2447" i="2" s="1"/>
  <c r="F2447" i="2" s="1"/>
  <c r="H2447" i="2"/>
  <c r="I2447" i="2"/>
  <c r="J2447" i="2" s="1"/>
  <c r="L2447" i="2"/>
  <c r="M2447" i="2"/>
  <c r="N2447" i="2" s="1"/>
  <c r="P2447" i="2"/>
  <c r="Q2447" i="2"/>
  <c r="R2447" i="2"/>
  <c r="S2447" i="2"/>
  <c r="T2447" i="2"/>
  <c r="A2448" i="2"/>
  <c r="B2448" i="2" s="1"/>
  <c r="C2448" i="2"/>
  <c r="D2448" i="2"/>
  <c r="G2448" i="2"/>
  <c r="E2448" i="2" s="1"/>
  <c r="F2448" i="2" s="1"/>
  <c r="H2448" i="2"/>
  <c r="I2448" i="2"/>
  <c r="L2448" i="2"/>
  <c r="M2448" i="2"/>
  <c r="P2448" i="2"/>
  <c r="Q2448" i="2"/>
  <c r="R2448" i="2"/>
  <c r="S2448" i="2"/>
  <c r="T2448" i="2"/>
  <c r="A2449" i="2"/>
  <c r="B2449" i="2" s="1"/>
  <c r="C2449" i="2"/>
  <c r="D2449" i="2"/>
  <c r="G2449" i="2"/>
  <c r="E2449" i="2" s="1"/>
  <c r="F2449" i="2" s="1"/>
  <c r="H2449" i="2"/>
  <c r="I2449" i="2"/>
  <c r="J2449" i="2" s="1"/>
  <c r="L2449" i="2"/>
  <c r="M2449" i="2"/>
  <c r="N2449" i="2" s="1"/>
  <c r="P2449" i="2"/>
  <c r="Q2449" i="2"/>
  <c r="R2449" i="2"/>
  <c r="S2449" i="2"/>
  <c r="T2449" i="2"/>
  <c r="A2450" i="2"/>
  <c r="B2450" i="2" s="1"/>
  <c r="C2450" i="2"/>
  <c r="D2450" i="2"/>
  <c r="G2450" i="2"/>
  <c r="E2450" i="2" s="1"/>
  <c r="F2450" i="2" s="1"/>
  <c r="H2450" i="2"/>
  <c r="I2450" i="2"/>
  <c r="J2450" i="2" s="1"/>
  <c r="L2450" i="2"/>
  <c r="M2450" i="2"/>
  <c r="N2450" i="2" s="1"/>
  <c r="P2450" i="2"/>
  <c r="Q2450" i="2"/>
  <c r="R2450" i="2"/>
  <c r="S2450" i="2"/>
  <c r="T2450" i="2"/>
  <c r="A2451" i="2"/>
  <c r="B2451" i="2" s="1"/>
  <c r="C2451" i="2"/>
  <c r="D2451" i="2"/>
  <c r="G2451" i="2"/>
  <c r="E2451" i="2" s="1"/>
  <c r="F2451" i="2" s="1"/>
  <c r="H2451" i="2"/>
  <c r="I2451" i="2"/>
  <c r="J2451" i="2" s="1"/>
  <c r="L2451" i="2"/>
  <c r="M2451" i="2"/>
  <c r="N2451" i="2" s="1"/>
  <c r="P2451" i="2"/>
  <c r="Q2451" i="2"/>
  <c r="R2451" i="2"/>
  <c r="S2451" i="2"/>
  <c r="T2451" i="2"/>
  <c r="A2452" i="2"/>
  <c r="B2452" i="2" s="1"/>
  <c r="C2452" i="2"/>
  <c r="D2452" i="2"/>
  <c r="G2452" i="2"/>
  <c r="E2452" i="2" s="1"/>
  <c r="F2452" i="2" s="1"/>
  <c r="H2452" i="2"/>
  <c r="I2452" i="2"/>
  <c r="J2452" i="2" s="1"/>
  <c r="L2452" i="2"/>
  <c r="M2452" i="2"/>
  <c r="N2452" i="2" s="1"/>
  <c r="P2452" i="2"/>
  <c r="Q2452" i="2"/>
  <c r="R2452" i="2"/>
  <c r="S2452" i="2"/>
  <c r="T2452" i="2"/>
  <c r="A2453" i="2"/>
  <c r="B2453" i="2" s="1"/>
  <c r="C2453" i="2"/>
  <c r="D2453" i="2"/>
  <c r="G2453" i="2"/>
  <c r="E2453" i="2" s="1"/>
  <c r="F2453" i="2" s="1"/>
  <c r="H2453" i="2"/>
  <c r="I2453" i="2"/>
  <c r="J2453" i="2" s="1"/>
  <c r="L2453" i="2"/>
  <c r="M2453" i="2"/>
  <c r="N2453" i="2" s="1"/>
  <c r="P2453" i="2"/>
  <c r="Q2453" i="2"/>
  <c r="R2453" i="2"/>
  <c r="S2453" i="2"/>
  <c r="T2453" i="2"/>
  <c r="A2454" i="2"/>
  <c r="B2454" i="2" s="1"/>
  <c r="C2454" i="2"/>
  <c r="D2454" i="2"/>
  <c r="G2454" i="2"/>
  <c r="E2454" i="2" s="1"/>
  <c r="F2454" i="2" s="1"/>
  <c r="H2454" i="2"/>
  <c r="I2454" i="2"/>
  <c r="J2454" i="2" s="1"/>
  <c r="L2454" i="2"/>
  <c r="M2454" i="2"/>
  <c r="N2454" i="2" s="1"/>
  <c r="P2454" i="2"/>
  <c r="Q2454" i="2"/>
  <c r="R2454" i="2"/>
  <c r="S2454" i="2"/>
  <c r="T2454" i="2"/>
  <c r="A2455" i="2"/>
  <c r="B2455" i="2" s="1"/>
  <c r="C2455" i="2"/>
  <c r="D2455" i="2"/>
  <c r="G2455" i="2"/>
  <c r="E2455" i="2" s="1"/>
  <c r="F2455" i="2" s="1"/>
  <c r="H2455" i="2"/>
  <c r="I2455" i="2"/>
  <c r="J2455" i="2" s="1"/>
  <c r="L2455" i="2"/>
  <c r="M2455" i="2"/>
  <c r="N2455" i="2" s="1"/>
  <c r="P2455" i="2"/>
  <c r="Q2455" i="2"/>
  <c r="R2455" i="2"/>
  <c r="S2455" i="2"/>
  <c r="T2455" i="2"/>
  <c r="A2456" i="2"/>
  <c r="B2456" i="2" s="1"/>
  <c r="C2456" i="2"/>
  <c r="D2456" i="2"/>
  <c r="G2456" i="2"/>
  <c r="E2456" i="2" s="1"/>
  <c r="F2456" i="2" s="1"/>
  <c r="H2456" i="2"/>
  <c r="I2456" i="2"/>
  <c r="J2456" i="2" s="1"/>
  <c r="L2456" i="2"/>
  <c r="M2456" i="2"/>
  <c r="N2456" i="2" s="1"/>
  <c r="P2456" i="2"/>
  <c r="Q2456" i="2"/>
  <c r="R2456" i="2"/>
  <c r="S2456" i="2"/>
  <c r="T2456" i="2"/>
  <c r="A2457" i="2"/>
  <c r="B2457" i="2" s="1"/>
  <c r="C2457" i="2"/>
  <c r="D2457" i="2"/>
  <c r="G2457" i="2"/>
  <c r="E2457" i="2" s="1"/>
  <c r="F2457" i="2" s="1"/>
  <c r="H2457" i="2"/>
  <c r="I2457" i="2"/>
  <c r="J2457" i="2" s="1"/>
  <c r="L2457" i="2"/>
  <c r="M2457" i="2"/>
  <c r="N2457" i="2" s="1"/>
  <c r="P2457" i="2"/>
  <c r="Q2457" i="2"/>
  <c r="R2457" i="2"/>
  <c r="S2457" i="2"/>
  <c r="T2457" i="2"/>
  <c r="A2458" i="2"/>
  <c r="B2458" i="2" s="1"/>
  <c r="C2458" i="2"/>
  <c r="D2458" i="2"/>
  <c r="G2458" i="2"/>
  <c r="E2458" i="2" s="1"/>
  <c r="F2458" i="2" s="1"/>
  <c r="H2458" i="2"/>
  <c r="I2458" i="2"/>
  <c r="J2458" i="2" s="1"/>
  <c r="L2458" i="2"/>
  <c r="M2458" i="2"/>
  <c r="N2458" i="2" s="1"/>
  <c r="P2458" i="2"/>
  <c r="Q2458" i="2"/>
  <c r="R2458" i="2"/>
  <c r="S2458" i="2"/>
  <c r="T2458" i="2"/>
  <c r="A2459" i="2"/>
  <c r="B2459" i="2" s="1"/>
  <c r="C2459" i="2"/>
  <c r="D2459" i="2"/>
  <c r="G2459" i="2"/>
  <c r="E2459" i="2" s="1"/>
  <c r="F2459" i="2" s="1"/>
  <c r="H2459" i="2"/>
  <c r="I2459" i="2"/>
  <c r="J2459" i="2" s="1"/>
  <c r="L2459" i="2"/>
  <c r="M2459" i="2"/>
  <c r="N2459" i="2" s="1"/>
  <c r="P2459" i="2"/>
  <c r="Q2459" i="2"/>
  <c r="R2459" i="2"/>
  <c r="S2459" i="2"/>
  <c r="T2459" i="2"/>
  <c r="A2460" i="2"/>
  <c r="B2460" i="2" s="1"/>
  <c r="C2460" i="2"/>
  <c r="D2460" i="2"/>
  <c r="G2460" i="2"/>
  <c r="E2460" i="2" s="1"/>
  <c r="F2460" i="2" s="1"/>
  <c r="H2460" i="2"/>
  <c r="I2460" i="2"/>
  <c r="J2460" i="2" s="1"/>
  <c r="L2460" i="2"/>
  <c r="M2460" i="2"/>
  <c r="N2460" i="2" s="1"/>
  <c r="P2460" i="2"/>
  <c r="Q2460" i="2"/>
  <c r="R2460" i="2"/>
  <c r="S2460" i="2"/>
  <c r="T2460" i="2"/>
  <c r="A2461" i="2"/>
  <c r="B2461" i="2" s="1"/>
  <c r="C2461" i="2"/>
  <c r="D2461" i="2"/>
  <c r="G2461" i="2"/>
  <c r="E2461" i="2" s="1"/>
  <c r="F2461" i="2" s="1"/>
  <c r="H2461" i="2"/>
  <c r="I2461" i="2"/>
  <c r="J2461" i="2" s="1"/>
  <c r="L2461" i="2"/>
  <c r="M2461" i="2"/>
  <c r="N2461" i="2" s="1"/>
  <c r="P2461" i="2"/>
  <c r="Q2461" i="2"/>
  <c r="R2461" i="2"/>
  <c r="S2461" i="2"/>
  <c r="T2461" i="2"/>
  <c r="A2462" i="2"/>
  <c r="B2462" i="2" s="1"/>
  <c r="C2462" i="2"/>
  <c r="D2462" i="2"/>
  <c r="G2462" i="2"/>
  <c r="E2462" i="2" s="1"/>
  <c r="F2462" i="2" s="1"/>
  <c r="H2462" i="2"/>
  <c r="I2462" i="2"/>
  <c r="J2462" i="2" s="1"/>
  <c r="L2462" i="2"/>
  <c r="M2462" i="2"/>
  <c r="N2462" i="2" s="1"/>
  <c r="P2462" i="2"/>
  <c r="Q2462" i="2"/>
  <c r="R2462" i="2"/>
  <c r="S2462" i="2"/>
  <c r="T2462" i="2"/>
  <c r="A2463" i="2"/>
  <c r="B2463" i="2" s="1"/>
  <c r="C2463" i="2"/>
  <c r="D2463" i="2"/>
  <c r="G2463" i="2"/>
  <c r="E2463" i="2" s="1"/>
  <c r="F2463" i="2" s="1"/>
  <c r="H2463" i="2"/>
  <c r="I2463" i="2"/>
  <c r="J2463" i="2" s="1"/>
  <c r="L2463" i="2"/>
  <c r="M2463" i="2"/>
  <c r="N2463" i="2" s="1"/>
  <c r="P2463" i="2"/>
  <c r="Q2463" i="2"/>
  <c r="R2463" i="2"/>
  <c r="S2463" i="2"/>
  <c r="T2463" i="2"/>
  <c r="A2464" i="2"/>
  <c r="B2464" i="2" s="1"/>
  <c r="C2464" i="2"/>
  <c r="D2464" i="2"/>
  <c r="G2464" i="2"/>
  <c r="E2464" i="2" s="1"/>
  <c r="F2464" i="2" s="1"/>
  <c r="H2464" i="2"/>
  <c r="I2464" i="2"/>
  <c r="J2464" i="2" s="1"/>
  <c r="L2464" i="2"/>
  <c r="M2464" i="2"/>
  <c r="N2464" i="2" s="1"/>
  <c r="P2464" i="2"/>
  <c r="Q2464" i="2"/>
  <c r="R2464" i="2"/>
  <c r="S2464" i="2"/>
  <c r="T2464" i="2"/>
  <c r="A2465" i="2"/>
  <c r="B2465" i="2" s="1"/>
  <c r="C2465" i="2"/>
  <c r="D2465" i="2"/>
  <c r="G2465" i="2"/>
  <c r="E2465" i="2" s="1"/>
  <c r="F2465" i="2" s="1"/>
  <c r="H2465" i="2"/>
  <c r="I2465" i="2"/>
  <c r="J2465" i="2" s="1"/>
  <c r="L2465" i="2"/>
  <c r="M2465" i="2"/>
  <c r="N2465" i="2" s="1"/>
  <c r="P2465" i="2"/>
  <c r="Q2465" i="2"/>
  <c r="R2465" i="2"/>
  <c r="S2465" i="2"/>
  <c r="T2465" i="2"/>
  <c r="A2466" i="2"/>
  <c r="B2466" i="2" s="1"/>
  <c r="C2466" i="2"/>
  <c r="D2466" i="2"/>
  <c r="G2466" i="2"/>
  <c r="E2466" i="2" s="1"/>
  <c r="F2466" i="2" s="1"/>
  <c r="H2466" i="2"/>
  <c r="I2466" i="2"/>
  <c r="J2466" i="2" s="1"/>
  <c r="L2466" i="2"/>
  <c r="M2466" i="2"/>
  <c r="N2466" i="2" s="1"/>
  <c r="P2466" i="2"/>
  <c r="Q2466" i="2"/>
  <c r="R2466" i="2"/>
  <c r="S2466" i="2"/>
  <c r="T2466" i="2"/>
  <c r="A2467" i="2"/>
  <c r="B2467" i="2" s="1"/>
  <c r="C2467" i="2"/>
  <c r="D2467" i="2"/>
  <c r="G2467" i="2"/>
  <c r="E2467" i="2" s="1"/>
  <c r="F2467" i="2" s="1"/>
  <c r="H2467" i="2"/>
  <c r="I2467" i="2"/>
  <c r="J2467" i="2" s="1"/>
  <c r="L2467" i="2"/>
  <c r="M2467" i="2"/>
  <c r="N2467" i="2" s="1"/>
  <c r="P2467" i="2"/>
  <c r="Q2467" i="2"/>
  <c r="R2467" i="2"/>
  <c r="S2467" i="2"/>
  <c r="T2467" i="2"/>
  <c r="A2468" i="2"/>
  <c r="B2468" i="2" s="1"/>
  <c r="C2468" i="2"/>
  <c r="D2468" i="2"/>
  <c r="G2468" i="2"/>
  <c r="E2468" i="2" s="1"/>
  <c r="F2468" i="2" s="1"/>
  <c r="H2468" i="2"/>
  <c r="I2468" i="2"/>
  <c r="J2468" i="2" s="1"/>
  <c r="L2468" i="2"/>
  <c r="M2468" i="2"/>
  <c r="N2468" i="2" s="1"/>
  <c r="P2468" i="2"/>
  <c r="Q2468" i="2"/>
  <c r="R2468" i="2"/>
  <c r="S2468" i="2"/>
  <c r="T2468" i="2"/>
  <c r="A2469" i="2"/>
  <c r="B2469" i="2" s="1"/>
  <c r="C2469" i="2"/>
  <c r="D2469" i="2"/>
  <c r="G2469" i="2"/>
  <c r="E2469" i="2" s="1"/>
  <c r="F2469" i="2" s="1"/>
  <c r="H2469" i="2"/>
  <c r="I2469" i="2"/>
  <c r="J2469" i="2" s="1"/>
  <c r="L2469" i="2"/>
  <c r="M2469" i="2"/>
  <c r="N2469" i="2" s="1"/>
  <c r="P2469" i="2"/>
  <c r="Q2469" i="2"/>
  <c r="R2469" i="2"/>
  <c r="S2469" i="2"/>
  <c r="T2469" i="2"/>
  <c r="A2470" i="2"/>
  <c r="B2470" i="2" s="1"/>
  <c r="C2470" i="2"/>
  <c r="D2470" i="2"/>
  <c r="G2470" i="2"/>
  <c r="E2470" i="2" s="1"/>
  <c r="F2470" i="2" s="1"/>
  <c r="H2470" i="2"/>
  <c r="I2470" i="2"/>
  <c r="J2470" i="2" s="1"/>
  <c r="L2470" i="2"/>
  <c r="M2470" i="2"/>
  <c r="N2470" i="2" s="1"/>
  <c r="P2470" i="2"/>
  <c r="Q2470" i="2"/>
  <c r="R2470" i="2"/>
  <c r="S2470" i="2"/>
  <c r="T2470" i="2"/>
  <c r="A2471" i="2"/>
  <c r="B2471" i="2" s="1"/>
  <c r="C2471" i="2"/>
  <c r="D2471" i="2"/>
  <c r="G2471" i="2"/>
  <c r="E2471" i="2" s="1"/>
  <c r="F2471" i="2" s="1"/>
  <c r="H2471" i="2"/>
  <c r="I2471" i="2"/>
  <c r="J2471" i="2" s="1"/>
  <c r="L2471" i="2"/>
  <c r="M2471" i="2"/>
  <c r="N2471" i="2" s="1"/>
  <c r="P2471" i="2"/>
  <c r="Q2471" i="2"/>
  <c r="R2471" i="2"/>
  <c r="S2471" i="2"/>
  <c r="T2471" i="2"/>
  <c r="A2472" i="2"/>
  <c r="B2472" i="2" s="1"/>
  <c r="C2472" i="2"/>
  <c r="D2472" i="2"/>
  <c r="G2472" i="2"/>
  <c r="E2472" i="2" s="1"/>
  <c r="F2472" i="2" s="1"/>
  <c r="H2472" i="2"/>
  <c r="I2472" i="2"/>
  <c r="J2472" i="2" s="1"/>
  <c r="L2472" i="2"/>
  <c r="M2472" i="2"/>
  <c r="N2472" i="2" s="1"/>
  <c r="P2472" i="2"/>
  <c r="Q2472" i="2"/>
  <c r="R2472" i="2"/>
  <c r="S2472" i="2"/>
  <c r="T2472" i="2"/>
  <c r="A2473" i="2"/>
  <c r="B2473" i="2" s="1"/>
  <c r="C2473" i="2"/>
  <c r="D2473" i="2"/>
  <c r="G2473" i="2"/>
  <c r="E2473" i="2" s="1"/>
  <c r="F2473" i="2" s="1"/>
  <c r="H2473" i="2"/>
  <c r="I2473" i="2"/>
  <c r="J2473" i="2" s="1"/>
  <c r="L2473" i="2"/>
  <c r="M2473" i="2"/>
  <c r="N2473" i="2" s="1"/>
  <c r="P2473" i="2"/>
  <c r="Q2473" i="2"/>
  <c r="R2473" i="2"/>
  <c r="S2473" i="2"/>
  <c r="T2473" i="2"/>
  <c r="A2474" i="2"/>
  <c r="B2474" i="2" s="1"/>
  <c r="C2474" i="2"/>
  <c r="D2474" i="2"/>
  <c r="G2474" i="2"/>
  <c r="E2474" i="2" s="1"/>
  <c r="F2474" i="2" s="1"/>
  <c r="H2474" i="2"/>
  <c r="I2474" i="2"/>
  <c r="J2474" i="2" s="1"/>
  <c r="L2474" i="2"/>
  <c r="M2474" i="2"/>
  <c r="N2474" i="2" s="1"/>
  <c r="P2474" i="2"/>
  <c r="Q2474" i="2"/>
  <c r="R2474" i="2"/>
  <c r="S2474" i="2"/>
  <c r="T2474" i="2"/>
  <c r="A2475" i="2"/>
  <c r="B2475" i="2" s="1"/>
  <c r="C2475" i="2"/>
  <c r="D2475" i="2"/>
  <c r="G2475" i="2"/>
  <c r="E2475" i="2" s="1"/>
  <c r="F2475" i="2" s="1"/>
  <c r="H2475" i="2"/>
  <c r="I2475" i="2"/>
  <c r="J2475" i="2" s="1"/>
  <c r="L2475" i="2"/>
  <c r="M2475" i="2"/>
  <c r="N2475" i="2" s="1"/>
  <c r="P2475" i="2"/>
  <c r="Q2475" i="2"/>
  <c r="R2475" i="2"/>
  <c r="S2475" i="2"/>
  <c r="T2475" i="2"/>
  <c r="A2476" i="2"/>
  <c r="B2476" i="2" s="1"/>
  <c r="C2476" i="2"/>
  <c r="D2476" i="2"/>
  <c r="G2476" i="2"/>
  <c r="E2476" i="2" s="1"/>
  <c r="F2476" i="2" s="1"/>
  <c r="H2476" i="2"/>
  <c r="I2476" i="2"/>
  <c r="J2476" i="2" s="1"/>
  <c r="L2476" i="2"/>
  <c r="M2476" i="2"/>
  <c r="N2476" i="2" s="1"/>
  <c r="P2476" i="2"/>
  <c r="Q2476" i="2"/>
  <c r="R2476" i="2"/>
  <c r="S2476" i="2"/>
  <c r="T2476" i="2"/>
  <c r="A2477" i="2"/>
  <c r="B2477" i="2" s="1"/>
  <c r="C2477" i="2"/>
  <c r="D2477" i="2"/>
  <c r="G2477" i="2"/>
  <c r="E2477" i="2" s="1"/>
  <c r="F2477" i="2" s="1"/>
  <c r="H2477" i="2"/>
  <c r="I2477" i="2"/>
  <c r="J2477" i="2" s="1"/>
  <c r="L2477" i="2"/>
  <c r="M2477" i="2"/>
  <c r="N2477" i="2" s="1"/>
  <c r="P2477" i="2"/>
  <c r="Q2477" i="2"/>
  <c r="R2477" i="2"/>
  <c r="S2477" i="2"/>
  <c r="T2477" i="2"/>
  <c r="A2478" i="2"/>
  <c r="B2478" i="2" s="1"/>
  <c r="C2478" i="2"/>
  <c r="D2478" i="2"/>
  <c r="G2478" i="2"/>
  <c r="E2478" i="2" s="1"/>
  <c r="F2478" i="2" s="1"/>
  <c r="H2478" i="2"/>
  <c r="I2478" i="2"/>
  <c r="J2478" i="2" s="1"/>
  <c r="L2478" i="2"/>
  <c r="M2478" i="2"/>
  <c r="N2478" i="2" s="1"/>
  <c r="P2478" i="2"/>
  <c r="Q2478" i="2"/>
  <c r="R2478" i="2"/>
  <c r="S2478" i="2"/>
  <c r="T2478" i="2"/>
  <c r="A2479" i="2"/>
  <c r="B2479" i="2" s="1"/>
  <c r="C2479" i="2"/>
  <c r="D2479" i="2"/>
  <c r="G2479" i="2"/>
  <c r="E2479" i="2" s="1"/>
  <c r="F2479" i="2" s="1"/>
  <c r="H2479" i="2"/>
  <c r="I2479" i="2"/>
  <c r="J2479" i="2" s="1"/>
  <c r="L2479" i="2"/>
  <c r="M2479" i="2"/>
  <c r="N2479" i="2" s="1"/>
  <c r="P2479" i="2"/>
  <c r="Q2479" i="2"/>
  <c r="R2479" i="2"/>
  <c r="S2479" i="2"/>
  <c r="T2479" i="2"/>
  <c r="A2480" i="2"/>
  <c r="B2480" i="2" s="1"/>
  <c r="C2480" i="2"/>
  <c r="D2480" i="2"/>
  <c r="G2480" i="2"/>
  <c r="E2480" i="2" s="1"/>
  <c r="F2480" i="2" s="1"/>
  <c r="H2480" i="2"/>
  <c r="I2480" i="2"/>
  <c r="J2480" i="2" s="1"/>
  <c r="L2480" i="2"/>
  <c r="M2480" i="2"/>
  <c r="N2480" i="2" s="1"/>
  <c r="P2480" i="2"/>
  <c r="Q2480" i="2"/>
  <c r="R2480" i="2"/>
  <c r="S2480" i="2"/>
  <c r="T2480" i="2"/>
  <c r="A2481" i="2"/>
  <c r="B2481" i="2" s="1"/>
  <c r="C2481" i="2"/>
  <c r="D2481" i="2"/>
  <c r="G2481" i="2"/>
  <c r="E2481" i="2" s="1"/>
  <c r="F2481" i="2" s="1"/>
  <c r="H2481" i="2"/>
  <c r="I2481" i="2"/>
  <c r="J2481" i="2" s="1"/>
  <c r="L2481" i="2"/>
  <c r="M2481" i="2"/>
  <c r="N2481" i="2" s="1"/>
  <c r="P2481" i="2"/>
  <c r="Q2481" i="2"/>
  <c r="R2481" i="2"/>
  <c r="S2481" i="2"/>
  <c r="T2481" i="2"/>
  <c r="A2482" i="2"/>
  <c r="B2482" i="2" s="1"/>
  <c r="C2482" i="2"/>
  <c r="D2482" i="2"/>
  <c r="G2482" i="2"/>
  <c r="E2482" i="2" s="1"/>
  <c r="F2482" i="2" s="1"/>
  <c r="H2482" i="2"/>
  <c r="I2482" i="2"/>
  <c r="J2482" i="2" s="1"/>
  <c r="L2482" i="2"/>
  <c r="M2482" i="2"/>
  <c r="N2482" i="2" s="1"/>
  <c r="P2482" i="2"/>
  <c r="Q2482" i="2"/>
  <c r="R2482" i="2"/>
  <c r="S2482" i="2"/>
  <c r="T2482" i="2"/>
  <c r="A2483" i="2"/>
  <c r="B2483" i="2" s="1"/>
  <c r="C2483" i="2"/>
  <c r="D2483" i="2"/>
  <c r="G2483" i="2"/>
  <c r="E2483" i="2" s="1"/>
  <c r="F2483" i="2" s="1"/>
  <c r="H2483" i="2"/>
  <c r="I2483" i="2"/>
  <c r="J2483" i="2" s="1"/>
  <c r="L2483" i="2"/>
  <c r="M2483" i="2"/>
  <c r="N2483" i="2" s="1"/>
  <c r="P2483" i="2"/>
  <c r="Q2483" i="2"/>
  <c r="R2483" i="2"/>
  <c r="S2483" i="2"/>
  <c r="T2483" i="2"/>
  <c r="A2484" i="2"/>
  <c r="B2484" i="2" s="1"/>
  <c r="C2484" i="2"/>
  <c r="D2484" i="2"/>
  <c r="G2484" i="2"/>
  <c r="E2484" i="2" s="1"/>
  <c r="F2484" i="2" s="1"/>
  <c r="H2484" i="2"/>
  <c r="I2484" i="2"/>
  <c r="J2484" i="2" s="1"/>
  <c r="L2484" i="2"/>
  <c r="M2484" i="2"/>
  <c r="N2484" i="2" s="1"/>
  <c r="P2484" i="2"/>
  <c r="Q2484" i="2"/>
  <c r="R2484" i="2"/>
  <c r="S2484" i="2"/>
  <c r="T2484" i="2"/>
  <c r="A2485" i="2"/>
  <c r="B2485" i="2" s="1"/>
  <c r="C2485" i="2"/>
  <c r="D2485" i="2"/>
  <c r="G2485" i="2"/>
  <c r="E2485" i="2" s="1"/>
  <c r="F2485" i="2" s="1"/>
  <c r="H2485" i="2"/>
  <c r="I2485" i="2"/>
  <c r="J2485" i="2" s="1"/>
  <c r="L2485" i="2"/>
  <c r="M2485" i="2"/>
  <c r="N2485" i="2" s="1"/>
  <c r="P2485" i="2"/>
  <c r="Q2485" i="2"/>
  <c r="R2485" i="2"/>
  <c r="S2485" i="2"/>
  <c r="T2485" i="2"/>
  <c r="A2486" i="2"/>
  <c r="B2486" i="2" s="1"/>
  <c r="C2486" i="2"/>
  <c r="D2486" i="2"/>
  <c r="G2486" i="2"/>
  <c r="E2486" i="2" s="1"/>
  <c r="F2486" i="2" s="1"/>
  <c r="H2486" i="2"/>
  <c r="I2486" i="2"/>
  <c r="L2486" i="2"/>
  <c r="M2486" i="2"/>
  <c r="N2486" i="2" s="1"/>
  <c r="P2486" i="2"/>
  <c r="Q2486" i="2"/>
  <c r="R2486" i="2"/>
  <c r="S2486" i="2"/>
  <c r="T2486" i="2"/>
  <c r="A2487" i="2"/>
  <c r="B2487" i="2" s="1"/>
  <c r="C2487" i="2"/>
  <c r="D2487" i="2"/>
  <c r="G2487" i="2"/>
  <c r="E2487" i="2" s="1"/>
  <c r="F2487" i="2" s="1"/>
  <c r="H2487" i="2"/>
  <c r="I2487" i="2"/>
  <c r="J2487" i="2" s="1"/>
  <c r="L2487" i="2"/>
  <c r="M2487" i="2"/>
  <c r="N2487" i="2" s="1"/>
  <c r="P2487" i="2"/>
  <c r="Q2487" i="2"/>
  <c r="R2487" i="2"/>
  <c r="S2487" i="2"/>
  <c r="T2487" i="2"/>
  <c r="A2488" i="2"/>
  <c r="B2488" i="2" s="1"/>
  <c r="C2488" i="2"/>
  <c r="D2488" i="2"/>
  <c r="G2488" i="2"/>
  <c r="E2488" i="2" s="1"/>
  <c r="F2488" i="2" s="1"/>
  <c r="H2488" i="2"/>
  <c r="I2488" i="2"/>
  <c r="J2488" i="2" s="1"/>
  <c r="L2488" i="2"/>
  <c r="M2488" i="2"/>
  <c r="N2488" i="2" s="1"/>
  <c r="P2488" i="2"/>
  <c r="Q2488" i="2"/>
  <c r="R2488" i="2"/>
  <c r="S2488" i="2"/>
  <c r="T2488" i="2"/>
  <c r="A2489" i="2"/>
  <c r="B2489" i="2" s="1"/>
  <c r="C2489" i="2"/>
  <c r="D2489" i="2"/>
  <c r="G2489" i="2"/>
  <c r="E2489" i="2" s="1"/>
  <c r="F2489" i="2" s="1"/>
  <c r="H2489" i="2"/>
  <c r="I2489" i="2"/>
  <c r="J2489" i="2" s="1"/>
  <c r="L2489" i="2"/>
  <c r="M2489" i="2"/>
  <c r="P2489" i="2"/>
  <c r="Q2489" i="2"/>
  <c r="R2489" i="2"/>
  <c r="S2489" i="2"/>
  <c r="T2489" i="2"/>
  <c r="A2490" i="2"/>
  <c r="B2490" i="2" s="1"/>
  <c r="C2490" i="2"/>
  <c r="D2490" i="2"/>
  <c r="G2490" i="2"/>
  <c r="E2490" i="2" s="1"/>
  <c r="F2490" i="2" s="1"/>
  <c r="H2490" i="2"/>
  <c r="I2490" i="2"/>
  <c r="J2490" i="2" s="1"/>
  <c r="L2490" i="2"/>
  <c r="M2490" i="2"/>
  <c r="N2490" i="2" s="1"/>
  <c r="P2490" i="2"/>
  <c r="Q2490" i="2"/>
  <c r="R2490" i="2"/>
  <c r="S2490" i="2"/>
  <c r="T2490" i="2"/>
  <c r="A2491" i="2"/>
  <c r="B2491" i="2" s="1"/>
  <c r="C2491" i="2"/>
  <c r="D2491" i="2"/>
  <c r="G2491" i="2"/>
  <c r="E2491" i="2" s="1"/>
  <c r="F2491" i="2" s="1"/>
  <c r="H2491" i="2"/>
  <c r="I2491" i="2"/>
  <c r="J2491" i="2" s="1"/>
  <c r="L2491" i="2"/>
  <c r="M2491" i="2"/>
  <c r="N2491" i="2" s="1"/>
  <c r="P2491" i="2"/>
  <c r="Q2491" i="2"/>
  <c r="R2491" i="2"/>
  <c r="S2491" i="2"/>
  <c r="T2491" i="2"/>
  <c r="A2492" i="2"/>
  <c r="B2492" i="2" s="1"/>
  <c r="C2492" i="2"/>
  <c r="D2492" i="2"/>
  <c r="G2492" i="2"/>
  <c r="E2492" i="2" s="1"/>
  <c r="F2492" i="2" s="1"/>
  <c r="H2492" i="2"/>
  <c r="I2492" i="2"/>
  <c r="J2492" i="2" s="1"/>
  <c r="L2492" i="2"/>
  <c r="M2492" i="2"/>
  <c r="N2492" i="2" s="1"/>
  <c r="P2492" i="2"/>
  <c r="Q2492" i="2"/>
  <c r="R2492" i="2"/>
  <c r="S2492" i="2"/>
  <c r="T2492" i="2"/>
  <c r="A2493" i="2"/>
  <c r="B2493" i="2" s="1"/>
  <c r="C2493" i="2"/>
  <c r="D2493" i="2"/>
  <c r="G2493" i="2"/>
  <c r="E2493" i="2" s="1"/>
  <c r="F2493" i="2" s="1"/>
  <c r="H2493" i="2"/>
  <c r="I2493" i="2"/>
  <c r="J2493" i="2" s="1"/>
  <c r="L2493" i="2"/>
  <c r="M2493" i="2"/>
  <c r="P2493" i="2"/>
  <c r="Q2493" i="2"/>
  <c r="R2493" i="2"/>
  <c r="S2493" i="2"/>
  <c r="T2493" i="2"/>
  <c r="A2494" i="2"/>
  <c r="B2494" i="2" s="1"/>
  <c r="C2494" i="2"/>
  <c r="D2494" i="2"/>
  <c r="G2494" i="2"/>
  <c r="E2494" i="2" s="1"/>
  <c r="F2494" i="2" s="1"/>
  <c r="H2494" i="2"/>
  <c r="I2494" i="2"/>
  <c r="J2494" i="2" s="1"/>
  <c r="L2494" i="2"/>
  <c r="M2494" i="2"/>
  <c r="N2494" i="2" s="1"/>
  <c r="P2494" i="2"/>
  <c r="Q2494" i="2"/>
  <c r="R2494" i="2"/>
  <c r="S2494" i="2"/>
  <c r="T2494" i="2"/>
  <c r="A2495" i="2"/>
  <c r="B2495" i="2" s="1"/>
  <c r="C2495" i="2"/>
  <c r="D2495" i="2"/>
  <c r="G2495" i="2"/>
  <c r="E2495" i="2" s="1"/>
  <c r="F2495" i="2" s="1"/>
  <c r="H2495" i="2"/>
  <c r="I2495" i="2"/>
  <c r="J2495" i="2" s="1"/>
  <c r="L2495" i="2"/>
  <c r="M2495" i="2"/>
  <c r="N2495" i="2" s="1"/>
  <c r="P2495" i="2"/>
  <c r="Q2495" i="2"/>
  <c r="R2495" i="2"/>
  <c r="S2495" i="2"/>
  <c r="T2495" i="2"/>
  <c r="A2496" i="2"/>
  <c r="B2496" i="2" s="1"/>
  <c r="C2496" i="2"/>
  <c r="D2496" i="2"/>
  <c r="G2496" i="2"/>
  <c r="E2496" i="2" s="1"/>
  <c r="F2496" i="2" s="1"/>
  <c r="H2496" i="2"/>
  <c r="I2496" i="2"/>
  <c r="J2496" i="2" s="1"/>
  <c r="L2496" i="2"/>
  <c r="M2496" i="2"/>
  <c r="N2496" i="2" s="1"/>
  <c r="P2496" i="2"/>
  <c r="Q2496" i="2"/>
  <c r="R2496" i="2"/>
  <c r="S2496" i="2"/>
  <c r="T2496" i="2"/>
  <c r="A2497" i="2"/>
  <c r="B2497" i="2" s="1"/>
  <c r="C2497" i="2"/>
  <c r="D2497" i="2"/>
  <c r="G2497" i="2"/>
  <c r="E2497" i="2" s="1"/>
  <c r="F2497" i="2" s="1"/>
  <c r="H2497" i="2"/>
  <c r="I2497" i="2"/>
  <c r="J2497" i="2" s="1"/>
  <c r="L2497" i="2"/>
  <c r="M2497" i="2"/>
  <c r="N2497" i="2" s="1"/>
  <c r="P2497" i="2"/>
  <c r="Q2497" i="2"/>
  <c r="R2497" i="2"/>
  <c r="S2497" i="2"/>
  <c r="T2497" i="2"/>
  <c r="A2498" i="2"/>
  <c r="B2498" i="2" s="1"/>
  <c r="C2498" i="2"/>
  <c r="D2498" i="2"/>
  <c r="G2498" i="2"/>
  <c r="E2498" i="2" s="1"/>
  <c r="F2498" i="2" s="1"/>
  <c r="H2498" i="2"/>
  <c r="I2498" i="2"/>
  <c r="J2498" i="2" s="1"/>
  <c r="L2498" i="2"/>
  <c r="M2498" i="2"/>
  <c r="N2498" i="2" s="1"/>
  <c r="P2498" i="2"/>
  <c r="Q2498" i="2"/>
  <c r="R2498" i="2"/>
  <c r="S2498" i="2"/>
  <c r="T2498" i="2"/>
  <c r="A2499" i="2"/>
  <c r="B2499" i="2" s="1"/>
  <c r="C2499" i="2"/>
  <c r="D2499" i="2"/>
  <c r="G2499" i="2"/>
  <c r="E2499" i="2" s="1"/>
  <c r="F2499" i="2" s="1"/>
  <c r="H2499" i="2"/>
  <c r="I2499" i="2"/>
  <c r="J2499" i="2" s="1"/>
  <c r="L2499" i="2"/>
  <c r="M2499" i="2"/>
  <c r="N2499" i="2" s="1"/>
  <c r="P2499" i="2"/>
  <c r="Q2499" i="2"/>
  <c r="R2499" i="2"/>
  <c r="S2499" i="2"/>
  <c r="T2499" i="2"/>
  <c r="A2500" i="2"/>
  <c r="B2500" i="2" s="1"/>
  <c r="C2500" i="2"/>
  <c r="D2500" i="2"/>
  <c r="G2500" i="2"/>
  <c r="E2500" i="2" s="1"/>
  <c r="F2500" i="2" s="1"/>
  <c r="H2500" i="2"/>
  <c r="I2500" i="2"/>
  <c r="J2500" i="2" s="1"/>
  <c r="L2500" i="2"/>
  <c r="M2500" i="2"/>
  <c r="N2500" i="2" s="1"/>
  <c r="P2500" i="2"/>
  <c r="Q2500" i="2"/>
  <c r="R2500" i="2"/>
  <c r="S2500" i="2"/>
  <c r="T2500" i="2"/>
  <c r="A2501" i="2"/>
  <c r="B2501" i="2" s="1"/>
  <c r="C2501" i="2"/>
  <c r="D2501" i="2"/>
  <c r="G2501" i="2"/>
  <c r="E2501" i="2" s="1"/>
  <c r="F2501" i="2" s="1"/>
  <c r="H2501" i="2"/>
  <c r="I2501" i="2"/>
  <c r="J2501" i="2" s="1"/>
  <c r="L2501" i="2"/>
  <c r="M2501" i="2"/>
  <c r="P2501" i="2"/>
  <c r="Q2501" i="2"/>
  <c r="R2501" i="2"/>
  <c r="S2501" i="2"/>
  <c r="T2501" i="2"/>
  <c r="A2502" i="2"/>
  <c r="B2502" i="2" s="1"/>
  <c r="C2502" i="2"/>
  <c r="D2502" i="2"/>
  <c r="G2502" i="2"/>
  <c r="E2502" i="2" s="1"/>
  <c r="F2502" i="2" s="1"/>
  <c r="H2502" i="2"/>
  <c r="I2502" i="2"/>
  <c r="L2502" i="2"/>
  <c r="M2502" i="2"/>
  <c r="N2502" i="2" s="1"/>
  <c r="P2502" i="2"/>
  <c r="Q2502" i="2"/>
  <c r="R2502" i="2"/>
  <c r="S2502" i="2"/>
  <c r="T2502" i="2"/>
  <c r="A2503" i="2"/>
  <c r="B2503" i="2" s="1"/>
  <c r="C2503" i="2"/>
  <c r="D2503" i="2"/>
  <c r="G2503" i="2"/>
  <c r="E2503" i="2" s="1"/>
  <c r="F2503" i="2" s="1"/>
  <c r="H2503" i="2"/>
  <c r="I2503" i="2"/>
  <c r="J2503" i="2" s="1"/>
  <c r="L2503" i="2"/>
  <c r="M2503" i="2"/>
  <c r="N2503" i="2" s="1"/>
  <c r="P2503" i="2"/>
  <c r="Q2503" i="2"/>
  <c r="R2503" i="2"/>
  <c r="S2503" i="2"/>
  <c r="T2503" i="2"/>
  <c r="A2504" i="2"/>
  <c r="B2504" i="2" s="1"/>
  <c r="C2504" i="2"/>
  <c r="D2504" i="2"/>
  <c r="G2504" i="2"/>
  <c r="E2504" i="2" s="1"/>
  <c r="F2504" i="2" s="1"/>
  <c r="H2504" i="2"/>
  <c r="I2504" i="2"/>
  <c r="J2504" i="2" s="1"/>
  <c r="L2504" i="2"/>
  <c r="M2504" i="2"/>
  <c r="N2504" i="2" s="1"/>
  <c r="P2504" i="2"/>
  <c r="Q2504" i="2"/>
  <c r="R2504" i="2"/>
  <c r="S2504" i="2"/>
  <c r="T2504" i="2"/>
  <c r="A2505" i="2"/>
  <c r="B2505" i="2" s="1"/>
  <c r="C2505" i="2"/>
  <c r="D2505" i="2"/>
  <c r="G2505" i="2"/>
  <c r="E2505" i="2" s="1"/>
  <c r="F2505" i="2" s="1"/>
  <c r="H2505" i="2"/>
  <c r="I2505" i="2"/>
  <c r="J2505" i="2" s="1"/>
  <c r="L2505" i="2"/>
  <c r="M2505" i="2"/>
  <c r="P2505" i="2"/>
  <c r="Q2505" i="2"/>
  <c r="R2505" i="2"/>
  <c r="S2505" i="2"/>
  <c r="T2505" i="2"/>
  <c r="A2506" i="2"/>
  <c r="B2506" i="2" s="1"/>
  <c r="C2506" i="2"/>
  <c r="D2506" i="2"/>
  <c r="G2506" i="2"/>
  <c r="E2506" i="2" s="1"/>
  <c r="F2506" i="2" s="1"/>
  <c r="H2506" i="2"/>
  <c r="I2506" i="2"/>
  <c r="L2506" i="2"/>
  <c r="M2506" i="2"/>
  <c r="N2506" i="2" s="1"/>
  <c r="P2506" i="2"/>
  <c r="Q2506" i="2"/>
  <c r="R2506" i="2"/>
  <c r="S2506" i="2"/>
  <c r="T2506" i="2"/>
  <c r="A2507" i="2"/>
  <c r="B2507" i="2" s="1"/>
  <c r="C2507" i="2"/>
  <c r="D2507" i="2"/>
  <c r="G2507" i="2"/>
  <c r="E2507" i="2" s="1"/>
  <c r="F2507" i="2" s="1"/>
  <c r="H2507" i="2"/>
  <c r="I2507" i="2"/>
  <c r="J2507" i="2" s="1"/>
  <c r="L2507" i="2"/>
  <c r="M2507" i="2"/>
  <c r="N2507" i="2" s="1"/>
  <c r="P2507" i="2"/>
  <c r="Q2507" i="2"/>
  <c r="R2507" i="2"/>
  <c r="S2507" i="2"/>
  <c r="T2507" i="2"/>
  <c r="A2508" i="2"/>
  <c r="B2508" i="2" s="1"/>
  <c r="C2508" i="2"/>
  <c r="D2508" i="2"/>
  <c r="G2508" i="2"/>
  <c r="E2508" i="2" s="1"/>
  <c r="F2508" i="2" s="1"/>
  <c r="H2508" i="2"/>
  <c r="I2508" i="2"/>
  <c r="J2508" i="2" s="1"/>
  <c r="L2508" i="2"/>
  <c r="M2508" i="2"/>
  <c r="N2508" i="2" s="1"/>
  <c r="P2508" i="2"/>
  <c r="Q2508" i="2"/>
  <c r="R2508" i="2"/>
  <c r="S2508" i="2"/>
  <c r="T2508" i="2"/>
  <c r="A2509" i="2"/>
  <c r="B2509" i="2" s="1"/>
  <c r="C2509" i="2"/>
  <c r="D2509" i="2"/>
  <c r="G2509" i="2"/>
  <c r="E2509" i="2" s="1"/>
  <c r="F2509" i="2" s="1"/>
  <c r="H2509" i="2"/>
  <c r="I2509" i="2"/>
  <c r="J2509" i="2" s="1"/>
  <c r="L2509" i="2"/>
  <c r="M2509" i="2"/>
  <c r="P2509" i="2"/>
  <c r="Q2509" i="2"/>
  <c r="R2509" i="2"/>
  <c r="S2509" i="2"/>
  <c r="T2509" i="2"/>
  <c r="A2510" i="2"/>
  <c r="B2510" i="2" s="1"/>
  <c r="C2510" i="2"/>
  <c r="D2510" i="2"/>
  <c r="G2510" i="2"/>
  <c r="E2510" i="2" s="1"/>
  <c r="F2510" i="2" s="1"/>
  <c r="H2510" i="2"/>
  <c r="I2510" i="2"/>
  <c r="J2510" i="2" s="1"/>
  <c r="L2510" i="2"/>
  <c r="M2510" i="2"/>
  <c r="O2510" i="2" s="1"/>
  <c r="P2510" i="2"/>
  <c r="Q2510" i="2"/>
  <c r="R2510" i="2"/>
  <c r="S2510" i="2"/>
  <c r="T2510" i="2"/>
  <c r="A2511" i="2"/>
  <c r="B2511" i="2" s="1"/>
  <c r="C2511" i="2"/>
  <c r="D2511" i="2"/>
  <c r="G2511" i="2"/>
  <c r="E2511" i="2" s="1"/>
  <c r="F2511" i="2" s="1"/>
  <c r="H2511" i="2"/>
  <c r="I2511" i="2"/>
  <c r="J2511" i="2" s="1"/>
  <c r="L2511" i="2"/>
  <c r="M2511" i="2"/>
  <c r="P2511" i="2"/>
  <c r="Q2511" i="2"/>
  <c r="R2511" i="2"/>
  <c r="S2511" i="2"/>
  <c r="T2511" i="2"/>
  <c r="A2512" i="2"/>
  <c r="B2512" i="2" s="1"/>
  <c r="C2512" i="2"/>
  <c r="D2512" i="2"/>
  <c r="G2512" i="2"/>
  <c r="E2512" i="2" s="1"/>
  <c r="F2512" i="2" s="1"/>
  <c r="H2512" i="2"/>
  <c r="I2512" i="2"/>
  <c r="K2512" i="2" s="1"/>
  <c r="L2512" i="2"/>
  <c r="M2512" i="2"/>
  <c r="N2512" i="2" s="1"/>
  <c r="P2512" i="2"/>
  <c r="Q2512" i="2"/>
  <c r="R2512" i="2"/>
  <c r="S2512" i="2"/>
  <c r="T2512" i="2"/>
  <c r="A2513" i="2"/>
  <c r="B2513" i="2" s="1"/>
  <c r="C2513" i="2"/>
  <c r="D2513" i="2"/>
  <c r="G2513" i="2"/>
  <c r="E2513" i="2" s="1"/>
  <c r="F2513" i="2" s="1"/>
  <c r="H2513" i="2"/>
  <c r="I2513" i="2"/>
  <c r="L2513" i="2"/>
  <c r="M2513" i="2"/>
  <c r="N2513" i="2" s="1"/>
  <c r="P2513" i="2"/>
  <c r="Q2513" i="2"/>
  <c r="R2513" i="2"/>
  <c r="S2513" i="2"/>
  <c r="T2513" i="2"/>
  <c r="A2514" i="2"/>
  <c r="B2514" i="2" s="1"/>
  <c r="C2514" i="2"/>
  <c r="D2514" i="2"/>
  <c r="G2514" i="2"/>
  <c r="E2514" i="2" s="1"/>
  <c r="F2514" i="2" s="1"/>
  <c r="H2514" i="2"/>
  <c r="I2514" i="2"/>
  <c r="J2514" i="2" s="1"/>
  <c r="L2514" i="2"/>
  <c r="M2514" i="2"/>
  <c r="N2514" i="2" s="1"/>
  <c r="P2514" i="2"/>
  <c r="Q2514" i="2"/>
  <c r="R2514" i="2"/>
  <c r="S2514" i="2"/>
  <c r="T2514" i="2"/>
  <c r="A2515" i="2"/>
  <c r="B2515" i="2" s="1"/>
  <c r="C2515" i="2"/>
  <c r="D2515" i="2"/>
  <c r="G2515" i="2"/>
  <c r="E2515" i="2" s="1"/>
  <c r="F2515" i="2" s="1"/>
  <c r="H2515" i="2"/>
  <c r="I2515" i="2"/>
  <c r="J2515" i="2" s="1"/>
  <c r="L2515" i="2"/>
  <c r="M2515" i="2"/>
  <c r="N2515" i="2" s="1"/>
  <c r="P2515" i="2"/>
  <c r="Q2515" i="2"/>
  <c r="R2515" i="2"/>
  <c r="S2515" i="2"/>
  <c r="T2515" i="2"/>
  <c r="A2516" i="2"/>
  <c r="B2516" i="2" s="1"/>
  <c r="C2516" i="2"/>
  <c r="D2516" i="2"/>
  <c r="G2516" i="2"/>
  <c r="E2516" i="2" s="1"/>
  <c r="F2516" i="2" s="1"/>
  <c r="H2516" i="2"/>
  <c r="I2516" i="2"/>
  <c r="L2516" i="2"/>
  <c r="M2516" i="2"/>
  <c r="N2516" i="2" s="1"/>
  <c r="P2516" i="2"/>
  <c r="Q2516" i="2"/>
  <c r="R2516" i="2"/>
  <c r="S2516" i="2"/>
  <c r="T2516" i="2"/>
  <c r="A2517" i="2"/>
  <c r="B2517" i="2" s="1"/>
  <c r="C2517" i="2"/>
  <c r="D2517" i="2"/>
  <c r="G2517" i="2"/>
  <c r="E2517" i="2" s="1"/>
  <c r="F2517" i="2" s="1"/>
  <c r="H2517" i="2"/>
  <c r="I2517" i="2"/>
  <c r="J2517" i="2" s="1"/>
  <c r="L2517" i="2"/>
  <c r="M2517" i="2"/>
  <c r="N2517" i="2" s="1"/>
  <c r="P2517" i="2"/>
  <c r="Q2517" i="2"/>
  <c r="R2517" i="2"/>
  <c r="S2517" i="2"/>
  <c r="T2517" i="2"/>
  <c r="A2518" i="2"/>
  <c r="B2518" i="2" s="1"/>
  <c r="C2518" i="2"/>
  <c r="D2518" i="2"/>
  <c r="G2518" i="2"/>
  <c r="E2518" i="2" s="1"/>
  <c r="F2518" i="2" s="1"/>
  <c r="H2518" i="2"/>
  <c r="I2518" i="2"/>
  <c r="L2518" i="2"/>
  <c r="M2518" i="2"/>
  <c r="P2518" i="2"/>
  <c r="Q2518" i="2"/>
  <c r="R2518" i="2"/>
  <c r="S2518" i="2"/>
  <c r="T2518" i="2"/>
  <c r="A2519" i="2"/>
  <c r="B2519" i="2" s="1"/>
  <c r="C2519" i="2"/>
  <c r="D2519" i="2"/>
  <c r="G2519" i="2"/>
  <c r="E2519" i="2" s="1"/>
  <c r="F2519" i="2" s="1"/>
  <c r="H2519" i="2"/>
  <c r="I2519" i="2"/>
  <c r="J2519" i="2" s="1"/>
  <c r="L2519" i="2"/>
  <c r="M2519" i="2"/>
  <c r="N2519" i="2" s="1"/>
  <c r="P2519" i="2"/>
  <c r="Q2519" i="2"/>
  <c r="R2519" i="2"/>
  <c r="S2519" i="2"/>
  <c r="T2519" i="2"/>
  <c r="A2520" i="2"/>
  <c r="B2520" i="2" s="1"/>
  <c r="C2520" i="2"/>
  <c r="D2520" i="2"/>
  <c r="G2520" i="2"/>
  <c r="E2520" i="2" s="1"/>
  <c r="F2520" i="2" s="1"/>
  <c r="H2520" i="2"/>
  <c r="I2520" i="2"/>
  <c r="J2520" i="2" s="1"/>
  <c r="L2520" i="2"/>
  <c r="M2520" i="2"/>
  <c r="N2520" i="2" s="1"/>
  <c r="P2520" i="2"/>
  <c r="Q2520" i="2"/>
  <c r="R2520" i="2"/>
  <c r="S2520" i="2"/>
  <c r="T2520" i="2"/>
  <c r="A2521" i="2"/>
  <c r="B2521" i="2" s="1"/>
  <c r="C2521" i="2"/>
  <c r="D2521" i="2"/>
  <c r="G2521" i="2"/>
  <c r="E2521" i="2" s="1"/>
  <c r="F2521" i="2" s="1"/>
  <c r="H2521" i="2"/>
  <c r="I2521" i="2"/>
  <c r="J2521" i="2" s="1"/>
  <c r="L2521" i="2"/>
  <c r="M2521" i="2"/>
  <c r="N2521" i="2" s="1"/>
  <c r="P2521" i="2"/>
  <c r="Q2521" i="2"/>
  <c r="R2521" i="2"/>
  <c r="S2521" i="2"/>
  <c r="T2521" i="2"/>
  <c r="A2522" i="2"/>
  <c r="B2522" i="2" s="1"/>
  <c r="C2522" i="2"/>
  <c r="D2522" i="2"/>
  <c r="G2522" i="2"/>
  <c r="E2522" i="2" s="1"/>
  <c r="F2522" i="2" s="1"/>
  <c r="H2522" i="2"/>
  <c r="I2522" i="2"/>
  <c r="J2522" i="2" s="1"/>
  <c r="L2522" i="2"/>
  <c r="M2522" i="2"/>
  <c r="O2522" i="2" s="1"/>
  <c r="P2522" i="2"/>
  <c r="Q2522" i="2"/>
  <c r="R2522" i="2"/>
  <c r="S2522" i="2"/>
  <c r="T2522" i="2"/>
  <c r="A2523" i="2"/>
  <c r="B2523" i="2" s="1"/>
  <c r="C2523" i="2"/>
  <c r="D2523" i="2"/>
  <c r="G2523" i="2"/>
  <c r="E2523" i="2" s="1"/>
  <c r="F2523" i="2" s="1"/>
  <c r="H2523" i="2"/>
  <c r="I2523" i="2"/>
  <c r="J2523" i="2" s="1"/>
  <c r="L2523" i="2"/>
  <c r="M2523" i="2"/>
  <c r="N2523" i="2" s="1"/>
  <c r="P2523" i="2"/>
  <c r="Q2523" i="2"/>
  <c r="R2523" i="2"/>
  <c r="S2523" i="2"/>
  <c r="T2523" i="2"/>
  <c r="A2524" i="2"/>
  <c r="B2524" i="2" s="1"/>
  <c r="C2524" i="2"/>
  <c r="D2524" i="2"/>
  <c r="G2524" i="2"/>
  <c r="E2524" i="2" s="1"/>
  <c r="F2524" i="2" s="1"/>
  <c r="H2524" i="2"/>
  <c r="I2524" i="2"/>
  <c r="J2524" i="2" s="1"/>
  <c r="L2524" i="2"/>
  <c r="M2524" i="2"/>
  <c r="N2524" i="2" s="1"/>
  <c r="P2524" i="2"/>
  <c r="Q2524" i="2"/>
  <c r="R2524" i="2"/>
  <c r="S2524" i="2"/>
  <c r="T2524" i="2"/>
  <c r="A2525" i="2"/>
  <c r="B2525" i="2" s="1"/>
  <c r="C2525" i="2"/>
  <c r="D2525" i="2"/>
  <c r="G2525" i="2"/>
  <c r="E2525" i="2" s="1"/>
  <c r="F2525" i="2" s="1"/>
  <c r="H2525" i="2"/>
  <c r="I2525" i="2"/>
  <c r="J2525" i="2" s="1"/>
  <c r="L2525" i="2"/>
  <c r="M2525" i="2"/>
  <c r="P2525" i="2"/>
  <c r="Q2525" i="2"/>
  <c r="R2525" i="2"/>
  <c r="S2525" i="2"/>
  <c r="T2525" i="2"/>
  <c r="A2526" i="2"/>
  <c r="B2526" i="2" s="1"/>
  <c r="C2526" i="2"/>
  <c r="D2526" i="2"/>
  <c r="G2526" i="2"/>
  <c r="E2526" i="2" s="1"/>
  <c r="F2526" i="2" s="1"/>
  <c r="H2526" i="2"/>
  <c r="I2526" i="2"/>
  <c r="J2526" i="2" s="1"/>
  <c r="L2526" i="2"/>
  <c r="M2526" i="2"/>
  <c r="P2526" i="2"/>
  <c r="Q2526" i="2"/>
  <c r="R2526" i="2"/>
  <c r="S2526" i="2"/>
  <c r="T2526" i="2"/>
  <c r="A2527" i="2"/>
  <c r="B2527" i="2" s="1"/>
  <c r="C2527" i="2"/>
  <c r="D2527" i="2"/>
  <c r="G2527" i="2"/>
  <c r="E2527" i="2" s="1"/>
  <c r="F2527" i="2" s="1"/>
  <c r="H2527" i="2"/>
  <c r="I2527" i="2"/>
  <c r="J2527" i="2" s="1"/>
  <c r="L2527" i="2"/>
  <c r="M2527" i="2"/>
  <c r="N2527" i="2" s="1"/>
  <c r="P2527" i="2"/>
  <c r="Q2527" i="2"/>
  <c r="R2527" i="2"/>
  <c r="S2527" i="2"/>
  <c r="T2527" i="2"/>
  <c r="A2528" i="2"/>
  <c r="B2528" i="2" s="1"/>
  <c r="C2528" i="2"/>
  <c r="D2528" i="2"/>
  <c r="G2528" i="2"/>
  <c r="E2528" i="2" s="1"/>
  <c r="F2528" i="2" s="1"/>
  <c r="H2528" i="2"/>
  <c r="I2528" i="2"/>
  <c r="K2528" i="2" s="1"/>
  <c r="L2528" i="2"/>
  <c r="M2528" i="2"/>
  <c r="P2528" i="2"/>
  <c r="Q2528" i="2"/>
  <c r="R2528" i="2"/>
  <c r="S2528" i="2"/>
  <c r="T2528" i="2"/>
  <c r="A2529" i="2"/>
  <c r="B2529" i="2" s="1"/>
  <c r="C2529" i="2"/>
  <c r="D2529" i="2"/>
  <c r="G2529" i="2"/>
  <c r="E2529" i="2" s="1"/>
  <c r="F2529" i="2" s="1"/>
  <c r="H2529" i="2"/>
  <c r="I2529" i="2"/>
  <c r="L2529" i="2"/>
  <c r="M2529" i="2"/>
  <c r="N2529" i="2" s="1"/>
  <c r="P2529" i="2"/>
  <c r="Q2529" i="2"/>
  <c r="R2529" i="2"/>
  <c r="S2529" i="2"/>
  <c r="T2529" i="2"/>
  <c r="A2530" i="2"/>
  <c r="B2530" i="2" s="1"/>
  <c r="C2530" i="2"/>
  <c r="D2530" i="2"/>
  <c r="G2530" i="2"/>
  <c r="E2530" i="2" s="1"/>
  <c r="F2530" i="2" s="1"/>
  <c r="H2530" i="2"/>
  <c r="I2530" i="2"/>
  <c r="K2530" i="2" s="1"/>
  <c r="L2530" i="2"/>
  <c r="M2530" i="2"/>
  <c r="N2530" i="2" s="1"/>
  <c r="P2530" i="2"/>
  <c r="Q2530" i="2"/>
  <c r="R2530" i="2"/>
  <c r="S2530" i="2"/>
  <c r="T2530" i="2"/>
  <c r="A2531" i="2"/>
  <c r="B2531" i="2" s="1"/>
  <c r="C2531" i="2"/>
  <c r="D2531" i="2"/>
  <c r="G2531" i="2"/>
  <c r="E2531" i="2" s="1"/>
  <c r="F2531" i="2" s="1"/>
  <c r="H2531" i="2"/>
  <c r="I2531" i="2"/>
  <c r="J2531" i="2" s="1"/>
  <c r="L2531" i="2"/>
  <c r="M2531" i="2"/>
  <c r="N2531" i="2" s="1"/>
  <c r="P2531" i="2"/>
  <c r="Q2531" i="2"/>
  <c r="R2531" i="2"/>
  <c r="S2531" i="2"/>
  <c r="T2531" i="2"/>
  <c r="A2532" i="2"/>
  <c r="B2532" i="2" s="1"/>
  <c r="C2532" i="2"/>
  <c r="D2532" i="2"/>
  <c r="G2532" i="2"/>
  <c r="E2532" i="2" s="1"/>
  <c r="F2532" i="2" s="1"/>
  <c r="H2532" i="2"/>
  <c r="I2532" i="2"/>
  <c r="L2532" i="2"/>
  <c r="M2532" i="2"/>
  <c r="N2532" i="2" s="1"/>
  <c r="P2532" i="2"/>
  <c r="Q2532" i="2"/>
  <c r="R2532" i="2"/>
  <c r="S2532" i="2"/>
  <c r="T2532" i="2"/>
  <c r="A2533" i="2"/>
  <c r="B2533" i="2" s="1"/>
  <c r="C2533" i="2"/>
  <c r="D2533" i="2"/>
  <c r="G2533" i="2"/>
  <c r="E2533" i="2" s="1"/>
  <c r="F2533" i="2" s="1"/>
  <c r="H2533" i="2"/>
  <c r="I2533" i="2"/>
  <c r="J2533" i="2" s="1"/>
  <c r="L2533" i="2"/>
  <c r="M2533" i="2"/>
  <c r="N2533" i="2" s="1"/>
  <c r="P2533" i="2"/>
  <c r="Q2533" i="2"/>
  <c r="R2533" i="2"/>
  <c r="S2533" i="2"/>
  <c r="T2533" i="2"/>
  <c r="A2534" i="2"/>
  <c r="B2534" i="2" s="1"/>
  <c r="C2534" i="2"/>
  <c r="D2534" i="2"/>
  <c r="G2534" i="2"/>
  <c r="E2534" i="2" s="1"/>
  <c r="F2534" i="2" s="1"/>
  <c r="H2534" i="2"/>
  <c r="I2534" i="2"/>
  <c r="J2534" i="2" s="1"/>
  <c r="L2534" i="2"/>
  <c r="M2534" i="2"/>
  <c r="N2534" i="2" s="1"/>
  <c r="P2534" i="2"/>
  <c r="Q2534" i="2"/>
  <c r="R2534" i="2"/>
  <c r="S2534" i="2"/>
  <c r="T2534" i="2"/>
  <c r="A2535" i="2"/>
  <c r="B2535" i="2" s="1"/>
  <c r="C2535" i="2"/>
  <c r="D2535" i="2"/>
  <c r="G2535" i="2"/>
  <c r="E2535" i="2" s="1"/>
  <c r="F2535" i="2" s="1"/>
  <c r="H2535" i="2"/>
  <c r="I2535" i="2"/>
  <c r="L2535" i="2"/>
  <c r="M2535" i="2"/>
  <c r="N2535" i="2" s="1"/>
  <c r="P2535" i="2"/>
  <c r="Q2535" i="2"/>
  <c r="R2535" i="2"/>
  <c r="S2535" i="2"/>
  <c r="T2535" i="2"/>
  <c r="A2536" i="2"/>
  <c r="B2536" i="2" s="1"/>
  <c r="C2536" i="2"/>
  <c r="D2536" i="2"/>
  <c r="G2536" i="2"/>
  <c r="E2536" i="2" s="1"/>
  <c r="F2536" i="2" s="1"/>
  <c r="H2536" i="2"/>
  <c r="I2536" i="2"/>
  <c r="K2536" i="2" s="1"/>
  <c r="L2536" i="2"/>
  <c r="M2536" i="2"/>
  <c r="O2536" i="2" s="1"/>
  <c r="P2536" i="2"/>
  <c r="Q2536" i="2"/>
  <c r="R2536" i="2"/>
  <c r="S2536" i="2"/>
  <c r="T2536" i="2"/>
  <c r="A2537" i="2"/>
  <c r="B2537" i="2" s="1"/>
  <c r="C2537" i="2"/>
  <c r="D2537" i="2"/>
  <c r="G2537" i="2"/>
  <c r="E2537" i="2" s="1"/>
  <c r="F2537" i="2" s="1"/>
  <c r="H2537" i="2"/>
  <c r="I2537" i="2"/>
  <c r="J2537" i="2" s="1"/>
  <c r="L2537" i="2"/>
  <c r="M2537" i="2"/>
  <c r="N2537" i="2" s="1"/>
  <c r="P2537" i="2"/>
  <c r="Q2537" i="2"/>
  <c r="R2537" i="2"/>
  <c r="S2537" i="2"/>
  <c r="T2537" i="2"/>
  <c r="A2538" i="2"/>
  <c r="B2538" i="2" s="1"/>
  <c r="C2538" i="2"/>
  <c r="D2538" i="2"/>
  <c r="G2538" i="2"/>
  <c r="E2538" i="2" s="1"/>
  <c r="F2538" i="2" s="1"/>
  <c r="H2538" i="2"/>
  <c r="I2538" i="2"/>
  <c r="J2538" i="2" s="1"/>
  <c r="L2538" i="2"/>
  <c r="M2538" i="2"/>
  <c r="O2538" i="2" s="1"/>
  <c r="P2538" i="2"/>
  <c r="Q2538" i="2"/>
  <c r="R2538" i="2"/>
  <c r="S2538" i="2"/>
  <c r="T2538" i="2"/>
  <c r="A2539" i="2"/>
  <c r="B2539" i="2" s="1"/>
  <c r="C2539" i="2"/>
  <c r="D2539" i="2"/>
  <c r="G2539" i="2"/>
  <c r="E2539" i="2" s="1"/>
  <c r="F2539" i="2" s="1"/>
  <c r="H2539" i="2"/>
  <c r="I2539" i="2"/>
  <c r="J2539" i="2" s="1"/>
  <c r="L2539" i="2"/>
  <c r="M2539" i="2"/>
  <c r="N2539" i="2" s="1"/>
  <c r="P2539" i="2"/>
  <c r="Q2539" i="2"/>
  <c r="R2539" i="2"/>
  <c r="S2539" i="2"/>
  <c r="T2539" i="2"/>
  <c r="A2540" i="2"/>
  <c r="B2540" i="2" s="1"/>
  <c r="C2540" i="2"/>
  <c r="D2540" i="2"/>
  <c r="G2540" i="2"/>
  <c r="E2540" i="2" s="1"/>
  <c r="F2540" i="2" s="1"/>
  <c r="H2540" i="2"/>
  <c r="I2540" i="2"/>
  <c r="J2540" i="2" s="1"/>
  <c r="L2540" i="2"/>
  <c r="M2540" i="2"/>
  <c r="N2540" i="2" s="1"/>
  <c r="P2540" i="2"/>
  <c r="Q2540" i="2"/>
  <c r="R2540" i="2"/>
  <c r="S2540" i="2"/>
  <c r="T2540" i="2"/>
  <c r="A2541" i="2"/>
  <c r="B2541" i="2" s="1"/>
  <c r="C2541" i="2"/>
  <c r="D2541" i="2"/>
  <c r="G2541" i="2"/>
  <c r="E2541" i="2" s="1"/>
  <c r="F2541" i="2" s="1"/>
  <c r="H2541" i="2"/>
  <c r="I2541" i="2"/>
  <c r="J2541" i="2" s="1"/>
  <c r="L2541" i="2"/>
  <c r="M2541" i="2"/>
  <c r="N2541" i="2" s="1"/>
  <c r="P2541" i="2"/>
  <c r="Q2541" i="2"/>
  <c r="R2541" i="2"/>
  <c r="S2541" i="2"/>
  <c r="T2541" i="2"/>
  <c r="A2542" i="2"/>
  <c r="B2542" i="2" s="1"/>
  <c r="C2542" i="2"/>
  <c r="D2542" i="2"/>
  <c r="G2542" i="2"/>
  <c r="E2542" i="2" s="1"/>
  <c r="F2542" i="2" s="1"/>
  <c r="H2542" i="2"/>
  <c r="I2542" i="2"/>
  <c r="J2542" i="2" s="1"/>
  <c r="L2542" i="2"/>
  <c r="M2542" i="2"/>
  <c r="O2542" i="2" s="1"/>
  <c r="P2542" i="2"/>
  <c r="Q2542" i="2"/>
  <c r="R2542" i="2"/>
  <c r="S2542" i="2"/>
  <c r="T2542" i="2"/>
  <c r="A2543" i="2"/>
  <c r="B2543" i="2" s="1"/>
  <c r="C2543" i="2"/>
  <c r="D2543" i="2"/>
  <c r="G2543" i="2"/>
  <c r="E2543" i="2" s="1"/>
  <c r="F2543" i="2" s="1"/>
  <c r="H2543" i="2"/>
  <c r="I2543" i="2"/>
  <c r="L2543" i="2"/>
  <c r="M2543" i="2"/>
  <c r="N2543" i="2" s="1"/>
  <c r="P2543" i="2"/>
  <c r="Q2543" i="2"/>
  <c r="R2543" i="2"/>
  <c r="S2543" i="2"/>
  <c r="T2543" i="2"/>
  <c r="A2544" i="2"/>
  <c r="B2544" i="2" s="1"/>
  <c r="C2544" i="2"/>
  <c r="D2544" i="2"/>
  <c r="G2544" i="2"/>
  <c r="E2544" i="2" s="1"/>
  <c r="F2544" i="2" s="1"/>
  <c r="H2544" i="2"/>
  <c r="I2544" i="2"/>
  <c r="K2544" i="2" s="1"/>
  <c r="L2544" i="2"/>
  <c r="M2544" i="2"/>
  <c r="O2544" i="2" s="1"/>
  <c r="P2544" i="2"/>
  <c r="Q2544" i="2"/>
  <c r="R2544" i="2"/>
  <c r="S2544" i="2"/>
  <c r="T2544" i="2"/>
  <c r="A2545" i="2"/>
  <c r="B2545" i="2" s="1"/>
  <c r="C2545" i="2"/>
  <c r="D2545" i="2"/>
  <c r="G2545" i="2"/>
  <c r="E2545" i="2" s="1"/>
  <c r="F2545" i="2" s="1"/>
  <c r="H2545" i="2"/>
  <c r="I2545" i="2"/>
  <c r="J2545" i="2" s="1"/>
  <c r="L2545" i="2"/>
  <c r="M2545" i="2"/>
  <c r="N2545" i="2" s="1"/>
  <c r="P2545" i="2"/>
  <c r="Q2545" i="2"/>
  <c r="R2545" i="2"/>
  <c r="S2545" i="2"/>
  <c r="T2545" i="2"/>
  <c r="A2546" i="2"/>
  <c r="B2546" i="2" s="1"/>
  <c r="C2546" i="2"/>
  <c r="D2546" i="2"/>
  <c r="G2546" i="2"/>
  <c r="E2546" i="2" s="1"/>
  <c r="F2546" i="2" s="1"/>
  <c r="H2546" i="2"/>
  <c r="I2546" i="2"/>
  <c r="K2546" i="2" s="1"/>
  <c r="L2546" i="2"/>
  <c r="M2546" i="2"/>
  <c r="N2546" i="2" s="1"/>
  <c r="P2546" i="2"/>
  <c r="Q2546" i="2"/>
  <c r="R2546" i="2"/>
  <c r="S2546" i="2"/>
  <c r="T2546" i="2"/>
  <c r="A2547" i="2"/>
  <c r="B2547" i="2" s="1"/>
  <c r="C2547" i="2"/>
  <c r="D2547" i="2"/>
  <c r="G2547" i="2"/>
  <c r="E2547" i="2" s="1"/>
  <c r="F2547" i="2" s="1"/>
  <c r="H2547" i="2"/>
  <c r="I2547" i="2"/>
  <c r="J2547" i="2" s="1"/>
  <c r="L2547" i="2"/>
  <c r="M2547" i="2"/>
  <c r="N2547" i="2" s="1"/>
  <c r="P2547" i="2"/>
  <c r="Q2547" i="2"/>
  <c r="R2547" i="2"/>
  <c r="S2547" i="2"/>
  <c r="T2547" i="2"/>
  <c r="A2548" i="2"/>
  <c r="B2548" i="2" s="1"/>
  <c r="C2548" i="2"/>
  <c r="D2548" i="2"/>
  <c r="G2548" i="2"/>
  <c r="E2548" i="2" s="1"/>
  <c r="F2548" i="2" s="1"/>
  <c r="H2548" i="2"/>
  <c r="I2548" i="2"/>
  <c r="J2548" i="2" s="1"/>
  <c r="L2548" i="2"/>
  <c r="M2548" i="2"/>
  <c r="P2548" i="2"/>
  <c r="Q2548" i="2"/>
  <c r="R2548" i="2"/>
  <c r="S2548" i="2"/>
  <c r="T2548" i="2"/>
  <c r="A2549" i="2"/>
  <c r="B2549" i="2" s="1"/>
  <c r="C2549" i="2"/>
  <c r="D2549" i="2"/>
  <c r="G2549" i="2"/>
  <c r="E2549" i="2" s="1"/>
  <c r="F2549" i="2" s="1"/>
  <c r="H2549" i="2"/>
  <c r="I2549" i="2"/>
  <c r="J2549" i="2" s="1"/>
  <c r="L2549" i="2"/>
  <c r="M2549" i="2"/>
  <c r="N2549" i="2" s="1"/>
  <c r="P2549" i="2"/>
  <c r="Q2549" i="2"/>
  <c r="R2549" i="2"/>
  <c r="S2549" i="2"/>
  <c r="T2549" i="2"/>
  <c r="A2550" i="2"/>
  <c r="B2550" i="2" s="1"/>
  <c r="C2550" i="2"/>
  <c r="D2550" i="2"/>
  <c r="G2550" i="2"/>
  <c r="E2550" i="2" s="1"/>
  <c r="F2550" i="2" s="1"/>
  <c r="H2550" i="2"/>
  <c r="I2550" i="2"/>
  <c r="J2550" i="2" s="1"/>
  <c r="L2550" i="2"/>
  <c r="M2550" i="2"/>
  <c r="N2550" i="2" s="1"/>
  <c r="P2550" i="2"/>
  <c r="Q2550" i="2"/>
  <c r="R2550" i="2"/>
  <c r="S2550" i="2"/>
  <c r="T2550" i="2"/>
  <c r="A2551" i="2"/>
  <c r="B2551" i="2" s="1"/>
  <c r="C2551" i="2"/>
  <c r="D2551" i="2"/>
  <c r="G2551" i="2"/>
  <c r="E2551" i="2" s="1"/>
  <c r="F2551" i="2" s="1"/>
  <c r="H2551" i="2"/>
  <c r="I2551" i="2"/>
  <c r="J2551" i="2" s="1"/>
  <c r="L2551" i="2"/>
  <c r="M2551" i="2"/>
  <c r="N2551" i="2" s="1"/>
  <c r="P2551" i="2"/>
  <c r="Q2551" i="2"/>
  <c r="R2551" i="2"/>
  <c r="S2551" i="2"/>
  <c r="T2551" i="2"/>
  <c r="A2552" i="2"/>
  <c r="B2552" i="2" s="1"/>
  <c r="C2552" i="2"/>
  <c r="D2552" i="2"/>
  <c r="G2552" i="2"/>
  <c r="E2552" i="2" s="1"/>
  <c r="F2552" i="2" s="1"/>
  <c r="H2552" i="2"/>
  <c r="I2552" i="2"/>
  <c r="K2552" i="2" s="1"/>
  <c r="L2552" i="2"/>
  <c r="M2552" i="2"/>
  <c r="O2552" i="2" s="1"/>
  <c r="P2552" i="2"/>
  <c r="Q2552" i="2"/>
  <c r="R2552" i="2"/>
  <c r="S2552" i="2"/>
  <c r="T2552" i="2"/>
  <c r="A2553" i="2"/>
  <c r="B2553" i="2" s="1"/>
  <c r="C2553" i="2"/>
  <c r="D2553" i="2"/>
  <c r="G2553" i="2"/>
  <c r="E2553" i="2" s="1"/>
  <c r="F2553" i="2" s="1"/>
  <c r="H2553" i="2"/>
  <c r="I2553" i="2"/>
  <c r="J2553" i="2" s="1"/>
  <c r="L2553" i="2"/>
  <c r="M2553" i="2"/>
  <c r="N2553" i="2" s="1"/>
  <c r="P2553" i="2"/>
  <c r="Q2553" i="2"/>
  <c r="R2553" i="2"/>
  <c r="S2553" i="2"/>
  <c r="T2553" i="2"/>
  <c r="A2554" i="2"/>
  <c r="B2554" i="2" s="1"/>
  <c r="C2554" i="2"/>
  <c r="D2554" i="2"/>
  <c r="G2554" i="2"/>
  <c r="E2554" i="2" s="1"/>
  <c r="F2554" i="2" s="1"/>
  <c r="H2554" i="2"/>
  <c r="I2554" i="2"/>
  <c r="J2554" i="2" s="1"/>
  <c r="L2554" i="2"/>
  <c r="M2554" i="2"/>
  <c r="O2554" i="2" s="1"/>
  <c r="P2554" i="2"/>
  <c r="Q2554" i="2"/>
  <c r="R2554" i="2"/>
  <c r="S2554" i="2"/>
  <c r="T2554" i="2"/>
  <c r="A2555" i="2"/>
  <c r="B2555" i="2" s="1"/>
  <c r="C2555" i="2"/>
  <c r="D2555" i="2"/>
  <c r="G2555" i="2"/>
  <c r="E2555" i="2" s="1"/>
  <c r="F2555" i="2" s="1"/>
  <c r="H2555" i="2"/>
  <c r="I2555" i="2"/>
  <c r="J2555" i="2" s="1"/>
  <c r="L2555" i="2"/>
  <c r="M2555" i="2"/>
  <c r="N2555" i="2" s="1"/>
  <c r="P2555" i="2"/>
  <c r="Q2555" i="2"/>
  <c r="R2555" i="2"/>
  <c r="S2555" i="2"/>
  <c r="T2555" i="2"/>
  <c r="A2556" i="2"/>
  <c r="B2556" i="2" s="1"/>
  <c r="C2556" i="2"/>
  <c r="D2556" i="2"/>
  <c r="G2556" i="2"/>
  <c r="E2556" i="2" s="1"/>
  <c r="F2556" i="2" s="1"/>
  <c r="H2556" i="2"/>
  <c r="I2556" i="2"/>
  <c r="L2556" i="2"/>
  <c r="M2556" i="2"/>
  <c r="N2556" i="2" s="1"/>
  <c r="P2556" i="2"/>
  <c r="Q2556" i="2"/>
  <c r="R2556" i="2"/>
  <c r="S2556" i="2"/>
  <c r="T2556" i="2"/>
  <c r="A2557" i="2"/>
  <c r="B2557" i="2" s="1"/>
  <c r="C2557" i="2"/>
  <c r="D2557" i="2"/>
  <c r="G2557" i="2"/>
  <c r="E2557" i="2" s="1"/>
  <c r="F2557" i="2" s="1"/>
  <c r="H2557" i="2"/>
  <c r="I2557" i="2"/>
  <c r="J2557" i="2" s="1"/>
  <c r="L2557" i="2"/>
  <c r="M2557" i="2"/>
  <c r="N2557" i="2" s="1"/>
  <c r="P2557" i="2"/>
  <c r="Q2557" i="2"/>
  <c r="R2557" i="2"/>
  <c r="S2557" i="2"/>
  <c r="T2557" i="2"/>
  <c r="A2558" i="2"/>
  <c r="B2558" i="2" s="1"/>
  <c r="C2558" i="2"/>
  <c r="D2558" i="2"/>
  <c r="G2558" i="2"/>
  <c r="E2558" i="2" s="1"/>
  <c r="F2558" i="2" s="1"/>
  <c r="H2558" i="2"/>
  <c r="I2558" i="2"/>
  <c r="J2558" i="2" s="1"/>
  <c r="L2558" i="2"/>
  <c r="M2558" i="2"/>
  <c r="P2558" i="2"/>
  <c r="Q2558" i="2"/>
  <c r="R2558" i="2"/>
  <c r="S2558" i="2"/>
  <c r="T2558" i="2"/>
  <c r="A2559" i="2"/>
  <c r="B2559" i="2" s="1"/>
  <c r="C2559" i="2"/>
  <c r="D2559" i="2"/>
  <c r="G2559" i="2"/>
  <c r="E2559" i="2" s="1"/>
  <c r="F2559" i="2" s="1"/>
  <c r="H2559" i="2"/>
  <c r="I2559" i="2"/>
  <c r="L2559" i="2"/>
  <c r="M2559" i="2"/>
  <c r="N2559" i="2" s="1"/>
  <c r="P2559" i="2"/>
  <c r="Q2559" i="2"/>
  <c r="R2559" i="2"/>
  <c r="S2559" i="2"/>
  <c r="T2559" i="2"/>
  <c r="A2560" i="2"/>
  <c r="B2560" i="2" s="1"/>
  <c r="C2560" i="2"/>
  <c r="D2560" i="2"/>
  <c r="G2560" i="2"/>
  <c r="E2560" i="2" s="1"/>
  <c r="F2560" i="2" s="1"/>
  <c r="H2560" i="2"/>
  <c r="I2560" i="2"/>
  <c r="L2560" i="2"/>
  <c r="M2560" i="2"/>
  <c r="O2560" i="2" s="1"/>
  <c r="P2560" i="2"/>
  <c r="Q2560" i="2"/>
  <c r="R2560" i="2"/>
  <c r="S2560" i="2"/>
  <c r="T2560" i="2"/>
  <c r="A2561" i="2"/>
  <c r="B2561" i="2" s="1"/>
  <c r="C2561" i="2"/>
  <c r="D2561" i="2"/>
  <c r="G2561" i="2"/>
  <c r="E2561" i="2" s="1"/>
  <c r="F2561" i="2" s="1"/>
  <c r="H2561" i="2"/>
  <c r="I2561" i="2"/>
  <c r="J2561" i="2" s="1"/>
  <c r="L2561" i="2"/>
  <c r="M2561" i="2"/>
  <c r="N2561" i="2" s="1"/>
  <c r="P2561" i="2"/>
  <c r="Q2561" i="2"/>
  <c r="R2561" i="2"/>
  <c r="S2561" i="2"/>
  <c r="T2561" i="2"/>
  <c r="A2562" i="2"/>
  <c r="B2562" i="2" s="1"/>
  <c r="C2562" i="2"/>
  <c r="D2562" i="2"/>
  <c r="G2562" i="2"/>
  <c r="E2562" i="2" s="1"/>
  <c r="F2562" i="2" s="1"/>
  <c r="H2562" i="2"/>
  <c r="I2562" i="2"/>
  <c r="K2562" i="2" s="1"/>
  <c r="L2562" i="2"/>
  <c r="M2562" i="2"/>
  <c r="N2562" i="2" s="1"/>
  <c r="P2562" i="2"/>
  <c r="Q2562" i="2"/>
  <c r="R2562" i="2"/>
  <c r="S2562" i="2"/>
  <c r="T2562" i="2"/>
  <c r="A2563" i="2"/>
  <c r="B2563" i="2" s="1"/>
  <c r="C2563" i="2"/>
  <c r="D2563" i="2"/>
  <c r="G2563" i="2"/>
  <c r="E2563" i="2" s="1"/>
  <c r="F2563" i="2" s="1"/>
  <c r="H2563" i="2"/>
  <c r="I2563" i="2"/>
  <c r="J2563" i="2" s="1"/>
  <c r="L2563" i="2"/>
  <c r="M2563" i="2"/>
  <c r="N2563" i="2" s="1"/>
  <c r="P2563" i="2"/>
  <c r="Q2563" i="2"/>
  <c r="R2563" i="2"/>
  <c r="S2563" i="2"/>
  <c r="T2563" i="2"/>
  <c r="A2564" i="2"/>
  <c r="B2564" i="2" s="1"/>
  <c r="C2564" i="2"/>
  <c r="D2564" i="2"/>
  <c r="G2564" i="2"/>
  <c r="E2564" i="2" s="1"/>
  <c r="F2564" i="2" s="1"/>
  <c r="H2564" i="2"/>
  <c r="I2564" i="2"/>
  <c r="L2564" i="2"/>
  <c r="M2564" i="2"/>
  <c r="N2564" i="2" s="1"/>
  <c r="P2564" i="2"/>
  <c r="Q2564" i="2"/>
  <c r="R2564" i="2"/>
  <c r="S2564" i="2"/>
  <c r="T2564" i="2"/>
  <c r="A2565" i="2"/>
  <c r="B2565" i="2" s="1"/>
  <c r="C2565" i="2"/>
  <c r="D2565" i="2"/>
  <c r="G2565" i="2"/>
  <c r="E2565" i="2" s="1"/>
  <c r="F2565" i="2" s="1"/>
  <c r="H2565" i="2"/>
  <c r="I2565" i="2"/>
  <c r="L2565" i="2"/>
  <c r="M2565" i="2"/>
  <c r="N2565" i="2" s="1"/>
  <c r="P2565" i="2"/>
  <c r="Q2565" i="2"/>
  <c r="R2565" i="2"/>
  <c r="S2565" i="2"/>
  <c r="T2565" i="2"/>
  <c r="A2566" i="2"/>
  <c r="B2566" i="2" s="1"/>
  <c r="C2566" i="2"/>
  <c r="D2566" i="2"/>
  <c r="G2566" i="2"/>
  <c r="E2566" i="2" s="1"/>
  <c r="F2566" i="2" s="1"/>
  <c r="H2566" i="2"/>
  <c r="I2566" i="2"/>
  <c r="J2566" i="2" s="1"/>
  <c r="L2566" i="2"/>
  <c r="M2566" i="2"/>
  <c r="P2566" i="2"/>
  <c r="Q2566" i="2"/>
  <c r="R2566" i="2"/>
  <c r="S2566" i="2"/>
  <c r="T2566" i="2"/>
  <c r="A2567" i="2"/>
  <c r="B2567" i="2" s="1"/>
  <c r="C2567" i="2"/>
  <c r="D2567" i="2"/>
  <c r="G2567" i="2"/>
  <c r="E2567" i="2" s="1"/>
  <c r="F2567" i="2" s="1"/>
  <c r="H2567" i="2"/>
  <c r="I2567" i="2"/>
  <c r="L2567" i="2"/>
  <c r="M2567" i="2"/>
  <c r="N2567" i="2" s="1"/>
  <c r="P2567" i="2"/>
  <c r="Q2567" i="2"/>
  <c r="R2567" i="2"/>
  <c r="S2567" i="2"/>
  <c r="T2567" i="2"/>
  <c r="A2568" i="2"/>
  <c r="B2568" i="2" s="1"/>
  <c r="C2568" i="2"/>
  <c r="D2568" i="2"/>
  <c r="G2568" i="2"/>
  <c r="E2568" i="2" s="1"/>
  <c r="F2568" i="2" s="1"/>
  <c r="H2568" i="2"/>
  <c r="I2568" i="2"/>
  <c r="K2568" i="2" s="1"/>
  <c r="L2568" i="2"/>
  <c r="M2568" i="2"/>
  <c r="O2568" i="2" s="1"/>
  <c r="P2568" i="2"/>
  <c r="Q2568" i="2"/>
  <c r="R2568" i="2"/>
  <c r="S2568" i="2"/>
  <c r="T2568" i="2"/>
  <c r="A2569" i="2"/>
  <c r="B2569" i="2" s="1"/>
  <c r="C2569" i="2"/>
  <c r="D2569" i="2"/>
  <c r="G2569" i="2"/>
  <c r="E2569" i="2" s="1"/>
  <c r="F2569" i="2" s="1"/>
  <c r="H2569" i="2"/>
  <c r="I2569" i="2"/>
  <c r="J2569" i="2" s="1"/>
  <c r="L2569" i="2"/>
  <c r="M2569" i="2"/>
  <c r="N2569" i="2" s="1"/>
  <c r="P2569" i="2"/>
  <c r="Q2569" i="2"/>
  <c r="R2569" i="2"/>
  <c r="S2569" i="2"/>
  <c r="T2569" i="2"/>
  <c r="A2570" i="2"/>
  <c r="B2570" i="2" s="1"/>
  <c r="C2570" i="2"/>
  <c r="D2570" i="2"/>
  <c r="G2570" i="2"/>
  <c r="E2570" i="2" s="1"/>
  <c r="F2570" i="2" s="1"/>
  <c r="H2570" i="2"/>
  <c r="I2570" i="2"/>
  <c r="J2570" i="2" s="1"/>
  <c r="L2570" i="2"/>
  <c r="M2570" i="2"/>
  <c r="O2570" i="2" s="1"/>
  <c r="P2570" i="2"/>
  <c r="Q2570" i="2"/>
  <c r="R2570" i="2"/>
  <c r="S2570" i="2"/>
  <c r="T2570" i="2"/>
  <c r="A2571" i="2"/>
  <c r="B2571" i="2" s="1"/>
  <c r="C2571" i="2"/>
  <c r="D2571" i="2"/>
  <c r="G2571" i="2"/>
  <c r="E2571" i="2" s="1"/>
  <c r="F2571" i="2" s="1"/>
  <c r="H2571" i="2"/>
  <c r="I2571" i="2"/>
  <c r="J2571" i="2" s="1"/>
  <c r="L2571" i="2"/>
  <c r="M2571" i="2"/>
  <c r="N2571" i="2" s="1"/>
  <c r="P2571" i="2"/>
  <c r="Q2571" i="2"/>
  <c r="R2571" i="2"/>
  <c r="S2571" i="2"/>
  <c r="T2571" i="2"/>
  <c r="A2572" i="2"/>
  <c r="B2572" i="2" s="1"/>
  <c r="C2572" i="2"/>
  <c r="D2572" i="2"/>
  <c r="G2572" i="2"/>
  <c r="E2572" i="2" s="1"/>
  <c r="F2572" i="2" s="1"/>
  <c r="H2572" i="2"/>
  <c r="I2572" i="2"/>
  <c r="J2572" i="2" s="1"/>
  <c r="L2572" i="2"/>
  <c r="M2572" i="2"/>
  <c r="N2572" i="2" s="1"/>
  <c r="P2572" i="2"/>
  <c r="Q2572" i="2"/>
  <c r="R2572" i="2"/>
  <c r="S2572" i="2"/>
  <c r="T2572" i="2"/>
  <c r="A2573" i="2"/>
  <c r="B2573" i="2" s="1"/>
  <c r="C2573" i="2"/>
  <c r="D2573" i="2"/>
  <c r="G2573" i="2"/>
  <c r="E2573" i="2" s="1"/>
  <c r="F2573" i="2" s="1"/>
  <c r="H2573" i="2"/>
  <c r="I2573" i="2"/>
  <c r="J2573" i="2" s="1"/>
  <c r="L2573" i="2"/>
  <c r="M2573" i="2"/>
  <c r="N2573" i="2" s="1"/>
  <c r="P2573" i="2"/>
  <c r="Q2573" i="2"/>
  <c r="R2573" i="2"/>
  <c r="S2573" i="2"/>
  <c r="T2573" i="2"/>
  <c r="A2574" i="2"/>
  <c r="B2574" i="2" s="1"/>
  <c r="C2574" i="2"/>
  <c r="D2574" i="2"/>
  <c r="G2574" i="2"/>
  <c r="E2574" i="2" s="1"/>
  <c r="F2574" i="2" s="1"/>
  <c r="H2574" i="2"/>
  <c r="I2574" i="2"/>
  <c r="L2574" i="2"/>
  <c r="M2574" i="2"/>
  <c r="P2574" i="2"/>
  <c r="Q2574" i="2"/>
  <c r="R2574" i="2"/>
  <c r="S2574" i="2"/>
  <c r="T2574" i="2"/>
  <c r="A2575" i="2"/>
  <c r="B2575" i="2" s="1"/>
  <c r="C2575" i="2"/>
  <c r="D2575" i="2"/>
  <c r="G2575" i="2"/>
  <c r="E2575" i="2" s="1"/>
  <c r="F2575" i="2" s="1"/>
  <c r="H2575" i="2"/>
  <c r="I2575" i="2"/>
  <c r="L2575" i="2"/>
  <c r="M2575" i="2"/>
  <c r="P2575" i="2"/>
  <c r="Q2575" i="2"/>
  <c r="R2575" i="2"/>
  <c r="S2575" i="2"/>
  <c r="T2575" i="2"/>
  <c r="A2576" i="2"/>
  <c r="B2576" i="2" s="1"/>
  <c r="C2576" i="2"/>
  <c r="D2576" i="2"/>
  <c r="G2576" i="2"/>
  <c r="E2576" i="2" s="1"/>
  <c r="F2576" i="2" s="1"/>
  <c r="H2576" i="2"/>
  <c r="I2576" i="2"/>
  <c r="L2576" i="2"/>
  <c r="M2576" i="2"/>
  <c r="P2576" i="2"/>
  <c r="Q2576" i="2"/>
  <c r="R2576" i="2"/>
  <c r="S2576" i="2"/>
  <c r="T2576" i="2"/>
  <c r="A2577" i="2"/>
  <c r="B2577" i="2" s="1"/>
  <c r="C2577" i="2"/>
  <c r="D2577" i="2"/>
  <c r="G2577" i="2"/>
  <c r="E2577" i="2" s="1"/>
  <c r="F2577" i="2" s="1"/>
  <c r="H2577" i="2"/>
  <c r="I2577" i="2"/>
  <c r="J2577" i="2" s="1"/>
  <c r="L2577" i="2"/>
  <c r="M2577" i="2"/>
  <c r="N2577" i="2" s="1"/>
  <c r="P2577" i="2"/>
  <c r="Q2577" i="2"/>
  <c r="R2577" i="2"/>
  <c r="S2577" i="2"/>
  <c r="T2577" i="2"/>
  <c r="A2578" i="2"/>
  <c r="B2578" i="2" s="1"/>
  <c r="C2578" i="2"/>
  <c r="D2578" i="2"/>
  <c r="G2578" i="2"/>
  <c r="E2578" i="2" s="1"/>
  <c r="F2578" i="2" s="1"/>
  <c r="H2578" i="2"/>
  <c r="I2578" i="2"/>
  <c r="K2578" i="2" s="1"/>
  <c r="L2578" i="2"/>
  <c r="M2578" i="2"/>
  <c r="N2578" i="2" s="1"/>
  <c r="P2578" i="2"/>
  <c r="Q2578" i="2"/>
  <c r="R2578" i="2"/>
  <c r="S2578" i="2"/>
  <c r="T2578" i="2"/>
  <c r="A2579" i="2"/>
  <c r="B2579" i="2" s="1"/>
  <c r="C2579" i="2"/>
  <c r="D2579" i="2"/>
  <c r="G2579" i="2"/>
  <c r="E2579" i="2" s="1"/>
  <c r="F2579" i="2" s="1"/>
  <c r="H2579" i="2"/>
  <c r="I2579" i="2"/>
  <c r="J2579" i="2" s="1"/>
  <c r="L2579" i="2"/>
  <c r="M2579" i="2"/>
  <c r="N2579" i="2" s="1"/>
  <c r="P2579" i="2"/>
  <c r="Q2579" i="2"/>
  <c r="R2579" i="2"/>
  <c r="S2579" i="2"/>
  <c r="T2579" i="2"/>
  <c r="A2580" i="2"/>
  <c r="B2580" i="2" s="1"/>
  <c r="C2580" i="2"/>
  <c r="D2580" i="2"/>
  <c r="G2580" i="2"/>
  <c r="E2580" i="2" s="1"/>
  <c r="F2580" i="2" s="1"/>
  <c r="H2580" i="2"/>
  <c r="I2580" i="2"/>
  <c r="J2580" i="2" s="1"/>
  <c r="L2580" i="2"/>
  <c r="M2580" i="2"/>
  <c r="N2580" i="2" s="1"/>
  <c r="P2580" i="2"/>
  <c r="Q2580" i="2"/>
  <c r="R2580" i="2"/>
  <c r="S2580" i="2"/>
  <c r="T2580" i="2"/>
  <c r="A2581" i="2"/>
  <c r="B2581" i="2" s="1"/>
  <c r="C2581" i="2"/>
  <c r="D2581" i="2"/>
  <c r="G2581" i="2"/>
  <c r="E2581" i="2" s="1"/>
  <c r="F2581" i="2" s="1"/>
  <c r="H2581" i="2"/>
  <c r="I2581" i="2"/>
  <c r="J2581" i="2" s="1"/>
  <c r="L2581" i="2"/>
  <c r="M2581" i="2"/>
  <c r="N2581" i="2" s="1"/>
  <c r="P2581" i="2"/>
  <c r="Q2581" i="2"/>
  <c r="R2581" i="2"/>
  <c r="S2581" i="2"/>
  <c r="T2581" i="2"/>
  <c r="A2582" i="2"/>
  <c r="B2582" i="2" s="1"/>
  <c r="C2582" i="2"/>
  <c r="D2582" i="2"/>
  <c r="G2582" i="2"/>
  <c r="E2582" i="2" s="1"/>
  <c r="F2582" i="2" s="1"/>
  <c r="H2582" i="2"/>
  <c r="I2582" i="2"/>
  <c r="L2582" i="2"/>
  <c r="M2582" i="2"/>
  <c r="N2582" i="2" s="1"/>
  <c r="P2582" i="2"/>
  <c r="Q2582" i="2"/>
  <c r="R2582" i="2"/>
  <c r="S2582" i="2"/>
  <c r="T2582" i="2"/>
  <c r="A2583" i="2"/>
  <c r="B2583" i="2" s="1"/>
  <c r="C2583" i="2"/>
  <c r="D2583" i="2"/>
  <c r="G2583" i="2"/>
  <c r="E2583" i="2" s="1"/>
  <c r="F2583" i="2" s="1"/>
  <c r="H2583" i="2"/>
  <c r="I2583" i="2"/>
  <c r="L2583" i="2"/>
  <c r="M2583" i="2"/>
  <c r="N2583" i="2" s="1"/>
  <c r="P2583" i="2"/>
  <c r="Q2583" i="2"/>
  <c r="R2583" i="2"/>
  <c r="S2583" i="2"/>
  <c r="T2583" i="2"/>
  <c r="A2584" i="2"/>
  <c r="B2584" i="2" s="1"/>
  <c r="C2584" i="2"/>
  <c r="D2584" i="2"/>
  <c r="G2584" i="2"/>
  <c r="E2584" i="2" s="1"/>
  <c r="F2584" i="2" s="1"/>
  <c r="H2584" i="2"/>
  <c r="I2584" i="2"/>
  <c r="L2584" i="2"/>
  <c r="M2584" i="2"/>
  <c r="O2584" i="2" s="1"/>
  <c r="P2584" i="2"/>
  <c r="Q2584" i="2"/>
  <c r="R2584" i="2"/>
  <c r="S2584" i="2"/>
  <c r="T2584" i="2"/>
  <c r="A2585" i="2"/>
  <c r="B2585" i="2" s="1"/>
  <c r="C2585" i="2"/>
  <c r="D2585" i="2"/>
  <c r="G2585" i="2"/>
  <c r="E2585" i="2" s="1"/>
  <c r="F2585" i="2" s="1"/>
  <c r="H2585" i="2"/>
  <c r="I2585" i="2"/>
  <c r="J2585" i="2" s="1"/>
  <c r="L2585" i="2"/>
  <c r="M2585" i="2"/>
  <c r="N2585" i="2" s="1"/>
  <c r="P2585" i="2"/>
  <c r="Q2585" i="2"/>
  <c r="R2585" i="2"/>
  <c r="S2585" i="2"/>
  <c r="T2585" i="2"/>
  <c r="A2586" i="2"/>
  <c r="B2586" i="2" s="1"/>
  <c r="C2586" i="2"/>
  <c r="D2586" i="2"/>
  <c r="G2586" i="2"/>
  <c r="E2586" i="2" s="1"/>
  <c r="F2586" i="2" s="1"/>
  <c r="H2586" i="2"/>
  <c r="I2586" i="2"/>
  <c r="J2586" i="2" s="1"/>
  <c r="L2586" i="2"/>
  <c r="M2586" i="2"/>
  <c r="O2586" i="2" s="1"/>
  <c r="P2586" i="2"/>
  <c r="Q2586" i="2"/>
  <c r="R2586" i="2"/>
  <c r="S2586" i="2"/>
  <c r="T2586" i="2"/>
  <c r="A2587" i="2"/>
  <c r="B2587" i="2" s="1"/>
  <c r="C2587" i="2"/>
  <c r="D2587" i="2"/>
  <c r="G2587" i="2"/>
  <c r="E2587" i="2" s="1"/>
  <c r="F2587" i="2" s="1"/>
  <c r="H2587" i="2"/>
  <c r="I2587" i="2"/>
  <c r="J2587" i="2" s="1"/>
  <c r="L2587" i="2"/>
  <c r="M2587" i="2"/>
  <c r="N2587" i="2" s="1"/>
  <c r="P2587" i="2"/>
  <c r="Q2587" i="2"/>
  <c r="R2587" i="2"/>
  <c r="S2587" i="2"/>
  <c r="T2587" i="2"/>
  <c r="A2588" i="2"/>
  <c r="B2588" i="2" s="1"/>
  <c r="C2588" i="2"/>
  <c r="D2588" i="2"/>
  <c r="G2588" i="2"/>
  <c r="E2588" i="2" s="1"/>
  <c r="F2588" i="2" s="1"/>
  <c r="H2588" i="2"/>
  <c r="I2588" i="2"/>
  <c r="J2588" i="2" s="1"/>
  <c r="L2588" i="2"/>
  <c r="M2588" i="2"/>
  <c r="N2588" i="2" s="1"/>
  <c r="P2588" i="2"/>
  <c r="Q2588" i="2"/>
  <c r="R2588" i="2"/>
  <c r="S2588" i="2"/>
  <c r="T2588" i="2"/>
  <c r="A2589" i="2"/>
  <c r="B2589" i="2" s="1"/>
  <c r="C2589" i="2"/>
  <c r="D2589" i="2"/>
  <c r="G2589" i="2"/>
  <c r="E2589" i="2" s="1"/>
  <c r="F2589" i="2" s="1"/>
  <c r="H2589" i="2"/>
  <c r="I2589" i="2"/>
  <c r="J2589" i="2" s="1"/>
  <c r="L2589" i="2"/>
  <c r="M2589" i="2"/>
  <c r="N2589" i="2" s="1"/>
  <c r="P2589" i="2"/>
  <c r="Q2589" i="2"/>
  <c r="R2589" i="2"/>
  <c r="S2589" i="2"/>
  <c r="T2589" i="2"/>
  <c r="A2590" i="2"/>
  <c r="B2590" i="2" s="1"/>
  <c r="C2590" i="2"/>
  <c r="D2590" i="2"/>
  <c r="G2590" i="2"/>
  <c r="E2590" i="2" s="1"/>
  <c r="F2590" i="2" s="1"/>
  <c r="H2590" i="2"/>
  <c r="I2590" i="2"/>
  <c r="K2590" i="2" s="1"/>
  <c r="L2590" i="2"/>
  <c r="M2590" i="2"/>
  <c r="P2590" i="2"/>
  <c r="Q2590" i="2"/>
  <c r="R2590" i="2"/>
  <c r="S2590" i="2"/>
  <c r="T2590" i="2"/>
  <c r="A2591" i="2"/>
  <c r="B2591" i="2" s="1"/>
  <c r="C2591" i="2"/>
  <c r="D2591" i="2"/>
  <c r="G2591" i="2"/>
  <c r="E2591" i="2" s="1"/>
  <c r="F2591" i="2" s="1"/>
  <c r="H2591" i="2"/>
  <c r="I2591" i="2"/>
  <c r="L2591" i="2"/>
  <c r="M2591" i="2"/>
  <c r="N2591" i="2" s="1"/>
  <c r="P2591" i="2"/>
  <c r="Q2591" i="2"/>
  <c r="R2591" i="2"/>
  <c r="S2591" i="2"/>
  <c r="T2591" i="2"/>
  <c r="A2592" i="2"/>
  <c r="B2592" i="2" s="1"/>
  <c r="C2592" i="2"/>
  <c r="D2592" i="2"/>
  <c r="G2592" i="2"/>
  <c r="E2592" i="2" s="1"/>
  <c r="F2592" i="2" s="1"/>
  <c r="H2592" i="2"/>
  <c r="I2592" i="2"/>
  <c r="L2592" i="2"/>
  <c r="M2592" i="2"/>
  <c r="O2592" i="2" s="1"/>
  <c r="P2592" i="2"/>
  <c r="Q2592" i="2"/>
  <c r="R2592" i="2"/>
  <c r="S2592" i="2"/>
  <c r="T2592" i="2"/>
  <c r="A2593" i="2"/>
  <c r="B2593" i="2" s="1"/>
  <c r="C2593" i="2"/>
  <c r="D2593" i="2"/>
  <c r="G2593" i="2"/>
  <c r="E2593" i="2" s="1"/>
  <c r="F2593" i="2" s="1"/>
  <c r="H2593" i="2"/>
  <c r="I2593" i="2"/>
  <c r="J2593" i="2" s="1"/>
  <c r="L2593" i="2"/>
  <c r="M2593" i="2"/>
  <c r="N2593" i="2" s="1"/>
  <c r="P2593" i="2"/>
  <c r="Q2593" i="2"/>
  <c r="R2593" i="2"/>
  <c r="S2593" i="2"/>
  <c r="T2593" i="2"/>
  <c r="A2594" i="2"/>
  <c r="B2594" i="2" s="1"/>
  <c r="C2594" i="2"/>
  <c r="D2594" i="2"/>
  <c r="G2594" i="2"/>
  <c r="E2594" i="2" s="1"/>
  <c r="F2594" i="2" s="1"/>
  <c r="H2594" i="2"/>
  <c r="I2594" i="2"/>
  <c r="K2594" i="2" s="1"/>
  <c r="L2594" i="2"/>
  <c r="M2594" i="2"/>
  <c r="N2594" i="2" s="1"/>
  <c r="P2594" i="2"/>
  <c r="Q2594" i="2"/>
  <c r="R2594" i="2"/>
  <c r="S2594" i="2"/>
  <c r="T2594" i="2"/>
  <c r="A2595" i="2"/>
  <c r="B2595" i="2" s="1"/>
  <c r="C2595" i="2"/>
  <c r="D2595" i="2"/>
  <c r="G2595" i="2"/>
  <c r="E2595" i="2" s="1"/>
  <c r="F2595" i="2" s="1"/>
  <c r="H2595" i="2"/>
  <c r="I2595" i="2"/>
  <c r="J2595" i="2" s="1"/>
  <c r="L2595" i="2"/>
  <c r="M2595" i="2"/>
  <c r="N2595" i="2" s="1"/>
  <c r="P2595" i="2"/>
  <c r="Q2595" i="2"/>
  <c r="R2595" i="2"/>
  <c r="S2595" i="2"/>
  <c r="T2595" i="2"/>
  <c r="A2596" i="2"/>
  <c r="B2596" i="2" s="1"/>
  <c r="C2596" i="2"/>
  <c r="D2596" i="2"/>
  <c r="G2596" i="2"/>
  <c r="E2596" i="2" s="1"/>
  <c r="F2596" i="2" s="1"/>
  <c r="H2596" i="2"/>
  <c r="I2596" i="2"/>
  <c r="L2596" i="2"/>
  <c r="M2596" i="2"/>
  <c r="N2596" i="2" s="1"/>
  <c r="P2596" i="2"/>
  <c r="Q2596" i="2"/>
  <c r="R2596" i="2"/>
  <c r="S2596" i="2"/>
  <c r="T2596" i="2"/>
  <c r="A2597" i="2"/>
  <c r="B2597" i="2" s="1"/>
  <c r="C2597" i="2"/>
  <c r="D2597" i="2"/>
  <c r="G2597" i="2"/>
  <c r="E2597" i="2" s="1"/>
  <c r="F2597" i="2" s="1"/>
  <c r="H2597" i="2"/>
  <c r="I2597" i="2"/>
  <c r="J2597" i="2" s="1"/>
  <c r="L2597" i="2"/>
  <c r="M2597" i="2"/>
  <c r="N2597" i="2" s="1"/>
  <c r="P2597" i="2"/>
  <c r="Q2597" i="2"/>
  <c r="R2597" i="2"/>
  <c r="S2597" i="2"/>
  <c r="T2597" i="2"/>
  <c r="A2598" i="2"/>
  <c r="B2598" i="2" s="1"/>
  <c r="C2598" i="2"/>
  <c r="D2598" i="2"/>
  <c r="G2598" i="2"/>
  <c r="E2598" i="2" s="1"/>
  <c r="F2598" i="2" s="1"/>
  <c r="H2598" i="2"/>
  <c r="I2598" i="2"/>
  <c r="J2598" i="2" s="1"/>
  <c r="L2598" i="2"/>
  <c r="M2598" i="2"/>
  <c r="N2598" i="2" s="1"/>
  <c r="P2598" i="2"/>
  <c r="Q2598" i="2"/>
  <c r="R2598" i="2"/>
  <c r="S2598" i="2"/>
  <c r="T2598" i="2"/>
  <c r="A2599" i="2"/>
  <c r="B2599" i="2" s="1"/>
  <c r="C2599" i="2"/>
  <c r="D2599" i="2"/>
  <c r="G2599" i="2"/>
  <c r="E2599" i="2" s="1"/>
  <c r="F2599" i="2" s="1"/>
  <c r="H2599" i="2"/>
  <c r="I2599" i="2"/>
  <c r="L2599" i="2"/>
  <c r="M2599" i="2"/>
  <c r="N2599" i="2" s="1"/>
  <c r="P2599" i="2"/>
  <c r="Q2599" i="2"/>
  <c r="R2599" i="2"/>
  <c r="S2599" i="2"/>
  <c r="T2599" i="2"/>
  <c r="A2600" i="2"/>
  <c r="B2600" i="2" s="1"/>
  <c r="C2600" i="2"/>
  <c r="D2600" i="2"/>
  <c r="G2600" i="2"/>
  <c r="E2600" i="2" s="1"/>
  <c r="F2600" i="2" s="1"/>
  <c r="H2600" i="2"/>
  <c r="I2600" i="2"/>
  <c r="K2600" i="2" s="1"/>
  <c r="L2600" i="2"/>
  <c r="M2600" i="2"/>
  <c r="O2600" i="2" s="1"/>
  <c r="P2600" i="2"/>
  <c r="Q2600" i="2"/>
  <c r="R2600" i="2"/>
  <c r="S2600" i="2"/>
  <c r="T2600" i="2"/>
  <c r="A2601" i="2"/>
  <c r="B2601" i="2" s="1"/>
  <c r="C2601" i="2"/>
  <c r="D2601" i="2"/>
  <c r="G2601" i="2"/>
  <c r="E2601" i="2" s="1"/>
  <c r="F2601" i="2" s="1"/>
  <c r="H2601" i="2"/>
  <c r="I2601" i="2"/>
  <c r="J2601" i="2" s="1"/>
  <c r="L2601" i="2"/>
  <c r="M2601" i="2"/>
  <c r="N2601" i="2" s="1"/>
  <c r="P2601" i="2"/>
  <c r="Q2601" i="2"/>
  <c r="R2601" i="2"/>
  <c r="S2601" i="2"/>
  <c r="T2601" i="2"/>
  <c r="A2602" i="2"/>
  <c r="B2602" i="2" s="1"/>
  <c r="C2602" i="2"/>
  <c r="D2602" i="2"/>
  <c r="G2602" i="2"/>
  <c r="E2602" i="2" s="1"/>
  <c r="F2602" i="2" s="1"/>
  <c r="H2602" i="2"/>
  <c r="I2602" i="2"/>
  <c r="J2602" i="2" s="1"/>
  <c r="L2602" i="2"/>
  <c r="M2602" i="2"/>
  <c r="O2602" i="2" s="1"/>
  <c r="P2602" i="2"/>
  <c r="Q2602" i="2"/>
  <c r="R2602" i="2"/>
  <c r="S2602" i="2"/>
  <c r="T2602" i="2"/>
  <c r="A2603" i="2"/>
  <c r="B2603" i="2" s="1"/>
  <c r="C2603" i="2"/>
  <c r="D2603" i="2"/>
  <c r="G2603" i="2"/>
  <c r="E2603" i="2" s="1"/>
  <c r="F2603" i="2" s="1"/>
  <c r="H2603" i="2"/>
  <c r="I2603" i="2"/>
  <c r="J2603" i="2" s="1"/>
  <c r="L2603" i="2"/>
  <c r="M2603" i="2"/>
  <c r="N2603" i="2" s="1"/>
  <c r="P2603" i="2"/>
  <c r="Q2603" i="2"/>
  <c r="R2603" i="2"/>
  <c r="S2603" i="2"/>
  <c r="T2603" i="2"/>
  <c r="A2604" i="2"/>
  <c r="B2604" i="2" s="1"/>
  <c r="C2604" i="2"/>
  <c r="D2604" i="2"/>
  <c r="G2604" i="2"/>
  <c r="E2604" i="2" s="1"/>
  <c r="F2604" i="2" s="1"/>
  <c r="H2604" i="2"/>
  <c r="I2604" i="2"/>
  <c r="J2604" i="2" s="1"/>
  <c r="L2604" i="2"/>
  <c r="M2604" i="2"/>
  <c r="N2604" i="2" s="1"/>
  <c r="P2604" i="2"/>
  <c r="Q2604" i="2"/>
  <c r="R2604" i="2"/>
  <c r="S2604" i="2"/>
  <c r="T2604" i="2"/>
  <c r="A2605" i="2"/>
  <c r="B2605" i="2" s="1"/>
  <c r="C2605" i="2"/>
  <c r="D2605" i="2"/>
  <c r="G2605" i="2"/>
  <c r="E2605" i="2" s="1"/>
  <c r="F2605" i="2" s="1"/>
  <c r="H2605" i="2"/>
  <c r="I2605" i="2"/>
  <c r="J2605" i="2" s="1"/>
  <c r="L2605" i="2"/>
  <c r="M2605" i="2"/>
  <c r="N2605" i="2" s="1"/>
  <c r="P2605" i="2"/>
  <c r="Q2605" i="2"/>
  <c r="R2605" i="2"/>
  <c r="S2605" i="2"/>
  <c r="T2605" i="2"/>
  <c r="A2606" i="2"/>
  <c r="B2606" i="2" s="1"/>
  <c r="C2606" i="2"/>
  <c r="D2606" i="2"/>
  <c r="G2606" i="2"/>
  <c r="E2606" i="2" s="1"/>
  <c r="F2606" i="2" s="1"/>
  <c r="H2606" i="2"/>
  <c r="I2606" i="2"/>
  <c r="J2606" i="2" s="1"/>
  <c r="L2606" i="2"/>
  <c r="M2606" i="2"/>
  <c r="O2606" i="2" s="1"/>
  <c r="P2606" i="2"/>
  <c r="Q2606" i="2"/>
  <c r="R2606" i="2"/>
  <c r="S2606" i="2"/>
  <c r="T2606" i="2"/>
  <c r="A2607" i="2"/>
  <c r="B2607" i="2" s="1"/>
  <c r="C2607" i="2"/>
  <c r="D2607" i="2"/>
  <c r="G2607" i="2"/>
  <c r="E2607" i="2" s="1"/>
  <c r="F2607" i="2" s="1"/>
  <c r="H2607" i="2"/>
  <c r="I2607" i="2"/>
  <c r="J2607" i="2" s="1"/>
  <c r="L2607" i="2"/>
  <c r="M2607" i="2"/>
  <c r="P2607" i="2"/>
  <c r="Q2607" i="2"/>
  <c r="R2607" i="2"/>
  <c r="S2607" i="2"/>
  <c r="T2607" i="2"/>
  <c r="A2608" i="2"/>
  <c r="B2608" i="2" s="1"/>
  <c r="C2608" i="2"/>
  <c r="D2608" i="2"/>
  <c r="G2608" i="2"/>
  <c r="E2608" i="2" s="1"/>
  <c r="F2608" i="2" s="1"/>
  <c r="H2608" i="2"/>
  <c r="I2608" i="2"/>
  <c r="K2608" i="2" s="1"/>
  <c r="L2608" i="2"/>
  <c r="M2608" i="2"/>
  <c r="O2608" i="2" s="1"/>
  <c r="P2608" i="2"/>
  <c r="Q2608" i="2"/>
  <c r="R2608" i="2"/>
  <c r="S2608" i="2"/>
  <c r="T2608" i="2"/>
  <c r="A2609" i="2"/>
  <c r="B2609" i="2" s="1"/>
  <c r="C2609" i="2"/>
  <c r="D2609" i="2"/>
  <c r="G2609" i="2"/>
  <c r="E2609" i="2" s="1"/>
  <c r="F2609" i="2" s="1"/>
  <c r="H2609" i="2"/>
  <c r="I2609" i="2"/>
  <c r="J2609" i="2" s="1"/>
  <c r="L2609" i="2"/>
  <c r="M2609" i="2"/>
  <c r="N2609" i="2" s="1"/>
  <c r="P2609" i="2"/>
  <c r="Q2609" i="2"/>
  <c r="R2609" i="2"/>
  <c r="S2609" i="2"/>
  <c r="T2609" i="2"/>
  <c r="A2610" i="2"/>
  <c r="B2610" i="2" s="1"/>
  <c r="C2610" i="2"/>
  <c r="D2610" i="2"/>
  <c r="G2610" i="2"/>
  <c r="E2610" i="2" s="1"/>
  <c r="F2610" i="2" s="1"/>
  <c r="H2610" i="2"/>
  <c r="I2610" i="2"/>
  <c r="L2610" i="2"/>
  <c r="M2610" i="2"/>
  <c r="N2610" i="2" s="1"/>
  <c r="P2610" i="2"/>
  <c r="Q2610" i="2"/>
  <c r="R2610" i="2"/>
  <c r="S2610" i="2"/>
  <c r="T2610" i="2"/>
  <c r="A2611" i="2"/>
  <c r="B2611" i="2" s="1"/>
  <c r="C2611" i="2"/>
  <c r="D2611" i="2"/>
  <c r="G2611" i="2"/>
  <c r="E2611" i="2" s="1"/>
  <c r="F2611" i="2" s="1"/>
  <c r="H2611" i="2"/>
  <c r="I2611" i="2"/>
  <c r="J2611" i="2" s="1"/>
  <c r="L2611" i="2"/>
  <c r="M2611" i="2"/>
  <c r="N2611" i="2" s="1"/>
  <c r="P2611" i="2"/>
  <c r="Q2611" i="2"/>
  <c r="R2611" i="2"/>
  <c r="S2611" i="2"/>
  <c r="T2611" i="2"/>
  <c r="A2612" i="2"/>
  <c r="B2612" i="2" s="1"/>
  <c r="C2612" i="2"/>
  <c r="D2612" i="2"/>
  <c r="G2612" i="2"/>
  <c r="E2612" i="2" s="1"/>
  <c r="F2612" i="2" s="1"/>
  <c r="H2612" i="2"/>
  <c r="I2612" i="2"/>
  <c r="J2612" i="2" s="1"/>
  <c r="L2612" i="2"/>
  <c r="M2612" i="2"/>
  <c r="N2612" i="2" s="1"/>
  <c r="P2612" i="2"/>
  <c r="Q2612" i="2"/>
  <c r="R2612" i="2"/>
  <c r="S2612" i="2"/>
  <c r="T2612" i="2"/>
  <c r="A2613" i="2"/>
  <c r="B2613" i="2" s="1"/>
  <c r="C2613" i="2"/>
  <c r="D2613" i="2"/>
  <c r="G2613" i="2"/>
  <c r="E2613" i="2" s="1"/>
  <c r="F2613" i="2" s="1"/>
  <c r="H2613" i="2"/>
  <c r="I2613" i="2"/>
  <c r="J2613" i="2" s="1"/>
  <c r="L2613" i="2"/>
  <c r="M2613" i="2"/>
  <c r="N2613" i="2" s="1"/>
  <c r="P2613" i="2"/>
  <c r="Q2613" i="2"/>
  <c r="R2613" i="2"/>
  <c r="S2613" i="2"/>
  <c r="T2613" i="2"/>
  <c r="A2614" i="2"/>
  <c r="B2614" i="2" s="1"/>
  <c r="C2614" i="2"/>
  <c r="D2614" i="2"/>
  <c r="G2614" i="2"/>
  <c r="E2614" i="2" s="1"/>
  <c r="F2614" i="2" s="1"/>
  <c r="H2614" i="2"/>
  <c r="I2614" i="2"/>
  <c r="J2614" i="2" s="1"/>
  <c r="L2614" i="2"/>
  <c r="M2614" i="2"/>
  <c r="N2614" i="2" s="1"/>
  <c r="P2614" i="2"/>
  <c r="Q2614" i="2"/>
  <c r="R2614" i="2"/>
  <c r="S2614" i="2"/>
  <c r="T2614" i="2"/>
  <c r="A2615" i="2"/>
  <c r="B2615" i="2" s="1"/>
  <c r="C2615" i="2"/>
  <c r="D2615" i="2"/>
  <c r="G2615" i="2"/>
  <c r="E2615" i="2" s="1"/>
  <c r="F2615" i="2" s="1"/>
  <c r="H2615" i="2"/>
  <c r="I2615" i="2"/>
  <c r="L2615" i="2"/>
  <c r="M2615" i="2"/>
  <c r="N2615" i="2" s="1"/>
  <c r="P2615" i="2"/>
  <c r="Q2615" i="2"/>
  <c r="R2615" i="2"/>
  <c r="S2615" i="2"/>
  <c r="T2615" i="2"/>
  <c r="A2616" i="2"/>
  <c r="B2616" i="2" s="1"/>
  <c r="C2616" i="2"/>
  <c r="D2616" i="2"/>
  <c r="G2616" i="2"/>
  <c r="E2616" i="2" s="1"/>
  <c r="F2616" i="2" s="1"/>
  <c r="H2616" i="2"/>
  <c r="I2616" i="2"/>
  <c r="K2616" i="2" s="1"/>
  <c r="L2616" i="2"/>
  <c r="M2616" i="2"/>
  <c r="O2616" i="2" s="1"/>
  <c r="P2616" i="2"/>
  <c r="Q2616" i="2"/>
  <c r="R2616" i="2"/>
  <c r="S2616" i="2"/>
  <c r="T2616" i="2"/>
  <c r="A2617" i="2"/>
  <c r="B2617" i="2" s="1"/>
  <c r="C2617" i="2"/>
  <c r="D2617" i="2"/>
  <c r="G2617" i="2"/>
  <c r="E2617" i="2" s="1"/>
  <c r="F2617" i="2" s="1"/>
  <c r="H2617" i="2"/>
  <c r="I2617" i="2"/>
  <c r="J2617" i="2" s="1"/>
  <c r="L2617" i="2"/>
  <c r="M2617" i="2"/>
  <c r="N2617" i="2" s="1"/>
  <c r="P2617" i="2"/>
  <c r="Q2617" i="2"/>
  <c r="R2617" i="2"/>
  <c r="S2617" i="2"/>
  <c r="T2617" i="2"/>
  <c r="A2618" i="2"/>
  <c r="B2618" i="2" s="1"/>
  <c r="C2618" i="2"/>
  <c r="D2618" i="2"/>
  <c r="G2618" i="2"/>
  <c r="E2618" i="2" s="1"/>
  <c r="F2618" i="2" s="1"/>
  <c r="H2618" i="2"/>
  <c r="I2618" i="2"/>
  <c r="J2618" i="2" s="1"/>
  <c r="L2618" i="2"/>
  <c r="M2618" i="2"/>
  <c r="O2618" i="2" s="1"/>
  <c r="P2618" i="2"/>
  <c r="Q2618" i="2"/>
  <c r="R2618" i="2"/>
  <c r="S2618" i="2"/>
  <c r="T2618" i="2"/>
  <c r="A2619" i="2"/>
  <c r="B2619" i="2" s="1"/>
  <c r="C2619" i="2"/>
  <c r="D2619" i="2"/>
  <c r="G2619" i="2"/>
  <c r="E2619" i="2" s="1"/>
  <c r="F2619" i="2" s="1"/>
  <c r="H2619" i="2"/>
  <c r="I2619" i="2"/>
  <c r="J2619" i="2" s="1"/>
  <c r="L2619" i="2"/>
  <c r="M2619" i="2"/>
  <c r="N2619" i="2" s="1"/>
  <c r="P2619" i="2"/>
  <c r="Q2619" i="2"/>
  <c r="R2619" i="2"/>
  <c r="S2619" i="2"/>
  <c r="T2619" i="2"/>
  <c r="A2620" i="2"/>
  <c r="B2620" i="2" s="1"/>
  <c r="C2620" i="2"/>
  <c r="D2620" i="2"/>
  <c r="G2620" i="2"/>
  <c r="E2620" i="2" s="1"/>
  <c r="F2620" i="2" s="1"/>
  <c r="H2620" i="2"/>
  <c r="I2620" i="2"/>
  <c r="L2620" i="2"/>
  <c r="M2620" i="2"/>
  <c r="N2620" i="2" s="1"/>
  <c r="P2620" i="2"/>
  <c r="Q2620" i="2"/>
  <c r="R2620" i="2"/>
  <c r="S2620" i="2"/>
  <c r="T2620" i="2"/>
  <c r="A2621" i="2"/>
  <c r="B2621" i="2" s="1"/>
  <c r="C2621" i="2"/>
  <c r="D2621" i="2"/>
  <c r="G2621" i="2"/>
  <c r="E2621" i="2" s="1"/>
  <c r="F2621" i="2" s="1"/>
  <c r="H2621" i="2"/>
  <c r="I2621" i="2"/>
  <c r="J2621" i="2" s="1"/>
  <c r="L2621" i="2"/>
  <c r="M2621" i="2"/>
  <c r="N2621" i="2" s="1"/>
  <c r="P2621" i="2"/>
  <c r="Q2621" i="2"/>
  <c r="R2621" i="2"/>
  <c r="S2621" i="2"/>
  <c r="T2621" i="2"/>
  <c r="A2622" i="2"/>
  <c r="B2622" i="2" s="1"/>
  <c r="C2622" i="2"/>
  <c r="D2622" i="2"/>
  <c r="G2622" i="2"/>
  <c r="E2622" i="2" s="1"/>
  <c r="F2622" i="2" s="1"/>
  <c r="H2622" i="2"/>
  <c r="I2622" i="2"/>
  <c r="J2622" i="2" s="1"/>
  <c r="L2622" i="2"/>
  <c r="M2622" i="2"/>
  <c r="N2622" i="2" s="1"/>
  <c r="P2622" i="2"/>
  <c r="Q2622" i="2"/>
  <c r="R2622" i="2"/>
  <c r="S2622" i="2"/>
  <c r="T2622" i="2"/>
  <c r="A2623" i="2"/>
  <c r="B2623" i="2" s="1"/>
  <c r="C2623" i="2"/>
  <c r="D2623" i="2"/>
  <c r="G2623" i="2"/>
  <c r="E2623" i="2" s="1"/>
  <c r="F2623" i="2" s="1"/>
  <c r="H2623" i="2"/>
  <c r="I2623" i="2"/>
  <c r="L2623" i="2"/>
  <c r="M2623" i="2"/>
  <c r="N2623" i="2" s="1"/>
  <c r="P2623" i="2"/>
  <c r="Q2623" i="2"/>
  <c r="R2623" i="2"/>
  <c r="S2623" i="2"/>
  <c r="T2623" i="2"/>
  <c r="A2624" i="2"/>
  <c r="B2624" i="2" s="1"/>
  <c r="C2624" i="2"/>
  <c r="D2624" i="2"/>
  <c r="G2624" i="2"/>
  <c r="E2624" i="2" s="1"/>
  <c r="F2624" i="2" s="1"/>
  <c r="H2624" i="2"/>
  <c r="I2624" i="2"/>
  <c r="L2624" i="2"/>
  <c r="M2624" i="2"/>
  <c r="O2624" i="2" s="1"/>
  <c r="P2624" i="2"/>
  <c r="Q2624" i="2"/>
  <c r="R2624" i="2"/>
  <c r="S2624" i="2"/>
  <c r="T2624" i="2"/>
  <c r="A2625" i="2"/>
  <c r="B2625" i="2" s="1"/>
  <c r="C2625" i="2"/>
  <c r="D2625" i="2"/>
  <c r="G2625" i="2"/>
  <c r="E2625" i="2" s="1"/>
  <c r="F2625" i="2" s="1"/>
  <c r="H2625" i="2"/>
  <c r="I2625" i="2"/>
  <c r="J2625" i="2" s="1"/>
  <c r="L2625" i="2"/>
  <c r="M2625" i="2"/>
  <c r="N2625" i="2" s="1"/>
  <c r="P2625" i="2"/>
  <c r="Q2625" i="2"/>
  <c r="R2625" i="2"/>
  <c r="S2625" i="2"/>
  <c r="T2625" i="2"/>
  <c r="A2626" i="2"/>
  <c r="B2626" i="2" s="1"/>
  <c r="C2626" i="2"/>
  <c r="D2626" i="2"/>
  <c r="G2626" i="2"/>
  <c r="E2626" i="2" s="1"/>
  <c r="F2626" i="2" s="1"/>
  <c r="H2626" i="2"/>
  <c r="I2626" i="2"/>
  <c r="K2626" i="2" s="1"/>
  <c r="L2626" i="2"/>
  <c r="M2626" i="2"/>
  <c r="N2626" i="2" s="1"/>
  <c r="P2626" i="2"/>
  <c r="Q2626" i="2"/>
  <c r="R2626" i="2"/>
  <c r="S2626" i="2"/>
  <c r="T2626" i="2"/>
  <c r="A2627" i="2"/>
  <c r="B2627" i="2" s="1"/>
  <c r="C2627" i="2"/>
  <c r="D2627" i="2"/>
  <c r="G2627" i="2"/>
  <c r="E2627" i="2" s="1"/>
  <c r="F2627" i="2" s="1"/>
  <c r="H2627" i="2"/>
  <c r="I2627" i="2"/>
  <c r="J2627" i="2" s="1"/>
  <c r="L2627" i="2"/>
  <c r="M2627" i="2"/>
  <c r="N2627" i="2" s="1"/>
  <c r="P2627" i="2"/>
  <c r="Q2627" i="2"/>
  <c r="R2627" i="2"/>
  <c r="S2627" i="2"/>
  <c r="T2627" i="2"/>
  <c r="A2628" i="2"/>
  <c r="B2628" i="2" s="1"/>
  <c r="C2628" i="2"/>
  <c r="D2628" i="2"/>
  <c r="G2628" i="2"/>
  <c r="E2628" i="2" s="1"/>
  <c r="F2628" i="2" s="1"/>
  <c r="H2628" i="2"/>
  <c r="I2628" i="2"/>
  <c r="L2628" i="2"/>
  <c r="M2628" i="2"/>
  <c r="N2628" i="2" s="1"/>
  <c r="P2628" i="2"/>
  <c r="Q2628" i="2"/>
  <c r="R2628" i="2"/>
  <c r="S2628" i="2"/>
  <c r="T2628" i="2"/>
  <c r="A2629" i="2"/>
  <c r="B2629" i="2" s="1"/>
  <c r="C2629" i="2"/>
  <c r="D2629" i="2"/>
  <c r="G2629" i="2"/>
  <c r="E2629" i="2" s="1"/>
  <c r="F2629" i="2" s="1"/>
  <c r="H2629" i="2"/>
  <c r="I2629" i="2"/>
  <c r="L2629" i="2"/>
  <c r="M2629" i="2"/>
  <c r="N2629" i="2" s="1"/>
  <c r="P2629" i="2"/>
  <c r="Q2629" i="2"/>
  <c r="R2629" i="2"/>
  <c r="S2629" i="2"/>
  <c r="T2629" i="2"/>
  <c r="A2630" i="2"/>
  <c r="B2630" i="2" s="1"/>
  <c r="C2630" i="2"/>
  <c r="D2630" i="2"/>
  <c r="G2630" i="2"/>
  <c r="E2630" i="2" s="1"/>
  <c r="F2630" i="2" s="1"/>
  <c r="H2630" i="2"/>
  <c r="I2630" i="2"/>
  <c r="L2630" i="2"/>
  <c r="M2630" i="2"/>
  <c r="P2630" i="2"/>
  <c r="Q2630" i="2"/>
  <c r="R2630" i="2"/>
  <c r="S2630" i="2"/>
  <c r="T2630" i="2"/>
  <c r="A2631" i="2"/>
  <c r="B2631" i="2" s="1"/>
  <c r="C2631" i="2"/>
  <c r="D2631" i="2"/>
  <c r="G2631" i="2"/>
  <c r="E2631" i="2" s="1"/>
  <c r="F2631" i="2" s="1"/>
  <c r="H2631" i="2"/>
  <c r="I2631" i="2"/>
  <c r="J2631" i="2" s="1"/>
  <c r="L2631" i="2"/>
  <c r="M2631" i="2"/>
  <c r="N2631" i="2" s="1"/>
  <c r="P2631" i="2"/>
  <c r="Q2631" i="2"/>
  <c r="R2631" i="2"/>
  <c r="S2631" i="2"/>
  <c r="T2631" i="2"/>
  <c r="A2632" i="2"/>
  <c r="B2632" i="2" s="1"/>
  <c r="C2632" i="2"/>
  <c r="D2632" i="2"/>
  <c r="G2632" i="2"/>
  <c r="E2632" i="2" s="1"/>
  <c r="F2632" i="2" s="1"/>
  <c r="H2632" i="2"/>
  <c r="I2632" i="2"/>
  <c r="K2632" i="2" s="1"/>
  <c r="L2632" i="2"/>
  <c r="M2632" i="2"/>
  <c r="O2632" i="2" s="1"/>
  <c r="P2632" i="2"/>
  <c r="Q2632" i="2"/>
  <c r="R2632" i="2"/>
  <c r="S2632" i="2"/>
  <c r="T2632" i="2"/>
  <c r="A2633" i="2"/>
  <c r="B2633" i="2" s="1"/>
  <c r="C2633" i="2"/>
  <c r="D2633" i="2"/>
  <c r="G2633" i="2"/>
  <c r="E2633" i="2" s="1"/>
  <c r="F2633" i="2" s="1"/>
  <c r="H2633" i="2"/>
  <c r="I2633" i="2"/>
  <c r="J2633" i="2" s="1"/>
  <c r="L2633" i="2"/>
  <c r="M2633" i="2"/>
  <c r="N2633" i="2" s="1"/>
  <c r="P2633" i="2"/>
  <c r="Q2633" i="2"/>
  <c r="R2633" i="2"/>
  <c r="S2633" i="2"/>
  <c r="T2633" i="2"/>
  <c r="A2634" i="2"/>
  <c r="B2634" i="2" s="1"/>
  <c r="C2634" i="2"/>
  <c r="D2634" i="2"/>
  <c r="G2634" i="2"/>
  <c r="E2634" i="2" s="1"/>
  <c r="F2634" i="2" s="1"/>
  <c r="H2634" i="2"/>
  <c r="I2634" i="2"/>
  <c r="J2634" i="2" s="1"/>
  <c r="L2634" i="2"/>
  <c r="M2634" i="2"/>
  <c r="O2634" i="2" s="1"/>
  <c r="P2634" i="2"/>
  <c r="Q2634" i="2"/>
  <c r="R2634" i="2"/>
  <c r="S2634" i="2"/>
  <c r="T2634" i="2"/>
  <c r="A2636" i="2"/>
  <c r="B2636" i="2" s="1"/>
  <c r="C2636" i="2"/>
  <c r="D2636" i="2"/>
  <c r="G2636" i="2"/>
  <c r="E2636" i="2" s="1"/>
  <c r="F2636" i="2" s="1"/>
  <c r="H2636" i="2"/>
  <c r="I2636" i="2"/>
  <c r="J2636" i="2" s="1"/>
  <c r="L2636" i="2"/>
  <c r="M2636" i="2"/>
  <c r="N2636" i="2" s="1"/>
  <c r="P2636" i="2"/>
  <c r="Q2636" i="2"/>
  <c r="R2636" i="2"/>
  <c r="S2636" i="2"/>
  <c r="T2636" i="2"/>
  <c r="A2754" i="2"/>
  <c r="B2754" i="2" s="1"/>
  <c r="C2754" i="2"/>
  <c r="D2754" i="2"/>
  <c r="G2754" i="2"/>
  <c r="E2754" i="2" s="1"/>
  <c r="F2754" i="2" s="1"/>
  <c r="H2754" i="2"/>
  <c r="I2754" i="2"/>
  <c r="L2754" i="2"/>
  <c r="M2754" i="2"/>
  <c r="N2754" i="2" s="1"/>
  <c r="P2754" i="2"/>
  <c r="Q2754" i="2"/>
  <c r="R2754" i="2"/>
  <c r="S2754" i="2"/>
  <c r="T2754" i="2"/>
  <c r="A2635" i="2"/>
  <c r="B2635" i="2" s="1"/>
  <c r="C2635" i="2"/>
  <c r="D2635" i="2"/>
  <c r="G2635" i="2"/>
  <c r="E2635" i="2" s="1"/>
  <c r="F2635" i="2" s="1"/>
  <c r="H2635" i="2"/>
  <c r="I2635" i="2"/>
  <c r="L2635" i="2"/>
  <c r="M2635" i="2"/>
  <c r="N2635" i="2" s="1"/>
  <c r="P2635" i="2"/>
  <c r="Q2635" i="2"/>
  <c r="R2635" i="2"/>
  <c r="S2635" i="2"/>
  <c r="T2635" i="2"/>
  <c r="A2750" i="2"/>
  <c r="B2750" i="2" s="1"/>
  <c r="C2750" i="2"/>
  <c r="D2750" i="2"/>
  <c r="G2750" i="2"/>
  <c r="E2750" i="2" s="1"/>
  <c r="F2750" i="2" s="1"/>
  <c r="H2750" i="2"/>
  <c r="I2750" i="2"/>
  <c r="J2750" i="2" s="1"/>
  <c r="L2750" i="2"/>
  <c r="M2750" i="2"/>
  <c r="N2750" i="2" s="1"/>
  <c r="P2750" i="2"/>
  <c r="Q2750" i="2"/>
  <c r="R2750" i="2"/>
  <c r="S2750" i="2"/>
  <c r="T2750" i="2"/>
  <c r="A2637" i="2"/>
  <c r="B2637" i="2" s="1"/>
  <c r="C2637" i="2"/>
  <c r="D2637" i="2"/>
  <c r="G2637" i="2"/>
  <c r="E2637" i="2" s="1"/>
  <c r="F2637" i="2" s="1"/>
  <c r="H2637" i="2"/>
  <c r="I2637" i="2"/>
  <c r="J2637" i="2" s="1"/>
  <c r="L2637" i="2"/>
  <c r="M2637" i="2"/>
  <c r="P2637" i="2"/>
  <c r="Q2637" i="2"/>
  <c r="R2637" i="2"/>
  <c r="S2637" i="2"/>
  <c r="T2637" i="2"/>
  <c r="A2755" i="2"/>
  <c r="B2755" i="2" s="1"/>
  <c r="C2755" i="2"/>
  <c r="D2755" i="2"/>
  <c r="G2755" i="2"/>
  <c r="E2755" i="2" s="1"/>
  <c r="F2755" i="2" s="1"/>
  <c r="H2755" i="2"/>
  <c r="I2755" i="2"/>
  <c r="K2755" i="2" s="1"/>
  <c r="L2755" i="2"/>
  <c r="M2755" i="2"/>
  <c r="P2755" i="2"/>
  <c r="Q2755" i="2"/>
  <c r="R2755" i="2"/>
  <c r="S2755" i="2"/>
  <c r="T2755" i="2"/>
  <c r="A2641" i="2"/>
  <c r="B2641" i="2" s="1"/>
  <c r="C2641" i="2"/>
  <c r="D2641" i="2"/>
  <c r="G2641" i="2"/>
  <c r="E2641" i="2" s="1"/>
  <c r="F2641" i="2" s="1"/>
  <c r="H2641" i="2"/>
  <c r="I2641" i="2"/>
  <c r="J2641" i="2" s="1"/>
  <c r="L2641" i="2"/>
  <c r="M2641" i="2"/>
  <c r="P2641" i="2"/>
  <c r="Q2641" i="2"/>
  <c r="R2641" i="2"/>
  <c r="S2641" i="2"/>
  <c r="T2641" i="2"/>
  <c r="A2642" i="2"/>
  <c r="B2642" i="2" s="1"/>
  <c r="C2642" i="2"/>
  <c r="D2642" i="2"/>
  <c r="G2642" i="2"/>
  <c r="E2642" i="2" s="1"/>
  <c r="F2642" i="2" s="1"/>
  <c r="H2642" i="2"/>
  <c r="I2642" i="2"/>
  <c r="K2642" i="2" s="1"/>
  <c r="L2642" i="2"/>
  <c r="M2642" i="2"/>
  <c r="N2642" i="2" s="1"/>
  <c r="P2642" i="2"/>
  <c r="Q2642" i="2"/>
  <c r="R2642" i="2"/>
  <c r="S2642" i="2"/>
  <c r="T2642" i="2"/>
  <c r="A2643" i="2"/>
  <c r="B2643" i="2" s="1"/>
  <c r="C2643" i="2"/>
  <c r="D2643" i="2"/>
  <c r="G2643" i="2"/>
  <c r="E2643" i="2" s="1"/>
  <c r="F2643" i="2" s="1"/>
  <c r="H2643" i="2"/>
  <c r="I2643" i="2"/>
  <c r="J2643" i="2" s="1"/>
  <c r="L2643" i="2"/>
  <c r="M2643" i="2"/>
  <c r="N2643" i="2" s="1"/>
  <c r="P2643" i="2"/>
  <c r="Q2643" i="2"/>
  <c r="R2643" i="2"/>
  <c r="S2643" i="2"/>
  <c r="T2643" i="2"/>
  <c r="A2644" i="2"/>
  <c r="B2644" i="2" s="1"/>
  <c r="C2644" i="2"/>
  <c r="D2644" i="2"/>
  <c r="G2644" i="2"/>
  <c r="E2644" i="2" s="1"/>
  <c r="F2644" i="2" s="1"/>
  <c r="H2644" i="2"/>
  <c r="I2644" i="2"/>
  <c r="J2644" i="2" s="1"/>
  <c r="L2644" i="2"/>
  <c r="M2644" i="2"/>
  <c r="P2644" i="2"/>
  <c r="Q2644" i="2"/>
  <c r="R2644" i="2"/>
  <c r="S2644" i="2"/>
  <c r="T2644" i="2"/>
  <c r="A2645" i="2"/>
  <c r="B2645" i="2" s="1"/>
  <c r="C2645" i="2"/>
  <c r="D2645" i="2"/>
  <c r="G2645" i="2"/>
  <c r="E2645" i="2" s="1"/>
  <c r="F2645" i="2" s="1"/>
  <c r="H2645" i="2"/>
  <c r="I2645" i="2"/>
  <c r="L2645" i="2"/>
  <c r="M2645" i="2"/>
  <c r="N2645" i="2" s="1"/>
  <c r="P2645" i="2"/>
  <c r="Q2645" i="2"/>
  <c r="R2645" i="2"/>
  <c r="S2645" i="2"/>
  <c r="T2645" i="2"/>
  <c r="A2646" i="2"/>
  <c r="B2646" i="2" s="1"/>
  <c r="C2646" i="2"/>
  <c r="D2646" i="2"/>
  <c r="G2646" i="2"/>
  <c r="E2646" i="2" s="1"/>
  <c r="F2646" i="2" s="1"/>
  <c r="H2646" i="2"/>
  <c r="I2646" i="2"/>
  <c r="J2646" i="2" s="1"/>
  <c r="L2646" i="2"/>
  <c r="M2646" i="2"/>
  <c r="P2646" i="2"/>
  <c r="Q2646" i="2"/>
  <c r="R2646" i="2"/>
  <c r="S2646" i="2"/>
  <c r="T2646" i="2"/>
  <c r="A2647" i="2"/>
  <c r="B2647" i="2" s="1"/>
  <c r="C2647" i="2"/>
  <c r="D2647" i="2"/>
  <c r="G2647" i="2"/>
  <c r="E2647" i="2" s="1"/>
  <c r="F2647" i="2" s="1"/>
  <c r="H2647" i="2"/>
  <c r="I2647" i="2"/>
  <c r="L2647" i="2"/>
  <c r="M2647" i="2"/>
  <c r="P2647" i="2"/>
  <c r="Q2647" i="2"/>
  <c r="R2647" i="2"/>
  <c r="S2647" i="2"/>
  <c r="T2647" i="2"/>
  <c r="A2648" i="2"/>
  <c r="B2648" i="2" s="1"/>
  <c r="C2648" i="2"/>
  <c r="D2648" i="2"/>
  <c r="G2648" i="2"/>
  <c r="E2648" i="2" s="1"/>
  <c r="F2648" i="2" s="1"/>
  <c r="H2648" i="2"/>
  <c r="I2648" i="2"/>
  <c r="K2648" i="2" s="1"/>
  <c r="L2648" i="2"/>
  <c r="M2648" i="2"/>
  <c r="P2648" i="2"/>
  <c r="Q2648" i="2"/>
  <c r="R2648" i="2"/>
  <c r="S2648" i="2"/>
  <c r="T2648" i="2"/>
  <c r="A2649" i="2"/>
  <c r="B2649" i="2" s="1"/>
  <c r="C2649" i="2"/>
  <c r="D2649" i="2"/>
  <c r="G2649" i="2"/>
  <c r="E2649" i="2" s="1"/>
  <c r="F2649" i="2" s="1"/>
  <c r="H2649" i="2"/>
  <c r="I2649" i="2"/>
  <c r="J2649" i="2" s="1"/>
  <c r="L2649" i="2"/>
  <c r="M2649" i="2"/>
  <c r="P2649" i="2"/>
  <c r="Q2649" i="2"/>
  <c r="R2649" i="2"/>
  <c r="S2649" i="2"/>
  <c r="T2649" i="2"/>
  <c r="A2650" i="2"/>
  <c r="B2650" i="2" s="1"/>
  <c r="C2650" i="2"/>
  <c r="D2650" i="2"/>
  <c r="G2650" i="2"/>
  <c r="E2650" i="2" s="1"/>
  <c r="F2650" i="2" s="1"/>
  <c r="H2650" i="2"/>
  <c r="I2650" i="2"/>
  <c r="J2650" i="2" s="1"/>
  <c r="L2650" i="2"/>
  <c r="M2650" i="2"/>
  <c r="O2650" i="2" s="1"/>
  <c r="P2650" i="2"/>
  <c r="Q2650" i="2"/>
  <c r="R2650" i="2"/>
  <c r="S2650" i="2"/>
  <c r="T2650" i="2"/>
  <c r="A2651" i="2"/>
  <c r="B2651" i="2" s="1"/>
  <c r="C2651" i="2"/>
  <c r="D2651" i="2"/>
  <c r="G2651" i="2"/>
  <c r="E2651" i="2" s="1"/>
  <c r="F2651" i="2" s="1"/>
  <c r="H2651" i="2"/>
  <c r="I2651" i="2"/>
  <c r="J2651" i="2" s="1"/>
  <c r="L2651" i="2"/>
  <c r="M2651" i="2"/>
  <c r="N2651" i="2" s="1"/>
  <c r="P2651" i="2"/>
  <c r="Q2651" i="2"/>
  <c r="R2651" i="2"/>
  <c r="S2651" i="2"/>
  <c r="T2651" i="2"/>
  <c r="A2652" i="2"/>
  <c r="B2652" i="2" s="1"/>
  <c r="C2652" i="2"/>
  <c r="D2652" i="2"/>
  <c r="G2652" i="2"/>
  <c r="E2652" i="2" s="1"/>
  <c r="F2652" i="2" s="1"/>
  <c r="H2652" i="2"/>
  <c r="I2652" i="2"/>
  <c r="J2652" i="2" s="1"/>
  <c r="L2652" i="2"/>
  <c r="M2652" i="2"/>
  <c r="P2652" i="2"/>
  <c r="Q2652" i="2"/>
  <c r="R2652" i="2"/>
  <c r="S2652" i="2"/>
  <c r="T2652" i="2"/>
  <c r="A2653" i="2"/>
  <c r="B2653" i="2" s="1"/>
  <c r="C2653" i="2"/>
  <c r="D2653" i="2"/>
  <c r="G2653" i="2"/>
  <c r="E2653" i="2" s="1"/>
  <c r="F2653" i="2" s="1"/>
  <c r="H2653" i="2"/>
  <c r="I2653" i="2"/>
  <c r="J2653" i="2" s="1"/>
  <c r="L2653" i="2"/>
  <c r="M2653" i="2"/>
  <c r="N2653" i="2" s="1"/>
  <c r="P2653" i="2"/>
  <c r="Q2653" i="2"/>
  <c r="R2653" i="2"/>
  <c r="S2653" i="2"/>
  <c r="T2653" i="2"/>
  <c r="A2654" i="2"/>
  <c r="B2654" i="2" s="1"/>
  <c r="C2654" i="2"/>
  <c r="D2654" i="2"/>
  <c r="G2654" i="2"/>
  <c r="E2654" i="2" s="1"/>
  <c r="F2654" i="2" s="1"/>
  <c r="H2654" i="2"/>
  <c r="I2654" i="2"/>
  <c r="J2654" i="2" s="1"/>
  <c r="L2654" i="2"/>
  <c r="M2654" i="2"/>
  <c r="P2654" i="2"/>
  <c r="Q2654" i="2"/>
  <c r="R2654" i="2"/>
  <c r="S2654" i="2"/>
  <c r="T2654" i="2"/>
  <c r="A2655" i="2"/>
  <c r="B2655" i="2" s="1"/>
  <c r="C2655" i="2"/>
  <c r="D2655" i="2"/>
  <c r="G2655" i="2"/>
  <c r="E2655" i="2" s="1"/>
  <c r="F2655" i="2" s="1"/>
  <c r="H2655" i="2"/>
  <c r="I2655" i="2"/>
  <c r="L2655" i="2"/>
  <c r="M2655" i="2"/>
  <c r="P2655" i="2"/>
  <c r="Q2655" i="2"/>
  <c r="R2655" i="2"/>
  <c r="S2655" i="2"/>
  <c r="T2655" i="2"/>
  <c r="A2656" i="2"/>
  <c r="B2656" i="2" s="1"/>
  <c r="C2656" i="2"/>
  <c r="D2656" i="2"/>
  <c r="G2656" i="2"/>
  <c r="E2656" i="2" s="1"/>
  <c r="F2656" i="2" s="1"/>
  <c r="H2656" i="2"/>
  <c r="I2656" i="2"/>
  <c r="L2656" i="2"/>
  <c r="M2656" i="2"/>
  <c r="P2656" i="2"/>
  <c r="Q2656" i="2"/>
  <c r="R2656" i="2"/>
  <c r="S2656" i="2"/>
  <c r="T2656" i="2"/>
  <c r="A2657" i="2"/>
  <c r="B2657" i="2" s="1"/>
  <c r="C2657" i="2"/>
  <c r="D2657" i="2"/>
  <c r="G2657" i="2"/>
  <c r="E2657" i="2" s="1"/>
  <c r="F2657" i="2" s="1"/>
  <c r="H2657" i="2"/>
  <c r="I2657" i="2"/>
  <c r="J2657" i="2" s="1"/>
  <c r="L2657" i="2"/>
  <c r="M2657" i="2"/>
  <c r="N2657" i="2" s="1"/>
  <c r="P2657" i="2"/>
  <c r="Q2657" i="2"/>
  <c r="R2657" i="2"/>
  <c r="S2657" i="2"/>
  <c r="T2657" i="2"/>
  <c r="A2658" i="2"/>
  <c r="B2658" i="2" s="1"/>
  <c r="C2658" i="2"/>
  <c r="D2658" i="2"/>
  <c r="G2658" i="2"/>
  <c r="E2658" i="2" s="1"/>
  <c r="F2658" i="2" s="1"/>
  <c r="H2658" i="2"/>
  <c r="I2658" i="2"/>
  <c r="K2658" i="2" s="1"/>
  <c r="L2658" i="2"/>
  <c r="M2658" i="2"/>
  <c r="N2658" i="2" s="1"/>
  <c r="P2658" i="2"/>
  <c r="Q2658" i="2"/>
  <c r="R2658" i="2"/>
  <c r="S2658" i="2"/>
  <c r="T2658" i="2"/>
  <c r="A2659" i="2"/>
  <c r="B2659" i="2" s="1"/>
  <c r="C2659" i="2"/>
  <c r="D2659" i="2"/>
  <c r="G2659" i="2"/>
  <c r="E2659" i="2" s="1"/>
  <c r="F2659" i="2" s="1"/>
  <c r="H2659" i="2"/>
  <c r="I2659" i="2"/>
  <c r="J2659" i="2" s="1"/>
  <c r="L2659" i="2"/>
  <c r="M2659" i="2"/>
  <c r="N2659" i="2" s="1"/>
  <c r="P2659" i="2"/>
  <c r="Q2659" i="2"/>
  <c r="R2659" i="2"/>
  <c r="S2659" i="2"/>
  <c r="T2659" i="2"/>
  <c r="A2660" i="2"/>
  <c r="B2660" i="2" s="1"/>
  <c r="C2660" i="2"/>
  <c r="D2660" i="2"/>
  <c r="G2660" i="2"/>
  <c r="E2660" i="2" s="1"/>
  <c r="F2660" i="2" s="1"/>
  <c r="H2660" i="2"/>
  <c r="I2660" i="2"/>
  <c r="L2660" i="2"/>
  <c r="M2660" i="2"/>
  <c r="P2660" i="2"/>
  <c r="Q2660" i="2"/>
  <c r="R2660" i="2"/>
  <c r="S2660" i="2"/>
  <c r="T2660" i="2"/>
  <c r="A2661" i="2"/>
  <c r="B2661" i="2" s="1"/>
  <c r="C2661" i="2"/>
  <c r="D2661" i="2"/>
  <c r="G2661" i="2"/>
  <c r="E2661" i="2" s="1"/>
  <c r="F2661" i="2" s="1"/>
  <c r="H2661" i="2"/>
  <c r="I2661" i="2"/>
  <c r="J2661" i="2" s="1"/>
  <c r="L2661" i="2"/>
  <c r="M2661" i="2"/>
  <c r="N2661" i="2" s="1"/>
  <c r="P2661" i="2"/>
  <c r="Q2661" i="2"/>
  <c r="R2661" i="2"/>
  <c r="S2661" i="2"/>
  <c r="T2661" i="2"/>
  <c r="A2662" i="2"/>
  <c r="B2662" i="2" s="1"/>
  <c r="C2662" i="2"/>
  <c r="D2662" i="2"/>
  <c r="G2662" i="2"/>
  <c r="E2662" i="2" s="1"/>
  <c r="F2662" i="2" s="1"/>
  <c r="H2662" i="2"/>
  <c r="I2662" i="2"/>
  <c r="L2662" i="2"/>
  <c r="M2662" i="2"/>
  <c r="N2662" i="2" s="1"/>
  <c r="P2662" i="2"/>
  <c r="Q2662" i="2"/>
  <c r="R2662" i="2"/>
  <c r="S2662" i="2"/>
  <c r="T2662" i="2"/>
  <c r="A2663" i="2"/>
  <c r="B2663" i="2" s="1"/>
  <c r="C2663" i="2"/>
  <c r="D2663" i="2"/>
  <c r="G2663" i="2"/>
  <c r="E2663" i="2" s="1"/>
  <c r="F2663" i="2" s="1"/>
  <c r="H2663" i="2"/>
  <c r="I2663" i="2"/>
  <c r="L2663" i="2"/>
  <c r="M2663" i="2"/>
  <c r="N2663" i="2" s="1"/>
  <c r="P2663" i="2"/>
  <c r="Q2663" i="2"/>
  <c r="R2663" i="2"/>
  <c r="S2663" i="2"/>
  <c r="T2663" i="2"/>
  <c r="A2664" i="2"/>
  <c r="B2664" i="2" s="1"/>
  <c r="C2664" i="2"/>
  <c r="D2664" i="2"/>
  <c r="G2664" i="2"/>
  <c r="E2664" i="2" s="1"/>
  <c r="F2664" i="2" s="1"/>
  <c r="H2664" i="2"/>
  <c r="I2664" i="2"/>
  <c r="L2664" i="2"/>
  <c r="M2664" i="2"/>
  <c r="O2664" i="2" s="1"/>
  <c r="P2664" i="2"/>
  <c r="Q2664" i="2"/>
  <c r="R2664" i="2"/>
  <c r="S2664" i="2"/>
  <c r="T2664" i="2"/>
  <c r="A2665" i="2"/>
  <c r="B2665" i="2" s="1"/>
  <c r="C2665" i="2"/>
  <c r="D2665" i="2"/>
  <c r="G2665" i="2"/>
  <c r="E2665" i="2" s="1"/>
  <c r="F2665" i="2" s="1"/>
  <c r="H2665" i="2"/>
  <c r="I2665" i="2"/>
  <c r="J2665" i="2" s="1"/>
  <c r="L2665" i="2"/>
  <c r="M2665" i="2"/>
  <c r="P2665" i="2"/>
  <c r="Q2665" i="2"/>
  <c r="R2665" i="2"/>
  <c r="S2665" i="2"/>
  <c r="T2665" i="2"/>
  <c r="A2666" i="2"/>
  <c r="B2666" i="2" s="1"/>
  <c r="C2666" i="2"/>
  <c r="D2666" i="2"/>
  <c r="G2666" i="2"/>
  <c r="E2666" i="2" s="1"/>
  <c r="F2666" i="2" s="1"/>
  <c r="H2666" i="2"/>
  <c r="I2666" i="2"/>
  <c r="J2666" i="2" s="1"/>
  <c r="L2666" i="2"/>
  <c r="M2666" i="2"/>
  <c r="O2666" i="2" s="1"/>
  <c r="P2666" i="2"/>
  <c r="Q2666" i="2"/>
  <c r="R2666" i="2"/>
  <c r="S2666" i="2"/>
  <c r="T2666" i="2"/>
  <c r="A2667" i="2"/>
  <c r="B2667" i="2" s="1"/>
  <c r="C2667" i="2"/>
  <c r="D2667" i="2"/>
  <c r="G2667" i="2"/>
  <c r="E2667" i="2" s="1"/>
  <c r="F2667" i="2" s="1"/>
  <c r="H2667" i="2"/>
  <c r="I2667" i="2"/>
  <c r="J2667" i="2" s="1"/>
  <c r="L2667" i="2"/>
  <c r="M2667" i="2"/>
  <c r="N2667" i="2" s="1"/>
  <c r="P2667" i="2"/>
  <c r="Q2667" i="2"/>
  <c r="R2667" i="2"/>
  <c r="S2667" i="2"/>
  <c r="T2667" i="2"/>
  <c r="A2668" i="2"/>
  <c r="B2668" i="2" s="1"/>
  <c r="C2668" i="2"/>
  <c r="D2668" i="2"/>
  <c r="G2668" i="2"/>
  <c r="E2668" i="2" s="1"/>
  <c r="F2668" i="2" s="1"/>
  <c r="H2668" i="2"/>
  <c r="I2668" i="2"/>
  <c r="L2668" i="2"/>
  <c r="M2668" i="2"/>
  <c r="N2668" i="2" s="1"/>
  <c r="P2668" i="2"/>
  <c r="Q2668" i="2"/>
  <c r="R2668" i="2"/>
  <c r="S2668" i="2"/>
  <c r="T2668" i="2"/>
  <c r="A2669" i="2"/>
  <c r="B2669" i="2" s="1"/>
  <c r="C2669" i="2"/>
  <c r="D2669" i="2"/>
  <c r="G2669" i="2"/>
  <c r="E2669" i="2" s="1"/>
  <c r="F2669" i="2" s="1"/>
  <c r="H2669" i="2"/>
  <c r="I2669" i="2"/>
  <c r="L2669" i="2"/>
  <c r="M2669" i="2"/>
  <c r="N2669" i="2" s="1"/>
  <c r="P2669" i="2"/>
  <c r="Q2669" i="2"/>
  <c r="R2669" i="2"/>
  <c r="S2669" i="2"/>
  <c r="T2669" i="2"/>
  <c r="A2670" i="2"/>
  <c r="B2670" i="2" s="1"/>
  <c r="C2670" i="2"/>
  <c r="D2670" i="2"/>
  <c r="G2670" i="2"/>
  <c r="E2670" i="2" s="1"/>
  <c r="F2670" i="2" s="1"/>
  <c r="H2670" i="2"/>
  <c r="I2670" i="2"/>
  <c r="J2670" i="2" s="1"/>
  <c r="L2670" i="2"/>
  <c r="M2670" i="2"/>
  <c r="P2670" i="2"/>
  <c r="Q2670" i="2"/>
  <c r="R2670" i="2"/>
  <c r="S2670" i="2"/>
  <c r="T2670" i="2"/>
  <c r="A2671" i="2"/>
  <c r="B2671" i="2" s="1"/>
  <c r="C2671" i="2"/>
  <c r="D2671" i="2"/>
  <c r="G2671" i="2"/>
  <c r="E2671" i="2" s="1"/>
  <c r="F2671" i="2" s="1"/>
  <c r="H2671" i="2"/>
  <c r="I2671" i="2"/>
  <c r="L2671" i="2"/>
  <c r="M2671" i="2"/>
  <c r="N2671" i="2" s="1"/>
  <c r="P2671" i="2"/>
  <c r="Q2671" i="2"/>
  <c r="R2671" i="2"/>
  <c r="S2671" i="2"/>
  <c r="T2671" i="2"/>
  <c r="A2672" i="2"/>
  <c r="B2672" i="2" s="1"/>
  <c r="C2672" i="2"/>
  <c r="D2672" i="2"/>
  <c r="G2672" i="2"/>
  <c r="E2672" i="2" s="1"/>
  <c r="F2672" i="2" s="1"/>
  <c r="H2672" i="2"/>
  <c r="I2672" i="2"/>
  <c r="L2672" i="2"/>
  <c r="M2672" i="2"/>
  <c r="O2672" i="2" s="1"/>
  <c r="P2672" i="2"/>
  <c r="Q2672" i="2"/>
  <c r="R2672" i="2"/>
  <c r="S2672" i="2"/>
  <c r="T2672" i="2"/>
  <c r="A2673" i="2"/>
  <c r="B2673" i="2" s="1"/>
  <c r="C2673" i="2"/>
  <c r="D2673" i="2"/>
  <c r="G2673" i="2"/>
  <c r="E2673" i="2" s="1"/>
  <c r="F2673" i="2" s="1"/>
  <c r="H2673" i="2"/>
  <c r="I2673" i="2"/>
  <c r="J2673" i="2" s="1"/>
  <c r="L2673" i="2"/>
  <c r="M2673" i="2"/>
  <c r="P2673" i="2"/>
  <c r="Q2673" i="2"/>
  <c r="R2673" i="2"/>
  <c r="S2673" i="2"/>
  <c r="T2673" i="2"/>
  <c r="A2674" i="2"/>
  <c r="B2674" i="2" s="1"/>
  <c r="C2674" i="2"/>
  <c r="D2674" i="2"/>
  <c r="G2674" i="2"/>
  <c r="E2674" i="2" s="1"/>
  <c r="F2674" i="2" s="1"/>
  <c r="H2674" i="2"/>
  <c r="I2674" i="2"/>
  <c r="K2674" i="2" s="1"/>
  <c r="L2674" i="2"/>
  <c r="M2674" i="2"/>
  <c r="N2674" i="2" s="1"/>
  <c r="P2674" i="2"/>
  <c r="Q2674" i="2"/>
  <c r="R2674" i="2"/>
  <c r="S2674" i="2"/>
  <c r="T2674" i="2"/>
  <c r="A2675" i="2"/>
  <c r="B2675" i="2" s="1"/>
  <c r="C2675" i="2"/>
  <c r="D2675" i="2"/>
  <c r="G2675" i="2"/>
  <c r="E2675" i="2" s="1"/>
  <c r="F2675" i="2" s="1"/>
  <c r="H2675" i="2"/>
  <c r="I2675" i="2"/>
  <c r="J2675" i="2" s="1"/>
  <c r="L2675" i="2"/>
  <c r="M2675" i="2"/>
  <c r="N2675" i="2" s="1"/>
  <c r="P2675" i="2"/>
  <c r="Q2675" i="2"/>
  <c r="R2675" i="2"/>
  <c r="S2675" i="2"/>
  <c r="T2675" i="2"/>
  <c r="A2676" i="2"/>
  <c r="B2676" i="2" s="1"/>
  <c r="C2676" i="2"/>
  <c r="D2676" i="2"/>
  <c r="G2676" i="2"/>
  <c r="E2676" i="2" s="1"/>
  <c r="F2676" i="2" s="1"/>
  <c r="H2676" i="2"/>
  <c r="I2676" i="2"/>
  <c r="L2676" i="2"/>
  <c r="M2676" i="2"/>
  <c r="N2676" i="2" s="1"/>
  <c r="P2676" i="2"/>
  <c r="Q2676" i="2"/>
  <c r="R2676" i="2"/>
  <c r="S2676" i="2"/>
  <c r="T2676" i="2"/>
  <c r="A2677" i="2"/>
  <c r="B2677" i="2" s="1"/>
  <c r="C2677" i="2"/>
  <c r="D2677" i="2"/>
  <c r="G2677" i="2"/>
  <c r="E2677" i="2" s="1"/>
  <c r="F2677" i="2" s="1"/>
  <c r="H2677" i="2"/>
  <c r="I2677" i="2"/>
  <c r="L2677" i="2"/>
  <c r="M2677" i="2"/>
  <c r="N2677" i="2" s="1"/>
  <c r="P2677" i="2"/>
  <c r="Q2677" i="2"/>
  <c r="R2677" i="2"/>
  <c r="S2677" i="2"/>
  <c r="T2677" i="2"/>
  <c r="A2678" i="2"/>
  <c r="B2678" i="2" s="1"/>
  <c r="C2678" i="2"/>
  <c r="D2678" i="2"/>
  <c r="G2678" i="2"/>
  <c r="E2678" i="2" s="1"/>
  <c r="F2678" i="2" s="1"/>
  <c r="H2678" i="2"/>
  <c r="I2678" i="2"/>
  <c r="L2678" i="2"/>
  <c r="M2678" i="2"/>
  <c r="P2678" i="2"/>
  <c r="Q2678" i="2"/>
  <c r="R2678" i="2"/>
  <c r="S2678" i="2"/>
  <c r="T2678" i="2"/>
  <c r="A2679" i="2"/>
  <c r="B2679" i="2" s="1"/>
  <c r="C2679" i="2"/>
  <c r="D2679" i="2"/>
  <c r="G2679" i="2"/>
  <c r="E2679" i="2" s="1"/>
  <c r="F2679" i="2" s="1"/>
  <c r="H2679" i="2"/>
  <c r="I2679" i="2"/>
  <c r="L2679" i="2"/>
  <c r="M2679" i="2"/>
  <c r="P2679" i="2"/>
  <c r="Q2679" i="2"/>
  <c r="R2679" i="2"/>
  <c r="S2679" i="2"/>
  <c r="T2679" i="2"/>
  <c r="A2680" i="2"/>
  <c r="B2680" i="2" s="1"/>
  <c r="C2680" i="2"/>
  <c r="D2680" i="2"/>
  <c r="G2680" i="2"/>
  <c r="E2680" i="2" s="1"/>
  <c r="F2680" i="2" s="1"/>
  <c r="H2680" i="2"/>
  <c r="I2680" i="2"/>
  <c r="L2680" i="2"/>
  <c r="M2680" i="2"/>
  <c r="P2680" i="2"/>
  <c r="Q2680" i="2"/>
  <c r="R2680" i="2"/>
  <c r="S2680" i="2"/>
  <c r="T2680" i="2"/>
  <c r="A2681" i="2"/>
  <c r="B2681" i="2" s="1"/>
  <c r="C2681" i="2"/>
  <c r="D2681" i="2"/>
  <c r="G2681" i="2"/>
  <c r="E2681" i="2" s="1"/>
  <c r="F2681" i="2" s="1"/>
  <c r="H2681" i="2"/>
  <c r="I2681" i="2"/>
  <c r="J2681" i="2" s="1"/>
  <c r="L2681" i="2"/>
  <c r="M2681" i="2"/>
  <c r="P2681" i="2"/>
  <c r="Q2681" i="2"/>
  <c r="R2681" i="2"/>
  <c r="S2681" i="2"/>
  <c r="T2681" i="2"/>
  <c r="A2682" i="2"/>
  <c r="B2682" i="2" s="1"/>
  <c r="C2682" i="2"/>
  <c r="D2682" i="2"/>
  <c r="G2682" i="2"/>
  <c r="E2682" i="2" s="1"/>
  <c r="F2682" i="2" s="1"/>
  <c r="H2682" i="2"/>
  <c r="I2682" i="2"/>
  <c r="J2682" i="2" s="1"/>
  <c r="L2682" i="2"/>
  <c r="M2682" i="2"/>
  <c r="O2682" i="2" s="1"/>
  <c r="P2682" i="2"/>
  <c r="Q2682" i="2"/>
  <c r="R2682" i="2"/>
  <c r="S2682" i="2"/>
  <c r="T2682" i="2"/>
  <c r="A2683" i="2"/>
  <c r="B2683" i="2" s="1"/>
  <c r="C2683" i="2"/>
  <c r="D2683" i="2"/>
  <c r="G2683" i="2"/>
  <c r="E2683" i="2" s="1"/>
  <c r="F2683" i="2" s="1"/>
  <c r="H2683" i="2"/>
  <c r="I2683" i="2"/>
  <c r="J2683" i="2" s="1"/>
  <c r="L2683" i="2"/>
  <c r="M2683" i="2"/>
  <c r="N2683" i="2" s="1"/>
  <c r="P2683" i="2"/>
  <c r="Q2683" i="2"/>
  <c r="R2683" i="2"/>
  <c r="S2683" i="2"/>
  <c r="T2683" i="2"/>
  <c r="A2684" i="2"/>
  <c r="B2684" i="2" s="1"/>
  <c r="C2684" i="2"/>
  <c r="D2684" i="2"/>
  <c r="G2684" i="2"/>
  <c r="E2684" i="2" s="1"/>
  <c r="F2684" i="2" s="1"/>
  <c r="H2684" i="2"/>
  <c r="I2684" i="2"/>
  <c r="J2684" i="2" s="1"/>
  <c r="L2684" i="2"/>
  <c r="M2684" i="2"/>
  <c r="P2684" i="2"/>
  <c r="Q2684" i="2"/>
  <c r="R2684" i="2"/>
  <c r="S2684" i="2"/>
  <c r="T2684" i="2"/>
  <c r="A2685" i="2"/>
  <c r="B2685" i="2" s="1"/>
  <c r="C2685" i="2"/>
  <c r="D2685" i="2"/>
  <c r="G2685" i="2"/>
  <c r="E2685" i="2" s="1"/>
  <c r="F2685" i="2" s="1"/>
  <c r="H2685" i="2"/>
  <c r="I2685" i="2"/>
  <c r="J2685" i="2" s="1"/>
  <c r="L2685" i="2"/>
  <c r="M2685" i="2"/>
  <c r="N2685" i="2" s="1"/>
  <c r="P2685" i="2"/>
  <c r="Q2685" i="2"/>
  <c r="R2685" i="2"/>
  <c r="S2685" i="2"/>
  <c r="T2685" i="2"/>
  <c r="A2686" i="2"/>
  <c r="B2686" i="2" s="1"/>
  <c r="C2686" i="2"/>
  <c r="D2686" i="2"/>
  <c r="G2686" i="2"/>
  <c r="E2686" i="2" s="1"/>
  <c r="F2686" i="2" s="1"/>
  <c r="H2686" i="2"/>
  <c r="I2686" i="2"/>
  <c r="K2686" i="2" s="1"/>
  <c r="L2686" i="2"/>
  <c r="M2686" i="2"/>
  <c r="N2686" i="2" s="1"/>
  <c r="P2686" i="2"/>
  <c r="Q2686" i="2"/>
  <c r="R2686" i="2"/>
  <c r="S2686" i="2"/>
  <c r="T2686" i="2"/>
  <c r="A2687" i="2"/>
  <c r="B2687" i="2" s="1"/>
  <c r="C2687" i="2"/>
  <c r="D2687" i="2"/>
  <c r="G2687" i="2"/>
  <c r="E2687" i="2" s="1"/>
  <c r="F2687" i="2" s="1"/>
  <c r="H2687" i="2"/>
  <c r="I2687" i="2"/>
  <c r="L2687" i="2"/>
  <c r="M2687" i="2"/>
  <c r="P2687" i="2"/>
  <c r="Q2687" i="2"/>
  <c r="R2687" i="2"/>
  <c r="S2687" i="2"/>
  <c r="T2687" i="2"/>
  <c r="A2688" i="2"/>
  <c r="B2688" i="2" s="1"/>
  <c r="C2688" i="2"/>
  <c r="D2688" i="2"/>
  <c r="G2688" i="2"/>
  <c r="E2688" i="2" s="1"/>
  <c r="F2688" i="2" s="1"/>
  <c r="H2688" i="2"/>
  <c r="I2688" i="2"/>
  <c r="K2688" i="2" s="1"/>
  <c r="L2688" i="2"/>
  <c r="M2688" i="2"/>
  <c r="N2688" i="2" s="1"/>
  <c r="P2688" i="2"/>
  <c r="Q2688" i="2"/>
  <c r="R2688" i="2"/>
  <c r="S2688" i="2"/>
  <c r="T2688" i="2"/>
  <c r="A2689" i="2"/>
  <c r="B2689" i="2" s="1"/>
  <c r="C2689" i="2"/>
  <c r="D2689" i="2"/>
  <c r="G2689" i="2"/>
  <c r="E2689" i="2" s="1"/>
  <c r="F2689" i="2" s="1"/>
  <c r="H2689" i="2"/>
  <c r="I2689" i="2"/>
  <c r="L2689" i="2"/>
  <c r="M2689" i="2"/>
  <c r="N2689" i="2" s="1"/>
  <c r="P2689" i="2"/>
  <c r="Q2689" i="2"/>
  <c r="R2689" i="2"/>
  <c r="S2689" i="2"/>
  <c r="T2689" i="2"/>
  <c r="A2690" i="2"/>
  <c r="B2690" i="2" s="1"/>
  <c r="C2690" i="2"/>
  <c r="D2690" i="2"/>
  <c r="G2690" i="2"/>
  <c r="E2690" i="2" s="1"/>
  <c r="F2690" i="2" s="1"/>
  <c r="H2690" i="2"/>
  <c r="I2690" i="2"/>
  <c r="J2690" i="2" s="1"/>
  <c r="L2690" i="2"/>
  <c r="M2690" i="2"/>
  <c r="O2690" i="2" s="1"/>
  <c r="P2690" i="2"/>
  <c r="Q2690" i="2"/>
  <c r="R2690" i="2"/>
  <c r="S2690" i="2"/>
  <c r="T2690" i="2"/>
  <c r="A2691" i="2"/>
  <c r="B2691" i="2" s="1"/>
  <c r="C2691" i="2"/>
  <c r="D2691" i="2"/>
  <c r="G2691" i="2"/>
  <c r="E2691" i="2" s="1"/>
  <c r="F2691" i="2" s="1"/>
  <c r="H2691" i="2"/>
  <c r="I2691" i="2"/>
  <c r="K2691" i="2" s="1"/>
  <c r="L2691" i="2"/>
  <c r="M2691" i="2"/>
  <c r="O2691" i="2" s="1"/>
  <c r="P2691" i="2"/>
  <c r="Q2691" i="2"/>
  <c r="R2691" i="2"/>
  <c r="S2691" i="2"/>
  <c r="T2691" i="2"/>
  <c r="A2692" i="2"/>
  <c r="B2692" i="2" s="1"/>
  <c r="C2692" i="2"/>
  <c r="D2692" i="2"/>
  <c r="G2692" i="2"/>
  <c r="E2692" i="2" s="1"/>
  <c r="F2692" i="2" s="1"/>
  <c r="H2692" i="2"/>
  <c r="I2692" i="2"/>
  <c r="K2692" i="2" s="1"/>
  <c r="L2692" i="2"/>
  <c r="M2692" i="2"/>
  <c r="N2692" i="2" s="1"/>
  <c r="P2692" i="2"/>
  <c r="Q2692" i="2"/>
  <c r="R2692" i="2"/>
  <c r="S2692" i="2"/>
  <c r="T2692" i="2"/>
  <c r="A2693" i="2"/>
  <c r="B2693" i="2" s="1"/>
  <c r="C2693" i="2"/>
  <c r="D2693" i="2"/>
  <c r="G2693" i="2"/>
  <c r="E2693" i="2" s="1"/>
  <c r="F2693" i="2" s="1"/>
  <c r="H2693" i="2"/>
  <c r="I2693" i="2"/>
  <c r="J2693" i="2" s="1"/>
  <c r="L2693" i="2"/>
  <c r="M2693" i="2"/>
  <c r="P2693" i="2"/>
  <c r="Q2693" i="2"/>
  <c r="R2693" i="2"/>
  <c r="S2693" i="2"/>
  <c r="T2693" i="2"/>
  <c r="A2694" i="2"/>
  <c r="B2694" i="2" s="1"/>
  <c r="C2694" i="2"/>
  <c r="D2694" i="2"/>
  <c r="G2694" i="2"/>
  <c r="E2694" i="2" s="1"/>
  <c r="F2694" i="2" s="1"/>
  <c r="H2694" i="2"/>
  <c r="I2694" i="2"/>
  <c r="J2694" i="2" s="1"/>
  <c r="L2694" i="2"/>
  <c r="M2694" i="2"/>
  <c r="O2694" i="2" s="1"/>
  <c r="P2694" i="2"/>
  <c r="Q2694" i="2"/>
  <c r="R2694" i="2"/>
  <c r="S2694" i="2"/>
  <c r="T2694" i="2"/>
  <c r="A2695" i="2"/>
  <c r="B2695" i="2" s="1"/>
  <c r="C2695" i="2"/>
  <c r="D2695" i="2"/>
  <c r="G2695" i="2"/>
  <c r="E2695" i="2" s="1"/>
  <c r="F2695" i="2" s="1"/>
  <c r="H2695" i="2"/>
  <c r="I2695" i="2"/>
  <c r="J2695" i="2" s="1"/>
  <c r="L2695" i="2"/>
  <c r="M2695" i="2"/>
  <c r="P2695" i="2"/>
  <c r="Q2695" i="2"/>
  <c r="R2695" i="2"/>
  <c r="S2695" i="2"/>
  <c r="T2695" i="2"/>
  <c r="A2696" i="2"/>
  <c r="B2696" i="2" s="1"/>
  <c r="C2696" i="2"/>
  <c r="D2696" i="2"/>
  <c r="G2696" i="2"/>
  <c r="E2696" i="2" s="1"/>
  <c r="F2696" i="2" s="1"/>
  <c r="H2696" i="2"/>
  <c r="I2696" i="2"/>
  <c r="L2696" i="2"/>
  <c r="M2696" i="2"/>
  <c r="N2696" i="2" s="1"/>
  <c r="P2696" i="2"/>
  <c r="Q2696" i="2"/>
  <c r="R2696" i="2"/>
  <c r="S2696" i="2"/>
  <c r="T2696" i="2"/>
  <c r="A2697" i="2"/>
  <c r="B2697" i="2" s="1"/>
  <c r="C2697" i="2"/>
  <c r="D2697" i="2"/>
  <c r="G2697" i="2"/>
  <c r="E2697" i="2" s="1"/>
  <c r="F2697" i="2" s="1"/>
  <c r="H2697" i="2"/>
  <c r="I2697" i="2"/>
  <c r="J2697" i="2" s="1"/>
  <c r="L2697" i="2"/>
  <c r="M2697" i="2"/>
  <c r="N2697" i="2" s="1"/>
  <c r="P2697" i="2"/>
  <c r="Q2697" i="2"/>
  <c r="R2697" i="2"/>
  <c r="S2697" i="2"/>
  <c r="T2697" i="2"/>
  <c r="A2698" i="2"/>
  <c r="B2698" i="2" s="1"/>
  <c r="C2698" i="2"/>
  <c r="D2698" i="2"/>
  <c r="G2698" i="2"/>
  <c r="E2698" i="2" s="1"/>
  <c r="F2698" i="2" s="1"/>
  <c r="H2698" i="2"/>
  <c r="I2698" i="2"/>
  <c r="J2698" i="2" s="1"/>
  <c r="L2698" i="2"/>
  <c r="M2698" i="2"/>
  <c r="O2698" i="2" s="1"/>
  <c r="P2698" i="2"/>
  <c r="Q2698" i="2"/>
  <c r="R2698" i="2"/>
  <c r="S2698" i="2"/>
  <c r="T2698" i="2"/>
  <c r="A2699" i="2"/>
  <c r="B2699" i="2" s="1"/>
  <c r="C2699" i="2"/>
  <c r="D2699" i="2"/>
  <c r="G2699" i="2"/>
  <c r="E2699" i="2" s="1"/>
  <c r="F2699" i="2" s="1"/>
  <c r="H2699" i="2"/>
  <c r="I2699" i="2"/>
  <c r="L2699" i="2"/>
  <c r="M2699" i="2"/>
  <c r="O2699" i="2" s="1"/>
  <c r="P2699" i="2"/>
  <c r="Q2699" i="2"/>
  <c r="R2699" i="2"/>
  <c r="S2699" i="2"/>
  <c r="T2699" i="2"/>
  <c r="A2700" i="2"/>
  <c r="B2700" i="2" s="1"/>
  <c r="C2700" i="2"/>
  <c r="D2700" i="2"/>
  <c r="G2700" i="2"/>
  <c r="E2700" i="2" s="1"/>
  <c r="F2700" i="2" s="1"/>
  <c r="H2700" i="2"/>
  <c r="I2700" i="2"/>
  <c r="L2700" i="2"/>
  <c r="M2700" i="2"/>
  <c r="N2700" i="2" s="1"/>
  <c r="P2700" i="2"/>
  <c r="Q2700" i="2"/>
  <c r="R2700" i="2"/>
  <c r="S2700" i="2"/>
  <c r="T2700" i="2"/>
  <c r="A2701" i="2"/>
  <c r="B2701" i="2" s="1"/>
  <c r="C2701" i="2"/>
  <c r="D2701" i="2"/>
  <c r="G2701" i="2"/>
  <c r="E2701" i="2" s="1"/>
  <c r="F2701" i="2" s="1"/>
  <c r="H2701" i="2"/>
  <c r="I2701" i="2"/>
  <c r="J2701" i="2" s="1"/>
  <c r="L2701" i="2"/>
  <c r="M2701" i="2"/>
  <c r="N2701" i="2" s="1"/>
  <c r="P2701" i="2"/>
  <c r="Q2701" i="2"/>
  <c r="R2701" i="2"/>
  <c r="S2701" i="2"/>
  <c r="T2701" i="2"/>
  <c r="A2702" i="2"/>
  <c r="B2702" i="2" s="1"/>
  <c r="C2702" i="2"/>
  <c r="D2702" i="2"/>
  <c r="G2702" i="2"/>
  <c r="E2702" i="2" s="1"/>
  <c r="F2702" i="2" s="1"/>
  <c r="H2702" i="2"/>
  <c r="I2702" i="2"/>
  <c r="J2702" i="2" s="1"/>
  <c r="L2702" i="2"/>
  <c r="M2702" i="2"/>
  <c r="O2702" i="2" s="1"/>
  <c r="P2702" i="2"/>
  <c r="Q2702" i="2"/>
  <c r="R2702" i="2"/>
  <c r="S2702" i="2"/>
  <c r="T2702" i="2"/>
  <c r="A2703" i="2"/>
  <c r="B2703" i="2" s="1"/>
  <c r="C2703" i="2"/>
  <c r="D2703" i="2"/>
  <c r="G2703" i="2"/>
  <c r="E2703" i="2" s="1"/>
  <c r="F2703" i="2" s="1"/>
  <c r="H2703" i="2"/>
  <c r="I2703" i="2"/>
  <c r="L2703" i="2"/>
  <c r="M2703" i="2"/>
  <c r="P2703" i="2"/>
  <c r="Q2703" i="2"/>
  <c r="R2703" i="2"/>
  <c r="S2703" i="2"/>
  <c r="T2703" i="2"/>
  <c r="A2704" i="2"/>
  <c r="B2704" i="2" s="1"/>
  <c r="C2704" i="2"/>
  <c r="D2704" i="2"/>
  <c r="G2704" i="2"/>
  <c r="E2704" i="2" s="1"/>
  <c r="F2704" i="2" s="1"/>
  <c r="H2704" i="2"/>
  <c r="I2704" i="2"/>
  <c r="K2704" i="2" s="1"/>
  <c r="L2704" i="2"/>
  <c r="M2704" i="2"/>
  <c r="N2704" i="2" s="1"/>
  <c r="P2704" i="2"/>
  <c r="Q2704" i="2"/>
  <c r="R2704" i="2"/>
  <c r="S2704" i="2"/>
  <c r="T2704" i="2"/>
  <c r="A2705" i="2"/>
  <c r="B2705" i="2" s="1"/>
  <c r="C2705" i="2"/>
  <c r="D2705" i="2"/>
  <c r="G2705" i="2"/>
  <c r="E2705" i="2" s="1"/>
  <c r="F2705" i="2" s="1"/>
  <c r="H2705" i="2"/>
  <c r="I2705" i="2"/>
  <c r="J2705" i="2" s="1"/>
  <c r="L2705" i="2"/>
  <c r="M2705" i="2"/>
  <c r="N2705" i="2" s="1"/>
  <c r="P2705" i="2"/>
  <c r="Q2705" i="2"/>
  <c r="R2705" i="2"/>
  <c r="S2705" i="2"/>
  <c r="T2705" i="2"/>
  <c r="A2706" i="2"/>
  <c r="B2706" i="2" s="1"/>
  <c r="C2706" i="2"/>
  <c r="D2706" i="2"/>
  <c r="G2706" i="2"/>
  <c r="E2706" i="2" s="1"/>
  <c r="F2706" i="2" s="1"/>
  <c r="H2706" i="2"/>
  <c r="I2706" i="2"/>
  <c r="J2706" i="2" s="1"/>
  <c r="L2706" i="2"/>
  <c r="M2706" i="2"/>
  <c r="O2706" i="2" s="1"/>
  <c r="P2706" i="2"/>
  <c r="Q2706" i="2"/>
  <c r="R2706" i="2"/>
  <c r="S2706" i="2"/>
  <c r="T2706" i="2"/>
  <c r="A2707" i="2"/>
  <c r="B2707" i="2" s="1"/>
  <c r="C2707" i="2"/>
  <c r="D2707" i="2"/>
  <c r="G2707" i="2"/>
  <c r="E2707" i="2" s="1"/>
  <c r="F2707" i="2" s="1"/>
  <c r="H2707" i="2"/>
  <c r="I2707" i="2"/>
  <c r="L2707" i="2"/>
  <c r="M2707" i="2"/>
  <c r="O2707" i="2" s="1"/>
  <c r="P2707" i="2"/>
  <c r="Q2707" i="2"/>
  <c r="R2707" i="2"/>
  <c r="S2707" i="2"/>
  <c r="T2707" i="2"/>
  <c r="A2708" i="2"/>
  <c r="B2708" i="2" s="1"/>
  <c r="C2708" i="2"/>
  <c r="D2708" i="2"/>
  <c r="G2708" i="2"/>
  <c r="E2708" i="2" s="1"/>
  <c r="F2708" i="2" s="1"/>
  <c r="H2708" i="2"/>
  <c r="I2708" i="2"/>
  <c r="L2708" i="2"/>
  <c r="M2708" i="2"/>
  <c r="N2708" i="2" s="1"/>
  <c r="P2708" i="2"/>
  <c r="Q2708" i="2"/>
  <c r="R2708" i="2"/>
  <c r="S2708" i="2"/>
  <c r="T2708" i="2"/>
  <c r="A2709" i="2"/>
  <c r="B2709" i="2" s="1"/>
  <c r="C2709" i="2"/>
  <c r="D2709" i="2"/>
  <c r="G2709" i="2"/>
  <c r="E2709" i="2" s="1"/>
  <c r="F2709" i="2" s="1"/>
  <c r="H2709" i="2"/>
  <c r="I2709" i="2"/>
  <c r="J2709" i="2" s="1"/>
  <c r="L2709" i="2"/>
  <c r="M2709" i="2"/>
  <c r="P2709" i="2"/>
  <c r="Q2709" i="2"/>
  <c r="R2709" i="2"/>
  <c r="S2709" i="2"/>
  <c r="T2709" i="2"/>
  <c r="A2710" i="2"/>
  <c r="B2710" i="2" s="1"/>
  <c r="C2710" i="2"/>
  <c r="D2710" i="2"/>
  <c r="G2710" i="2"/>
  <c r="E2710" i="2" s="1"/>
  <c r="F2710" i="2" s="1"/>
  <c r="H2710" i="2"/>
  <c r="I2710" i="2"/>
  <c r="J2710" i="2" s="1"/>
  <c r="L2710" i="2"/>
  <c r="M2710" i="2"/>
  <c r="O2710" i="2" s="1"/>
  <c r="P2710" i="2"/>
  <c r="Q2710" i="2"/>
  <c r="R2710" i="2"/>
  <c r="S2710" i="2"/>
  <c r="T2710" i="2"/>
  <c r="A2711" i="2"/>
  <c r="B2711" i="2" s="1"/>
  <c r="C2711" i="2"/>
  <c r="D2711" i="2"/>
  <c r="G2711" i="2"/>
  <c r="E2711" i="2" s="1"/>
  <c r="F2711" i="2" s="1"/>
  <c r="H2711" i="2"/>
  <c r="I2711" i="2"/>
  <c r="K2711" i="2" s="1"/>
  <c r="L2711" i="2"/>
  <c r="M2711" i="2"/>
  <c r="O2711" i="2" s="1"/>
  <c r="P2711" i="2"/>
  <c r="Q2711" i="2"/>
  <c r="R2711" i="2"/>
  <c r="S2711" i="2"/>
  <c r="T2711" i="2"/>
  <c r="A2712" i="2"/>
  <c r="B2712" i="2" s="1"/>
  <c r="C2712" i="2"/>
  <c r="D2712" i="2"/>
  <c r="G2712" i="2"/>
  <c r="E2712" i="2" s="1"/>
  <c r="F2712" i="2" s="1"/>
  <c r="H2712" i="2"/>
  <c r="I2712" i="2"/>
  <c r="K2712" i="2" s="1"/>
  <c r="L2712" i="2"/>
  <c r="M2712" i="2"/>
  <c r="N2712" i="2" s="1"/>
  <c r="P2712" i="2"/>
  <c r="Q2712" i="2"/>
  <c r="R2712" i="2"/>
  <c r="S2712" i="2"/>
  <c r="T2712" i="2"/>
  <c r="A2713" i="2"/>
  <c r="B2713" i="2" s="1"/>
  <c r="C2713" i="2"/>
  <c r="D2713" i="2"/>
  <c r="G2713" i="2"/>
  <c r="E2713" i="2" s="1"/>
  <c r="F2713" i="2" s="1"/>
  <c r="H2713" i="2"/>
  <c r="I2713" i="2"/>
  <c r="L2713" i="2"/>
  <c r="M2713" i="2"/>
  <c r="N2713" i="2" s="1"/>
  <c r="P2713" i="2"/>
  <c r="Q2713" i="2"/>
  <c r="R2713" i="2"/>
  <c r="S2713" i="2"/>
  <c r="T2713" i="2"/>
  <c r="A2714" i="2"/>
  <c r="B2714" i="2" s="1"/>
  <c r="C2714" i="2"/>
  <c r="D2714" i="2"/>
  <c r="G2714" i="2"/>
  <c r="E2714" i="2" s="1"/>
  <c r="F2714" i="2" s="1"/>
  <c r="H2714" i="2"/>
  <c r="I2714" i="2"/>
  <c r="J2714" i="2" s="1"/>
  <c r="L2714" i="2"/>
  <c r="M2714" i="2"/>
  <c r="O2714" i="2" s="1"/>
  <c r="P2714" i="2"/>
  <c r="Q2714" i="2"/>
  <c r="R2714" i="2"/>
  <c r="S2714" i="2"/>
  <c r="T2714" i="2"/>
  <c r="A2715" i="2"/>
  <c r="B2715" i="2" s="1"/>
  <c r="C2715" i="2"/>
  <c r="D2715" i="2"/>
  <c r="G2715" i="2"/>
  <c r="E2715" i="2" s="1"/>
  <c r="F2715" i="2" s="1"/>
  <c r="H2715" i="2"/>
  <c r="I2715" i="2"/>
  <c r="K2715" i="2" s="1"/>
  <c r="L2715" i="2"/>
  <c r="M2715" i="2"/>
  <c r="P2715" i="2"/>
  <c r="Q2715" i="2"/>
  <c r="R2715" i="2"/>
  <c r="S2715" i="2"/>
  <c r="T2715" i="2"/>
  <c r="A2716" i="2"/>
  <c r="B2716" i="2" s="1"/>
  <c r="C2716" i="2"/>
  <c r="D2716" i="2"/>
  <c r="G2716" i="2"/>
  <c r="E2716" i="2" s="1"/>
  <c r="F2716" i="2" s="1"/>
  <c r="H2716" i="2"/>
  <c r="I2716" i="2"/>
  <c r="K2716" i="2" s="1"/>
  <c r="L2716" i="2"/>
  <c r="M2716" i="2"/>
  <c r="N2716" i="2" s="1"/>
  <c r="P2716" i="2"/>
  <c r="Q2716" i="2"/>
  <c r="R2716" i="2"/>
  <c r="S2716" i="2"/>
  <c r="T2716" i="2"/>
  <c r="A2717" i="2"/>
  <c r="B2717" i="2" s="1"/>
  <c r="C2717" i="2"/>
  <c r="D2717" i="2"/>
  <c r="G2717" i="2"/>
  <c r="E2717" i="2" s="1"/>
  <c r="F2717" i="2" s="1"/>
  <c r="H2717" i="2"/>
  <c r="I2717" i="2"/>
  <c r="K2717" i="2" s="1"/>
  <c r="L2717" i="2"/>
  <c r="M2717" i="2"/>
  <c r="P2717" i="2"/>
  <c r="Q2717" i="2"/>
  <c r="R2717" i="2"/>
  <c r="S2717" i="2"/>
  <c r="T2717" i="2"/>
  <c r="A2718" i="2"/>
  <c r="B2718" i="2" s="1"/>
  <c r="C2718" i="2"/>
  <c r="D2718" i="2"/>
  <c r="G2718" i="2"/>
  <c r="E2718" i="2" s="1"/>
  <c r="F2718" i="2" s="1"/>
  <c r="H2718" i="2"/>
  <c r="I2718" i="2"/>
  <c r="J2718" i="2" s="1"/>
  <c r="L2718" i="2"/>
  <c r="M2718" i="2"/>
  <c r="O2718" i="2" s="1"/>
  <c r="P2718" i="2"/>
  <c r="Q2718" i="2"/>
  <c r="R2718" i="2"/>
  <c r="S2718" i="2"/>
  <c r="T2718" i="2"/>
  <c r="A2719" i="2"/>
  <c r="B2719" i="2" s="1"/>
  <c r="C2719" i="2"/>
  <c r="D2719" i="2"/>
  <c r="G2719" i="2"/>
  <c r="E2719" i="2" s="1"/>
  <c r="F2719" i="2" s="1"/>
  <c r="H2719" i="2"/>
  <c r="I2719" i="2"/>
  <c r="L2719" i="2"/>
  <c r="M2719" i="2"/>
  <c r="O2719" i="2" s="1"/>
  <c r="P2719" i="2"/>
  <c r="Q2719" i="2"/>
  <c r="R2719" i="2"/>
  <c r="S2719" i="2"/>
  <c r="T2719" i="2"/>
  <c r="A2720" i="2"/>
  <c r="B2720" i="2" s="1"/>
  <c r="C2720" i="2"/>
  <c r="D2720" i="2"/>
  <c r="G2720" i="2"/>
  <c r="E2720" i="2" s="1"/>
  <c r="F2720" i="2" s="1"/>
  <c r="H2720" i="2"/>
  <c r="I2720" i="2"/>
  <c r="K2720" i="2" s="1"/>
  <c r="L2720" i="2"/>
  <c r="M2720" i="2"/>
  <c r="N2720" i="2" s="1"/>
  <c r="P2720" i="2"/>
  <c r="Q2720" i="2"/>
  <c r="R2720" i="2"/>
  <c r="S2720" i="2"/>
  <c r="T2720" i="2"/>
  <c r="A2721" i="2"/>
  <c r="B2721" i="2" s="1"/>
  <c r="C2721" i="2"/>
  <c r="D2721" i="2"/>
  <c r="G2721" i="2"/>
  <c r="E2721" i="2" s="1"/>
  <c r="F2721" i="2" s="1"/>
  <c r="H2721" i="2"/>
  <c r="I2721" i="2"/>
  <c r="J2721" i="2" s="1"/>
  <c r="L2721" i="2"/>
  <c r="M2721" i="2"/>
  <c r="N2721" i="2" s="1"/>
  <c r="P2721" i="2"/>
  <c r="Q2721" i="2"/>
  <c r="R2721" i="2"/>
  <c r="S2721" i="2"/>
  <c r="T2721" i="2"/>
  <c r="A2722" i="2"/>
  <c r="B2722" i="2" s="1"/>
  <c r="C2722" i="2"/>
  <c r="D2722" i="2"/>
  <c r="G2722" i="2"/>
  <c r="E2722" i="2" s="1"/>
  <c r="F2722" i="2" s="1"/>
  <c r="H2722" i="2"/>
  <c r="I2722" i="2"/>
  <c r="J2722" i="2" s="1"/>
  <c r="L2722" i="2"/>
  <c r="M2722" i="2"/>
  <c r="O2722" i="2" s="1"/>
  <c r="P2722" i="2"/>
  <c r="Q2722" i="2"/>
  <c r="R2722" i="2"/>
  <c r="S2722" i="2"/>
  <c r="T2722" i="2"/>
  <c r="A2723" i="2"/>
  <c r="B2723" i="2" s="1"/>
  <c r="C2723" i="2"/>
  <c r="D2723" i="2"/>
  <c r="G2723" i="2"/>
  <c r="E2723" i="2" s="1"/>
  <c r="F2723" i="2" s="1"/>
  <c r="H2723" i="2"/>
  <c r="I2723" i="2"/>
  <c r="K2723" i="2" s="1"/>
  <c r="L2723" i="2"/>
  <c r="M2723" i="2"/>
  <c r="O2723" i="2" s="1"/>
  <c r="P2723" i="2"/>
  <c r="Q2723" i="2"/>
  <c r="R2723" i="2"/>
  <c r="S2723" i="2"/>
  <c r="T2723" i="2"/>
  <c r="A2724" i="2"/>
  <c r="B2724" i="2" s="1"/>
  <c r="C2724" i="2"/>
  <c r="D2724" i="2"/>
  <c r="G2724" i="2"/>
  <c r="E2724" i="2" s="1"/>
  <c r="F2724" i="2" s="1"/>
  <c r="H2724" i="2"/>
  <c r="I2724" i="2"/>
  <c r="K2724" i="2" s="1"/>
  <c r="L2724" i="2"/>
  <c r="M2724" i="2"/>
  <c r="N2724" i="2" s="1"/>
  <c r="P2724" i="2"/>
  <c r="Q2724" i="2"/>
  <c r="R2724" i="2"/>
  <c r="S2724" i="2"/>
  <c r="T2724" i="2"/>
  <c r="A2725" i="2"/>
  <c r="B2725" i="2" s="1"/>
  <c r="C2725" i="2"/>
  <c r="D2725" i="2"/>
  <c r="G2725" i="2"/>
  <c r="E2725" i="2" s="1"/>
  <c r="F2725" i="2" s="1"/>
  <c r="H2725" i="2"/>
  <c r="I2725" i="2"/>
  <c r="J2725" i="2" s="1"/>
  <c r="L2725" i="2"/>
  <c r="M2725" i="2"/>
  <c r="O2725" i="2" s="1"/>
  <c r="P2725" i="2"/>
  <c r="Q2725" i="2"/>
  <c r="R2725" i="2"/>
  <c r="S2725" i="2"/>
  <c r="T2725" i="2"/>
  <c r="A2726" i="2"/>
  <c r="B2726" i="2" s="1"/>
  <c r="C2726" i="2"/>
  <c r="D2726" i="2"/>
  <c r="G2726" i="2"/>
  <c r="E2726" i="2" s="1"/>
  <c r="F2726" i="2" s="1"/>
  <c r="H2726" i="2"/>
  <c r="I2726" i="2"/>
  <c r="J2726" i="2" s="1"/>
  <c r="L2726" i="2"/>
  <c r="M2726" i="2"/>
  <c r="O2726" i="2" s="1"/>
  <c r="P2726" i="2"/>
  <c r="Q2726" i="2"/>
  <c r="R2726" i="2"/>
  <c r="S2726" i="2"/>
  <c r="T2726" i="2"/>
  <c r="A2727" i="2"/>
  <c r="B2727" i="2" s="1"/>
  <c r="C2727" i="2"/>
  <c r="D2727" i="2"/>
  <c r="G2727" i="2"/>
  <c r="E2727" i="2" s="1"/>
  <c r="F2727" i="2" s="1"/>
  <c r="H2727" i="2"/>
  <c r="I2727" i="2"/>
  <c r="K2727" i="2" s="1"/>
  <c r="L2727" i="2"/>
  <c r="M2727" i="2"/>
  <c r="O2727" i="2" s="1"/>
  <c r="P2727" i="2"/>
  <c r="Q2727" i="2"/>
  <c r="R2727" i="2"/>
  <c r="S2727" i="2"/>
  <c r="T2727" i="2"/>
  <c r="A2728" i="2"/>
  <c r="B2728" i="2" s="1"/>
  <c r="C2728" i="2"/>
  <c r="D2728" i="2"/>
  <c r="G2728" i="2"/>
  <c r="E2728" i="2" s="1"/>
  <c r="F2728" i="2" s="1"/>
  <c r="H2728" i="2"/>
  <c r="I2728" i="2"/>
  <c r="K2728" i="2" s="1"/>
  <c r="L2728" i="2"/>
  <c r="M2728" i="2"/>
  <c r="N2728" i="2" s="1"/>
  <c r="P2728" i="2"/>
  <c r="Q2728" i="2"/>
  <c r="R2728" i="2"/>
  <c r="S2728" i="2"/>
  <c r="T2728" i="2"/>
  <c r="A2729" i="2"/>
  <c r="B2729" i="2" s="1"/>
  <c r="C2729" i="2"/>
  <c r="D2729" i="2"/>
  <c r="G2729" i="2"/>
  <c r="E2729" i="2" s="1"/>
  <c r="F2729" i="2" s="1"/>
  <c r="H2729" i="2"/>
  <c r="I2729" i="2"/>
  <c r="J2729" i="2" s="1"/>
  <c r="L2729" i="2"/>
  <c r="M2729" i="2"/>
  <c r="P2729" i="2"/>
  <c r="Q2729" i="2"/>
  <c r="R2729" i="2"/>
  <c r="S2729" i="2"/>
  <c r="T2729" i="2"/>
  <c r="A2730" i="2"/>
  <c r="B2730" i="2" s="1"/>
  <c r="C2730" i="2"/>
  <c r="D2730" i="2"/>
  <c r="G2730" i="2"/>
  <c r="E2730" i="2" s="1"/>
  <c r="F2730" i="2" s="1"/>
  <c r="H2730" i="2"/>
  <c r="I2730" i="2"/>
  <c r="J2730" i="2" s="1"/>
  <c r="L2730" i="2"/>
  <c r="M2730" i="2"/>
  <c r="O2730" i="2" s="1"/>
  <c r="P2730" i="2"/>
  <c r="Q2730" i="2"/>
  <c r="R2730" i="2"/>
  <c r="S2730" i="2"/>
  <c r="T2730" i="2"/>
  <c r="A2731" i="2"/>
  <c r="B2731" i="2" s="1"/>
  <c r="C2731" i="2"/>
  <c r="D2731" i="2"/>
  <c r="G2731" i="2"/>
  <c r="E2731" i="2" s="1"/>
  <c r="F2731" i="2" s="1"/>
  <c r="H2731" i="2"/>
  <c r="I2731" i="2"/>
  <c r="K2731" i="2" s="1"/>
  <c r="L2731" i="2"/>
  <c r="M2731" i="2"/>
  <c r="O2731" i="2" s="1"/>
  <c r="P2731" i="2"/>
  <c r="Q2731" i="2"/>
  <c r="R2731" i="2"/>
  <c r="S2731" i="2"/>
  <c r="T2731" i="2"/>
  <c r="A2732" i="2"/>
  <c r="B2732" i="2" s="1"/>
  <c r="C2732" i="2"/>
  <c r="D2732" i="2"/>
  <c r="G2732" i="2"/>
  <c r="E2732" i="2" s="1"/>
  <c r="F2732" i="2" s="1"/>
  <c r="H2732" i="2"/>
  <c r="I2732" i="2"/>
  <c r="K2732" i="2" s="1"/>
  <c r="L2732" i="2"/>
  <c r="M2732" i="2"/>
  <c r="N2732" i="2" s="1"/>
  <c r="P2732" i="2"/>
  <c r="Q2732" i="2"/>
  <c r="R2732" i="2"/>
  <c r="S2732" i="2"/>
  <c r="T2732" i="2"/>
  <c r="A2733" i="2"/>
  <c r="B2733" i="2" s="1"/>
  <c r="C2733" i="2"/>
  <c r="D2733" i="2"/>
  <c r="G2733" i="2"/>
  <c r="E2733" i="2" s="1"/>
  <c r="F2733" i="2" s="1"/>
  <c r="H2733" i="2"/>
  <c r="I2733" i="2"/>
  <c r="J2733" i="2" s="1"/>
  <c r="L2733" i="2"/>
  <c r="M2733" i="2"/>
  <c r="N2733" i="2" s="1"/>
  <c r="P2733" i="2"/>
  <c r="Q2733" i="2"/>
  <c r="R2733" i="2"/>
  <c r="S2733" i="2"/>
  <c r="T2733" i="2"/>
  <c r="A2734" i="2"/>
  <c r="B2734" i="2" s="1"/>
  <c r="C2734" i="2"/>
  <c r="D2734" i="2"/>
  <c r="G2734" i="2"/>
  <c r="E2734" i="2" s="1"/>
  <c r="F2734" i="2" s="1"/>
  <c r="H2734" i="2"/>
  <c r="I2734" i="2"/>
  <c r="J2734" i="2" s="1"/>
  <c r="L2734" i="2"/>
  <c r="M2734" i="2"/>
  <c r="O2734" i="2" s="1"/>
  <c r="P2734" i="2"/>
  <c r="Q2734" i="2"/>
  <c r="R2734" i="2"/>
  <c r="S2734" i="2"/>
  <c r="T2734" i="2"/>
  <c r="A2735" i="2"/>
  <c r="B2735" i="2" s="1"/>
  <c r="C2735" i="2"/>
  <c r="D2735" i="2"/>
  <c r="G2735" i="2"/>
  <c r="E2735" i="2" s="1"/>
  <c r="F2735" i="2" s="1"/>
  <c r="H2735" i="2"/>
  <c r="I2735" i="2"/>
  <c r="L2735" i="2"/>
  <c r="M2735" i="2"/>
  <c r="N2735" i="2" s="1"/>
  <c r="P2735" i="2"/>
  <c r="Q2735" i="2"/>
  <c r="R2735" i="2"/>
  <c r="S2735" i="2"/>
  <c r="T2735" i="2"/>
  <c r="A2736" i="2"/>
  <c r="B2736" i="2" s="1"/>
  <c r="C2736" i="2"/>
  <c r="D2736" i="2"/>
  <c r="G2736" i="2"/>
  <c r="E2736" i="2" s="1"/>
  <c r="F2736" i="2" s="1"/>
  <c r="H2736" i="2"/>
  <c r="I2736" i="2"/>
  <c r="L2736" i="2"/>
  <c r="M2736" i="2"/>
  <c r="N2736" i="2" s="1"/>
  <c r="P2736" i="2"/>
  <c r="Q2736" i="2"/>
  <c r="R2736" i="2"/>
  <c r="S2736" i="2"/>
  <c r="T2736" i="2"/>
  <c r="A2737" i="2"/>
  <c r="B2737" i="2" s="1"/>
  <c r="C2737" i="2"/>
  <c r="D2737" i="2"/>
  <c r="G2737" i="2"/>
  <c r="E2737" i="2" s="1"/>
  <c r="F2737" i="2" s="1"/>
  <c r="H2737" i="2"/>
  <c r="I2737" i="2"/>
  <c r="J2737" i="2" s="1"/>
  <c r="L2737" i="2"/>
  <c r="M2737" i="2"/>
  <c r="N2737" i="2" s="1"/>
  <c r="P2737" i="2"/>
  <c r="Q2737" i="2"/>
  <c r="R2737" i="2"/>
  <c r="S2737" i="2"/>
  <c r="T2737" i="2"/>
  <c r="A2738" i="2"/>
  <c r="B2738" i="2" s="1"/>
  <c r="C2738" i="2"/>
  <c r="D2738" i="2"/>
  <c r="G2738" i="2"/>
  <c r="E2738" i="2" s="1"/>
  <c r="F2738" i="2" s="1"/>
  <c r="H2738" i="2"/>
  <c r="I2738" i="2"/>
  <c r="J2738" i="2" s="1"/>
  <c r="L2738" i="2"/>
  <c r="M2738" i="2"/>
  <c r="O2738" i="2" s="1"/>
  <c r="P2738" i="2"/>
  <c r="Q2738" i="2"/>
  <c r="R2738" i="2"/>
  <c r="S2738" i="2"/>
  <c r="T2738" i="2"/>
  <c r="A2739" i="2"/>
  <c r="B2739" i="2" s="1"/>
  <c r="C2739" i="2"/>
  <c r="D2739" i="2"/>
  <c r="G2739" i="2"/>
  <c r="E2739" i="2" s="1"/>
  <c r="F2739" i="2" s="1"/>
  <c r="H2739" i="2"/>
  <c r="I2739" i="2"/>
  <c r="L2739" i="2"/>
  <c r="M2739" i="2"/>
  <c r="O2739" i="2" s="1"/>
  <c r="P2739" i="2"/>
  <c r="Q2739" i="2"/>
  <c r="R2739" i="2"/>
  <c r="S2739" i="2"/>
  <c r="T2739" i="2"/>
  <c r="A2740" i="2"/>
  <c r="B2740" i="2" s="1"/>
  <c r="C2740" i="2"/>
  <c r="D2740" i="2"/>
  <c r="G2740" i="2"/>
  <c r="E2740" i="2" s="1"/>
  <c r="F2740" i="2" s="1"/>
  <c r="H2740" i="2"/>
  <c r="I2740" i="2"/>
  <c r="K2740" i="2" s="1"/>
  <c r="L2740" i="2"/>
  <c r="M2740" i="2"/>
  <c r="N2740" i="2" s="1"/>
  <c r="P2740" i="2"/>
  <c r="Q2740" i="2"/>
  <c r="R2740" i="2"/>
  <c r="S2740" i="2"/>
  <c r="T2740" i="2"/>
  <c r="A2741" i="2"/>
  <c r="B2741" i="2" s="1"/>
  <c r="C2741" i="2"/>
  <c r="D2741" i="2"/>
  <c r="G2741" i="2"/>
  <c r="E2741" i="2" s="1"/>
  <c r="F2741" i="2" s="1"/>
  <c r="H2741" i="2"/>
  <c r="I2741" i="2"/>
  <c r="J2741" i="2" s="1"/>
  <c r="L2741" i="2"/>
  <c r="M2741" i="2"/>
  <c r="N2741" i="2" s="1"/>
  <c r="P2741" i="2"/>
  <c r="Q2741" i="2"/>
  <c r="R2741" i="2"/>
  <c r="S2741" i="2"/>
  <c r="T2741" i="2"/>
  <c r="A2742" i="2"/>
  <c r="B2742" i="2" s="1"/>
  <c r="C2742" i="2"/>
  <c r="D2742" i="2"/>
  <c r="G2742" i="2"/>
  <c r="E2742" i="2" s="1"/>
  <c r="F2742" i="2" s="1"/>
  <c r="H2742" i="2"/>
  <c r="I2742" i="2"/>
  <c r="J2742" i="2" s="1"/>
  <c r="L2742" i="2"/>
  <c r="M2742" i="2"/>
  <c r="O2742" i="2" s="1"/>
  <c r="P2742" i="2"/>
  <c r="Q2742" i="2"/>
  <c r="R2742" i="2"/>
  <c r="S2742" i="2"/>
  <c r="T2742" i="2"/>
  <c r="A2743" i="2"/>
  <c r="B2743" i="2" s="1"/>
  <c r="C2743" i="2"/>
  <c r="D2743" i="2"/>
  <c r="G2743" i="2"/>
  <c r="E2743" i="2" s="1"/>
  <c r="F2743" i="2" s="1"/>
  <c r="H2743" i="2"/>
  <c r="I2743" i="2"/>
  <c r="L2743" i="2"/>
  <c r="M2743" i="2"/>
  <c r="N2743" i="2" s="1"/>
  <c r="P2743" i="2"/>
  <c r="Q2743" i="2"/>
  <c r="R2743" i="2"/>
  <c r="S2743" i="2"/>
  <c r="T2743" i="2"/>
  <c r="A2744" i="2"/>
  <c r="B2744" i="2" s="1"/>
  <c r="C2744" i="2"/>
  <c r="D2744" i="2"/>
  <c r="G2744" i="2"/>
  <c r="E2744" i="2" s="1"/>
  <c r="F2744" i="2" s="1"/>
  <c r="H2744" i="2"/>
  <c r="I2744" i="2"/>
  <c r="K2744" i="2" s="1"/>
  <c r="L2744" i="2"/>
  <c r="M2744" i="2"/>
  <c r="N2744" i="2" s="1"/>
  <c r="P2744" i="2"/>
  <c r="Q2744" i="2"/>
  <c r="R2744" i="2"/>
  <c r="S2744" i="2"/>
  <c r="T2744" i="2"/>
  <c r="A2745" i="2"/>
  <c r="B2745" i="2" s="1"/>
  <c r="C2745" i="2"/>
  <c r="D2745" i="2"/>
  <c r="G2745" i="2"/>
  <c r="E2745" i="2" s="1"/>
  <c r="F2745" i="2" s="1"/>
  <c r="H2745" i="2"/>
  <c r="I2745" i="2"/>
  <c r="L2745" i="2"/>
  <c r="M2745" i="2"/>
  <c r="N2745" i="2" s="1"/>
  <c r="P2745" i="2"/>
  <c r="Q2745" i="2"/>
  <c r="R2745" i="2"/>
  <c r="S2745" i="2"/>
  <c r="T2745" i="2"/>
  <c r="A2746" i="2"/>
  <c r="B2746" i="2" s="1"/>
  <c r="C2746" i="2"/>
  <c r="D2746" i="2"/>
  <c r="G2746" i="2"/>
  <c r="E2746" i="2" s="1"/>
  <c r="F2746" i="2" s="1"/>
  <c r="H2746" i="2"/>
  <c r="I2746" i="2"/>
  <c r="J2746" i="2" s="1"/>
  <c r="L2746" i="2"/>
  <c r="M2746" i="2"/>
  <c r="O2746" i="2" s="1"/>
  <c r="P2746" i="2"/>
  <c r="Q2746" i="2"/>
  <c r="R2746" i="2"/>
  <c r="S2746" i="2"/>
  <c r="T2746" i="2"/>
  <c r="A2747" i="2"/>
  <c r="B2747" i="2" s="1"/>
  <c r="C2747" i="2"/>
  <c r="D2747" i="2"/>
  <c r="G2747" i="2"/>
  <c r="E2747" i="2" s="1"/>
  <c r="F2747" i="2" s="1"/>
  <c r="H2747" i="2"/>
  <c r="I2747" i="2"/>
  <c r="K2747" i="2" s="1"/>
  <c r="L2747" i="2"/>
  <c r="M2747" i="2"/>
  <c r="O2747" i="2" s="1"/>
  <c r="P2747" i="2"/>
  <c r="Q2747" i="2"/>
  <c r="R2747" i="2"/>
  <c r="S2747" i="2"/>
  <c r="T2747" i="2"/>
  <c r="A2748" i="2"/>
  <c r="B2748" i="2" s="1"/>
  <c r="C2748" i="2"/>
  <c r="D2748" i="2"/>
  <c r="G2748" i="2"/>
  <c r="E2748" i="2" s="1"/>
  <c r="F2748" i="2" s="1"/>
  <c r="H2748" i="2"/>
  <c r="I2748" i="2"/>
  <c r="K2748" i="2" s="1"/>
  <c r="L2748" i="2"/>
  <c r="M2748" i="2"/>
  <c r="N2748" i="2" s="1"/>
  <c r="P2748" i="2"/>
  <c r="Q2748" i="2"/>
  <c r="R2748" i="2"/>
  <c r="S2748" i="2"/>
  <c r="T2748" i="2"/>
  <c r="A2749" i="2"/>
  <c r="B2749" i="2" s="1"/>
  <c r="C2749" i="2"/>
  <c r="D2749" i="2"/>
  <c r="G2749" i="2"/>
  <c r="E2749" i="2" s="1"/>
  <c r="F2749" i="2" s="1"/>
  <c r="H2749" i="2"/>
  <c r="I2749" i="2"/>
  <c r="L2749" i="2"/>
  <c r="M2749" i="2"/>
  <c r="P2749" i="2"/>
  <c r="Q2749" i="2"/>
  <c r="R2749" i="2"/>
  <c r="S2749" i="2"/>
  <c r="T2749" i="2"/>
  <c r="A2751" i="2"/>
  <c r="B2751" i="2" s="1"/>
  <c r="C2751" i="2"/>
  <c r="D2751" i="2"/>
  <c r="G2751" i="2"/>
  <c r="E2751" i="2" s="1"/>
  <c r="F2751" i="2" s="1"/>
  <c r="H2751" i="2"/>
  <c r="I2751" i="2"/>
  <c r="J2751" i="2" s="1"/>
  <c r="L2751" i="2"/>
  <c r="M2751" i="2"/>
  <c r="O2751" i="2" s="1"/>
  <c r="P2751" i="2"/>
  <c r="Q2751" i="2"/>
  <c r="R2751" i="2"/>
  <c r="S2751" i="2"/>
  <c r="T2751" i="2"/>
  <c r="A2905" i="2"/>
  <c r="B2905" i="2" s="1"/>
  <c r="C2905" i="2"/>
  <c r="D2905" i="2"/>
  <c r="G2905" i="2"/>
  <c r="E2905" i="2" s="1"/>
  <c r="F2905" i="2" s="1"/>
  <c r="H2905" i="2"/>
  <c r="I2905" i="2"/>
  <c r="L2905" i="2"/>
  <c r="M2905" i="2"/>
  <c r="O2905" i="2" s="1"/>
  <c r="P2905" i="2"/>
  <c r="Q2905" i="2"/>
  <c r="R2905" i="2"/>
  <c r="S2905" i="2"/>
  <c r="T2905" i="2"/>
  <c r="A2752" i="2"/>
  <c r="B2752" i="2" s="1"/>
  <c r="C2752" i="2"/>
  <c r="D2752" i="2"/>
  <c r="G2752" i="2"/>
  <c r="E2752" i="2" s="1"/>
  <c r="F2752" i="2" s="1"/>
  <c r="H2752" i="2"/>
  <c r="I2752" i="2"/>
  <c r="L2752" i="2"/>
  <c r="M2752" i="2"/>
  <c r="N2752" i="2" s="1"/>
  <c r="P2752" i="2"/>
  <c r="Q2752" i="2"/>
  <c r="R2752" i="2"/>
  <c r="S2752" i="2"/>
  <c r="T2752" i="2"/>
  <c r="A2906" i="2"/>
  <c r="B2906" i="2" s="1"/>
  <c r="C2906" i="2"/>
  <c r="D2906" i="2"/>
  <c r="G2906" i="2"/>
  <c r="E2906" i="2" s="1"/>
  <c r="F2906" i="2" s="1"/>
  <c r="H2906" i="2"/>
  <c r="I2906" i="2"/>
  <c r="J2906" i="2" s="1"/>
  <c r="L2906" i="2"/>
  <c r="M2906" i="2"/>
  <c r="N2906" i="2" s="1"/>
  <c r="P2906" i="2"/>
  <c r="Q2906" i="2"/>
  <c r="R2906" i="2"/>
  <c r="S2906" i="2"/>
  <c r="T2906" i="2"/>
  <c r="A2753" i="2"/>
  <c r="B2753" i="2" s="1"/>
  <c r="C2753" i="2"/>
  <c r="D2753" i="2"/>
  <c r="G2753" i="2"/>
  <c r="E2753" i="2" s="1"/>
  <c r="F2753" i="2" s="1"/>
  <c r="H2753" i="2"/>
  <c r="I2753" i="2"/>
  <c r="J2753" i="2" s="1"/>
  <c r="L2753" i="2"/>
  <c r="M2753" i="2"/>
  <c r="O2753" i="2" s="1"/>
  <c r="P2753" i="2"/>
  <c r="Q2753" i="2"/>
  <c r="R2753" i="2"/>
  <c r="S2753" i="2"/>
  <c r="T2753" i="2"/>
  <c r="A2998" i="2"/>
  <c r="B2998" i="2" s="1"/>
  <c r="C2998" i="2"/>
  <c r="D2998" i="2"/>
  <c r="G2998" i="2"/>
  <c r="E2998" i="2" s="1"/>
  <c r="F2998" i="2" s="1"/>
  <c r="H2998" i="2"/>
  <c r="I2998" i="2"/>
  <c r="K2998" i="2" s="1"/>
  <c r="L2998" i="2"/>
  <c r="M2998" i="2"/>
  <c r="O2998" i="2" s="1"/>
  <c r="P2998" i="2"/>
  <c r="Q2998" i="2"/>
  <c r="R2998" i="2"/>
  <c r="S2998" i="2"/>
  <c r="T2998" i="2"/>
  <c r="A2756" i="2"/>
  <c r="B2756" i="2" s="1"/>
  <c r="C2756" i="2"/>
  <c r="D2756" i="2"/>
  <c r="G2756" i="2"/>
  <c r="E2756" i="2" s="1"/>
  <c r="F2756" i="2" s="1"/>
  <c r="H2756" i="2"/>
  <c r="I2756" i="2"/>
  <c r="K2756" i="2" s="1"/>
  <c r="L2756" i="2"/>
  <c r="M2756" i="2"/>
  <c r="N2756" i="2" s="1"/>
  <c r="P2756" i="2"/>
  <c r="Q2756" i="2"/>
  <c r="R2756" i="2"/>
  <c r="S2756" i="2"/>
  <c r="T2756" i="2"/>
  <c r="A2757" i="2"/>
  <c r="B2757" i="2" s="1"/>
  <c r="C2757" i="2"/>
  <c r="D2757" i="2"/>
  <c r="G2757" i="2"/>
  <c r="E2757" i="2" s="1"/>
  <c r="F2757" i="2" s="1"/>
  <c r="H2757" i="2"/>
  <c r="I2757" i="2"/>
  <c r="J2757" i="2" s="1"/>
  <c r="L2757" i="2"/>
  <c r="M2757" i="2"/>
  <c r="N2757" i="2" s="1"/>
  <c r="P2757" i="2"/>
  <c r="Q2757" i="2"/>
  <c r="R2757" i="2"/>
  <c r="S2757" i="2"/>
  <c r="T2757" i="2"/>
  <c r="A2758" i="2"/>
  <c r="B2758" i="2" s="1"/>
  <c r="C2758" i="2"/>
  <c r="D2758" i="2"/>
  <c r="G2758" i="2"/>
  <c r="E2758" i="2" s="1"/>
  <c r="F2758" i="2" s="1"/>
  <c r="H2758" i="2"/>
  <c r="I2758" i="2"/>
  <c r="J2758" i="2" s="1"/>
  <c r="L2758" i="2"/>
  <c r="M2758" i="2"/>
  <c r="O2758" i="2" s="1"/>
  <c r="P2758" i="2"/>
  <c r="Q2758" i="2"/>
  <c r="R2758" i="2"/>
  <c r="S2758" i="2"/>
  <c r="T2758" i="2"/>
  <c r="A2759" i="2"/>
  <c r="B2759" i="2" s="1"/>
  <c r="C2759" i="2"/>
  <c r="D2759" i="2"/>
  <c r="G2759" i="2"/>
  <c r="E2759" i="2" s="1"/>
  <c r="F2759" i="2" s="1"/>
  <c r="H2759" i="2"/>
  <c r="I2759" i="2"/>
  <c r="L2759" i="2"/>
  <c r="M2759" i="2"/>
  <c r="O2759" i="2" s="1"/>
  <c r="P2759" i="2"/>
  <c r="Q2759" i="2"/>
  <c r="R2759" i="2"/>
  <c r="S2759" i="2"/>
  <c r="T2759" i="2"/>
  <c r="A2760" i="2"/>
  <c r="B2760" i="2" s="1"/>
  <c r="C2760" i="2"/>
  <c r="D2760" i="2"/>
  <c r="G2760" i="2"/>
  <c r="E2760" i="2" s="1"/>
  <c r="F2760" i="2" s="1"/>
  <c r="H2760" i="2"/>
  <c r="I2760" i="2"/>
  <c r="K2760" i="2" s="1"/>
  <c r="L2760" i="2"/>
  <c r="M2760" i="2"/>
  <c r="N2760" i="2" s="1"/>
  <c r="P2760" i="2"/>
  <c r="Q2760" i="2"/>
  <c r="R2760" i="2"/>
  <c r="S2760" i="2"/>
  <c r="T2760" i="2"/>
  <c r="A2761" i="2"/>
  <c r="B2761" i="2" s="1"/>
  <c r="C2761" i="2"/>
  <c r="D2761" i="2"/>
  <c r="G2761" i="2"/>
  <c r="E2761" i="2" s="1"/>
  <c r="F2761" i="2" s="1"/>
  <c r="H2761" i="2"/>
  <c r="I2761" i="2"/>
  <c r="J2761" i="2" s="1"/>
  <c r="L2761" i="2"/>
  <c r="M2761" i="2"/>
  <c r="P2761" i="2"/>
  <c r="Q2761" i="2"/>
  <c r="R2761" i="2"/>
  <c r="S2761" i="2"/>
  <c r="T2761" i="2"/>
  <c r="A2762" i="2"/>
  <c r="B2762" i="2" s="1"/>
  <c r="C2762" i="2"/>
  <c r="D2762" i="2"/>
  <c r="G2762" i="2"/>
  <c r="E2762" i="2" s="1"/>
  <c r="F2762" i="2" s="1"/>
  <c r="H2762" i="2"/>
  <c r="I2762" i="2"/>
  <c r="J2762" i="2" s="1"/>
  <c r="L2762" i="2"/>
  <c r="M2762" i="2"/>
  <c r="O2762" i="2" s="1"/>
  <c r="P2762" i="2"/>
  <c r="Q2762" i="2"/>
  <c r="R2762" i="2"/>
  <c r="S2762" i="2"/>
  <c r="T2762" i="2"/>
  <c r="A2763" i="2"/>
  <c r="B2763" i="2" s="1"/>
  <c r="C2763" i="2"/>
  <c r="D2763" i="2"/>
  <c r="G2763" i="2"/>
  <c r="E2763" i="2" s="1"/>
  <c r="F2763" i="2" s="1"/>
  <c r="H2763" i="2"/>
  <c r="I2763" i="2"/>
  <c r="K2763" i="2" s="1"/>
  <c r="L2763" i="2"/>
  <c r="M2763" i="2"/>
  <c r="O2763" i="2" s="1"/>
  <c r="P2763" i="2"/>
  <c r="Q2763" i="2"/>
  <c r="R2763" i="2"/>
  <c r="S2763" i="2"/>
  <c r="T2763" i="2"/>
  <c r="A2764" i="2"/>
  <c r="B2764" i="2" s="1"/>
  <c r="C2764" i="2"/>
  <c r="D2764" i="2"/>
  <c r="G2764" i="2"/>
  <c r="E2764" i="2" s="1"/>
  <c r="F2764" i="2" s="1"/>
  <c r="H2764" i="2"/>
  <c r="I2764" i="2"/>
  <c r="K2764" i="2" s="1"/>
  <c r="L2764" i="2"/>
  <c r="M2764" i="2"/>
  <c r="N2764" i="2" s="1"/>
  <c r="P2764" i="2"/>
  <c r="Q2764" i="2"/>
  <c r="R2764" i="2"/>
  <c r="S2764" i="2"/>
  <c r="T2764" i="2"/>
  <c r="A2765" i="2"/>
  <c r="B2765" i="2" s="1"/>
  <c r="C2765" i="2"/>
  <c r="D2765" i="2"/>
  <c r="G2765" i="2"/>
  <c r="E2765" i="2" s="1"/>
  <c r="F2765" i="2" s="1"/>
  <c r="H2765" i="2"/>
  <c r="I2765" i="2"/>
  <c r="J2765" i="2" s="1"/>
  <c r="L2765" i="2"/>
  <c r="M2765" i="2"/>
  <c r="N2765" i="2" s="1"/>
  <c r="P2765" i="2"/>
  <c r="Q2765" i="2"/>
  <c r="R2765" i="2"/>
  <c r="S2765" i="2"/>
  <c r="T2765" i="2"/>
  <c r="A2766" i="2"/>
  <c r="B2766" i="2" s="1"/>
  <c r="C2766" i="2"/>
  <c r="D2766" i="2"/>
  <c r="G2766" i="2"/>
  <c r="E2766" i="2" s="1"/>
  <c r="F2766" i="2" s="1"/>
  <c r="H2766" i="2"/>
  <c r="I2766" i="2"/>
  <c r="J2766" i="2" s="1"/>
  <c r="L2766" i="2"/>
  <c r="M2766" i="2"/>
  <c r="O2766" i="2" s="1"/>
  <c r="P2766" i="2"/>
  <c r="Q2766" i="2"/>
  <c r="R2766" i="2"/>
  <c r="S2766" i="2"/>
  <c r="T2766" i="2"/>
  <c r="A2767" i="2"/>
  <c r="B2767" i="2" s="1"/>
  <c r="C2767" i="2"/>
  <c r="D2767" i="2"/>
  <c r="G2767" i="2"/>
  <c r="E2767" i="2" s="1"/>
  <c r="F2767" i="2" s="1"/>
  <c r="H2767" i="2"/>
  <c r="I2767" i="2"/>
  <c r="K2767" i="2" s="1"/>
  <c r="L2767" i="2"/>
  <c r="M2767" i="2"/>
  <c r="N2767" i="2" s="1"/>
  <c r="P2767" i="2"/>
  <c r="Q2767" i="2"/>
  <c r="R2767" i="2"/>
  <c r="S2767" i="2"/>
  <c r="T2767" i="2"/>
  <c r="A2768" i="2"/>
  <c r="B2768" i="2" s="1"/>
  <c r="C2768" i="2"/>
  <c r="D2768" i="2"/>
  <c r="G2768" i="2"/>
  <c r="E2768" i="2" s="1"/>
  <c r="F2768" i="2" s="1"/>
  <c r="H2768" i="2"/>
  <c r="I2768" i="2"/>
  <c r="K2768" i="2" s="1"/>
  <c r="L2768" i="2"/>
  <c r="M2768" i="2"/>
  <c r="N2768" i="2" s="1"/>
  <c r="P2768" i="2"/>
  <c r="Q2768" i="2"/>
  <c r="R2768" i="2"/>
  <c r="S2768" i="2"/>
  <c r="T2768" i="2"/>
  <c r="A2769" i="2"/>
  <c r="B2769" i="2" s="1"/>
  <c r="C2769" i="2"/>
  <c r="D2769" i="2"/>
  <c r="G2769" i="2"/>
  <c r="E2769" i="2" s="1"/>
  <c r="F2769" i="2" s="1"/>
  <c r="H2769" i="2"/>
  <c r="I2769" i="2"/>
  <c r="J2769" i="2" s="1"/>
  <c r="L2769" i="2"/>
  <c r="M2769" i="2"/>
  <c r="P2769" i="2"/>
  <c r="Q2769" i="2"/>
  <c r="R2769" i="2"/>
  <c r="S2769" i="2"/>
  <c r="T2769" i="2"/>
  <c r="A2770" i="2"/>
  <c r="B2770" i="2" s="1"/>
  <c r="C2770" i="2"/>
  <c r="D2770" i="2"/>
  <c r="G2770" i="2"/>
  <c r="E2770" i="2" s="1"/>
  <c r="F2770" i="2" s="1"/>
  <c r="H2770" i="2"/>
  <c r="I2770" i="2"/>
  <c r="J2770" i="2" s="1"/>
  <c r="L2770" i="2"/>
  <c r="M2770" i="2"/>
  <c r="O2770" i="2" s="1"/>
  <c r="P2770" i="2"/>
  <c r="Q2770" i="2"/>
  <c r="R2770" i="2"/>
  <c r="S2770" i="2"/>
  <c r="T2770" i="2"/>
  <c r="A2771" i="2"/>
  <c r="B2771" i="2" s="1"/>
  <c r="C2771" i="2"/>
  <c r="D2771" i="2"/>
  <c r="G2771" i="2"/>
  <c r="E2771" i="2" s="1"/>
  <c r="F2771" i="2" s="1"/>
  <c r="H2771" i="2"/>
  <c r="I2771" i="2"/>
  <c r="K2771" i="2" s="1"/>
  <c r="L2771" i="2"/>
  <c r="M2771" i="2"/>
  <c r="O2771" i="2" s="1"/>
  <c r="P2771" i="2"/>
  <c r="Q2771" i="2"/>
  <c r="R2771" i="2"/>
  <c r="S2771" i="2"/>
  <c r="T2771" i="2"/>
  <c r="A2772" i="2"/>
  <c r="B2772" i="2" s="1"/>
  <c r="C2772" i="2"/>
  <c r="D2772" i="2"/>
  <c r="G2772" i="2"/>
  <c r="E2772" i="2" s="1"/>
  <c r="F2772" i="2" s="1"/>
  <c r="H2772" i="2"/>
  <c r="I2772" i="2"/>
  <c r="K2772" i="2" s="1"/>
  <c r="L2772" i="2"/>
  <c r="M2772" i="2"/>
  <c r="N2772" i="2" s="1"/>
  <c r="P2772" i="2"/>
  <c r="Q2772" i="2"/>
  <c r="R2772" i="2"/>
  <c r="S2772" i="2"/>
  <c r="T2772" i="2"/>
  <c r="A2773" i="2"/>
  <c r="B2773" i="2" s="1"/>
  <c r="C2773" i="2"/>
  <c r="D2773" i="2"/>
  <c r="G2773" i="2"/>
  <c r="E2773" i="2" s="1"/>
  <c r="F2773" i="2" s="1"/>
  <c r="H2773" i="2"/>
  <c r="I2773" i="2"/>
  <c r="J2773" i="2" s="1"/>
  <c r="L2773" i="2"/>
  <c r="M2773" i="2"/>
  <c r="N2773" i="2" s="1"/>
  <c r="P2773" i="2"/>
  <c r="Q2773" i="2"/>
  <c r="R2773" i="2"/>
  <c r="S2773" i="2"/>
  <c r="T2773" i="2"/>
  <c r="A2774" i="2"/>
  <c r="B2774" i="2" s="1"/>
  <c r="C2774" i="2"/>
  <c r="D2774" i="2"/>
  <c r="G2774" i="2"/>
  <c r="E2774" i="2" s="1"/>
  <c r="F2774" i="2" s="1"/>
  <c r="H2774" i="2"/>
  <c r="I2774" i="2"/>
  <c r="J2774" i="2" s="1"/>
  <c r="L2774" i="2"/>
  <c r="M2774" i="2"/>
  <c r="O2774" i="2" s="1"/>
  <c r="P2774" i="2"/>
  <c r="Q2774" i="2"/>
  <c r="R2774" i="2"/>
  <c r="S2774" i="2"/>
  <c r="T2774" i="2"/>
  <c r="A2775" i="2"/>
  <c r="B2775" i="2" s="1"/>
  <c r="C2775" i="2"/>
  <c r="D2775" i="2"/>
  <c r="G2775" i="2"/>
  <c r="E2775" i="2" s="1"/>
  <c r="F2775" i="2" s="1"/>
  <c r="H2775" i="2"/>
  <c r="I2775" i="2"/>
  <c r="K2775" i="2" s="1"/>
  <c r="L2775" i="2"/>
  <c r="M2775" i="2"/>
  <c r="N2775" i="2" s="1"/>
  <c r="P2775" i="2"/>
  <c r="Q2775" i="2"/>
  <c r="R2775" i="2"/>
  <c r="S2775" i="2"/>
  <c r="T2775" i="2"/>
  <c r="A2776" i="2"/>
  <c r="B2776" i="2" s="1"/>
  <c r="C2776" i="2"/>
  <c r="D2776" i="2"/>
  <c r="G2776" i="2"/>
  <c r="E2776" i="2" s="1"/>
  <c r="F2776" i="2" s="1"/>
  <c r="H2776" i="2"/>
  <c r="I2776" i="2"/>
  <c r="K2776" i="2" s="1"/>
  <c r="L2776" i="2"/>
  <c r="M2776" i="2"/>
  <c r="N2776" i="2" s="1"/>
  <c r="P2776" i="2"/>
  <c r="Q2776" i="2"/>
  <c r="R2776" i="2"/>
  <c r="S2776" i="2"/>
  <c r="T2776" i="2"/>
  <c r="A2777" i="2"/>
  <c r="B2777" i="2" s="1"/>
  <c r="C2777" i="2"/>
  <c r="D2777" i="2"/>
  <c r="G2777" i="2"/>
  <c r="E2777" i="2" s="1"/>
  <c r="F2777" i="2" s="1"/>
  <c r="H2777" i="2"/>
  <c r="I2777" i="2"/>
  <c r="L2777" i="2"/>
  <c r="M2777" i="2"/>
  <c r="N2777" i="2" s="1"/>
  <c r="P2777" i="2"/>
  <c r="Q2777" i="2"/>
  <c r="R2777" i="2"/>
  <c r="S2777" i="2"/>
  <c r="T2777" i="2"/>
  <c r="A2778" i="2"/>
  <c r="B2778" i="2" s="1"/>
  <c r="C2778" i="2"/>
  <c r="D2778" i="2"/>
  <c r="G2778" i="2"/>
  <c r="E2778" i="2" s="1"/>
  <c r="F2778" i="2" s="1"/>
  <c r="H2778" i="2"/>
  <c r="I2778" i="2"/>
  <c r="J2778" i="2" s="1"/>
  <c r="L2778" i="2"/>
  <c r="M2778" i="2"/>
  <c r="O2778" i="2" s="1"/>
  <c r="P2778" i="2"/>
  <c r="Q2778" i="2"/>
  <c r="R2778" i="2"/>
  <c r="S2778" i="2"/>
  <c r="T2778" i="2"/>
  <c r="A2779" i="2"/>
  <c r="B2779" i="2" s="1"/>
  <c r="C2779" i="2"/>
  <c r="D2779" i="2"/>
  <c r="G2779" i="2"/>
  <c r="E2779" i="2" s="1"/>
  <c r="F2779" i="2" s="1"/>
  <c r="H2779" i="2"/>
  <c r="I2779" i="2"/>
  <c r="K2779" i="2" s="1"/>
  <c r="L2779" i="2"/>
  <c r="M2779" i="2"/>
  <c r="O2779" i="2" s="1"/>
  <c r="P2779" i="2"/>
  <c r="Q2779" i="2"/>
  <c r="R2779" i="2"/>
  <c r="S2779" i="2"/>
  <c r="T2779" i="2"/>
  <c r="A2780" i="2"/>
  <c r="B2780" i="2" s="1"/>
  <c r="C2780" i="2"/>
  <c r="D2780" i="2"/>
  <c r="G2780" i="2"/>
  <c r="E2780" i="2" s="1"/>
  <c r="F2780" i="2" s="1"/>
  <c r="H2780" i="2"/>
  <c r="I2780" i="2"/>
  <c r="L2780" i="2"/>
  <c r="M2780" i="2"/>
  <c r="N2780" i="2" s="1"/>
  <c r="P2780" i="2"/>
  <c r="Q2780" i="2"/>
  <c r="R2780" i="2"/>
  <c r="S2780" i="2"/>
  <c r="T2780" i="2"/>
  <c r="A2781" i="2"/>
  <c r="B2781" i="2" s="1"/>
  <c r="C2781" i="2"/>
  <c r="D2781" i="2"/>
  <c r="G2781" i="2"/>
  <c r="E2781" i="2" s="1"/>
  <c r="F2781" i="2" s="1"/>
  <c r="H2781" i="2"/>
  <c r="I2781" i="2"/>
  <c r="L2781" i="2"/>
  <c r="M2781" i="2"/>
  <c r="N2781" i="2" s="1"/>
  <c r="P2781" i="2"/>
  <c r="Q2781" i="2"/>
  <c r="R2781" i="2"/>
  <c r="S2781" i="2"/>
  <c r="T2781" i="2"/>
  <c r="A2782" i="2"/>
  <c r="B2782" i="2" s="1"/>
  <c r="C2782" i="2"/>
  <c r="D2782" i="2"/>
  <c r="G2782" i="2"/>
  <c r="E2782" i="2" s="1"/>
  <c r="F2782" i="2" s="1"/>
  <c r="H2782" i="2"/>
  <c r="I2782" i="2"/>
  <c r="J2782" i="2" s="1"/>
  <c r="L2782" i="2"/>
  <c r="M2782" i="2"/>
  <c r="O2782" i="2" s="1"/>
  <c r="P2782" i="2"/>
  <c r="Q2782" i="2"/>
  <c r="R2782" i="2"/>
  <c r="S2782" i="2"/>
  <c r="T2782" i="2"/>
  <c r="A2783" i="2"/>
  <c r="B2783" i="2" s="1"/>
  <c r="C2783" i="2"/>
  <c r="D2783" i="2"/>
  <c r="G2783" i="2"/>
  <c r="E2783" i="2" s="1"/>
  <c r="F2783" i="2" s="1"/>
  <c r="H2783" i="2"/>
  <c r="I2783" i="2"/>
  <c r="K2783" i="2" s="1"/>
  <c r="L2783" i="2"/>
  <c r="M2783" i="2"/>
  <c r="P2783" i="2"/>
  <c r="Q2783" i="2"/>
  <c r="R2783" i="2"/>
  <c r="S2783" i="2"/>
  <c r="T2783" i="2"/>
  <c r="A2784" i="2"/>
  <c r="B2784" i="2" s="1"/>
  <c r="C2784" i="2"/>
  <c r="D2784" i="2"/>
  <c r="G2784" i="2"/>
  <c r="E2784" i="2" s="1"/>
  <c r="F2784" i="2" s="1"/>
  <c r="H2784" i="2"/>
  <c r="I2784" i="2"/>
  <c r="K2784" i="2" s="1"/>
  <c r="L2784" i="2"/>
  <c r="M2784" i="2"/>
  <c r="N2784" i="2" s="1"/>
  <c r="P2784" i="2"/>
  <c r="Q2784" i="2"/>
  <c r="R2784" i="2"/>
  <c r="S2784" i="2"/>
  <c r="T2784" i="2"/>
  <c r="A2785" i="2"/>
  <c r="B2785" i="2" s="1"/>
  <c r="C2785" i="2"/>
  <c r="D2785" i="2"/>
  <c r="G2785" i="2"/>
  <c r="E2785" i="2" s="1"/>
  <c r="F2785" i="2" s="1"/>
  <c r="H2785" i="2"/>
  <c r="I2785" i="2"/>
  <c r="J2785" i="2" s="1"/>
  <c r="L2785" i="2"/>
  <c r="M2785" i="2"/>
  <c r="N2785" i="2" s="1"/>
  <c r="P2785" i="2"/>
  <c r="Q2785" i="2"/>
  <c r="R2785" i="2"/>
  <c r="S2785" i="2"/>
  <c r="T2785" i="2"/>
  <c r="A2786" i="2"/>
  <c r="B2786" i="2" s="1"/>
  <c r="C2786" i="2"/>
  <c r="D2786" i="2"/>
  <c r="G2786" i="2"/>
  <c r="E2786" i="2" s="1"/>
  <c r="F2786" i="2" s="1"/>
  <c r="H2786" i="2"/>
  <c r="I2786" i="2"/>
  <c r="J2786" i="2" s="1"/>
  <c r="L2786" i="2"/>
  <c r="M2786" i="2"/>
  <c r="O2786" i="2" s="1"/>
  <c r="P2786" i="2"/>
  <c r="Q2786" i="2"/>
  <c r="R2786" i="2"/>
  <c r="S2786" i="2"/>
  <c r="T2786" i="2"/>
  <c r="A2787" i="2"/>
  <c r="B2787" i="2" s="1"/>
  <c r="C2787" i="2"/>
  <c r="D2787" i="2"/>
  <c r="G2787" i="2"/>
  <c r="E2787" i="2" s="1"/>
  <c r="F2787" i="2" s="1"/>
  <c r="H2787" i="2"/>
  <c r="I2787" i="2"/>
  <c r="L2787" i="2"/>
  <c r="M2787" i="2"/>
  <c r="O2787" i="2" s="1"/>
  <c r="P2787" i="2"/>
  <c r="Q2787" i="2"/>
  <c r="R2787" i="2"/>
  <c r="S2787" i="2"/>
  <c r="T2787" i="2"/>
  <c r="A2788" i="2"/>
  <c r="B2788" i="2" s="1"/>
  <c r="C2788" i="2"/>
  <c r="D2788" i="2"/>
  <c r="G2788" i="2"/>
  <c r="E2788" i="2" s="1"/>
  <c r="F2788" i="2" s="1"/>
  <c r="H2788" i="2"/>
  <c r="I2788" i="2"/>
  <c r="K2788" i="2" s="1"/>
  <c r="L2788" i="2"/>
  <c r="M2788" i="2"/>
  <c r="N2788" i="2" s="1"/>
  <c r="P2788" i="2"/>
  <c r="Q2788" i="2"/>
  <c r="R2788" i="2"/>
  <c r="S2788" i="2"/>
  <c r="T2788" i="2"/>
  <c r="A2789" i="2"/>
  <c r="B2789" i="2" s="1"/>
  <c r="C2789" i="2"/>
  <c r="D2789" i="2"/>
  <c r="G2789" i="2"/>
  <c r="E2789" i="2" s="1"/>
  <c r="F2789" i="2" s="1"/>
  <c r="H2789" i="2"/>
  <c r="I2789" i="2"/>
  <c r="J2789" i="2" s="1"/>
  <c r="L2789" i="2"/>
  <c r="M2789" i="2"/>
  <c r="N2789" i="2" s="1"/>
  <c r="P2789" i="2"/>
  <c r="Q2789" i="2"/>
  <c r="R2789" i="2"/>
  <c r="S2789" i="2"/>
  <c r="T2789" i="2"/>
  <c r="A2790" i="2"/>
  <c r="B2790" i="2" s="1"/>
  <c r="C2790" i="2"/>
  <c r="D2790" i="2"/>
  <c r="G2790" i="2"/>
  <c r="E2790" i="2" s="1"/>
  <c r="F2790" i="2" s="1"/>
  <c r="H2790" i="2"/>
  <c r="I2790" i="2"/>
  <c r="J2790" i="2" s="1"/>
  <c r="L2790" i="2"/>
  <c r="M2790" i="2"/>
  <c r="O2790" i="2" s="1"/>
  <c r="P2790" i="2"/>
  <c r="Q2790" i="2"/>
  <c r="R2790" i="2"/>
  <c r="S2790" i="2"/>
  <c r="T2790" i="2"/>
  <c r="A2791" i="2"/>
  <c r="B2791" i="2" s="1"/>
  <c r="C2791" i="2"/>
  <c r="D2791" i="2"/>
  <c r="G2791" i="2"/>
  <c r="E2791" i="2" s="1"/>
  <c r="F2791" i="2" s="1"/>
  <c r="H2791" i="2"/>
  <c r="I2791" i="2"/>
  <c r="K2791" i="2" s="1"/>
  <c r="L2791" i="2"/>
  <c r="M2791" i="2"/>
  <c r="N2791" i="2" s="1"/>
  <c r="P2791" i="2"/>
  <c r="Q2791" i="2"/>
  <c r="R2791" i="2"/>
  <c r="S2791" i="2"/>
  <c r="T2791" i="2"/>
  <c r="A2792" i="2"/>
  <c r="B2792" i="2" s="1"/>
  <c r="C2792" i="2"/>
  <c r="D2792" i="2"/>
  <c r="G2792" i="2"/>
  <c r="E2792" i="2" s="1"/>
  <c r="F2792" i="2" s="1"/>
  <c r="H2792" i="2"/>
  <c r="I2792" i="2"/>
  <c r="K2792" i="2" s="1"/>
  <c r="L2792" i="2"/>
  <c r="M2792" i="2"/>
  <c r="N2792" i="2" s="1"/>
  <c r="P2792" i="2"/>
  <c r="Q2792" i="2"/>
  <c r="R2792" i="2"/>
  <c r="S2792" i="2"/>
  <c r="T2792" i="2"/>
  <c r="A2793" i="2"/>
  <c r="B2793" i="2" s="1"/>
  <c r="C2793" i="2"/>
  <c r="D2793" i="2"/>
  <c r="G2793" i="2"/>
  <c r="E2793" i="2" s="1"/>
  <c r="F2793" i="2" s="1"/>
  <c r="H2793" i="2"/>
  <c r="I2793" i="2"/>
  <c r="J2793" i="2" s="1"/>
  <c r="L2793" i="2"/>
  <c r="M2793" i="2"/>
  <c r="N2793" i="2" s="1"/>
  <c r="P2793" i="2"/>
  <c r="Q2793" i="2"/>
  <c r="R2793" i="2"/>
  <c r="S2793" i="2"/>
  <c r="T2793" i="2"/>
  <c r="A2794" i="2"/>
  <c r="B2794" i="2" s="1"/>
  <c r="C2794" i="2"/>
  <c r="D2794" i="2"/>
  <c r="G2794" i="2"/>
  <c r="E2794" i="2" s="1"/>
  <c r="F2794" i="2" s="1"/>
  <c r="H2794" i="2"/>
  <c r="I2794" i="2"/>
  <c r="J2794" i="2" s="1"/>
  <c r="L2794" i="2"/>
  <c r="M2794" i="2"/>
  <c r="O2794" i="2" s="1"/>
  <c r="P2794" i="2"/>
  <c r="Q2794" i="2"/>
  <c r="R2794" i="2"/>
  <c r="S2794" i="2"/>
  <c r="T2794" i="2"/>
  <c r="A2795" i="2"/>
  <c r="B2795" i="2" s="1"/>
  <c r="C2795" i="2"/>
  <c r="D2795" i="2"/>
  <c r="G2795" i="2"/>
  <c r="E2795" i="2" s="1"/>
  <c r="F2795" i="2" s="1"/>
  <c r="H2795" i="2"/>
  <c r="I2795" i="2"/>
  <c r="K2795" i="2" s="1"/>
  <c r="L2795" i="2"/>
  <c r="M2795" i="2"/>
  <c r="O2795" i="2" s="1"/>
  <c r="P2795" i="2"/>
  <c r="Q2795" i="2"/>
  <c r="R2795" i="2"/>
  <c r="S2795" i="2"/>
  <c r="T2795" i="2"/>
  <c r="A2796" i="2"/>
  <c r="B2796" i="2" s="1"/>
  <c r="C2796" i="2"/>
  <c r="D2796" i="2"/>
  <c r="G2796" i="2"/>
  <c r="E2796" i="2" s="1"/>
  <c r="F2796" i="2" s="1"/>
  <c r="H2796" i="2"/>
  <c r="I2796" i="2"/>
  <c r="K2796" i="2" s="1"/>
  <c r="L2796" i="2"/>
  <c r="M2796" i="2"/>
  <c r="N2796" i="2" s="1"/>
  <c r="P2796" i="2"/>
  <c r="Q2796" i="2"/>
  <c r="R2796" i="2"/>
  <c r="S2796" i="2"/>
  <c r="T2796" i="2"/>
  <c r="A2797" i="2"/>
  <c r="B2797" i="2" s="1"/>
  <c r="C2797" i="2"/>
  <c r="D2797" i="2"/>
  <c r="G2797" i="2"/>
  <c r="E2797" i="2" s="1"/>
  <c r="F2797" i="2" s="1"/>
  <c r="H2797" i="2"/>
  <c r="I2797" i="2"/>
  <c r="K2797" i="2" s="1"/>
  <c r="L2797" i="2"/>
  <c r="M2797" i="2"/>
  <c r="P2797" i="2"/>
  <c r="Q2797" i="2"/>
  <c r="R2797" i="2"/>
  <c r="S2797" i="2"/>
  <c r="T2797" i="2"/>
  <c r="A2798" i="2"/>
  <c r="B2798" i="2" s="1"/>
  <c r="C2798" i="2"/>
  <c r="D2798" i="2"/>
  <c r="G2798" i="2"/>
  <c r="E2798" i="2" s="1"/>
  <c r="F2798" i="2" s="1"/>
  <c r="H2798" i="2"/>
  <c r="I2798" i="2"/>
  <c r="J2798" i="2" s="1"/>
  <c r="L2798" i="2"/>
  <c r="M2798" i="2"/>
  <c r="O2798" i="2" s="1"/>
  <c r="P2798" i="2"/>
  <c r="Q2798" i="2"/>
  <c r="R2798" i="2"/>
  <c r="S2798" i="2"/>
  <c r="T2798" i="2"/>
  <c r="A2799" i="2"/>
  <c r="B2799" i="2" s="1"/>
  <c r="C2799" i="2"/>
  <c r="D2799" i="2"/>
  <c r="G2799" i="2"/>
  <c r="E2799" i="2" s="1"/>
  <c r="F2799" i="2" s="1"/>
  <c r="H2799" i="2"/>
  <c r="I2799" i="2"/>
  <c r="J2799" i="2" s="1"/>
  <c r="L2799" i="2"/>
  <c r="M2799" i="2"/>
  <c r="N2799" i="2" s="1"/>
  <c r="P2799" i="2"/>
  <c r="Q2799" i="2"/>
  <c r="R2799" i="2"/>
  <c r="S2799" i="2"/>
  <c r="T2799" i="2"/>
  <c r="A2800" i="2"/>
  <c r="B2800" i="2" s="1"/>
  <c r="C2800" i="2"/>
  <c r="D2800" i="2"/>
  <c r="G2800" i="2"/>
  <c r="E2800" i="2" s="1"/>
  <c r="F2800" i="2" s="1"/>
  <c r="H2800" i="2"/>
  <c r="I2800" i="2"/>
  <c r="L2800" i="2"/>
  <c r="M2800" i="2"/>
  <c r="N2800" i="2" s="1"/>
  <c r="P2800" i="2"/>
  <c r="Q2800" i="2"/>
  <c r="R2800" i="2"/>
  <c r="S2800" i="2"/>
  <c r="T2800" i="2"/>
  <c r="A2801" i="2"/>
  <c r="B2801" i="2" s="1"/>
  <c r="C2801" i="2"/>
  <c r="D2801" i="2"/>
  <c r="G2801" i="2"/>
  <c r="E2801" i="2" s="1"/>
  <c r="F2801" i="2" s="1"/>
  <c r="H2801" i="2"/>
  <c r="I2801" i="2"/>
  <c r="L2801" i="2"/>
  <c r="M2801" i="2"/>
  <c r="O2801" i="2" s="1"/>
  <c r="P2801" i="2"/>
  <c r="Q2801" i="2"/>
  <c r="R2801" i="2"/>
  <c r="S2801" i="2"/>
  <c r="T2801" i="2"/>
  <c r="A2802" i="2"/>
  <c r="B2802" i="2" s="1"/>
  <c r="C2802" i="2"/>
  <c r="D2802" i="2"/>
  <c r="G2802" i="2"/>
  <c r="E2802" i="2" s="1"/>
  <c r="F2802" i="2" s="1"/>
  <c r="H2802" i="2"/>
  <c r="I2802" i="2"/>
  <c r="J2802" i="2" s="1"/>
  <c r="L2802" i="2"/>
  <c r="M2802" i="2"/>
  <c r="O2802" i="2" s="1"/>
  <c r="P2802" i="2"/>
  <c r="Q2802" i="2"/>
  <c r="R2802" i="2"/>
  <c r="S2802" i="2"/>
  <c r="T2802" i="2"/>
  <c r="A2803" i="2"/>
  <c r="B2803" i="2" s="1"/>
  <c r="C2803" i="2"/>
  <c r="D2803" i="2"/>
  <c r="G2803" i="2"/>
  <c r="E2803" i="2" s="1"/>
  <c r="F2803" i="2" s="1"/>
  <c r="H2803" i="2"/>
  <c r="I2803" i="2"/>
  <c r="L2803" i="2"/>
  <c r="M2803" i="2"/>
  <c r="N2803" i="2" s="1"/>
  <c r="P2803" i="2"/>
  <c r="Q2803" i="2"/>
  <c r="R2803" i="2"/>
  <c r="S2803" i="2"/>
  <c r="T2803" i="2"/>
  <c r="A2804" i="2"/>
  <c r="B2804" i="2" s="1"/>
  <c r="C2804" i="2"/>
  <c r="D2804" i="2"/>
  <c r="G2804" i="2"/>
  <c r="E2804" i="2" s="1"/>
  <c r="F2804" i="2" s="1"/>
  <c r="H2804" i="2"/>
  <c r="I2804" i="2"/>
  <c r="K2804" i="2" s="1"/>
  <c r="L2804" i="2"/>
  <c r="M2804" i="2"/>
  <c r="N2804" i="2" s="1"/>
  <c r="P2804" i="2"/>
  <c r="Q2804" i="2"/>
  <c r="R2804" i="2"/>
  <c r="S2804" i="2"/>
  <c r="T2804" i="2"/>
  <c r="A2805" i="2"/>
  <c r="B2805" i="2" s="1"/>
  <c r="C2805" i="2"/>
  <c r="D2805" i="2"/>
  <c r="G2805" i="2"/>
  <c r="E2805" i="2" s="1"/>
  <c r="F2805" i="2" s="1"/>
  <c r="H2805" i="2"/>
  <c r="I2805" i="2"/>
  <c r="L2805" i="2"/>
  <c r="M2805" i="2"/>
  <c r="O2805" i="2" s="1"/>
  <c r="P2805" i="2"/>
  <c r="Q2805" i="2"/>
  <c r="R2805" i="2"/>
  <c r="S2805" i="2"/>
  <c r="T2805" i="2"/>
  <c r="A2806" i="2"/>
  <c r="B2806" i="2" s="1"/>
  <c r="C2806" i="2"/>
  <c r="D2806" i="2"/>
  <c r="G2806" i="2"/>
  <c r="E2806" i="2" s="1"/>
  <c r="F2806" i="2" s="1"/>
  <c r="H2806" i="2"/>
  <c r="I2806" i="2"/>
  <c r="J2806" i="2" s="1"/>
  <c r="L2806" i="2"/>
  <c r="M2806" i="2"/>
  <c r="O2806" i="2" s="1"/>
  <c r="P2806" i="2"/>
  <c r="Q2806" i="2"/>
  <c r="R2806" i="2"/>
  <c r="S2806" i="2"/>
  <c r="T2806" i="2"/>
  <c r="A2807" i="2"/>
  <c r="B2807" i="2" s="1"/>
  <c r="C2807" i="2"/>
  <c r="D2807" i="2"/>
  <c r="G2807" i="2"/>
  <c r="E2807" i="2" s="1"/>
  <c r="F2807" i="2" s="1"/>
  <c r="H2807" i="2"/>
  <c r="I2807" i="2"/>
  <c r="J2807" i="2" s="1"/>
  <c r="L2807" i="2"/>
  <c r="M2807" i="2"/>
  <c r="N2807" i="2" s="1"/>
  <c r="P2807" i="2"/>
  <c r="Q2807" i="2"/>
  <c r="R2807" i="2"/>
  <c r="S2807" i="2"/>
  <c r="T2807" i="2"/>
  <c r="A2808" i="2"/>
  <c r="B2808" i="2" s="1"/>
  <c r="C2808" i="2"/>
  <c r="D2808" i="2"/>
  <c r="G2808" i="2"/>
  <c r="E2808" i="2" s="1"/>
  <c r="F2808" i="2" s="1"/>
  <c r="H2808" i="2"/>
  <c r="I2808" i="2"/>
  <c r="K2808" i="2" s="1"/>
  <c r="L2808" i="2"/>
  <c r="M2808" i="2"/>
  <c r="N2808" i="2" s="1"/>
  <c r="P2808" i="2"/>
  <c r="Q2808" i="2"/>
  <c r="R2808" i="2"/>
  <c r="S2808" i="2"/>
  <c r="T2808" i="2"/>
  <c r="A2809" i="2"/>
  <c r="B2809" i="2" s="1"/>
  <c r="C2809" i="2"/>
  <c r="D2809" i="2"/>
  <c r="G2809" i="2"/>
  <c r="E2809" i="2" s="1"/>
  <c r="F2809" i="2" s="1"/>
  <c r="H2809" i="2"/>
  <c r="I2809" i="2"/>
  <c r="L2809" i="2"/>
  <c r="M2809" i="2"/>
  <c r="N2809" i="2" s="1"/>
  <c r="P2809" i="2"/>
  <c r="Q2809" i="2"/>
  <c r="R2809" i="2"/>
  <c r="S2809" i="2"/>
  <c r="T2809" i="2"/>
  <c r="A2810" i="2"/>
  <c r="B2810" i="2" s="1"/>
  <c r="C2810" i="2"/>
  <c r="D2810" i="2"/>
  <c r="G2810" i="2"/>
  <c r="E2810" i="2" s="1"/>
  <c r="F2810" i="2" s="1"/>
  <c r="H2810" i="2"/>
  <c r="I2810" i="2"/>
  <c r="J2810" i="2" s="1"/>
  <c r="L2810" i="2"/>
  <c r="M2810" i="2"/>
  <c r="O2810" i="2" s="1"/>
  <c r="P2810" i="2"/>
  <c r="Q2810" i="2"/>
  <c r="R2810" i="2"/>
  <c r="S2810" i="2"/>
  <c r="T2810" i="2"/>
  <c r="A2811" i="2"/>
  <c r="B2811" i="2" s="1"/>
  <c r="C2811" i="2"/>
  <c r="D2811" i="2"/>
  <c r="G2811" i="2"/>
  <c r="E2811" i="2" s="1"/>
  <c r="F2811" i="2" s="1"/>
  <c r="H2811" i="2"/>
  <c r="I2811" i="2"/>
  <c r="J2811" i="2" s="1"/>
  <c r="L2811" i="2"/>
  <c r="M2811" i="2"/>
  <c r="P2811" i="2"/>
  <c r="Q2811" i="2"/>
  <c r="R2811" i="2"/>
  <c r="S2811" i="2"/>
  <c r="T2811" i="2"/>
  <c r="A2812" i="2"/>
  <c r="B2812" i="2" s="1"/>
  <c r="C2812" i="2"/>
  <c r="D2812" i="2"/>
  <c r="G2812" i="2"/>
  <c r="E2812" i="2" s="1"/>
  <c r="F2812" i="2" s="1"/>
  <c r="H2812" i="2"/>
  <c r="I2812" i="2"/>
  <c r="K2812" i="2" s="1"/>
  <c r="L2812" i="2"/>
  <c r="M2812" i="2"/>
  <c r="N2812" i="2" s="1"/>
  <c r="P2812" i="2"/>
  <c r="Q2812" i="2"/>
  <c r="R2812" i="2"/>
  <c r="S2812" i="2"/>
  <c r="T2812" i="2"/>
  <c r="A2813" i="2"/>
  <c r="B2813" i="2" s="1"/>
  <c r="C2813" i="2"/>
  <c r="D2813" i="2"/>
  <c r="G2813" i="2"/>
  <c r="E2813" i="2" s="1"/>
  <c r="F2813" i="2" s="1"/>
  <c r="H2813" i="2"/>
  <c r="I2813" i="2"/>
  <c r="K2813" i="2" s="1"/>
  <c r="L2813" i="2"/>
  <c r="M2813" i="2"/>
  <c r="O2813" i="2" s="1"/>
  <c r="P2813" i="2"/>
  <c r="Q2813" i="2"/>
  <c r="R2813" i="2"/>
  <c r="S2813" i="2"/>
  <c r="T2813" i="2"/>
  <c r="A2814" i="2"/>
  <c r="B2814" i="2" s="1"/>
  <c r="C2814" i="2"/>
  <c r="D2814" i="2"/>
  <c r="G2814" i="2"/>
  <c r="E2814" i="2" s="1"/>
  <c r="F2814" i="2" s="1"/>
  <c r="H2814" i="2"/>
  <c r="I2814" i="2"/>
  <c r="J2814" i="2" s="1"/>
  <c r="L2814" i="2"/>
  <c r="M2814" i="2"/>
  <c r="O2814" i="2" s="1"/>
  <c r="P2814" i="2"/>
  <c r="Q2814" i="2"/>
  <c r="R2814" i="2"/>
  <c r="S2814" i="2"/>
  <c r="T2814" i="2"/>
  <c r="A2815" i="2"/>
  <c r="B2815" i="2" s="1"/>
  <c r="C2815" i="2"/>
  <c r="D2815" i="2"/>
  <c r="G2815" i="2"/>
  <c r="E2815" i="2" s="1"/>
  <c r="F2815" i="2" s="1"/>
  <c r="H2815" i="2"/>
  <c r="I2815" i="2"/>
  <c r="J2815" i="2" s="1"/>
  <c r="L2815" i="2"/>
  <c r="M2815" i="2"/>
  <c r="N2815" i="2" s="1"/>
  <c r="P2815" i="2"/>
  <c r="Q2815" i="2"/>
  <c r="R2815" i="2"/>
  <c r="S2815" i="2"/>
  <c r="T2815" i="2"/>
  <c r="A2816" i="2"/>
  <c r="B2816" i="2" s="1"/>
  <c r="C2816" i="2"/>
  <c r="D2816" i="2"/>
  <c r="G2816" i="2"/>
  <c r="E2816" i="2" s="1"/>
  <c r="F2816" i="2" s="1"/>
  <c r="H2816" i="2"/>
  <c r="I2816" i="2"/>
  <c r="K2816" i="2" s="1"/>
  <c r="L2816" i="2"/>
  <c r="M2816" i="2"/>
  <c r="N2816" i="2" s="1"/>
  <c r="P2816" i="2"/>
  <c r="Q2816" i="2"/>
  <c r="R2816" i="2"/>
  <c r="S2816" i="2"/>
  <c r="T2816" i="2"/>
  <c r="A2817" i="2"/>
  <c r="B2817" i="2" s="1"/>
  <c r="C2817" i="2"/>
  <c r="D2817" i="2"/>
  <c r="G2817" i="2"/>
  <c r="E2817" i="2" s="1"/>
  <c r="F2817" i="2" s="1"/>
  <c r="H2817" i="2"/>
  <c r="I2817" i="2"/>
  <c r="J2817" i="2" s="1"/>
  <c r="L2817" i="2"/>
  <c r="M2817" i="2"/>
  <c r="O2817" i="2" s="1"/>
  <c r="P2817" i="2"/>
  <c r="Q2817" i="2"/>
  <c r="R2817" i="2"/>
  <c r="S2817" i="2"/>
  <c r="T2817" i="2"/>
  <c r="A2818" i="2"/>
  <c r="B2818" i="2" s="1"/>
  <c r="C2818" i="2"/>
  <c r="D2818" i="2"/>
  <c r="G2818" i="2"/>
  <c r="E2818" i="2" s="1"/>
  <c r="F2818" i="2" s="1"/>
  <c r="H2818" i="2"/>
  <c r="I2818" i="2"/>
  <c r="J2818" i="2" s="1"/>
  <c r="L2818" i="2"/>
  <c r="M2818" i="2"/>
  <c r="O2818" i="2" s="1"/>
  <c r="P2818" i="2"/>
  <c r="Q2818" i="2"/>
  <c r="R2818" i="2"/>
  <c r="S2818" i="2"/>
  <c r="T2818" i="2"/>
  <c r="A2819" i="2"/>
  <c r="B2819" i="2" s="1"/>
  <c r="C2819" i="2"/>
  <c r="D2819" i="2"/>
  <c r="G2819" i="2"/>
  <c r="E2819" i="2" s="1"/>
  <c r="F2819" i="2" s="1"/>
  <c r="H2819" i="2"/>
  <c r="I2819" i="2"/>
  <c r="L2819" i="2"/>
  <c r="M2819" i="2"/>
  <c r="P2819" i="2"/>
  <c r="Q2819" i="2"/>
  <c r="R2819" i="2"/>
  <c r="S2819" i="2"/>
  <c r="T2819" i="2"/>
  <c r="A2820" i="2"/>
  <c r="B2820" i="2" s="1"/>
  <c r="C2820" i="2"/>
  <c r="D2820" i="2"/>
  <c r="G2820" i="2"/>
  <c r="E2820" i="2" s="1"/>
  <c r="F2820" i="2" s="1"/>
  <c r="H2820" i="2"/>
  <c r="I2820" i="2"/>
  <c r="K2820" i="2" s="1"/>
  <c r="L2820" i="2"/>
  <c r="M2820" i="2"/>
  <c r="N2820" i="2" s="1"/>
  <c r="P2820" i="2"/>
  <c r="Q2820" i="2"/>
  <c r="R2820" i="2"/>
  <c r="S2820" i="2"/>
  <c r="T2820" i="2"/>
  <c r="A2821" i="2"/>
  <c r="B2821" i="2" s="1"/>
  <c r="C2821" i="2"/>
  <c r="D2821" i="2"/>
  <c r="G2821" i="2"/>
  <c r="E2821" i="2" s="1"/>
  <c r="F2821" i="2" s="1"/>
  <c r="H2821" i="2"/>
  <c r="I2821" i="2"/>
  <c r="J2821" i="2" s="1"/>
  <c r="L2821" i="2"/>
  <c r="M2821" i="2"/>
  <c r="N2821" i="2" s="1"/>
  <c r="P2821" i="2"/>
  <c r="Q2821" i="2"/>
  <c r="R2821" i="2"/>
  <c r="S2821" i="2"/>
  <c r="T2821" i="2"/>
  <c r="A2822" i="2"/>
  <c r="B2822" i="2" s="1"/>
  <c r="C2822" i="2"/>
  <c r="D2822" i="2"/>
  <c r="G2822" i="2"/>
  <c r="E2822" i="2" s="1"/>
  <c r="F2822" i="2" s="1"/>
  <c r="H2822" i="2"/>
  <c r="I2822" i="2"/>
  <c r="J2822" i="2" s="1"/>
  <c r="L2822" i="2"/>
  <c r="M2822" i="2"/>
  <c r="O2822" i="2" s="1"/>
  <c r="P2822" i="2"/>
  <c r="Q2822" i="2"/>
  <c r="R2822" i="2"/>
  <c r="S2822" i="2"/>
  <c r="T2822" i="2"/>
  <c r="A2823" i="2"/>
  <c r="B2823" i="2" s="1"/>
  <c r="C2823" i="2"/>
  <c r="D2823" i="2"/>
  <c r="G2823" i="2"/>
  <c r="E2823" i="2" s="1"/>
  <c r="F2823" i="2" s="1"/>
  <c r="H2823" i="2"/>
  <c r="I2823" i="2"/>
  <c r="J2823" i="2" s="1"/>
  <c r="L2823" i="2"/>
  <c r="M2823" i="2"/>
  <c r="N2823" i="2" s="1"/>
  <c r="P2823" i="2"/>
  <c r="Q2823" i="2"/>
  <c r="R2823" i="2"/>
  <c r="S2823" i="2"/>
  <c r="T2823" i="2"/>
  <c r="A2824" i="2"/>
  <c r="B2824" i="2" s="1"/>
  <c r="C2824" i="2"/>
  <c r="D2824" i="2"/>
  <c r="G2824" i="2"/>
  <c r="E2824" i="2" s="1"/>
  <c r="F2824" i="2" s="1"/>
  <c r="H2824" i="2"/>
  <c r="I2824" i="2"/>
  <c r="L2824" i="2"/>
  <c r="M2824" i="2"/>
  <c r="N2824" i="2" s="1"/>
  <c r="P2824" i="2"/>
  <c r="Q2824" i="2"/>
  <c r="R2824" i="2"/>
  <c r="S2824" i="2"/>
  <c r="T2824" i="2"/>
  <c r="A2825" i="2"/>
  <c r="B2825" i="2" s="1"/>
  <c r="C2825" i="2"/>
  <c r="D2825" i="2"/>
  <c r="G2825" i="2"/>
  <c r="E2825" i="2" s="1"/>
  <c r="F2825" i="2" s="1"/>
  <c r="H2825" i="2"/>
  <c r="I2825" i="2"/>
  <c r="J2825" i="2" s="1"/>
  <c r="L2825" i="2"/>
  <c r="M2825" i="2"/>
  <c r="P2825" i="2"/>
  <c r="Q2825" i="2"/>
  <c r="R2825" i="2"/>
  <c r="S2825" i="2"/>
  <c r="T2825" i="2"/>
  <c r="A2826" i="2"/>
  <c r="B2826" i="2" s="1"/>
  <c r="C2826" i="2"/>
  <c r="D2826" i="2"/>
  <c r="G2826" i="2"/>
  <c r="E2826" i="2" s="1"/>
  <c r="F2826" i="2" s="1"/>
  <c r="H2826" i="2"/>
  <c r="I2826" i="2"/>
  <c r="J2826" i="2" s="1"/>
  <c r="L2826" i="2"/>
  <c r="M2826" i="2"/>
  <c r="O2826" i="2" s="1"/>
  <c r="P2826" i="2"/>
  <c r="Q2826" i="2"/>
  <c r="R2826" i="2"/>
  <c r="S2826" i="2"/>
  <c r="T2826" i="2"/>
  <c r="A2827" i="2"/>
  <c r="B2827" i="2" s="1"/>
  <c r="C2827" i="2"/>
  <c r="D2827" i="2"/>
  <c r="G2827" i="2"/>
  <c r="E2827" i="2" s="1"/>
  <c r="F2827" i="2" s="1"/>
  <c r="H2827" i="2"/>
  <c r="I2827" i="2"/>
  <c r="J2827" i="2" s="1"/>
  <c r="L2827" i="2"/>
  <c r="M2827" i="2"/>
  <c r="N2827" i="2" s="1"/>
  <c r="P2827" i="2"/>
  <c r="Q2827" i="2"/>
  <c r="R2827" i="2"/>
  <c r="S2827" i="2"/>
  <c r="T2827" i="2"/>
  <c r="A2828" i="2"/>
  <c r="B2828" i="2" s="1"/>
  <c r="C2828" i="2"/>
  <c r="D2828" i="2"/>
  <c r="G2828" i="2"/>
  <c r="E2828" i="2" s="1"/>
  <c r="F2828" i="2" s="1"/>
  <c r="H2828" i="2"/>
  <c r="I2828" i="2"/>
  <c r="K2828" i="2" s="1"/>
  <c r="L2828" i="2"/>
  <c r="M2828" i="2"/>
  <c r="N2828" i="2" s="1"/>
  <c r="P2828" i="2"/>
  <c r="Q2828" i="2"/>
  <c r="R2828" i="2"/>
  <c r="S2828" i="2"/>
  <c r="T2828" i="2"/>
  <c r="A2829" i="2"/>
  <c r="B2829" i="2" s="1"/>
  <c r="C2829" i="2"/>
  <c r="D2829" i="2"/>
  <c r="G2829" i="2"/>
  <c r="E2829" i="2" s="1"/>
  <c r="F2829" i="2" s="1"/>
  <c r="H2829" i="2"/>
  <c r="I2829" i="2"/>
  <c r="K2829" i="2" s="1"/>
  <c r="L2829" i="2"/>
  <c r="M2829" i="2"/>
  <c r="N2829" i="2" s="1"/>
  <c r="P2829" i="2"/>
  <c r="Q2829" i="2"/>
  <c r="R2829" i="2"/>
  <c r="S2829" i="2"/>
  <c r="T2829" i="2"/>
  <c r="A2830" i="2"/>
  <c r="B2830" i="2" s="1"/>
  <c r="C2830" i="2"/>
  <c r="D2830" i="2"/>
  <c r="G2830" i="2"/>
  <c r="E2830" i="2" s="1"/>
  <c r="F2830" i="2" s="1"/>
  <c r="H2830" i="2"/>
  <c r="I2830" i="2"/>
  <c r="J2830" i="2" s="1"/>
  <c r="L2830" i="2"/>
  <c r="M2830" i="2"/>
  <c r="O2830" i="2" s="1"/>
  <c r="P2830" i="2"/>
  <c r="Q2830" i="2"/>
  <c r="R2830" i="2"/>
  <c r="S2830" i="2"/>
  <c r="T2830" i="2"/>
  <c r="A2831" i="2"/>
  <c r="B2831" i="2" s="1"/>
  <c r="C2831" i="2"/>
  <c r="D2831" i="2"/>
  <c r="G2831" i="2"/>
  <c r="E2831" i="2" s="1"/>
  <c r="F2831" i="2" s="1"/>
  <c r="H2831" i="2"/>
  <c r="I2831" i="2"/>
  <c r="J2831" i="2" s="1"/>
  <c r="L2831" i="2"/>
  <c r="M2831" i="2"/>
  <c r="N2831" i="2" s="1"/>
  <c r="P2831" i="2"/>
  <c r="Q2831" i="2"/>
  <c r="R2831" i="2"/>
  <c r="S2831" i="2"/>
  <c r="T2831" i="2"/>
  <c r="A2832" i="2"/>
  <c r="B2832" i="2" s="1"/>
  <c r="C2832" i="2"/>
  <c r="D2832" i="2"/>
  <c r="G2832" i="2"/>
  <c r="E2832" i="2" s="1"/>
  <c r="F2832" i="2" s="1"/>
  <c r="H2832" i="2"/>
  <c r="I2832" i="2"/>
  <c r="K2832" i="2" s="1"/>
  <c r="L2832" i="2"/>
  <c r="M2832" i="2"/>
  <c r="N2832" i="2" s="1"/>
  <c r="P2832" i="2"/>
  <c r="Q2832" i="2"/>
  <c r="R2832" i="2"/>
  <c r="S2832" i="2"/>
  <c r="T2832" i="2"/>
  <c r="A2833" i="2"/>
  <c r="B2833" i="2" s="1"/>
  <c r="C2833" i="2"/>
  <c r="D2833" i="2"/>
  <c r="G2833" i="2"/>
  <c r="E2833" i="2" s="1"/>
  <c r="F2833" i="2" s="1"/>
  <c r="H2833" i="2"/>
  <c r="I2833" i="2"/>
  <c r="K2833" i="2" s="1"/>
  <c r="L2833" i="2"/>
  <c r="M2833" i="2"/>
  <c r="O2833" i="2" s="1"/>
  <c r="P2833" i="2"/>
  <c r="Q2833" i="2"/>
  <c r="R2833" i="2"/>
  <c r="S2833" i="2"/>
  <c r="T2833" i="2"/>
  <c r="A2834" i="2"/>
  <c r="B2834" i="2" s="1"/>
  <c r="C2834" i="2"/>
  <c r="D2834" i="2"/>
  <c r="G2834" i="2"/>
  <c r="E2834" i="2" s="1"/>
  <c r="F2834" i="2" s="1"/>
  <c r="H2834" i="2"/>
  <c r="I2834" i="2"/>
  <c r="J2834" i="2" s="1"/>
  <c r="L2834" i="2"/>
  <c r="M2834" i="2"/>
  <c r="O2834" i="2" s="1"/>
  <c r="P2834" i="2"/>
  <c r="Q2834" i="2"/>
  <c r="R2834" i="2"/>
  <c r="S2834" i="2"/>
  <c r="T2834" i="2"/>
  <c r="A2835" i="2"/>
  <c r="B2835" i="2" s="1"/>
  <c r="C2835" i="2"/>
  <c r="D2835" i="2"/>
  <c r="G2835" i="2"/>
  <c r="E2835" i="2" s="1"/>
  <c r="F2835" i="2" s="1"/>
  <c r="H2835" i="2"/>
  <c r="I2835" i="2"/>
  <c r="L2835" i="2"/>
  <c r="M2835" i="2"/>
  <c r="N2835" i="2" s="1"/>
  <c r="P2835" i="2"/>
  <c r="Q2835" i="2"/>
  <c r="R2835" i="2"/>
  <c r="S2835" i="2"/>
  <c r="T2835" i="2"/>
  <c r="A2836" i="2"/>
  <c r="B2836" i="2" s="1"/>
  <c r="C2836" i="2"/>
  <c r="D2836" i="2"/>
  <c r="G2836" i="2"/>
  <c r="E2836" i="2" s="1"/>
  <c r="F2836" i="2" s="1"/>
  <c r="H2836" i="2"/>
  <c r="I2836" i="2"/>
  <c r="K2836" i="2" s="1"/>
  <c r="L2836" i="2"/>
  <c r="M2836" i="2"/>
  <c r="N2836" i="2" s="1"/>
  <c r="P2836" i="2"/>
  <c r="Q2836" i="2"/>
  <c r="R2836" i="2"/>
  <c r="S2836" i="2"/>
  <c r="T2836" i="2"/>
  <c r="A2837" i="2"/>
  <c r="B2837" i="2" s="1"/>
  <c r="C2837" i="2"/>
  <c r="D2837" i="2"/>
  <c r="G2837" i="2"/>
  <c r="E2837" i="2" s="1"/>
  <c r="F2837" i="2" s="1"/>
  <c r="H2837" i="2"/>
  <c r="I2837" i="2"/>
  <c r="J2837" i="2" s="1"/>
  <c r="L2837" i="2"/>
  <c r="M2837" i="2"/>
  <c r="O2837" i="2" s="1"/>
  <c r="P2837" i="2"/>
  <c r="Q2837" i="2"/>
  <c r="R2837" i="2"/>
  <c r="S2837" i="2"/>
  <c r="T2837" i="2"/>
  <c r="A2838" i="2"/>
  <c r="B2838" i="2" s="1"/>
  <c r="C2838" i="2"/>
  <c r="D2838" i="2"/>
  <c r="G2838" i="2"/>
  <c r="E2838" i="2" s="1"/>
  <c r="F2838" i="2" s="1"/>
  <c r="H2838" i="2"/>
  <c r="I2838" i="2"/>
  <c r="J2838" i="2" s="1"/>
  <c r="L2838" i="2"/>
  <c r="M2838" i="2"/>
  <c r="O2838" i="2" s="1"/>
  <c r="P2838" i="2"/>
  <c r="Q2838" i="2"/>
  <c r="R2838" i="2"/>
  <c r="S2838" i="2"/>
  <c r="T2838" i="2"/>
  <c r="A2639" i="2"/>
  <c r="B2639" i="2" s="1"/>
  <c r="C2639" i="2"/>
  <c r="D2639" i="2"/>
  <c r="G2639" i="2"/>
  <c r="E2639" i="2" s="1"/>
  <c r="F2639" i="2" s="1"/>
  <c r="H2639" i="2"/>
  <c r="I2639" i="2"/>
  <c r="J2639" i="2" s="1"/>
  <c r="L2639" i="2"/>
  <c r="M2639" i="2"/>
  <c r="N2639" i="2" s="1"/>
  <c r="P2639" i="2"/>
  <c r="Q2639" i="2"/>
  <c r="R2639" i="2"/>
  <c r="S2639" i="2"/>
  <c r="T2639" i="2"/>
  <c r="A2884" i="2"/>
  <c r="B2884" i="2" s="1"/>
  <c r="C2884" i="2"/>
  <c r="D2884" i="2"/>
  <c r="G2884" i="2"/>
  <c r="E2884" i="2" s="1"/>
  <c r="F2884" i="2" s="1"/>
  <c r="H2884" i="2"/>
  <c r="I2884" i="2"/>
  <c r="K2884" i="2" s="1"/>
  <c r="L2884" i="2"/>
  <c r="M2884" i="2"/>
  <c r="N2884" i="2" s="1"/>
  <c r="P2884" i="2"/>
  <c r="Q2884" i="2"/>
  <c r="R2884" i="2"/>
  <c r="S2884" i="2"/>
  <c r="T2884" i="2"/>
  <c r="A2640" i="2"/>
  <c r="B2640" i="2" s="1"/>
  <c r="C2640" i="2"/>
  <c r="D2640" i="2"/>
  <c r="G2640" i="2"/>
  <c r="E2640" i="2" s="1"/>
  <c r="F2640" i="2" s="1"/>
  <c r="H2640" i="2"/>
  <c r="I2640" i="2"/>
  <c r="L2640" i="2"/>
  <c r="M2640" i="2"/>
  <c r="N2640" i="2" s="1"/>
  <c r="P2640" i="2"/>
  <c r="Q2640" i="2"/>
  <c r="R2640" i="2"/>
  <c r="S2640" i="2"/>
  <c r="T2640" i="2"/>
  <c r="A2885" i="2"/>
  <c r="B2885" i="2" s="1"/>
  <c r="C2885" i="2"/>
  <c r="D2885" i="2"/>
  <c r="G2885" i="2"/>
  <c r="E2885" i="2" s="1"/>
  <c r="F2885" i="2" s="1"/>
  <c r="H2885" i="2"/>
  <c r="I2885" i="2"/>
  <c r="J2885" i="2" s="1"/>
  <c r="L2885" i="2"/>
  <c r="M2885" i="2"/>
  <c r="O2885" i="2" s="1"/>
  <c r="P2885" i="2"/>
  <c r="Q2885" i="2"/>
  <c r="R2885" i="2"/>
  <c r="S2885" i="2"/>
  <c r="T2885" i="2"/>
  <c r="A2638" i="2"/>
  <c r="B2638" i="2" s="1"/>
  <c r="C2638" i="2"/>
  <c r="D2638" i="2"/>
  <c r="G2638" i="2"/>
  <c r="E2638" i="2" s="1"/>
  <c r="F2638" i="2" s="1"/>
  <c r="H2638" i="2"/>
  <c r="I2638" i="2"/>
  <c r="J2638" i="2" s="1"/>
  <c r="L2638" i="2"/>
  <c r="M2638" i="2"/>
  <c r="P2638" i="2"/>
  <c r="Q2638" i="2"/>
  <c r="R2638" i="2"/>
  <c r="S2638" i="2"/>
  <c r="T2638" i="2"/>
  <c r="A2886" i="2"/>
  <c r="B2886" i="2" s="1"/>
  <c r="C2886" i="2"/>
  <c r="D2886" i="2"/>
  <c r="G2886" i="2"/>
  <c r="E2886" i="2" s="1"/>
  <c r="F2886" i="2" s="1"/>
  <c r="H2886" i="2"/>
  <c r="I2886" i="2"/>
  <c r="K2886" i="2" s="1"/>
  <c r="L2886" i="2"/>
  <c r="M2886" i="2"/>
  <c r="N2886" i="2" s="1"/>
  <c r="P2886" i="2"/>
  <c r="Q2886" i="2"/>
  <c r="R2886" i="2"/>
  <c r="S2886" i="2"/>
  <c r="T2886" i="2"/>
  <c r="A2845" i="2"/>
  <c r="B2845" i="2" s="1"/>
  <c r="C2845" i="2"/>
  <c r="D2845" i="2"/>
  <c r="G2845" i="2"/>
  <c r="E2845" i="2" s="1"/>
  <c r="F2845" i="2" s="1"/>
  <c r="H2845" i="2"/>
  <c r="I2845" i="2"/>
  <c r="K2845" i="2" s="1"/>
  <c r="L2845" i="2"/>
  <c r="M2845" i="2"/>
  <c r="N2845" i="2" s="1"/>
  <c r="P2845" i="2"/>
  <c r="Q2845" i="2"/>
  <c r="R2845" i="2"/>
  <c r="S2845" i="2"/>
  <c r="T2845" i="2"/>
  <c r="A2846" i="2"/>
  <c r="B2846" i="2" s="1"/>
  <c r="C2846" i="2"/>
  <c r="D2846" i="2"/>
  <c r="G2846" i="2"/>
  <c r="E2846" i="2" s="1"/>
  <c r="F2846" i="2" s="1"/>
  <c r="H2846" i="2"/>
  <c r="I2846" i="2"/>
  <c r="J2846" i="2" s="1"/>
  <c r="L2846" i="2"/>
  <c r="M2846" i="2"/>
  <c r="O2846" i="2" s="1"/>
  <c r="P2846" i="2"/>
  <c r="Q2846" i="2"/>
  <c r="R2846" i="2"/>
  <c r="S2846" i="2"/>
  <c r="T2846" i="2"/>
  <c r="A2847" i="2"/>
  <c r="B2847" i="2" s="1"/>
  <c r="C2847" i="2"/>
  <c r="D2847" i="2"/>
  <c r="G2847" i="2"/>
  <c r="E2847" i="2" s="1"/>
  <c r="F2847" i="2" s="1"/>
  <c r="H2847" i="2"/>
  <c r="I2847" i="2"/>
  <c r="J2847" i="2" s="1"/>
  <c r="L2847" i="2"/>
  <c r="M2847" i="2"/>
  <c r="N2847" i="2" s="1"/>
  <c r="P2847" i="2"/>
  <c r="Q2847" i="2"/>
  <c r="R2847" i="2"/>
  <c r="S2847" i="2"/>
  <c r="T2847" i="2"/>
  <c r="A2848" i="2"/>
  <c r="B2848" i="2" s="1"/>
  <c r="C2848" i="2"/>
  <c r="D2848" i="2"/>
  <c r="G2848" i="2"/>
  <c r="E2848" i="2" s="1"/>
  <c r="F2848" i="2" s="1"/>
  <c r="H2848" i="2"/>
  <c r="I2848" i="2"/>
  <c r="K2848" i="2" s="1"/>
  <c r="L2848" i="2"/>
  <c r="M2848" i="2"/>
  <c r="N2848" i="2" s="1"/>
  <c r="P2848" i="2"/>
  <c r="Q2848" i="2"/>
  <c r="R2848" i="2"/>
  <c r="S2848" i="2"/>
  <c r="T2848" i="2"/>
  <c r="A2849" i="2"/>
  <c r="B2849" i="2" s="1"/>
  <c r="C2849" i="2"/>
  <c r="D2849" i="2"/>
  <c r="G2849" i="2"/>
  <c r="E2849" i="2" s="1"/>
  <c r="F2849" i="2" s="1"/>
  <c r="H2849" i="2"/>
  <c r="I2849" i="2"/>
  <c r="K2849" i="2" s="1"/>
  <c r="L2849" i="2"/>
  <c r="M2849" i="2"/>
  <c r="N2849" i="2" s="1"/>
  <c r="P2849" i="2"/>
  <c r="Q2849" i="2"/>
  <c r="R2849" i="2"/>
  <c r="S2849" i="2"/>
  <c r="T2849" i="2"/>
  <c r="A2850" i="2"/>
  <c r="B2850" i="2" s="1"/>
  <c r="C2850" i="2"/>
  <c r="D2850" i="2"/>
  <c r="G2850" i="2"/>
  <c r="E2850" i="2" s="1"/>
  <c r="F2850" i="2" s="1"/>
  <c r="H2850" i="2"/>
  <c r="I2850" i="2"/>
  <c r="J2850" i="2" s="1"/>
  <c r="L2850" i="2"/>
  <c r="M2850" i="2"/>
  <c r="O2850" i="2" s="1"/>
  <c r="P2850" i="2"/>
  <c r="Q2850" i="2"/>
  <c r="R2850" i="2"/>
  <c r="S2850" i="2"/>
  <c r="T2850" i="2"/>
  <c r="A2851" i="2"/>
  <c r="B2851" i="2" s="1"/>
  <c r="C2851" i="2"/>
  <c r="D2851" i="2"/>
  <c r="G2851" i="2"/>
  <c r="E2851" i="2" s="1"/>
  <c r="F2851" i="2" s="1"/>
  <c r="H2851" i="2"/>
  <c r="I2851" i="2"/>
  <c r="L2851" i="2"/>
  <c r="M2851" i="2"/>
  <c r="N2851" i="2" s="1"/>
  <c r="P2851" i="2"/>
  <c r="Q2851" i="2"/>
  <c r="R2851" i="2"/>
  <c r="S2851" i="2"/>
  <c r="T2851" i="2"/>
  <c r="A2852" i="2"/>
  <c r="B2852" i="2" s="1"/>
  <c r="C2852" i="2"/>
  <c r="D2852" i="2"/>
  <c r="G2852" i="2"/>
  <c r="E2852" i="2" s="1"/>
  <c r="F2852" i="2" s="1"/>
  <c r="H2852" i="2"/>
  <c r="I2852" i="2"/>
  <c r="K2852" i="2" s="1"/>
  <c r="L2852" i="2"/>
  <c r="M2852" i="2"/>
  <c r="N2852" i="2" s="1"/>
  <c r="P2852" i="2"/>
  <c r="Q2852" i="2"/>
  <c r="R2852" i="2"/>
  <c r="S2852" i="2"/>
  <c r="T2852" i="2"/>
  <c r="A2853" i="2"/>
  <c r="B2853" i="2" s="1"/>
  <c r="C2853" i="2"/>
  <c r="D2853" i="2"/>
  <c r="G2853" i="2"/>
  <c r="E2853" i="2" s="1"/>
  <c r="F2853" i="2" s="1"/>
  <c r="H2853" i="2"/>
  <c r="I2853" i="2"/>
  <c r="J2853" i="2" s="1"/>
  <c r="L2853" i="2"/>
  <c r="M2853" i="2"/>
  <c r="O2853" i="2" s="1"/>
  <c r="P2853" i="2"/>
  <c r="Q2853" i="2"/>
  <c r="R2853" i="2"/>
  <c r="S2853" i="2"/>
  <c r="T2853" i="2"/>
  <c r="A2854" i="2"/>
  <c r="B2854" i="2" s="1"/>
  <c r="C2854" i="2"/>
  <c r="D2854" i="2"/>
  <c r="G2854" i="2"/>
  <c r="E2854" i="2" s="1"/>
  <c r="F2854" i="2" s="1"/>
  <c r="H2854" i="2"/>
  <c r="I2854" i="2"/>
  <c r="J2854" i="2" s="1"/>
  <c r="L2854" i="2"/>
  <c r="M2854" i="2"/>
  <c r="O2854" i="2" s="1"/>
  <c r="P2854" i="2"/>
  <c r="Q2854" i="2"/>
  <c r="R2854" i="2"/>
  <c r="S2854" i="2"/>
  <c r="T2854" i="2"/>
  <c r="A2855" i="2"/>
  <c r="B2855" i="2" s="1"/>
  <c r="C2855" i="2"/>
  <c r="D2855" i="2"/>
  <c r="G2855" i="2"/>
  <c r="E2855" i="2" s="1"/>
  <c r="F2855" i="2" s="1"/>
  <c r="H2855" i="2"/>
  <c r="I2855" i="2"/>
  <c r="J2855" i="2" s="1"/>
  <c r="L2855" i="2"/>
  <c r="M2855" i="2"/>
  <c r="N2855" i="2" s="1"/>
  <c r="P2855" i="2"/>
  <c r="Q2855" i="2"/>
  <c r="R2855" i="2"/>
  <c r="S2855" i="2"/>
  <c r="T2855" i="2"/>
  <c r="A2856" i="2"/>
  <c r="B2856" i="2" s="1"/>
  <c r="C2856" i="2"/>
  <c r="D2856" i="2"/>
  <c r="G2856" i="2"/>
  <c r="E2856" i="2" s="1"/>
  <c r="F2856" i="2" s="1"/>
  <c r="H2856" i="2"/>
  <c r="I2856" i="2"/>
  <c r="K2856" i="2" s="1"/>
  <c r="L2856" i="2"/>
  <c r="M2856" i="2"/>
  <c r="N2856" i="2" s="1"/>
  <c r="P2856" i="2"/>
  <c r="Q2856" i="2"/>
  <c r="R2856" i="2"/>
  <c r="S2856" i="2"/>
  <c r="T2856" i="2"/>
  <c r="A2857" i="2"/>
  <c r="B2857" i="2" s="1"/>
  <c r="C2857" i="2"/>
  <c r="D2857" i="2"/>
  <c r="G2857" i="2"/>
  <c r="E2857" i="2" s="1"/>
  <c r="F2857" i="2" s="1"/>
  <c r="H2857" i="2"/>
  <c r="I2857" i="2"/>
  <c r="J2857" i="2" s="1"/>
  <c r="L2857" i="2"/>
  <c r="M2857" i="2"/>
  <c r="N2857" i="2" s="1"/>
  <c r="P2857" i="2"/>
  <c r="Q2857" i="2"/>
  <c r="R2857" i="2"/>
  <c r="S2857" i="2"/>
  <c r="T2857" i="2"/>
  <c r="A2858" i="2"/>
  <c r="B2858" i="2" s="1"/>
  <c r="C2858" i="2"/>
  <c r="D2858" i="2"/>
  <c r="G2858" i="2"/>
  <c r="E2858" i="2" s="1"/>
  <c r="F2858" i="2" s="1"/>
  <c r="H2858" i="2"/>
  <c r="I2858" i="2"/>
  <c r="J2858" i="2" s="1"/>
  <c r="L2858" i="2"/>
  <c r="M2858" i="2"/>
  <c r="O2858" i="2" s="1"/>
  <c r="P2858" i="2"/>
  <c r="Q2858" i="2"/>
  <c r="R2858" i="2"/>
  <c r="S2858" i="2"/>
  <c r="T2858" i="2"/>
  <c r="A2859" i="2"/>
  <c r="B2859" i="2" s="1"/>
  <c r="C2859" i="2"/>
  <c r="D2859" i="2"/>
  <c r="G2859" i="2"/>
  <c r="E2859" i="2" s="1"/>
  <c r="F2859" i="2" s="1"/>
  <c r="H2859" i="2"/>
  <c r="I2859" i="2"/>
  <c r="L2859" i="2"/>
  <c r="M2859" i="2"/>
  <c r="N2859" i="2" s="1"/>
  <c r="P2859" i="2"/>
  <c r="Q2859" i="2"/>
  <c r="R2859" i="2"/>
  <c r="S2859" i="2"/>
  <c r="T2859" i="2"/>
  <c r="A2860" i="2"/>
  <c r="B2860" i="2" s="1"/>
  <c r="C2860" i="2"/>
  <c r="D2860" i="2"/>
  <c r="G2860" i="2"/>
  <c r="E2860" i="2" s="1"/>
  <c r="F2860" i="2" s="1"/>
  <c r="H2860" i="2"/>
  <c r="I2860" i="2"/>
  <c r="K2860" i="2" s="1"/>
  <c r="L2860" i="2"/>
  <c r="M2860" i="2"/>
  <c r="N2860" i="2" s="1"/>
  <c r="P2860" i="2"/>
  <c r="Q2860" i="2"/>
  <c r="R2860" i="2"/>
  <c r="S2860" i="2"/>
  <c r="T2860" i="2"/>
  <c r="A2861" i="2"/>
  <c r="B2861" i="2" s="1"/>
  <c r="C2861" i="2"/>
  <c r="D2861" i="2"/>
  <c r="G2861" i="2"/>
  <c r="E2861" i="2" s="1"/>
  <c r="F2861" i="2" s="1"/>
  <c r="H2861" i="2"/>
  <c r="I2861" i="2"/>
  <c r="L2861" i="2"/>
  <c r="M2861" i="2"/>
  <c r="N2861" i="2" s="1"/>
  <c r="P2861" i="2"/>
  <c r="Q2861" i="2"/>
  <c r="R2861" i="2"/>
  <c r="S2861" i="2"/>
  <c r="T2861" i="2"/>
  <c r="A2862" i="2"/>
  <c r="B2862" i="2" s="1"/>
  <c r="C2862" i="2"/>
  <c r="D2862" i="2"/>
  <c r="G2862" i="2"/>
  <c r="E2862" i="2" s="1"/>
  <c r="F2862" i="2" s="1"/>
  <c r="H2862" i="2"/>
  <c r="I2862" i="2"/>
  <c r="J2862" i="2" s="1"/>
  <c r="L2862" i="2"/>
  <c r="M2862" i="2"/>
  <c r="O2862" i="2" s="1"/>
  <c r="P2862" i="2"/>
  <c r="Q2862" i="2"/>
  <c r="R2862" i="2"/>
  <c r="S2862" i="2"/>
  <c r="T2862" i="2"/>
  <c r="A2863" i="2"/>
  <c r="B2863" i="2" s="1"/>
  <c r="C2863" i="2"/>
  <c r="D2863" i="2"/>
  <c r="G2863" i="2"/>
  <c r="E2863" i="2" s="1"/>
  <c r="F2863" i="2" s="1"/>
  <c r="H2863" i="2"/>
  <c r="I2863" i="2"/>
  <c r="J2863" i="2" s="1"/>
  <c r="L2863" i="2"/>
  <c r="M2863" i="2"/>
  <c r="N2863" i="2" s="1"/>
  <c r="P2863" i="2"/>
  <c r="Q2863" i="2"/>
  <c r="R2863" i="2"/>
  <c r="S2863" i="2"/>
  <c r="T2863" i="2"/>
  <c r="A2864" i="2"/>
  <c r="B2864" i="2" s="1"/>
  <c r="C2864" i="2"/>
  <c r="D2864" i="2"/>
  <c r="G2864" i="2"/>
  <c r="E2864" i="2" s="1"/>
  <c r="F2864" i="2" s="1"/>
  <c r="H2864" i="2"/>
  <c r="I2864" i="2"/>
  <c r="K2864" i="2" s="1"/>
  <c r="L2864" i="2"/>
  <c r="M2864" i="2"/>
  <c r="N2864" i="2" s="1"/>
  <c r="P2864" i="2"/>
  <c r="Q2864" i="2"/>
  <c r="R2864" i="2"/>
  <c r="S2864" i="2"/>
  <c r="T2864" i="2"/>
  <c r="A2865" i="2"/>
  <c r="B2865" i="2" s="1"/>
  <c r="C2865" i="2"/>
  <c r="D2865" i="2"/>
  <c r="G2865" i="2"/>
  <c r="E2865" i="2" s="1"/>
  <c r="F2865" i="2" s="1"/>
  <c r="H2865" i="2"/>
  <c r="I2865" i="2"/>
  <c r="L2865" i="2"/>
  <c r="M2865" i="2"/>
  <c r="O2865" i="2" s="1"/>
  <c r="P2865" i="2"/>
  <c r="Q2865" i="2"/>
  <c r="R2865" i="2"/>
  <c r="S2865" i="2"/>
  <c r="T2865" i="2"/>
  <c r="A2866" i="2"/>
  <c r="B2866" i="2" s="1"/>
  <c r="C2866" i="2"/>
  <c r="D2866" i="2"/>
  <c r="G2866" i="2"/>
  <c r="E2866" i="2" s="1"/>
  <c r="F2866" i="2" s="1"/>
  <c r="H2866" i="2"/>
  <c r="I2866" i="2"/>
  <c r="J2866" i="2" s="1"/>
  <c r="L2866" i="2"/>
  <c r="M2866" i="2"/>
  <c r="O2866" i="2" s="1"/>
  <c r="P2866" i="2"/>
  <c r="Q2866" i="2"/>
  <c r="R2866" i="2"/>
  <c r="S2866" i="2"/>
  <c r="T2866" i="2"/>
  <c r="A2867" i="2"/>
  <c r="B2867" i="2" s="1"/>
  <c r="C2867" i="2"/>
  <c r="D2867" i="2"/>
  <c r="G2867" i="2"/>
  <c r="E2867" i="2" s="1"/>
  <c r="F2867" i="2" s="1"/>
  <c r="H2867" i="2"/>
  <c r="I2867" i="2"/>
  <c r="L2867" i="2"/>
  <c r="M2867" i="2"/>
  <c r="N2867" i="2" s="1"/>
  <c r="P2867" i="2"/>
  <c r="Q2867" i="2"/>
  <c r="R2867" i="2"/>
  <c r="S2867" i="2"/>
  <c r="T2867" i="2"/>
  <c r="A2868" i="2"/>
  <c r="B2868" i="2" s="1"/>
  <c r="C2868" i="2"/>
  <c r="D2868" i="2"/>
  <c r="G2868" i="2"/>
  <c r="E2868" i="2" s="1"/>
  <c r="F2868" i="2" s="1"/>
  <c r="H2868" i="2"/>
  <c r="I2868" i="2"/>
  <c r="K2868" i="2" s="1"/>
  <c r="L2868" i="2"/>
  <c r="M2868" i="2"/>
  <c r="N2868" i="2" s="1"/>
  <c r="P2868" i="2"/>
  <c r="Q2868" i="2"/>
  <c r="R2868" i="2"/>
  <c r="S2868" i="2"/>
  <c r="T2868" i="2"/>
  <c r="A2869" i="2"/>
  <c r="B2869" i="2" s="1"/>
  <c r="C2869" i="2"/>
  <c r="D2869" i="2"/>
  <c r="G2869" i="2"/>
  <c r="E2869" i="2" s="1"/>
  <c r="F2869" i="2" s="1"/>
  <c r="H2869" i="2"/>
  <c r="I2869" i="2"/>
  <c r="J2869" i="2" s="1"/>
  <c r="L2869" i="2"/>
  <c r="M2869" i="2"/>
  <c r="O2869" i="2" s="1"/>
  <c r="P2869" i="2"/>
  <c r="Q2869" i="2"/>
  <c r="R2869" i="2"/>
  <c r="S2869" i="2"/>
  <c r="T2869" i="2"/>
  <c r="A2870" i="2"/>
  <c r="B2870" i="2" s="1"/>
  <c r="C2870" i="2"/>
  <c r="D2870" i="2"/>
  <c r="G2870" i="2"/>
  <c r="E2870" i="2" s="1"/>
  <c r="F2870" i="2" s="1"/>
  <c r="H2870" i="2"/>
  <c r="I2870" i="2"/>
  <c r="J2870" i="2" s="1"/>
  <c r="L2870" i="2"/>
  <c r="M2870" i="2"/>
  <c r="O2870" i="2" s="1"/>
  <c r="P2870" i="2"/>
  <c r="Q2870" i="2"/>
  <c r="R2870" i="2"/>
  <c r="S2870" i="2"/>
  <c r="T2870" i="2"/>
  <c r="A2871" i="2"/>
  <c r="B2871" i="2" s="1"/>
  <c r="C2871" i="2"/>
  <c r="D2871" i="2"/>
  <c r="G2871" i="2"/>
  <c r="E2871" i="2" s="1"/>
  <c r="F2871" i="2" s="1"/>
  <c r="H2871" i="2"/>
  <c r="I2871" i="2"/>
  <c r="J2871" i="2" s="1"/>
  <c r="L2871" i="2"/>
  <c r="M2871" i="2"/>
  <c r="N2871" i="2" s="1"/>
  <c r="P2871" i="2"/>
  <c r="Q2871" i="2"/>
  <c r="R2871" i="2"/>
  <c r="S2871" i="2"/>
  <c r="T2871" i="2"/>
  <c r="A2872" i="2"/>
  <c r="B2872" i="2" s="1"/>
  <c r="C2872" i="2"/>
  <c r="D2872" i="2"/>
  <c r="G2872" i="2"/>
  <c r="E2872" i="2" s="1"/>
  <c r="F2872" i="2" s="1"/>
  <c r="H2872" i="2"/>
  <c r="I2872" i="2"/>
  <c r="K2872" i="2" s="1"/>
  <c r="L2872" i="2"/>
  <c r="M2872" i="2"/>
  <c r="N2872" i="2" s="1"/>
  <c r="P2872" i="2"/>
  <c r="Q2872" i="2"/>
  <c r="R2872" i="2"/>
  <c r="S2872" i="2"/>
  <c r="T2872" i="2"/>
  <c r="A2873" i="2"/>
  <c r="B2873" i="2" s="1"/>
  <c r="C2873" i="2"/>
  <c r="D2873" i="2"/>
  <c r="G2873" i="2"/>
  <c r="E2873" i="2" s="1"/>
  <c r="F2873" i="2" s="1"/>
  <c r="H2873" i="2"/>
  <c r="I2873" i="2"/>
  <c r="J2873" i="2" s="1"/>
  <c r="L2873" i="2"/>
  <c r="M2873" i="2"/>
  <c r="O2873" i="2" s="1"/>
  <c r="P2873" i="2"/>
  <c r="Q2873" i="2"/>
  <c r="R2873" i="2"/>
  <c r="S2873" i="2"/>
  <c r="T2873" i="2"/>
  <c r="A2874" i="2"/>
  <c r="B2874" i="2" s="1"/>
  <c r="C2874" i="2"/>
  <c r="D2874" i="2"/>
  <c r="G2874" i="2"/>
  <c r="E2874" i="2" s="1"/>
  <c r="F2874" i="2" s="1"/>
  <c r="H2874" i="2"/>
  <c r="I2874" i="2"/>
  <c r="J2874" i="2" s="1"/>
  <c r="L2874" i="2"/>
  <c r="M2874" i="2"/>
  <c r="O2874" i="2" s="1"/>
  <c r="P2874" i="2"/>
  <c r="Q2874" i="2"/>
  <c r="R2874" i="2"/>
  <c r="S2874" i="2"/>
  <c r="T2874" i="2"/>
  <c r="A2875" i="2"/>
  <c r="B2875" i="2" s="1"/>
  <c r="C2875" i="2"/>
  <c r="D2875" i="2"/>
  <c r="G2875" i="2"/>
  <c r="E2875" i="2" s="1"/>
  <c r="F2875" i="2" s="1"/>
  <c r="H2875" i="2"/>
  <c r="I2875" i="2"/>
  <c r="J2875" i="2" s="1"/>
  <c r="L2875" i="2"/>
  <c r="M2875" i="2"/>
  <c r="N2875" i="2" s="1"/>
  <c r="P2875" i="2"/>
  <c r="Q2875" i="2"/>
  <c r="R2875" i="2"/>
  <c r="S2875" i="2"/>
  <c r="T2875" i="2"/>
  <c r="A2876" i="2"/>
  <c r="B2876" i="2" s="1"/>
  <c r="C2876" i="2"/>
  <c r="D2876" i="2"/>
  <c r="G2876" i="2"/>
  <c r="E2876" i="2" s="1"/>
  <c r="F2876" i="2" s="1"/>
  <c r="H2876" i="2"/>
  <c r="I2876" i="2"/>
  <c r="K2876" i="2" s="1"/>
  <c r="L2876" i="2"/>
  <c r="M2876" i="2"/>
  <c r="N2876" i="2" s="1"/>
  <c r="P2876" i="2"/>
  <c r="Q2876" i="2"/>
  <c r="R2876" i="2"/>
  <c r="S2876" i="2"/>
  <c r="T2876" i="2"/>
  <c r="A2877" i="2"/>
  <c r="B2877" i="2" s="1"/>
  <c r="C2877" i="2"/>
  <c r="D2877" i="2"/>
  <c r="G2877" i="2"/>
  <c r="E2877" i="2" s="1"/>
  <c r="F2877" i="2" s="1"/>
  <c r="H2877" i="2"/>
  <c r="I2877" i="2"/>
  <c r="L2877" i="2"/>
  <c r="M2877" i="2"/>
  <c r="N2877" i="2" s="1"/>
  <c r="P2877" i="2"/>
  <c r="Q2877" i="2"/>
  <c r="R2877" i="2"/>
  <c r="S2877" i="2"/>
  <c r="T2877" i="2"/>
  <c r="A2878" i="2"/>
  <c r="B2878" i="2" s="1"/>
  <c r="C2878" i="2"/>
  <c r="D2878" i="2"/>
  <c r="G2878" i="2"/>
  <c r="E2878" i="2" s="1"/>
  <c r="F2878" i="2" s="1"/>
  <c r="H2878" i="2"/>
  <c r="I2878" i="2"/>
  <c r="J2878" i="2" s="1"/>
  <c r="L2878" i="2"/>
  <c r="M2878" i="2"/>
  <c r="O2878" i="2" s="1"/>
  <c r="P2878" i="2"/>
  <c r="Q2878" i="2"/>
  <c r="R2878" i="2"/>
  <c r="S2878" i="2"/>
  <c r="T2878" i="2"/>
  <c r="A2879" i="2"/>
  <c r="B2879" i="2" s="1"/>
  <c r="C2879" i="2"/>
  <c r="D2879" i="2"/>
  <c r="G2879" i="2"/>
  <c r="E2879" i="2" s="1"/>
  <c r="F2879" i="2" s="1"/>
  <c r="H2879" i="2"/>
  <c r="I2879" i="2"/>
  <c r="J2879" i="2" s="1"/>
  <c r="L2879" i="2"/>
  <c r="M2879" i="2"/>
  <c r="N2879" i="2" s="1"/>
  <c r="P2879" i="2"/>
  <c r="Q2879" i="2"/>
  <c r="R2879" i="2"/>
  <c r="S2879" i="2"/>
  <c r="T2879" i="2"/>
  <c r="A2880" i="2"/>
  <c r="B2880" i="2" s="1"/>
  <c r="C2880" i="2"/>
  <c r="D2880" i="2"/>
  <c r="G2880" i="2"/>
  <c r="E2880" i="2" s="1"/>
  <c r="F2880" i="2" s="1"/>
  <c r="H2880" i="2"/>
  <c r="I2880" i="2"/>
  <c r="L2880" i="2"/>
  <c r="M2880" i="2"/>
  <c r="N2880" i="2" s="1"/>
  <c r="P2880" i="2"/>
  <c r="Q2880" i="2"/>
  <c r="R2880" i="2"/>
  <c r="S2880" i="2"/>
  <c r="T2880" i="2"/>
  <c r="A3054" i="2"/>
  <c r="B3054" i="2" s="1"/>
  <c r="C3054" i="2"/>
  <c r="D3054" i="2"/>
  <c r="G3054" i="2"/>
  <c r="E3054" i="2" s="1"/>
  <c r="F3054" i="2" s="1"/>
  <c r="H3054" i="2"/>
  <c r="I3054" i="2"/>
  <c r="J3054" i="2" s="1"/>
  <c r="L3054" i="2"/>
  <c r="M3054" i="2"/>
  <c r="N3054" i="2" s="1"/>
  <c r="P3054" i="2"/>
  <c r="Q3054" i="2"/>
  <c r="R3054" i="2"/>
  <c r="S3054" i="2"/>
  <c r="T3054" i="2"/>
  <c r="A3057" i="2"/>
  <c r="B3057" i="2" s="1"/>
  <c r="C3057" i="2"/>
  <c r="D3057" i="2"/>
  <c r="G3057" i="2"/>
  <c r="E3057" i="2" s="1"/>
  <c r="F3057" i="2" s="1"/>
  <c r="H3057" i="2"/>
  <c r="I3057" i="2"/>
  <c r="J3057" i="2" s="1"/>
  <c r="L3057" i="2"/>
  <c r="M3057" i="2"/>
  <c r="O3057" i="2" s="1"/>
  <c r="P3057" i="2"/>
  <c r="Q3057" i="2"/>
  <c r="R3057" i="2"/>
  <c r="S3057" i="2"/>
  <c r="T3057" i="2"/>
  <c r="A3055" i="2"/>
  <c r="B3055" i="2" s="1"/>
  <c r="C3055" i="2"/>
  <c r="D3055" i="2"/>
  <c r="G3055" i="2"/>
  <c r="E3055" i="2" s="1"/>
  <c r="F3055" i="2" s="1"/>
  <c r="H3055" i="2"/>
  <c r="I3055" i="2"/>
  <c r="J3055" i="2" s="1"/>
  <c r="L3055" i="2"/>
  <c r="M3055" i="2"/>
  <c r="P3055" i="2"/>
  <c r="Q3055" i="2"/>
  <c r="R3055" i="2"/>
  <c r="S3055" i="2"/>
  <c r="T3055" i="2"/>
  <c r="A3058" i="2"/>
  <c r="B3058" i="2" s="1"/>
  <c r="C3058" i="2"/>
  <c r="D3058" i="2"/>
  <c r="G3058" i="2"/>
  <c r="E3058" i="2" s="1"/>
  <c r="F3058" i="2" s="1"/>
  <c r="H3058" i="2"/>
  <c r="I3058" i="2"/>
  <c r="L3058" i="2"/>
  <c r="M3058" i="2"/>
  <c r="N3058" i="2" s="1"/>
  <c r="P3058" i="2"/>
  <c r="Q3058" i="2"/>
  <c r="R3058" i="2"/>
  <c r="S3058" i="2"/>
  <c r="T3058" i="2"/>
  <c r="A3056" i="2"/>
  <c r="B3056" i="2" s="1"/>
  <c r="C3056" i="2"/>
  <c r="D3056" i="2"/>
  <c r="G3056" i="2"/>
  <c r="E3056" i="2" s="1"/>
  <c r="F3056" i="2" s="1"/>
  <c r="H3056" i="2"/>
  <c r="I3056" i="2"/>
  <c r="J3056" i="2" s="1"/>
  <c r="L3056" i="2"/>
  <c r="M3056" i="2"/>
  <c r="O3056" i="2" s="1"/>
  <c r="P3056" i="2"/>
  <c r="Q3056" i="2"/>
  <c r="R3056" i="2"/>
  <c r="S3056" i="2"/>
  <c r="T3056" i="2"/>
  <c r="A3104" i="2"/>
  <c r="B3104" i="2" s="1"/>
  <c r="C3104" i="2"/>
  <c r="D3104" i="2"/>
  <c r="G3104" i="2"/>
  <c r="E3104" i="2" s="1"/>
  <c r="F3104" i="2" s="1"/>
  <c r="H3104" i="2"/>
  <c r="I3104" i="2"/>
  <c r="J3104" i="2" s="1"/>
  <c r="L3104" i="2"/>
  <c r="M3104" i="2"/>
  <c r="O3104" i="2" s="1"/>
  <c r="P3104" i="2"/>
  <c r="Q3104" i="2"/>
  <c r="R3104" i="2"/>
  <c r="S3104" i="2"/>
  <c r="T3104" i="2"/>
  <c r="A2887" i="2"/>
  <c r="B2887" i="2" s="1"/>
  <c r="C2887" i="2"/>
  <c r="D2887" i="2"/>
  <c r="G2887" i="2"/>
  <c r="E2887" i="2" s="1"/>
  <c r="F2887" i="2" s="1"/>
  <c r="H2887" i="2"/>
  <c r="I2887" i="2"/>
  <c r="J2887" i="2" s="1"/>
  <c r="L2887" i="2"/>
  <c r="M2887" i="2"/>
  <c r="N2887" i="2" s="1"/>
  <c r="P2887" i="2"/>
  <c r="Q2887" i="2"/>
  <c r="R2887" i="2"/>
  <c r="S2887" i="2"/>
  <c r="T2887" i="2"/>
  <c r="A2888" i="2"/>
  <c r="B2888" i="2" s="1"/>
  <c r="C2888" i="2"/>
  <c r="D2888" i="2"/>
  <c r="G2888" i="2"/>
  <c r="E2888" i="2" s="1"/>
  <c r="F2888" i="2" s="1"/>
  <c r="H2888" i="2"/>
  <c r="I2888" i="2"/>
  <c r="K2888" i="2" s="1"/>
  <c r="L2888" i="2"/>
  <c r="M2888" i="2"/>
  <c r="N2888" i="2" s="1"/>
  <c r="P2888" i="2"/>
  <c r="Q2888" i="2"/>
  <c r="R2888" i="2"/>
  <c r="S2888" i="2"/>
  <c r="T2888" i="2"/>
  <c r="A2889" i="2"/>
  <c r="B2889" i="2" s="1"/>
  <c r="C2889" i="2"/>
  <c r="D2889" i="2"/>
  <c r="G2889" i="2"/>
  <c r="E2889" i="2" s="1"/>
  <c r="F2889" i="2" s="1"/>
  <c r="H2889" i="2"/>
  <c r="I2889" i="2"/>
  <c r="J2889" i="2" s="1"/>
  <c r="L2889" i="2"/>
  <c r="M2889" i="2"/>
  <c r="P2889" i="2"/>
  <c r="Q2889" i="2"/>
  <c r="R2889" i="2"/>
  <c r="S2889" i="2"/>
  <c r="T2889" i="2"/>
  <c r="A2890" i="2"/>
  <c r="B2890" i="2" s="1"/>
  <c r="C2890" i="2"/>
  <c r="D2890" i="2"/>
  <c r="G2890" i="2"/>
  <c r="E2890" i="2" s="1"/>
  <c r="F2890" i="2" s="1"/>
  <c r="H2890" i="2"/>
  <c r="I2890" i="2"/>
  <c r="J2890" i="2" s="1"/>
  <c r="L2890" i="2"/>
  <c r="M2890" i="2"/>
  <c r="O2890" i="2" s="1"/>
  <c r="P2890" i="2"/>
  <c r="Q2890" i="2"/>
  <c r="R2890" i="2"/>
  <c r="S2890" i="2"/>
  <c r="T2890" i="2"/>
  <c r="A2891" i="2"/>
  <c r="B2891" i="2" s="1"/>
  <c r="C2891" i="2"/>
  <c r="D2891" i="2"/>
  <c r="G2891" i="2"/>
  <c r="E2891" i="2" s="1"/>
  <c r="F2891" i="2" s="1"/>
  <c r="H2891" i="2"/>
  <c r="I2891" i="2"/>
  <c r="J2891" i="2" s="1"/>
  <c r="L2891" i="2"/>
  <c r="M2891" i="2"/>
  <c r="P2891" i="2"/>
  <c r="Q2891" i="2"/>
  <c r="R2891" i="2"/>
  <c r="S2891" i="2"/>
  <c r="T2891" i="2"/>
  <c r="A2892" i="2"/>
  <c r="B2892" i="2" s="1"/>
  <c r="C2892" i="2"/>
  <c r="D2892" i="2"/>
  <c r="G2892" i="2"/>
  <c r="E2892" i="2" s="1"/>
  <c r="F2892" i="2" s="1"/>
  <c r="H2892" i="2"/>
  <c r="I2892" i="2"/>
  <c r="K2892" i="2" s="1"/>
  <c r="L2892" i="2"/>
  <c r="M2892" i="2"/>
  <c r="N2892" i="2" s="1"/>
  <c r="P2892" i="2"/>
  <c r="Q2892" i="2"/>
  <c r="R2892" i="2"/>
  <c r="S2892" i="2"/>
  <c r="T2892" i="2"/>
  <c r="A2893" i="2"/>
  <c r="B2893" i="2" s="1"/>
  <c r="C2893" i="2"/>
  <c r="D2893" i="2"/>
  <c r="G2893" i="2"/>
  <c r="E2893" i="2" s="1"/>
  <c r="F2893" i="2" s="1"/>
  <c r="H2893" i="2"/>
  <c r="I2893" i="2"/>
  <c r="K2893" i="2" s="1"/>
  <c r="L2893" i="2"/>
  <c r="M2893" i="2"/>
  <c r="N2893" i="2" s="1"/>
  <c r="P2893" i="2"/>
  <c r="Q2893" i="2"/>
  <c r="R2893" i="2"/>
  <c r="S2893" i="2"/>
  <c r="T2893" i="2"/>
  <c r="A2894" i="2"/>
  <c r="B2894" i="2" s="1"/>
  <c r="C2894" i="2"/>
  <c r="D2894" i="2"/>
  <c r="G2894" i="2"/>
  <c r="E2894" i="2" s="1"/>
  <c r="F2894" i="2" s="1"/>
  <c r="H2894" i="2"/>
  <c r="I2894" i="2"/>
  <c r="J2894" i="2" s="1"/>
  <c r="L2894" i="2"/>
  <c r="M2894" i="2"/>
  <c r="O2894" i="2" s="1"/>
  <c r="P2894" i="2"/>
  <c r="Q2894" i="2"/>
  <c r="R2894" i="2"/>
  <c r="S2894" i="2"/>
  <c r="T2894" i="2"/>
  <c r="A2895" i="2"/>
  <c r="B2895" i="2" s="1"/>
  <c r="C2895" i="2"/>
  <c r="D2895" i="2"/>
  <c r="G2895" i="2"/>
  <c r="E2895" i="2" s="1"/>
  <c r="F2895" i="2" s="1"/>
  <c r="H2895" i="2"/>
  <c r="I2895" i="2"/>
  <c r="J2895" i="2" s="1"/>
  <c r="L2895" i="2"/>
  <c r="M2895" i="2"/>
  <c r="N2895" i="2" s="1"/>
  <c r="P2895" i="2"/>
  <c r="Q2895" i="2"/>
  <c r="R2895" i="2"/>
  <c r="S2895" i="2"/>
  <c r="T2895" i="2"/>
  <c r="A2896" i="2"/>
  <c r="B2896" i="2" s="1"/>
  <c r="C2896" i="2"/>
  <c r="D2896" i="2"/>
  <c r="G2896" i="2"/>
  <c r="E2896" i="2" s="1"/>
  <c r="F2896" i="2" s="1"/>
  <c r="H2896" i="2"/>
  <c r="I2896" i="2"/>
  <c r="K2896" i="2" s="1"/>
  <c r="L2896" i="2"/>
  <c r="M2896" i="2"/>
  <c r="N2896" i="2" s="1"/>
  <c r="P2896" i="2"/>
  <c r="Q2896" i="2"/>
  <c r="R2896" i="2"/>
  <c r="S2896" i="2"/>
  <c r="T2896" i="2"/>
  <c r="A2897" i="2"/>
  <c r="B2897" i="2" s="1"/>
  <c r="C2897" i="2"/>
  <c r="D2897" i="2"/>
  <c r="G2897" i="2"/>
  <c r="E2897" i="2" s="1"/>
  <c r="F2897" i="2" s="1"/>
  <c r="H2897" i="2"/>
  <c r="I2897" i="2"/>
  <c r="K2897" i="2" s="1"/>
  <c r="L2897" i="2"/>
  <c r="M2897" i="2"/>
  <c r="N2897" i="2" s="1"/>
  <c r="P2897" i="2"/>
  <c r="Q2897" i="2"/>
  <c r="R2897" i="2"/>
  <c r="S2897" i="2"/>
  <c r="T2897" i="2"/>
  <c r="A2898" i="2"/>
  <c r="B2898" i="2" s="1"/>
  <c r="C2898" i="2"/>
  <c r="D2898" i="2"/>
  <c r="G2898" i="2"/>
  <c r="E2898" i="2" s="1"/>
  <c r="F2898" i="2" s="1"/>
  <c r="H2898" i="2"/>
  <c r="I2898" i="2"/>
  <c r="J2898" i="2" s="1"/>
  <c r="L2898" i="2"/>
  <c r="M2898" i="2"/>
  <c r="O2898" i="2" s="1"/>
  <c r="P2898" i="2"/>
  <c r="Q2898" i="2"/>
  <c r="R2898" i="2"/>
  <c r="S2898" i="2"/>
  <c r="T2898" i="2"/>
  <c r="A2899" i="2"/>
  <c r="B2899" i="2" s="1"/>
  <c r="C2899" i="2"/>
  <c r="D2899" i="2"/>
  <c r="G2899" i="2"/>
  <c r="E2899" i="2" s="1"/>
  <c r="F2899" i="2" s="1"/>
  <c r="H2899" i="2"/>
  <c r="I2899" i="2"/>
  <c r="L2899" i="2"/>
  <c r="M2899" i="2"/>
  <c r="P2899" i="2"/>
  <c r="Q2899" i="2"/>
  <c r="R2899" i="2"/>
  <c r="S2899" i="2"/>
  <c r="T2899" i="2"/>
  <c r="A2900" i="2"/>
  <c r="B2900" i="2" s="1"/>
  <c r="C2900" i="2"/>
  <c r="D2900" i="2"/>
  <c r="G2900" i="2"/>
  <c r="E2900" i="2" s="1"/>
  <c r="F2900" i="2" s="1"/>
  <c r="H2900" i="2"/>
  <c r="I2900" i="2"/>
  <c r="K2900" i="2" s="1"/>
  <c r="L2900" i="2"/>
  <c r="M2900" i="2"/>
  <c r="N2900" i="2" s="1"/>
  <c r="P2900" i="2"/>
  <c r="Q2900" i="2"/>
  <c r="R2900" i="2"/>
  <c r="S2900" i="2"/>
  <c r="T2900" i="2"/>
  <c r="A2901" i="2"/>
  <c r="B2901" i="2" s="1"/>
  <c r="C2901" i="2"/>
  <c r="D2901" i="2"/>
  <c r="G2901" i="2"/>
  <c r="E2901" i="2" s="1"/>
  <c r="F2901" i="2" s="1"/>
  <c r="H2901" i="2"/>
  <c r="I2901" i="2"/>
  <c r="J2901" i="2" s="1"/>
  <c r="L2901" i="2"/>
  <c r="M2901" i="2"/>
  <c r="O2901" i="2" s="1"/>
  <c r="P2901" i="2"/>
  <c r="Q2901" i="2"/>
  <c r="R2901" i="2"/>
  <c r="S2901" i="2"/>
  <c r="T2901" i="2"/>
  <c r="A3289" i="2"/>
  <c r="B3289" i="2" s="1"/>
  <c r="C3289" i="2"/>
  <c r="D3289" i="2"/>
  <c r="G3289" i="2"/>
  <c r="E3289" i="2" s="1"/>
  <c r="F3289" i="2" s="1"/>
  <c r="H3289" i="2"/>
  <c r="I3289" i="2"/>
  <c r="J3289" i="2" s="1"/>
  <c r="L3289" i="2"/>
  <c r="M3289" i="2"/>
  <c r="O3289" i="2" s="1"/>
  <c r="P3289" i="2"/>
  <c r="Q3289" i="2"/>
  <c r="R3289" i="2"/>
  <c r="S3289" i="2"/>
  <c r="T3289" i="2"/>
  <c r="A3290" i="2"/>
  <c r="B3290" i="2" s="1"/>
  <c r="C3290" i="2"/>
  <c r="D3290" i="2"/>
  <c r="G3290" i="2"/>
  <c r="E3290" i="2" s="1"/>
  <c r="F3290" i="2" s="1"/>
  <c r="H3290" i="2"/>
  <c r="I3290" i="2"/>
  <c r="J3290" i="2" s="1"/>
  <c r="L3290" i="2"/>
  <c r="M3290" i="2"/>
  <c r="N3290" i="2" s="1"/>
  <c r="P3290" i="2"/>
  <c r="Q3290" i="2"/>
  <c r="R3290" i="2"/>
  <c r="S3290" i="2"/>
  <c r="T3290" i="2"/>
  <c r="A3291" i="2"/>
  <c r="B3291" i="2" s="1"/>
  <c r="C3291" i="2"/>
  <c r="D3291" i="2"/>
  <c r="G3291" i="2"/>
  <c r="E3291" i="2" s="1"/>
  <c r="F3291" i="2" s="1"/>
  <c r="H3291" i="2"/>
  <c r="I3291" i="2"/>
  <c r="L3291" i="2"/>
  <c r="M3291" i="2"/>
  <c r="N3291" i="2" s="1"/>
  <c r="P3291" i="2"/>
  <c r="Q3291" i="2"/>
  <c r="R3291" i="2"/>
  <c r="S3291" i="2"/>
  <c r="T3291" i="2"/>
  <c r="A3292" i="2"/>
  <c r="B3292" i="2" s="1"/>
  <c r="C3292" i="2"/>
  <c r="D3292" i="2"/>
  <c r="G3292" i="2"/>
  <c r="E3292" i="2" s="1"/>
  <c r="F3292" i="2" s="1"/>
  <c r="H3292" i="2"/>
  <c r="I3292" i="2"/>
  <c r="L3292" i="2"/>
  <c r="M3292" i="2"/>
  <c r="O3292" i="2" s="1"/>
  <c r="P3292" i="2"/>
  <c r="Q3292" i="2"/>
  <c r="R3292" i="2"/>
  <c r="S3292" i="2"/>
  <c r="T3292" i="2"/>
  <c r="A3293" i="2"/>
  <c r="B3293" i="2" s="1"/>
  <c r="C3293" i="2"/>
  <c r="D3293" i="2"/>
  <c r="G3293" i="2"/>
  <c r="E3293" i="2" s="1"/>
  <c r="F3293" i="2" s="1"/>
  <c r="H3293" i="2"/>
  <c r="I3293" i="2"/>
  <c r="J3293" i="2" s="1"/>
  <c r="L3293" i="2"/>
  <c r="M3293" i="2"/>
  <c r="O3293" i="2" s="1"/>
  <c r="P3293" i="2"/>
  <c r="Q3293" i="2"/>
  <c r="R3293" i="2"/>
  <c r="S3293" i="2"/>
  <c r="T3293" i="2"/>
  <c r="A2907" i="2"/>
  <c r="B2907" i="2" s="1"/>
  <c r="C2907" i="2"/>
  <c r="D2907" i="2"/>
  <c r="G2907" i="2"/>
  <c r="E2907" i="2" s="1"/>
  <c r="F2907" i="2" s="1"/>
  <c r="H2907" i="2"/>
  <c r="I2907" i="2"/>
  <c r="L2907" i="2"/>
  <c r="M2907" i="2"/>
  <c r="N2907" i="2" s="1"/>
  <c r="P2907" i="2"/>
  <c r="Q2907" i="2"/>
  <c r="R2907" i="2"/>
  <c r="S2907" i="2"/>
  <c r="T2907" i="2"/>
  <c r="A2908" i="2"/>
  <c r="B2908" i="2" s="1"/>
  <c r="C2908" i="2"/>
  <c r="D2908" i="2"/>
  <c r="G2908" i="2"/>
  <c r="E2908" i="2" s="1"/>
  <c r="F2908" i="2" s="1"/>
  <c r="H2908" i="2"/>
  <c r="I2908" i="2"/>
  <c r="K2908" i="2" s="1"/>
  <c r="L2908" i="2"/>
  <c r="M2908" i="2"/>
  <c r="N2908" i="2" s="1"/>
  <c r="P2908" i="2"/>
  <c r="Q2908" i="2"/>
  <c r="R2908" i="2"/>
  <c r="S2908" i="2"/>
  <c r="T2908" i="2"/>
  <c r="A2909" i="2"/>
  <c r="B2909" i="2" s="1"/>
  <c r="C2909" i="2"/>
  <c r="D2909" i="2"/>
  <c r="G2909" i="2"/>
  <c r="E2909" i="2" s="1"/>
  <c r="F2909" i="2" s="1"/>
  <c r="H2909" i="2"/>
  <c r="I2909" i="2"/>
  <c r="K2909" i="2" s="1"/>
  <c r="L2909" i="2"/>
  <c r="M2909" i="2"/>
  <c r="N2909" i="2" s="1"/>
  <c r="P2909" i="2"/>
  <c r="Q2909" i="2"/>
  <c r="R2909" i="2"/>
  <c r="S2909" i="2"/>
  <c r="T2909" i="2"/>
  <c r="A2910" i="2"/>
  <c r="B2910" i="2" s="1"/>
  <c r="C2910" i="2"/>
  <c r="D2910" i="2"/>
  <c r="G2910" i="2"/>
  <c r="E2910" i="2" s="1"/>
  <c r="F2910" i="2" s="1"/>
  <c r="H2910" i="2"/>
  <c r="I2910" i="2"/>
  <c r="J2910" i="2" s="1"/>
  <c r="L2910" i="2"/>
  <c r="M2910" i="2"/>
  <c r="O2910" i="2" s="1"/>
  <c r="P2910" i="2"/>
  <c r="Q2910" i="2"/>
  <c r="R2910" i="2"/>
  <c r="S2910" i="2"/>
  <c r="T2910" i="2"/>
  <c r="A2911" i="2"/>
  <c r="B2911" i="2" s="1"/>
  <c r="C2911" i="2"/>
  <c r="D2911" i="2"/>
  <c r="G2911" i="2"/>
  <c r="E2911" i="2" s="1"/>
  <c r="F2911" i="2" s="1"/>
  <c r="H2911" i="2"/>
  <c r="I2911" i="2"/>
  <c r="J2911" i="2" s="1"/>
  <c r="L2911" i="2"/>
  <c r="M2911" i="2"/>
  <c r="N2911" i="2" s="1"/>
  <c r="P2911" i="2"/>
  <c r="Q2911" i="2"/>
  <c r="R2911" i="2"/>
  <c r="S2911" i="2"/>
  <c r="T2911" i="2"/>
  <c r="A2912" i="2"/>
  <c r="B2912" i="2" s="1"/>
  <c r="C2912" i="2"/>
  <c r="D2912" i="2"/>
  <c r="G2912" i="2"/>
  <c r="E2912" i="2" s="1"/>
  <c r="F2912" i="2" s="1"/>
  <c r="H2912" i="2"/>
  <c r="I2912" i="2"/>
  <c r="L2912" i="2"/>
  <c r="M2912" i="2"/>
  <c r="N2912" i="2" s="1"/>
  <c r="P2912" i="2"/>
  <c r="Q2912" i="2"/>
  <c r="R2912" i="2"/>
  <c r="S2912" i="2"/>
  <c r="T2912" i="2"/>
  <c r="A2913" i="2"/>
  <c r="B2913" i="2" s="1"/>
  <c r="C2913" i="2"/>
  <c r="D2913" i="2"/>
  <c r="G2913" i="2"/>
  <c r="E2913" i="2" s="1"/>
  <c r="F2913" i="2" s="1"/>
  <c r="H2913" i="2"/>
  <c r="I2913" i="2"/>
  <c r="L2913" i="2"/>
  <c r="M2913" i="2"/>
  <c r="N2913" i="2" s="1"/>
  <c r="P2913" i="2"/>
  <c r="Q2913" i="2"/>
  <c r="R2913" i="2"/>
  <c r="S2913" i="2"/>
  <c r="T2913" i="2"/>
  <c r="A2914" i="2"/>
  <c r="B2914" i="2" s="1"/>
  <c r="C2914" i="2"/>
  <c r="D2914" i="2"/>
  <c r="G2914" i="2"/>
  <c r="E2914" i="2" s="1"/>
  <c r="F2914" i="2" s="1"/>
  <c r="H2914" i="2"/>
  <c r="I2914" i="2"/>
  <c r="J2914" i="2" s="1"/>
  <c r="L2914" i="2"/>
  <c r="M2914" i="2"/>
  <c r="O2914" i="2" s="1"/>
  <c r="P2914" i="2"/>
  <c r="Q2914" i="2"/>
  <c r="R2914" i="2"/>
  <c r="S2914" i="2"/>
  <c r="T2914" i="2"/>
  <c r="A2915" i="2"/>
  <c r="B2915" i="2" s="1"/>
  <c r="C2915" i="2"/>
  <c r="D2915" i="2"/>
  <c r="G2915" i="2"/>
  <c r="E2915" i="2" s="1"/>
  <c r="F2915" i="2" s="1"/>
  <c r="H2915" i="2"/>
  <c r="I2915" i="2"/>
  <c r="L2915" i="2"/>
  <c r="M2915" i="2"/>
  <c r="P2915" i="2"/>
  <c r="Q2915" i="2"/>
  <c r="R2915" i="2"/>
  <c r="S2915" i="2"/>
  <c r="T2915" i="2"/>
  <c r="A2916" i="2"/>
  <c r="B2916" i="2" s="1"/>
  <c r="C2916" i="2"/>
  <c r="D2916" i="2"/>
  <c r="G2916" i="2"/>
  <c r="E2916" i="2" s="1"/>
  <c r="F2916" i="2" s="1"/>
  <c r="H2916" i="2"/>
  <c r="I2916" i="2"/>
  <c r="K2916" i="2" s="1"/>
  <c r="L2916" i="2"/>
  <c r="M2916" i="2"/>
  <c r="N2916" i="2" s="1"/>
  <c r="P2916" i="2"/>
  <c r="Q2916" i="2"/>
  <c r="R2916" i="2"/>
  <c r="S2916" i="2"/>
  <c r="T2916" i="2"/>
  <c r="A2917" i="2"/>
  <c r="B2917" i="2" s="1"/>
  <c r="C2917" i="2"/>
  <c r="D2917" i="2"/>
  <c r="G2917" i="2"/>
  <c r="E2917" i="2" s="1"/>
  <c r="F2917" i="2" s="1"/>
  <c r="H2917" i="2"/>
  <c r="I2917" i="2"/>
  <c r="J2917" i="2" s="1"/>
  <c r="L2917" i="2"/>
  <c r="M2917" i="2"/>
  <c r="P2917" i="2"/>
  <c r="Q2917" i="2"/>
  <c r="R2917" i="2"/>
  <c r="S2917" i="2"/>
  <c r="T2917" i="2"/>
  <c r="A2918" i="2"/>
  <c r="B2918" i="2" s="1"/>
  <c r="C2918" i="2"/>
  <c r="D2918" i="2"/>
  <c r="G2918" i="2"/>
  <c r="E2918" i="2" s="1"/>
  <c r="F2918" i="2" s="1"/>
  <c r="H2918" i="2"/>
  <c r="I2918" i="2"/>
  <c r="J2918" i="2" s="1"/>
  <c r="L2918" i="2"/>
  <c r="M2918" i="2"/>
  <c r="O2918" i="2" s="1"/>
  <c r="P2918" i="2"/>
  <c r="Q2918" i="2"/>
  <c r="R2918" i="2"/>
  <c r="S2918" i="2"/>
  <c r="T2918" i="2"/>
  <c r="A2919" i="2"/>
  <c r="B2919" i="2" s="1"/>
  <c r="C2919" i="2"/>
  <c r="D2919" i="2"/>
  <c r="G2919" i="2"/>
  <c r="E2919" i="2" s="1"/>
  <c r="F2919" i="2" s="1"/>
  <c r="H2919" i="2"/>
  <c r="I2919" i="2"/>
  <c r="J2919" i="2" s="1"/>
  <c r="L2919" i="2"/>
  <c r="M2919" i="2"/>
  <c r="N2919" i="2" s="1"/>
  <c r="P2919" i="2"/>
  <c r="Q2919" i="2"/>
  <c r="R2919" i="2"/>
  <c r="S2919" i="2"/>
  <c r="T2919" i="2"/>
  <c r="A2920" i="2"/>
  <c r="B2920" i="2" s="1"/>
  <c r="C2920" i="2"/>
  <c r="D2920" i="2"/>
  <c r="G2920" i="2"/>
  <c r="E2920" i="2" s="1"/>
  <c r="F2920" i="2" s="1"/>
  <c r="H2920" i="2"/>
  <c r="I2920" i="2"/>
  <c r="K2920" i="2" s="1"/>
  <c r="L2920" i="2"/>
  <c r="M2920" i="2"/>
  <c r="N2920" i="2" s="1"/>
  <c r="P2920" i="2"/>
  <c r="Q2920" i="2"/>
  <c r="R2920" i="2"/>
  <c r="S2920" i="2"/>
  <c r="T2920" i="2"/>
  <c r="A2921" i="2"/>
  <c r="B2921" i="2" s="1"/>
  <c r="C2921" i="2"/>
  <c r="D2921" i="2"/>
  <c r="G2921" i="2"/>
  <c r="E2921" i="2" s="1"/>
  <c r="F2921" i="2" s="1"/>
  <c r="H2921" i="2"/>
  <c r="I2921" i="2"/>
  <c r="L2921" i="2"/>
  <c r="M2921" i="2"/>
  <c r="N2921" i="2" s="1"/>
  <c r="P2921" i="2"/>
  <c r="Q2921" i="2"/>
  <c r="R2921" i="2"/>
  <c r="S2921" i="2"/>
  <c r="T2921" i="2"/>
  <c r="A2922" i="2"/>
  <c r="B2922" i="2" s="1"/>
  <c r="C2922" i="2"/>
  <c r="D2922" i="2"/>
  <c r="G2922" i="2"/>
  <c r="E2922" i="2" s="1"/>
  <c r="F2922" i="2" s="1"/>
  <c r="H2922" i="2"/>
  <c r="I2922" i="2"/>
  <c r="J2922" i="2" s="1"/>
  <c r="L2922" i="2"/>
  <c r="M2922" i="2"/>
  <c r="O2922" i="2" s="1"/>
  <c r="P2922" i="2"/>
  <c r="Q2922" i="2"/>
  <c r="R2922" i="2"/>
  <c r="S2922" i="2"/>
  <c r="T2922" i="2"/>
  <c r="A2923" i="2"/>
  <c r="B2923" i="2" s="1"/>
  <c r="C2923" i="2"/>
  <c r="D2923" i="2"/>
  <c r="G2923" i="2"/>
  <c r="E2923" i="2" s="1"/>
  <c r="F2923" i="2" s="1"/>
  <c r="H2923" i="2"/>
  <c r="I2923" i="2"/>
  <c r="J2923" i="2" s="1"/>
  <c r="L2923" i="2"/>
  <c r="M2923" i="2"/>
  <c r="P2923" i="2"/>
  <c r="Q2923" i="2"/>
  <c r="R2923" i="2"/>
  <c r="S2923" i="2"/>
  <c r="T2923" i="2"/>
  <c r="A2924" i="2"/>
  <c r="B2924" i="2" s="1"/>
  <c r="C2924" i="2"/>
  <c r="D2924" i="2"/>
  <c r="G2924" i="2"/>
  <c r="E2924" i="2" s="1"/>
  <c r="F2924" i="2" s="1"/>
  <c r="H2924" i="2"/>
  <c r="I2924" i="2"/>
  <c r="K2924" i="2" s="1"/>
  <c r="L2924" i="2"/>
  <c r="M2924" i="2"/>
  <c r="N2924" i="2" s="1"/>
  <c r="P2924" i="2"/>
  <c r="Q2924" i="2"/>
  <c r="R2924" i="2"/>
  <c r="S2924" i="2"/>
  <c r="T2924" i="2"/>
  <c r="A2925" i="2"/>
  <c r="B2925" i="2" s="1"/>
  <c r="C2925" i="2"/>
  <c r="D2925" i="2"/>
  <c r="G2925" i="2"/>
  <c r="E2925" i="2" s="1"/>
  <c r="F2925" i="2" s="1"/>
  <c r="H2925" i="2"/>
  <c r="I2925" i="2"/>
  <c r="K2925" i="2" s="1"/>
  <c r="L2925" i="2"/>
  <c r="M2925" i="2"/>
  <c r="N2925" i="2" s="1"/>
  <c r="P2925" i="2"/>
  <c r="Q2925" i="2"/>
  <c r="R2925" i="2"/>
  <c r="S2925" i="2"/>
  <c r="T2925" i="2"/>
  <c r="A2926" i="2"/>
  <c r="B2926" i="2" s="1"/>
  <c r="C2926" i="2"/>
  <c r="D2926" i="2"/>
  <c r="G2926" i="2"/>
  <c r="E2926" i="2" s="1"/>
  <c r="F2926" i="2" s="1"/>
  <c r="H2926" i="2"/>
  <c r="I2926" i="2"/>
  <c r="J2926" i="2" s="1"/>
  <c r="L2926" i="2"/>
  <c r="M2926" i="2"/>
  <c r="O2926" i="2" s="1"/>
  <c r="P2926" i="2"/>
  <c r="Q2926" i="2"/>
  <c r="R2926" i="2"/>
  <c r="S2926" i="2"/>
  <c r="T2926" i="2"/>
  <c r="A2927" i="2"/>
  <c r="B2927" i="2" s="1"/>
  <c r="C2927" i="2"/>
  <c r="D2927" i="2"/>
  <c r="G2927" i="2"/>
  <c r="E2927" i="2" s="1"/>
  <c r="F2927" i="2" s="1"/>
  <c r="H2927" i="2"/>
  <c r="I2927" i="2"/>
  <c r="J2927" i="2" s="1"/>
  <c r="L2927" i="2"/>
  <c r="M2927" i="2"/>
  <c r="N2927" i="2" s="1"/>
  <c r="P2927" i="2"/>
  <c r="Q2927" i="2"/>
  <c r="R2927" i="2"/>
  <c r="S2927" i="2"/>
  <c r="T2927" i="2"/>
  <c r="A2928" i="2"/>
  <c r="B2928" i="2" s="1"/>
  <c r="C2928" i="2"/>
  <c r="D2928" i="2"/>
  <c r="G2928" i="2"/>
  <c r="E2928" i="2" s="1"/>
  <c r="F2928" i="2" s="1"/>
  <c r="H2928" i="2"/>
  <c r="I2928" i="2"/>
  <c r="K2928" i="2" s="1"/>
  <c r="L2928" i="2"/>
  <c r="M2928" i="2"/>
  <c r="N2928" i="2" s="1"/>
  <c r="P2928" i="2"/>
  <c r="Q2928" i="2"/>
  <c r="R2928" i="2"/>
  <c r="S2928" i="2"/>
  <c r="T2928" i="2"/>
  <c r="A2929" i="2"/>
  <c r="B2929" i="2" s="1"/>
  <c r="C2929" i="2"/>
  <c r="D2929" i="2"/>
  <c r="G2929" i="2"/>
  <c r="E2929" i="2" s="1"/>
  <c r="F2929" i="2" s="1"/>
  <c r="H2929" i="2"/>
  <c r="I2929" i="2"/>
  <c r="K2929" i="2" s="1"/>
  <c r="L2929" i="2"/>
  <c r="M2929" i="2"/>
  <c r="N2929" i="2" s="1"/>
  <c r="P2929" i="2"/>
  <c r="Q2929" i="2"/>
  <c r="R2929" i="2"/>
  <c r="S2929" i="2"/>
  <c r="T2929" i="2"/>
  <c r="A2930" i="2"/>
  <c r="B2930" i="2" s="1"/>
  <c r="C2930" i="2"/>
  <c r="D2930" i="2"/>
  <c r="G2930" i="2"/>
  <c r="E2930" i="2" s="1"/>
  <c r="F2930" i="2" s="1"/>
  <c r="H2930" i="2"/>
  <c r="I2930" i="2"/>
  <c r="J2930" i="2" s="1"/>
  <c r="L2930" i="2"/>
  <c r="M2930" i="2"/>
  <c r="O2930" i="2" s="1"/>
  <c r="P2930" i="2"/>
  <c r="Q2930" i="2"/>
  <c r="R2930" i="2"/>
  <c r="S2930" i="2"/>
  <c r="T2930" i="2"/>
  <c r="A2931" i="2"/>
  <c r="B2931" i="2" s="1"/>
  <c r="C2931" i="2"/>
  <c r="D2931" i="2"/>
  <c r="G2931" i="2"/>
  <c r="E2931" i="2" s="1"/>
  <c r="F2931" i="2" s="1"/>
  <c r="H2931" i="2"/>
  <c r="I2931" i="2"/>
  <c r="L2931" i="2"/>
  <c r="M2931" i="2"/>
  <c r="N2931" i="2" s="1"/>
  <c r="P2931" i="2"/>
  <c r="Q2931" i="2"/>
  <c r="R2931" i="2"/>
  <c r="S2931" i="2"/>
  <c r="T2931" i="2"/>
  <c r="A2932" i="2"/>
  <c r="B2932" i="2" s="1"/>
  <c r="C2932" i="2"/>
  <c r="D2932" i="2"/>
  <c r="G2932" i="2"/>
  <c r="E2932" i="2" s="1"/>
  <c r="F2932" i="2" s="1"/>
  <c r="H2932" i="2"/>
  <c r="I2932" i="2"/>
  <c r="K2932" i="2" s="1"/>
  <c r="L2932" i="2"/>
  <c r="M2932" i="2"/>
  <c r="N2932" i="2" s="1"/>
  <c r="P2932" i="2"/>
  <c r="Q2932" i="2"/>
  <c r="R2932" i="2"/>
  <c r="S2932" i="2"/>
  <c r="T2932" i="2"/>
  <c r="A2933" i="2"/>
  <c r="B2933" i="2" s="1"/>
  <c r="C2933" i="2"/>
  <c r="D2933" i="2"/>
  <c r="G2933" i="2"/>
  <c r="E2933" i="2" s="1"/>
  <c r="F2933" i="2" s="1"/>
  <c r="H2933" i="2"/>
  <c r="I2933" i="2"/>
  <c r="J2933" i="2" s="1"/>
  <c r="L2933" i="2"/>
  <c r="M2933" i="2"/>
  <c r="O2933" i="2" s="1"/>
  <c r="P2933" i="2"/>
  <c r="Q2933" i="2"/>
  <c r="R2933" i="2"/>
  <c r="S2933" i="2"/>
  <c r="T2933" i="2"/>
  <c r="A2934" i="2"/>
  <c r="B2934" i="2" s="1"/>
  <c r="C2934" i="2"/>
  <c r="D2934" i="2"/>
  <c r="G2934" i="2"/>
  <c r="E2934" i="2" s="1"/>
  <c r="F2934" i="2" s="1"/>
  <c r="H2934" i="2"/>
  <c r="I2934" i="2"/>
  <c r="J2934" i="2" s="1"/>
  <c r="L2934" i="2"/>
  <c r="M2934" i="2"/>
  <c r="O2934" i="2" s="1"/>
  <c r="P2934" i="2"/>
  <c r="Q2934" i="2"/>
  <c r="R2934" i="2"/>
  <c r="S2934" i="2"/>
  <c r="T2934" i="2"/>
  <c r="A2935" i="2"/>
  <c r="B2935" i="2" s="1"/>
  <c r="C2935" i="2"/>
  <c r="D2935" i="2"/>
  <c r="G2935" i="2"/>
  <c r="E2935" i="2" s="1"/>
  <c r="F2935" i="2" s="1"/>
  <c r="H2935" i="2"/>
  <c r="I2935" i="2"/>
  <c r="J2935" i="2" s="1"/>
  <c r="L2935" i="2"/>
  <c r="M2935" i="2"/>
  <c r="N2935" i="2" s="1"/>
  <c r="P2935" i="2"/>
  <c r="Q2935" i="2"/>
  <c r="R2935" i="2"/>
  <c r="S2935" i="2"/>
  <c r="T2935" i="2"/>
  <c r="A2936" i="2"/>
  <c r="B2936" i="2" s="1"/>
  <c r="C2936" i="2"/>
  <c r="D2936" i="2"/>
  <c r="G2936" i="2"/>
  <c r="E2936" i="2" s="1"/>
  <c r="F2936" i="2" s="1"/>
  <c r="H2936" i="2"/>
  <c r="I2936" i="2"/>
  <c r="L2936" i="2"/>
  <c r="M2936" i="2"/>
  <c r="N2936" i="2" s="1"/>
  <c r="P2936" i="2"/>
  <c r="Q2936" i="2"/>
  <c r="R2936" i="2"/>
  <c r="S2936" i="2"/>
  <c r="T2936" i="2"/>
  <c r="A2937" i="2"/>
  <c r="B2937" i="2" s="1"/>
  <c r="C2937" i="2"/>
  <c r="D2937" i="2"/>
  <c r="G2937" i="2"/>
  <c r="E2937" i="2" s="1"/>
  <c r="F2937" i="2" s="1"/>
  <c r="H2937" i="2"/>
  <c r="I2937" i="2"/>
  <c r="K2937" i="2" s="1"/>
  <c r="L2937" i="2"/>
  <c r="M2937" i="2"/>
  <c r="N2937" i="2" s="1"/>
  <c r="P2937" i="2"/>
  <c r="Q2937" i="2"/>
  <c r="R2937" i="2"/>
  <c r="S2937" i="2"/>
  <c r="T2937" i="2"/>
  <c r="A2938" i="2"/>
  <c r="B2938" i="2" s="1"/>
  <c r="C2938" i="2"/>
  <c r="D2938" i="2"/>
  <c r="G2938" i="2"/>
  <c r="E2938" i="2" s="1"/>
  <c r="F2938" i="2" s="1"/>
  <c r="H2938" i="2"/>
  <c r="I2938" i="2"/>
  <c r="J2938" i="2" s="1"/>
  <c r="L2938" i="2"/>
  <c r="M2938" i="2"/>
  <c r="O2938" i="2" s="1"/>
  <c r="P2938" i="2"/>
  <c r="Q2938" i="2"/>
  <c r="R2938" i="2"/>
  <c r="S2938" i="2"/>
  <c r="T2938" i="2"/>
  <c r="A2939" i="2"/>
  <c r="B2939" i="2" s="1"/>
  <c r="C2939" i="2"/>
  <c r="D2939" i="2"/>
  <c r="G2939" i="2"/>
  <c r="E2939" i="2" s="1"/>
  <c r="F2939" i="2" s="1"/>
  <c r="H2939" i="2"/>
  <c r="I2939" i="2"/>
  <c r="L2939" i="2"/>
  <c r="M2939" i="2"/>
  <c r="P2939" i="2"/>
  <c r="Q2939" i="2"/>
  <c r="R2939" i="2"/>
  <c r="S2939" i="2"/>
  <c r="T2939" i="2"/>
  <c r="A2940" i="2"/>
  <c r="B2940" i="2" s="1"/>
  <c r="C2940" i="2"/>
  <c r="D2940" i="2"/>
  <c r="G2940" i="2"/>
  <c r="E2940" i="2" s="1"/>
  <c r="F2940" i="2" s="1"/>
  <c r="H2940" i="2"/>
  <c r="I2940" i="2"/>
  <c r="K2940" i="2" s="1"/>
  <c r="L2940" i="2"/>
  <c r="M2940" i="2"/>
  <c r="N2940" i="2" s="1"/>
  <c r="P2940" i="2"/>
  <c r="Q2940" i="2"/>
  <c r="R2940" i="2"/>
  <c r="S2940" i="2"/>
  <c r="T2940" i="2"/>
  <c r="A2941" i="2"/>
  <c r="B2941" i="2" s="1"/>
  <c r="C2941" i="2"/>
  <c r="D2941" i="2"/>
  <c r="G2941" i="2"/>
  <c r="E2941" i="2" s="1"/>
  <c r="F2941" i="2" s="1"/>
  <c r="H2941" i="2"/>
  <c r="I2941" i="2"/>
  <c r="K2941" i="2" s="1"/>
  <c r="L2941" i="2"/>
  <c r="M2941" i="2"/>
  <c r="N2941" i="2" s="1"/>
  <c r="P2941" i="2"/>
  <c r="Q2941" i="2"/>
  <c r="R2941" i="2"/>
  <c r="S2941" i="2"/>
  <c r="T2941" i="2"/>
  <c r="A2942" i="2"/>
  <c r="B2942" i="2" s="1"/>
  <c r="C2942" i="2"/>
  <c r="D2942" i="2"/>
  <c r="G2942" i="2"/>
  <c r="E2942" i="2" s="1"/>
  <c r="F2942" i="2" s="1"/>
  <c r="H2942" i="2"/>
  <c r="I2942" i="2"/>
  <c r="J2942" i="2" s="1"/>
  <c r="L2942" i="2"/>
  <c r="M2942" i="2"/>
  <c r="O2942" i="2" s="1"/>
  <c r="P2942" i="2"/>
  <c r="Q2942" i="2"/>
  <c r="R2942" i="2"/>
  <c r="S2942" i="2"/>
  <c r="T2942" i="2"/>
  <c r="A2943" i="2"/>
  <c r="B2943" i="2" s="1"/>
  <c r="C2943" i="2"/>
  <c r="D2943" i="2"/>
  <c r="G2943" i="2"/>
  <c r="E2943" i="2" s="1"/>
  <c r="F2943" i="2" s="1"/>
  <c r="H2943" i="2"/>
  <c r="I2943" i="2"/>
  <c r="J2943" i="2" s="1"/>
  <c r="L2943" i="2"/>
  <c r="M2943" i="2"/>
  <c r="N2943" i="2" s="1"/>
  <c r="P2943" i="2"/>
  <c r="Q2943" i="2"/>
  <c r="R2943" i="2"/>
  <c r="S2943" i="2"/>
  <c r="T2943" i="2"/>
  <c r="A2944" i="2"/>
  <c r="B2944" i="2" s="1"/>
  <c r="C2944" i="2"/>
  <c r="D2944" i="2"/>
  <c r="G2944" i="2"/>
  <c r="E2944" i="2" s="1"/>
  <c r="F2944" i="2" s="1"/>
  <c r="H2944" i="2"/>
  <c r="I2944" i="2"/>
  <c r="K2944" i="2" s="1"/>
  <c r="L2944" i="2"/>
  <c r="M2944" i="2"/>
  <c r="N2944" i="2" s="1"/>
  <c r="P2944" i="2"/>
  <c r="Q2944" i="2"/>
  <c r="R2944" i="2"/>
  <c r="S2944" i="2"/>
  <c r="T2944" i="2"/>
  <c r="A2945" i="2"/>
  <c r="B2945" i="2" s="1"/>
  <c r="C2945" i="2"/>
  <c r="D2945" i="2"/>
  <c r="G2945" i="2"/>
  <c r="E2945" i="2" s="1"/>
  <c r="F2945" i="2" s="1"/>
  <c r="H2945" i="2"/>
  <c r="I2945" i="2"/>
  <c r="J2945" i="2" s="1"/>
  <c r="L2945" i="2"/>
  <c r="M2945" i="2"/>
  <c r="P2945" i="2"/>
  <c r="Q2945" i="2"/>
  <c r="R2945" i="2"/>
  <c r="S2945" i="2"/>
  <c r="T2945" i="2"/>
  <c r="A2946" i="2"/>
  <c r="B2946" i="2" s="1"/>
  <c r="C2946" i="2"/>
  <c r="D2946" i="2"/>
  <c r="G2946" i="2"/>
  <c r="E2946" i="2" s="1"/>
  <c r="F2946" i="2" s="1"/>
  <c r="H2946" i="2"/>
  <c r="I2946" i="2"/>
  <c r="J2946" i="2" s="1"/>
  <c r="L2946" i="2"/>
  <c r="M2946" i="2"/>
  <c r="O2946" i="2" s="1"/>
  <c r="P2946" i="2"/>
  <c r="Q2946" i="2"/>
  <c r="R2946" i="2"/>
  <c r="S2946" i="2"/>
  <c r="T2946" i="2"/>
  <c r="A2947" i="2"/>
  <c r="B2947" i="2" s="1"/>
  <c r="C2947" i="2"/>
  <c r="D2947" i="2"/>
  <c r="G2947" i="2"/>
  <c r="E2947" i="2" s="1"/>
  <c r="F2947" i="2" s="1"/>
  <c r="H2947" i="2"/>
  <c r="I2947" i="2"/>
  <c r="L2947" i="2"/>
  <c r="M2947" i="2"/>
  <c r="N2947" i="2" s="1"/>
  <c r="P2947" i="2"/>
  <c r="Q2947" i="2"/>
  <c r="R2947" i="2"/>
  <c r="S2947" i="2"/>
  <c r="T2947" i="2"/>
  <c r="A2948" i="2"/>
  <c r="B2948" i="2" s="1"/>
  <c r="C2948" i="2"/>
  <c r="D2948" i="2"/>
  <c r="G2948" i="2"/>
  <c r="E2948" i="2" s="1"/>
  <c r="F2948" i="2" s="1"/>
  <c r="H2948" i="2"/>
  <c r="I2948" i="2"/>
  <c r="K2948" i="2" s="1"/>
  <c r="L2948" i="2"/>
  <c r="M2948" i="2"/>
  <c r="N2948" i="2" s="1"/>
  <c r="P2948" i="2"/>
  <c r="Q2948" i="2"/>
  <c r="R2948" i="2"/>
  <c r="S2948" i="2"/>
  <c r="T2948" i="2"/>
  <c r="A2949" i="2"/>
  <c r="B2949" i="2" s="1"/>
  <c r="C2949" i="2"/>
  <c r="D2949" i="2"/>
  <c r="G2949" i="2"/>
  <c r="E2949" i="2" s="1"/>
  <c r="F2949" i="2" s="1"/>
  <c r="H2949" i="2"/>
  <c r="I2949" i="2"/>
  <c r="J2949" i="2" s="1"/>
  <c r="L2949" i="2"/>
  <c r="M2949" i="2"/>
  <c r="P2949" i="2"/>
  <c r="Q2949" i="2"/>
  <c r="R2949" i="2"/>
  <c r="S2949" i="2"/>
  <c r="T2949" i="2"/>
  <c r="A2950" i="2"/>
  <c r="B2950" i="2" s="1"/>
  <c r="C2950" i="2"/>
  <c r="D2950" i="2"/>
  <c r="G2950" i="2"/>
  <c r="E2950" i="2" s="1"/>
  <c r="F2950" i="2" s="1"/>
  <c r="H2950" i="2"/>
  <c r="I2950" i="2"/>
  <c r="J2950" i="2" s="1"/>
  <c r="L2950" i="2"/>
  <c r="M2950" i="2"/>
  <c r="O2950" i="2" s="1"/>
  <c r="P2950" i="2"/>
  <c r="Q2950" i="2"/>
  <c r="R2950" i="2"/>
  <c r="S2950" i="2"/>
  <c r="T2950" i="2"/>
  <c r="A2951" i="2"/>
  <c r="B2951" i="2" s="1"/>
  <c r="C2951" i="2"/>
  <c r="D2951" i="2"/>
  <c r="G2951" i="2"/>
  <c r="E2951" i="2" s="1"/>
  <c r="F2951" i="2" s="1"/>
  <c r="H2951" i="2"/>
  <c r="I2951" i="2"/>
  <c r="J2951" i="2" s="1"/>
  <c r="L2951" i="2"/>
  <c r="M2951" i="2"/>
  <c r="N2951" i="2" s="1"/>
  <c r="P2951" i="2"/>
  <c r="Q2951" i="2"/>
  <c r="R2951" i="2"/>
  <c r="S2951" i="2"/>
  <c r="T2951" i="2"/>
  <c r="A2952" i="2"/>
  <c r="B2952" i="2" s="1"/>
  <c r="C2952" i="2"/>
  <c r="D2952" i="2"/>
  <c r="G2952" i="2"/>
  <c r="E2952" i="2" s="1"/>
  <c r="F2952" i="2" s="1"/>
  <c r="H2952" i="2"/>
  <c r="I2952" i="2"/>
  <c r="K2952" i="2" s="1"/>
  <c r="L2952" i="2"/>
  <c r="M2952" i="2"/>
  <c r="N2952" i="2" s="1"/>
  <c r="P2952" i="2"/>
  <c r="Q2952" i="2"/>
  <c r="R2952" i="2"/>
  <c r="S2952" i="2"/>
  <c r="T2952" i="2"/>
  <c r="A2953" i="2"/>
  <c r="B2953" i="2" s="1"/>
  <c r="C2953" i="2"/>
  <c r="D2953" i="2"/>
  <c r="G2953" i="2"/>
  <c r="E2953" i="2" s="1"/>
  <c r="F2953" i="2" s="1"/>
  <c r="H2953" i="2"/>
  <c r="I2953" i="2"/>
  <c r="L2953" i="2"/>
  <c r="M2953" i="2"/>
  <c r="P2953" i="2"/>
  <c r="Q2953" i="2"/>
  <c r="R2953" i="2"/>
  <c r="S2953" i="2"/>
  <c r="T2953" i="2"/>
  <c r="A2954" i="2"/>
  <c r="B2954" i="2" s="1"/>
  <c r="C2954" i="2"/>
  <c r="D2954" i="2"/>
  <c r="G2954" i="2"/>
  <c r="E2954" i="2" s="1"/>
  <c r="F2954" i="2" s="1"/>
  <c r="H2954" i="2"/>
  <c r="I2954" i="2"/>
  <c r="J2954" i="2" s="1"/>
  <c r="L2954" i="2"/>
  <c r="M2954" i="2"/>
  <c r="O2954" i="2" s="1"/>
  <c r="P2954" i="2"/>
  <c r="Q2954" i="2"/>
  <c r="R2954" i="2"/>
  <c r="S2954" i="2"/>
  <c r="T2954" i="2"/>
  <c r="A2955" i="2"/>
  <c r="B2955" i="2" s="1"/>
  <c r="C2955" i="2"/>
  <c r="D2955" i="2"/>
  <c r="G2955" i="2"/>
  <c r="E2955" i="2" s="1"/>
  <c r="F2955" i="2" s="1"/>
  <c r="H2955" i="2"/>
  <c r="I2955" i="2"/>
  <c r="J2955" i="2" s="1"/>
  <c r="L2955" i="2"/>
  <c r="M2955" i="2"/>
  <c r="N2955" i="2" s="1"/>
  <c r="P2955" i="2"/>
  <c r="Q2955" i="2"/>
  <c r="R2955" i="2"/>
  <c r="S2955" i="2"/>
  <c r="T2955" i="2"/>
  <c r="A2956" i="2"/>
  <c r="B2956" i="2" s="1"/>
  <c r="C2956" i="2"/>
  <c r="D2956" i="2"/>
  <c r="G2956" i="2"/>
  <c r="E2956" i="2" s="1"/>
  <c r="F2956" i="2" s="1"/>
  <c r="H2956" i="2"/>
  <c r="I2956" i="2"/>
  <c r="K2956" i="2" s="1"/>
  <c r="L2956" i="2"/>
  <c r="M2956" i="2"/>
  <c r="N2956" i="2" s="1"/>
  <c r="P2956" i="2"/>
  <c r="Q2956" i="2"/>
  <c r="R2956" i="2"/>
  <c r="S2956" i="2"/>
  <c r="T2956" i="2"/>
  <c r="A2957" i="2"/>
  <c r="B2957" i="2" s="1"/>
  <c r="C2957" i="2"/>
  <c r="D2957" i="2"/>
  <c r="G2957" i="2"/>
  <c r="E2957" i="2" s="1"/>
  <c r="F2957" i="2" s="1"/>
  <c r="H2957" i="2"/>
  <c r="I2957" i="2"/>
  <c r="L2957" i="2"/>
  <c r="M2957" i="2"/>
  <c r="N2957" i="2" s="1"/>
  <c r="P2957" i="2"/>
  <c r="Q2957" i="2"/>
  <c r="R2957" i="2"/>
  <c r="S2957" i="2"/>
  <c r="T2957" i="2"/>
  <c r="A2958" i="2"/>
  <c r="B2958" i="2" s="1"/>
  <c r="C2958" i="2"/>
  <c r="D2958" i="2"/>
  <c r="G2958" i="2"/>
  <c r="E2958" i="2" s="1"/>
  <c r="F2958" i="2" s="1"/>
  <c r="H2958" i="2"/>
  <c r="I2958" i="2"/>
  <c r="J2958" i="2" s="1"/>
  <c r="L2958" i="2"/>
  <c r="M2958" i="2"/>
  <c r="O2958" i="2" s="1"/>
  <c r="P2958" i="2"/>
  <c r="Q2958" i="2"/>
  <c r="R2958" i="2"/>
  <c r="S2958" i="2"/>
  <c r="T2958" i="2"/>
  <c r="A2959" i="2"/>
  <c r="B2959" i="2" s="1"/>
  <c r="C2959" i="2"/>
  <c r="D2959" i="2"/>
  <c r="G2959" i="2"/>
  <c r="E2959" i="2" s="1"/>
  <c r="F2959" i="2" s="1"/>
  <c r="H2959" i="2"/>
  <c r="I2959" i="2"/>
  <c r="J2959" i="2" s="1"/>
  <c r="L2959" i="2"/>
  <c r="M2959" i="2"/>
  <c r="N2959" i="2" s="1"/>
  <c r="P2959" i="2"/>
  <c r="Q2959" i="2"/>
  <c r="R2959" i="2"/>
  <c r="S2959" i="2"/>
  <c r="T2959" i="2"/>
  <c r="A2960" i="2"/>
  <c r="B2960" i="2" s="1"/>
  <c r="C2960" i="2"/>
  <c r="D2960" i="2"/>
  <c r="G2960" i="2"/>
  <c r="E2960" i="2" s="1"/>
  <c r="F2960" i="2" s="1"/>
  <c r="H2960" i="2"/>
  <c r="I2960" i="2"/>
  <c r="K2960" i="2" s="1"/>
  <c r="L2960" i="2"/>
  <c r="M2960" i="2"/>
  <c r="N2960" i="2" s="1"/>
  <c r="P2960" i="2"/>
  <c r="Q2960" i="2"/>
  <c r="R2960" i="2"/>
  <c r="S2960" i="2"/>
  <c r="T2960" i="2"/>
  <c r="A2961" i="2"/>
  <c r="B2961" i="2" s="1"/>
  <c r="C2961" i="2"/>
  <c r="D2961" i="2"/>
  <c r="G2961" i="2"/>
  <c r="E2961" i="2" s="1"/>
  <c r="F2961" i="2" s="1"/>
  <c r="H2961" i="2"/>
  <c r="I2961" i="2"/>
  <c r="K2961" i="2" s="1"/>
  <c r="L2961" i="2"/>
  <c r="M2961" i="2"/>
  <c r="O2961" i="2" s="1"/>
  <c r="P2961" i="2"/>
  <c r="Q2961" i="2"/>
  <c r="R2961" i="2"/>
  <c r="S2961" i="2"/>
  <c r="T2961" i="2"/>
  <c r="A2962" i="2"/>
  <c r="B2962" i="2" s="1"/>
  <c r="C2962" i="2"/>
  <c r="D2962" i="2"/>
  <c r="G2962" i="2"/>
  <c r="E2962" i="2" s="1"/>
  <c r="F2962" i="2" s="1"/>
  <c r="H2962" i="2"/>
  <c r="I2962" i="2"/>
  <c r="J2962" i="2" s="1"/>
  <c r="L2962" i="2"/>
  <c r="M2962" i="2"/>
  <c r="O2962" i="2" s="1"/>
  <c r="P2962" i="2"/>
  <c r="Q2962" i="2"/>
  <c r="R2962" i="2"/>
  <c r="S2962" i="2"/>
  <c r="T2962" i="2"/>
  <c r="A2963" i="2"/>
  <c r="B2963" i="2" s="1"/>
  <c r="C2963" i="2"/>
  <c r="D2963" i="2"/>
  <c r="G2963" i="2"/>
  <c r="E2963" i="2" s="1"/>
  <c r="F2963" i="2" s="1"/>
  <c r="H2963" i="2"/>
  <c r="I2963" i="2"/>
  <c r="L2963" i="2"/>
  <c r="M2963" i="2"/>
  <c r="N2963" i="2" s="1"/>
  <c r="P2963" i="2"/>
  <c r="Q2963" i="2"/>
  <c r="R2963" i="2"/>
  <c r="S2963" i="2"/>
  <c r="T2963" i="2"/>
  <c r="A2964" i="2"/>
  <c r="B2964" i="2" s="1"/>
  <c r="C2964" i="2"/>
  <c r="D2964" i="2"/>
  <c r="G2964" i="2"/>
  <c r="E2964" i="2" s="1"/>
  <c r="F2964" i="2" s="1"/>
  <c r="H2964" i="2"/>
  <c r="I2964" i="2"/>
  <c r="K2964" i="2" s="1"/>
  <c r="L2964" i="2"/>
  <c r="M2964" i="2"/>
  <c r="N2964" i="2" s="1"/>
  <c r="P2964" i="2"/>
  <c r="Q2964" i="2"/>
  <c r="R2964" i="2"/>
  <c r="S2964" i="2"/>
  <c r="T2964" i="2"/>
  <c r="A2965" i="2"/>
  <c r="B2965" i="2" s="1"/>
  <c r="C2965" i="2"/>
  <c r="D2965" i="2"/>
  <c r="G2965" i="2"/>
  <c r="E2965" i="2" s="1"/>
  <c r="F2965" i="2" s="1"/>
  <c r="H2965" i="2"/>
  <c r="I2965" i="2"/>
  <c r="J2965" i="2" s="1"/>
  <c r="L2965" i="2"/>
  <c r="M2965" i="2"/>
  <c r="O2965" i="2" s="1"/>
  <c r="P2965" i="2"/>
  <c r="Q2965" i="2"/>
  <c r="R2965" i="2"/>
  <c r="S2965" i="2"/>
  <c r="T2965" i="2"/>
  <c r="A2966" i="2"/>
  <c r="B2966" i="2" s="1"/>
  <c r="C2966" i="2"/>
  <c r="D2966" i="2"/>
  <c r="G2966" i="2"/>
  <c r="E2966" i="2" s="1"/>
  <c r="F2966" i="2" s="1"/>
  <c r="H2966" i="2"/>
  <c r="I2966" i="2"/>
  <c r="J2966" i="2" s="1"/>
  <c r="L2966" i="2"/>
  <c r="M2966" i="2"/>
  <c r="O2966" i="2" s="1"/>
  <c r="P2966" i="2"/>
  <c r="Q2966" i="2"/>
  <c r="R2966" i="2"/>
  <c r="S2966" i="2"/>
  <c r="T2966" i="2"/>
  <c r="A2967" i="2"/>
  <c r="B2967" i="2" s="1"/>
  <c r="C2967" i="2"/>
  <c r="D2967" i="2"/>
  <c r="G2967" i="2"/>
  <c r="E2967" i="2" s="1"/>
  <c r="F2967" i="2" s="1"/>
  <c r="H2967" i="2"/>
  <c r="I2967" i="2"/>
  <c r="J2967" i="2" s="1"/>
  <c r="L2967" i="2"/>
  <c r="M2967" i="2"/>
  <c r="N2967" i="2" s="1"/>
  <c r="P2967" i="2"/>
  <c r="Q2967" i="2"/>
  <c r="R2967" i="2"/>
  <c r="S2967" i="2"/>
  <c r="T2967" i="2"/>
  <c r="A2968" i="2"/>
  <c r="B2968" i="2" s="1"/>
  <c r="C2968" i="2"/>
  <c r="D2968" i="2"/>
  <c r="G2968" i="2"/>
  <c r="E2968" i="2" s="1"/>
  <c r="F2968" i="2" s="1"/>
  <c r="H2968" i="2"/>
  <c r="I2968" i="2"/>
  <c r="K2968" i="2" s="1"/>
  <c r="L2968" i="2"/>
  <c r="M2968" i="2"/>
  <c r="N2968" i="2" s="1"/>
  <c r="P2968" i="2"/>
  <c r="Q2968" i="2"/>
  <c r="R2968" i="2"/>
  <c r="S2968" i="2"/>
  <c r="T2968" i="2"/>
  <c r="A2969" i="2"/>
  <c r="B2969" i="2" s="1"/>
  <c r="C2969" i="2"/>
  <c r="D2969" i="2"/>
  <c r="G2969" i="2"/>
  <c r="E2969" i="2" s="1"/>
  <c r="F2969" i="2" s="1"/>
  <c r="H2969" i="2"/>
  <c r="I2969" i="2"/>
  <c r="K2969" i="2" s="1"/>
  <c r="L2969" i="2"/>
  <c r="M2969" i="2"/>
  <c r="O2969" i="2" s="1"/>
  <c r="P2969" i="2"/>
  <c r="Q2969" i="2"/>
  <c r="R2969" i="2"/>
  <c r="S2969" i="2"/>
  <c r="T2969" i="2"/>
  <c r="A2970" i="2"/>
  <c r="B2970" i="2" s="1"/>
  <c r="C2970" i="2"/>
  <c r="D2970" i="2"/>
  <c r="G2970" i="2"/>
  <c r="E2970" i="2" s="1"/>
  <c r="F2970" i="2" s="1"/>
  <c r="H2970" i="2"/>
  <c r="I2970" i="2"/>
  <c r="J2970" i="2" s="1"/>
  <c r="L2970" i="2"/>
  <c r="M2970" i="2"/>
  <c r="O2970" i="2" s="1"/>
  <c r="P2970" i="2"/>
  <c r="Q2970" i="2"/>
  <c r="R2970" i="2"/>
  <c r="S2970" i="2"/>
  <c r="T2970" i="2"/>
  <c r="A2971" i="2"/>
  <c r="B2971" i="2" s="1"/>
  <c r="C2971" i="2"/>
  <c r="D2971" i="2"/>
  <c r="G2971" i="2"/>
  <c r="E2971" i="2" s="1"/>
  <c r="F2971" i="2" s="1"/>
  <c r="H2971" i="2"/>
  <c r="I2971" i="2"/>
  <c r="L2971" i="2"/>
  <c r="M2971" i="2"/>
  <c r="N2971" i="2" s="1"/>
  <c r="P2971" i="2"/>
  <c r="Q2971" i="2"/>
  <c r="R2971" i="2"/>
  <c r="S2971" i="2"/>
  <c r="T2971" i="2"/>
  <c r="A2972" i="2"/>
  <c r="B2972" i="2" s="1"/>
  <c r="C2972" i="2"/>
  <c r="D2972" i="2"/>
  <c r="G2972" i="2"/>
  <c r="E2972" i="2" s="1"/>
  <c r="F2972" i="2" s="1"/>
  <c r="H2972" i="2"/>
  <c r="I2972" i="2"/>
  <c r="K2972" i="2" s="1"/>
  <c r="L2972" i="2"/>
  <c r="M2972" i="2"/>
  <c r="N2972" i="2" s="1"/>
  <c r="P2972" i="2"/>
  <c r="Q2972" i="2"/>
  <c r="R2972" i="2"/>
  <c r="S2972" i="2"/>
  <c r="T2972" i="2"/>
  <c r="A2973" i="2"/>
  <c r="B2973" i="2" s="1"/>
  <c r="C2973" i="2"/>
  <c r="D2973" i="2"/>
  <c r="G2973" i="2"/>
  <c r="E2973" i="2" s="1"/>
  <c r="F2973" i="2" s="1"/>
  <c r="H2973" i="2"/>
  <c r="I2973" i="2"/>
  <c r="L2973" i="2"/>
  <c r="M2973" i="2"/>
  <c r="N2973" i="2" s="1"/>
  <c r="P2973" i="2"/>
  <c r="Q2973" i="2"/>
  <c r="R2973" i="2"/>
  <c r="S2973" i="2"/>
  <c r="T2973" i="2"/>
  <c r="A2974" i="2"/>
  <c r="B2974" i="2" s="1"/>
  <c r="C2974" i="2"/>
  <c r="D2974" i="2"/>
  <c r="G2974" i="2"/>
  <c r="E2974" i="2" s="1"/>
  <c r="F2974" i="2" s="1"/>
  <c r="H2974" i="2"/>
  <c r="I2974" i="2"/>
  <c r="J2974" i="2" s="1"/>
  <c r="L2974" i="2"/>
  <c r="M2974" i="2"/>
  <c r="O2974" i="2" s="1"/>
  <c r="P2974" i="2"/>
  <c r="Q2974" i="2"/>
  <c r="R2974" i="2"/>
  <c r="S2974" i="2"/>
  <c r="T2974" i="2"/>
  <c r="A2975" i="2"/>
  <c r="B2975" i="2" s="1"/>
  <c r="C2975" i="2"/>
  <c r="D2975" i="2"/>
  <c r="G2975" i="2"/>
  <c r="E2975" i="2" s="1"/>
  <c r="F2975" i="2" s="1"/>
  <c r="H2975" i="2"/>
  <c r="I2975" i="2"/>
  <c r="J2975" i="2" s="1"/>
  <c r="L2975" i="2"/>
  <c r="M2975" i="2"/>
  <c r="N2975" i="2" s="1"/>
  <c r="P2975" i="2"/>
  <c r="Q2975" i="2"/>
  <c r="R2975" i="2"/>
  <c r="S2975" i="2"/>
  <c r="T2975" i="2"/>
  <c r="A2976" i="2"/>
  <c r="B2976" i="2" s="1"/>
  <c r="C2976" i="2"/>
  <c r="D2976" i="2"/>
  <c r="G2976" i="2"/>
  <c r="E2976" i="2" s="1"/>
  <c r="F2976" i="2" s="1"/>
  <c r="H2976" i="2"/>
  <c r="I2976" i="2"/>
  <c r="K2976" i="2" s="1"/>
  <c r="L2976" i="2"/>
  <c r="M2976" i="2"/>
  <c r="N2976" i="2" s="1"/>
  <c r="P2976" i="2"/>
  <c r="Q2976" i="2"/>
  <c r="R2976" i="2"/>
  <c r="S2976" i="2"/>
  <c r="T2976" i="2"/>
  <c r="A2977" i="2"/>
  <c r="B2977" i="2" s="1"/>
  <c r="C2977" i="2"/>
  <c r="D2977" i="2"/>
  <c r="G2977" i="2"/>
  <c r="E2977" i="2" s="1"/>
  <c r="F2977" i="2" s="1"/>
  <c r="H2977" i="2"/>
  <c r="I2977" i="2"/>
  <c r="K2977" i="2" s="1"/>
  <c r="L2977" i="2"/>
  <c r="M2977" i="2"/>
  <c r="N2977" i="2" s="1"/>
  <c r="P2977" i="2"/>
  <c r="Q2977" i="2"/>
  <c r="R2977" i="2"/>
  <c r="S2977" i="2"/>
  <c r="T2977" i="2"/>
  <c r="A2978" i="2"/>
  <c r="B2978" i="2" s="1"/>
  <c r="C2978" i="2"/>
  <c r="D2978" i="2"/>
  <c r="G2978" i="2"/>
  <c r="E2978" i="2" s="1"/>
  <c r="F2978" i="2" s="1"/>
  <c r="H2978" i="2"/>
  <c r="I2978" i="2"/>
  <c r="J2978" i="2" s="1"/>
  <c r="L2978" i="2"/>
  <c r="M2978" i="2"/>
  <c r="O2978" i="2" s="1"/>
  <c r="P2978" i="2"/>
  <c r="Q2978" i="2"/>
  <c r="R2978" i="2"/>
  <c r="S2978" i="2"/>
  <c r="T2978" i="2"/>
  <c r="A2979" i="2"/>
  <c r="B2979" i="2" s="1"/>
  <c r="C2979" i="2"/>
  <c r="D2979" i="2"/>
  <c r="G2979" i="2"/>
  <c r="E2979" i="2" s="1"/>
  <c r="F2979" i="2" s="1"/>
  <c r="H2979" i="2"/>
  <c r="I2979" i="2"/>
  <c r="K2979" i="2" s="1"/>
  <c r="L2979" i="2"/>
  <c r="M2979" i="2"/>
  <c r="N2979" i="2" s="1"/>
  <c r="P2979" i="2"/>
  <c r="Q2979" i="2"/>
  <c r="R2979" i="2"/>
  <c r="S2979" i="2"/>
  <c r="T2979" i="2"/>
  <c r="A2980" i="2"/>
  <c r="B2980" i="2" s="1"/>
  <c r="C2980" i="2"/>
  <c r="D2980" i="2"/>
  <c r="G2980" i="2"/>
  <c r="E2980" i="2" s="1"/>
  <c r="F2980" i="2" s="1"/>
  <c r="H2980" i="2"/>
  <c r="I2980" i="2"/>
  <c r="K2980" i="2" s="1"/>
  <c r="L2980" i="2"/>
  <c r="M2980" i="2"/>
  <c r="N2980" i="2" s="1"/>
  <c r="P2980" i="2"/>
  <c r="Q2980" i="2"/>
  <c r="R2980" i="2"/>
  <c r="S2980" i="2"/>
  <c r="T2980" i="2"/>
  <c r="A2981" i="2"/>
  <c r="B2981" i="2" s="1"/>
  <c r="C2981" i="2"/>
  <c r="D2981" i="2"/>
  <c r="G2981" i="2"/>
  <c r="E2981" i="2" s="1"/>
  <c r="F2981" i="2" s="1"/>
  <c r="H2981" i="2"/>
  <c r="I2981" i="2"/>
  <c r="J2981" i="2" s="1"/>
  <c r="L2981" i="2"/>
  <c r="M2981" i="2"/>
  <c r="P2981" i="2"/>
  <c r="Q2981" i="2"/>
  <c r="R2981" i="2"/>
  <c r="S2981" i="2"/>
  <c r="T2981" i="2"/>
  <c r="A2982" i="2"/>
  <c r="B2982" i="2" s="1"/>
  <c r="C2982" i="2"/>
  <c r="D2982" i="2"/>
  <c r="G2982" i="2"/>
  <c r="E2982" i="2" s="1"/>
  <c r="F2982" i="2" s="1"/>
  <c r="H2982" i="2"/>
  <c r="I2982" i="2"/>
  <c r="J2982" i="2" s="1"/>
  <c r="L2982" i="2"/>
  <c r="M2982" i="2"/>
  <c r="O2982" i="2" s="1"/>
  <c r="P2982" i="2"/>
  <c r="Q2982" i="2"/>
  <c r="R2982" i="2"/>
  <c r="S2982" i="2"/>
  <c r="T2982" i="2"/>
  <c r="A2983" i="2"/>
  <c r="B2983" i="2" s="1"/>
  <c r="C2983" i="2"/>
  <c r="D2983" i="2"/>
  <c r="G2983" i="2"/>
  <c r="E2983" i="2" s="1"/>
  <c r="F2983" i="2" s="1"/>
  <c r="H2983" i="2"/>
  <c r="I2983" i="2"/>
  <c r="J2983" i="2" s="1"/>
  <c r="L2983" i="2"/>
  <c r="M2983" i="2"/>
  <c r="N2983" i="2" s="1"/>
  <c r="P2983" i="2"/>
  <c r="Q2983" i="2"/>
  <c r="R2983" i="2"/>
  <c r="S2983" i="2"/>
  <c r="T2983" i="2"/>
  <c r="A2984" i="2"/>
  <c r="B2984" i="2" s="1"/>
  <c r="C2984" i="2"/>
  <c r="D2984" i="2"/>
  <c r="G2984" i="2"/>
  <c r="E2984" i="2" s="1"/>
  <c r="F2984" i="2" s="1"/>
  <c r="H2984" i="2"/>
  <c r="I2984" i="2"/>
  <c r="K2984" i="2" s="1"/>
  <c r="L2984" i="2"/>
  <c r="M2984" i="2"/>
  <c r="N2984" i="2" s="1"/>
  <c r="P2984" i="2"/>
  <c r="Q2984" i="2"/>
  <c r="R2984" i="2"/>
  <c r="S2984" i="2"/>
  <c r="T2984" i="2"/>
  <c r="A2985" i="2"/>
  <c r="B2985" i="2" s="1"/>
  <c r="C2985" i="2"/>
  <c r="D2985" i="2"/>
  <c r="G2985" i="2"/>
  <c r="E2985" i="2" s="1"/>
  <c r="F2985" i="2" s="1"/>
  <c r="H2985" i="2"/>
  <c r="I2985" i="2"/>
  <c r="K2985" i="2" s="1"/>
  <c r="L2985" i="2"/>
  <c r="M2985" i="2"/>
  <c r="O2985" i="2" s="1"/>
  <c r="P2985" i="2"/>
  <c r="Q2985" i="2"/>
  <c r="R2985" i="2"/>
  <c r="S2985" i="2"/>
  <c r="T2985" i="2"/>
  <c r="A2986" i="2"/>
  <c r="B2986" i="2" s="1"/>
  <c r="C2986" i="2"/>
  <c r="D2986" i="2"/>
  <c r="G2986" i="2"/>
  <c r="E2986" i="2" s="1"/>
  <c r="F2986" i="2" s="1"/>
  <c r="H2986" i="2"/>
  <c r="I2986" i="2"/>
  <c r="J2986" i="2" s="1"/>
  <c r="L2986" i="2"/>
  <c r="M2986" i="2"/>
  <c r="O2986" i="2" s="1"/>
  <c r="P2986" i="2"/>
  <c r="Q2986" i="2"/>
  <c r="R2986" i="2"/>
  <c r="S2986" i="2"/>
  <c r="T2986" i="2"/>
  <c r="A2987" i="2"/>
  <c r="B2987" i="2" s="1"/>
  <c r="C2987" i="2"/>
  <c r="D2987" i="2"/>
  <c r="G2987" i="2"/>
  <c r="E2987" i="2" s="1"/>
  <c r="F2987" i="2" s="1"/>
  <c r="H2987" i="2"/>
  <c r="I2987" i="2"/>
  <c r="J2987" i="2" s="1"/>
  <c r="L2987" i="2"/>
  <c r="M2987" i="2"/>
  <c r="N2987" i="2" s="1"/>
  <c r="P2987" i="2"/>
  <c r="Q2987" i="2"/>
  <c r="R2987" i="2"/>
  <c r="S2987" i="2"/>
  <c r="T2987" i="2"/>
  <c r="A2988" i="2"/>
  <c r="B2988" i="2" s="1"/>
  <c r="C2988" i="2"/>
  <c r="D2988" i="2"/>
  <c r="G2988" i="2"/>
  <c r="E2988" i="2" s="1"/>
  <c r="F2988" i="2" s="1"/>
  <c r="H2988" i="2"/>
  <c r="I2988" i="2"/>
  <c r="K2988" i="2" s="1"/>
  <c r="L2988" i="2"/>
  <c r="M2988" i="2"/>
  <c r="N2988" i="2" s="1"/>
  <c r="P2988" i="2"/>
  <c r="Q2988" i="2"/>
  <c r="R2988" i="2"/>
  <c r="S2988" i="2"/>
  <c r="T2988" i="2"/>
  <c r="A2989" i="2"/>
  <c r="B2989" i="2" s="1"/>
  <c r="C2989" i="2"/>
  <c r="D2989" i="2"/>
  <c r="G2989" i="2"/>
  <c r="E2989" i="2" s="1"/>
  <c r="F2989" i="2" s="1"/>
  <c r="H2989" i="2"/>
  <c r="I2989" i="2"/>
  <c r="K2989" i="2" s="1"/>
  <c r="L2989" i="2"/>
  <c r="M2989" i="2"/>
  <c r="N2989" i="2" s="1"/>
  <c r="P2989" i="2"/>
  <c r="Q2989" i="2"/>
  <c r="R2989" i="2"/>
  <c r="S2989" i="2"/>
  <c r="T2989" i="2"/>
  <c r="A2990" i="2"/>
  <c r="B2990" i="2" s="1"/>
  <c r="C2990" i="2"/>
  <c r="D2990" i="2"/>
  <c r="G2990" i="2"/>
  <c r="E2990" i="2" s="1"/>
  <c r="F2990" i="2" s="1"/>
  <c r="H2990" i="2"/>
  <c r="I2990" i="2"/>
  <c r="J2990" i="2" s="1"/>
  <c r="L2990" i="2"/>
  <c r="M2990" i="2"/>
  <c r="O2990" i="2" s="1"/>
  <c r="P2990" i="2"/>
  <c r="Q2990" i="2"/>
  <c r="R2990" i="2"/>
  <c r="S2990" i="2"/>
  <c r="T2990" i="2"/>
  <c r="A2991" i="2"/>
  <c r="B2991" i="2" s="1"/>
  <c r="C2991" i="2"/>
  <c r="D2991" i="2"/>
  <c r="G2991" i="2"/>
  <c r="E2991" i="2" s="1"/>
  <c r="F2991" i="2" s="1"/>
  <c r="H2991" i="2"/>
  <c r="I2991" i="2"/>
  <c r="J2991" i="2" s="1"/>
  <c r="L2991" i="2"/>
  <c r="M2991" i="2"/>
  <c r="N2991" i="2" s="1"/>
  <c r="P2991" i="2"/>
  <c r="Q2991" i="2"/>
  <c r="R2991" i="2"/>
  <c r="S2991" i="2"/>
  <c r="T2991" i="2"/>
  <c r="A2992" i="2"/>
  <c r="B2992" i="2" s="1"/>
  <c r="C2992" i="2"/>
  <c r="D2992" i="2"/>
  <c r="G2992" i="2"/>
  <c r="E2992" i="2" s="1"/>
  <c r="F2992" i="2" s="1"/>
  <c r="H2992" i="2"/>
  <c r="I2992" i="2"/>
  <c r="K2992" i="2" s="1"/>
  <c r="L2992" i="2"/>
  <c r="M2992" i="2"/>
  <c r="N2992" i="2" s="1"/>
  <c r="P2992" i="2"/>
  <c r="Q2992" i="2"/>
  <c r="R2992" i="2"/>
  <c r="S2992" i="2"/>
  <c r="T2992" i="2"/>
  <c r="A2993" i="2"/>
  <c r="B2993" i="2" s="1"/>
  <c r="C2993" i="2"/>
  <c r="D2993" i="2"/>
  <c r="G2993" i="2"/>
  <c r="E2993" i="2" s="1"/>
  <c r="F2993" i="2" s="1"/>
  <c r="H2993" i="2"/>
  <c r="I2993" i="2"/>
  <c r="L2993" i="2"/>
  <c r="M2993" i="2"/>
  <c r="N2993" i="2" s="1"/>
  <c r="P2993" i="2"/>
  <c r="Q2993" i="2"/>
  <c r="R2993" i="2"/>
  <c r="S2993" i="2"/>
  <c r="T2993" i="2"/>
  <c r="A2994" i="2"/>
  <c r="B2994" i="2" s="1"/>
  <c r="C2994" i="2"/>
  <c r="D2994" i="2"/>
  <c r="G2994" i="2"/>
  <c r="E2994" i="2" s="1"/>
  <c r="F2994" i="2" s="1"/>
  <c r="H2994" i="2"/>
  <c r="I2994" i="2"/>
  <c r="J2994" i="2" s="1"/>
  <c r="L2994" i="2"/>
  <c r="M2994" i="2"/>
  <c r="O2994" i="2" s="1"/>
  <c r="P2994" i="2"/>
  <c r="Q2994" i="2"/>
  <c r="R2994" i="2"/>
  <c r="S2994" i="2"/>
  <c r="T2994" i="2"/>
  <c r="A2995" i="2"/>
  <c r="B2995" i="2" s="1"/>
  <c r="C2995" i="2"/>
  <c r="D2995" i="2"/>
  <c r="G2995" i="2"/>
  <c r="E2995" i="2" s="1"/>
  <c r="F2995" i="2" s="1"/>
  <c r="H2995" i="2"/>
  <c r="I2995" i="2"/>
  <c r="J2995" i="2" s="1"/>
  <c r="L2995" i="2"/>
  <c r="M2995" i="2"/>
  <c r="N2995" i="2" s="1"/>
  <c r="P2995" i="2"/>
  <c r="Q2995" i="2"/>
  <c r="R2995" i="2"/>
  <c r="S2995" i="2"/>
  <c r="T2995" i="2"/>
  <c r="A2996" i="2"/>
  <c r="B2996" i="2" s="1"/>
  <c r="C2996" i="2"/>
  <c r="D2996" i="2"/>
  <c r="G2996" i="2"/>
  <c r="E2996" i="2" s="1"/>
  <c r="F2996" i="2" s="1"/>
  <c r="H2996" i="2"/>
  <c r="I2996" i="2"/>
  <c r="K2996" i="2" s="1"/>
  <c r="L2996" i="2"/>
  <c r="M2996" i="2"/>
  <c r="N2996" i="2" s="1"/>
  <c r="P2996" i="2"/>
  <c r="Q2996" i="2"/>
  <c r="R2996" i="2"/>
  <c r="S2996" i="2"/>
  <c r="T2996" i="2"/>
  <c r="A2997" i="2"/>
  <c r="B2997" i="2" s="1"/>
  <c r="C2997" i="2"/>
  <c r="D2997" i="2"/>
  <c r="G2997" i="2"/>
  <c r="E2997" i="2" s="1"/>
  <c r="F2997" i="2" s="1"/>
  <c r="H2997" i="2"/>
  <c r="I2997" i="2"/>
  <c r="J2997" i="2" s="1"/>
  <c r="L2997" i="2"/>
  <c r="M2997" i="2"/>
  <c r="O2997" i="2" s="1"/>
  <c r="P2997" i="2"/>
  <c r="Q2997" i="2"/>
  <c r="R2997" i="2"/>
  <c r="S2997" i="2"/>
  <c r="T2997" i="2"/>
  <c r="A2881" i="2"/>
  <c r="B2881" i="2" s="1"/>
  <c r="C2881" i="2"/>
  <c r="D2881" i="2"/>
  <c r="G2881" i="2"/>
  <c r="E2881" i="2" s="1"/>
  <c r="F2881" i="2" s="1"/>
  <c r="H2881" i="2"/>
  <c r="I2881" i="2"/>
  <c r="J2881" i="2" s="1"/>
  <c r="L2881" i="2"/>
  <c r="M2881" i="2"/>
  <c r="O2881" i="2" s="1"/>
  <c r="P2881" i="2"/>
  <c r="Q2881" i="2"/>
  <c r="R2881" i="2"/>
  <c r="S2881" i="2"/>
  <c r="T2881" i="2"/>
  <c r="A3002" i="2"/>
  <c r="B3002" i="2" s="1"/>
  <c r="C3002" i="2"/>
  <c r="D3002" i="2"/>
  <c r="G3002" i="2"/>
  <c r="E3002" i="2" s="1"/>
  <c r="F3002" i="2" s="1"/>
  <c r="H3002" i="2"/>
  <c r="I3002" i="2"/>
  <c r="J3002" i="2" s="1"/>
  <c r="L3002" i="2"/>
  <c r="M3002" i="2"/>
  <c r="N3002" i="2" s="1"/>
  <c r="P3002" i="2"/>
  <c r="Q3002" i="2"/>
  <c r="R3002" i="2"/>
  <c r="S3002" i="2"/>
  <c r="T3002" i="2"/>
  <c r="A2882" i="2"/>
  <c r="B2882" i="2" s="1"/>
  <c r="C2882" i="2"/>
  <c r="D2882" i="2"/>
  <c r="G2882" i="2"/>
  <c r="E2882" i="2" s="1"/>
  <c r="F2882" i="2" s="1"/>
  <c r="H2882" i="2"/>
  <c r="I2882" i="2"/>
  <c r="L2882" i="2"/>
  <c r="M2882" i="2"/>
  <c r="N2882" i="2" s="1"/>
  <c r="P2882" i="2"/>
  <c r="Q2882" i="2"/>
  <c r="R2882" i="2"/>
  <c r="S2882" i="2"/>
  <c r="T2882" i="2"/>
  <c r="A3003" i="2"/>
  <c r="B3003" i="2" s="1"/>
  <c r="C3003" i="2"/>
  <c r="D3003" i="2"/>
  <c r="G3003" i="2"/>
  <c r="E3003" i="2" s="1"/>
  <c r="F3003" i="2" s="1"/>
  <c r="H3003" i="2"/>
  <c r="I3003" i="2"/>
  <c r="L3003" i="2"/>
  <c r="M3003" i="2"/>
  <c r="O3003" i="2" s="1"/>
  <c r="P3003" i="2"/>
  <c r="Q3003" i="2"/>
  <c r="R3003" i="2"/>
  <c r="S3003" i="2"/>
  <c r="T3003" i="2"/>
  <c r="A2883" i="2"/>
  <c r="B2883" i="2" s="1"/>
  <c r="C2883" i="2"/>
  <c r="D2883" i="2"/>
  <c r="G2883" i="2"/>
  <c r="E2883" i="2" s="1"/>
  <c r="F2883" i="2" s="1"/>
  <c r="H2883" i="2"/>
  <c r="I2883" i="2"/>
  <c r="J2883" i="2" s="1"/>
  <c r="L2883" i="2"/>
  <c r="M2883" i="2"/>
  <c r="O2883" i="2" s="1"/>
  <c r="P2883" i="2"/>
  <c r="Q2883" i="2"/>
  <c r="R2883" i="2"/>
  <c r="S2883" i="2"/>
  <c r="T2883" i="2"/>
  <c r="A3053" i="2"/>
  <c r="B3053" i="2" s="1"/>
  <c r="C3053" i="2"/>
  <c r="D3053" i="2"/>
  <c r="G3053" i="2"/>
  <c r="E3053" i="2" s="1"/>
  <c r="F3053" i="2" s="1"/>
  <c r="H3053" i="2"/>
  <c r="I3053" i="2"/>
  <c r="J3053" i="2" s="1"/>
  <c r="L3053" i="2"/>
  <c r="M3053" i="2"/>
  <c r="O3053" i="2" s="1"/>
  <c r="P3053" i="2"/>
  <c r="Q3053" i="2"/>
  <c r="R3053" i="2"/>
  <c r="S3053" i="2"/>
  <c r="T3053" i="2"/>
  <c r="A3004" i="2"/>
  <c r="B3004" i="2" s="1"/>
  <c r="C3004" i="2"/>
  <c r="D3004" i="2"/>
  <c r="G3004" i="2"/>
  <c r="E3004" i="2" s="1"/>
  <c r="F3004" i="2" s="1"/>
  <c r="H3004" i="2"/>
  <c r="I3004" i="2"/>
  <c r="K3004" i="2" s="1"/>
  <c r="L3004" i="2"/>
  <c r="M3004" i="2"/>
  <c r="N3004" i="2" s="1"/>
  <c r="P3004" i="2"/>
  <c r="Q3004" i="2"/>
  <c r="R3004" i="2"/>
  <c r="S3004" i="2"/>
  <c r="T3004" i="2"/>
  <c r="A3005" i="2"/>
  <c r="B3005" i="2" s="1"/>
  <c r="C3005" i="2"/>
  <c r="D3005" i="2"/>
  <c r="G3005" i="2"/>
  <c r="E3005" i="2" s="1"/>
  <c r="F3005" i="2" s="1"/>
  <c r="H3005" i="2"/>
  <c r="I3005" i="2"/>
  <c r="L3005" i="2"/>
  <c r="M3005" i="2"/>
  <c r="N3005" i="2" s="1"/>
  <c r="P3005" i="2"/>
  <c r="Q3005" i="2"/>
  <c r="R3005" i="2"/>
  <c r="S3005" i="2"/>
  <c r="T3005" i="2"/>
  <c r="A3006" i="2"/>
  <c r="B3006" i="2" s="1"/>
  <c r="C3006" i="2"/>
  <c r="D3006" i="2"/>
  <c r="G3006" i="2"/>
  <c r="E3006" i="2" s="1"/>
  <c r="F3006" i="2" s="1"/>
  <c r="H3006" i="2"/>
  <c r="I3006" i="2"/>
  <c r="J3006" i="2" s="1"/>
  <c r="L3006" i="2"/>
  <c r="M3006" i="2"/>
  <c r="O3006" i="2" s="1"/>
  <c r="P3006" i="2"/>
  <c r="Q3006" i="2"/>
  <c r="R3006" i="2"/>
  <c r="S3006" i="2"/>
  <c r="T3006" i="2"/>
  <c r="A3007" i="2"/>
  <c r="B3007" i="2" s="1"/>
  <c r="C3007" i="2"/>
  <c r="D3007" i="2"/>
  <c r="G3007" i="2"/>
  <c r="E3007" i="2" s="1"/>
  <c r="F3007" i="2" s="1"/>
  <c r="H3007" i="2"/>
  <c r="I3007" i="2"/>
  <c r="J3007" i="2" s="1"/>
  <c r="L3007" i="2"/>
  <c r="M3007" i="2"/>
  <c r="N3007" i="2" s="1"/>
  <c r="P3007" i="2"/>
  <c r="Q3007" i="2"/>
  <c r="R3007" i="2"/>
  <c r="S3007" i="2"/>
  <c r="T3007" i="2"/>
  <c r="A3008" i="2"/>
  <c r="B3008" i="2" s="1"/>
  <c r="C3008" i="2"/>
  <c r="D3008" i="2"/>
  <c r="G3008" i="2"/>
  <c r="E3008" i="2" s="1"/>
  <c r="F3008" i="2" s="1"/>
  <c r="H3008" i="2"/>
  <c r="I3008" i="2"/>
  <c r="L3008" i="2"/>
  <c r="M3008" i="2"/>
  <c r="N3008" i="2" s="1"/>
  <c r="P3008" i="2"/>
  <c r="Q3008" i="2"/>
  <c r="R3008" i="2"/>
  <c r="S3008" i="2"/>
  <c r="T3008" i="2"/>
  <c r="A3009" i="2"/>
  <c r="B3009" i="2" s="1"/>
  <c r="C3009" i="2"/>
  <c r="D3009" i="2"/>
  <c r="G3009" i="2"/>
  <c r="E3009" i="2" s="1"/>
  <c r="F3009" i="2" s="1"/>
  <c r="H3009" i="2"/>
  <c r="I3009" i="2"/>
  <c r="L3009" i="2"/>
  <c r="M3009" i="2"/>
  <c r="N3009" i="2" s="1"/>
  <c r="P3009" i="2"/>
  <c r="Q3009" i="2"/>
  <c r="R3009" i="2"/>
  <c r="S3009" i="2"/>
  <c r="T3009" i="2"/>
  <c r="A3010" i="2"/>
  <c r="B3010" i="2" s="1"/>
  <c r="C3010" i="2"/>
  <c r="D3010" i="2"/>
  <c r="G3010" i="2"/>
  <c r="E3010" i="2" s="1"/>
  <c r="F3010" i="2" s="1"/>
  <c r="H3010" i="2"/>
  <c r="I3010" i="2"/>
  <c r="J3010" i="2" s="1"/>
  <c r="L3010" i="2"/>
  <c r="M3010" i="2"/>
  <c r="O3010" i="2" s="1"/>
  <c r="P3010" i="2"/>
  <c r="Q3010" i="2"/>
  <c r="R3010" i="2"/>
  <c r="S3010" i="2"/>
  <c r="T3010" i="2"/>
  <c r="A3011" i="2"/>
  <c r="B3011" i="2" s="1"/>
  <c r="C3011" i="2"/>
  <c r="D3011" i="2"/>
  <c r="G3011" i="2"/>
  <c r="E3011" i="2" s="1"/>
  <c r="F3011" i="2" s="1"/>
  <c r="H3011" i="2"/>
  <c r="I3011" i="2"/>
  <c r="L3011" i="2"/>
  <c r="M3011" i="2"/>
  <c r="N3011" i="2" s="1"/>
  <c r="P3011" i="2"/>
  <c r="Q3011" i="2"/>
  <c r="R3011" i="2"/>
  <c r="S3011" i="2"/>
  <c r="T3011" i="2"/>
  <c r="A3012" i="2"/>
  <c r="B3012" i="2" s="1"/>
  <c r="C3012" i="2"/>
  <c r="D3012" i="2"/>
  <c r="G3012" i="2"/>
  <c r="E3012" i="2" s="1"/>
  <c r="F3012" i="2" s="1"/>
  <c r="H3012" i="2"/>
  <c r="I3012" i="2"/>
  <c r="K3012" i="2" s="1"/>
  <c r="L3012" i="2"/>
  <c r="M3012" i="2"/>
  <c r="N3012" i="2" s="1"/>
  <c r="P3012" i="2"/>
  <c r="Q3012" i="2"/>
  <c r="R3012" i="2"/>
  <c r="S3012" i="2"/>
  <c r="T3012" i="2"/>
  <c r="A3013" i="2"/>
  <c r="B3013" i="2" s="1"/>
  <c r="C3013" i="2"/>
  <c r="D3013" i="2"/>
  <c r="G3013" i="2"/>
  <c r="E3013" i="2" s="1"/>
  <c r="F3013" i="2" s="1"/>
  <c r="H3013" i="2"/>
  <c r="I3013" i="2"/>
  <c r="J3013" i="2" s="1"/>
  <c r="L3013" i="2"/>
  <c r="M3013" i="2"/>
  <c r="O3013" i="2" s="1"/>
  <c r="P3013" i="2"/>
  <c r="Q3013" i="2"/>
  <c r="R3013" i="2"/>
  <c r="S3013" i="2"/>
  <c r="T3013" i="2"/>
  <c r="A3014" i="2"/>
  <c r="B3014" i="2" s="1"/>
  <c r="C3014" i="2"/>
  <c r="D3014" i="2"/>
  <c r="G3014" i="2"/>
  <c r="E3014" i="2" s="1"/>
  <c r="F3014" i="2" s="1"/>
  <c r="H3014" i="2"/>
  <c r="I3014" i="2"/>
  <c r="J3014" i="2" s="1"/>
  <c r="L3014" i="2"/>
  <c r="M3014" i="2"/>
  <c r="O3014" i="2" s="1"/>
  <c r="P3014" i="2"/>
  <c r="Q3014" i="2"/>
  <c r="R3014" i="2"/>
  <c r="S3014" i="2"/>
  <c r="T3014" i="2"/>
  <c r="A3015" i="2"/>
  <c r="B3015" i="2" s="1"/>
  <c r="C3015" i="2"/>
  <c r="D3015" i="2"/>
  <c r="G3015" i="2"/>
  <c r="E3015" i="2" s="1"/>
  <c r="F3015" i="2" s="1"/>
  <c r="H3015" i="2"/>
  <c r="I3015" i="2"/>
  <c r="J3015" i="2" s="1"/>
  <c r="L3015" i="2"/>
  <c r="M3015" i="2"/>
  <c r="N3015" i="2" s="1"/>
  <c r="P3015" i="2"/>
  <c r="Q3015" i="2"/>
  <c r="R3015" i="2"/>
  <c r="S3015" i="2"/>
  <c r="T3015" i="2"/>
  <c r="A3016" i="2"/>
  <c r="B3016" i="2" s="1"/>
  <c r="C3016" i="2"/>
  <c r="D3016" i="2"/>
  <c r="G3016" i="2"/>
  <c r="E3016" i="2" s="1"/>
  <c r="F3016" i="2" s="1"/>
  <c r="H3016" i="2"/>
  <c r="I3016" i="2"/>
  <c r="L3016" i="2"/>
  <c r="M3016" i="2"/>
  <c r="N3016" i="2" s="1"/>
  <c r="P3016" i="2"/>
  <c r="Q3016" i="2"/>
  <c r="R3016" i="2"/>
  <c r="S3016" i="2"/>
  <c r="T3016" i="2"/>
  <c r="A3017" i="2"/>
  <c r="B3017" i="2" s="1"/>
  <c r="C3017" i="2"/>
  <c r="D3017" i="2"/>
  <c r="G3017" i="2"/>
  <c r="E3017" i="2" s="1"/>
  <c r="F3017" i="2" s="1"/>
  <c r="H3017" i="2"/>
  <c r="I3017" i="2"/>
  <c r="J3017" i="2" s="1"/>
  <c r="L3017" i="2"/>
  <c r="M3017" i="2"/>
  <c r="O3017" i="2" s="1"/>
  <c r="P3017" i="2"/>
  <c r="Q3017" i="2"/>
  <c r="R3017" i="2"/>
  <c r="S3017" i="2"/>
  <c r="T3017" i="2"/>
  <c r="A3018" i="2"/>
  <c r="B3018" i="2" s="1"/>
  <c r="C3018" i="2"/>
  <c r="D3018" i="2"/>
  <c r="G3018" i="2"/>
  <c r="E3018" i="2" s="1"/>
  <c r="F3018" i="2" s="1"/>
  <c r="H3018" i="2"/>
  <c r="I3018" i="2"/>
  <c r="J3018" i="2" s="1"/>
  <c r="L3018" i="2"/>
  <c r="M3018" i="2"/>
  <c r="O3018" i="2" s="1"/>
  <c r="P3018" i="2"/>
  <c r="Q3018" i="2"/>
  <c r="R3018" i="2"/>
  <c r="S3018" i="2"/>
  <c r="T3018" i="2"/>
  <c r="A3019" i="2"/>
  <c r="B3019" i="2" s="1"/>
  <c r="C3019" i="2"/>
  <c r="D3019" i="2"/>
  <c r="G3019" i="2"/>
  <c r="E3019" i="2" s="1"/>
  <c r="F3019" i="2" s="1"/>
  <c r="H3019" i="2"/>
  <c r="I3019" i="2"/>
  <c r="L3019" i="2"/>
  <c r="M3019" i="2"/>
  <c r="N3019" i="2" s="1"/>
  <c r="P3019" i="2"/>
  <c r="Q3019" i="2"/>
  <c r="R3019" i="2"/>
  <c r="S3019" i="2"/>
  <c r="T3019" i="2"/>
  <c r="A3020" i="2"/>
  <c r="B3020" i="2" s="1"/>
  <c r="C3020" i="2"/>
  <c r="D3020" i="2"/>
  <c r="G3020" i="2"/>
  <c r="E3020" i="2" s="1"/>
  <c r="F3020" i="2" s="1"/>
  <c r="H3020" i="2"/>
  <c r="I3020" i="2"/>
  <c r="K3020" i="2" s="1"/>
  <c r="L3020" i="2"/>
  <c r="M3020" i="2"/>
  <c r="N3020" i="2" s="1"/>
  <c r="P3020" i="2"/>
  <c r="Q3020" i="2"/>
  <c r="R3020" i="2"/>
  <c r="S3020" i="2"/>
  <c r="T3020" i="2"/>
  <c r="A3021" i="2"/>
  <c r="B3021" i="2" s="1"/>
  <c r="C3021" i="2"/>
  <c r="D3021" i="2"/>
  <c r="G3021" i="2"/>
  <c r="E3021" i="2" s="1"/>
  <c r="F3021" i="2" s="1"/>
  <c r="H3021" i="2"/>
  <c r="I3021" i="2"/>
  <c r="K3021" i="2" s="1"/>
  <c r="L3021" i="2"/>
  <c r="M3021" i="2"/>
  <c r="N3021" i="2" s="1"/>
  <c r="P3021" i="2"/>
  <c r="Q3021" i="2"/>
  <c r="R3021" i="2"/>
  <c r="S3021" i="2"/>
  <c r="T3021" i="2"/>
  <c r="A3022" i="2"/>
  <c r="B3022" i="2" s="1"/>
  <c r="C3022" i="2"/>
  <c r="D3022" i="2"/>
  <c r="G3022" i="2"/>
  <c r="E3022" i="2" s="1"/>
  <c r="F3022" i="2" s="1"/>
  <c r="H3022" i="2"/>
  <c r="I3022" i="2"/>
  <c r="J3022" i="2" s="1"/>
  <c r="L3022" i="2"/>
  <c r="M3022" i="2"/>
  <c r="O3022" i="2" s="1"/>
  <c r="P3022" i="2"/>
  <c r="Q3022" i="2"/>
  <c r="R3022" i="2"/>
  <c r="S3022" i="2"/>
  <c r="T3022" i="2"/>
  <c r="A3023" i="2"/>
  <c r="B3023" i="2" s="1"/>
  <c r="C3023" i="2"/>
  <c r="D3023" i="2"/>
  <c r="G3023" i="2"/>
  <c r="E3023" i="2" s="1"/>
  <c r="F3023" i="2" s="1"/>
  <c r="H3023" i="2"/>
  <c r="I3023" i="2"/>
  <c r="J3023" i="2" s="1"/>
  <c r="L3023" i="2"/>
  <c r="M3023" i="2"/>
  <c r="N3023" i="2" s="1"/>
  <c r="P3023" i="2"/>
  <c r="Q3023" i="2"/>
  <c r="R3023" i="2"/>
  <c r="S3023" i="2"/>
  <c r="T3023" i="2"/>
  <c r="A3024" i="2"/>
  <c r="B3024" i="2" s="1"/>
  <c r="C3024" i="2"/>
  <c r="D3024" i="2"/>
  <c r="G3024" i="2"/>
  <c r="E3024" i="2" s="1"/>
  <c r="F3024" i="2" s="1"/>
  <c r="H3024" i="2"/>
  <c r="I3024" i="2"/>
  <c r="K3024" i="2" s="1"/>
  <c r="L3024" i="2"/>
  <c r="M3024" i="2"/>
  <c r="N3024" i="2" s="1"/>
  <c r="P3024" i="2"/>
  <c r="Q3024" i="2"/>
  <c r="R3024" i="2"/>
  <c r="S3024" i="2"/>
  <c r="T3024" i="2"/>
  <c r="A3025" i="2"/>
  <c r="B3025" i="2" s="1"/>
  <c r="C3025" i="2"/>
  <c r="D3025" i="2"/>
  <c r="G3025" i="2"/>
  <c r="E3025" i="2" s="1"/>
  <c r="F3025" i="2" s="1"/>
  <c r="H3025" i="2"/>
  <c r="I3025" i="2"/>
  <c r="L3025" i="2"/>
  <c r="M3025" i="2"/>
  <c r="O3025" i="2" s="1"/>
  <c r="P3025" i="2"/>
  <c r="Q3025" i="2"/>
  <c r="R3025" i="2"/>
  <c r="S3025" i="2"/>
  <c r="T3025" i="2"/>
  <c r="A3026" i="2"/>
  <c r="B3026" i="2" s="1"/>
  <c r="C3026" i="2"/>
  <c r="D3026" i="2"/>
  <c r="G3026" i="2"/>
  <c r="E3026" i="2" s="1"/>
  <c r="F3026" i="2" s="1"/>
  <c r="H3026" i="2"/>
  <c r="I3026" i="2"/>
  <c r="J3026" i="2" s="1"/>
  <c r="L3026" i="2"/>
  <c r="M3026" i="2"/>
  <c r="O3026" i="2" s="1"/>
  <c r="P3026" i="2"/>
  <c r="Q3026" i="2"/>
  <c r="R3026" i="2"/>
  <c r="S3026" i="2"/>
  <c r="T3026" i="2"/>
  <c r="A3027" i="2"/>
  <c r="B3027" i="2" s="1"/>
  <c r="C3027" i="2"/>
  <c r="D3027" i="2"/>
  <c r="G3027" i="2"/>
  <c r="E3027" i="2" s="1"/>
  <c r="F3027" i="2" s="1"/>
  <c r="H3027" i="2"/>
  <c r="I3027" i="2"/>
  <c r="J3027" i="2" s="1"/>
  <c r="L3027" i="2"/>
  <c r="M3027" i="2"/>
  <c r="N3027" i="2" s="1"/>
  <c r="P3027" i="2"/>
  <c r="Q3027" i="2"/>
  <c r="R3027" i="2"/>
  <c r="S3027" i="2"/>
  <c r="T3027" i="2"/>
  <c r="A3028" i="2"/>
  <c r="B3028" i="2" s="1"/>
  <c r="C3028" i="2"/>
  <c r="D3028" i="2"/>
  <c r="G3028" i="2"/>
  <c r="E3028" i="2" s="1"/>
  <c r="F3028" i="2" s="1"/>
  <c r="H3028" i="2"/>
  <c r="I3028" i="2"/>
  <c r="L3028" i="2"/>
  <c r="M3028" i="2"/>
  <c r="N3028" i="2" s="1"/>
  <c r="P3028" i="2"/>
  <c r="Q3028" i="2"/>
  <c r="R3028" i="2"/>
  <c r="S3028" i="2"/>
  <c r="T3028" i="2"/>
  <c r="A3029" i="2"/>
  <c r="B3029" i="2" s="1"/>
  <c r="C3029" i="2"/>
  <c r="D3029" i="2"/>
  <c r="G3029" i="2"/>
  <c r="E3029" i="2" s="1"/>
  <c r="F3029" i="2" s="1"/>
  <c r="H3029" i="2"/>
  <c r="I3029" i="2"/>
  <c r="J3029" i="2" s="1"/>
  <c r="L3029" i="2"/>
  <c r="M3029" i="2"/>
  <c r="O3029" i="2" s="1"/>
  <c r="P3029" i="2"/>
  <c r="Q3029" i="2"/>
  <c r="R3029" i="2"/>
  <c r="S3029" i="2"/>
  <c r="T3029" i="2"/>
  <c r="A3030" i="2"/>
  <c r="B3030" i="2" s="1"/>
  <c r="C3030" i="2"/>
  <c r="D3030" i="2"/>
  <c r="G3030" i="2"/>
  <c r="E3030" i="2" s="1"/>
  <c r="F3030" i="2" s="1"/>
  <c r="H3030" i="2"/>
  <c r="I3030" i="2"/>
  <c r="J3030" i="2" s="1"/>
  <c r="L3030" i="2"/>
  <c r="M3030" i="2"/>
  <c r="O3030" i="2" s="1"/>
  <c r="P3030" i="2"/>
  <c r="Q3030" i="2"/>
  <c r="R3030" i="2"/>
  <c r="S3030" i="2"/>
  <c r="T3030" i="2"/>
  <c r="A3031" i="2"/>
  <c r="B3031" i="2" s="1"/>
  <c r="C3031" i="2"/>
  <c r="D3031" i="2"/>
  <c r="G3031" i="2"/>
  <c r="E3031" i="2" s="1"/>
  <c r="F3031" i="2" s="1"/>
  <c r="H3031" i="2"/>
  <c r="I3031" i="2"/>
  <c r="J3031" i="2" s="1"/>
  <c r="L3031" i="2"/>
  <c r="M3031" i="2"/>
  <c r="N3031" i="2" s="1"/>
  <c r="P3031" i="2"/>
  <c r="Q3031" i="2"/>
  <c r="R3031" i="2"/>
  <c r="S3031" i="2"/>
  <c r="T3031" i="2"/>
  <c r="A3032" i="2"/>
  <c r="B3032" i="2" s="1"/>
  <c r="C3032" i="2"/>
  <c r="D3032" i="2"/>
  <c r="G3032" i="2"/>
  <c r="E3032" i="2" s="1"/>
  <c r="F3032" i="2" s="1"/>
  <c r="H3032" i="2"/>
  <c r="I3032" i="2"/>
  <c r="K3032" i="2" s="1"/>
  <c r="L3032" i="2"/>
  <c r="M3032" i="2"/>
  <c r="N3032" i="2" s="1"/>
  <c r="P3032" i="2"/>
  <c r="Q3032" i="2"/>
  <c r="R3032" i="2"/>
  <c r="S3032" i="2"/>
  <c r="T3032" i="2"/>
  <c r="A3033" i="2"/>
  <c r="B3033" i="2" s="1"/>
  <c r="C3033" i="2"/>
  <c r="D3033" i="2"/>
  <c r="G3033" i="2"/>
  <c r="E3033" i="2" s="1"/>
  <c r="F3033" i="2" s="1"/>
  <c r="H3033" i="2"/>
  <c r="I3033" i="2"/>
  <c r="L3033" i="2"/>
  <c r="M3033" i="2"/>
  <c r="O3033" i="2" s="1"/>
  <c r="P3033" i="2"/>
  <c r="Q3033" i="2"/>
  <c r="R3033" i="2"/>
  <c r="S3033" i="2"/>
  <c r="T3033" i="2"/>
  <c r="A3034" i="2"/>
  <c r="B3034" i="2" s="1"/>
  <c r="C3034" i="2"/>
  <c r="D3034" i="2"/>
  <c r="G3034" i="2"/>
  <c r="E3034" i="2" s="1"/>
  <c r="F3034" i="2" s="1"/>
  <c r="H3034" i="2"/>
  <c r="I3034" i="2"/>
  <c r="J3034" i="2" s="1"/>
  <c r="L3034" i="2"/>
  <c r="M3034" i="2"/>
  <c r="O3034" i="2" s="1"/>
  <c r="P3034" i="2"/>
  <c r="Q3034" i="2"/>
  <c r="R3034" i="2"/>
  <c r="S3034" i="2"/>
  <c r="T3034" i="2"/>
  <c r="A3035" i="2"/>
  <c r="B3035" i="2" s="1"/>
  <c r="C3035" i="2"/>
  <c r="D3035" i="2"/>
  <c r="G3035" i="2"/>
  <c r="E3035" i="2" s="1"/>
  <c r="F3035" i="2" s="1"/>
  <c r="H3035" i="2"/>
  <c r="I3035" i="2"/>
  <c r="J3035" i="2" s="1"/>
  <c r="L3035" i="2"/>
  <c r="M3035" i="2"/>
  <c r="P3035" i="2"/>
  <c r="Q3035" i="2"/>
  <c r="R3035" i="2"/>
  <c r="S3035" i="2"/>
  <c r="T3035" i="2"/>
  <c r="A3036" i="2"/>
  <c r="B3036" i="2" s="1"/>
  <c r="C3036" i="2"/>
  <c r="D3036" i="2"/>
  <c r="G3036" i="2"/>
  <c r="E3036" i="2" s="1"/>
  <c r="F3036" i="2" s="1"/>
  <c r="H3036" i="2"/>
  <c r="I3036" i="2"/>
  <c r="K3036" i="2" s="1"/>
  <c r="L3036" i="2"/>
  <c r="M3036" i="2"/>
  <c r="N3036" i="2" s="1"/>
  <c r="P3036" i="2"/>
  <c r="Q3036" i="2"/>
  <c r="R3036" i="2"/>
  <c r="S3036" i="2"/>
  <c r="T3036" i="2"/>
  <c r="A3037" i="2"/>
  <c r="B3037" i="2" s="1"/>
  <c r="C3037" i="2"/>
  <c r="D3037" i="2"/>
  <c r="G3037" i="2"/>
  <c r="E3037" i="2" s="1"/>
  <c r="F3037" i="2" s="1"/>
  <c r="H3037" i="2"/>
  <c r="I3037" i="2"/>
  <c r="L3037" i="2"/>
  <c r="M3037" i="2"/>
  <c r="N3037" i="2" s="1"/>
  <c r="P3037" i="2"/>
  <c r="Q3037" i="2"/>
  <c r="R3037" i="2"/>
  <c r="S3037" i="2"/>
  <c r="T3037" i="2"/>
  <c r="A3038" i="2"/>
  <c r="B3038" i="2" s="1"/>
  <c r="C3038" i="2"/>
  <c r="D3038" i="2"/>
  <c r="G3038" i="2"/>
  <c r="E3038" i="2" s="1"/>
  <c r="F3038" i="2" s="1"/>
  <c r="H3038" i="2"/>
  <c r="I3038" i="2"/>
  <c r="J3038" i="2" s="1"/>
  <c r="L3038" i="2"/>
  <c r="M3038" i="2"/>
  <c r="O3038" i="2" s="1"/>
  <c r="P3038" i="2"/>
  <c r="Q3038" i="2"/>
  <c r="R3038" i="2"/>
  <c r="S3038" i="2"/>
  <c r="T3038" i="2"/>
  <c r="A3039" i="2"/>
  <c r="B3039" i="2" s="1"/>
  <c r="C3039" i="2"/>
  <c r="D3039" i="2"/>
  <c r="G3039" i="2"/>
  <c r="E3039" i="2" s="1"/>
  <c r="F3039" i="2" s="1"/>
  <c r="H3039" i="2"/>
  <c r="I3039" i="2"/>
  <c r="J3039" i="2" s="1"/>
  <c r="L3039" i="2"/>
  <c r="M3039" i="2"/>
  <c r="N3039" i="2" s="1"/>
  <c r="P3039" i="2"/>
  <c r="Q3039" i="2"/>
  <c r="R3039" i="2"/>
  <c r="S3039" i="2"/>
  <c r="T3039" i="2"/>
  <c r="A3040" i="2"/>
  <c r="B3040" i="2" s="1"/>
  <c r="C3040" i="2"/>
  <c r="D3040" i="2"/>
  <c r="G3040" i="2"/>
  <c r="E3040" i="2" s="1"/>
  <c r="F3040" i="2" s="1"/>
  <c r="H3040" i="2"/>
  <c r="I3040" i="2"/>
  <c r="K3040" i="2" s="1"/>
  <c r="L3040" i="2"/>
  <c r="M3040" i="2"/>
  <c r="N3040" i="2" s="1"/>
  <c r="P3040" i="2"/>
  <c r="Q3040" i="2"/>
  <c r="R3040" i="2"/>
  <c r="S3040" i="2"/>
  <c r="T3040" i="2"/>
  <c r="A3041" i="2"/>
  <c r="B3041" i="2" s="1"/>
  <c r="C3041" i="2"/>
  <c r="D3041" i="2"/>
  <c r="G3041" i="2"/>
  <c r="E3041" i="2" s="1"/>
  <c r="F3041" i="2" s="1"/>
  <c r="H3041" i="2"/>
  <c r="I3041" i="2"/>
  <c r="K3041" i="2" s="1"/>
  <c r="L3041" i="2"/>
  <c r="M3041" i="2"/>
  <c r="O3041" i="2" s="1"/>
  <c r="P3041" i="2"/>
  <c r="Q3041" i="2"/>
  <c r="R3041" i="2"/>
  <c r="S3041" i="2"/>
  <c r="T3041" i="2"/>
  <c r="A3042" i="2"/>
  <c r="B3042" i="2" s="1"/>
  <c r="C3042" i="2"/>
  <c r="D3042" i="2"/>
  <c r="G3042" i="2"/>
  <c r="E3042" i="2" s="1"/>
  <c r="F3042" i="2" s="1"/>
  <c r="H3042" i="2"/>
  <c r="I3042" i="2"/>
  <c r="J3042" i="2" s="1"/>
  <c r="L3042" i="2"/>
  <c r="M3042" i="2"/>
  <c r="O3042" i="2" s="1"/>
  <c r="P3042" i="2"/>
  <c r="Q3042" i="2"/>
  <c r="R3042" i="2"/>
  <c r="S3042" i="2"/>
  <c r="T3042" i="2"/>
  <c r="A3043" i="2"/>
  <c r="B3043" i="2" s="1"/>
  <c r="C3043" i="2"/>
  <c r="D3043" i="2"/>
  <c r="G3043" i="2"/>
  <c r="E3043" i="2" s="1"/>
  <c r="F3043" i="2" s="1"/>
  <c r="H3043" i="2"/>
  <c r="I3043" i="2"/>
  <c r="J3043" i="2" s="1"/>
  <c r="L3043" i="2"/>
  <c r="M3043" i="2"/>
  <c r="N3043" i="2" s="1"/>
  <c r="P3043" i="2"/>
  <c r="Q3043" i="2"/>
  <c r="R3043" i="2"/>
  <c r="S3043" i="2"/>
  <c r="T3043" i="2"/>
  <c r="A3044" i="2"/>
  <c r="B3044" i="2" s="1"/>
  <c r="C3044" i="2"/>
  <c r="D3044" i="2"/>
  <c r="G3044" i="2"/>
  <c r="E3044" i="2" s="1"/>
  <c r="F3044" i="2" s="1"/>
  <c r="H3044" i="2"/>
  <c r="I3044" i="2"/>
  <c r="K3044" i="2" s="1"/>
  <c r="L3044" i="2"/>
  <c r="M3044" i="2"/>
  <c r="N3044" i="2" s="1"/>
  <c r="P3044" i="2"/>
  <c r="Q3044" i="2"/>
  <c r="R3044" i="2"/>
  <c r="S3044" i="2"/>
  <c r="T3044" i="2"/>
  <c r="A3045" i="2"/>
  <c r="B3045" i="2" s="1"/>
  <c r="C3045" i="2"/>
  <c r="D3045" i="2"/>
  <c r="G3045" i="2"/>
  <c r="E3045" i="2" s="1"/>
  <c r="F3045" i="2" s="1"/>
  <c r="H3045" i="2"/>
  <c r="I3045" i="2"/>
  <c r="J3045" i="2" s="1"/>
  <c r="L3045" i="2"/>
  <c r="M3045" i="2"/>
  <c r="O3045" i="2" s="1"/>
  <c r="P3045" i="2"/>
  <c r="Q3045" i="2"/>
  <c r="R3045" i="2"/>
  <c r="S3045" i="2"/>
  <c r="T3045" i="2"/>
  <c r="A3046" i="2"/>
  <c r="B3046" i="2" s="1"/>
  <c r="C3046" i="2"/>
  <c r="D3046" i="2"/>
  <c r="G3046" i="2"/>
  <c r="E3046" i="2" s="1"/>
  <c r="F3046" i="2" s="1"/>
  <c r="H3046" i="2"/>
  <c r="I3046" i="2"/>
  <c r="J3046" i="2" s="1"/>
  <c r="L3046" i="2"/>
  <c r="M3046" i="2"/>
  <c r="O3046" i="2" s="1"/>
  <c r="P3046" i="2"/>
  <c r="Q3046" i="2"/>
  <c r="R3046" i="2"/>
  <c r="S3046" i="2"/>
  <c r="T3046" i="2"/>
  <c r="A3047" i="2"/>
  <c r="B3047" i="2" s="1"/>
  <c r="C3047" i="2"/>
  <c r="D3047" i="2"/>
  <c r="G3047" i="2"/>
  <c r="E3047" i="2" s="1"/>
  <c r="F3047" i="2" s="1"/>
  <c r="H3047" i="2"/>
  <c r="I3047" i="2"/>
  <c r="J3047" i="2" s="1"/>
  <c r="L3047" i="2"/>
  <c r="M3047" i="2"/>
  <c r="N3047" i="2" s="1"/>
  <c r="P3047" i="2"/>
  <c r="Q3047" i="2"/>
  <c r="R3047" i="2"/>
  <c r="S3047" i="2"/>
  <c r="T3047" i="2"/>
  <c r="A3048" i="2"/>
  <c r="B3048" i="2" s="1"/>
  <c r="C3048" i="2"/>
  <c r="D3048" i="2"/>
  <c r="G3048" i="2"/>
  <c r="E3048" i="2" s="1"/>
  <c r="F3048" i="2" s="1"/>
  <c r="H3048" i="2"/>
  <c r="I3048" i="2"/>
  <c r="K3048" i="2" s="1"/>
  <c r="L3048" i="2"/>
  <c r="M3048" i="2"/>
  <c r="N3048" i="2" s="1"/>
  <c r="P3048" i="2"/>
  <c r="Q3048" i="2"/>
  <c r="R3048" i="2"/>
  <c r="S3048" i="2"/>
  <c r="T3048" i="2"/>
  <c r="A3049" i="2"/>
  <c r="B3049" i="2" s="1"/>
  <c r="C3049" i="2"/>
  <c r="D3049" i="2"/>
  <c r="G3049" i="2"/>
  <c r="E3049" i="2" s="1"/>
  <c r="F3049" i="2" s="1"/>
  <c r="H3049" i="2"/>
  <c r="I3049" i="2"/>
  <c r="J3049" i="2" s="1"/>
  <c r="L3049" i="2"/>
  <c r="M3049" i="2"/>
  <c r="O3049" i="2" s="1"/>
  <c r="P3049" i="2"/>
  <c r="Q3049" i="2"/>
  <c r="R3049" i="2"/>
  <c r="S3049" i="2"/>
  <c r="T3049" i="2"/>
  <c r="A3050" i="2"/>
  <c r="B3050" i="2" s="1"/>
  <c r="C3050" i="2"/>
  <c r="D3050" i="2"/>
  <c r="G3050" i="2"/>
  <c r="E3050" i="2" s="1"/>
  <c r="F3050" i="2" s="1"/>
  <c r="H3050" i="2"/>
  <c r="I3050" i="2"/>
  <c r="J3050" i="2" s="1"/>
  <c r="L3050" i="2"/>
  <c r="M3050" i="2"/>
  <c r="O3050" i="2" s="1"/>
  <c r="P3050" i="2"/>
  <c r="Q3050" i="2"/>
  <c r="R3050" i="2"/>
  <c r="S3050" i="2"/>
  <c r="T3050" i="2"/>
  <c r="A3051" i="2"/>
  <c r="B3051" i="2" s="1"/>
  <c r="C3051" i="2"/>
  <c r="D3051" i="2"/>
  <c r="G3051" i="2"/>
  <c r="E3051" i="2" s="1"/>
  <c r="F3051" i="2" s="1"/>
  <c r="H3051" i="2"/>
  <c r="I3051" i="2"/>
  <c r="L3051" i="2"/>
  <c r="M3051" i="2"/>
  <c r="O3051" i="2" s="1"/>
  <c r="P3051" i="2"/>
  <c r="Q3051" i="2"/>
  <c r="R3051" i="2"/>
  <c r="S3051" i="2"/>
  <c r="T3051" i="2"/>
  <c r="A3052" i="2"/>
  <c r="B3052" i="2" s="1"/>
  <c r="C3052" i="2"/>
  <c r="D3052" i="2"/>
  <c r="G3052" i="2"/>
  <c r="E3052" i="2" s="1"/>
  <c r="F3052" i="2" s="1"/>
  <c r="H3052" i="2"/>
  <c r="I3052" i="2"/>
  <c r="L3052" i="2"/>
  <c r="M3052" i="2"/>
  <c r="N3052" i="2" s="1"/>
  <c r="P3052" i="2"/>
  <c r="Q3052" i="2"/>
  <c r="R3052" i="2"/>
  <c r="S3052" i="2"/>
  <c r="T3052" i="2"/>
  <c r="A3105" i="2"/>
  <c r="B3105" i="2" s="1"/>
  <c r="C3105" i="2"/>
  <c r="D3105" i="2"/>
  <c r="G3105" i="2"/>
  <c r="E3105" i="2" s="1"/>
  <c r="F3105" i="2" s="1"/>
  <c r="H3105" i="2"/>
  <c r="I3105" i="2"/>
  <c r="K3105" i="2" s="1"/>
  <c r="L3105" i="2"/>
  <c r="M3105" i="2"/>
  <c r="N3105" i="2" s="1"/>
  <c r="P3105" i="2"/>
  <c r="Q3105" i="2"/>
  <c r="R3105" i="2"/>
  <c r="S3105" i="2"/>
  <c r="T3105" i="2"/>
  <c r="A3108" i="2"/>
  <c r="B3108" i="2" s="1"/>
  <c r="C3108" i="2"/>
  <c r="D3108" i="2"/>
  <c r="G3108" i="2"/>
  <c r="E3108" i="2" s="1"/>
  <c r="F3108" i="2" s="1"/>
  <c r="H3108" i="2"/>
  <c r="I3108" i="2"/>
  <c r="J3108" i="2" s="1"/>
  <c r="L3108" i="2"/>
  <c r="M3108" i="2"/>
  <c r="O3108" i="2" s="1"/>
  <c r="P3108" i="2"/>
  <c r="Q3108" i="2"/>
  <c r="R3108" i="2"/>
  <c r="S3108" i="2"/>
  <c r="T3108" i="2"/>
  <c r="A3106" i="2"/>
  <c r="B3106" i="2" s="1"/>
  <c r="C3106" i="2"/>
  <c r="D3106" i="2"/>
  <c r="G3106" i="2"/>
  <c r="E3106" i="2" s="1"/>
  <c r="F3106" i="2" s="1"/>
  <c r="H3106" i="2"/>
  <c r="I3106" i="2"/>
  <c r="J3106" i="2" s="1"/>
  <c r="L3106" i="2"/>
  <c r="M3106" i="2"/>
  <c r="N3106" i="2" s="1"/>
  <c r="P3106" i="2"/>
  <c r="Q3106" i="2"/>
  <c r="R3106" i="2"/>
  <c r="S3106" i="2"/>
  <c r="T3106" i="2"/>
  <c r="A3109" i="2"/>
  <c r="B3109" i="2" s="1"/>
  <c r="C3109" i="2"/>
  <c r="D3109" i="2"/>
  <c r="G3109" i="2"/>
  <c r="E3109" i="2" s="1"/>
  <c r="F3109" i="2" s="1"/>
  <c r="H3109" i="2"/>
  <c r="I3109" i="2"/>
  <c r="L3109" i="2"/>
  <c r="M3109" i="2"/>
  <c r="N3109" i="2" s="1"/>
  <c r="P3109" i="2"/>
  <c r="Q3109" i="2"/>
  <c r="R3109" i="2"/>
  <c r="S3109" i="2"/>
  <c r="T3109" i="2"/>
  <c r="A3107" i="2"/>
  <c r="B3107" i="2" s="1"/>
  <c r="C3107" i="2"/>
  <c r="D3107" i="2"/>
  <c r="G3107" i="2"/>
  <c r="E3107" i="2" s="1"/>
  <c r="F3107" i="2" s="1"/>
  <c r="H3107" i="2"/>
  <c r="I3107" i="2"/>
  <c r="K3107" i="2" s="1"/>
  <c r="L3107" i="2"/>
  <c r="M3107" i="2"/>
  <c r="N3107" i="2" s="1"/>
  <c r="P3107" i="2"/>
  <c r="Q3107" i="2"/>
  <c r="R3107" i="2"/>
  <c r="S3107" i="2"/>
  <c r="T3107" i="2"/>
  <c r="A3157" i="2"/>
  <c r="B3157" i="2" s="1"/>
  <c r="C3157" i="2"/>
  <c r="D3157" i="2"/>
  <c r="G3157" i="2"/>
  <c r="E3157" i="2" s="1"/>
  <c r="F3157" i="2" s="1"/>
  <c r="H3157" i="2"/>
  <c r="I3157" i="2"/>
  <c r="J3157" i="2" s="1"/>
  <c r="L3157" i="2"/>
  <c r="M3157" i="2"/>
  <c r="O3157" i="2" s="1"/>
  <c r="P3157" i="2"/>
  <c r="Q3157" i="2"/>
  <c r="R3157" i="2"/>
  <c r="S3157" i="2"/>
  <c r="T3157" i="2"/>
  <c r="A3059" i="2"/>
  <c r="B3059" i="2" s="1"/>
  <c r="C3059" i="2"/>
  <c r="D3059" i="2"/>
  <c r="G3059" i="2"/>
  <c r="E3059" i="2" s="1"/>
  <c r="F3059" i="2" s="1"/>
  <c r="H3059" i="2"/>
  <c r="I3059" i="2"/>
  <c r="K3059" i="2" s="1"/>
  <c r="L3059" i="2"/>
  <c r="M3059" i="2"/>
  <c r="N3059" i="2" s="1"/>
  <c r="P3059" i="2"/>
  <c r="Q3059" i="2"/>
  <c r="R3059" i="2"/>
  <c r="S3059" i="2"/>
  <c r="T3059" i="2"/>
  <c r="A3060" i="2"/>
  <c r="B3060" i="2" s="1"/>
  <c r="C3060" i="2"/>
  <c r="D3060" i="2"/>
  <c r="G3060" i="2"/>
  <c r="E3060" i="2" s="1"/>
  <c r="F3060" i="2" s="1"/>
  <c r="H3060" i="2"/>
  <c r="I3060" i="2"/>
  <c r="K3060" i="2" s="1"/>
  <c r="L3060" i="2"/>
  <c r="M3060" i="2"/>
  <c r="N3060" i="2" s="1"/>
  <c r="P3060" i="2"/>
  <c r="Q3060" i="2"/>
  <c r="R3060" i="2"/>
  <c r="S3060" i="2"/>
  <c r="T3060" i="2"/>
  <c r="A3061" i="2"/>
  <c r="B3061" i="2" s="1"/>
  <c r="C3061" i="2"/>
  <c r="D3061" i="2"/>
  <c r="G3061" i="2"/>
  <c r="E3061" i="2" s="1"/>
  <c r="F3061" i="2" s="1"/>
  <c r="H3061" i="2"/>
  <c r="I3061" i="2"/>
  <c r="J3061" i="2" s="1"/>
  <c r="L3061" i="2"/>
  <c r="M3061" i="2"/>
  <c r="O3061" i="2" s="1"/>
  <c r="P3061" i="2"/>
  <c r="Q3061" i="2"/>
  <c r="R3061" i="2"/>
  <c r="S3061" i="2"/>
  <c r="T3061" i="2"/>
  <c r="A3062" i="2"/>
  <c r="B3062" i="2" s="1"/>
  <c r="C3062" i="2"/>
  <c r="D3062" i="2"/>
  <c r="G3062" i="2"/>
  <c r="E3062" i="2" s="1"/>
  <c r="F3062" i="2" s="1"/>
  <c r="H3062" i="2"/>
  <c r="I3062" i="2"/>
  <c r="J3062" i="2" s="1"/>
  <c r="L3062" i="2"/>
  <c r="M3062" i="2"/>
  <c r="O3062" i="2" s="1"/>
  <c r="P3062" i="2"/>
  <c r="Q3062" i="2"/>
  <c r="R3062" i="2"/>
  <c r="S3062" i="2"/>
  <c r="T3062" i="2"/>
  <c r="A3063" i="2"/>
  <c r="B3063" i="2" s="1"/>
  <c r="C3063" i="2"/>
  <c r="D3063" i="2"/>
  <c r="G3063" i="2"/>
  <c r="E3063" i="2" s="1"/>
  <c r="F3063" i="2" s="1"/>
  <c r="H3063" i="2"/>
  <c r="I3063" i="2"/>
  <c r="J3063" i="2" s="1"/>
  <c r="L3063" i="2"/>
  <c r="M3063" i="2"/>
  <c r="N3063" i="2" s="1"/>
  <c r="P3063" i="2"/>
  <c r="Q3063" i="2"/>
  <c r="R3063" i="2"/>
  <c r="S3063" i="2"/>
  <c r="T3063" i="2"/>
  <c r="A3064" i="2"/>
  <c r="B3064" i="2" s="1"/>
  <c r="C3064" i="2"/>
  <c r="D3064" i="2"/>
  <c r="G3064" i="2"/>
  <c r="E3064" i="2" s="1"/>
  <c r="F3064" i="2" s="1"/>
  <c r="H3064" i="2"/>
  <c r="I3064" i="2"/>
  <c r="K3064" i="2" s="1"/>
  <c r="L3064" i="2"/>
  <c r="M3064" i="2"/>
  <c r="N3064" i="2" s="1"/>
  <c r="P3064" i="2"/>
  <c r="Q3064" i="2"/>
  <c r="R3064" i="2"/>
  <c r="S3064" i="2"/>
  <c r="T3064" i="2"/>
  <c r="A3065" i="2"/>
  <c r="B3065" i="2" s="1"/>
  <c r="C3065" i="2"/>
  <c r="D3065" i="2"/>
  <c r="G3065" i="2"/>
  <c r="E3065" i="2" s="1"/>
  <c r="F3065" i="2" s="1"/>
  <c r="H3065" i="2"/>
  <c r="I3065" i="2"/>
  <c r="J3065" i="2" s="1"/>
  <c r="L3065" i="2"/>
  <c r="M3065" i="2"/>
  <c r="P3065" i="2"/>
  <c r="Q3065" i="2"/>
  <c r="R3065" i="2"/>
  <c r="S3065" i="2"/>
  <c r="T3065" i="2"/>
  <c r="A3066" i="2"/>
  <c r="B3066" i="2" s="1"/>
  <c r="C3066" i="2"/>
  <c r="D3066" i="2"/>
  <c r="G3066" i="2"/>
  <c r="E3066" i="2" s="1"/>
  <c r="F3066" i="2" s="1"/>
  <c r="H3066" i="2"/>
  <c r="I3066" i="2"/>
  <c r="J3066" i="2" s="1"/>
  <c r="L3066" i="2"/>
  <c r="M3066" i="2"/>
  <c r="O3066" i="2" s="1"/>
  <c r="P3066" i="2"/>
  <c r="Q3066" i="2"/>
  <c r="R3066" i="2"/>
  <c r="S3066" i="2"/>
  <c r="T3066" i="2"/>
  <c r="A3067" i="2"/>
  <c r="B3067" i="2" s="1"/>
  <c r="C3067" i="2"/>
  <c r="D3067" i="2"/>
  <c r="G3067" i="2"/>
  <c r="E3067" i="2" s="1"/>
  <c r="F3067" i="2" s="1"/>
  <c r="H3067" i="2"/>
  <c r="I3067" i="2"/>
  <c r="J3067" i="2" s="1"/>
  <c r="L3067" i="2"/>
  <c r="M3067" i="2"/>
  <c r="N3067" i="2" s="1"/>
  <c r="P3067" i="2"/>
  <c r="Q3067" i="2"/>
  <c r="R3067" i="2"/>
  <c r="S3067" i="2"/>
  <c r="T3067" i="2"/>
  <c r="A3068" i="2"/>
  <c r="B3068" i="2" s="1"/>
  <c r="C3068" i="2"/>
  <c r="D3068" i="2"/>
  <c r="G3068" i="2"/>
  <c r="E3068" i="2" s="1"/>
  <c r="F3068" i="2" s="1"/>
  <c r="H3068" i="2"/>
  <c r="I3068" i="2"/>
  <c r="K3068" i="2" s="1"/>
  <c r="L3068" i="2"/>
  <c r="M3068" i="2"/>
  <c r="N3068" i="2" s="1"/>
  <c r="P3068" i="2"/>
  <c r="Q3068" i="2"/>
  <c r="R3068" i="2"/>
  <c r="S3068" i="2"/>
  <c r="T3068" i="2"/>
  <c r="A3069" i="2"/>
  <c r="B3069" i="2" s="1"/>
  <c r="C3069" i="2"/>
  <c r="D3069" i="2"/>
  <c r="G3069" i="2"/>
  <c r="E3069" i="2" s="1"/>
  <c r="F3069" i="2" s="1"/>
  <c r="H3069" i="2"/>
  <c r="I3069" i="2"/>
  <c r="K3069" i="2" s="1"/>
  <c r="L3069" i="2"/>
  <c r="M3069" i="2"/>
  <c r="N3069" i="2" s="1"/>
  <c r="P3069" i="2"/>
  <c r="Q3069" i="2"/>
  <c r="R3069" i="2"/>
  <c r="S3069" i="2"/>
  <c r="T3069" i="2"/>
  <c r="A3070" i="2"/>
  <c r="B3070" i="2" s="1"/>
  <c r="C3070" i="2"/>
  <c r="D3070" i="2"/>
  <c r="G3070" i="2"/>
  <c r="E3070" i="2" s="1"/>
  <c r="F3070" i="2" s="1"/>
  <c r="H3070" i="2"/>
  <c r="I3070" i="2"/>
  <c r="J3070" i="2" s="1"/>
  <c r="L3070" i="2"/>
  <c r="M3070" i="2"/>
  <c r="O3070" i="2" s="1"/>
  <c r="P3070" i="2"/>
  <c r="Q3070" i="2"/>
  <c r="R3070" i="2"/>
  <c r="S3070" i="2"/>
  <c r="T3070" i="2"/>
  <c r="A3071" i="2"/>
  <c r="B3071" i="2" s="1"/>
  <c r="C3071" i="2"/>
  <c r="D3071" i="2"/>
  <c r="G3071" i="2"/>
  <c r="E3071" i="2" s="1"/>
  <c r="F3071" i="2" s="1"/>
  <c r="H3071" i="2"/>
  <c r="I3071" i="2"/>
  <c r="J3071" i="2" s="1"/>
  <c r="L3071" i="2"/>
  <c r="M3071" i="2"/>
  <c r="N3071" i="2" s="1"/>
  <c r="P3071" i="2"/>
  <c r="Q3071" i="2"/>
  <c r="R3071" i="2"/>
  <c r="S3071" i="2"/>
  <c r="T3071" i="2"/>
  <c r="A3072" i="2"/>
  <c r="B3072" i="2" s="1"/>
  <c r="C3072" i="2"/>
  <c r="D3072" i="2"/>
  <c r="G3072" i="2"/>
  <c r="E3072" i="2" s="1"/>
  <c r="F3072" i="2" s="1"/>
  <c r="H3072" i="2"/>
  <c r="I3072" i="2"/>
  <c r="K3072" i="2" s="1"/>
  <c r="L3072" i="2"/>
  <c r="M3072" i="2"/>
  <c r="N3072" i="2" s="1"/>
  <c r="P3072" i="2"/>
  <c r="Q3072" i="2"/>
  <c r="R3072" i="2"/>
  <c r="S3072" i="2"/>
  <c r="T3072" i="2"/>
  <c r="A3073" i="2"/>
  <c r="B3073" i="2" s="1"/>
  <c r="C3073" i="2"/>
  <c r="D3073" i="2"/>
  <c r="G3073" i="2"/>
  <c r="E3073" i="2" s="1"/>
  <c r="F3073" i="2" s="1"/>
  <c r="H3073" i="2"/>
  <c r="I3073" i="2"/>
  <c r="J3073" i="2" s="1"/>
  <c r="L3073" i="2"/>
  <c r="M3073" i="2"/>
  <c r="N3073" i="2" s="1"/>
  <c r="P3073" i="2"/>
  <c r="Q3073" i="2"/>
  <c r="R3073" i="2"/>
  <c r="S3073" i="2"/>
  <c r="T3073" i="2"/>
  <c r="A3074" i="2"/>
  <c r="B3074" i="2" s="1"/>
  <c r="C3074" i="2"/>
  <c r="D3074" i="2"/>
  <c r="G3074" i="2"/>
  <c r="E3074" i="2" s="1"/>
  <c r="F3074" i="2" s="1"/>
  <c r="H3074" i="2"/>
  <c r="I3074" i="2"/>
  <c r="J3074" i="2" s="1"/>
  <c r="L3074" i="2"/>
  <c r="M3074" i="2"/>
  <c r="O3074" i="2" s="1"/>
  <c r="P3074" i="2"/>
  <c r="Q3074" i="2"/>
  <c r="R3074" i="2"/>
  <c r="S3074" i="2"/>
  <c r="T3074" i="2"/>
  <c r="A3075" i="2"/>
  <c r="B3075" i="2" s="1"/>
  <c r="C3075" i="2"/>
  <c r="D3075" i="2"/>
  <c r="G3075" i="2"/>
  <c r="E3075" i="2" s="1"/>
  <c r="F3075" i="2" s="1"/>
  <c r="H3075" i="2"/>
  <c r="I3075" i="2"/>
  <c r="J3075" i="2" s="1"/>
  <c r="L3075" i="2"/>
  <c r="M3075" i="2"/>
  <c r="N3075" i="2" s="1"/>
  <c r="P3075" i="2"/>
  <c r="Q3075" i="2"/>
  <c r="R3075" i="2"/>
  <c r="S3075" i="2"/>
  <c r="T3075" i="2"/>
  <c r="A3076" i="2"/>
  <c r="B3076" i="2" s="1"/>
  <c r="C3076" i="2"/>
  <c r="D3076" i="2"/>
  <c r="G3076" i="2"/>
  <c r="E3076" i="2" s="1"/>
  <c r="F3076" i="2" s="1"/>
  <c r="H3076" i="2"/>
  <c r="I3076" i="2"/>
  <c r="K3076" i="2" s="1"/>
  <c r="L3076" i="2"/>
  <c r="M3076" i="2"/>
  <c r="N3076" i="2" s="1"/>
  <c r="P3076" i="2"/>
  <c r="Q3076" i="2"/>
  <c r="R3076" i="2"/>
  <c r="S3076" i="2"/>
  <c r="T3076" i="2"/>
  <c r="A3077" i="2"/>
  <c r="B3077" i="2" s="1"/>
  <c r="C3077" i="2"/>
  <c r="D3077" i="2"/>
  <c r="G3077" i="2"/>
  <c r="E3077" i="2" s="1"/>
  <c r="F3077" i="2" s="1"/>
  <c r="H3077" i="2"/>
  <c r="I3077" i="2"/>
  <c r="J3077" i="2" s="1"/>
  <c r="L3077" i="2"/>
  <c r="M3077" i="2"/>
  <c r="O3077" i="2" s="1"/>
  <c r="P3077" i="2"/>
  <c r="Q3077" i="2"/>
  <c r="R3077" i="2"/>
  <c r="S3077" i="2"/>
  <c r="T3077" i="2"/>
  <c r="A3078" i="2"/>
  <c r="B3078" i="2" s="1"/>
  <c r="C3078" i="2"/>
  <c r="D3078" i="2"/>
  <c r="G3078" i="2"/>
  <c r="E3078" i="2" s="1"/>
  <c r="F3078" i="2" s="1"/>
  <c r="H3078" i="2"/>
  <c r="I3078" i="2"/>
  <c r="J3078" i="2" s="1"/>
  <c r="L3078" i="2"/>
  <c r="M3078" i="2"/>
  <c r="O3078" i="2" s="1"/>
  <c r="P3078" i="2"/>
  <c r="Q3078" i="2"/>
  <c r="R3078" i="2"/>
  <c r="S3078" i="2"/>
  <c r="T3078" i="2"/>
  <c r="A3079" i="2"/>
  <c r="B3079" i="2" s="1"/>
  <c r="C3079" i="2"/>
  <c r="D3079" i="2"/>
  <c r="G3079" i="2"/>
  <c r="E3079" i="2" s="1"/>
  <c r="F3079" i="2" s="1"/>
  <c r="H3079" i="2"/>
  <c r="I3079" i="2"/>
  <c r="J3079" i="2" s="1"/>
  <c r="L3079" i="2"/>
  <c r="M3079" i="2"/>
  <c r="P3079" i="2"/>
  <c r="Q3079" i="2"/>
  <c r="R3079" i="2"/>
  <c r="S3079" i="2"/>
  <c r="T3079" i="2"/>
  <c r="A3080" i="2"/>
  <c r="B3080" i="2" s="1"/>
  <c r="C3080" i="2"/>
  <c r="D3080" i="2"/>
  <c r="G3080" i="2"/>
  <c r="E3080" i="2" s="1"/>
  <c r="F3080" i="2" s="1"/>
  <c r="H3080" i="2"/>
  <c r="I3080" i="2"/>
  <c r="K3080" i="2" s="1"/>
  <c r="L3080" i="2"/>
  <c r="M3080" i="2"/>
  <c r="P3080" i="2"/>
  <c r="Q3080" i="2"/>
  <c r="R3080" i="2"/>
  <c r="S3080" i="2"/>
  <c r="T3080" i="2"/>
  <c r="A3081" i="2"/>
  <c r="B3081" i="2" s="1"/>
  <c r="C3081" i="2"/>
  <c r="D3081" i="2"/>
  <c r="G3081" i="2"/>
  <c r="E3081" i="2" s="1"/>
  <c r="F3081" i="2" s="1"/>
  <c r="H3081" i="2"/>
  <c r="I3081" i="2"/>
  <c r="L3081" i="2"/>
  <c r="M3081" i="2"/>
  <c r="N3081" i="2" s="1"/>
  <c r="P3081" i="2"/>
  <c r="Q3081" i="2"/>
  <c r="R3081" i="2"/>
  <c r="S3081" i="2"/>
  <c r="T3081" i="2"/>
  <c r="A3082" i="2"/>
  <c r="B3082" i="2" s="1"/>
  <c r="C3082" i="2"/>
  <c r="D3082" i="2"/>
  <c r="G3082" i="2"/>
  <c r="E3082" i="2" s="1"/>
  <c r="F3082" i="2" s="1"/>
  <c r="H3082" i="2"/>
  <c r="I3082" i="2"/>
  <c r="L3082" i="2"/>
  <c r="M3082" i="2"/>
  <c r="O3082" i="2" s="1"/>
  <c r="P3082" i="2"/>
  <c r="Q3082" i="2"/>
  <c r="R3082" i="2"/>
  <c r="S3082" i="2"/>
  <c r="T3082" i="2"/>
  <c r="A3083" i="2"/>
  <c r="B3083" i="2" s="1"/>
  <c r="C3083" i="2"/>
  <c r="D3083" i="2"/>
  <c r="G3083" i="2"/>
  <c r="E3083" i="2" s="1"/>
  <c r="F3083" i="2" s="1"/>
  <c r="H3083" i="2"/>
  <c r="I3083" i="2"/>
  <c r="J3083" i="2" s="1"/>
  <c r="L3083" i="2"/>
  <c r="M3083" i="2"/>
  <c r="N3083" i="2" s="1"/>
  <c r="P3083" i="2"/>
  <c r="Q3083" i="2"/>
  <c r="R3083" i="2"/>
  <c r="S3083" i="2"/>
  <c r="T3083" i="2"/>
  <c r="A3084" i="2"/>
  <c r="B3084" i="2" s="1"/>
  <c r="C3084" i="2"/>
  <c r="D3084" i="2"/>
  <c r="G3084" i="2"/>
  <c r="E3084" i="2" s="1"/>
  <c r="F3084" i="2" s="1"/>
  <c r="H3084" i="2"/>
  <c r="I3084" i="2"/>
  <c r="K3084" i="2" s="1"/>
  <c r="L3084" i="2"/>
  <c r="M3084" i="2"/>
  <c r="P3084" i="2"/>
  <c r="Q3084" i="2"/>
  <c r="R3084" i="2"/>
  <c r="S3084" i="2"/>
  <c r="T3084" i="2"/>
  <c r="A3085" i="2"/>
  <c r="B3085" i="2" s="1"/>
  <c r="C3085" i="2"/>
  <c r="D3085" i="2"/>
  <c r="G3085" i="2"/>
  <c r="E3085" i="2" s="1"/>
  <c r="F3085" i="2" s="1"/>
  <c r="H3085" i="2"/>
  <c r="I3085" i="2"/>
  <c r="K3085" i="2" s="1"/>
  <c r="L3085" i="2"/>
  <c r="M3085" i="2"/>
  <c r="N3085" i="2" s="1"/>
  <c r="P3085" i="2"/>
  <c r="Q3085" i="2"/>
  <c r="R3085" i="2"/>
  <c r="S3085" i="2"/>
  <c r="T3085" i="2"/>
  <c r="A3086" i="2"/>
  <c r="B3086" i="2" s="1"/>
  <c r="C3086" i="2"/>
  <c r="D3086" i="2"/>
  <c r="G3086" i="2"/>
  <c r="E3086" i="2" s="1"/>
  <c r="F3086" i="2" s="1"/>
  <c r="H3086" i="2"/>
  <c r="I3086" i="2"/>
  <c r="L3086" i="2"/>
  <c r="M3086" i="2"/>
  <c r="O3086" i="2" s="1"/>
  <c r="P3086" i="2"/>
  <c r="Q3086" i="2"/>
  <c r="R3086" i="2"/>
  <c r="S3086" i="2"/>
  <c r="T3086" i="2"/>
  <c r="A3087" i="2"/>
  <c r="B3087" i="2" s="1"/>
  <c r="C3087" i="2"/>
  <c r="D3087" i="2"/>
  <c r="G3087" i="2"/>
  <c r="E3087" i="2" s="1"/>
  <c r="F3087" i="2" s="1"/>
  <c r="H3087" i="2"/>
  <c r="I3087" i="2"/>
  <c r="J3087" i="2" s="1"/>
  <c r="L3087" i="2"/>
  <c r="M3087" i="2"/>
  <c r="N3087" i="2" s="1"/>
  <c r="P3087" i="2"/>
  <c r="Q3087" i="2"/>
  <c r="R3087" i="2"/>
  <c r="S3087" i="2"/>
  <c r="T3087" i="2"/>
  <c r="A3088" i="2"/>
  <c r="B3088" i="2" s="1"/>
  <c r="C3088" i="2"/>
  <c r="D3088" i="2"/>
  <c r="G3088" i="2"/>
  <c r="E3088" i="2" s="1"/>
  <c r="F3088" i="2" s="1"/>
  <c r="H3088" i="2"/>
  <c r="I3088" i="2"/>
  <c r="K3088" i="2" s="1"/>
  <c r="L3088" i="2"/>
  <c r="M3088" i="2"/>
  <c r="P3088" i="2"/>
  <c r="Q3088" i="2"/>
  <c r="R3088" i="2"/>
  <c r="S3088" i="2"/>
  <c r="T3088" i="2"/>
  <c r="A3089" i="2"/>
  <c r="B3089" i="2" s="1"/>
  <c r="C3089" i="2"/>
  <c r="D3089" i="2"/>
  <c r="G3089" i="2"/>
  <c r="E3089" i="2" s="1"/>
  <c r="F3089" i="2" s="1"/>
  <c r="H3089" i="2"/>
  <c r="I3089" i="2"/>
  <c r="J3089" i="2" s="1"/>
  <c r="L3089" i="2"/>
  <c r="M3089" i="2"/>
  <c r="N3089" i="2" s="1"/>
  <c r="P3089" i="2"/>
  <c r="Q3089" i="2"/>
  <c r="R3089" i="2"/>
  <c r="S3089" i="2"/>
  <c r="T3089" i="2"/>
  <c r="A3090" i="2"/>
  <c r="B3090" i="2" s="1"/>
  <c r="C3090" i="2"/>
  <c r="D3090" i="2"/>
  <c r="G3090" i="2"/>
  <c r="E3090" i="2" s="1"/>
  <c r="F3090" i="2" s="1"/>
  <c r="H3090" i="2"/>
  <c r="I3090" i="2"/>
  <c r="L3090" i="2"/>
  <c r="M3090" i="2"/>
  <c r="O3090" i="2" s="1"/>
  <c r="P3090" i="2"/>
  <c r="Q3090" i="2"/>
  <c r="R3090" i="2"/>
  <c r="S3090" i="2"/>
  <c r="T3090" i="2"/>
  <c r="A3091" i="2"/>
  <c r="B3091" i="2" s="1"/>
  <c r="C3091" i="2"/>
  <c r="D3091" i="2"/>
  <c r="G3091" i="2"/>
  <c r="E3091" i="2" s="1"/>
  <c r="F3091" i="2" s="1"/>
  <c r="H3091" i="2"/>
  <c r="I3091" i="2"/>
  <c r="J3091" i="2" s="1"/>
  <c r="L3091" i="2"/>
  <c r="M3091" i="2"/>
  <c r="N3091" i="2" s="1"/>
  <c r="P3091" i="2"/>
  <c r="Q3091" i="2"/>
  <c r="R3091" i="2"/>
  <c r="S3091" i="2"/>
  <c r="T3091" i="2"/>
  <c r="A3092" i="2"/>
  <c r="B3092" i="2" s="1"/>
  <c r="C3092" i="2"/>
  <c r="D3092" i="2"/>
  <c r="G3092" i="2"/>
  <c r="E3092" i="2" s="1"/>
  <c r="F3092" i="2" s="1"/>
  <c r="H3092" i="2"/>
  <c r="I3092" i="2"/>
  <c r="K3092" i="2" s="1"/>
  <c r="L3092" i="2"/>
  <c r="M3092" i="2"/>
  <c r="P3092" i="2"/>
  <c r="Q3092" i="2"/>
  <c r="R3092" i="2"/>
  <c r="S3092" i="2"/>
  <c r="T3092" i="2"/>
  <c r="A3093" i="2"/>
  <c r="B3093" i="2" s="1"/>
  <c r="C3093" i="2"/>
  <c r="D3093" i="2"/>
  <c r="G3093" i="2"/>
  <c r="E3093" i="2" s="1"/>
  <c r="F3093" i="2" s="1"/>
  <c r="H3093" i="2"/>
  <c r="I3093" i="2"/>
  <c r="L3093" i="2"/>
  <c r="M3093" i="2"/>
  <c r="P3093" i="2"/>
  <c r="Q3093" i="2"/>
  <c r="R3093" i="2"/>
  <c r="S3093" i="2"/>
  <c r="T3093" i="2"/>
  <c r="A3094" i="2"/>
  <c r="B3094" i="2" s="1"/>
  <c r="C3094" i="2"/>
  <c r="D3094" i="2"/>
  <c r="G3094" i="2"/>
  <c r="E3094" i="2" s="1"/>
  <c r="F3094" i="2" s="1"/>
  <c r="H3094" i="2"/>
  <c r="I3094" i="2"/>
  <c r="L3094" i="2"/>
  <c r="M3094" i="2"/>
  <c r="O3094" i="2" s="1"/>
  <c r="P3094" i="2"/>
  <c r="Q3094" i="2"/>
  <c r="R3094" i="2"/>
  <c r="S3094" i="2"/>
  <c r="T3094" i="2"/>
  <c r="A3095" i="2"/>
  <c r="B3095" i="2" s="1"/>
  <c r="C3095" i="2"/>
  <c r="D3095" i="2"/>
  <c r="G3095" i="2"/>
  <c r="E3095" i="2" s="1"/>
  <c r="F3095" i="2" s="1"/>
  <c r="H3095" i="2"/>
  <c r="I3095" i="2"/>
  <c r="J3095" i="2" s="1"/>
  <c r="L3095" i="2"/>
  <c r="M3095" i="2"/>
  <c r="N3095" i="2" s="1"/>
  <c r="P3095" i="2"/>
  <c r="Q3095" i="2"/>
  <c r="R3095" i="2"/>
  <c r="S3095" i="2"/>
  <c r="T3095" i="2"/>
  <c r="A3096" i="2"/>
  <c r="B3096" i="2" s="1"/>
  <c r="C3096" i="2"/>
  <c r="D3096" i="2"/>
  <c r="G3096" i="2"/>
  <c r="E3096" i="2" s="1"/>
  <c r="F3096" i="2" s="1"/>
  <c r="H3096" i="2"/>
  <c r="I3096" i="2"/>
  <c r="K3096" i="2" s="1"/>
  <c r="L3096" i="2"/>
  <c r="M3096" i="2"/>
  <c r="P3096" i="2"/>
  <c r="Q3096" i="2"/>
  <c r="R3096" i="2"/>
  <c r="S3096" i="2"/>
  <c r="T3096" i="2"/>
  <c r="A3097" i="2"/>
  <c r="B3097" i="2" s="1"/>
  <c r="C3097" i="2"/>
  <c r="D3097" i="2"/>
  <c r="G3097" i="2"/>
  <c r="E3097" i="2" s="1"/>
  <c r="F3097" i="2" s="1"/>
  <c r="H3097" i="2"/>
  <c r="I3097" i="2"/>
  <c r="J3097" i="2" s="1"/>
  <c r="L3097" i="2"/>
  <c r="M3097" i="2"/>
  <c r="N3097" i="2" s="1"/>
  <c r="P3097" i="2"/>
  <c r="Q3097" i="2"/>
  <c r="R3097" i="2"/>
  <c r="S3097" i="2"/>
  <c r="T3097" i="2"/>
  <c r="A3098" i="2"/>
  <c r="B3098" i="2" s="1"/>
  <c r="C3098" i="2"/>
  <c r="D3098" i="2"/>
  <c r="G3098" i="2"/>
  <c r="E3098" i="2" s="1"/>
  <c r="F3098" i="2" s="1"/>
  <c r="H3098" i="2"/>
  <c r="I3098" i="2"/>
  <c r="L3098" i="2"/>
  <c r="M3098" i="2"/>
  <c r="O3098" i="2" s="1"/>
  <c r="P3098" i="2"/>
  <c r="Q3098" i="2"/>
  <c r="R3098" i="2"/>
  <c r="S3098" i="2"/>
  <c r="T3098" i="2"/>
  <c r="A3099" i="2"/>
  <c r="B3099" i="2" s="1"/>
  <c r="C3099" i="2"/>
  <c r="D3099" i="2"/>
  <c r="G3099" i="2"/>
  <c r="E3099" i="2" s="1"/>
  <c r="F3099" i="2" s="1"/>
  <c r="H3099" i="2"/>
  <c r="I3099" i="2"/>
  <c r="J3099" i="2" s="1"/>
  <c r="L3099" i="2"/>
  <c r="M3099" i="2"/>
  <c r="N3099" i="2" s="1"/>
  <c r="P3099" i="2"/>
  <c r="Q3099" i="2"/>
  <c r="R3099" i="2"/>
  <c r="S3099" i="2"/>
  <c r="T3099" i="2"/>
  <c r="A3100" i="2"/>
  <c r="B3100" i="2" s="1"/>
  <c r="C3100" i="2"/>
  <c r="D3100" i="2"/>
  <c r="G3100" i="2"/>
  <c r="E3100" i="2" s="1"/>
  <c r="F3100" i="2" s="1"/>
  <c r="H3100" i="2"/>
  <c r="I3100" i="2"/>
  <c r="K3100" i="2" s="1"/>
  <c r="L3100" i="2"/>
  <c r="M3100" i="2"/>
  <c r="P3100" i="2"/>
  <c r="Q3100" i="2"/>
  <c r="R3100" i="2"/>
  <c r="S3100" i="2"/>
  <c r="T3100" i="2"/>
  <c r="A3101" i="2"/>
  <c r="B3101" i="2" s="1"/>
  <c r="C3101" i="2"/>
  <c r="D3101" i="2"/>
  <c r="G3101" i="2"/>
  <c r="E3101" i="2" s="1"/>
  <c r="F3101" i="2" s="1"/>
  <c r="H3101" i="2"/>
  <c r="I3101" i="2"/>
  <c r="K3101" i="2" s="1"/>
  <c r="L3101" i="2"/>
  <c r="M3101" i="2"/>
  <c r="N3101" i="2" s="1"/>
  <c r="P3101" i="2"/>
  <c r="Q3101" i="2"/>
  <c r="R3101" i="2"/>
  <c r="S3101" i="2"/>
  <c r="T3101" i="2"/>
  <c r="A3102" i="2"/>
  <c r="B3102" i="2" s="1"/>
  <c r="C3102" i="2"/>
  <c r="D3102" i="2"/>
  <c r="G3102" i="2"/>
  <c r="E3102" i="2" s="1"/>
  <c r="F3102" i="2" s="1"/>
  <c r="H3102" i="2"/>
  <c r="I3102" i="2"/>
  <c r="L3102" i="2"/>
  <c r="M3102" i="2"/>
  <c r="O3102" i="2" s="1"/>
  <c r="P3102" i="2"/>
  <c r="Q3102" i="2"/>
  <c r="R3102" i="2"/>
  <c r="S3102" i="2"/>
  <c r="T3102" i="2"/>
  <c r="A3103" i="2"/>
  <c r="B3103" i="2" s="1"/>
  <c r="C3103" i="2"/>
  <c r="D3103" i="2"/>
  <c r="G3103" i="2"/>
  <c r="E3103" i="2" s="1"/>
  <c r="F3103" i="2" s="1"/>
  <c r="H3103" i="2"/>
  <c r="I3103" i="2"/>
  <c r="L3103" i="2"/>
  <c r="M3103" i="2"/>
  <c r="N3103" i="2" s="1"/>
  <c r="P3103" i="2"/>
  <c r="Q3103" i="2"/>
  <c r="R3103" i="2"/>
  <c r="S3103" i="2"/>
  <c r="T3103" i="2"/>
  <c r="A3236" i="2"/>
  <c r="B3236" i="2" s="1"/>
  <c r="C3236" i="2"/>
  <c r="D3236" i="2"/>
  <c r="G3236" i="2"/>
  <c r="E3236" i="2" s="1"/>
  <c r="F3236" i="2" s="1"/>
  <c r="H3236" i="2"/>
  <c r="I3236" i="2"/>
  <c r="K3236" i="2" s="1"/>
  <c r="L3236" i="2"/>
  <c r="M3236" i="2"/>
  <c r="P3236" i="2"/>
  <c r="Q3236" i="2"/>
  <c r="R3236" i="2"/>
  <c r="S3236" i="2"/>
  <c r="T3236" i="2"/>
  <c r="A3239" i="2"/>
  <c r="B3239" i="2" s="1"/>
  <c r="C3239" i="2"/>
  <c r="D3239" i="2"/>
  <c r="G3239" i="2"/>
  <c r="E3239" i="2" s="1"/>
  <c r="F3239" i="2" s="1"/>
  <c r="H3239" i="2"/>
  <c r="I3239" i="2"/>
  <c r="J3239" i="2" s="1"/>
  <c r="L3239" i="2"/>
  <c r="M3239" i="2"/>
  <c r="N3239" i="2" s="1"/>
  <c r="P3239" i="2"/>
  <c r="Q3239" i="2"/>
  <c r="R3239" i="2"/>
  <c r="S3239" i="2"/>
  <c r="T3239" i="2"/>
  <c r="A3237" i="2"/>
  <c r="B3237" i="2" s="1"/>
  <c r="C3237" i="2"/>
  <c r="D3237" i="2"/>
  <c r="G3237" i="2"/>
  <c r="E3237" i="2" s="1"/>
  <c r="F3237" i="2" s="1"/>
  <c r="H3237" i="2"/>
  <c r="I3237" i="2"/>
  <c r="L3237" i="2"/>
  <c r="M3237" i="2"/>
  <c r="O3237" i="2" s="1"/>
  <c r="P3237" i="2"/>
  <c r="Q3237" i="2"/>
  <c r="R3237" i="2"/>
  <c r="S3237" i="2"/>
  <c r="T3237" i="2"/>
  <c r="A3240" i="2"/>
  <c r="B3240" i="2" s="1"/>
  <c r="C3240" i="2"/>
  <c r="D3240" i="2"/>
  <c r="G3240" i="2"/>
  <c r="E3240" i="2" s="1"/>
  <c r="F3240" i="2" s="1"/>
  <c r="H3240" i="2"/>
  <c r="I3240" i="2"/>
  <c r="J3240" i="2" s="1"/>
  <c r="L3240" i="2"/>
  <c r="M3240" i="2"/>
  <c r="N3240" i="2" s="1"/>
  <c r="P3240" i="2"/>
  <c r="Q3240" i="2"/>
  <c r="R3240" i="2"/>
  <c r="S3240" i="2"/>
  <c r="T3240" i="2"/>
  <c r="A3238" i="2"/>
  <c r="B3238" i="2" s="1"/>
  <c r="C3238" i="2"/>
  <c r="D3238" i="2"/>
  <c r="G3238" i="2"/>
  <c r="E3238" i="2" s="1"/>
  <c r="F3238" i="2" s="1"/>
  <c r="H3238" i="2"/>
  <c r="I3238" i="2"/>
  <c r="K3238" i="2" s="1"/>
  <c r="L3238" i="2"/>
  <c r="M3238" i="2"/>
  <c r="P3238" i="2"/>
  <c r="Q3238" i="2"/>
  <c r="R3238" i="2"/>
  <c r="S3238" i="2"/>
  <c r="T3238" i="2"/>
  <c r="A3288" i="2"/>
  <c r="B3288" i="2" s="1"/>
  <c r="C3288" i="2"/>
  <c r="D3288" i="2"/>
  <c r="G3288" i="2"/>
  <c r="E3288" i="2" s="1"/>
  <c r="F3288" i="2" s="1"/>
  <c r="H3288" i="2"/>
  <c r="I3288" i="2"/>
  <c r="K3288" i="2" s="1"/>
  <c r="L3288" i="2"/>
  <c r="M3288" i="2"/>
  <c r="O3288" i="2" s="1"/>
  <c r="P3288" i="2"/>
  <c r="Q3288" i="2"/>
  <c r="R3288" i="2"/>
  <c r="S3288" i="2"/>
  <c r="T3288" i="2"/>
  <c r="A3110" i="2"/>
  <c r="B3110" i="2" s="1"/>
  <c r="C3110" i="2"/>
  <c r="D3110" i="2"/>
  <c r="G3110" i="2"/>
  <c r="E3110" i="2" s="1"/>
  <c r="F3110" i="2" s="1"/>
  <c r="H3110" i="2"/>
  <c r="I3110" i="2"/>
  <c r="L3110" i="2"/>
  <c r="M3110" i="2"/>
  <c r="O3110" i="2" s="1"/>
  <c r="P3110" i="2"/>
  <c r="Q3110" i="2"/>
  <c r="R3110" i="2"/>
  <c r="S3110" i="2"/>
  <c r="T3110" i="2"/>
  <c r="A3111" i="2"/>
  <c r="B3111" i="2" s="1"/>
  <c r="C3111" i="2"/>
  <c r="D3111" i="2"/>
  <c r="G3111" i="2"/>
  <c r="E3111" i="2" s="1"/>
  <c r="F3111" i="2" s="1"/>
  <c r="H3111" i="2"/>
  <c r="I3111" i="2"/>
  <c r="J3111" i="2" s="1"/>
  <c r="L3111" i="2"/>
  <c r="M3111" i="2"/>
  <c r="O3111" i="2" s="1"/>
  <c r="P3111" i="2"/>
  <c r="Q3111" i="2"/>
  <c r="R3111" i="2"/>
  <c r="S3111" i="2"/>
  <c r="T3111" i="2"/>
  <c r="A3112" i="2"/>
  <c r="B3112" i="2" s="1"/>
  <c r="C3112" i="2"/>
  <c r="D3112" i="2"/>
  <c r="G3112" i="2"/>
  <c r="E3112" i="2" s="1"/>
  <c r="F3112" i="2" s="1"/>
  <c r="H3112" i="2"/>
  <c r="I3112" i="2"/>
  <c r="K3112" i="2" s="1"/>
  <c r="L3112" i="2"/>
  <c r="M3112" i="2"/>
  <c r="P3112" i="2"/>
  <c r="Q3112" i="2"/>
  <c r="R3112" i="2"/>
  <c r="S3112" i="2"/>
  <c r="T3112" i="2"/>
  <c r="A3113" i="2"/>
  <c r="B3113" i="2" s="1"/>
  <c r="C3113" i="2"/>
  <c r="D3113" i="2"/>
  <c r="G3113" i="2"/>
  <c r="E3113" i="2" s="1"/>
  <c r="F3113" i="2" s="1"/>
  <c r="H3113" i="2"/>
  <c r="I3113" i="2"/>
  <c r="J3113" i="2" s="1"/>
  <c r="L3113" i="2"/>
  <c r="M3113" i="2"/>
  <c r="P3113" i="2"/>
  <c r="Q3113" i="2"/>
  <c r="R3113" i="2"/>
  <c r="S3113" i="2"/>
  <c r="T3113" i="2"/>
  <c r="A3114" i="2"/>
  <c r="B3114" i="2" s="1"/>
  <c r="C3114" i="2"/>
  <c r="D3114" i="2"/>
  <c r="G3114" i="2"/>
  <c r="E3114" i="2" s="1"/>
  <c r="F3114" i="2" s="1"/>
  <c r="H3114" i="2"/>
  <c r="I3114" i="2"/>
  <c r="L3114" i="2"/>
  <c r="M3114" i="2"/>
  <c r="O3114" i="2" s="1"/>
  <c r="P3114" i="2"/>
  <c r="Q3114" i="2"/>
  <c r="R3114" i="2"/>
  <c r="S3114" i="2"/>
  <c r="T3114" i="2"/>
  <c r="A3115" i="2"/>
  <c r="B3115" i="2" s="1"/>
  <c r="C3115" i="2"/>
  <c r="D3115" i="2"/>
  <c r="G3115" i="2"/>
  <c r="E3115" i="2" s="1"/>
  <c r="F3115" i="2" s="1"/>
  <c r="H3115" i="2"/>
  <c r="I3115" i="2"/>
  <c r="J3115" i="2" s="1"/>
  <c r="L3115" i="2"/>
  <c r="M3115" i="2"/>
  <c r="N3115" i="2" s="1"/>
  <c r="P3115" i="2"/>
  <c r="Q3115" i="2"/>
  <c r="R3115" i="2"/>
  <c r="S3115" i="2"/>
  <c r="T3115" i="2"/>
  <c r="A3116" i="2"/>
  <c r="B3116" i="2" s="1"/>
  <c r="C3116" i="2"/>
  <c r="D3116" i="2"/>
  <c r="G3116" i="2"/>
  <c r="E3116" i="2" s="1"/>
  <c r="F3116" i="2" s="1"/>
  <c r="H3116" i="2"/>
  <c r="I3116" i="2"/>
  <c r="K3116" i="2" s="1"/>
  <c r="L3116" i="2"/>
  <c r="M3116" i="2"/>
  <c r="P3116" i="2"/>
  <c r="Q3116" i="2"/>
  <c r="R3116" i="2"/>
  <c r="S3116" i="2"/>
  <c r="T3116" i="2"/>
  <c r="A3117" i="2"/>
  <c r="B3117" i="2" s="1"/>
  <c r="C3117" i="2"/>
  <c r="D3117" i="2"/>
  <c r="G3117" i="2"/>
  <c r="E3117" i="2" s="1"/>
  <c r="F3117" i="2" s="1"/>
  <c r="H3117" i="2"/>
  <c r="I3117" i="2"/>
  <c r="K3117" i="2" s="1"/>
  <c r="L3117" i="2"/>
  <c r="M3117" i="2"/>
  <c r="N3117" i="2" s="1"/>
  <c r="P3117" i="2"/>
  <c r="Q3117" i="2"/>
  <c r="R3117" i="2"/>
  <c r="S3117" i="2"/>
  <c r="T3117" i="2"/>
  <c r="A3118" i="2"/>
  <c r="B3118" i="2" s="1"/>
  <c r="C3118" i="2"/>
  <c r="D3118" i="2"/>
  <c r="G3118" i="2"/>
  <c r="E3118" i="2" s="1"/>
  <c r="F3118" i="2" s="1"/>
  <c r="H3118" i="2"/>
  <c r="I3118" i="2"/>
  <c r="L3118" i="2"/>
  <c r="M3118" i="2"/>
  <c r="O3118" i="2" s="1"/>
  <c r="P3118" i="2"/>
  <c r="Q3118" i="2"/>
  <c r="R3118" i="2"/>
  <c r="S3118" i="2"/>
  <c r="T3118" i="2"/>
  <c r="A3119" i="2"/>
  <c r="B3119" i="2" s="1"/>
  <c r="C3119" i="2"/>
  <c r="D3119" i="2"/>
  <c r="G3119" i="2"/>
  <c r="E3119" i="2" s="1"/>
  <c r="F3119" i="2" s="1"/>
  <c r="H3119" i="2"/>
  <c r="I3119" i="2"/>
  <c r="J3119" i="2" s="1"/>
  <c r="L3119" i="2"/>
  <c r="M3119" i="2"/>
  <c r="N3119" i="2" s="1"/>
  <c r="P3119" i="2"/>
  <c r="Q3119" i="2"/>
  <c r="R3119" i="2"/>
  <c r="S3119" i="2"/>
  <c r="T3119" i="2"/>
  <c r="A3120" i="2"/>
  <c r="B3120" i="2" s="1"/>
  <c r="C3120" i="2"/>
  <c r="D3120" i="2"/>
  <c r="G3120" i="2"/>
  <c r="E3120" i="2" s="1"/>
  <c r="F3120" i="2" s="1"/>
  <c r="H3120" i="2"/>
  <c r="I3120" i="2"/>
  <c r="L3120" i="2"/>
  <c r="M3120" i="2"/>
  <c r="P3120" i="2"/>
  <c r="Q3120" i="2"/>
  <c r="R3120" i="2"/>
  <c r="S3120" i="2"/>
  <c r="T3120" i="2"/>
  <c r="A3121" i="2"/>
  <c r="B3121" i="2" s="1"/>
  <c r="C3121" i="2"/>
  <c r="D3121" i="2"/>
  <c r="G3121" i="2"/>
  <c r="E3121" i="2" s="1"/>
  <c r="F3121" i="2" s="1"/>
  <c r="H3121" i="2"/>
  <c r="I3121" i="2"/>
  <c r="J3121" i="2" s="1"/>
  <c r="L3121" i="2"/>
  <c r="M3121" i="2"/>
  <c r="O3121" i="2" s="1"/>
  <c r="P3121" i="2"/>
  <c r="Q3121" i="2"/>
  <c r="R3121" i="2"/>
  <c r="S3121" i="2"/>
  <c r="T3121" i="2"/>
  <c r="A3122" i="2"/>
  <c r="B3122" i="2" s="1"/>
  <c r="C3122" i="2"/>
  <c r="D3122" i="2"/>
  <c r="G3122" i="2"/>
  <c r="E3122" i="2" s="1"/>
  <c r="F3122" i="2" s="1"/>
  <c r="H3122" i="2"/>
  <c r="I3122" i="2"/>
  <c r="L3122" i="2"/>
  <c r="M3122" i="2"/>
  <c r="P3122" i="2"/>
  <c r="Q3122" i="2"/>
  <c r="R3122" i="2"/>
  <c r="S3122" i="2"/>
  <c r="T3122" i="2"/>
  <c r="A3123" i="2"/>
  <c r="B3123" i="2" s="1"/>
  <c r="C3123" i="2"/>
  <c r="D3123" i="2"/>
  <c r="G3123" i="2"/>
  <c r="E3123" i="2" s="1"/>
  <c r="F3123" i="2" s="1"/>
  <c r="H3123" i="2"/>
  <c r="I3123" i="2"/>
  <c r="J3123" i="2" s="1"/>
  <c r="L3123" i="2"/>
  <c r="M3123" i="2"/>
  <c r="N3123" i="2" s="1"/>
  <c r="P3123" i="2"/>
  <c r="Q3123" i="2"/>
  <c r="R3123" i="2"/>
  <c r="S3123" i="2"/>
  <c r="T3123" i="2"/>
  <c r="A3124" i="2"/>
  <c r="B3124" i="2" s="1"/>
  <c r="C3124" i="2"/>
  <c r="D3124" i="2"/>
  <c r="G3124" i="2"/>
  <c r="E3124" i="2" s="1"/>
  <c r="F3124" i="2" s="1"/>
  <c r="H3124" i="2"/>
  <c r="I3124" i="2"/>
  <c r="L3124" i="2"/>
  <c r="M3124" i="2"/>
  <c r="P3124" i="2"/>
  <c r="Q3124" i="2"/>
  <c r="R3124" i="2"/>
  <c r="S3124" i="2"/>
  <c r="T3124" i="2"/>
  <c r="A3125" i="2"/>
  <c r="B3125" i="2" s="1"/>
  <c r="C3125" i="2"/>
  <c r="D3125" i="2"/>
  <c r="G3125" i="2"/>
  <c r="E3125" i="2" s="1"/>
  <c r="F3125" i="2" s="1"/>
  <c r="H3125" i="2"/>
  <c r="I3125" i="2"/>
  <c r="K3125" i="2" s="1"/>
  <c r="L3125" i="2"/>
  <c r="M3125" i="2"/>
  <c r="P3125" i="2"/>
  <c r="Q3125" i="2"/>
  <c r="R3125" i="2"/>
  <c r="S3125" i="2"/>
  <c r="T3125" i="2"/>
  <c r="A3126" i="2"/>
  <c r="B3126" i="2" s="1"/>
  <c r="C3126" i="2"/>
  <c r="D3126" i="2"/>
  <c r="G3126" i="2"/>
  <c r="E3126" i="2" s="1"/>
  <c r="F3126" i="2" s="1"/>
  <c r="H3126" i="2"/>
  <c r="I3126" i="2"/>
  <c r="L3126" i="2"/>
  <c r="M3126" i="2"/>
  <c r="P3126" i="2"/>
  <c r="Q3126" i="2"/>
  <c r="R3126" i="2"/>
  <c r="S3126" i="2"/>
  <c r="T3126" i="2"/>
  <c r="A3127" i="2"/>
  <c r="B3127" i="2" s="1"/>
  <c r="C3127" i="2"/>
  <c r="D3127" i="2"/>
  <c r="G3127" i="2"/>
  <c r="E3127" i="2" s="1"/>
  <c r="F3127" i="2" s="1"/>
  <c r="H3127" i="2"/>
  <c r="I3127" i="2"/>
  <c r="J3127" i="2" s="1"/>
  <c r="L3127" i="2"/>
  <c r="M3127" i="2"/>
  <c r="N3127" i="2" s="1"/>
  <c r="P3127" i="2"/>
  <c r="Q3127" i="2"/>
  <c r="R3127" i="2"/>
  <c r="S3127" i="2"/>
  <c r="T3127" i="2"/>
  <c r="A3128" i="2"/>
  <c r="B3128" i="2" s="1"/>
  <c r="C3128" i="2"/>
  <c r="D3128" i="2"/>
  <c r="G3128" i="2"/>
  <c r="E3128" i="2" s="1"/>
  <c r="F3128" i="2" s="1"/>
  <c r="H3128" i="2"/>
  <c r="I3128" i="2"/>
  <c r="L3128" i="2"/>
  <c r="M3128" i="2"/>
  <c r="P3128" i="2"/>
  <c r="Q3128" i="2"/>
  <c r="R3128" i="2"/>
  <c r="S3128" i="2"/>
  <c r="T3128" i="2"/>
  <c r="A3129" i="2"/>
  <c r="B3129" i="2" s="1"/>
  <c r="C3129" i="2"/>
  <c r="D3129" i="2"/>
  <c r="G3129" i="2"/>
  <c r="E3129" i="2" s="1"/>
  <c r="F3129" i="2" s="1"/>
  <c r="H3129" i="2"/>
  <c r="I3129" i="2"/>
  <c r="L3129" i="2"/>
  <c r="M3129" i="2"/>
  <c r="N3129" i="2" s="1"/>
  <c r="P3129" i="2"/>
  <c r="Q3129" i="2"/>
  <c r="R3129" i="2"/>
  <c r="S3129" i="2"/>
  <c r="T3129" i="2"/>
  <c r="A3130" i="2"/>
  <c r="B3130" i="2" s="1"/>
  <c r="C3130" i="2"/>
  <c r="D3130" i="2"/>
  <c r="G3130" i="2"/>
  <c r="E3130" i="2" s="1"/>
  <c r="F3130" i="2" s="1"/>
  <c r="H3130" i="2"/>
  <c r="I3130" i="2"/>
  <c r="L3130" i="2"/>
  <c r="M3130" i="2"/>
  <c r="P3130" i="2"/>
  <c r="Q3130" i="2"/>
  <c r="R3130" i="2"/>
  <c r="S3130" i="2"/>
  <c r="T3130" i="2"/>
  <c r="A3131" i="2"/>
  <c r="B3131" i="2" s="1"/>
  <c r="C3131" i="2"/>
  <c r="D3131" i="2"/>
  <c r="G3131" i="2"/>
  <c r="E3131" i="2" s="1"/>
  <c r="F3131" i="2" s="1"/>
  <c r="H3131" i="2"/>
  <c r="I3131" i="2"/>
  <c r="J3131" i="2" s="1"/>
  <c r="L3131" i="2"/>
  <c r="M3131" i="2"/>
  <c r="N3131" i="2" s="1"/>
  <c r="P3131" i="2"/>
  <c r="Q3131" i="2"/>
  <c r="R3131" i="2"/>
  <c r="S3131" i="2"/>
  <c r="T3131" i="2"/>
  <c r="A3132" i="2"/>
  <c r="B3132" i="2" s="1"/>
  <c r="C3132" i="2"/>
  <c r="D3132" i="2"/>
  <c r="G3132" i="2"/>
  <c r="E3132" i="2" s="1"/>
  <c r="F3132" i="2" s="1"/>
  <c r="H3132" i="2"/>
  <c r="I3132" i="2"/>
  <c r="L3132" i="2"/>
  <c r="M3132" i="2"/>
  <c r="P3132" i="2"/>
  <c r="Q3132" i="2"/>
  <c r="R3132" i="2"/>
  <c r="S3132" i="2"/>
  <c r="T3132" i="2"/>
  <c r="A3133" i="2"/>
  <c r="B3133" i="2" s="1"/>
  <c r="C3133" i="2"/>
  <c r="D3133" i="2"/>
  <c r="G3133" i="2"/>
  <c r="E3133" i="2" s="1"/>
  <c r="F3133" i="2" s="1"/>
  <c r="H3133" i="2"/>
  <c r="I3133" i="2"/>
  <c r="K3133" i="2" s="1"/>
  <c r="L3133" i="2"/>
  <c r="M3133" i="2"/>
  <c r="P3133" i="2"/>
  <c r="Q3133" i="2"/>
  <c r="R3133" i="2"/>
  <c r="S3133" i="2"/>
  <c r="T3133" i="2"/>
  <c r="A3134" i="2"/>
  <c r="B3134" i="2" s="1"/>
  <c r="C3134" i="2"/>
  <c r="D3134" i="2"/>
  <c r="G3134" i="2"/>
  <c r="E3134" i="2" s="1"/>
  <c r="F3134" i="2" s="1"/>
  <c r="H3134" i="2"/>
  <c r="I3134" i="2"/>
  <c r="L3134" i="2"/>
  <c r="M3134" i="2"/>
  <c r="P3134" i="2"/>
  <c r="Q3134" i="2"/>
  <c r="R3134" i="2"/>
  <c r="S3134" i="2"/>
  <c r="T3134" i="2"/>
  <c r="A3135" i="2"/>
  <c r="B3135" i="2" s="1"/>
  <c r="C3135" i="2"/>
  <c r="D3135" i="2"/>
  <c r="G3135" i="2"/>
  <c r="E3135" i="2" s="1"/>
  <c r="F3135" i="2" s="1"/>
  <c r="H3135" i="2"/>
  <c r="I3135" i="2"/>
  <c r="J3135" i="2" s="1"/>
  <c r="L3135" i="2"/>
  <c r="M3135" i="2"/>
  <c r="P3135" i="2"/>
  <c r="Q3135" i="2"/>
  <c r="R3135" i="2"/>
  <c r="S3135" i="2"/>
  <c r="T3135" i="2"/>
  <c r="A3136" i="2"/>
  <c r="B3136" i="2" s="1"/>
  <c r="C3136" i="2"/>
  <c r="D3136" i="2"/>
  <c r="G3136" i="2"/>
  <c r="E3136" i="2" s="1"/>
  <c r="F3136" i="2" s="1"/>
  <c r="H3136" i="2"/>
  <c r="I3136" i="2"/>
  <c r="L3136" i="2"/>
  <c r="M3136" i="2"/>
  <c r="P3136" i="2"/>
  <c r="Q3136" i="2"/>
  <c r="R3136" i="2"/>
  <c r="S3136" i="2"/>
  <c r="T3136" i="2"/>
  <c r="A3137" i="2"/>
  <c r="B3137" i="2" s="1"/>
  <c r="C3137" i="2"/>
  <c r="D3137" i="2"/>
  <c r="G3137" i="2"/>
  <c r="E3137" i="2" s="1"/>
  <c r="F3137" i="2" s="1"/>
  <c r="H3137" i="2"/>
  <c r="I3137" i="2"/>
  <c r="J3137" i="2" s="1"/>
  <c r="L3137" i="2"/>
  <c r="M3137" i="2"/>
  <c r="P3137" i="2"/>
  <c r="Q3137" i="2"/>
  <c r="R3137" i="2"/>
  <c r="S3137" i="2"/>
  <c r="T3137" i="2"/>
  <c r="A3138" i="2"/>
  <c r="B3138" i="2" s="1"/>
  <c r="C3138" i="2"/>
  <c r="D3138" i="2"/>
  <c r="G3138" i="2"/>
  <c r="E3138" i="2" s="1"/>
  <c r="F3138" i="2" s="1"/>
  <c r="H3138" i="2"/>
  <c r="I3138" i="2"/>
  <c r="L3138" i="2"/>
  <c r="M3138" i="2"/>
  <c r="P3138" i="2"/>
  <c r="Q3138" i="2"/>
  <c r="R3138" i="2"/>
  <c r="S3138" i="2"/>
  <c r="T3138" i="2"/>
  <c r="A3139" i="2"/>
  <c r="B3139" i="2" s="1"/>
  <c r="C3139" i="2"/>
  <c r="D3139" i="2"/>
  <c r="G3139" i="2"/>
  <c r="E3139" i="2" s="1"/>
  <c r="F3139" i="2" s="1"/>
  <c r="H3139" i="2"/>
  <c r="I3139" i="2"/>
  <c r="J3139" i="2" s="1"/>
  <c r="L3139" i="2"/>
  <c r="M3139" i="2"/>
  <c r="N3139" i="2" s="1"/>
  <c r="P3139" i="2"/>
  <c r="Q3139" i="2"/>
  <c r="R3139" i="2"/>
  <c r="S3139" i="2"/>
  <c r="T3139" i="2"/>
  <c r="A3140" i="2"/>
  <c r="B3140" i="2" s="1"/>
  <c r="C3140" i="2"/>
  <c r="D3140" i="2"/>
  <c r="G3140" i="2"/>
  <c r="E3140" i="2" s="1"/>
  <c r="F3140" i="2" s="1"/>
  <c r="H3140" i="2"/>
  <c r="I3140" i="2"/>
  <c r="L3140" i="2"/>
  <c r="M3140" i="2"/>
  <c r="P3140" i="2"/>
  <c r="Q3140" i="2"/>
  <c r="R3140" i="2"/>
  <c r="S3140" i="2"/>
  <c r="T3140" i="2"/>
  <c r="A3141" i="2"/>
  <c r="B3141" i="2" s="1"/>
  <c r="C3141" i="2"/>
  <c r="D3141" i="2"/>
  <c r="G3141" i="2"/>
  <c r="E3141" i="2" s="1"/>
  <c r="F3141" i="2" s="1"/>
  <c r="H3141" i="2"/>
  <c r="I3141" i="2"/>
  <c r="K3141" i="2" s="1"/>
  <c r="L3141" i="2"/>
  <c r="M3141" i="2"/>
  <c r="O3141" i="2" s="1"/>
  <c r="P3141" i="2"/>
  <c r="Q3141" i="2"/>
  <c r="R3141" i="2"/>
  <c r="S3141" i="2"/>
  <c r="T3141" i="2"/>
  <c r="A3142" i="2"/>
  <c r="B3142" i="2" s="1"/>
  <c r="C3142" i="2"/>
  <c r="D3142" i="2"/>
  <c r="G3142" i="2"/>
  <c r="E3142" i="2" s="1"/>
  <c r="F3142" i="2" s="1"/>
  <c r="H3142" i="2"/>
  <c r="I3142" i="2"/>
  <c r="L3142" i="2"/>
  <c r="M3142" i="2"/>
  <c r="P3142" i="2"/>
  <c r="Q3142" i="2"/>
  <c r="R3142" i="2"/>
  <c r="S3142" i="2"/>
  <c r="T3142" i="2"/>
  <c r="A3143" i="2"/>
  <c r="B3143" i="2" s="1"/>
  <c r="C3143" i="2"/>
  <c r="D3143" i="2"/>
  <c r="G3143" i="2"/>
  <c r="E3143" i="2" s="1"/>
  <c r="F3143" i="2" s="1"/>
  <c r="H3143" i="2"/>
  <c r="I3143" i="2"/>
  <c r="L3143" i="2"/>
  <c r="M3143" i="2"/>
  <c r="N3143" i="2" s="1"/>
  <c r="P3143" i="2"/>
  <c r="Q3143" i="2"/>
  <c r="R3143" i="2"/>
  <c r="S3143" i="2"/>
  <c r="T3143" i="2"/>
  <c r="A3144" i="2"/>
  <c r="B3144" i="2" s="1"/>
  <c r="C3144" i="2"/>
  <c r="D3144" i="2"/>
  <c r="G3144" i="2"/>
  <c r="E3144" i="2" s="1"/>
  <c r="F3144" i="2" s="1"/>
  <c r="H3144" i="2"/>
  <c r="I3144" i="2"/>
  <c r="L3144" i="2"/>
  <c r="M3144" i="2"/>
  <c r="P3144" i="2"/>
  <c r="Q3144" i="2"/>
  <c r="R3144" i="2"/>
  <c r="S3144" i="2"/>
  <c r="T3144" i="2"/>
  <c r="A3145" i="2"/>
  <c r="B3145" i="2" s="1"/>
  <c r="C3145" i="2"/>
  <c r="D3145" i="2"/>
  <c r="G3145" i="2"/>
  <c r="E3145" i="2" s="1"/>
  <c r="F3145" i="2" s="1"/>
  <c r="H3145" i="2"/>
  <c r="I3145" i="2"/>
  <c r="J3145" i="2" s="1"/>
  <c r="L3145" i="2"/>
  <c r="M3145" i="2"/>
  <c r="N3145" i="2" s="1"/>
  <c r="P3145" i="2"/>
  <c r="Q3145" i="2"/>
  <c r="R3145" i="2"/>
  <c r="S3145" i="2"/>
  <c r="T3145" i="2"/>
  <c r="A3146" i="2"/>
  <c r="B3146" i="2" s="1"/>
  <c r="C3146" i="2"/>
  <c r="D3146" i="2"/>
  <c r="G3146" i="2"/>
  <c r="E3146" i="2" s="1"/>
  <c r="F3146" i="2" s="1"/>
  <c r="H3146" i="2"/>
  <c r="I3146" i="2"/>
  <c r="L3146" i="2"/>
  <c r="M3146" i="2"/>
  <c r="P3146" i="2"/>
  <c r="Q3146" i="2"/>
  <c r="R3146" i="2"/>
  <c r="S3146" i="2"/>
  <c r="T3146" i="2"/>
  <c r="A3147" i="2"/>
  <c r="B3147" i="2" s="1"/>
  <c r="C3147" i="2"/>
  <c r="D3147" i="2"/>
  <c r="G3147" i="2"/>
  <c r="E3147" i="2" s="1"/>
  <c r="F3147" i="2" s="1"/>
  <c r="H3147" i="2"/>
  <c r="I3147" i="2"/>
  <c r="J3147" i="2" s="1"/>
  <c r="L3147" i="2"/>
  <c r="M3147" i="2"/>
  <c r="N3147" i="2" s="1"/>
  <c r="P3147" i="2"/>
  <c r="Q3147" i="2"/>
  <c r="R3147" i="2"/>
  <c r="S3147" i="2"/>
  <c r="T3147" i="2"/>
  <c r="A3148" i="2"/>
  <c r="B3148" i="2" s="1"/>
  <c r="C3148" i="2"/>
  <c r="D3148" i="2"/>
  <c r="G3148" i="2"/>
  <c r="E3148" i="2" s="1"/>
  <c r="F3148" i="2" s="1"/>
  <c r="H3148" i="2"/>
  <c r="I3148" i="2"/>
  <c r="L3148" i="2"/>
  <c r="M3148" i="2"/>
  <c r="P3148" i="2"/>
  <c r="Q3148" i="2"/>
  <c r="R3148" i="2"/>
  <c r="S3148" i="2"/>
  <c r="T3148" i="2"/>
  <c r="A3149" i="2"/>
  <c r="B3149" i="2" s="1"/>
  <c r="C3149" i="2"/>
  <c r="D3149" i="2"/>
  <c r="G3149" i="2"/>
  <c r="E3149" i="2" s="1"/>
  <c r="F3149" i="2" s="1"/>
  <c r="H3149" i="2"/>
  <c r="I3149" i="2"/>
  <c r="L3149" i="2"/>
  <c r="M3149" i="2"/>
  <c r="P3149" i="2"/>
  <c r="Q3149" i="2"/>
  <c r="R3149" i="2"/>
  <c r="S3149" i="2"/>
  <c r="T3149" i="2"/>
  <c r="A3150" i="2"/>
  <c r="B3150" i="2" s="1"/>
  <c r="C3150" i="2"/>
  <c r="D3150" i="2"/>
  <c r="G3150" i="2"/>
  <c r="E3150" i="2" s="1"/>
  <c r="F3150" i="2" s="1"/>
  <c r="H3150" i="2"/>
  <c r="I3150" i="2"/>
  <c r="L3150" i="2"/>
  <c r="M3150" i="2"/>
  <c r="P3150" i="2"/>
  <c r="Q3150" i="2"/>
  <c r="R3150" i="2"/>
  <c r="S3150" i="2"/>
  <c r="T3150" i="2"/>
  <c r="A3151" i="2"/>
  <c r="B3151" i="2" s="1"/>
  <c r="C3151" i="2"/>
  <c r="D3151" i="2"/>
  <c r="G3151" i="2"/>
  <c r="E3151" i="2" s="1"/>
  <c r="F3151" i="2" s="1"/>
  <c r="H3151" i="2"/>
  <c r="I3151" i="2"/>
  <c r="K3151" i="2" s="1"/>
  <c r="L3151" i="2"/>
  <c r="M3151" i="2"/>
  <c r="P3151" i="2"/>
  <c r="Q3151" i="2"/>
  <c r="R3151" i="2"/>
  <c r="S3151" i="2"/>
  <c r="T3151" i="2"/>
  <c r="A3152" i="2"/>
  <c r="B3152" i="2" s="1"/>
  <c r="C3152" i="2"/>
  <c r="D3152" i="2"/>
  <c r="G3152" i="2"/>
  <c r="E3152" i="2" s="1"/>
  <c r="F3152" i="2" s="1"/>
  <c r="H3152" i="2"/>
  <c r="I3152" i="2"/>
  <c r="L3152" i="2"/>
  <c r="M3152" i="2"/>
  <c r="P3152" i="2"/>
  <c r="Q3152" i="2"/>
  <c r="R3152" i="2"/>
  <c r="S3152" i="2"/>
  <c r="T3152" i="2"/>
  <c r="A3153" i="2"/>
  <c r="B3153" i="2" s="1"/>
  <c r="C3153" i="2"/>
  <c r="D3153" i="2"/>
  <c r="G3153" i="2"/>
  <c r="E3153" i="2" s="1"/>
  <c r="F3153" i="2" s="1"/>
  <c r="H3153" i="2"/>
  <c r="I3153" i="2"/>
  <c r="L3153" i="2"/>
  <c r="M3153" i="2"/>
  <c r="N3153" i="2" s="1"/>
  <c r="P3153" i="2"/>
  <c r="Q3153" i="2"/>
  <c r="R3153" i="2"/>
  <c r="S3153" i="2"/>
  <c r="T3153" i="2"/>
  <c r="A3154" i="2"/>
  <c r="B3154" i="2" s="1"/>
  <c r="C3154" i="2"/>
  <c r="D3154" i="2"/>
  <c r="G3154" i="2"/>
  <c r="E3154" i="2" s="1"/>
  <c r="F3154" i="2" s="1"/>
  <c r="H3154" i="2"/>
  <c r="I3154" i="2"/>
  <c r="L3154" i="2"/>
  <c r="M3154" i="2"/>
  <c r="P3154" i="2"/>
  <c r="Q3154" i="2"/>
  <c r="R3154" i="2"/>
  <c r="S3154" i="2"/>
  <c r="T3154" i="2"/>
  <c r="A3155" i="2"/>
  <c r="B3155" i="2" s="1"/>
  <c r="C3155" i="2"/>
  <c r="D3155" i="2"/>
  <c r="G3155" i="2"/>
  <c r="E3155" i="2" s="1"/>
  <c r="F3155" i="2" s="1"/>
  <c r="H3155" i="2"/>
  <c r="I3155" i="2"/>
  <c r="J3155" i="2" s="1"/>
  <c r="L3155" i="2"/>
  <c r="M3155" i="2"/>
  <c r="N3155" i="2" s="1"/>
  <c r="P3155" i="2"/>
  <c r="Q3155" i="2"/>
  <c r="R3155" i="2"/>
  <c r="S3155" i="2"/>
  <c r="T3155" i="2"/>
  <c r="A3156" i="2"/>
  <c r="B3156" i="2" s="1"/>
  <c r="C3156" i="2"/>
  <c r="D3156" i="2"/>
  <c r="G3156" i="2"/>
  <c r="E3156" i="2" s="1"/>
  <c r="F3156" i="2" s="1"/>
  <c r="H3156" i="2"/>
  <c r="I3156" i="2"/>
  <c r="L3156" i="2"/>
  <c r="M3156" i="2"/>
  <c r="P3156" i="2"/>
  <c r="Q3156" i="2"/>
  <c r="R3156" i="2"/>
  <c r="S3156" i="2"/>
  <c r="T3156" i="2"/>
  <c r="A3158" i="2"/>
  <c r="B3158" i="2" s="1"/>
  <c r="C3158" i="2"/>
  <c r="D3158" i="2"/>
  <c r="G3158" i="2"/>
  <c r="E3158" i="2" s="1"/>
  <c r="F3158" i="2" s="1"/>
  <c r="H3158" i="2"/>
  <c r="I3158" i="2"/>
  <c r="L3158" i="2"/>
  <c r="M3158" i="2"/>
  <c r="O3158" i="2" s="1"/>
  <c r="P3158" i="2"/>
  <c r="Q3158" i="2"/>
  <c r="R3158" i="2"/>
  <c r="S3158" i="2"/>
  <c r="T3158" i="2"/>
  <c r="A3161" i="2"/>
  <c r="B3161" i="2" s="1"/>
  <c r="C3161" i="2"/>
  <c r="D3161" i="2"/>
  <c r="G3161" i="2"/>
  <c r="E3161" i="2" s="1"/>
  <c r="F3161" i="2" s="1"/>
  <c r="H3161" i="2"/>
  <c r="I3161" i="2"/>
  <c r="L3161" i="2"/>
  <c r="M3161" i="2"/>
  <c r="P3161" i="2"/>
  <c r="Q3161" i="2"/>
  <c r="R3161" i="2"/>
  <c r="S3161" i="2"/>
  <c r="T3161" i="2"/>
  <c r="A3159" i="2"/>
  <c r="B3159" i="2" s="1"/>
  <c r="C3159" i="2"/>
  <c r="D3159" i="2"/>
  <c r="G3159" i="2"/>
  <c r="E3159" i="2" s="1"/>
  <c r="F3159" i="2" s="1"/>
  <c r="H3159" i="2"/>
  <c r="I3159" i="2"/>
  <c r="J3159" i="2" s="1"/>
  <c r="L3159" i="2"/>
  <c r="M3159" i="2"/>
  <c r="N3159" i="2" s="1"/>
  <c r="P3159" i="2"/>
  <c r="Q3159" i="2"/>
  <c r="R3159" i="2"/>
  <c r="S3159" i="2"/>
  <c r="T3159" i="2"/>
  <c r="A3162" i="2"/>
  <c r="B3162" i="2" s="1"/>
  <c r="C3162" i="2"/>
  <c r="D3162" i="2"/>
  <c r="G3162" i="2"/>
  <c r="E3162" i="2" s="1"/>
  <c r="F3162" i="2" s="1"/>
  <c r="H3162" i="2"/>
  <c r="I3162" i="2"/>
  <c r="L3162" i="2"/>
  <c r="M3162" i="2"/>
  <c r="P3162" i="2"/>
  <c r="Q3162" i="2"/>
  <c r="R3162" i="2"/>
  <c r="S3162" i="2"/>
  <c r="T3162" i="2"/>
  <c r="A3160" i="2"/>
  <c r="B3160" i="2" s="1"/>
  <c r="C3160" i="2"/>
  <c r="D3160" i="2"/>
  <c r="G3160" i="2"/>
  <c r="E3160" i="2" s="1"/>
  <c r="F3160" i="2" s="1"/>
  <c r="H3160" i="2"/>
  <c r="I3160" i="2"/>
  <c r="J3160" i="2" s="1"/>
  <c r="L3160" i="2"/>
  <c r="M3160" i="2"/>
  <c r="N3160" i="2" s="1"/>
  <c r="P3160" i="2"/>
  <c r="Q3160" i="2"/>
  <c r="R3160" i="2"/>
  <c r="S3160" i="2"/>
  <c r="T3160" i="2"/>
  <c r="A3194" i="2"/>
  <c r="B3194" i="2" s="1"/>
  <c r="C3194" i="2"/>
  <c r="D3194" i="2"/>
  <c r="G3194" i="2"/>
  <c r="E3194" i="2" s="1"/>
  <c r="F3194" i="2" s="1"/>
  <c r="H3194" i="2"/>
  <c r="I3194" i="2"/>
  <c r="L3194" i="2"/>
  <c r="M3194" i="2"/>
  <c r="P3194" i="2"/>
  <c r="Q3194" i="2"/>
  <c r="R3194" i="2"/>
  <c r="S3194" i="2"/>
  <c r="T3194" i="2"/>
  <c r="A3163" i="2"/>
  <c r="B3163" i="2" s="1"/>
  <c r="C3163" i="2"/>
  <c r="D3163" i="2"/>
  <c r="G3163" i="2"/>
  <c r="E3163" i="2" s="1"/>
  <c r="F3163" i="2" s="1"/>
  <c r="H3163" i="2"/>
  <c r="I3163" i="2"/>
  <c r="J3163" i="2" s="1"/>
  <c r="L3163" i="2"/>
  <c r="M3163" i="2"/>
  <c r="N3163" i="2" s="1"/>
  <c r="P3163" i="2"/>
  <c r="Q3163" i="2"/>
  <c r="R3163" i="2"/>
  <c r="S3163" i="2"/>
  <c r="T3163" i="2"/>
  <c r="A3164" i="2"/>
  <c r="B3164" i="2" s="1"/>
  <c r="C3164" i="2"/>
  <c r="D3164" i="2"/>
  <c r="G3164" i="2"/>
  <c r="E3164" i="2" s="1"/>
  <c r="F3164" i="2" s="1"/>
  <c r="H3164" i="2"/>
  <c r="I3164" i="2"/>
  <c r="L3164" i="2"/>
  <c r="M3164" i="2"/>
  <c r="P3164" i="2"/>
  <c r="Q3164" i="2"/>
  <c r="R3164" i="2"/>
  <c r="S3164" i="2"/>
  <c r="T3164" i="2"/>
  <c r="A3165" i="2"/>
  <c r="B3165" i="2" s="1"/>
  <c r="C3165" i="2"/>
  <c r="D3165" i="2"/>
  <c r="G3165" i="2"/>
  <c r="E3165" i="2" s="1"/>
  <c r="F3165" i="2" s="1"/>
  <c r="H3165" i="2"/>
  <c r="I3165" i="2"/>
  <c r="K3165" i="2" s="1"/>
  <c r="L3165" i="2"/>
  <c r="M3165" i="2"/>
  <c r="N3165" i="2" s="1"/>
  <c r="P3165" i="2"/>
  <c r="Q3165" i="2"/>
  <c r="R3165" i="2"/>
  <c r="S3165" i="2"/>
  <c r="T3165" i="2"/>
  <c r="A3166" i="2"/>
  <c r="B3166" i="2" s="1"/>
  <c r="C3166" i="2"/>
  <c r="D3166" i="2"/>
  <c r="G3166" i="2"/>
  <c r="E3166" i="2" s="1"/>
  <c r="F3166" i="2" s="1"/>
  <c r="H3166" i="2"/>
  <c r="I3166" i="2"/>
  <c r="L3166" i="2"/>
  <c r="M3166" i="2"/>
  <c r="P3166" i="2"/>
  <c r="Q3166" i="2"/>
  <c r="R3166" i="2"/>
  <c r="S3166" i="2"/>
  <c r="T3166" i="2"/>
  <c r="A3167" i="2"/>
  <c r="B3167" i="2" s="1"/>
  <c r="C3167" i="2"/>
  <c r="D3167" i="2"/>
  <c r="G3167" i="2"/>
  <c r="E3167" i="2" s="1"/>
  <c r="F3167" i="2" s="1"/>
  <c r="H3167" i="2"/>
  <c r="I3167" i="2"/>
  <c r="L3167" i="2"/>
  <c r="M3167" i="2"/>
  <c r="P3167" i="2"/>
  <c r="Q3167" i="2"/>
  <c r="R3167" i="2"/>
  <c r="S3167" i="2"/>
  <c r="T3167" i="2"/>
  <c r="A3168" i="2"/>
  <c r="B3168" i="2" s="1"/>
  <c r="C3168" i="2"/>
  <c r="D3168" i="2"/>
  <c r="G3168" i="2"/>
  <c r="E3168" i="2" s="1"/>
  <c r="F3168" i="2" s="1"/>
  <c r="H3168" i="2"/>
  <c r="I3168" i="2"/>
  <c r="L3168" i="2"/>
  <c r="M3168" i="2"/>
  <c r="P3168" i="2"/>
  <c r="Q3168" i="2"/>
  <c r="R3168" i="2"/>
  <c r="S3168" i="2"/>
  <c r="T3168" i="2"/>
  <c r="A3169" i="2"/>
  <c r="B3169" i="2" s="1"/>
  <c r="C3169" i="2"/>
  <c r="D3169" i="2"/>
  <c r="G3169" i="2"/>
  <c r="E3169" i="2" s="1"/>
  <c r="F3169" i="2" s="1"/>
  <c r="H3169" i="2"/>
  <c r="I3169" i="2"/>
  <c r="J3169" i="2" s="1"/>
  <c r="L3169" i="2"/>
  <c r="M3169" i="2"/>
  <c r="N3169" i="2" s="1"/>
  <c r="P3169" i="2"/>
  <c r="Q3169" i="2"/>
  <c r="R3169" i="2"/>
  <c r="S3169" i="2"/>
  <c r="T3169" i="2"/>
  <c r="A3170" i="2"/>
  <c r="B3170" i="2" s="1"/>
  <c r="C3170" i="2"/>
  <c r="D3170" i="2"/>
  <c r="G3170" i="2"/>
  <c r="E3170" i="2" s="1"/>
  <c r="F3170" i="2" s="1"/>
  <c r="H3170" i="2"/>
  <c r="I3170" i="2"/>
  <c r="L3170" i="2"/>
  <c r="M3170" i="2"/>
  <c r="P3170" i="2"/>
  <c r="Q3170" i="2"/>
  <c r="R3170" i="2"/>
  <c r="S3170" i="2"/>
  <c r="T3170" i="2"/>
  <c r="A3171" i="2"/>
  <c r="B3171" i="2" s="1"/>
  <c r="C3171" i="2"/>
  <c r="D3171" i="2"/>
  <c r="G3171" i="2"/>
  <c r="E3171" i="2" s="1"/>
  <c r="F3171" i="2" s="1"/>
  <c r="H3171" i="2"/>
  <c r="I3171" i="2"/>
  <c r="J3171" i="2" s="1"/>
  <c r="L3171" i="2"/>
  <c r="M3171" i="2"/>
  <c r="N3171" i="2" s="1"/>
  <c r="P3171" i="2"/>
  <c r="Q3171" i="2"/>
  <c r="R3171" i="2"/>
  <c r="S3171" i="2"/>
  <c r="T3171" i="2"/>
  <c r="A3172" i="2"/>
  <c r="B3172" i="2" s="1"/>
  <c r="C3172" i="2"/>
  <c r="D3172" i="2"/>
  <c r="G3172" i="2"/>
  <c r="E3172" i="2" s="1"/>
  <c r="F3172" i="2" s="1"/>
  <c r="H3172" i="2"/>
  <c r="I3172" i="2"/>
  <c r="L3172" i="2"/>
  <c r="M3172" i="2"/>
  <c r="P3172" i="2"/>
  <c r="Q3172" i="2"/>
  <c r="R3172" i="2"/>
  <c r="S3172" i="2"/>
  <c r="T3172" i="2"/>
  <c r="A3173" i="2"/>
  <c r="B3173" i="2" s="1"/>
  <c r="C3173" i="2"/>
  <c r="D3173" i="2"/>
  <c r="G3173" i="2"/>
  <c r="E3173" i="2" s="1"/>
  <c r="F3173" i="2" s="1"/>
  <c r="H3173" i="2"/>
  <c r="I3173" i="2"/>
  <c r="K3173" i="2" s="1"/>
  <c r="L3173" i="2"/>
  <c r="M3173" i="2"/>
  <c r="O3173" i="2" s="1"/>
  <c r="P3173" i="2"/>
  <c r="Q3173" i="2"/>
  <c r="R3173" i="2"/>
  <c r="S3173" i="2"/>
  <c r="T3173" i="2"/>
  <c r="A3174" i="2"/>
  <c r="B3174" i="2" s="1"/>
  <c r="C3174" i="2"/>
  <c r="D3174" i="2"/>
  <c r="G3174" i="2"/>
  <c r="E3174" i="2" s="1"/>
  <c r="F3174" i="2" s="1"/>
  <c r="H3174" i="2"/>
  <c r="I3174" i="2"/>
  <c r="L3174" i="2"/>
  <c r="M3174" i="2"/>
  <c r="P3174" i="2"/>
  <c r="Q3174" i="2"/>
  <c r="R3174" i="2"/>
  <c r="S3174" i="2"/>
  <c r="T3174" i="2"/>
  <c r="A3175" i="2"/>
  <c r="B3175" i="2" s="1"/>
  <c r="C3175" i="2"/>
  <c r="D3175" i="2"/>
  <c r="G3175" i="2"/>
  <c r="E3175" i="2" s="1"/>
  <c r="F3175" i="2" s="1"/>
  <c r="H3175" i="2"/>
  <c r="I3175" i="2"/>
  <c r="J3175" i="2" s="1"/>
  <c r="L3175" i="2"/>
  <c r="M3175" i="2"/>
  <c r="O3175" i="2" s="1"/>
  <c r="P3175" i="2"/>
  <c r="Q3175" i="2"/>
  <c r="R3175" i="2"/>
  <c r="S3175" i="2"/>
  <c r="T3175" i="2"/>
  <c r="A3176" i="2"/>
  <c r="B3176" i="2" s="1"/>
  <c r="C3176" i="2"/>
  <c r="D3176" i="2"/>
  <c r="G3176" i="2"/>
  <c r="E3176" i="2" s="1"/>
  <c r="F3176" i="2" s="1"/>
  <c r="H3176" i="2"/>
  <c r="I3176" i="2"/>
  <c r="L3176" i="2"/>
  <c r="M3176" i="2"/>
  <c r="P3176" i="2"/>
  <c r="Q3176" i="2"/>
  <c r="R3176" i="2"/>
  <c r="S3176" i="2"/>
  <c r="T3176" i="2"/>
  <c r="A3177" i="2"/>
  <c r="B3177" i="2" s="1"/>
  <c r="C3177" i="2"/>
  <c r="D3177" i="2"/>
  <c r="G3177" i="2"/>
  <c r="E3177" i="2" s="1"/>
  <c r="F3177" i="2" s="1"/>
  <c r="H3177" i="2"/>
  <c r="I3177" i="2"/>
  <c r="J3177" i="2" s="1"/>
  <c r="L3177" i="2"/>
  <c r="M3177" i="2"/>
  <c r="P3177" i="2"/>
  <c r="Q3177" i="2"/>
  <c r="R3177" i="2"/>
  <c r="S3177" i="2"/>
  <c r="T3177" i="2"/>
  <c r="A3178" i="2"/>
  <c r="B3178" i="2" s="1"/>
  <c r="C3178" i="2"/>
  <c r="D3178" i="2"/>
  <c r="G3178" i="2"/>
  <c r="E3178" i="2" s="1"/>
  <c r="F3178" i="2" s="1"/>
  <c r="H3178" i="2"/>
  <c r="I3178" i="2"/>
  <c r="L3178" i="2"/>
  <c r="M3178" i="2"/>
  <c r="P3178" i="2"/>
  <c r="Q3178" i="2"/>
  <c r="R3178" i="2"/>
  <c r="S3178" i="2"/>
  <c r="T3178" i="2"/>
  <c r="A3179" i="2"/>
  <c r="B3179" i="2" s="1"/>
  <c r="C3179" i="2"/>
  <c r="D3179" i="2"/>
  <c r="G3179" i="2"/>
  <c r="E3179" i="2" s="1"/>
  <c r="F3179" i="2" s="1"/>
  <c r="H3179" i="2"/>
  <c r="I3179" i="2"/>
  <c r="J3179" i="2" s="1"/>
  <c r="L3179" i="2"/>
  <c r="M3179" i="2"/>
  <c r="N3179" i="2" s="1"/>
  <c r="P3179" i="2"/>
  <c r="Q3179" i="2"/>
  <c r="R3179" i="2"/>
  <c r="S3179" i="2"/>
  <c r="T3179" i="2"/>
  <c r="A3180" i="2"/>
  <c r="B3180" i="2" s="1"/>
  <c r="C3180" i="2"/>
  <c r="D3180" i="2"/>
  <c r="G3180" i="2"/>
  <c r="E3180" i="2" s="1"/>
  <c r="F3180" i="2" s="1"/>
  <c r="H3180" i="2"/>
  <c r="I3180" i="2"/>
  <c r="L3180" i="2"/>
  <c r="M3180" i="2"/>
  <c r="P3180" i="2"/>
  <c r="Q3180" i="2"/>
  <c r="R3180" i="2"/>
  <c r="S3180" i="2"/>
  <c r="T3180" i="2"/>
  <c r="A3181" i="2"/>
  <c r="B3181" i="2" s="1"/>
  <c r="C3181" i="2"/>
  <c r="D3181" i="2"/>
  <c r="G3181" i="2"/>
  <c r="E3181" i="2" s="1"/>
  <c r="F3181" i="2" s="1"/>
  <c r="H3181" i="2"/>
  <c r="I3181" i="2"/>
  <c r="K3181" i="2" s="1"/>
  <c r="L3181" i="2"/>
  <c r="M3181" i="2"/>
  <c r="N3181" i="2" s="1"/>
  <c r="P3181" i="2"/>
  <c r="Q3181" i="2"/>
  <c r="R3181" i="2"/>
  <c r="S3181" i="2"/>
  <c r="T3181" i="2"/>
  <c r="A3182" i="2"/>
  <c r="B3182" i="2" s="1"/>
  <c r="C3182" i="2"/>
  <c r="D3182" i="2"/>
  <c r="G3182" i="2"/>
  <c r="E3182" i="2" s="1"/>
  <c r="F3182" i="2" s="1"/>
  <c r="H3182" i="2"/>
  <c r="I3182" i="2"/>
  <c r="L3182" i="2"/>
  <c r="M3182" i="2"/>
  <c r="P3182" i="2"/>
  <c r="Q3182" i="2"/>
  <c r="R3182" i="2"/>
  <c r="S3182" i="2"/>
  <c r="T3182" i="2"/>
  <c r="A3183" i="2"/>
  <c r="B3183" i="2" s="1"/>
  <c r="C3183" i="2"/>
  <c r="D3183" i="2"/>
  <c r="G3183" i="2"/>
  <c r="E3183" i="2" s="1"/>
  <c r="F3183" i="2" s="1"/>
  <c r="H3183" i="2"/>
  <c r="I3183" i="2"/>
  <c r="J3183" i="2" s="1"/>
  <c r="L3183" i="2"/>
  <c r="M3183" i="2"/>
  <c r="N3183" i="2" s="1"/>
  <c r="P3183" i="2"/>
  <c r="Q3183" i="2"/>
  <c r="R3183" i="2"/>
  <c r="S3183" i="2"/>
  <c r="T3183" i="2"/>
  <c r="A3184" i="2"/>
  <c r="B3184" i="2" s="1"/>
  <c r="C3184" i="2"/>
  <c r="D3184" i="2"/>
  <c r="G3184" i="2"/>
  <c r="E3184" i="2" s="1"/>
  <c r="F3184" i="2" s="1"/>
  <c r="H3184" i="2"/>
  <c r="I3184" i="2"/>
  <c r="L3184" i="2"/>
  <c r="M3184" i="2"/>
  <c r="P3184" i="2"/>
  <c r="Q3184" i="2"/>
  <c r="R3184" i="2"/>
  <c r="S3184" i="2"/>
  <c r="T3184" i="2"/>
  <c r="A3185" i="2"/>
  <c r="B3185" i="2" s="1"/>
  <c r="C3185" i="2"/>
  <c r="D3185" i="2"/>
  <c r="G3185" i="2"/>
  <c r="E3185" i="2" s="1"/>
  <c r="F3185" i="2" s="1"/>
  <c r="H3185" i="2"/>
  <c r="I3185" i="2"/>
  <c r="L3185" i="2"/>
  <c r="M3185" i="2"/>
  <c r="O3185" i="2" s="1"/>
  <c r="P3185" i="2"/>
  <c r="Q3185" i="2"/>
  <c r="R3185" i="2"/>
  <c r="S3185" i="2"/>
  <c r="T3185" i="2"/>
  <c r="A3186" i="2"/>
  <c r="B3186" i="2" s="1"/>
  <c r="C3186" i="2"/>
  <c r="D3186" i="2"/>
  <c r="G3186" i="2"/>
  <c r="E3186" i="2" s="1"/>
  <c r="F3186" i="2" s="1"/>
  <c r="H3186" i="2"/>
  <c r="I3186" i="2"/>
  <c r="L3186" i="2"/>
  <c r="M3186" i="2"/>
  <c r="P3186" i="2"/>
  <c r="Q3186" i="2"/>
  <c r="R3186" i="2"/>
  <c r="S3186" i="2"/>
  <c r="T3186" i="2"/>
  <c r="A3187" i="2"/>
  <c r="B3187" i="2" s="1"/>
  <c r="C3187" i="2"/>
  <c r="D3187" i="2"/>
  <c r="G3187" i="2"/>
  <c r="E3187" i="2" s="1"/>
  <c r="F3187" i="2" s="1"/>
  <c r="H3187" i="2"/>
  <c r="I3187" i="2"/>
  <c r="J3187" i="2" s="1"/>
  <c r="L3187" i="2"/>
  <c r="M3187" i="2"/>
  <c r="N3187" i="2" s="1"/>
  <c r="P3187" i="2"/>
  <c r="Q3187" i="2"/>
  <c r="R3187" i="2"/>
  <c r="S3187" i="2"/>
  <c r="T3187" i="2"/>
  <c r="A3188" i="2"/>
  <c r="B3188" i="2" s="1"/>
  <c r="C3188" i="2"/>
  <c r="D3188" i="2"/>
  <c r="G3188" i="2"/>
  <c r="E3188" i="2" s="1"/>
  <c r="F3188" i="2" s="1"/>
  <c r="H3188" i="2"/>
  <c r="I3188" i="2"/>
  <c r="L3188" i="2"/>
  <c r="M3188" i="2"/>
  <c r="P3188" i="2"/>
  <c r="Q3188" i="2"/>
  <c r="R3188" i="2"/>
  <c r="S3188" i="2"/>
  <c r="T3188" i="2"/>
  <c r="A3189" i="2"/>
  <c r="B3189" i="2" s="1"/>
  <c r="C3189" i="2"/>
  <c r="D3189" i="2"/>
  <c r="G3189" i="2"/>
  <c r="E3189" i="2" s="1"/>
  <c r="F3189" i="2" s="1"/>
  <c r="H3189" i="2"/>
  <c r="I3189" i="2"/>
  <c r="J3189" i="2" s="1"/>
  <c r="L3189" i="2"/>
  <c r="M3189" i="2"/>
  <c r="P3189" i="2"/>
  <c r="Q3189" i="2"/>
  <c r="R3189" i="2"/>
  <c r="S3189" i="2"/>
  <c r="T3189" i="2"/>
  <c r="A3190" i="2"/>
  <c r="B3190" i="2" s="1"/>
  <c r="C3190" i="2"/>
  <c r="D3190" i="2"/>
  <c r="G3190" i="2"/>
  <c r="E3190" i="2" s="1"/>
  <c r="F3190" i="2" s="1"/>
  <c r="H3190" i="2"/>
  <c r="I3190" i="2"/>
  <c r="L3190" i="2"/>
  <c r="M3190" i="2"/>
  <c r="P3190" i="2"/>
  <c r="Q3190" i="2"/>
  <c r="R3190" i="2"/>
  <c r="S3190" i="2"/>
  <c r="T3190" i="2"/>
  <c r="A3191" i="2"/>
  <c r="B3191" i="2" s="1"/>
  <c r="C3191" i="2"/>
  <c r="D3191" i="2"/>
  <c r="G3191" i="2"/>
  <c r="E3191" i="2" s="1"/>
  <c r="F3191" i="2" s="1"/>
  <c r="H3191" i="2"/>
  <c r="I3191" i="2"/>
  <c r="J3191" i="2" s="1"/>
  <c r="L3191" i="2"/>
  <c r="M3191" i="2"/>
  <c r="N3191" i="2" s="1"/>
  <c r="P3191" i="2"/>
  <c r="Q3191" i="2"/>
  <c r="R3191" i="2"/>
  <c r="S3191" i="2"/>
  <c r="T3191" i="2"/>
  <c r="A3192" i="2"/>
  <c r="B3192" i="2" s="1"/>
  <c r="C3192" i="2"/>
  <c r="D3192" i="2"/>
  <c r="G3192" i="2"/>
  <c r="E3192" i="2" s="1"/>
  <c r="F3192" i="2" s="1"/>
  <c r="H3192" i="2"/>
  <c r="I3192" i="2"/>
  <c r="L3192" i="2"/>
  <c r="M3192" i="2"/>
  <c r="P3192" i="2"/>
  <c r="Q3192" i="2"/>
  <c r="R3192" i="2"/>
  <c r="S3192" i="2"/>
  <c r="T3192" i="2"/>
  <c r="A3193" i="2"/>
  <c r="B3193" i="2" s="1"/>
  <c r="C3193" i="2"/>
  <c r="D3193" i="2"/>
  <c r="G3193" i="2"/>
  <c r="E3193" i="2" s="1"/>
  <c r="F3193" i="2" s="1"/>
  <c r="H3193" i="2"/>
  <c r="I3193" i="2"/>
  <c r="L3193" i="2"/>
  <c r="M3193" i="2"/>
  <c r="N3193" i="2" s="1"/>
  <c r="P3193" i="2"/>
  <c r="Q3193" i="2"/>
  <c r="R3193" i="2"/>
  <c r="S3193" i="2"/>
  <c r="T3193" i="2"/>
  <c r="A3195" i="2"/>
  <c r="B3195" i="2" s="1"/>
  <c r="C3195" i="2"/>
  <c r="D3195" i="2"/>
  <c r="G3195" i="2"/>
  <c r="E3195" i="2" s="1"/>
  <c r="F3195" i="2" s="1"/>
  <c r="H3195" i="2"/>
  <c r="I3195" i="2"/>
  <c r="L3195" i="2"/>
  <c r="M3195" i="2"/>
  <c r="P3195" i="2"/>
  <c r="Q3195" i="2"/>
  <c r="R3195" i="2"/>
  <c r="S3195" i="2"/>
  <c r="T3195" i="2"/>
  <c r="A3196" i="2"/>
  <c r="B3196" i="2" s="1"/>
  <c r="C3196" i="2"/>
  <c r="D3196" i="2"/>
  <c r="G3196" i="2"/>
  <c r="E3196" i="2" s="1"/>
  <c r="F3196" i="2" s="1"/>
  <c r="H3196" i="2"/>
  <c r="I3196" i="2"/>
  <c r="J3196" i="2" s="1"/>
  <c r="L3196" i="2"/>
  <c r="M3196" i="2"/>
  <c r="N3196" i="2" s="1"/>
  <c r="P3196" i="2"/>
  <c r="Q3196" i="2"/>
  <c r="R3196" i="2"/>
  <c r="S3196" i="2"/>
  <c r="T3196" i="2"/>
  <c r="A3235" i="2"/>
  <c r="B3235" i="2" s="1"/>
  <c r="C3235" i="2"/>
  <c r="D3235" i="2"/>
  <c r="G3235" i="2"/>
  <c r="E3235" i="2" s="1"/>
  <c r="F3235" i="2" s="1"/>
  <c r="H3235" i="2"/>
  <c r="I3235" i="2"/>
  <c r="L3235" i="2"/>
  <c r="M3235" i="2"/>
  <c r="P3235" i="2"/>
  <c r="Q3235" i="2"/>
  <c r="R3235" i="2"/>
  <c r="S3235" i="2"/>
  <c r="T3235" i="2"/>
  <c r="A3197" i="2"/>
  <c r="B3197" i="2" s="1"/>
  <c r="C3197" i="2"/>
  <c r="D3197" i="2"/>
  <c r="G3197" i="2"/>
  <c r="E3197" i="2" s="1"/>
  <c r="F3197" i="2" s="1"/>
  <c r="H3197" i="2"/>
  <c r="I3197" i="2"/>
  <c r="K3197" i="2" s="1"/>
  <c r="L3197" i="2"/>
  <c r="M3197" i="2"/>
  <c r="O3197" i="2" s="1"/>
  <c r="P3197" i="2"/>
  <c r="Q3197" i="2"/>
  <c r="R3197" i="2"/>
  <c r="S3197" i="2"/>
  <c r="T3197" i="2"/>
  <c r="A3198" i="2"/>
  <c r="B3198" i="2" s="1"/>
  <c r="C3198" i="2"/>
  <c r="D3198" i="2"/>
  <c r="G3198" i="2"/>
  <c r="E3198" i="2" s="1"/>
  <c r="F3198" i="2" s="1"/>
  <c r="H3198" i="2"/>
  <c r="I3198" i="2"/>
  <c r="L3198" i="2"/>
  <c r="M3198" i="2"/>
  <c r="P3198" i="2"/>
  <c r="Q3198" i="2"/>
  <c r="R3198" i="2"/>
  <c r="S3198" i="2"/>
  <c r="T3198" i="2"/>
  <c r="A3199" i="2"/>
  <c r="B3199" i="2" s="1"/>
  <c r="C3199" i="2"/>
  <c r="D3199" i="2"/>
  <c r="G3199" i="2"/>
  <c r="E3199" i="2" s="1"/>
  <c r="F3199" i="2" s="1"/>
  <c r="H3199" i="2"/>
  <c r="I3199" i="2"/>
  <c r="L3199" i="2"/>
  <c r="M3199" i="2"/>
  <c r="P3199" i="2"/>
  <c r="Q3199" i="2"/>
  <c r="R3199" i="2"/>
  <c r="S3199" i="2"/>
  <c r="T3199" i="2"/>
  <c r="A3200" i="2"/>
  <c r="B3200" i="2" s="1"/>
  <c r="C3200" i="2"/>
  <c r="D3200" i="2"/>
  <c r="G3200" i="2"/>
  <c r="E3200" i="2" s="1"/>
  <c r="F3200" i="2" s="1"/>
  <c r="H3200" i="2"/>
  <c r="I3200" i="2"/>
  <c r="L3200" i="2"/>
  <c r="M3200" i="2"/>
  <c r="P3200" i="2"/>
  <c r="Q3200" i="2"/>
  <c r="R3200" i="2"/>
  <c r="S3200" i="2"/>
  <c r="T3200" i="2"/>
  <c r="A3201" i="2"/>
  <c r="B3201" i="2" s="1"/>
  <c r="C3201" i="2"/>
  <c r="D3201" i="2"/>
  <c r="G3201" i="2"/>
  <c r="E3201" i="2" s="1"/>
  <c r="F3201" i="2" s="1"/>
  <c r="H3201" i="2"/>
  <c r="I3201" i="2"/>
  <c r="J3201" i="2" s="1"/>
  <c r="L3201" i="2"/>
  <c r="M3201" i="2"/>
  <c r="P3201" i="2"/>
  <c r="Q3201" i="2"/>
  <c r="R3201" i="2"/>
  <c r="S3201" i="2"/>
  <c r="T3201" i="2"/>
  <c r="A3202" i="2"/>
  <c r="B3202" i="2" s="1"/>
  <c r="C3202" i="2"/>
  <c r="D3202" i="2"/>
  <c r="G3202" i="2"/>
  <c r="E3202" i="2" s="1"/>
  <c r="F3202" i="2" s="1"/>
  <c r="H3202" i="2"/>
  <c r="I3202" i="2"/>
  <c r="L3202" i="2"/>
  <c r="M3202" i="2"/>
  <c r="P3202" i="2"/>
  <c r="Q3202" i="2"/>
  <c r="R3202" i="2"/>
  <c r="S3202" i="2"/>
  <c r="T3202" i="2"/>
  <c r="A3203" i="2"/>
  <c r="B3203" i="2" s="1"/>
  <c r="C3203" i="2"/>
  <c r="D3203" i="2"/>
  <c r="G3203" i="2"/>
  <c r="E3203" i="2" s="1"/>
  <c r="F3203" i="2" s="1"/>
  <c r="H3203" i="2"/>
  <c r="I3203" i="2"/>
  <c r="J3203" i="2" s="1"/>
  <c r="L3203" i="2"/>
  <c r="M3203" i="2"/>
  <c r="N3203" i="2" s="1"/>
  <c r="P3203" i="2"/>
  <c r="Q3203" i="2"/>
  <c r="R3203" i="2"/>
  <c r="S3203" i="2"/>
  <c r="T3203" i="2"/>
  <c r="A3204" i="2"/>
  <c r="B3204" i="2" s="1"/>
  <c r="C3204" i="2"/>
  <c r="D3204" i="2"/>
  <c r="G3204" i="2"/>
  <c r="E3204" i="2" s="1"/>
  <c r="F3204" i="2" s="1"/>
  <c r="H3204" i="2"/>
  <c r="I3204" i="2"/>
  <c r="L3204" i="2"/>
  <c r="M3204" i="2"/>
  <c r="P3204" i="2"/>
  <c r="Q3204" i="2"/>
  <c r="R3204" i="2"/>
  <c r="S3204" i="2"/>
  <c r="T3204" i="2"/>
  <c r="A3205" i="2"/>
  <c r="B3205" i="2" s="1"/>
  <c r="C3205" i="2"/>
  <c r="D3205" i="2"/>
  <c r="G3205" i="2"/>
  <c r="E3205" i="2" s="1"/>
  <c r="F3205" i="2" s="1"/>
  <c r="H3205" i="2"/>
  <c r="I3205" i="2"/>
  <c r="K3205" i="2" s="1"/>
  <c r="L3205" i="2"/>
  <c r="M3205" i="2"/>
  <c r="O3205" i="2" s="1"/>
  <c r="P3205" i="2"/>
  <c r="Q3205" i="2"/>
  <c r="R3205" i="2"/>
  <c r="S3205" i="2"/>
  <c r="T3205" i="2"/>
  <c r="A3206" i="2"/>
  <c r="B3206" i="2" s="1"/>
  <c r="C3206" i="2"/>
  <c r="D3206" i="2"/>
  <c r="G3206" i="2"/>
  <c r="E3206" i="2" s="1"/>
  <c r="F3206" i="2" s="1"/>
  <c r="H3206" i="2"/>
  <c r="I3206" i="2"/>
  <c r="L3206" i="2"/>
  <c r="M3206" i="2"/>
  <c r="P3206" i="2"/>
  <c r="Q3206" i="2"/>
  <c r="R3206" i="2"/>
  <c r="S3206" i="2"/>
  <c r="T3206" i="2"/>
  <c r="A3207" i="2"/>
  <c r="B3207" i="2" s="1"/>
  <c r="C3207" i="2"/>
  <c r="D3207" i="2"/>
  <c r="G3207" i="2"/>
  <c r="E3207" i="2" s="1"/>
  <c r="F3207" i="2" s="1"/>
  <c r="H3207" i="2"/>
  <c r="I3207" i="2"/>
  <c r="L3207" i="2"/>
  <c r="M3207" i="2"/>
  <c r="N3207" i="2" s="1"/>
  <c r="P3207" i="2"/>
  <c r="Q3207" i="2"/>
  <c r="R3207" i="2"/>
  <c r="S3207" i="2"/>
  <c r="T3207" i="2"/>
  <c r="A3208" i="2"/>
  <c r="B3208" i="2" s="1"/>
  <c r="C3208" i="2"/>
  <c r="D3208" i="2"/>
  <c r="G3208" i="2"/>
  <c r="E3208" i="2" s="1"/>
  <c r="F3208" i="2" s="1"/>
  <c r="H3208" i="2"/>
  <c r="I3208" i="2"/>
  <c r="L3208" i="2"/>
  <c r="M3208" i="2"/>
  <c r="P3208" i="2"/>
  <c r="Q3208" i="2"/>
  <c r="R3208" i="2"/>
  <c r="S3208" i="2"/>
  <c r="T3208" i="2"/>
  <c r="A3209" i="2"/>
  <c r="B3209" i="2" s="1"/>
  <c r="C3209" i="2"/>
  <c r="D3209" i="2"/>
  <c r="G3209" i="2"/>
  <c r="E3209" i="2" s="1"/>
  <c r="F3209" i="2" s="1"/>
  <c r="H3209" i="2"/>
  <c r="I3209" i="2"/>
  <c r="L3209" i="2"/>
  <c r="M3209" i="2"/>
  <c r="N3209" i="2" s="1"/>
  <c r="P3209" i="2"/>
  <c r="Q3209" i="2"/>
  <c r="R3209" i="2"/>
  <c r="S3209" i="2"/>
  <c r="T3209" i="2"/>
  <c r="A3210" i="2"/>
  <c r="B3210" i="2" s="1"/>
  <c r="C3210" i="2"/>
  <c r="D3210" i="2"/>
  <c r="G3210" i="2"/>
  <c r="E3210" i="2" s="1"/>
  <c r="F3210" i="2" s="1"/>
  <c r="H3210" i="2"/>
  <c r="I3210" i="2"/>
  <c r="L3210" i="2"/>
  <c r="M3210" i="2"/>
  <c r="P3210" i="2"/>
  <c r="Q3210" i="2"/>
  <c r="R3210" i="2"/>
  <c r="S3210" i="2"/>
  <c r="T3210" i="2"/>
  <c r="A3211" i="2"/>
  <c r="B3211" i="2" s="1"/>
  <c r="C3211" i="2"/>
  <c r="D3211" i="2"/>
  <c r="G3211" i="2"/>
  <c r="E3211" i="2" s="1"/>
  <c r="F3211" i="2" s="1"/>
  <c r="H3211" i="2"/>
  <c r="I3211" i="2"/>
  <c r="J3211" i="2" s="1"/>
  <c r="L3211" i="2"/>
  <c r="M3211" i="2"/>
  <c r="N3211" i="2" s="1"/>
  <c r="P3211" i="2"/>
  <c r="Q3211" i="2"/>
  <c r="R3211" i="2"/>
  <c r="S3211" i="2"/>
  <c r="T3211" i="2"/>
  <c r="A3212" i="2"/>
  <c r="B3212" i="2" s="1"/>
  <c r="C3212" i="2"/>
  <c r="D3212" i="2"/>
  <c r="G3212" i="2"/>
  <c r="E3212" i="2" s="1"/>
  <c r="F3212" i="2" s="1"/>
  <c r="H3212" i="2"/>
  <c r="I3212" i="2"/>
  <c r="L3212" i="2"/>
  <c r="M3212" i="2"/>
  <c r="P3212" i="2"/>
  <c r="Q3212" i="2"/>
  <c r="R3212" i="2"/>
  <c r="S3212" i="2"/>
  <c r="T3212" i="2"/>
  <c r="A3213" i="2"/>
  <c r="B3213" i="2" s="1"/>
  <c r="C3213" i="2"/>
  <c r="D3213" i="2"/>
  <c r="G3213" i="2"/>
  <c r="E3213" i="2" s="1"/>
  <c r="F3213" i="2" s="1"/>
  <c r="H3213" i="2"/>
  <c r="I3213" i="2"/>
  <c r="L3213" i="2"/>
  <c r="M3213" i="2"/>
  <c r="P3213" i="2"/>
  <c r="Q3213" i="2"/>
  <c r="R3213" i="2"/>
  <c r="S3213" i="2"/>
  <c r="T3213" i="2"/>
  <c r="A3214" i="2"/>
  <c r="B3214" i="2" s="1"/>
  <c r="C3214" i="2"/>
  <c r="D3214" i="2"/>
  <c r="G3214" i="2"/>
  <c r="E3214" i="2" s="1"/>
  <c r="F3214" i="2" s="1"/>
  <c r="H3214" i="2"/>
  <c r="I3214" i="2"/>
  <c r="L3214" i="2"/>
  <c r="M3214" i="2"/>
  <c r="P3214" i="2"/>
  <c r="Q3214" i="2"/>
  <c r="R3214" i="2"/>
  <c r="S3214" i="2"/>
  <c r="T3214" i="2"/>
  <c r="A3215" i="2"/>
  <c r="B3215" i="2" s="1"/>
  <c r="C3215" i="2"/>
  <c r="D3215" i="2"/>
  <c r="G3215" i="2"/>
  <c r="E3215" i="2" s="1"/>
  <c r="F3215" i="2" s="1"/>
  <c r="H3215" i="2"/>
  <c r="I3215" i="2"/>
  <c r="K3215" i="2" s="1"/>
  <c r="L3215" i="2"/>
  <c r="M3215" i="2"/>
  <c r="P3215" i="2"/>
  <c r="Q3215" i="2"/>
  <c r="R3215" i="2"/>
  <c r="S3215" i="2"/>
  <c r="T3215" i="2"/>
  <c r="A3216" i="2"/>
  <c r="B3216" i="2" s="1"/>
  <c r="C3216" i="2"/>
  <c r="D3216" i="2"/>
  <c r="G3216" i="2"/>
  <c r="E3216" i="2" s="1"/>
  <c r="F3216" i="2" s="1"/>
  <c r="H3216" i="2"/>
  <c r="I3216" i="2"/>
  <c r="L3216" i="2"/>
  <c r="M3216" i="2"/>
  <c r="P3216" i="2"/>
  <c r="Q3216" i="2"/>
  <c r="R3216" i="2"/>
  <c r="S3216" i="2"/>
  <c r="T3216" i="2"/>
  <c r="A3217" i="2"/>
  <c r="B3217" i="2" s="1"/>
  <c r="C3217" i="2"/>
  <c r="D3217" i="2"/>
  <c r="G3217" i="2"/>
  <c r="E3217" i="2" s="1"/>
  <c r="F3217" i="2" s="1"/>
  <c r="H3217" i="2"/>
  <c r="I3217" i="2"/>
  <c r="L3217" i="2"/>
  <c r="M3217" i="2"/>
  <c r="N3217" i="2" s="1"/>
  <c r="P3217" i="2"/>
  <c r="Q3217" i="2"/>
  <c r="R3217" i="2"/>
  <c r="S3217" i="2"/>
  <c r="T3217" i="2"/>
  <c r="A3218" i="2"/>
  <c r="B3218" i="2" s="1"/>
  <c r="C3218" i="2"/>
  <c r="D3218" i="2"/>
  <c r="G3218" i="2"/>
  <c r="E3218" i="2" s="1"/>
  <c r="F3218" i="2" s="1"/>
  <c r="H3218" i="2"/>
  <c r="I3218" i="2"/>
  <c r="L3218" i="2"/>
  <c r="M3218" i="2"/>
  <c r="P3218" i="2"/>
  <c r="Q3218" i="2"/>
  <c r="R3218" i="2"/>
  <c r="S3218" i="2"/>
  <c r="T3218" i="2"/>
  <c r="A3219" i="2"/>
  <c r="B3219" i="2" s="1"/>
  <c r="C3219" i="2"/>
  <c r="D3219" i="2"/>
  <c r="G3219" i="2"/>
  <c r="E3219" i="2" s="1"/>
  <c r="F3219" i="2" s="1"/>
  <c r="H3219" i="2"/>
  <c r="I3219" i="2"/>
  <c r="J3219" i="2" s="1"/>
  <c r="L3219" i="2"/>
  <c r="M3219" i="2"/>
  <c r="N3219" i="2" s="1"/>
  <c r="P3219" i="2"/>
  <c r="Q3219" i="2"/>
  <c r="R3219" i="2"/>
  <c r="S3219" i="2"/>
  <c r="T3219" i="2"/>
  <c r="A3220" i="2"/>
  <c r="B3220" i="2" s="1"/>
  <c r="C3220" i="2"/>
  <c r="D3220" i="2"/>
  <c r="G3220" i="2"/>
  <c r="E3220" i="2" s="1"/>
  <c r="F3220" i="2" s="1"/>
  <c r="H3220" i="2"/>
  <c r="I3220" i="2"/>
  <c r="L3220" i="2"/>
  <c r="M3220" i="2"/>
  <c r="P3220" i="2"/>
  <c r="Q3220" i="2"/>
  <c r="R3220" i="2"/>
  <c r="S3220" i="2"/>
  <c r="T3220" i="2"/>
  <c r="A3221" i="2"/>
  <c r="B3221" i="2" s="1"/>
  <c r="C3221" i="2"/>
  <c r="D3221" i="2"/>
  <c r="G3221" i="2"/>
  <c r="E3221" i="2" s="1"/>
  <c r="F3221" i="2" s="1"/>
  <c r="H3221" i="2"/>
  <c r="I3221" i="2"/>
  <c r="L3221" i="2"/>
  <c r="M3221" i="2"/>
  <c r="O3221" i="2" s="1"/>
  <c r="P3221" i="2"/>
  <c r="Q3221" i="2"/>
  <c r="R3221" i="2"/>
  <c r="S3221" i="2"/>
  <c r="T3221" i="2"/>
  <c r="A3222" i="2"/>
  <c r="B3222" i="2" s="1"/>
  <c r="C3222" i="2"/>
  <c r="D3222" i="2"/>
  <c r="G3222" i="2"/>
  <c r="E3222" i="2" s="1"/>
  <c r="F3222" i="2" s="1"/>
  <c r="H3222" i="2"/>
  <c r="I3222" i="2"/>
  <c r="L3222" i="2"/>
  <c r="M3222" i="2"/>
  <c r="P3222" i="2"/>
  <c r="Q3222" i="2"/>
  <c r="R3222" i="2"/>
  <c r="S3222" i="2"/>
  <c r="T3222" i="2"/>
  <c r="A3223" i="2"/>
  <c r="B3223" i="2" s="1"/>
  <c r="C3223" i="2"/>
  <c r="D3223" i="2"/>
  <c r="G3223" i="2"/>
  <c r="E3223" i="2" s="1"/>
  <c r="F3223" i="2" s="1"/>
  <c r="H3223" i="2"/>
  <c r="I3223" i="2"/>
  <c r="J3223" i="2" s="1"/>
  <c r="L3223" i="2"/>
  <c r="M3223" i="2"/>
  <c r="N3223" i="2" s="1"/>
  <c r="P3223" i="2"/>
  <c r="Q3223" i="2"/>
  <c r="R3223" i="2"/>
  <c r="S3223" i="2"/>
  <c r="T3223" i="2"/>
  <c r="A3224" i="2"/>
  <c r="B3224" i="2" s="1"/>
  <c r="C3224" i="2"/>
  <c r="D3224" i="2"/>
  <c r="G3224" i="2"/>
  <c r="E3224" i="2" s="1"/>
  <c r="F3224" i="2" s="1"/>
  <c r="H3224" i="2"/>
  <c r="I3224" i="2"/>
  <c r="L3224" i="2"/>
  <c r="M3224" i="2"/>
  <c r="P3224" i="2"/>
  <c r="Q3224" i="2"/>
  <c r="R3224" i="2"/>
  <c r="S3224" i="2"/>
  <c r="T3224" i="2"/>
  <c r="A3225" i="2"/>
  <c r="B3225" i="2" s="1"/>
  <c r="C3225" i="2"/>
  <c r="D3225" i="2"/>
  <c r="G3225" i="2"/>
  <c r="E3225" i="2" s="1"/>
  <c r="F3225" i="2" s="1"/>
  <c r="H3225" i="2"/>
  <c r="I3225" i="2"/>
  <c r="J3225" i="2" s="1"/>
  <c r="L3225" i="2"/>
  <c r="M3225" i="2"/>
  <c r="N3225" i="2" s="1"/>
  <c r="P3225" i="2"/>
  <c r="Q3225" i="2"/>
  <c r="R3225" i="2"/>
  <c r="S3225" i="2"/>
  <c r="T3225" i="2"/>
  <c r="A3226" i="2"/>
  <c r="B3226" i="2" s="1"/>
  <c r="C3226" i="2"/>
  <c r="D3226" i="2"/>
  <c r="G3226" i="2"/>
  <c r="E3226" i="2" s="1"/>
  <c r="F3226" i="2" s="1"/>
  <c r="H3226" i="2"/>
  <c r="I3226" i="2"/>
  <c r="L3226" i="2"/>
  <c r="M3226" i="2"/>
  <c r="P3226" i="2"/>
  <c r="Q3226" i="2"/>
  <c r="R3226" i="2"/>
  <c r="S3226" i="2"/>
  <c r="T3226" i="2"/>
  <c r="A3227" i="2"/>
  <c r="B3227" i="2" s="1"/>
  <c r="C3227" i="2"/>
  <c r="D3227" i="2"/>
  <c r="G3227" i="2"/>
  <c r="E3227" i="2" s="1"/>
  <c r="F3227" i="2" s="1"/>
  <c r="H3227" i="2"/>
  <c r="I3227" i="2"/>
  <c r="J3227" i="2" s="1"/>
  <c r="L3227" i="2"/>
  <c r="M3227" i="2"/>
  <c r="N3227" i="2" s="1"/>
  <c r="P3227" i="2"/>
  <c r="Q3227" i="2"/>
  <c r="R3227" i="2"/>
  <c r="S3227" i="2"/>
  <c r="T3227" i="2"/>
  <c r="A3228" i="2"/>
  <c r="B3228" i="2" s="1"/>
  <c r="C3228" i="2"/>
  <c r="D3228" i="2"/>
  <c r="G3228" i="2"/>
  <c r="E3228" i="2" s="1"/>
  <c r="F3228" i="2" s="1"/>
  <c r="H3228" i="2"/>
  <c r="I3228" i="2"/>
  <c r="L3228" i="2"/>
  <c r="M3228" i="2"/>
  <c r="P3228" i="2"/>
  <c r="Q3228" i="2"/>
  <c r="R3228" i="2"/>
  <c r="S3228" i="2"/>
  <c r="T3228" i="2"/>
  <c r="A3229" i="2"/>
  <c r="B3229" i="2" s="1"/>
  <c r="C3229" i="2"/>
  <c r="D3229" i="2"/>
  <c r="G3229" i="2"/>
  <c r="E3229" i="2" s="1"/>
  <c r="F3229" i="2" s="1"/>
  <c r="H3229" i="2"/>
  <c r="I3229" i="2"/>
  <c r="K3229" i="2" s="1"/>
  <c r="L3229" i="2"/>
  <c r="M3229" i="2"/>
  <c r="N3229" i="2" s="1"/>
  <c r="P3229" i="2"/>
  <c r="Q3229" i="2"/>
  <c r="R3229" i="2"/>
  <c r="S3229" i="2"/>
  <c r="T3229" i="2"/>
  <c r="A3230" i="2"/>
  <c r="B3230" i="2" s="1"/>
  <c r="C3230" i="2"/>
  <c r="D3230" i="2"/>
  <c r="G3230" i="2"/>
  <c r="E3230" i="2" s="1"/>
  <c r="F3230" i="2" s="1"/>
  <c r="H3230" i="2"/>
  <c r="I3230" i="2"/>
  <c r="L3230" i="2"/>
  <c r="M3230" i="2"/>
  <c r="P3230" i="2"/>
  <c r="Q3230" i="2"/>
  <c r="R3230" i="2"/>
  <c r="S3230" i="2"/>
  <c r="T3230" i="2"/>
  <c r="A3231" i="2"/>
  <c r="B3231" i="2" s="1"/>
  <c r="C3231" i="2"/>
  <c r="D3231" i="2"/>
  <c r="G3231" i="2"/>
  <c r="E3231" i="2" s="1"/>
  <c r="F3231" i="2" s="1"/>
  <c r="H3231" i="2"/>
  <c r="I3231" i="2"/>
  <c r="L3231" i="2"/>
  <c r="M3231" i="2"/>
  <c r="N3231" i="2" s="1"/>
  <c r="P3231" i="2"/>
  <c r="Q3231" i="2"/>
  <c r="R3231" i="2"/>
  <c r="S3231" i="2"/>
  <c r="T3231" i="2"/>
  <c r="A3232" i="2"/>
  <c r="B3232" i="2" s="1"/>
  <c r="C3232" i="2"/>
  <c r="D3232" i="2"/>
  <c r="G3232" i="2"/>
  <c r="E3232" i="2" s="1"/>
  <c r="F3232" i="2" s="1"/>
  <c r="H3232" i="2"/>
  <c r="I3232" i="2"/>
  <c r="L3232" i="2"/>
  <c r="M3232" i="2"/>
  <c r="P3232" i="2"/>
  <c r="Q3232" i="2"/>
  <c r="R3232" i="2"/>
  <c r="S3232" i="2"/>
  <c r="T3232" i="2"/>
  <c r="A3233" i="2"/>
  <c r="B3233" i="2" s="1"/>
  <c r="C3233" i="2"/>
  <c r="D3233" i="2"/>
  <c r="G3233" i="2"/>
  <c r="E3233" i="2" s="1"/>
  <c r="F3233" i="2" s="1"/>
  <c r="H3233" i="2"/>
  <c r="I3233" i="2"/>
  <c r="L3233" i="2"/>
  <c r="M3233" i="2"/>
  <c r="O3233" i="2" s="1"/>
  <c r="P3233" i="2"/>
  <c r="Q3233" i="2"/>
  <c r="R3233" i="2"/>
  <c r="S3233" i="2"/>
  <c r="T3233" i="2"/>
  <c r="A3234" i="2"/>
  <c r="B3234" i="2" s="1"/>
  <c r="C3234" i="2"/>
  <c r="D3234" i="2"/>
  <c r="G3234" i="2"/>
  <c r="E3234" i="2" s="1"/>
  <c r="F3234" i="2" s="1"/>
  <c r="H3234" i="2"/>
  <c r="I3234" i="2"/>
  <c r="L3234" i="2"/>
  <c r="M3234" i="2"/>
  <c r="P3234" i="2"/>
  <c r="Q3234" i="2"/>
  <c r="R3234" i="2"/>
  <c r="S3234" i="2"/>
  <c r="T3234" i="2"/>
  <c r="A2839" i="2"/>
  <c r="B2839" i="2" s="1"/>
  <c r="C2839" i="2"/>
  <c r="D2839" i="2"/>
  <c r="G2839" i="2"/>
  <c r="E2839" i="2" s="1"/>
  <c r="F2839" i="2" s="1"/>
  <c r="H2839" i="2"/>
  <c r="I2839" i="2"/>
  <c r="J2839" i="2" s="1"/>
  <c r="L2839" i="2"/>
  <c r="M2839" i="2"/>
  <c r="N2839" i="2" s="1"/>
  <c r="P2839" i="2"/>
  <c r="Q2839" i="2"/>
  <c r="R2839" i="2"/>
  <c r="S2839" i="2"/>
  <c r="T2839" i="2"/>
  <c r="A2999" i="2"/>
  <c r="B2999" i="2" s="1"/>
  <c r="C2999" i="2"/>
  <c r="D2999" i="2"/>
  <c r="G2999" i="2"/>
  <c r="E2999" i="2" s="1"/>
  <c r="F2999" i="2" s="1"/>
  <c r="H2999" i="2"/>
  <c r="I2999" i="2"/>
  <c r="L2999" i="2"/>
  <c r="M2999" i="2"/>
  <c r="P2999" i="2"/>
  <c r="Q2999" i="2"/>
  <c r="R2999" i="2"/>
  <c r="S2999" i="2"/>
  <c r="T2999" i="2"/>
  <c r="A2840" i="2"/>
  <c r="B2840" i="2" s="1"/>
  <c r="C2840" i="2"/>
  <c r="D2840" i="2"/>
  <c r="G2840" i="2"/>
  <c r="E2840" i="2" s="1"/>
  <c r="F2840" i="2" s="1"/>
  <c r="H2840" i="2"/>
  <c r="I2840" i="2"/>
  <c r="J2840" i="2" s="1"/>
  <c r="L2840" i="2"/>
  <c r="M2840" i="2"/>
  <c r="O2840" i="2" s="1"/>
  <c r="P2840" i="2"/>
  <c r="Q2840" i="2"/>
  <c r="R2840" i="2"/>
  <c r="S2840" i="2"/>
  <c r="T2840" i="2"/>
  <c r="A3000" i="2"/>
  <c r="B3000" i="2" s="1"/>
  <c r="C3000" i="2"/>
  <c r="D3000" i="2"/>
  <c r="G3000" i="2"/>
  <c r="E3000" i="2" s="1"/>
  <c r="F3000" i="2" s="1"/>
  <c r="H3000" i="2"/>
  <c r="I3000" i="2"/>
  <c r="L3000" i="2"/>
  <c r="M3000" i="2"/>
  <c r="P3000" i="2"/>
  <c r="Q3000" i="2"/>
  <c r="R3000" i="2"/>
  <c r="S3000" i="2"/>
  <c r="T3000" i="2"/>
  <c r="A2841" i="2"/>
  <c r="B2841" i="2" s="1"/>
  <c r="C2841" i="2"/>
  <c r="D2841" i="2"/>
  <c r="G2841" i="2"/>
  <c r="E2841" i="2" s="1"/>
  <c r="F2841" i="2" s="1"/>
  <c r="H2841" i="2"/>
  <c r="I2841" i="2"/>
  <c r="L2841" i="2"/>
  <c r="M2841" i="2"/>
  <c r="O2841" i="2" s="1"/>
  <c r="P2841" i="2"/>
  <c r="Q2841" i="2"/>
  <c r="R2841" i="2"/>
  <c r="S2841" i="2"/>
  <c r="T2841" i="2"/>
  <c r="A3001" i="2"/>
  <c r="B3001" i="2" s="1"/>
  <c r="C3001" i="2"/>
  <c r="D3001" i="2"/>
  <c r="G3001" i="2"/>
  <c r="E3001" i="2" s="1"/>
  <c r="F3001" i="2" s="1"/>
  <c r="H3001" i="2"/>
  <c r="I3001" i="2"/>
  <c r="L3001" i="2"/>
  <c r="M3001" i="2"/>
  <c r="P3001" i="2"/>
  <c r="Q3001" i="2"/>
  <c r="R3001" i="2"/>
  <c r="S3001" i="2"/>
  <c r="T3001" i="2"/>
  <c r="A3241" i="2"/>
  <c r="B3241" i="2" s="1"/>
  <c r="C3241" i="2"/>
  <c r="D3241" i="2"/>
  <c r="G3241" i="2"/>
  <c r="E3241" i="2" s="1"/>
  <c r="F3241" i="2" s="1"/>
  <c r="H3241" i="2"/>
  <c r="I3241" i="2"/>
  <c r="J3241" i="2" s="1"/>
  <c r="L3241" i="2"/>
  <c r="M3241" i="2"/>
  <c r="P3241" i="2"/>
  <c r="Q3241" i="2"/>
  <c r="R3241" i="2"/>
  <c r="S3241" i="2"/>
  <c r="T3241" i="2"/>
  <c r="A3242" i="2"/>
  <c r="B3242" i="2" s="1"/>
  <c r="C3242" i="2"/>
  <c r="D3242" i="2"/>
  <c r="G3242" i="2"/>
  <c r="E3242" i="2" s="1"/>
  <c r="F3242" i="2" s="1"/>
  <c r="H3242" i="2"/>
  <c r="I3242" i="2"/>
  <c r="L3242" i="2"/>
  <c r="M3242" i="2"/>
  <c r="P3242" i="2"/>
  <c r="Q3242" i="2"/>
  <c r="R3242" i="2"/>
  <c r="S3242" i="2"/>
  <c r="T3242" i="2"/>
  <c r="A3243" i="2"/>
  <c r="B3243" i="2" s="1"/>
  <c r="C3243" i="2"/>
  <c r="D3243" i="2"/>
  <c r="G3243" i="2"/>
  <c r="E3243" i="2" s="1"/>
  <c r="F3243" i="2" s="1"/>
  <c r="H3243" i="2"/>
  <c r="I3243" i="2"/>
  <c r="L3243" i="2"/>
  <c r="M3243" i="2"/>
  <c r="O3243" i="2" s="1"/>
  <c r="P3243" i="2"/>
  <c r="Q3243" i="2"/>
  <c r="R3243" i="2"/>
  <c r="S3243" i="2"/>
  <c r="T3243" i="2"/>
  <c r="A3244" i="2"/>
  <c r="B3244" i="2" s="1"/>
  <c r="C3244" i="2"/>
  <c r="D3244" i="2"/>
  <c r="G3244" i="2"/>
  <c r="E3244" i="2" s="1"/>
  <c r="F3244" i="2" s="1"/>
  <c r="H3244" i="2"/>
  <c r="I3244" i="2"/>
  <c r="L3244" i="2"/>
  <c r="M3244" i="2"/>
  <c r="P3244" i="2"/>
  <c r="Q3244" i="2"/>
  <c r="R3244" i="2"/>
  <c r="S3244" i="2"/>
  <c r="T3244" i="2"/>
  <c r="A3245" i="2"/>
  <c r="B3245" i="2" s="1"/>
  <c r="C3245" i="2"/>
  <c r="D3245" i="2"/>
  <c r="G3245" i="2"/>
  <c r="E3245" i="2" s="1"/>
  <c r="F3245" i="2" s="1"/>
  <c r="H3245" i="2"/>
  <c r="I3245" i="2"/>
  <c r="L3245" i="2"/>
  <c r="M3245" i="2"/>
  <c r="P3245" i="2"/>
  <c r="Q3245" i="2"/>
  <c r="R3245" i="2"/>
  <c r="S3245" i="2"/>
  <c r="T3245" i="2"/>
  <c r="A3246" i="2"/>
  <c r="B3246" i="2" s="1"/>
  <c r="C3246" i="2"/>
  <c r="D3246" i="2"/>
  <c r="G3246" i="2"/>
  <c r="E3246" i="2" s="1"/>
  <c r="F3246" i="2" s="1"/>
  <c r="H3246" i="2"/>
  <c r="I3246" i="2"/>
  <c r="L3246" i="2"/>
  <c r="M3246" i="2"/>
  <c r="P3246" i="2"/>
  <c r="Q3246" i="2"/>
  <c r="R3246" i="2"/>
  <c r="S3246" i="2"/>
  <c r="T3246" i="2"/>
  <c r="A3247" i="2"/>
  <c r="B3247" i="2" s="1"/>
  <c r="C3247" i="2"/>
  <c r="D3247" i="2"/>
  <c r="G3247" i="2"/>
  <c r="E3247" i="2" s="1"/>
  <c r="F3247" i="2" s="1"/>
  <c r="H3247" i="2"/>
  <c r="I3247" i="2"/>
  <c r="J3247" i="2" s="1"/>
  <c r="L3247" i="2"/>
  <c r="M3247" i="2"/>
  <c r="N3247" i="2" s="1"/>
  <c r="P3247" i="2"/>
  <c r="Q3247" i="2"/>
  <c r="R3247" i="2"/>
  <c r="S3247" i="2"/>
  <c r="T3247" i="2"/>
  <c r="A3248" i="2"/>
  <c r="B3248" i="2" s="1"/>
  <c r="C3248" i="2"/>
  <c r="D3248" i="2"/>
  <c r="G3248" i="2"/>
  <c r="E3248" i="2" s="1"/>
  <c r="F3248" i="2" s="1"/>
  <c r="H3248" i="2"/>
  <c r="I3248" i="2"/>
  <c r="L3248" i="2"/>
  <c r="M3248" i="2"/>
  <c r="P3248" i="2"/>
  <c r="Q3248" i="2"/>
  <c r="R3248" i="2"/>
  <c r="S3248" i="2"/>
  <c r="T3248" i="2"/>
  <c r="A3249" i="2"/>
  <c r="B3249" i="2" s="1"/>
  <c r="C3249" i="2"/>
  <c r="D3249" i="2"/>
  <c r="G3249" i="2"/>
  <c r="E3249" i="2" s="1"/>
  <c r="F3249" i="2" s="1"/>
  <c r="H3249" i="2"/>
  <c r="I3249" i="2"/>
  <c r="J3249" i="2" s="1"/>
  <c r="L3249" i="2"/>
  <c r="M3249" i="2"/>
  <c r="N3249" i="2" s="1"/>
  <c r="P3249" i="2"/>
  <c r="Q3249" i="2"/>
  <c r="R3249" i="2"/>
  <c r="S3249" i="2"/>
  <c r="T3249" i="2"/>
  <c r="A3250" i="2"/>
  <c r="B3250" i="2" s="1"/>
  <c r="C3250" i="2"/>
  <c r="D3250" i="2"/>
  <c r="G3250" i="2"/>
  <c r="E3250" i="2" s="1"/>
  <c r="F3250" i="2" s="1"/>
  <c r="H3250" i="2"/>
  <c r="I3250" i="2"/>
  <c r="L3250" i="2"/>
  <c r="M3250" i="2"/>
  <c r="P3250" i="2"/>
  <c r="Q3250" i="2"/>
  <c r="R3250" i="2"/>
  <c r="S3250" i="2"/>
  <c r="T3250" i="2"/>
  <c r="A3251" i="2"/>
  <c r="B3251" i="2" s="1"/>
  <c r="C3251" i="2"/>
  <c r="D3251" i="2"/>
  <c r="G3251" i="2"/>
  <c r="E3251" i="2" s="1"/>
  <c r="F3251" i="2" s="1"/>
  <c r="H3251" i="2"/>
  <c r="I3251" i="2"/>
  <c r="K3251" i="2" s="1"/>
  <c r="L3251" i="2"/>
  <c r="M3251" i="2"/>
  <c r="O3251" i="2" s="1"/>
  <c r="P3251" i="2"/>
  <c r="Q3251" i="2"/>
  <c r="R3251" i="2"/>
  <c r="S3251" i="2"/>
  <c r="T3251" i="2"/>
  <c r="A3252" i="2"/>
  <c r="B3252" i="2" s="1"/>
  <c r="C3252" i="2"/>
  <c r="D3252" i="2"/>
  <c r="G3252" i="2"/>
  <c r="E3252" i="2" s="1"/>
  <c r="F3252" i="2" s="1"/>
  <c r="H3252" i="2"/>
  <c r="I3252" i="2"/>
  <c r="L3252" i="2"/>
  <c r="M3252" i="2"/>
  <c r="P3252" i="2"/>
  <c r="Q3252" i="2"/>
  <c r="R3252" i="2"/>
  <c r="S3252" i="2"/>
  <c r="T3252" i="2"/>
  <c r="A3253" i="2"/>
  <c r="B3253" i="2" s="1"/>
  <c r="C3253" i="2"/>
  <c r="D3253" i="2"/>
  <c r="G3253" i="2"/>
  <c r="E3253" i="2" s="1"/>
  <c r="F3253" i="2" s="1"/>
  <c r="H3253" i="2"/>
  <c r="I3253" i="2"/>
  <c r="L3253" i="2"/>
  <c r="M3253" i="2"/>
  <c r="N3253" i="2" s="1"/>
  <c r="P3253" i="2"/>
  <c r="Q3253" i="2"/>
  <c r="R3253" i="2"/>
  <c r="S3253" i="2"/>
  <c r="T3253" i="2"/>
  <c r="A3254" i="2"/>
  <c r="B3254" i="2" s="1"/>
  <c r="C3254" i="2"/>
  <c r="D3254" i="2"/>
  <c r="G3254" i="2"/>
  <c r="E3254" i="2" s="1"/>
  <c r="F3254" i="2" s="1"/>
  <c r="H3254" i="2"/>
  <c r="I3254" i="2"/>
  <c r="L3254" i="2"/>
  <c r="M3254" i="2"/>
  <c r="P3254" i="2"/>
  <c r="Q3254" i="2"/>
  <c r="R3254" i="2"/>
  <c r="S3254" i="2"/>
  <c r="T3254" i="2"/>
  <c r="A3255" i="2"/>
  <c r="B3255" i="2" s="1"/>
  <c r="C3255" i="2"/>
  <c r="D3255" i="2"/>
  <c r="G3255" i="2"/>
  <c r="E3255" i="2" s="1"/>
  <c r="F3255" i="2" s="1"/>
  <c r="H3255" i="2"/>
  <c r="I3255" i="2"/>
  <c r="J3255" i="2" s="1"/>
  <c r="L3255" i="2"/>
  <c r="M3255" i="2"/>
  <c r="N3255" i="2" s="1"/>
  <c r="P3255" i="2"/>
  <c r="Q3255" i="2"/>
  <c r="R3255" i="2"/>
  <c r="S3255" i="2"/>
  <c r="T3255" i="2"/>
  <c r="A3256" i="2"/>
  <c r="B3256" i="2" s="1"/>
  <c r="C3256" i="2"/>
  <c r="D3256" i="2"/>
  <c r="G3256" i="2"/>
  <c r="E3256" i="2" s="1"/>
  <c r="F3256" i="2" s="1"/>
  <c r="H3256" i="2"/>
  <c r="I3256" i="2"/>
  <c r="L3256" i="2"/>
  <c r="M3256" i="2"/>
  <c r="P3256" i="2"/>
  <c r="Q3256" i="2"/>
  <c r="R3256" i="2"/>
  <c r="S3256" i="2"/>
  <c r="T3256" i="2"/>
  <c r="A3257" i="2"/>
  <c r="B3257" i="2" s="1"/>
  <c r="C3257" i="2"/>
  <c r="D3257" i="2"/>
  <c r="G3257" i="2"/>
  <c r="E3257" i="2" s="1"/>
  <c r="F3257" i="2" s="1"/>
  <c r="H3257" i="2"/>
  <c r="I3257" i="2"/>
  <c r="J3257" i="2" s="1"/>
  <c r="L3257" i="2"/>
  <c r="M3257" i="2"/>
  <c r="N3257" i="2" s="1"/>
  <c r="P3257" i="2"/>
  <c r="Q3257" i="2"/>
  <c r="R3257" i="2"/>
  <c r="S3257" i="2"/>
  <c r="T3257" i="2"/>
  <c r="A3258" i="2"/>
  <c r="B3258" i="2" s="1"/>
  <c r="C3258" i="2"/>
  <c r="D3258" i="2"/>
  <c r="G3258" i="2"/>
  <c r="E3258" i="2" s="1"/>
  <c r="F3258" i="2" s="1"/>
  <c r="H3258" i="2"/>
  <c r="I3258" i="2"/>
  <c r="L3258" i="2"/>
  <c r="M3258" i="2"/>
  <c r="P3258" i="2"/>
  <c r="Q3258" i="2"/>
  <c r="R3258" i="2"/>
  <c r="S3258" i="2"/>
  <c r="T3258" i="2"/>
  <c r="A3259" i="2"/>
  <c r="B3259" i="2" s="1"/>
  <c r="C3259" i="2"/>
  <c r="D3259" i="2"/>
  <c r="G3259" i="2"/>
  <c r="E3259" i="2" s="1"/>
  <c r="F3259" i="2" s="1"/>
  <c r="H3259" i="2"/>
  <c r="I3259" i="2"/>
  <c r="L3259" i="2"/>
  <c r="M3259" i="2"/>
  <c r="P3259" i="2"/>
  <c r="Q3259" i="2"/>
  <c r="R3259" i="2"/>
  <c r="S3259" i="2"/>
  <c r="T3259" i="2"/>
  <c r="A3260" i="2"/>
  <c r="B3260" i="2" s="1"/>
  <c r="C3260" i="2"/>
  <c r="D3260" i="2"/>
  <c r="G3260" i="2"/>
  <c r="E3260" i="2" s="1"/>
  <c r="F3260" i="2" s="1"/>
  <c r="H3260" i="2"/>
  <c r="I3260" i="2"/>
  <c r="L3260" i="2"/>
  <c r="M3260" i="2"/>
  <c r="P3260" i="2"/>
  <c r="Q3260" i="2"/>
  <c r="R3260" i="2"/>
  <c r="S3260" i="2"/>
  <c r="T3260" i="2"/>
  <c r="A3261" i="2"/>
  <c r="B3261" i="2" s="1"/>
  <c r="C3261" i="2"/>
  <c r="D3261" i="2"/>
  <c r="G3261" i="2"/>
  <c r="E3261" i="2" s="1"/>
  <c r="F3261" i="2" s="1"/>
  <c r="H3261" i="2"/>
  <c r="I3261" i="2"/>
  <c r="L3261" i="2"/>
  <c r="M3261" i="2"/>
  <c r="P3261" i="2"/>
  <c r="Q3261" i="2"/>
  <c r="R3261" i="2"/>
  <c r="S3261" i="2"/>
  <c r="T3261" i="2"/>
  <c r="A3262" i="2"/>
  <c r="B3262" i="2" s="1"/>
  <c r="C3262" i="2"/>
  <c r="D3262" i="2"/>
  <c r="G3262" i="2"/>
  <c r="E3262" i="2" s="1"/>
  <c r="F3262" i="2" s="1"/>
  <c r="H3262" i="2"/>
  <c r="I3262" i="2"/>
  <c r="L3262" i="2"/>
  <c r="M3262" i="2"/>
  <c r="P3262" i="2"/>
  <c r="Q3262" i="2"/>
  <c r="R3262" i="2"/>
  <c r="S3262" i="2"/>
  <c r="T3262" i="2"/>
  <c r="A3263" i="2"/>
  <c r="B3263" i="2" s="1"/>
  <c r="C3263" i="2"/>
  <c r="D3263" i="2"/>
  <c r="G3263" i="2"/>
  <c r="E3263" i="2" s="1"/>
  <c r="F3263" i="2" s="1"/>
  <c r="H3263" i="2"/>
  <c r="I3263" i="2"/>
  <c r="L3263" i="2"/>
  <c r="M3263" i="2"/>
  <c r="N3263" i="2" s="1"/>
  <c r="P3263" i="2"/>
  <c r="Q3263" i="2"/>
  <c r="R3263" i="2"/>
  <c r="S3263" i="2"/>
  <c r="T3263" i="2"/>
  <c r="A3264" i="2"/>
  <c r="B3264" i="2" s="1"/>
  <c r="C3264" i="2"/>
  <c r="D3264" i="2"/>
  <c r="G3264" i="2"/>
  <c r="E3264" i="2" s="1"/>
  <c r="F3264" i="2" s="1"/>
  <c r="H3264" i="2"/>
  <c r="I3264" i="2"/>
  <c r="L3264" i="2"/>
  <c r="M3264" i="2"/>
  <c r="P3264" i="2"/>
  <c r="Q3264" i="2"/>
  <c r="R3264" i="2"/>
  <c r="S3264" i="2"/>
  <c r="T3264" i="2"/>
  <c r="A3265" i="2"/>
  <c r="B3265" i="2" s="1"/>
  <c r="C3265" i="2"/>
  <c r="D3265" i="2"/>
  <c r="G3265" i="2"/>
  <c r="E3265" i="2" s="1"/>
  <c r="F3265" i="2" s="1"/>
  <c r="H3265" i="2"/>
  <c r="I3265" i="2"/>
  <c r="J3265" i="2" s="1"/>
  <c r="L3265" i="2"/>
  <c r="M3265" i="2"/>
  <c r="N3265" i="2" s="1"/>
  <c r="P3265" i="2"/>
  <c r="Q3265" i="2"/>
  <c r="R3265" i="2"/>
  <c r="S3265" i="2"/>
  <c r="T3265" i="2"/>
  <c r="A3266" i="2"/>
  <c r="B3266" i="2" s="1"/>
  <c r="C3266" i="2"/>
  <c r="D3266" i="2"/>
  <c r="G3266" i="2"/>
  <c r="E3266" i="2" s="1"/>
  <c r="F3266" i="2" s="1"/>
  <c r="H3266" i="2"/>
  <c r="I3266" i="2"/>
  <c r="L3266" i="2"/>
  <c r="M3266" i="2"/>
  <c r="P3266" i="2"/>
  <c r="Q3266" i="2"/>
  <c r="R3266" i="2"/>
  <c r="S3266" i="2"/>
  <c r="T3266" i="2"/>
  <c r="A3267" i="2"/>
  <c r="B3267" i="2" s="1"/>
  <c r="C3267" i="2"/>
  <c r="D3267" i="2"/>
  <c r="G3267" i="2"/>
  <c r="E3267" i="2" s="1"/>
  <c r="F3267" i="2" s="1"/>
  <c r="H3267" i="2"/>
  <c r="I3267" i="2"/>
  <c r="L3267" i="2"/>
  <c r="M3267" i="2"/>
  <c r="P3267" i="2"/>
  <c r="Q3267" i="2"/>
  <c r="R3267" i="2"/>
  <c r="S3267" i="2"/>
  <c r="T3267" i="2"/>
  <c r="A3268" i="2"/>
  <c r="B3268" i="2" s="1"/>
  <c r="C3268" i="2"/>
  <c r="D3268" i="2"/>
  <c r="G3268" i="2"/>
  <c r="E3268" i="2" s="1"/>
  <c r="F3268" i="2" s="1"/>
  <c r="H3268" i="2"/>
  <c r="I3268" i="2"/>
  <c r="L3268" i="2"/>
  <c r="M3268" i="2"/>
  <c r="P3268" i="2"/>
  <c r="Q3268" i="2"/>
  <c r="R3268" i="2"/>
  <c r="S3268" i="2"/>
  <c r="T3268" i="2"/>
  <c r="A3269" i="2"/>
  <c r="B3269" i="2" s="1"/>
  <c r="C3269" i="2"/>
  <c r="D3269" i="2"/>
  <c r="G3269" i="2"/>
  <c r="E3269" i="2" s="1"/>
  <c r="F3269" i="2" s="1"/>
  <c r="H3269" i="2"/>
  <c r="I3269" i="2"/>
  <c r="L3269" i="2"/>
  <c r="M3269" i="2"/>
  <c r="N3269" i="2" s="1"/>
  <c r="P3269" i="2"/>
  <c r="Q3269" i="2"/>
  <c r="R3269" i="2"/>
  <c r="S3269" i="2"/>
  <c r="T3269" i="2"/>
  <c r="A3270" i="2"/>
  <c r="B3270" i="2" s="1"/>
  <c r="C3270" i="2"/>
  <c r="D3270" i="2"/>
  <c r="G3270" i="2"/>
  <c r="E3270" i="2" s="1"/>
  <c r="F3270" i="2" s="1"/>
  <c r="H3270" i="2"/>
  <c r="I3270" i="2"/>
  <c r="L3270" i="2"/>
  <c r="M3270" i="2"/>
  <c r="P3270" i="2"/>
  <c r="Q3270" i="2"/>
  <c r="R3270" i="2"/>
  <c r="S3270" i="2"/>
  <c r="T3270" i="2"/>
  <c r="A3271" i="2"/>
  <c r="B3271" i="2" s="1"/>
  <c r="C3271" i="2"/>
  <c r="D3271" i="2"/>
  <c r="G3271" i="2"/>
  <c r="E3271" i="2" s="1"/>
  <c r="F3271" i="2" s="1"/>
  <c r="H3271" i="2"/>
  <c r="I3271" i="2"/>
  <c r="J3271" i="2" s="1"/>
  <c r="L3271" i="2"/>
  <c r="M3271" i="2"/>
  <c r="P3271" i="2"/>
  <c r="Q3271" i="2"/>
  <c r="R3271" i="2"/>
  <c r="S3271" i="2"/>
  <c r="T3271" i="2"/>
  <c r="A3272" i="2"/>
  <c r="B3272" i="2" s="1"/>
  <c r="C3272" i="2"/>
  <c r="D3272" i="2"/>
  <c r="G3272" i="2"/>
  <c r="E3272" i="2" s="1"/>
  <c r="F3272" i="2" s="1"/>
  <c r="H3272" i="2"/>
  <c r="I3272" i="2"/>
  <c r="L3272" i="2"/>
  <c r="M3272" i="2"/>
  <c r="P3272" i="2"/>
  <c r="Q3272" i="2"/>
  <c r="R3272" i="2"/>
  <c r="S3272" i="2"/>
  <c r="T3272" i="2"/>
  <c r="A3273" i="2"/>
  <c r="B3273" i="2" s="1"/>
  <c r="C3273" i="2"/>
  <c r="D3273" i="2"/>
  <c r="G3273" i="2"/>
  <c r="E3273" i="2" s="1"/>
  <c r="F3273" i="2" s="1"/>
  <c r="H3273" i="2"/>
  <c r="I3273" i="2"/>
  <c r="J3273" i="2" s="1"/>
  <c r="L3273" i="2"/>
  <c r="M3273" i="2"/>
  <c r="N3273" i="2" s="1"/>
  <c r="P3273" i="2"/>
  <c r="Q3273" i="2"/>
  <c r="R3273" i="2"/>
  <c r="S3273" i="2"/>
  <c r="T3273" i="2"/>
  <c r="A3274" i="2"/>
  <c r="B3274" i="2" s="1"/>
  <c r="C3274" i="2"/>
  <c r="D3274" i="2"/>
  <c r="G3274" i="2"/>
  <c r="E3274" i="2" s="1"/>
  <c r="F3274" i="2" s="1"/>
  <c r="H3274" i="2"/>
  <c r="I3274" i="2"/>
  <c r="L3274" i="2"/>
  <c r="M3274" i="2"/>
  <c r="P3274" i="2"/>
  <c r="Q3274" i="2"/>
  <c r="R3274" i="2"/>
  <c r="S3274" i="2"/>
  <c r="T3274" i="2"/>
  <c r="A3275" i="2"/>
  <c r="B3275" i="2" s="1"/>
  <c r="C3275" i="2"/>
  <c r="D3275" i="2"/>
  <c r="G3275" i="2"/>
  <c r="E3275" i="2" s="1"/>
  <c r="F3275" i="2" s="1"/>
  <c r="H3275" i="2"/>
  <c r="I3275" i="2"/>
  <c r="L3275" i="2"/>
  <c r="M3275" i="2"/>
  <c r="N3275" i="2" s="1"/>
  <c r="P3275" i="2"/>
  <c r="Q3275" i="2"/>
  <c r="R3275" i="2"/>
  <c r="S3275" i="2"/>
  <c r="T3275" i="2"/>
  <c r="A3276" i="2"/>
  <c r="B3276" i="2" s="1"/>
  <c r="C3276" i="2"/>
  <c r="D3276" i="2"/>
  <c r="G3276" i="2"/>
  <c r="E3276" i="2" s="1"/>
  <c r="F3276" i="2" s="1"/>
  <c r="H3276" i="2"/>
  <c r="I3276" i="2"/>
  <c r="L3276" i="2"/>
  <c r="M3276" i="2"/>
  <c r="P3276" i="2"/>
  <c r="Q3276" i="2"/>
  <c r="R3276" i="2"/>
  <c r="S3276" i="2"/>
  <c r="T3276" i="2"/>
  <c r="A3277" i="2"/>
  <c r="B3277" i="2" s="1"/>
  <c r="C3277" i="2"/>
  <c r="D3277" i="2"/>
  <c r="G3277" i="2"/>
  <c r="E3277" i="2" s="1"/>
  <c r="F3277" i="2" s="1"/>
  <c r="H3277" i="2"/>
  <c r="I3277" i="2"/>
  <c r="L3277" i="2"/>
  <c r="M3277" i="2"/>
  <c r="N3277" i="2" s="1"/>
  <c r="P3277" i="2"/>
  <c r="Q3277" i="2"/>
  <c r="R3277" i="2"/>
  <c r="S3277" i="2"/>
  <c r="T3277" i="2"/>
  <c r="A3278" i="2"/>
  <c r="B3278" i="2" s="1"/>
  <c r="C3278" i="2"/>
  <c r="D3278" i="2"/>
  <c r="G3278" i="2"/>
  <c r="E3278" i="2" s="1"/>
  <c r="F3278" i="2" s="1"/>
  <c r="H3278" i="2"/>
  <c r="I3278" i="2"/>
  <c r="L3278" i="2"/>
  <c r="M3278" i="2"/>
  <c r="P3278" i="2"/>
  <c r="Q3278" i="2"/>
  <c r="R3278" i="2"/>
  <c r="S3278" i="2"/>
  <c r="T3278" i="2"/>
  <c r="A3279" i="2"/>
  <c r="B3279" i="2" s="1"/>
  <c r="C3279" i="2"/>
  <c r="D3279" i="2"/>
  <c r="G3279" i="2"/>
  <c r="E3279" i="2" s="1"/>
  <c r="F3279" i="2" s="1"/>
  <c r="H3279" i="2"/>
  <c r="I3279" i="2"/>
  <c r="L3279" i="2"/>
  <c r="M3279" i="2"/>
  <c r="N3279" i="2" s="1"/>
  <c r="P3279" i="2"/>
  <c r="Q3279" i="2"/>
  <c r="R3279" i="2"/>
  <c r="S3279" i="2"/>
  <c r="T3279" i="2"/>
  <c r="A3280" i="2"/>
  <c r="B3280" i="2" s="1"/>
  <c r="C3280" i="2"/>
  <c r="D3280" i="2"/>
  <c r="G3280" i="2"/>
  <c r="E3280" i="2" s="1"/>
  <c r="F3280" i="2" s="1"/>
  <c r="H3280" i="2"/>
  <c r="I3280" i="2"/>
  <c r="L3280" i="2"/>
  <c r="M3280" i="2"/>
  <c r="P3280" i="2"/>
  <c r="Q3280" i="2"/>
  <c r="R3280" i="2"/>
  <c r="S3280" i="2"/>
  <c r="T3280" i="2"/>
  <c r="A3281" i="2"/>
  <c r="B3281" i="2" s="1"/>
  <c r="C3281" i="2"/>
  <c r="D3281" i="2"/>
  <c r="G3281" i="2"/>
  <c r="E3281" i="2" s="1"/>
  <c r="F3281" i="2" s="1"/>
  <c r="H3281" i="2"/>
  <c r="I3281" i="2"/>
  <c r="J3281" i="2" s="1"/>
  <c r="L3281" i="2"/>
  <c r="M3281" i="2"/>
  <c r="N3281" i="2" s="1"/>
  <c r="P3281" i="2"/>
  <c r="Q3281" i="2"/>
  <c r="R3281" i="2"/>
  <c r="S3281" i="2"/>
  <c r="T3281" i="2"/>
  <c r="A3282" i="2"/>
  <c r="B3282" i="2" s="1"/>
  <c r="C3282" i="2"/>
  <c r="D3282" i="2"/>
  <c r="G3282" i="2"/>
  <c r="E3282" i="2" s="1"/>
  <c r="F3282" i="2" s="1"/>
  <c r="H3282" i="2"/>
  <c r="I3282" i="2"/>
  <c r="L3282" i="2"/>
  <c r="M3282" i="2"/>
  <c r="P3282" i="2"/>
  <c r="Q3282" i="2"/>
  <c r="R3282" i="2"/>
  <c r="S3282" i="2"/>
  <c r="T3282" i="2"/>
  <c r="A3283" i="2"/>
  <c r="B3283" i="2" s="1"/>
  <c r="C3283" i="2"/>
  <c r="D3283" i="2"/>
  <c r="G3283" i="2"/>
  <c r="E3283" i="2" s="1"/>
  <c r="F3283" i="2" s="1"/>
  <c r="H3283" i="2"/>
  <c r="I3283" i="2"/>
  <c r="K3283" i="2" s="1"/>
  <c r="L3283" i="2"/>
  <c r="M3283" i="2"/>
  <c r="O3283" i="2" s="1"/>
  <c r="P3283" i="2"/>
  <c r="Q3283" i="2"/>
  <c r="R3283" i="2"/>
  <c r="S3283" i="2"/>
  <c r="T3283" i="2"/>
  <c r="A3284" i="2"/>
  <c r="B3284" i="2" s="1"/>
  <c r="C3284" i="2"/>
  <c r="D3284" i="2"/>
  <c r="G3284" i="2"/>
  <c r="E3284" i="2" s="1"/>
  <c r="F3284" i="2" s="1"/>
  <c r="H3284" i="2"/>
  <c r="I3284" i="2"/>
  <c r="L3284" i="2"/>
  <c r="M3284" i="2"/>
  <c r="P3284" i="2"/>
  <c r="Q3284" i="2"/>
  <c r="R3284" i="2"/>
  <c r="S3284" i="2"/>
  <c r="T3284" i="2"/>
  <c r="A3285" i="2"/>
  <c r="B3285" i="2" s="1"/>
  <c r="C3285" i="2"/>
  <c r="D3285" i="2"/>
  <c r="G3285" i="2"/>
  <c r="E3285" i="2" s="1"/>
  <c r="F3285" i="2" s="1"/>
  <c r="H3285" i="2"/>
  <c r="I3285" i="2"/>
  <c r="J3285" i="2" s="1"/>
  <c r="L3285" i="2"/>
  <c r="M3285" i="2"/>
  <c r="O3285" i="2" s="1"/>
  <c r="P3285" i="2"/>
  <c r="Q3285" i="2"/>
  <c r="R3285" i="2"/>
  <c r="S3285" i="2"/>
  <c r="T3285" i="2"/>
  <c r="A3286" i="2"/>
  <c r="B3286" i="2" s="1"/>
  <c r="C3286" i="2"/>
  <c r="D3286" i="2"/>
  <c r="G3286" i="2"/>
  <c r="E3286" i="2" s="1"/>
  <c r="F3286" i="2" s="1"/>
  <c r="H3286" i="2"/>
  <c r="I3286" i="2"/>
  <c r="L3286" i="2"/>
  <c r="M3286" i="2"/>
  <c r="P3286" i="2"/>
  <c r="Q3286" i="2"/>
  <c r="R3286" i="2"/>
  <c r="S3286" i="2"/>
  <c r="T3286" i="2"/>
  <c r="A3287" i="2"/>
  <c r="B3287" i="2" s="1"/>
  <c r="C3287" i="2"/>
  <c r="D3287" i="2"/>
  <c r="G3287" i="2"/>
  <c r="E3287" i="2" s="1"/>
  <c r="F3287" i="2" s="1"/>
  <c r="H3287" i="2"/>
  <c r="I3287" i="2"/>
  <c r="L3287" i="2"/>
  <c r="M3287" i="2"/>
  <c r="P3287" i="2"/>
  <c r="Q3287" i="2"/>
  <c r="R3287" i="2"/>
  <c r="S3287" i="2"/>
  <c r="T3287" i="2"/>
  <c r="A2902" i="2"/>
  <c r="B2902" i="2" s="1"/>
  <c r="C2902" i="2"/>
  <c r="D2902" i="2"/>
  <c r="G2902" i="2"/>
  <c r="E2902" i="2" s="1"/>
  <c r="F2902" i="2" s="1"/>
  <c r="H2902" i="2"/>
  <c r="I2902" i="2"/>
  <c r="L2902" i="2"/>
  <c r="M2902" i="2"/>
  <c r="P2902" i="2"/>
  <c r="Q2902" i="2"/>
  <c r="R2902" i="2"/>
  <c r="S2902" i="2"/>
  <c r="T2902" i="2"/>
  <c r="A2842" i="2"/>
  <c r="B2842" i="2" s="1"/>
  <c r="C2842" i="2"/>
  <c r="D2842" i="2"/>
  <c r="G2842" i="2"/>
  <c r="E2842" i="2" s="1"/>
  <c r="F2842" i="2" s="1"/>
  <c r="H2842" i="2"/>
  <c r="I2842" i="2"/>
  <c r="J2842" i="2" s="1"/>
  <c r="L2842" i="2"/>
  <c r="M2842" i="2"/>
  <c r="N2842" i="2" s="1"/>
  <c r="P2842" i="2"/>
  <c r="Q2842" i="2"/>
  <c r="R2842" i="2"/>
  <c r="S2842" i="2"/>
  <c r="T2842" i="2"/>
  <c r="A2903" i="2"/>
  <c r="B2903" i="2" s="1"/>
  <c r="C2903" i="2"/>
  <c r="D2903" i="2"/>
  <c r="G2903" i="2"/>
  <c r="E2903" i="2" s="1"/>
  <c r="F2903" i="2" s="1"/>
  <c r="H2903" i="2"/>
  <c r="I2903" i="2"/>
  <c r="L2903" i="2"/>
  <c r="M2903" i="2"/>
  <c r="P2903" i="2"/>
  <c r="Q2903" i="2"/>
  <c r="R2903" i="2"/>
  <c r="S2903" i="2"/>
  <c r="T2903" i="2"/>
  <c r="A2843" i="2"/>
  <c r="B2843" i="2" s="1"/>
  <c r="C2843" i="2"/>
  <c r="D2843" i="2"/>
  <c r="G2843" i="2"/>
  <c r="E2843" i="2" s="1"/>
  <c r="F2843" i="2" s="1"/>
  <c r="H2843" i="2"/>
  <c r="I2843" i="2"/>
  <c r="L2843" i="2"/>
  <c r="M2843" i="2"/>
  <c r="P2843" i="2"/>
  <c r="Q2843" i="2"/>
  <c r="R2843" i="2"/>
  <c r="S2843" i="2"/>
  <c r="T2843" i="2"/>
  <c r="A2904" i="2"/>
  <c r="B2904" i="2" s="1"/>
  <c r="C2904" i="2"/>
  <c r="D2904" i="2"/>
  <c r="G2904" i="2"/>
  <c r="E2904" i="2" s="1"/>
  <c r="F2904" i="2" s="1"/>
  <c r="H2904" i="2"/>
  <c r="I2904" i="2"/>
  <c r="L2904" i="2"/>
  <c r="M2904" i="2"/>
  <c r="P2904" i="2"/>
  <c r="Q2904" i="2"/>
  <c r="R2904" i="2"/>
  <c r="S2904" i="2"/>
  <c r="T2904" i="2"/>
  <c r="A2844" i="2"/>
  <c r="B2844" i="2" s="1"/>
  <c r="C2844" i="2"/>
  <c r="D2844" i="2"/>
  <c r="G2844" i="2"/>
  <c r="E2844" i="2" s="1"/>
  <c r="F2844" i="2" s="1"/>
  <c r="H2844" i="2"/>
  <c r="I2844" i="2"/>
  <c r="J2844" i="2" s="1"/>
  <c r="L2844" i="2"/>
  <c r="M2844" i="2"/>
  <c r="N2844" i="2" s="1"/>
  <c r="P2844" i="2"/>
  <c r="Q2844" i="2"/>
  <c r="R2844" i="2"/>
  <c r="S2844" i="2"/>
  <c r="T2844" i="2"/>
  <c r="A3294" i="2"/>
  <c r="B3294" i="2" s="1"/>
  <c r="C3294" i="2"/>
  <c r="D3294" i="2"/>
  <c r="G3294" i="2"/>
  <c r="E3294" i="2" s="1"/>
  <c r="F3294" i="2" s="1"/>
  <c r="H3294" i="2"/>
  <c r="I3294" i="2"/>
  <c r="L3294" i="2"/>
  <c r="M3294" i="2"/>
  <c r="P3294" i="2"/>
  <c r="Q3294" i="2"/>
  <c r="R3294" i="2"/>
  <c r="S3294" i="2"/>
  <c r="T3294" i="2"/>
  <c r="A3295" i="2"/>
  <c r="B3295" i="2" s="1"/>
  <c r="C3295" i="2"/>
  <c r="D3295" i="2"/>
  <c r="G3295" i="2"/>
  <c r="E3295" i="2" s="1"/>
  <c r="F3295" i="2" s="1"/>
  <c r="H3295" i="2"/>
  <c r="I3295" i="2"/>
  <c r="L3295" i="2"/>
  <c r="M3295" i="2"/>
  <c r="O3295" i="2" s="1"/>
  <c r="P3295" i="2"/>
  <c r="Q3295" i="2"/>
  <c r="R3295" i="2"/>
  <c r="S3295" i="2"/>
  <c r="T3295" i="2"/>
  <c r="A3296" i="2"/>
  <c r="B3296" i="2" s="1"/>
  <c r="C3296" i="2"/>
  <c r="D3296" i="2"/>
  <c r="G3296" i="2"/>
  <c r="E3296" i="2" s="1"/>
  <c r="F3296" i="2" s="1"/>
  <c r="H3296" i="2"/>
  <c r="I3296" i="2"/>
  <c r="L3296" i="2"/>
  <c r="M3296" i="2"/>
  <c r="P3296" i="2"/>
  <c r="Q3296" i="2"/>
  <c r="R3296" i="2"/>
  <c r="S3296" i="2"/>
  <c r="T3296" i="2"/>
  <c r="A3297" i="2"/>
  <c r="B3297" i="2" s="1"/>
  <c r="C3297" i="2"/>
  <c r="D3297" i="2"/>
  <c r="G3297" i="2"/>
  <c r="E3297" i="2" s="1"/>
  <c r="F3297" i="2" s="1"/>
  <c r="H3297" i="2"/>
  <c r="I3297" i="2"/>
  <c r="J3297" i="2" s="1"/>
  <c r="L3297" i="2"/>
  <c r="M3297" i="2"/>
  <c r="N3297" i="2" s="1"/>
  <c r="P3297" i="2"/>
  <c r="Q3297" i="2"/>
  <c r="R3297" i="2"/>
  <c r="S3297" i="2"/>
  <c r="T3297" i="2"/>
  <c r="A3298" i="2"/>
  <c r="B3298" i="2" s="1"/>
  <c r="C3298" i="2"/>
  <c r="D3298" i="2"/>
  <c r="G3298" i="2"/>
  <c r="E3298" i="2" s="1"/>
  <c r="F3298" i="2" s="1"/>
  <c r="H3298" i="2"/>
  <c r="I3298" i="2"/>
  <c r="L3298" i="2"/>
  <c r="M3298" i="2"/>
  <c r="P3298" i="2"/>
  <c r="Q3298" i="2"/>
  <c r="R3298" i="2"/>
  <c r="S3298" i="2"/>
  <c r="T3298" i="2"/>
  <c r="A3299" i="2"/>
  <c r="B3299" i="2" s="1"/>
  <c r="C3299" i="2"/>
  <c r="D3299" i="2"/>
  <c r="G3299" i="2"/>
  <c r="E3299" i="2" s="1"/>
  <c r="F3299" i="2" s="1"/>
  <c r="H3299" i="2"/>
  <c r="I3299" i="2"/>
  <c r="K3299" i="2" s="1"/>
  <c r="L3299" i="2"/>
  <c r="M3299" i="2"/>
  <c r="P3299" i="2"/>
  <c r="Q3299" i="2"/>
  <c r="R3299" i="2"/>
  <c r="S3299" i="2"/>
  <c r="T3299" i="2"/>
  <c r="A3300" i="2"/>
  <c r="B3300" i="2" s="1"/>
  <c r="C3300" i="2"/>
  <c r="D3300" i="2"/>
  <c r="G3300" i="2"/>
  <c r="E3300" i="2" s="1"/>
  <c r="F3300" i="2" s="1"/>
  <c r="H3300" i="2"/>
  <c r="I3300" i="2"/>
  <c r="L3300" i="2"/>
  <c r="M3300" i="2"/>
  <c r="P3300" i="2"/>
  <c r="Q3300" i="2"/>
  <c r="R3300" i="2"/>
  <c r="S3300" i="2"/>
  <c r="T3300" i="2"/>
  <c r="A3301" i="2"/>
  <c r="B3301" i="2" s="1"/>
  <c r="C3301" i="2"/>
  <c r="D3301" i="2"/>
  <c r="G3301" i="2"/>
  <c r="E3301" i="2" s="1"/>
  <c r="F3301" i="2" s="1"/>
  <c r="H3301" i="2"/>
  <c r="I3301" i="2"/>
  <c r="L3301" i="2"/>
  <c r="M3301" i="2"/>
  <c r="N3301" i="2" s="1"/>
  <c r="P3301" i="2"/>
  <c r="Q3301" i="2"/>
  <c r="R3301" i="2"/>
  <c r="S3301" i="2"/>
  <c r="T3301" i="2"/>
  <c r="A3302" i="2"/>
  <c r="B3302" i="2" s="1"/>
  <c r="C3302" i="2"/>
  <c r="D3302" i="2"/>
  <c r="G3302" i="2"/>
  <c r="E3302" i="2" s="1"/>
  <c r="F3302" i="2" s="1"/>
  <c r="H3302" i="2"/>
  <c r="I3302" i="2"/>
  <c r="L3302" i="2"/>
  <c r="M3302" i="2"/>
  <c r="P3302" i="2"/>
  <c r="Q3302" i="2"/>
  <c r="R3302" i="2"/>
  <c r="S3302" i="2"/>
  <c r="T3302" i="2"/>
  <c r="A3303" i="2"/>
  <c r="B3303" i="2" s="1"/>
  <c r="C3303" i="2"/>
  <c r="D3303" i="2"/>
  <c r="G3303" i="2"/>
  <c r="E3303" i="2" s="1"/>
  <c r="F3303" i="2" s="1"/>
  <c r="H3303" i="2"/>
  <c r="I3303" i="2"/>
  <c r="K3303" i="2" s="1"/>
  <c r="L3303" i="2"/>
  <c r="M3303" i="2"/>
  <c r="P3303" i="2"/>
  <c r="Q3303" i="2"/>
  <c r="R3303" i="2"/>
  <c r="S3303" i="2"/>
  <c r="T3303" i="2"/>
  <c r="A3304" i="2"/>
  <c r="B3304" i="2" s="1"/>
  <c r="C3304" i="2"/>
  <c r="D3304" i="2"/>
  <c r="G3304" i="2"/>
  <c r="E3304" i="2" s="1"/>
  <c r="F3304" i="2" s="1"/>
  <c r="H3304" i="2"/>
  <c r="I3304" i="2"/>
  <c r="L3304" i="2"/>
  <c r="M3304" i="2"/>
  <c r="P3304" i="2"/>
  <c r="Q3304" i="2"/>
  <c r="R3304" i="2"/>
  <c r="S3304" i="2"/>
  <c r="T3304" i="2"/>
  <c r="A3305" i="2"/>
  <c r="B3305" i="2" s="1"/>
  <c r="C3305" i="2"/>
  <c r="D3305" i="2"/>
  <c r="G3305" i="2"/>
  <c r="E3305" i="2" s="1"/>
  <c r="F3305" i="2" s="1"/>
  <c r="H3305" i="2"/>
  <c r="I3305" i="2"/>
  <c r="J3305" i="2" s="1"/>
  <c r="L3305" i="2"/>
  <c r="M3305" i="2"/>
  <c r="N3305" i="2" s="1"/>
  <c r="P3305" i="2"/>
  <c r="Q3305" i="2"/>
  <c r="R3305" i="2"/>
  <c r="S3305" i="2"/>
  <c r="T3305" i="2"/>
  <c r="A3306" i="2"/>
  <c r="B3306" i="2" s="1"/>
  <c r="C3306" i="2"/>
  <c r="D3306" i="2"/>
  <c r="G3306" i="2"/>
  <c r="E3306" i="2" s="1"/>
  <c r="F3306" i="2" s="1"/>
  <c r="H3306" i="2"/>
  <c r="I3306" i="2"/>
  <c r="L3306" i="2"/>
  <c r="M3306" i="2"/>
  <c r="P3306" i="2"/>
  <c r="Q3306" i="2"/>
  <c r="R3306" i="2"/>
  <c r="S3306" i="2"/>
  <c r="T3306" i="2"/>
  <c r="A3307" i="2"/>
  <c r="B3307" i="2" s="1"/>
  <c r="C3307" i="2"/>
  <c r="D3307" i="2"/>
  <c r="G3307" i="2"/>
  <c r="E3307" i="2" s="1"/>
  <c r="F3307" i="2" s="1"/>
  <c r="H3307" i="2"/>
  <c r="I3307" i="2"/>
  <c r="K3307" i="2" s="1"/>
  <c r="L3307" i="2"/>
  <c r="M3307" i="2"/>
  <c r="O3307" i="2" s="1"/>
  <c r="P3307" i="2"/>
  <c r="Q3307" i="2"/>
  <c r="R3307" i="2"/>
  <c r="S3307" i="2"/>
  <c r="T3307" i="2"/>
  <c r="A3308" i="2"/>
  <c r="B3308" i="2" s="1"/>
  <c r="C3308" i="2"/>
  <c r="D3308" i="2"/>
  <c r="G3308" i="2"/>
  <c r="E3308" i="2" s="1"/>
  <c r="F3308" i="2" s="1"/>
  <c r="H3308" i="2"/>
  <c r="I3308" i="2"/>
  <c r="L3308" i="2"/>
  <c r="M3308" i="2"/>
  <c r="P3308" i="2"/>
  <c r="Q3308" i="2"/>
  <c r="R3308" i="2"/>
  <c r="S3308" i="2"/>
  <c r="T3308" i="2"/>
  <c r="A3309" i="2"/>
  <c r="B3309" i="2" s="1"/>
  <c r="C3309" i="2"/>
  <c r="D3309" i="2"/>
  <c r="G3309" i="2"/>
  <c r="E3309" i="2" s="1"/>
  <c r="F3309" i="2" s="1"/>
  <c r="H3309" i="2"/>
  <c r="I3309" i="2"/>
  <c r="K3309" i="2" s="1"/>
  <c r="L3309" i="2"/>
  <c r="M3309" i="2"/>
  <c r="P3309" i="2"/>
  <c r="Q3309" i="2"/>
  <c r="R3309" i="2"/>
  <c r="S3309" i="2"/>
  <c r="T3309" i="2"/>
  <c r="A3310" i="2"/>
  <c r="B3310" i="2" s="1"/>
  <c r="C3310" i="2"/>
  <c r="D3310" i="2"/>
  <c r="G3310" i="2"/>
  <c r="E3310" i="2" s="1"/>
  <c r="F3310" i="2" s="1"/>
  <c r="H3310" i="2"/>
  <c r="I3310" i="2"/>
  <c r="L3310" i="2"/>
  <c r="M3310" i="2"/>
  <c r="P3310" i="2"/>
  <c r="Q3310" i="2"/>
  <c r="R3310" i="2"/>
  <c r="S3310" i="2"/>
  <c r="T3310" i="2"/>
  <c r="A3311" i="2"/>
  <c r="B3311" i="2" s="1"/>
  <c r="C3311" i="2"/>
  <c r="D3311" i="2"/>
  <c r="G3311" i="2"/>
  <c r="E3311" i="2" s="1"/>
  <c r="F3311" i="2" s="1"/>
  <c r="H3311" i="2"/>
  <c r="I3311" i="2"/>
  <c r="J3311" i="2" s="1"/>
  <c r="L3311" i="2"/>
  <c r="M3311" i="2"/>
  <c r="N3311" i="2" s="1"/>
  <c r="P3311" i="2"/>
  <c r="Q3311" i="2"/>
  <c r="R3311" i="2"/>
  <c r="S3311" i="2"/>
  <c r="T3311" i="2"/>
  <c r="A3312" i="2"/>
  <c r="B3312" i="2" s="1"/>
  <c r="C3312" i="2"/>
  <c r="D3312" i="2"/>
  <c r="G3312" i="2"/>
  <c r="E3312" i="2" s="1"/>
  <c r="F3312" i="2" s="1"/>
  <c r="H3312" i="2"/>
  <c r="I3312" i="2"/>
  <c r="L3312" i="2"/>
  <c r="M3312" i="2"/>
  <c r="P3312" i="2"/>
  <c r="Q3312" i="2"/>
  <c r="R3312" i="2"/>
  <c r="S3312" i="2"/>
  <c r="T3312" i="2"/>
  <c r="A3313" i="2"/>
  <c r="B3313" i="2" s="1"/>
  <c r="C3313" i="2"/>
  <c r="D3313" i="2"/>
  <c r="G3313" i="2"/>
  <c r="E3313" i="2" s="1"/>
  <c r="F3313" i="2" s="1"/>
  <c r="H3313" i="2"/>
  <c r="I3313" i="2"/>
  <c r="J3313" i="2" s="1"/>
  <c r="L3313" i="2"/>
  <c r="M3313" i="2"/>
  <c r="N3313" i="2" s="1"/>
  <c r="P3313" i="2"/>
  <c r="Q3313" i="2"/>
  <c r="R3313" i="2"/>
  <c r="S3313" i="2"/>
  <c r="T3313" i="2"/>
  <c r="A3314" i="2"/>
  <c r="B3314" i="2" s="1"/>
  <c r="C3314" i="2"/>
  <c r="D3314" i="2"/>
  <c r="G3314" i="2"/>
  <c r="E3314" i="2" s="1"/>
  <c r="F3314" i="2" s="1"/>
  <c r="H3314" i="2"/>
  <c r="I3314" i="2"/>
  <c r="L3314" i="2"/>
  <c r="M3314" i="2"/>
  <c r="P3314" i="2"/>
  <c r="Q3314" i="2"/>
  <c r="R3314" i="2"/>
  <c r="S3314" i="2"/>
  <c r="T3314" i="2"/>
  <c r="A3315" i="2"/>
  <c r="B3315" i="2" s="1"/>
  <c r="C3315" i="2"/>
  <c r="D3315" i="2"/>
  <c r="G3315" i="2"/>
  <c r="E3315" i="2" s="1"/>
  <c r="F3315" i="2" s="1"/>
  <c r="H3315" i="2"/>
  <c r="I3315" i="2"/>
  <c r="K3315" i="2" s="1"/>
  <c r="L3315" i="2"/>
  <c r="M3315" i="2"/>
  <c r="P3315" i="2"/>
  <c r="Q3315" i="2"/>
  <c r="R3315" i="2"/>
  <c r="S3315" i="2"/>
  <c r="T3315" i="2"/>
  <c r="A3316" i="2"/>
  <c r="B3316" i="2" s="1"/>
  <c r="C3316" i="2"/>
  <c r="D3316" i="2"/>
  <c r="G3316" i="2"/>
  <c r="E3316" i="2" s="1"/>
  <c r="F3316" i="2" s="1"/>
  <c r="H3316" i="2"/>
  <c r="I3316" i="2"/>
  <c r="L3316" i="2"/>
  <c r="M3316" i="2"/>
  <c r="P3316" i="2"/>
  <c r="Q3316" i="2"/>
  <c r="R3316" i="2"/>
  <c r="S3316" i="2"/>
  <c r="T3316" i="2"/>
  <c r="A3317" i="2"/>
  <c r="B3317" i="2" s="1"/>
  <c r="C3317" i="2"/>
  <c r="D3317" i="2"/>
  <c r="G3317" i="2"/>
  <c r="E3317" i="2" s="1"/>
  <c r="F3317" i="2" s="1"/>
  <c r="H3317" i="2"/>
  <c r="I3317" i="2"/>
  <c r="L3317" i="2"/>
  <c r="M3317" i="2"/>
  <c r="N3317" i="2" s="1"/>
  <c r="P3317" i="2"/>
  <c r="Q3317" i="2"/>
  <c r="R3317" i="2"/>
  <c r="S3317" i="2"/>
  <c r="T3317" i="2"/>
  <c r="A3318" i="2"/>
  <c r="B3318" i="2" s="1"/>
  <c r="C3318" i="2"/>
  <c r="D3318" i="2"/>
  <c r="G3318" i="2"/>
  <c r="E3318" i="2" s="1"/>
  <c r="F3318" i="2" s="1"/>
  <c r="H3318" i="2"/>
  <c r="I3318" i="2"/>
  <c r="L3318" i="2"/>
  <c r="M3318" i="2"/>
  <c r="P3318" i="2"/>
  <c r="Q3318" i="2"/>
  <c r="R3318" i="2"/>
  <c r="S3318" i="2"/>
  <c r="T3318" i="2"/>
  <c r="A3319" i="2"/>
  <c r="B3319" i="2" s="1"/>
  <c r="C3319" i="2"/>
  <c r="D3319" i="2"/>
  <c r="G3319" i="2"/>
  <c r="E3319" i="2" s="1"/>
  <c r="F3319" i="2" s="1"/>
  <c r="H3319" i="2"/>
  <c r="I3319" i="2"/>
  <c r="J3319" i="2" s="1"/>
  <c r="L3319" i="2"/>
  <c r="M3319" i="2"/>
  <c r="P3319" i="2"/>
  <c r="Q3319" i="2"/>
  <c r="R3319" i="2"/>
  <c r="S3319" i="2"/>
  <c r="T3319" i="2"/>
  <c r="A3320" i="2"/>
  <c r="B3320" i="2" s="1"/>
  <c r="C3320" i="2"/>
  <c r="D3320" i="2"/>
  <c r="G3320" i="2"/>
  <c r="E3320" i="2" s="1"/>
  <c r="F3320" i="2" s="1"/>
  <c r="H3320" i="2"/>
  <c r="I3320" i="2"/>
  <c r="L3320" i="2"/>
  <c r="M3320" i="2"/>
  <c r="P3320" i="2"/>
  <c r="Q3320" i="2"/>
  <c r="R3320" i="2"/>
  <c r="S3320" i="2"/>
  <c r="T3320" i="2"/>
  <c r="A3321" i="2"/>
  <c r="B3321" i="2" s="1"/>
  <c r="C3321" i="2"/>
  <c r="D3321" i="2"/>
  <c r="G3321" i="2"/>
  <c r="E3321" i="2" s="1"/>
  <c r="F3321" i="2" s="1"/>
  <c r="H3321" i="2"/>
  <c r="I3321" i="2"/>
  <c r="J3321" i="2" s="1"/>
  <c r="L3321" i="2"/>
  <c r="M3321" i="2"/>
  <c r="N3321" i="2" s="1"/>
  <c r="P3321" i="2"/>
  <c r="Q3321" i="2"/>
  <c r="R3321" i="2"/>
  <c r="S3321" i="2"/>
  <c r="T3321" i="2"/>
  <c r="A3322" i="2"/>
  <c r="B3322" i="2" s="1"/>
  <c r="C3322" i="2"/>
  <c r="D3322" i="2"/>
  <c r="G3322" i="2"/>
  <c r="E3322" i="2" s="1"/>
  <c r="F3322" i="2" s="1"/>
  <c r="H3322" i="2"/>
  <c r="I3322" i="2"/>
  <c r="L3322" i="2"/>
  <c r="M3322" i="2"/>
  <c r="P3322" i="2"/>
  <c r="Q3322" i="2"/>
  <c r="R3322" i="2"/>
  <c r="S3322" i="2"/>
  <c r="T3322" i="2"/>
  <c r="A3323" i="2"/>
  <c r="B3323" i="2" s="1"/>
  <c r="C3323" i="2"/>
  <c r="D3323" i="2"/>
  <c r="G3323" i="2"/>
  <c r="E3323" i="2" s="1"/>
  <c r="F3323" i="2" s="1"/>
  <c r="H3323" i="2"/>
  <c r="I3323" i="2"/>
  <c r="L3323" i="2"/>
  <c r="M3323" i="2"/>
  <c r="N3323" i="2" s="1"/>
  <c r="P3323" i="2"/>
  <c r="Q3323" i="2"/>
  <c r="R3323" i="2"/>
  <c r="S3323" i="2"/>
  <c r="T3323" i="2"/>
  <c r="A3324" i="2"/>
  <c r="B3324" i="2" s="1"/>
  <c r="C3324" i="2"/>
  <c r="D3324" i="2"/>
  <c r="G3324" i="2"/>
  <c r="E3324" i="2" s="1"/>
  <c r="F3324" i="2" s="1"/>
  <c r="H3324" i="2"/>
  <c r="I3324" i="2"/>
  <c r="L3324" i="2"/>
  <c r="M3324" i="2"/>
  <c r="P3324" i="2"/>
  <c r="Q3324" i="2"/>
  <c r="R3324" i="2"/>
  <c r="S3324" i="2"/>
  <c r="T3324" i="2"/>
  <c r="A3325" i="2"/>
  <c r="B3325" i="2" s="1"/>
  <c r="C3325" i="2"/>
  <c r="D3325" i="2"/>
  <c r="G3325" i="2"/>
  <c r="E3325" i="2" s="1"/>
  <c r="F3325" i="2" s="1"/>
  <c r="H3325" i="2"/>
  <c r="I3325" i="2"/>
  <c r="L3325" i="2"/>
  <c r="M3325" i="2"/>
  <c r="N3325" i="2" s="1"/>
  <c r="P3325" i="2"/>
  <c r="Q3325" i="2"/>
  <c r="R3325" i="2"/>
  <c r="S3325" i="2"/>
  <c r="T3325" i="2"/>
  <c r="A3326" i="2"/>
  <c r="B3326" i="2" s="1"/>
  <c r="C3326" i="2"/>
  <c r="D3326" i="2"/>
  <c r="G3326" i="2"/>
  <c r="E3326" i="2" s="1"/>
  <c r="F3326" i="2" s="1"/>
  <c r="H3326" i="2"/>
  <c r="I3326" i="2"/>
  <c r="L3326" i="2"/>
  <c r="M3326" i="2"/>
  <c r="P3326" i="2"/>
  <c r="Q3326" i="2"/>
  <c r="R3326" i="2"/>
  <c r="S3326" i="2"/>
  <c r="T3326" i="2"/>
  <c r="A3327" i="2"/>
  <c r="B3327" i="2" s="1"/>
  <c r="C3327" i="2"/>
  <c r="D3327" i="2"/>
  <c r="G3327" i="2"/>
  <c r="E3327" i="2" s="1"/>
  <c r="F3327" i="2" s="1"/>
  <c r="H3327" i="2"/>
  <c r="I3327" i="2"/>
  <c r="L3327" i="2"/>
  <c r="M3327" i="2"/>
  <c r="N3327" i="2" s="1"/>
  <c r="P3327" i="2"/>
  <c r="Q3327" i="2"/>
  <c r="R3327" i="2"/>
  <c r="S3327" i="2"/>
  <c r="T3327" i="2"/>
  <c r="A3328" i="2"/>
  <c r="B3328" i="2" s="1"/>
  <c r="C3328" i="2"/>
  <c r="D3328" i="2"/>
  <c r="G3328" i="2"/>
  <c r="E3328" i="2" s="1"/>
  <c r="F3328" i="2" s="1"/>
  <c r="H3328" i="2"/>
  <c r="I3328" i="2"/>
  <c r="L3328" i="2"/>
  <c r="M3328" i="2"/>
  <c r="P3328" i="2"/>
  <c r="Q3328" i="2"/>
  <c r="R3328" i="2"/>
  <c r="S3328" i="2"/>
  <c r="T3328" i="2"/>
  <c r="A3329" i="2"/>
  <c r="B3329" i="2" s="1"/>
  <c r="C3329" i="2"/>
  <c r="D3329" i="2"/>
  <c r="G3329" i="2"/>
  <c r="E3329" i="2" s="1"/>
  <c r="F3329" i="2" s="1"/>
  <c r="H3329" i="2"/>
  <c r="I3329" i="2"/>
  <c r="J3329" i="2" s="1"/>
  <c r="L3329" i="2"/>
  <c r="M3329" i="2"/>
  <c r="N3329" i="2" s="1"/>
  <c r="P3329" i="2"/>
  <c r="Q3329" i="2"/>
  <c r="R3329" i="2"/>
  <c r="S3329" i="2"/>
  <c r="T3329" i="2"/>
  <c r="A3330" i="2"/>
  <c r="B3330" i="2" s="1"/>
  <c r="C3330" i="2"/>
  <c r="D3330" i="2"/>
  <c r="G3330" i="2"/>
  <c r="E3330" i="2" s="1"/>
  <c r="F3330" i="2" s="1"/>
  <c r="H3330" i="2"/>
  <c r="I3330" i="2"/>
  <c r="L3330" i="2"/>
  <c r="M3330" i="2"/>
  <c r="P3330" i="2"/>
  <c r="Q3330" i="2"/>
  <c r="R3330" i="2"/>
  <c r="S3330" i="2"/>
  <c r="T3330" i="2"/>
  <c r="A3331" i="2"/>
  <c r="B3331" i="2" s="1"/>
  <c r="C3331" i="2"/>
  <c r="D3331" i="2"/>
  <c r="G3331" i="2"/>
  <c r="E3331" i="2" s="1"/>
  <c r="F3331" i="2" s="1"/>
  <c r="H3331" i="2"/>
  <c r="I3331" i="2"/>
  <c r="J3331" i="2" s="1"/>
  <c r="L3331" i="2"/>
  <c r="M3331" i="2"/>
  <c r="P3331" i="2"/>
  <c r="Q3331" i="2"/>
  <c r="R3331" i="2"/>
  <c r="S3331" i="2"/>
  <c r="T3331" i="2"/>
  <c r="A3332" i="2"/>
  <c r="B3332" i="2" s="1"/>
  <c r="C3332" i="2"/>
  <c r="D3332" i="2"/>
  <c r="G3332" i="2"/>
  <c r="E3332" i="2" s="1"/>
  <c r="F3332" i="2" s="1"/>
  <c r="H3332" i="2"/>
  <c r="I3332" i="2"/>
  <c r="L3332" i="2"/>
  <c r="M3332" i="2"/>
  <c r="P3332" i="2"/>
  <c r="Q3332" i="2"/>
  <c r="R3332" i="2"/>
  <c r="S3332" i="2"/>
  <c r="T3332" i="2"/>
  <c r="A3333" i="2"/>
  <c r="B3333" i="2" s="1"/>
  <c r="C3333" i="2"/>
  <c r="D3333" i="2"/>
  <c r="G3333" i="2"/>
  <c r="E3333" i="2" s="1"/>
  <c r="F3333" i="2" s="1"/>
  <c r="H3333" i="2"/>
  <c r="I3333" i="2"/>
  <c r="J3333" i="2" s="1"/>
  <c r="L3333" i="2"/>
  <c r="M3333" i="2"/>
  <c r="N3333" i="2" s="1"/>
  <c r="P3333" i="2"/>
  <c r="Q3333" i="2"/>
  <c r="R3333" i="2"/>
  <c r="S3333" i="2"/>
  <c r="T3333" i="2"/>
  <c r="A3334" i="2"/>
  <c r="B3334" i="2" s="1"/>
  <c r="C3334" i="2"/>
  <c r="D3334" i="2"/>
  <c r="G3334" i="2"/>
  <c r="E3334" i="2" s="1"/>
  <c r="F3334" i="2" s="1"/>
  <c r="H3334" i="2"/>
  <c r="I3334" i="2"/>
  <c r="L3334" i="2"/>
  <c r="M3334" i="2"/>
  <c r="P3334" i="2"/>
  <c r="Q3334" i="2"/>
  <c r="R3334" i="2"/>
  <c r="S3334" i="2"/>
  <c r="T3334" i="2"/>
  <c r="A3335" i="2"/>
  <c r="B3335" i="2" s="1"/>
  <c r="C3335" i="2"/>
  <c r="D3335" i="2"/>
  <c r="G3335" i="2"/>
  <c r="E3335" i="2" s="1"/>
  <c r="F3335" i="2" s="1"/>
  <c r="H3335" i="2"/>
  <c r="I3335" i="2"/>
  <c r="L3335" i="2"/>
  <c r="M3335" i="2"/>
  <c r="N3335" i="2" s="1"/>
  <c r="P3335" i="2"/>
  <c r="Q3335" i="2"/>
  <c r="R3335" i="2"/>
  <c r="S3335" i="2"/>
  <c r="T3335" i="2"/>
  <c r="A3336" i="2"/>
  <c r="B3336" i="2" s="1"/>
  <c r="C3336" i="2"/>
  <c r="D3336" i="2"/>
  <c r="G3336" i="2"/>
  <c r="E3336" i="2" s="1"/>
  <c r="F3336" i="2" s="1"/>
  <c r="H3336" i="2"/>
  <c r="I3336" i="2"/>
  <c r="L3336" i="2"/>
  <c r="M3336" i="2"/>
  <c r="P3336" i="2"/>
  <c r="Q3336" i="2"/>
  <c r="R3336" i="2"/>
  <c r="S3336" i="2"/>
  <c r="T3336" i="2"/>
  <c r="A3337" i="2"/>
  <c r="B3337" i="2" s="1"/>
  <c r="C3337" i="2"/>
  <c r="D3337" i="2"/>
  <c r="G3337" i="2"/>
  <c r="E3337" i="2" s="1"/>
  <c r="F3337" i="2" s="1"/>
  <c r="H3337" i="2"/>
  <c r="I3337" i="2"/>
  <c r="J3337" i="2" s="1"/>
  <c r="L3337" i="2"/>
  <c r="M3337" i="2"/>
  <c r="N3337" i="2" s="1"/>
  <c r="P3337" i="2"/>
  <c r="Q3337" i="2"/>
  <c r="R3337" i="2"/>
  <c r="S3337" i="2"/>
  <c r="T3337" i="2"/>
  <c r="A3338" i="2"/>
  <c r="B3338" i="2" s="1"/>
  <c r="C3338" i="2"/>
  <c r="D3338" i="2"/>
  <c r="G3338" i="2"/>
  <c r="E3338" i="2" s="1"/>
  <c r="F3338" i="2" s="1"/>
  <c r="H3338" i="2"/>
  <c r="I3338" i="2"/>
  <c r="L3338" i="2"/>
  <c r="M3338" i="2"/>
  <c r="P3338" i="2"/>
  <c r="Q3338" i="2"/>
  <c r="R3338" i="2"/>
  <c r="S3338" i="2"/>
  <c r="T3338" i="2"/>
  <c r="A3339" i="2"/>
  <c r="B3339" i="2" s="1"/>
  <c r="C3339" i="2"/>
  <c r="D3339" i="2"/>
  <c r="G3339" i="2"/>
  <c r="E3339" i="2" s="1"/>
  <c r="F3339" i="2" s="1"/>
  <c r="H3339" i="2"/>
  <c r="I3339" i="2"/>
  <c r="L3339" i="2"/>
  <c r="M3339" i="2"/>
  <c r="N3339" i="2" s="1"/>
  <c r="P3339" i="2"/>
  <c r="Q3339" i="2"/>
  <c r="R3339" i="2"/>
  <c r="S3339" i="2"/>
  <c r="T3339" i="2"/>
  <c r="A3340" i="2"/>
  <c r="B3340" i="2" s="1"/>
  <c r="C3340" i="2"/>
  <c r="D3340" i="2"/>
  <c r="G3340" i="2"/>
  <c r="E3340" i="2" s="1"/>
  <c r="F3340" i="2" s="1"/>
  <c r="H3340" i="2"/>
  <c r="I3340" i="2"/>
  <c r="L3340" i="2"/>
  <c r="M3340" i="2"/>
  <c r="P3340" i="2"/>
  <c r="Q3340" i="2"/>
  <c r="R3340" i="2"/>
  <c r="S3340" i="2"/>
  <c r="T3340" i="2"/>
  <c r="A3341" i="2"/>
  <c r="B3341" i="2" s="1"/>
  <c r="C3341" i="2"/>
  <c r="D3341" i="2"/>
  <c r="G3341" i="2"/>
  <c r="E3341" i="2" s="1"/>
  <c r="F3341" i="2" s="1"/>
  <c r="H3341" i="2"/>
  <c r="I3341" i="2"/>
  <c r="J3341" i="2" s="1"/>
  <c r="L3341" i="2"/>
  <c r="M3341" i="2"/>
  <c r="N3341" i="2" s="1"/>
  <c r="P3341" i="2"/>
  <c r="Q3341" i="2"/>
  <c r="R3341" i="2"/>
  <c r="S3341" i="2"/>
  <c r="T3341" i="2"/>
  <c r="A3342" i="2"/>
  <c r="B3342" i="2" s="1"/>
  <c r="C3342" i="2"/>
  <c r="D3342" i="2"/>
  <c r="G3342" i="2"/>
  <c r="E3342" i="2" s="1"/>
  <c r="F3342" i="2" s="1"/>
  <c r="H3342" i="2"/>
  <c r="I3342" i="2"/>
  <c r="K3342" i="2" s="1"/>
  <c r="L3342" i="2"/>
  <c r="M3342" i="2"/>
  <c r="O3342" i="2" s="1"/>
  <c r="P3342" i="2"/>
  <c r="Q3342" i="2"/>
  <c r="R3342" i="2"/>
  <c r="S3342" i="2"/>
  <c r="T3342" i="2"/>
  <c r="A3343" i="2"/>
  <c r="B3343" i="2" s="1"/>
  <c r="C3343" i="2"/>
  <c r="D3343" i="2"/>
  <c r="G3343" i="2"/>
  <c r="E3343" i="2" s="1"/>
  <c r="F3343" i="2" s="1"/>
  <c r="H3343" i="2"/>
  <c r="I3343" i="2"/>
  <c r="J3343" i="2" s="1"/>
  <c r="L3343" i="2"/>
  <c r="M3343" i="2"/>
  <c r="N3343" i="2" s="1"/>
  <c r="P3343" i="2"/>
  <c r="Q3343" i="2"/>
  <c r="R3343" i="2"/>
  <c r="S3343" i="2"/>
  <c r="T3343" i="2"/>
  <c r="A3344" i="2"/>
  <c r="B3344" i="2" s="1"/>
  <c r="C3344" i="2"/>
  <c r="D3344" i="2"/>
  <c r="G3344" i="2"/>
  <c r="E3344" i="2" s="1"/>
  <c r="F3344" i="2" s="1"/>
  <c r="H3344" i="2"/>
  <c r="I3344" i="2"/>
  <c r="K3344" i="2" s="1"/>
  <c r="L3344" i="2"/>
  <c r="M3344" i="2"/>
  <c r="O3344" i="2" s="1"/>
  <c r="P3344" i="2"/>
  <c r="Q3344" i="2"/>
  <c r="R3344" i="2"/>
  <c r="S3344" i="2"/>
  <c r="T3344" i="2"/>
  <c r="A3345" i="2"/>
  <c r="B3345" i="2" s="1"/>
  <c r="C3345" i="2"/>
  <c r="D3345" i="2"/>
  <c r="G3345" i="2"/>
  <c r="E3345" i="2" s="1"/>
  <c r="F3345" i="2" s="1"/>
  <c r="H3345" i="2"/>
  <c r="I3345" i="2"/>
  <c r="L3345" i="2"/>
  <c r="M3345" i="2"/>
  <c r="N3345" i="2" s="1"/>
  <c r="P3345" i="2"/>
  <c r="Q3345" i="2"/>
  <c r="R3345" i="2"/>
  <c r="S3345" i="2"/>
  <c r="T3345" i="2"/>
  <c r="A3346" i="2"/>
  <c r="B3346" i="2" s="1"/>
  <c r="C3346" i="2"/>
  <c r="D3346" i="2"/>
  <c r="G3346" i="2"/>
  <c r="E3346" i="2" s="1"/>
  <c r="F3346" i="2" s="1"/>
  <c r="H3346" i="2"/>
  <c r="I3346" i="2"/>
  <c r="L3346" i="2"/>
  <c r="M3346" i="2"/>
  <c r="O3346" i="2" s="1"/>
  <c r="P3346" i="2"/>
  <c r="Q3346" i="2"/>
  <c r="R3346" i="2"/>
  <c r="S3346" i="2"/>
  <c r="T3346" i="2"/>
  <c r="A3347" i="2"/>
  <c r="B3347" i="2" s="1"/>
  <c r="C3347" i="2"/>
  <c r="D3347" i="2"/>
  <c r="G3347" i="2"/>
  <c r="E3347" i="2" s="1"/>
  <c r="F3347" i="2" s="1"/>
  <c r="H3347" i="2"/>
  <c r="I3347" i="2"/>
  <c r="K3347" i="2" s="1"/>
  <c r="L3347" i="2"/>
  <c r="M3347" i="2"/>
  <c r="O3347" i="2" s="1"/>
  <c r="P3347" i="2"/>
  <c r="Q3347" i="2"/>
  <c r="R3347" i="2"/>
  <c r="S3347" i="2"/>
  <c r="T3347" i="2"/>
  <c r="A3348" i="2"/>
  <c r="B3348" i="2" s="1"/>
  <c r="C3348" i="2"/>
  <c r="D3348" i="2"/>
  <c r="G3348" i="2"/>
  <c r="E3348" i="2" s="1"/>
  <c r="F3348" i="2" s="1"/>
  <c r="H3348" i="2"/>
  <c r="I3348" i="2"/>
  <c r="J3348" i="2" s="1"/>
  <c r="L3348" i="2"/>
  <c r="M3348" i="2"/>
  <c r="N3348" i="2" s="1"/>
  <c r="P3348" i="2"/>
  <c r="Q3348" i="2"/>
  <c r="R3348" i="2"/>
  <c r="S3348" i="2"/>
  <c r="T3348" i="2"/>
  <c r="A3349" i="2"/>
  <c r="B3349" i="2" s="1"/>
  <c r="C3349" i="2"/>
  <c r="D3349" i="2"/>
  <c r="G3349" i="2"/>
  <c r="E3349" i="2" s="1"/>
  <c r="F3349" i="2" s="1"/>
  <c r="H3349" i="2"/>
  <c r="I3349" i="2"/>
  <c r="K3349" i="2" s="1"/>
  <c r="L3349" i="2"/>
  <c r="M3349" i="2"/>
  <c r="O3349" i="2" s="1"/>
  <c r="P3349" i="2"/>
  <c r="Q3349" i="2"/>
  <c r="R3349" i="2"/>
  <c r="S3349" i="2"/>
  <c r="T3349" i="2"/>
  <c r="A3350" i="2"/>
  <c r="B3350" i="2" s="1"/>
  <c r="C3350" i="2"/>
  <c r="D3350" i="2"/>
  <c r="G3350" i="2"/>
  <c r="E3350" i="2" s="1"/>
  <c r="F3350" i="2" s="1"/>
  <c r="H3350" i="2"/>
  <c r="I3350" i="2"/>
  <c r="L3350" i="2"/>
  <c r="M3350" i="2"/>
  <c r="O3350" i="2" s="1"/>
  <c r="P3350" i="2"/>
  <c r="Q3350" i="2"/>
  <c r="R3350" i="2"/>
  <c r="S3350" i="2"/>
  <c r="T3350" i="2"/>
  <c r="A3351" i="2"/>
  <c r="B3351" i="2" s="1"/>
  <c r="C3351" i="2"/>
  <c r="D3351" i="2"/>
  <c r="G3351" i="2"/>
  <c r="E3351" i="2" s="1"/>
  <c r="F3351" i="2" s="1"/>
  <c r="H3351" i="2"/>
  <c r="I3351" i="2"/>
  <c r="K3351" i="2" s="1"/>
  <c r="L3351" i="2"/>
  <c r="M3351" i="2"/>
  <c r="O3351" i="2" s="1"/>
  <c r="P3351" i="2"/>
  <c r="Q3351" i="2"/>
  <c r="R3351" i="2"/>
  <c r="S3351" i="2"/>
  <c r="T3351" i="2"/>
  <c r="A3352" i="2"/>
  <c r="B3352" i="2" s="1"/>
  <c r="C3352" i="2"/>
  <c r="D3352" i="2"/>
  <c r="G3352" i="2"/>
  <c r="E3352" i="2" s="1"/>
  <c r="F3352" i="2" s="1"/>
  <c r="H3352" i="2"/>
  <c r="I3352" i="2"/>
  <c r="J3352" i="2" s="1"/>
  <c r="L3352" i="2"/>
  <c r="M3352" i="2"/>
  <c r="N3352" i="2" s="1"/>
  <c r="P3352" i="2"/>
  <c r="Q3352" i="2"/>
  <c r="R3352" i="2"/>
  <c r="S3352" i="2"/>
  <c r="T3352" i="2"/>
  <c r="A3353" i="2"/>
  <c r="B3353" i="2" s="1"/>
  <c r="C3353" i="2"/>
  <c r="D3353" i="2"/>
  <c r="G3353" i="2"/>
  <c r="E3353" i="2" s="1"/>
  <c r="F3353" i="2" s="1"/>
  <c r="H3353" i="2"/>
  <c r="I3353" i="2"/>
  <c r="L3353" i="2"/>
  <c r="M3353" i="2"/>
  <c r="O3353" i="2" s="1"/>
  <c r="P3353" i="2"/>
  <c r="Q3353" i="2"/>
  <c r="R3353" i="2"/>
  <c r="S3353" i="2"/>
  <c r="T3353" i="2"/>
  <c r="A3354" i="2"/>
  <c r="B3354" i="2" s="1"/>
  <c r="C3354" i="2"/>
  <c r="D3354" i="2"/>
  <c r="G3354" i="2"/>
  <c r="E3354" i="2" s="1"/>
  <c r="F3354" i="2" s="1"/>
  <c r="H3354" i="2"/>
  <c r="I3354" i="2"/>
  <c r="J3354" i="2" s="1"/>
  <c r="L3354" i="2"/>
  <c r="M3354" i="2"/>
  <c r="O3354" i="2" s="1"/>
  <c r="P3354" i="2"/>
  <c r="Q3354" i="2"/>
  <c r="R3354" i="2"/>
  <c r="S3354" i="2"/>
  <c r="T3354" i="2"/>
  <c r="A3355" i="2"/>
  <c r="B3355" i="2" s="1"/>
  <c r="C3355" i="2"/>
  <c r="D3355" i="2"/>
  <c r="G3355" i="2"/>
  <c r="E3355" i="2" s="1"/>
  <c r="F3355" i="2" s="1"/>
  <c r="H3355" i="2"/>
  <c r="I3355" i="2"/>
  <c r="K3355" i="2" s="1"/>
  <c r="L3355" i="2"/>
  <c r="M3355" i="2"/>
  <c r="O3355" i="2" s="1"/>
  <c r="P3355" i="2"/>
  <c r="Q3355" i="2"/>
  <c r="R3355" i="2"/>
  <c r="S3355" i="2"/>
  <c r="T3355" i="2"/>
  <c r="A3356" i="2"/>
  <c r="B3356" i="2" s="1"/>
  <c r="C3356" i="2"/>
  <c r="D3356" i="2"/>
  <c r="G3356" i="2"/>
  <c r="E3356" i="2" s="1"/>
  <c r="F3356" i="2" s="1"/>
  <c r="H3356" i="2"/>
  <c r="I3356" i="2"/>
  <c r="K3356" i="2" s="1"/>
  <c r="L3356" i="2"/>
  <c r="M3356" i="2"/>
  <c r="O3356" i="2" s="1"/>
  <c r="P3356" i="2"/>
  <c r="Q3356" i="2"/>
  <c r="R3356" i="2"/>
  <c r="S3356" i="2"/>
  <c r="T3356" i="2"/>
  <c r="A3357" i="2"/>
  <c r="B3357" i="2" s="1"/>
  <c r="C3357" i="2"/>
  <c r="D3357" i="2"/>
  <c r="G3357" i="2"/>
  <c r="E3357" i="2" s="1"/>
  <c r="F3357" i="2" s="1"/>
  <c r="H3357" i="2"/>
  <c r="I3357" i="2"/>
  <c r="L3357" i="2"/>
  <c r="M3357" i="2"/>
  <c r="O3357" i="2" s="1"/>
  <c r="P3357" i="2"/>
  <c r="Q3357" i="2"/>
  <c r="R3357" i="2"/>
  <c r="S3357" i="2"/>
  <c r="T3357" i="2"/>
  <c r="A3358" i="2"/>
  <c r="B3358" i="2" s="1"/>
  <c r="C3358" i="2"/>
  <c r="D3358" i="2"/>
  <c r="G3358" i="2"/>
  <c r="E3358" i="2" s="1"/>
  <c r="F3358" i="2" s="1"/>
  <c r="H3358" i="2"/>
  <c r="I3358" i="2"/>
  <c r="L3358" i="2"/>
  <c r="M3358" i="2"/>
  <c r="N3358" i="2" s="1"/>
  <c r="P3358" i="2"/>
  <c r="Q3358" i="2"/>
  <c r="R3358" i="2"/>
  <c r="S3358" i="2"/>
  <c r="T3358" i="2"/>
  <c r="A3359" i="2"/>
  <c r="B3359" i="2" s="1"/>
  <c r="C3359" i="2"/>
  <c r="D3359" i="2"/>
  <c r="G3359" i="2"/>
  <c r="E3359" i="2" s="1"/>
  <c r="F3359" i="2" s="1"/>
  <c r="H3359" i="2"/>
  <c r="I3359" i="2"/>
  <c r="K3359" i="2" s="1"/>
  <c r="L3359" i="2"/>
  <c r="M3359" i="2"/>
  <c r="O3359" i="2" s="1"/>
  <c r="P3359" i="2"/>
  <c r="Q3359" i="2"/>
  <c r="R3359" i="2"/>
  <c r="S3359" i="2"/>
  <c r="T3359" i="2"/>
  <c r="A3360" i="2"/>
  <c r="B3360" i="2" s="1"/>
  <c r="C3360" i="2"/>
  <c r="D3360" i="2"/>
  <c r="G3360" i="2"/>
  <c r="E3360" i="2" s="1"/>
  <c r="F3360" i="2" s="1"/>
  <c r="H3360" i="2"/>
  <c r="I3360" i="2"/>
  <c r="J3360" i="2" s="1"/>
  <c r="L3360" i="2"/>
  <c r="M3360" i="2"/>
  <c r="N3360" i="2" s="1"/>
  <c r="P3360" i="2"/>
  <c r="Q3360" i="2"/>
  <c r="R3360" i="2"/>
  <c r="S3360" i="2"/>
  <c r="T3360" i="2"/>
  <c r="A3361" i="2"/>
  <c r="B3361" i="2" s="1"/>
  <c r="C3361" i="2"/>
  <c r="D3361" i="2"/>
  <c r="G3361" i="2"/>
  <c r="E3361" i="2" s="1"/>
  <c r="F3361" i="2" s="1"/>
  <c r="H3361" i="2"/>
  <c r="I3361" i="2"/>
  <c r="K3361" i="2" s="1"/>
  <c r="L3361" i="2"/>
  <c r="M3361" i="2"/>
  <c r="O3361" i="2" s="1"/>
  <c r="P3361" i="2"/>
  <c r="Q3361" i="2"/>
  <c r="R3361" i="2"/>
  <c r="S3361" i="2"/>
  <c r="T3361" i="2"/>
  <c r="A3362" i="2"/>
  <c r="B3362" i="2" s="1"/>
  <c r="C3362" i="2"/>
  <c r="D3362" i="2"/>
  <c r="G3362" i="2"/>
  <c r="E3362" i="2" s="1"/>
  <c r="F3362" i="2" s="1"/>
  <c r="H3362" i="2"/>
  <c r="I3362" i="2"/>
  <c r="J3362" i="2" s="1"/>
  <c r="L3362" i="2"/>
  <c r="M3362" i="2"/>
  <c r="N3362" i="2" s="1"/>
  <c r="P3362" i="2"/>
  <c r="Q3362" i="2"/>
  <c r="R3362" i="2"/>
  <c r="S3362" i="2"/>
  <c r="T3362" i="2"/>
  <c r="A3363" i="2"/>
  <c r="B3363" i="2" s="1"/>
  <c r="C3363" i="2"/>
  <c r="D3363" i="2"/>
  <c r="G3363" i="2"/>
  <c r="E3363" i="2" s="1"/>
  <c r="F3363" i="2" s="1"/>
  <c r="H3363" i="2"/>
  <c r="I3363" i="2"/>
  <c r="K3363" i="2" s="1"/>
  <c r="L3363" i="2"/>
  <c r="M3363" i="2"/>
  <c r="O3363" i="2" s="1"/>
  <c r="P3363" i="2"/>
  <c r="Q3363" i="2"/>
  <c r="R3363" i="2"/>
  <c r="S3363" i="2"/>
  <c r="T3363" i="2"/>
  <c r="A3364" i="2"/>
  <c r="B3364" i="2" s="1"/>
  <c r="C3364" i="2"/>
  <c r="D3364" i="2"/>
  <c r="G3364" i="2"/>
  <c r="E3364" i="2" s="1"/>
  <c r="F3364" i="2" s="1"/>
  <c r="H3364" i="2"/>
  <c r="I3364" i="2"/>
  <c r="J3364" i="2" s="1"/>
  <c r="L3364" i="2"/>
  <c r="M3364" i="2"/>
  <c r="N3364" i="2" s="1"/>
  <c r="P3364" i="2"/>
  <c r="Q3364" i="2"/>
  <c r="R3364" i="2"/>
  <c r="S3364" i="2"/>
  <c r="T3364" i="2"/>
  <c r="A3365" i="2"/>
  <c r="B3365" i="2" s="1"/>
  <c r="C3365" i="2"/>
  <c r="D3365" i="2"/>
  <c r="G3365" i="2"/>
  <c r="E3365" i="2" s="1"/>
  <c r="F3365" i="2" s="1"/>
  <c r="H3365" i="2"/>
  <c r="I3365" i="2"/>
  <c r="K3365" i="2" s="1"/>
  <c r="L3365" i="2"/>
  <c r="M3365" i="2"/>
  <c r="O3365" i="2" s="1"/>
  <c r="P3365" i="2"/>
  <c r="Q3365" i="2"/>
  <c r="R3365" i="2"/>
  <c r="S3365" i="2"/>
  <c r="T3365" i="2"/>
  <c r="A3366" i="2"/>
  <c r="B3366" i="2" s="1"/>
  <c r="C3366" i="2"/>
  <c r="D3366" i="2"/>
  <c r="G3366" i="2"/>
  <c r="E3366" i="2" s="1"/>
  <c r="F3366" i="2" s="1"/>
  <c r="H3366" i="2"/>
  <c r="I3366" i="2"/>
  <c r="J3366" i="2" s="1"/>
  <c r="L3366" i="2"/>
  <c r="M3366" i="2"/>
  <c r="P3366" i="2"/>
  <c r="Q3366" i="2"/>
  <c r="R3366" i="2"/>
  <c r="S3366" i="2"/>
  <c r="T3366" i="2"/>
  <c r="A3367" i="2"/>
  <c r="B3367" i="2" s="1"/>
  <c r="C3367" i="2"/>
  <c r="D3367" i="2"/>
  <c r="G3367" i="2"/>
  <c r="E3367" i="2" s="1"/>
  <c r="F3367" i="2" s="1"/>
  <c r="H3367" i="2"/>
  <c r="I3367" i="2"/>
  <c r="K3367" i="2" s="1"/>
  <c r="L3367" i="2"/>
  <c r="M3367" i="2"/>
  <c r="P3367" i="2"/>
  <c r="Q3367" i="2"/>
  <c r="R3367" i="2"/>
  <c r="S3367" i="2"/>
  <c r="T3367" i="2"/>
  <c r="A3368" i="2"/>
  <c r="B3368" i="2" s="1"/>
  <c r="C3368" i="2"/>
  <c r="D3368" i="2"/>
  <c r="G3368" i="2"/>
  <c r="E3368" i="2" s="1"/>
  <c r="F3368" i="2" s="1"/>
  <c r="H3368" i="2"/>
  <c r="I3368" i="2"/>
  <c r="J3368" i="2" s="1"/>
  <c r="L3368" i="2"/>
  <c r="M3368" i="2"/>
  <c r="P3368" i="2"/>
  <c r="Q3368" i="2"/>
  <c r="R3368" i="2"/>
  <c r="S3368" i="2"/>
  <c r="T3368" i="2"/>
  <c r="A3369" i="2"/>
  <c r="B3369" i="2" s="1"/>
  <c r="C3369" i="2"/>
  <c r="D3369" i="2"/>
  <c r="G3369" i="2"/>
  <c r="E3369" i="2" s="1"/>
  <c r="F3369" i="2" s="1"/>
  <c r="H3369" i="2"/>
  <c r="I3369" i="2"/>
  <c r="K3369" i="2" s="1"/>
  <c r="L3369" i="2"/>
  <c r="M3369" i="2"/>
  <c r="O3369" i="2" s="1"/>
  <c r="P3369" i="2"/>
  <c r="Q3369" i="2"/>
  <c r="R3369" i="2"/>
  <c r="S3369" i="2"/>
  <c r="T3369" i="2"/>
  <c r="A3370" i="2"/>
  <c r="B3370" i="2" s="1"/>
  <c r="C3370" i="2"/>
  <c r="D3370" i="2"/>
  <c r="G3370" i="2"/>
  <c r="E3370" i="2" s="1"/>
  <c r="F3370" i="2" s="1"/>
  <c r="H3370" i="2"/>
  <c r="I3370" i="2"/>
  <c r="K3370" i="2" s="1"/>
  <c r="L3370" i="2"/>
  <c r="M3370" i="2"/>
  <c r="O3370" i="2" s="1"/>
  <c r="P3370" i="2"/>
  <c r="Q3370" i="2"/>
  <c r="R3370" i="2"/>
  <c r="S3370" i="2"/>
  <c r="T3370" i="2"/>
  <c r="A3371" i="2"/>
  <c r="B3371" i="2" s="1"/>
  <c r="C3371" i="2"/>
  <c r="D3371" i="2"/>
  <c r="G3371" i="2"/>
  <c r="E3371" i="2" s="1"/>
  <c r="F3371" i="2" s="1"/>
  <c r="H3371" i="2"/>
  <c r="I3371" i="2"/>
  <c r="K3371" i="2" s="1"/>
  <c r="L3371" i="2"/>
  <c r="M3371" i="2"/>
  <c r="O3371" i="2" s="1"/>
  <c r="P3371" i="2"/>
  <c r="Q3371" i="2"/>
  <c r="R3371" i="2"/>
  <c r="S3371" i="2"/>
  <c r="T3371" i="2"/>
  <c r="A3372" i="2"/>
  <c r="B3372" i="2" s="1"/>
  <c r="C3372" i="2"/>
  <c r="D3372" i="2"/>
  <c r="G3372" i="2"/>
  <c r="E3372" i="2" s="1"/>
  <c r="F3372" i="2" s="1"/>
  <c r="H3372" i="2"/>
  <c r="I3372" i="2"/>
  <c r="J3372" i="2" s="1"/>
  <c r="L3372" i="2"/>
  <c r="M3372" i="2"/>
  <c r="O3372" i="2" s="1"/>
  <c r="P3372" i="2"/>
  <c r="Q3372" i="2"/>
  <c r="R3372" i="2"/>
  <c r="S3372" i="2"/>
  <c r="T3372" i="2"/>
  <c r="A3373" i="2"/>
  <c r="B3373" i="2" s="1"/>
  <c r="C3373" i="2"/>
  <c r="D3373" i="2"/>
  <c r="G3373" i="2"/>
  <c r="E3373" i="2" s="1"/>
  <c r="F3373" i="2" s="1"/>
  <c r="H3373" i="2"/>
  <c r="I3373" i="2"/>
  <c r="L3373" i="2"/>
  <c r="M3373" i="2"/>
  <c r="O3373" i="2" s="1"/>
  <c r="P3373" i="2"/>
  <c r="Q3373" i="2"/>
  <c r="R3373" i="2"/>
  <c r="S3373" i="2"/>
  <c r="T3373" i="2"/>
  <c r="A3374" i="2"/>
  <c r="B3374" i="2" s="1"/>
  <c r="C3374" i="2"/>
  <c r="D3374" i="2"/>
  <c r="G3374" i="2"/>
  <c r="E3374" i="2" s="1"/>
  <c r="F3374" i="2" s="1"/>
  <c r="H3374" i="2"/>
  <c r="I3374" i="2"/>
  <c r="J3374" i="2" s="1"/>
  <c r="L3374" i="2"/>
  <c r="M3374" i="2"/>
  <c r="N3374" i="2" s="1"/>
  <c r="P3374" i="2"/>
  <c r="Q3374" i="2"/>
  <c r="R3374" i="2"/>
  <c r="S3374" i="2"/>
  <c r="T3374" i="2"/>
  <c r="A3375" i="2"/>
  <c r="B3375" i="2" s="1"/>
  <c r="C3375" i="2"/>
  <c r="D3375" i="2"/>
  <c r="G3375" i="2"/>
  <c r="E3375" i="2" s="1"/>
  <c r="F3375" i="2" s="1"/>
  <c r="H3375" i="2"/>
  <c r="I3375" i="2"/>
  <c r="L3375" i="2"/>
  <c r="M3375" i="2"/>
  <c r="P3375" i="2"/>
  <c r="Q3375" i="2"/>
  <c r="R3375" i="2"/>
  <c r="S3375" i="2"/>
  <c r="T3375" i="2"/>
  <c r="A3376" i="2"/>
  <c r="B3376" i="2" s="1"/>
  <c r="C3376" i="2"/>
  <c r="D3376" i="2"/>
  <c r="G3376" i="2"/>
  <c r="E3376" i="2" s="1"/>
  <c r="F3376" i="2" s="1"/>
  <c r="H3376" i="2"/>
  <c r="I3376" i="2"/>
  <c r="J3376" i="2" s="1"/>
  <c r="L3376" i="2"/>
  <c r="M3376" i="2"/>
  <c r="P3376" i="2"/>
  <c r="Q3376" i="2"/>
  <c r="R3376" i="2"/>
  <c r="S3376" i="2"/>
  <c r="T3376" i="2"/>
  <c r="A3377" i="2"/>
  <c r="B3377" i="2" s="1"/>
  <c r="C3377" i="2"/>
  <c r="D3377" i="2"/>
  <c r="G3377" i="2"/>
  <c r="E3377" i="2" s="1"/>
  <c r="F3377" i="2" s="1"/>
  <c r="H3377" i="2"/>
  <c r="I3377" i="2"/>
  <c r="K3377" i="2" s="1"/>
  <c r="L3377" i="2"/>
  <c r="M3377" i="2"/>
  <c r="O3377" i="2" s="1"/>
  <c r="P3377" i="2"/>
  <c r="Q3377" i="2"/>
  <c r="R3377" i="2"/>
  <c r="S3377" i="2"/>
  <c r="T3377" i="2"/>
  <c r="A3378" i="2"/>
  <c r="B3378" i="2" s="1"/>
  <c r="C3378" i="2"/>
  <c r="D3378" i="2"/>
  <c r="G3378" i="2"/>
  <c r="E3378" i="2" s="1"/>
  <c r="F3378" i="2" s="1"/>
  <c r="H3378" i="2"/>
  <c r="I3378" i="2"/>
  <c r="J3378" i="2" s="1"/>
  <c r="L3378" i="2"/>
  <c r="M3378" i="2"/>
  <c r="N3378" i="2" s="1"/>
  <c r="P3378" i="2"/>
  <c r="Q3378" i="2"/>
  <c r="R3378" i="2"/>
  <c r="S3378" i="2"/>
  <c r="T3378" i="2"/>
  <c r="A3379" i="2"/>
  <c r="B3379" i="2" s="1"/>
  <c r="C3379" i="2"/>
  <c r="D3379" i="2"/>
  <c r="G3379" i="2"/>
  <c r="E3379" i="2" s="1"/>
  <c r="F3379" i="2" s="1"/>
  <c r="H3379" i="2"/>
  <c r="I3379" i="2"/>
  <c r="K3379" i="2" s="1"/>
  <c r="L3379" i="2"/>
  <c r="M3379" i="2"/>
  <c r="P3379" i="2"/>
  <c r="Q3379" i="2"/>
  <c r="R3379" i="2"/>
  <c r="S3379" i="2"/>
  <c r="T3379" i="2"/>
  <c r="A3380" i="2"/>
  <c r="B3380" i="2" s="1"/>
  <c r="C3380" i="2"/>
  <c r="D3380" i="2"/>
  <c r="G3380" i="2"/>
  <c r="E3380" i="2" s="1"/>
  <c r="F3380" i="2" s="1"/>
  <c r="H3380" i="2"/>
  <c r="I3380" i="2"/>
  <c r="J3380" i="2" s="1"/>
  <c r="L3380" i="2"/>
  <c r="M3380" i="2"/>
  <c r="N3380" i="2" s="1"/>
  <c r="P3380" i="2"/>
  <c r="Q3380" i="2"/>
  <c r="R3380" i="2"/>
  <c r="S3380" i="2"/>
  <c r="T3380" i="2"/>
  <c r="A3381" i="2"/>
  <c r="B3381" i="2" s="1"/>
  <c r="C3381" i="2"/>
  <c r="D3381" i="2"/>
  <c r="G3381" i="2"/>
  <c r="E3381" i="2" s="1"/>
  <c r="F3381" i="2" s="1"/>
  <c r="H3381" i="2"/>
  <c r="I3381" i="2"/>
  <c r="K3381" i="2" s="1"/>
  <c r="L3381" i="2"/>
  <c r="M3381" i="2"/>
  <c r="O3381" i="2" s="1"/>
  <c r="P3381" i="2"/>
  <c r="Q3381" i="2"/>
  <c r="R3381" i="2"/>
  <c r="S3381" i="2"/>
  <c r="T3381" i="2"/>
  <c r="A3382" i="2"/>
  <c r="B3382" i="2" s="1"/>
  <c r="C3382" i="2"/>
  <c r="D3382" i="2"/>
  <c r="G3382" i="2"/>
  <c r="E3382" i="2" s="1"/>
  <c r="F3382" i="2" s="1"/>
  <c r="H3382" i="2"/>
  <c r="I3382" i="2"/>
  <c r="K3382" i="2" s="1"/>
  <c r="L3382" i="2"/>
  <c r="M3382" i="2"/>
  <c r="P3382" i="2"/>
  <c r="Q3382" i="2"/>
  <c r="R3382" i="2"/>
  <c r="S3382" i="2"/>
  <c r="T3382" i="2"/>
  <c r="A3383" i="2"/>
  <c r="B3383" i="2" s="1"/>
  <c r="C3383" i="2"/>
  <c r="D3383" i="2"/>
  <c r="G3383" i="2"/>
  <c r="E3383" i="2" s="1"/>
  <c r="F3383" i="2" s="1"/>
  <c r="H3383" i="2"/>
  <c r="I3383" i="2"/>
  <c r="K3383" i="2" s="1"/>
  <c r="L3383" i="2"/>
  <c r="M3383" i="2"/>
  <c r="O3383" i="2" s="1"/>
  <c r="P3383" i="2"/>
  <c r="Q3383" i="2"/>
  <c r="R3383" i="2"/>
  <c r="S3383" i="2"/>
  <c r="T3383" i="2"/>
  <c r="A3384" i="2"/>
  <c r="B3384" i="2" s="1"/>
  <c r="C3384" i="2"/>
  <c r="D3384" i="2"/>
  <c r="G3384" i="2"/>
  <c r="E3384" i="2" s="1"/>
  <c r="F3384" i="2" s="1"/>
  <c r="H3384" i="2"/>
  <c r="I3384" i="2"/>
  <c r="J3384" i="2" s="1"/>
  <c r="L3384" i="2"/>
  <c r="M3384" i="2"/>
  <c r="N3384" i="2" s="1"/>
  <c r="P3384" i="2"/>
  <c r="Q3384" i="2"/>
  <c r="R3384" i="2"/>
  <c r="S3384" i="2"/>
  <c r="T3384" i="2"/>
  <c r="A3385" i="2"/>
  <c r="B3385" i="2" s="1"/>
  <c r="C3385" i="2"/>
  <c r="D3385" i="2"/>
  <c r="G3385" i="2"/>
  <c r="E3385" i="2" s="1"/>
  <c r="F3385" i="2" s="1"/>
  <c r="H3385" i="2"/>
  <c r="I3385" i="2"/>
  <c r="K3385" i="2" s="1"/>
  <c r="L3385" i="2"/>
  <c r="M3385" i="2"/>
  <c r="O3385" i="2" s="1"/>
  <c r="P3385" i="2"/>
  <c r="Q3385" i="2"/>
  <c r="R3385" i="2"/>
  <c r="S3385" i="2"/>
  <c r="T3385" i="2"/>
  <c r="A3386" i="2"/>
  <c r="B3386" i="2" s="1"/>
  <c r="C3386" i="2"/>
  <c r="D3386" i="2"/>
  <c r="G3386" i="2"/>
  <c r="E3386" i="2" s="1"/>
  <c r="F3386" i="2" s="1"/>
  <c r="H3386" i="2"/>
  <c r="I3386" i="2"/>
  <c r="K3386" i="2" s="1"/>
  <c r="L3386" i="2"/>
  <c r="M3386" i="2"/>
  <c r="P3386" i="2"/>
  <c r="Q3386" i="2"/>
  <c r="R3386" i="2"/>
  <c r="S3386" i="2"/>
  <c r="T3386" i="2"/>
  <c r="A3387" i="2"/>
  <c r="B3387" i="2" s="1"/>
  <c r="C3387" i="2"/>
  <c r="D3387" i="2"/>
  <c r="G3387" i="2"/>
  <c r="E3387" i="2" s="1"/>
  <c r="F3387" i="2" s="1"/>
  <c r="H3387" i="2"/>
  <c r="I3387" i="2"/>
  <c r="K3387" i="2" s="1"/>
  <c r="L3387" i="2"/>
  <c r="M3387" i="2"/>
  <c r="P3387" i="2"/>
  <c r="Q3387" i="2"/>
  <c r="R3387" i="2"/>
  <c r="S3387" i="2"/>
  <c r="T3387" i="2"/>
  <c r="A3388" i="2"/>
  <c r="B3388" i="2" s="1"/>
  <c r="C3388" i="2"/>
  <c r="D3388" i="2"/>
  <c r="G3388" i="2"/>
  <c r="E3388" i="2" s="1"/>
  <c r="F3388" i="2" s="1"/>
  <c r="H3388" i="2"/>
  <c r="I3388" i="2"/>
  <c r="J3388" i="2" s="1"/>
  <c r="L3388" i="2"/>
  <c r="M3388" i="2"/>
  <c r="O3388" i="2" s="1"/>
  <c r="P3388" i="2"/>
  <c r="Q3388" i="2"/>
  <c r="R3388" i="2"/>
  <c r="S3388" i="2"/>
  <c r="T3388" i="2"/>
  <c r="A3389" i="2"/>
  <c r="B3389" i="2" s="1"/>
  <c r="C3389" i="2"/>
  <c r="D3389" i="2"/>
  <c r="G3389" i="2"/>
  <c r="E3389" i="2" s="1"/>
  <c r="F3389" i="2" s="1"/>
  <c r="H3389" i="2"/>
  <c r="I3389" i="2"/>
  <c r="K3389" i="2" s="1"/>
  <c r="L3389" i="2"/>
  <c r="M3389" i="2"/>
  <c r="O3389" i="2" s="1"/>
  <c r="P3389" i="2"/>
  <c r="Q3389" i="2"/>
  <c r="R3389" i="2"/>
  <c r="S3389" i="2"/>
  <c r="T3389" i="2"/>
  <c r="A3390" i="2"/>
  <c r="B3390" i="2" s="1"/>
  <c r="C3390" i="2"/>
  <c r="D3390" i="2"/>
  <c r="G3390" i="2"/>
  <c r="E3390" i="2" s="1"/>
  <c r="F3390" i="2" s="1"/>
  <c r="H3390" i="2"/>
  <c r="I3390" i="2"/>
  <c r="L3390" i="2"/>
  <c r="M3390" i="2"/>
  <c r="O3390" i="2" s="1"/>
  <c r="P3390" i="2"/>
  <c r="Q3390" i="2"/>
  <c r="R3390" i="2"/>
  <c r="S3390" i="2"/>
  <c r="T3390" i="2"/>
  <c r="A3391" i="2"/>
  <c r="B3391" i="2" s="1"/>
  <c r="C3391" i="2"/>
  <c r="D3391" i="2"/>
  <c r="G3391" i="2"/>
  <c r="E3391" i="2" s="1"/>
  <c r="F3391" i="2" s="1"/>
  <c r="H3391" i="2"/>
  <c r="I3391" i="2"/>
  <c r="K3391" i="2" s="1"/>
  <c r="L3391" i="2"/>
  <c r="M3391" i="2"/>
  <c r="O3391" i="2" s="1"/>
  <c r="P3391" i="2"/>
  <c r="Q3391" i="2"/>
  <c r="R3391" i="2"/>
  <c r="S3391" i="2"/>
  <c r="T3391" i="2"/>
  <c r="A3392" i="2"/>
  <c r="B3392" i="2" s="1"/>
  <c r="C3392" i="2"/>
  <c r="D3392" i="2"/>
  <c r="G3392" i="2"/>
  <c r="E3392" i="2" s="1"/>
  <c r="F3392" i="2" s="1"/>
  <c r="H3392" i="2"/>
  <c r="I3392" i="2"/>
  <c r="J3392" i="2" s="1"/>
  <c r="L3392" i="2"/>
  <c r="M3392" i="2"/>
  <c r="N3392" i="2" s="1"/>
  <c r="P3392" i="2"/>
  <c r="Q3392" i="2"/>
  <c r="R3392" i="2"/>
  <c r="S3392" i="2"/>
  <c r="T3392" i="2"/>
  <c r="A3393" i="2"/>
  <c r="B3393" i="2" s="1"/>
  <c r="C3393" i="2"/>
  <c r="D3393" i="2"/>
  <c r="G3393" i="2"/>
  <c r="E3393" i="2" s="1"/>
  <c r="F3393" i="2" s="1"/>
  <c r="H3393" i="2"/>
  <c r="I3393" i="2"/>
  <c r="L3393" i="2"/>
  <c r="M3393" i="2"/>
  <c r="O3393" i="2" s="1"/>
  <c r="P3393" i="2"/>
  <c r="Q3393" i="2"/>
  <c r="R3393" i="2"/>
  <c r="S3393" i="2"/>
  <c r="T3393" i="2"/>
  <c r="A3394" i="2"/>
  <c r="B3394" i="2" s="1"/>
  <c r="C3394" i="2"/>
  <c r="D3394" i="2"/>
  <c r="G3394" i="2"/>
  <c r="E3394" i="2" s="1"/>
  <c r="F3394" i="2" s="1"/>
  <c r="H3394" i="2"/>
  <c r="I3394" i="2"/>
  <c r="J3394" i="2" s="1"/>
  <c r="L3394" i="2"/>
  <c r="M3394" i="2"/>
  <c r="N3394" i="2" s="1"/>
  <c r="P3394" i="2"/>
  <c r="Q3394" i="2"/>
  <c r="R3394" i="2"/>
  <c r="S3394" i="2"/>
  <c r="T3394" i="2"/>
  <c r="A3395" i="2"/>
  <c r="B3395" i="2" s="1"/>
  <c r="C3395" i="2"/>
  <c r="D3395" i="2"/>
  <c r="G3395" i="2"/>
  <c r="E3395" i="2" s="1"/>
  <c r="F3395" i="2" s="1"/>
  <c r="H3395" i="2"/>
  <c r="I3395" i="2"/>
  <c r="K3395" i="2" s="1"/>
  <c r="L3395" i="2"/>
  <c r="M3395" i="2"/>
  <c r="O3395" i="2" s="1"/>
  <c r="P3395" i="2"/>
  <c r="Q3395" i="2"/>
  <c r="R3395" i="2"/>
  <c r="S3395" i="2"/>
  <c r="T3395" i="2"/>
  <c r="A3396" i="2"/>
  <c r="B3396" i="2" s="1"/>
  <c r="C3396" i="2"/>
  <c r="D3396" i="2"/>
  <c r="G3396" i="2"/>
  <c r="E3396" i="2" s="1"/>
  <c r="F3396" i="2" s="1"/>
  <c r="H3396" i="2"/>
  <c r="I3396" i="2"/>
  <c r="L3396" i="2"/>
  <c r="M3396" i="2"/>
  <c r="N3396" i="2" s="1"/>
  <c r="P3396" i="2"/>
  <c r="Q3396" i="2"/>
  <c r="R3396" i="2"/>
  <c r="S3396" i="2"/>
  <c r="T3396" i="2"/>
  <c r="A3397" i="2"/>
  <c r="B3397" i="2" s="1"/>
  <c r="C3397" i="2"/>
  <c r="D3397" i="2"/>
  <c r="G3397" i="2"/>
  <c r="E3397" i="2" s="1"/>
  <c r="F3397" i="2" s="1"/>
  <c r="H3397" i="2"/>
  <c r="I3397" i="2"/>
  <c r="K3397" i="2" s="1"/>
  <c r="L3397" i="2"/>
  <c r="M3397" i="2"/>
  <c r="O3397" i="2" s="1"/>
  <c r="P3397" i="2"/>
  <c r="Q3397" i="2"/>
  <c r="R3397" i="2"/>
  <c r="S3397" i="2"/>
  <c r="T3397" i="2"/>
  <c r="A3398" i="2"/>
  <c r="B3398" i="2" s="1"/>
  <c r="C3398" i="2"/>
  <c r="D3398" i="2"/>
  <c r="G3398" i="2"/>
  <c r="E3398" i="2" s="1"/>
  <c r="F3398" i="2" s="1"/>
  <c r="H3398" i="2"/>
  <c r="I3398" i="2"/>
  <c r="J3398" i="2" s="1"/>
  <c r="L3398" i="2"/>
  <c r="M3398" i="2"/>
  <c r="P3398" i="2"/>
  <c r="Q3398" i="2"/>
  <c r="R3398" i="2"/>
  <c r="S3398" i="2"/>
  <c r="T3398" i="2"/>
  <c r="A3399" i="2"/>
  <c r="B3399" i="2" s="1"/>
  <c r="C3399" i="2"/>
  <c r="D3399" i="2"/>
  <c r="G3399" i="2"/>
  <c r="E3399" i="2" s="1"/>
  <c r="F3399" i="2" s="1"/>
  <c r="H3399" i="2"/>
  <c r="I3399" i="2"/>
  <c r="K3399" i="2" s="1"/>
  <c r="L3399" i="2"/>
  <c r="M3399" i="2"/>
  <c r="O3399" i="2" s="1"/>
  <c r="P3399" i="2"/>
  <c r="Q3399" i="2"/>
  <c r="R3399" i="2"/>
  <c r="S3399" i="2"/>
  <c r="T3399" i="2"/>
  <c r="A3400" i="2"/>
  <c r="B3400" i="2" s="1"/>
  <c r="C3400" i="2"/>
  <c r="D3400" i="2"/>
  <c r="G3400" i="2"/>
  <c r="E3400" i="2" s="1"/>
  <c r="F3400" i="2" s="1"/>
  <c r="H3400" i="2"/>
  <c r="I3400" i="2"/>
  <c r="L3400" i="2"/>
  <c r="M3400" i="2"/>
  <c r="N3400" i="2" s="1"/>
  <c r="P3400" i="2"/>
  <c r="Q3400" i="2"/>
  <c r="R3400" i="2"/>
  <c r="S3400" i="2"/>
  <c r="T3400" i="2"/>
  <c r="A3401" i="2"/>
  <c r="B3401" i="2" s="1"/>
  <c r="C3401" i="2"/>
  <c r="D3401" i="2"/>
  <c r="G3401" i="2"/>
  <c r="E3401" i="2" s="1"/>
  <c r="F3401" i="2" s="1"/>
  <c r="H3401" i="2"/>
  <c r="I3401" i="2"/>
  <c r="K3401" i="2" s="1"/>
  <c r="L3401" i="2"/>
  <c r="M3401" i="2"/>
  <c r="O3401" i="2" s="1"/>
  <c r="P3401" i="2"/>
  <c r="Q3401" i="2"/>
  <c r="R3401" i="2"/>
  <c r="S3401" i="2"/>
  <c r="T3401" i="2"/>
  <c r="A3402" i="2"/>
  <c r="B3402" i="2" s="1"/>
  <c r="C3402" i="2"/>
  <c r="D3402" i="2"/>
  <c r="G3402" i="2"/>
  <c r="E3402" i="2" s="1"/>
  <c r="F3402" i="2" s="1"/>
  <c r="H3402" i="2"/>
  <c r="I3402" i="2"/>
  <c r="K3402" i="2" s="1"/>
  <c r="L3402" i="2"/>
  <c r="M3402" i="2"/>
  <c r="N3402" i="2" s="1"/>
  <c r="P3402" i="2"/>
  <c r="Q3402" i="2"/>
  <c r="R3402" i="2"/>
  <c r="S3402" i="2"/>
  <c r="T3402" i="2"/>
  <c r="A3403" i="2"/>
  <c r="B3403" i="2" s="1"/>
  <c r="C3403" i="2"/>
  <c r="D3403" i="2"/>
  <c r="G3403" i="2"/>
  <c r="E3403" i="2" s="1"/>
  <c r="F3403" i="2" s="1"/>
  <c r="H3403" i="2"/>
  <c r="I3403" i="2"/>
  <c r="L3403" i="2"/>
  <c r="M3403" i="2"/>
  <c r="P3403" i="2"/>
  <c r="Q3403" i="2"/>
  <c r="R3403" i="2"/>
  <c r="S3403" i="2"/>
  <c r="T3403" i="2"/>
  <c r="A3404" i="2"/>
  <c r="B3404" i="2" s="1"/>
  <c r="C3404" i="2"/>
  <c r="D3404" i="2"/>
  <c r="G3404" i="2"/>
  <c r="E3404" i="2" s="1"/>
  <c r="F3404" i="2" s="1"/>
  <c r="H3404" i="2"/>
  <c r="I3404" i="2"/>
  <c r="J3404" i="2" s="1"/>
  <c r="L3404" i="2"/>
  <c r="M3404" i="2"/>
  <c r="N3404" i="2" s="1"/>
  <c r="P3404" i="2"/>
  <c r="Q3404" i="2"/>
  <c r="R3404" i="2"/>
  <c r="S3404" i="2"/>
  <c r="T3404" i="2"/>
  <c r="A3405" i="2"/>
  <c r="B3405" i="2" s="1"/>
  <c r="C3405" i="2"/>
  <c r="D3405" i="2"/>
  <c r="G3405" i="2"/>
  <c r="E3405" i="2" s="1"/>
  <c r="F3405" i="2" s="1"/>
  <c r="H3405" i="2"/>
  <c r="I3405" i="2"/>
  <c r="K3405" i="2" s="1"/>
  <c r="L3405" i="2"/>
  <c r="M3405" i="2"/>
  <c r="O3405" i="2" s="1"/>
  <c r="P3405" i="2"/>
  <c r="Q3405" i="2"/>
  <c r="R3405" i="2"/>
  <c r="S3405" i="2"/>
  <c r="T3405" i="2"/>
  <c r="A3406" i="2"/>
  <c r="B3406" i="2" s="1"/>
  <c r="C3406" i="2"/>
  <c r="D3406" i="2"/>
  <c r="G3406" i="2"/>
  <c r="E3406" i="2" s="1"/>
  <c r="F3406" i="2" s="1"/>
  <c r="H3406" i="2"/>
  <c r="I3406" i="2"/>
  <c r="K3406" i="2" s="1"/>
  <c r="L3406" i="2"/>
  <c r="M3406" i="2"/>
  <c r="P3406" i="2"/>
  <c r="Q3406" i="2"/>
  <c r="R3406" i="2"/>
  <c r="S3406" i="2"/>
  <c r="T3406" i="2"/>
  <c r="A3407" i="2"/>
  <c r="B3407" i="2" s="1"/>
  <c r="C3407" i="2"/>
  <c r="D3407" i="2"/>
  <c r="G3407" i="2"/>
  <c r="E3407" i="2" s="1"/>
  <c r="F3407" i="2" s="1"/>
  <c r="H3407" i="2"/>
  <c r="I3407" i="2"/>
  <c r="K3407" i="2" s="1"/>
  <c r="L3407" i="2"/>
  <c r="M3407" i="2"/>
  <c r="P3407" i="2"/>
  <c r="Q3407" i="2"/>
  <c r="R3407" i="2"/>
  <c r="S3407" i="2"/>
  <c r="T3407" i="2"/>
  <c r="A3408" i="2"/>
  <c r="B3408" i="2" s="1"/>
  <c r="C3408" i="2"/>
  <c r="D3408" i="2"/>
  <c r="G3408" i="2"/>
  <c r="E3408" i="2" s="1"/>
  <c r="F3408" i="2" s="1"/>
  <c r="H3408" i="2"/>
  <c r="I3408" i="2"/>
  <c r="J3408" i="2" s="1"/>
  <c r="L3408" i="2"/>
  <c r="M3408" i="2"/>
  <c r="N3408" i="2" s="1"/>
  <c r="P3408" i="2"/>
  <c r="Q3408" i="2"/>
  <c r="R3408" i="2"/>
  <c r="S3408" i="2"/>
  <c r="T3408" i="2"/>
  <c r="A3409" i="2"/>
  <c r="B3409" i="2" s="1"/>
  <c r="C3409" i="2"/>
  <c r="D3409" i="2"/>
  <c r="G3409" i="2"/>
  <c r="E3409" i="2" s="1"/>
  <c r="F3409" i="2" s="1"/>
  <c r="H3409" i="2"/>
  <c r="I3409" i="2"/>
  <c r="K3409" i="2" s="1"/>
  <c r="L3409" i="2"/>
  <c r="M3409" i="2"/>
  <c r="O3409" i="2" s="1"/>
  <c r="P3409" i="2"/>
  <c r="Q3409" i="2"/>
  <c r="R3409" i="2"/>
  <c r="S3409" i="2"/>
  <c r="T3409" i="2"/>
  <c r="A3410" i="2"/>
  <c r="B3410" i="2" s="1"/>
  <c r="C3410" i="2"/>
  <c r="D3410" i="2"/>
  <c r="G3410" i="2"/>
  <c r="E3410" i="2" s="1"/>
  <c r="F3410" i="2" s="1"/>
  <c r="H3410" i="2"/>
  <c r="I3410" i="2"/>
  <c r="K3410" i="2" s="1"/>
  <c r="L3410" i="2"/>
  <c r="M3410" i="2"/>
  <c r="N3410" i="2" s="1"/>
  <c r="P3410" i="2"/>
  <c r="Q3410" i="2"/>
  <c r="R3410" i="2"/>
  <c r="S3410" i="2"/>
  <c r="T3410" i="2"/>
  <c r="A3411" i="2"/>
  <c r="B3411" i="2" s="1"/>
  <c r="C3411" i="2"/>
  <c r="D3411" i="2"/>
  <c r="G3411" i="2"/>
  <c r="E3411" i="2" s="1"/>
  <c r="F3411" i="2" s="1"/>
  <c r="H3411" i="2"/>
  <c r="I3411" i="2"/>
  <c r="K3411" i="2" s="1"/>
  <c r="L3411" i="2"/>
  <c r="M3411" i="2"/>
  <c r="O3411" i="2" s="1"/>
  <c r="P3411" i="2"/>
  <c r="Q3411" i="2"/>
  <c r="R3411" i="2"/>
  <c r="S3411" i="2"/>
  <c r="T3411" i="2"/>
  <c r="A3412" i="2"/>
  <c r="B3412" i="2" s="1"/>
  <c r="C3412" i="2"/>
  <c r="D3412" i="2"/>
  <c r="G3412" i="2"/>
  <c r="E3412" i="2" s="1"/>
  <c r="F3412" i="2" s="1"/>
  <c r="H3412" i="2"/>
  <c r="I3412" i="2"/>
  <c r="L3412" i="2"/>
  <c r="M3412" i="2"/>
  <c r="N3412" i="2" s="1"/>
  <c r="P3412" i="2"/>
  <c r="Q3412" i="2"/>
  <c r="R3412" i="2"/>
  <c r="S3412" i="2"/>
  <c r="T3412" i="2"/>
  <c r="A3413" i="2"/>
  <c r="B3413" i="2" s="1"/>
  <c r="C3413" i="2"/>
  <c r="D3413" i="2"/>
  <c r="G3413" i="2"/>
  <c r="E3413" i="2" s="1"/>
  <c r="F3413" i="2" s="1"/>
  <c r="H3413" i="2"/>
  <c r="I3413" i="2"/>
  <c r="K3413" i="2" s="1"/>
  <c r="L3413" i="2"/>
  <c r="M3413" i="2"/>
  <c r="O3413" i="2" s="1"/>
  <c r="P3413" i="2"/>
  <c r="Q3413" i="2"/>
  <c r="R3413" i="2"/>
  <c r="S3413" i="2"/>
  <c r="T3413" i="2"/>
  <c r="A3414" i="2"/>
  <c r="B3414" i="2" s="1"/>
  <c r="C3414" i="2"/>
  <c r="D3414" i="2"/>
  <c r="G3414" i="2"/>
  <c r="E3414" i="2" s="1"/>
  <c r="F3414" i="2" s="1"/>
  <c r="H3414" i="2"/>
  <c r="I3414" i="2"/>
  <c r="K3414" i="2" s="1"/>
  <c r="L3414" i="2"/>
  <c r="M3414" i="2"/>
  <c r="P3414" i="2"/>
  <c r="Q3414" i="2"/>
  <c r="R3414" i="2"/>
  <c r="S3414" i="2"/>
  <c r="T3414" i="2"/>
  <c r="A3415" i="2"/>
  <c r="B3415" i="2" s="1"/>
  <c r="C3415" i="2"/>
  <c r="D3415" i="2"/>
  <c r="G3415" i="2"/>
  <c r="E3415" i="2" s="1"/>
  <c r="F3415" i="2" s="1"/>
  <c r="H3415" i="2"/>
  <c r="I3415" i="2"/>
  <c r="L3415" i="2"/>
  <c r="M3415" i="2"/>
  <c r="O3415" i="2" s="1"/>
  <c r="P3415" i="2"/>
  <c r="Q3415" i="2"/>
  <c r="R3415" i="2"/>
  <c r="S3415" i="2"/>
  <c r="T3415" i="2"/>
  <c r="A3416" i="2"/>
  <c r="B3416" i="2" s="1"/>
  <c r="C3416" i="2"/>
  <c r="D3416" i="2"/>
  <c r="G3416" i="2"/>
  <c r="E3416" i="2" s="1"/>
  <c r="F3416" i="2" s="1"/>
  <c r="H3416" i="2"/>
  <c r="I3416" i="2"/>
  <c r="L3416" i="2"/>
  <c r="M3416" i="2"/>
  <c r="N3416" i="2" s="1"/>
  <c r="P3416" i="2"/>
  <c r="Q3416" i="2"/>
  <c r="R3416" i="2"/>
  <c r="S3416" i="2"/>
  <c r="T3416" i="2"/>
  <c r="A3417" i="2"/>
  <c r="B3417" i="2" s="1"/>
  <c r="C3417" i="2"/>
  <c r="D3417" i="2"/>
  <c r="G3417" i="2"/>
  <c r="E3417" i="2" s="1"/>
  <c r="F3417" i="2" s="1"/>
  <c r="H3417" i="2"/>
  <c r="I3417" i="2"/>
  <c r="K3417" i="2" s="1"/>
  <c r="L3417" i="2"/>
  <c r="M3417" i="2"/>
  <c r="O3417" i="2" s="1"/>
  <c r="P3417" i="2"/>
  <c r="Q3417" i="2"/>
  <c r="R3417" i="2"/>
  <c r="S3417" i="2"/>
  <c r="T3417" i="2"/>
  <c r="A3418" i="2"/>
  <c r="B3418" i="2" s="1"/>
  <c r="C3418" i="2"/>
  <c r="D3418" i="2"/>
  <c r="G3418" i="2"/>
  <c r="E3418" i="2" s="1"/>
  <c r="F3418" i="2" s="1"/>
  <c r="H3418" i="2"/>
  <c r="I3418" i="2"/>
  <c r="K3418" i="2" s="1"/>
  <c r="L3418" i="2"/>
  <c r="M3418" i="2"/>
  <c r="P3418" i="2"/>
  <c r="Q3418" i="2"/>
  <c r="R3418" i="2"/>
  <c r="S3418" i="2"/>
  <c r="T3418" i="2"/>
  <c r="A3419" i="2"/>
  <c r="B3419" i="2" s="1"/>
  <c r="C3419" i="2"/>
  <c r="D3419" i="2"/>
  <c r="G3419" i="2"/>
  <c r="E3419" i="2" s="1"/>
  <c r="F3419" i="2" s="1"/>
  <c r="H3419" i="2"/>
  <c r="I3419" i="2"/>
  <c r="K3419" i="2" s="1"/>
  <c r="L3419" i="2"/>
  <c r="M3419" i="2"/>
  <c r="P3419" i="2"/>
  <c r="Q3419" i="2"/>
  <c r="R3419" i="2"/>
  <c r="S3419" i="2"/>
  <c r="T3419" i="2"/>
  <c r="A3420" i="2"/>
  <c r="B3420" i="2" s="1"/>
  <c r="C3420" i="2"/>
  <c r="D3420" i="2"/>
  <c r="G3420" i="2"/>
  <c r="E3420" i="2" s="1"/>
  <c r="F3420" i="2" s="1"/>
  <c r="H3420" i="2"/>
  <c r="I3420" i="2"/>
  <c r="J3420" i="2" s="1"/>
  <c r="L3420" i="2"/>
  <c r="M3420" i="2"/>
  <c r="N3420" i="2" s="1"/>
  <c r="P3420" i="2"/>
  <c r="Q3420" i="2"/>
  <c r="R3420" i="2"/>
  <c r="S3420" i="2"/>
  <c r="T3420" i="2"/>
  <c r="A3421" i="2"/>
  <c r="B3421" i="2" s="1"/>
  <c r="C3421" i="2"/>
  <c r="D3421" i="2"/>
  <c r="G3421" i="2"/>
  <c r="E3421" i="2" s="1"/>
  <c r="F3421" i="2" s="1"/>
  <c r="H3421" i="2"/>
  <c r="I3421" i="2"/>
  <c r="L3421" i="2"/>
  <c r="M3421" i="2"/>
  <c r="O3421" i="2" s="1"/>
  <c r="P3421" i="2"/>
  <c r="Q3421" i="2"/>
  <c r="R3421" i="2"/>
  <c r="S3421" i="2"/>
  <c r="T3421" i="2"/>
  <c r="A3422" i="2"/>
  <c r="B3422" i="2" s="1"/>
  <c r="C3422" i="2"/>
  <c r="D3422" i="2"/>
  <c r="G3422" i="2"/>
  <c r="E3422" i="2" s="1"/>
  <c r="F3422" i="2" s="1"/>
  <c r="H3422" i="2"/>
  <c r="I3422" i="2"/>
  <c r="K3422" i="2" s="1"/>
  <c r="L3422" i="2"/>
  <c r="M3422" i="2"/>
  <c r="P3422" i="2"/>
  <c r="Q3422" i="2"/>
  <c r="R3422" i="2"/>
  <c r="S3422" i="2"/>
  <c r="T3422" i="2"/>
  <c r="A3423" i="2"/>
  <c r="B3423" i="2" s="1"/>
  <c r="C3423" i="2"/>
  <c r="D3423" i="2"/>
  <c r="G3423" i="2"/>
  <c r="E3423" i="2" s="1"/>
  <c r="F3423" i="2" s="1"/>
  <c r="H3423" i="2"/>
  <c r="I3423" i="2"/>
  <c r="L3423" i="2"/>
  <c r="M3423" i="2"/>
  <c r="P3423" i="2"/>
  <c r="Q3423" i="2"/>
  <c r="R3423" i="2"/>
  <c r="S3423" i="2"/>
  <c r="T3423" i="2"/>
  <c r="A3424" i="2"/>
  <c r="B3424" i="2" s="1"/>
  <c r="C3424" i="2"/>
  <c r="D3424" i="2"/>
  <c r="G3424" i="2"/>
  <c r="E3424" i="2" s="1"/>
  <c r="F3424" i="2" s="1"/>
  <c r="H3424" i="2"/>
  <c r="I3424" i="2"/>
  <c r="J3424" i="2" s="1"/>
  <c r="L3424" i="2"/>
  <c r="M3424" i="2"/>
  <c r="N3424" i="2" s="1"/>
  <c r="P3424" i="2"/>
  <c r="Q3424" i="2"/>
  <c r="R3424" i="2"/>
  <c r="S3424" i="2"/>
  <c r="T3424" i="2"/>
  <c r="A3425" i="2"/>
  <c r="B3425" i="2" s="1"/>
  <c r="C3425" i="2"/>
  <c r="D3425" i="2"/>
  <c r="G3425" i="2"/>
  <c r="E3425" i="2" s="1"/>
  <c r="F3425" i="2" s="1"/>
  <c r="H3425" i="2"/>
  <c r="I3425" i="2"/>
  <c r="K3425" i="2" s="1"/>
  <c r="L3425" i="2"/>
  <c r="M3425" i="2"/>
  <c r="O3425" i="2" s="1"/>
  <c r="P3425" i="2"/>
  <c r="Q3425" i="2"/>
  <c r="R3425" i="2"/>
  <c r="S3425" i="2"/>
  <c r="T3425" i="2"/>
  <c r="A3426" i="2"/>
  <c r="B3426" i="2" s="1"/>
  <c r="C3426" i="2"/>
  <c r="D3426" i="2"/>
  <c r="G3426" i="2"/>
  <c r="E3426" i="2" s="1"/>
  <c r="F3426" i="2" s="1"/>
  <c r="H3426" i="2"/>
  <c r="I3426" i="2"/>
  <c r="K3426" i="2" s="1"/>
  <c r="L3426" i="2"/>
  <c r="M3426" i="2"/>
  <c r="N3426" i="2" s="1"/>
  <c r="P3426" i="2"/>
  <c r="Q3426" i="2"/>
  <c r="R3426" i="2"/>
  <c r="S3426" i="2"/>
  <c r="T3426" i="2"/>
  <c r="A3427" i="2"/>
  <c r="B3427" i="2" s="1"/>
  <c r="C3427" i="2"/>
  <c r="D3427" i="2"/>
  <c r="G3427" i="2"/>
  <c r="E3427" i="2" s="1"/>
  <c r="F3427" i="2" s="1"/>
  <c r="H3427" i="2"/>
  <c r="I3427" i="2"/>
  <c r="K3427" i="2" s="1"/>
  <c r="L3427" i="2"/>
  <c r="M3427" i="2"/>
  <c r="O3427" i="2" s="1"/>
  <c r="P3427" i="2"/>
  <c r="Q3427" i="2"/>
  <c r="R3427" i="2"/>
  <c r="S3427" i="2"/>
  <c r="T3427" i="2"/>
  <c r="A3428" i="2"/>
  <c r="B3428" i="2" s="1"/>
  <c r="C3428" i="2"/>
  <c r="D3428" i="2"/>
  <c r="G3428" i="2"/>
  <c r="E3428" i="2" s="1"/>
  <c r="F3428" i="2" s="1"/>
  <c r="H3428" i="2"/>
  <c r="I3428" i="2"/>
  <c r="J3428" i="2" s="1"/>
  <c r="L3428" i="2"/>
  <c r="M3428" i="2"/>
  <c r="N3428" i="2" s="1"/>
  <c r="P3428" i="2"/>
  <c r="Q3428" i="2"/>
  <c r="R3428" i="2"/>
  <c r="S3428" i="2"/>
  <c r="T3428" i="2"/>
  <c r="A3429" i="2"/>
  <c r="B3429" i="2" s="1"/>
  <c r="C3429" i="2"/>
  <c r="D3429" i="2"/>
  <c r="G3429" i="2"/>
  <c r="E3429" i="2" s="1"/>
  <c r="F3429" i="2" s="1"/>
  <c r="H3429" i="2"/>
  <c r="I3429" i="2"/>
  <c r="K3429" i="2" s="1"/>
  <c r="L3429" i="2"/>
  <c r="M3429" i="2"/>
  <c r="O3429" i="2" s="1"/>
  <c r="P3429" i="2"/>
  <c r="Q3429" i="2"/>
  <c r="R3429" i="2"/>
  <c r="S3429" i="2"/>
  <c r="T3429" i="2"/>
  <c r="A3430" i="2"/>
  <c r="B3430" i="2" s="1"/>
  <c r="C3430" i="2"/>
  <c r="D3430" i="2"/>
  <c r="G3430" i="2"/>
  <c r="E3430" i="2" s="1"/>
  <c r="F3430" i="2" s="1"/>
  <c r="H3430" i="2"/>
  <c r="I3430" i="2"/>
  <c r="K3430" i="2" s="1"/>
  <c r="L3430" i="2"/>
  <c r="M3430" i="2"/>
  <c r="P3430" i="2"/>
  <c r="Q3430" i="2"/>
  <c r="R3430" i="2"/>
  <c r="S3430" i="2"/>
  <c r="T3430" i="2"/>
  <c r="A3431" i="2"/>
  <c r="B3431" i="2" s="1"/>
  <c r="C3431" i="2"/>
  <c r="D3431" i="2"/>
  <c r="G3431" i="2"/>
  <c r="E3431" i="2" s="1"/>
  <c r="F3431" i="2" s="1"/>
  <c r="H3431" i="2"/>
  <c r="I3431" i="2"/>
  <c r="K3431" i="2" s="1"/>
  <c r="L3431" i="2"/>
  <c r="M3431" i="2"/>
  <c r="O3431" i="2" s="1"/>
  <c r="P3431" i="2"/>
  <c r="Q3431" i="2"/>
  <c r="R3431" i="2"/>
  <c r="S3431" i="2"/>
  <c r="T3431" i="2"/>
  <c r="A3432" i="2"/>
  <c r="B3432" i="2" s="1"/>
  <c r="C3432" i="2"/>
  <c r="D3432" i="2"/>
  <c r="G3432" i="2"/>
  <c r="E3432" i="2" s="1"/>
  <c r="F3432" i="2" s="1"/>
  <c r="H3432" i="2"/>
  <c r="I3432" i="2"/>
  <c r="J3432" i="2" s="1"/>
  <c r="L3432" i="2"/>
  <c r="M3432" i="2"/>
  <c r="N3432" i="2" s="1"/>
  <c r="P3432" i="2"/>
  <c r="Q3432" i="2"/>
  <c r="R3432" i="2"/>
  <c r="S3432" i="2"/>
  <c r="T3432" i="2"/>
  <c r="A3433" i="2"/>
  <c r="B3433" i="2" s="1"/>
  <c r="C3433" i="2"/>
  <c r="D3433" i="2"/>
  <c r="G3433" i="2"/>
  <c r="E3433" i="2" s="1"/>
  <c r="F3433" i="2" s="1"/>
  <c r="H3433" i="2"/>
  <c r="I3433" i="2"/>
  <c r="L3433" i="2"/>
  <c r="M3433" i="2"/>
  <c r="P3433" i="2"/>
  <c r="Q3433" i="2"/>
  <c r="R3433" i="2"/>
  <c r="S3433" i="2"/>
  <c r="T3433" i="2"/>
  <c r="A3434" i="2"/>
  <c r="B3434" i="2" s="1"/>
  <c r="C3434" i="2"/>
  <c r="D3434" i="2"/>
  <c r="G3434" i="2"/>
  <c r="E3434" i="2" s="1"/>
  <c r="F3434" i="2" s="1"/>
  <c r="H3434" i="2"/>
  <c r="I3434" i="2"/>
  <c r="L3434" i="2"/>
  <c r="M3434" i="2"/>
  <c r="N3434" i="2" s="1"/>
  <c r="P3434" i="2"/>
  <c r="Q3434" i="2"/>
  <c r="R3434" i="2"/>
  <c r="S3434" i="2"/>
  <c r="T3434" i="2"/>
  <c r="A3435" i="2"/>
  <c r="B3435" i="2" s="1"/>
  <c r="C3435" i="2"/>
  <c r="D3435" i="2"/>
  <c r="G3435" i="2"/>
  <c r="E3435" i="2" s="1"/>
  <c r="F3435" i="2" s="1"/>
  <c r="H3435" i="2"/>
  <c r="I3435" i="2"/>
  <c r="L3435" i="2"/>
  <c r="M3435" i="2"/>
  <c r="O3435" i="2" s="1"/>
  <c r="P3435" i="2"/>
  <c r="Q3435" i="2"/>
  <c r="R3435" i="2"/>
  <c r="S3435" i="2"/>
  <c r="T3435" i="2"/>
  <c r="A3436" i="2"/>
  <c r="B3436" i="2" s="1"/>
  <c r="C3436" i="2"/>
  <c r="D3436" i="2"/>
  <c r="G3436" i="2"/>
  <c r="E3436" i="2" s="1"/>
  <c r="F3436" i="2" s="1"/>
  <c r="H3436" i="2"/>
  <c r="I3436" i="2"/>
  <c r="J3436" i="2" s="1"/>
  <c r="L3436" i="2"/>
  <c r="M3436" i="2"/>
  <c r="N3436" i="2" s="1"/>
  <c r="P3436" i="2"/>
  <c r="Q3436" i="2"/>
  <c r="R3436" i="2"/>
  <c r="S3436" i="2"/>
  <c r="T3436" i="2"/>
  <c r="A3437" i="2"/>
  <c r="B3437" i="2" s="1"/>
  <c r="C3437" i="2"/>
  <c r="D3437" i="2"/>
  <c r="G3437" i="2"/>
  <c r="E3437" i="2" s="1"/>
  <c r="F3437" i="2" s="1"/>
  <c r="H3437" i="2"/>
  <c r="I3437" i="2"/>
  <c r="K3437" i="2" s="1"/>
  <c r="L3437" i="2"/>
  <c r="M3437" i="2"/>
  <c r="O3437" i="2" s="1"/>
  <c r="P3437" i="2"/>
  <c r="Q3437" i="2"/>
  <c r="R3437" i="2"/>
  <c r="S3437" i="2"/>
  <c r="T3437" i="2"/>
  <c r="A3438" i="2"/>
  <c r="B3438" i="2" s="1"/>
  <c r="C3438" i="2"/>
  <c r="D3438" i="2"/>
  <c r="G3438" i="2"/>
  <c r="E3438" i="2" s="1"/>
  <c r="F3438" i="2" s="1"/>
  <c r="H3438" i="2"/>
  <c r="I3438" i="2"/>
  <c r="K3438" i="2" s="1"/>
  <c r="L3438" i="2"/>
  <c r="M3438" i="2"/>
  <c r="P3438" i="2"/>
  <c r="Q3438" i="2"/>
  <c r="R3438" i="2"/>
  <c r="S3438" i="2"/>
  <c r="T3438" i="2"/>
  <c r="A3439" i="2"/>
  <c r="B3439" i="2" s="1"/>
  <c r="C3439" i="2"/>
  <c r="D3439" i="2"/>
  <c r="G3439" i="2"/>
  <c r="E3439" i="2" s="1"/>
  <c r="F3439" i="2" s="1"/>
  <c r="H3439" i="2"/>
  <c r="I3439" i="2"/>
  <c r="K3439" i="2" s="1"/>
  <c r="L3439" i="2"/>
  <c r="M3439" i="2"/>
  <c r="P3439" i="2"/>
  <c r="Q3439" i="2"/>
  <c r="R3439" i="2"/>
  <c r="S3439" i="2"/>
  <c r="T3439" i="2"/>
  <c r="A3440" i="2"/>
  <c r="B3440" i="2" s="1"/>
  <c r="C3440" i="2"/>
  <c r="D3440" i="2"/>
  <c r="G3440" i="2"/>
  <c r="E3440" i="2" s="1"/>
  <c r="F3440" i="2" s="1"/>
  <c r="H3440" i="2"/>
  <c r="I3440" i="2"/>
  <c r="J3440" i="2" s="1"/>
  <c r="L3440" i="2"/>
  <c r="M3440" i="2"/>
  <c r="N3440" i="2" s="1"/>
  <c r="P3440" i="2"/>
  <c r="Q3440" i="2"/>
  <c r="R3440" i="2"/>
  <c r="S3440" i="2"/>
  <c r="T3440" i="2"/>
  <c r="A3441" i="2"/>
  <c r="B3441" i="2" s="1"/>
  <c r="C3441" i="2"/>
  <c r="D3441" i="2"/>
  <c r="G3441" i="2"/>
  <c r="E3441" i="2" s="1"/>
  <c r="F3441" i="2" s="1"/>
  <c r="H3441" i="2"/>
  <c r="I3441" i="2"/>
  <c r="K3441" i="2" s="1"/>
  <c r="L3441" i="2"/>
  <c r="M3441" i="2"/>
  <c r="O3441" i="2" s="1"/>
  <c r="P3441" i="2"/>
  <c r="Q3441" i="2"/>
  <c r="R3441" i="2"/>
  <c r="S3441" i="2"/>
  <c r="T3441" i="2"/>
  <c r="A3442" i="2"/>
  <c r="B3442" i="2" s="1"/>
  <c r="C3442" i="2"/>
  <c r="D3442" i="2"/>
  <c r="G3442" i="2"/>
  <c r="E3442" i="2" s="1"/>
  <c r="F3442" i="2" s="1"/>
  <c r="H3442" i="2"/>
  <c r="I3442" i="2"/>
  <c r="K3442" i="2" s="1"/>
  <c r="L3442" i="2"/>
  <c r="M3442" i="2"/>
  <c r="N3442" i="2" s="1"/>
  <c r="P3442" i="2"/>
  <c r="Q3442" i="2"/>
  <c r="R3442" i="2"/>
  <c r="S3442" i="2"/>
  <c r="T3442" i="2"/>
  <c r="A3443" i="2"/>
  <c r="B3443" i="2" s="1"/>
  <c r="C3443" i="2"/>
  <c r="D3443" i="2"/>
  <c r="G3443" i="2"/>
  <c r="E3443" i="2" s="1"/>
  <c r="F3443" i="2" s="1"/>
  <c r="H3443" i="2"/>
  <c r="I3443" i="2"/>
  <c r="L3443" i="2"/>
  <c r="M3443" i="2"/>
  <c r="O3443" i="2" s="1"/>
  <c r="P3443" i="2"/>
  <c r="Q3443" i="2"/>
  <c r="R3443" i="2"/>
  <c r="S3443" i="2"/>
  <c r="T3443" i="2"/>
  <c r="A3444" i="2"/>
  <c r="B3444" i="2" s="1"/>
  <c r="C3444" i="2"/>
  <c r="D3444" i="2"/>
  <c r="G3444" i="2"/>
  <c r="E3444" i="2" s="1"/>
  <c r="F3444" i="2" s="1"/>
  <c r="H3444" i="2"/>
  <c r="I3444" i="2"/>
  <c r="J3444" i="2" s="1"/>
  <c r="L3444" i="2"/>
  <c r="M3444" i="2"/>
  <c r="N3444" i="2" s="1"/>
  <c r="P3444" i="2"/>
  <c r="Q3444" i="2"/>
  <c r="R3444" i="2"/>
  <c r="S3444" i="2"/>
  <c r="T3444" i="2"/>
  <c r="A3445" i="2"/>
  <c r="B3445" i="2" s="1"/>
  <c r="C3445" i="2"/>
  <c r="D3445" i="2"/>
  <c r="G3445" i="2"/>
  <c r="E3445" i="2" s="1"/>
  <c r="F3445" i="2" s="1"/>
  <c r="H3445" i="2"/>
  <c r="I3445" i="2"/>
  <c r="K3445" i="2" s="1"/>
  <c r="L3445" i="2"/>
  <c r="M3445" i="2"/>
  <c r="O3445" i="2" s="1"/>
  <c r="P3445" i="2"/>
  <c r="Q3445" i="2"/>
  <c r="R3445" i="2"/>
  <c r="S3445" i="2"/>
  <c r="T3445" i="2"/>
  <c r="A3446" i="2"/>
  <c r="B3446" i="2" s="1"/>
  <c r="C3446" i="2"/>
  <c r="D3446" i="2"/>
  <c r="G3446" i="2"/>
  <c r="E3446" i="2" s="1"/>
  <c r="F3446" i="2" s="1"/>
  <c r="H3446" i="2"/>
  <c r="I3446" i="2"/>
  <c r="K3446" i="2" s="1"/>
  <c r="L3446" i="2"/>
  <c r="M3446" i="2"/>
  <c r="P3446" i="2"/>
  <c r="Q3446" i="2"/>
  <c r="R3446" i="2"/>
  <c r="S3446" i="2"/>
  <c r="T3446" i="2"/>
  <c r="A3447" i="2"/>
  <c r="B3447" i="2" s="1"/>
  <c r="C3447" i="2"/>
  <c r="D3447" i="2"/>
  <c r="G3447" i="2"/>
  <c r="E3447" i="2" s="1"/>
  <c r="F3447" i="2" s="1"/>
  <c r="H3447" i="2"/>
  <c r="I3447" i="2"/>
  <c r="K3447" i="2" s="1"/>
  <c r="L3447" i="2"/>
  <c r="M3447" i="2"/>
  <c r="O3447" i="2" s="1"/>
  <c r="P3447" i="2"/>
  <c r="Q3447" i="2"/>
  <c r="R3447" i="2"/>
  <c r="S3447" i="2"/>
  <c r="T3447" i="2"/>
  <c r="A3448" i="2"/>
  <c r="B3448" i="2" s="1"/>
  <c r="C3448" i="2"/>
  <c r="D3448" i="2"/>
  <c r="G3448" i="2"/>
  <c r="E3448" i="2" s="1"/>
  <c r="F3448" i="2" s="1"/>
  <c r="H3448" i="2"/>
  <c r="I3448" i="2"/>
  <c r="J3448" i="2" s="1"/>
  <c r="L3448" i="2"/>
  <c r="M3448" i="2"/>
  <c r="N3448" i="2" s="1"/>
  <c r="P3448" i="2"/>
  <c r="Q3448" i="2"/>
  <c r="R3448" i="2"/>
  <c r="S3448" i="2"/>
  <c r="T3448" i="2"/>
  <c r="A3449" i="2"/>
  <c r="B3449" i="2" s="1"/>
  <c r="C3449" i="2"/>
  <c r="D3449" i="2"/>
  <c r="G3449" i="2"/>
  <c r="E3449" i="2" s="1"/>
  <c r="F3449" i="2" s="1"/>
  <c r="H3449" i="2"/>
  <c r="I3449" i="2"/>
  <c r="K3449" i="2" s="1"/>
  <c r="L3449" i="2"/>
  <c r="M3449" i="2"/>
  <c r="O3449" i="2" s="1"/>
  <c r="P3449" i="2"/>
  <c r="Q3449" i="2"/>
  <c r="R3449" i="2"/>
  <c r="S3449" i="2"/>
  <c r="T3449" i="2"/>
  <c r="A3450" i="2"/>
  <c r="B3450" i="2" s="1"/>
  <c r="C3450" i="2"/>
  <c r="D3450" i="2"/>
  <c r="G3450" i="2"/>
  <c r="E3450" i="2" s="1"/>
  <c r="F3450" i="2" s="1"/>
  <c r="H3450" i="2"/>
  <c r="I3450" i="2"/>
  <c r="K3450" i="2" s="1"/>
  <c r="L3450" i="2"/>
  <c r="M3450" i="2"/>
  <c r="N3450" i="2" s="1"/>
  <c r="P3450" i="2"/>
  <c r="Q3450" i="2"/>
  <c r="R3450" i="2"/>
  <c r="S3450" i="2"/>
  <c r="T3450" i="2"/>
  <c r="A3451" i="2"/>
  <c r="B3451" i="2" s="1"/>
  <c r="C3451" i="2"/>
  <c r="D3451" i="2"/>
  <c r="G3451" i="2"/>
  <c r="E3451" i="2" s="1"/>
  <c r="F3451" i="2" s="1"/>
  <c r="H3451" i="2"/>
  <c r="I3451" i="2"/>
  <c r="K3451" i="2" s="1"/>
  <c r="L3451" i="2"/>
  <c r="M3451" i="2"/>
  <c r="O3451" i="2" s="1"/>
  <c r="P3451" i="2"/>
  <c r="Q3451" i="2"/>
  <c r="R3451" i="2"/>
  <c r="S3451" i="2"/>
  <c r="T3451" i="2"/>
  <c r="A3452" i="2"/>
  <c r="B3452" i="2" s="1"/>
  <c r="C3452" i="2"/>
  <c r="D3452" i="2"/>
  <c r="G3452" i="2"/>
  <c r="E3452" i="2" s="1"/>
  <c r="F3452" i="2" s="1"/>
  <c r="H3452" i="2"/>
  <c r="I3452" i="2"/>
  <c r="J3452" i="2" s="1"/>
  <c r="L3452" i="2"/>
  <c r="M3452" i="2"/>
  <c r="N3452" i="2" s="1"/>
  <c r="P3452" i="2"/>
  <c r="Q3452" i="2"/>
  <c r="R3452" i="2"/>
  <c r="S3452" i="2"/>
  <c r="T3452" i="2"/>
  <c r="A3453" i="2"/>
  <c r="B3453" i="2" s="1"/>
  <c r="C3453" i="2"/>
  <c r="D3453" i="2"/>
  <c r="G3453" i="2"/>
  <c r="E3453" i="2" s="1"/>
  <c r="F3453" i="2" s="1"/>
  <c r="H3453" i="2"/>
  <c r="I3453" i="2"/>
  <c r="K3453" i="2" s="1"/>
  <c r="L3453" i="2"/>
  <c r="M3453" i="2"/>
  <c r="O3453" i="2" s="1"/>
  <c r="P3453" i="2"/>
  <c r="Q3453" i="2"/>
  <c r="R3453" i="2"/>
  <c r="S3453" i="2"/>
  <c r="T3453" i="2"/>
  <c r="A3454" i="2"/>
  <c r="B3454" i="2" s="1"/>
  <c r="C3454" i="2"/>
  <c r="D3454" i="2"/>
  <c r="G3454" i="2"/>
  <c r="E3454" i="2" s="1"/>
  <c r="F3454" i="2" s="1"/>
  <c r="H3454" i="2"/>
  <c r="I3454" i="2"/>
  <c r="L3454" i="2"/>
  <c r="M3454" i="2"/>
  <c r="P3454" i="2"/>
  <c r="Q3454" i="2"/>
  <c r="R3454" i="2"/>
  <c r="S3454" i="2"/>
  <c r="T3454" i="2"/>
  <c r="A3455" i="2"/>
  <c r="B3455" i="2" s="1"/>
  <c r="C3455" i="2"/>
  <c r="D3455" i="2"/>
  <c r="G3455" i="2"/>
  <c r="E3455" i="2" s="1"/>
  <c r="F3455" i="2" s="1"/>
  <c r="H3455" i="2"/>
  <c r="I3455" i="2"/>
  <c r="K3455" i="2" s="1"/>
  <c r="L3455" i="2"/>
  <c r="M3455" i="2"/>
  <c r="O3455" i="2" s="1"/>
  <c r="P3455" i="2"/>
  <c r="Q3455" i="2"/>
  <c r="R3455" i="2"/>
  <c r="S3455" i="2"/>
  <c r="T3455" i="2"/>
  <c r="A3456" i="2"/>
  <c r="B3456" i="2" s="1"/>
  <c r="C3456" i="2"/>
  <c r="D3456" i="2"/>
  <c r="G3456" i="2"/>
  <c r="E3456" i="2" s="1"/>
  <c r="F3456" i="2" s="1"/>
  <c r="H3456" i="2"/>
  <c r="I3456" i="2"/>
  <c r="J3456" i="2" s="1"/>
  <c r="L3456" i="2"/>
  <c r="M3456" i="2"/>
  <c r="N3456" i="2" s="1"/>
  <c r="P3456" i="2"/>
  <c r="Q3456" i="2"/>
  <c r="R3456" i="2"/>
  <c r="S3456" i="2"/>
  <c r="T3456" i="2"/>
  <c r="A3457" i="2"/>
  <c r="B3457" i="2" s="1"/>
  <c r="C3457" i="2"/>
  <c r="D3457" i="2"/>
  <c r="G3457" i="2"/>
  <c r="E3457" i="2" s="1"/>
  <c r="F3457" i="2" s="1"/>
  <c r="H3457" i="2"/>
  <c r="I3457" i="2"/>
  <c r="L3457" i="2"/>
  <c r="M3457" i="2"/>
  <c r="O3457" i="2" s="1"/>
  <c r="P3457" i="2"/>
  <c r="Q3457" i="2"/>
  <c r="R3457" i="2"/>
  <c r="S3457" i="2"/>
  <c r="T3457" i="2"/>
  <c r="A3458" i="2"/>
  <c r="B3458" i="2" s="1"/>
  <c r="C3458" i="2"/>
  <c r="D3458" i="2"/>
  <c r="G3458" i="2"/>
  <c r="E3458" i="2" s="1"/>
  <c r="F3458" i="2" s="1"/>
  <c r="H3458" i="2"/>
  <c r="I3458" i="2"/>
  <c r="K3458" i="2" s="1"/>
  <c r="L3458" i="2"/>
  <c r="M3458" i="2"/>
  <c r="N3458" i="2" s="1"/>
  <c r="P3458" i="2"/>
  <c r="Q3458" i="2"/>
  <c r="R3458" i="2"/>
  <c r="S3458" i="2"/>
  <c r="T3458" i="2"/>
  <c r="A3459" i="2"/>
  <c r="B3459" i="2" s="1"/>
  <c r="C3459" i="2"/>
  <c r="D3459" i="2"/>
  <c r="G3459" i="2"/>
  <c r="E3459" i="2" s="1"/>
  <c r="F3459" i="2" s="1"/>
  <c r="H3459" i="2"/>
  <c r="I3459" i="2"/>
  <c r="K3459" i="2" s="1"/>
  <c r="L3459" i="2"/>
  <c r="M3459" i="2"/>
  <c r="O3459" i="2" s="1"/>
  <c r="P3459" i="2"/>
  <c r="Q3459" i="2"/>
  <c r="R3459" i="2"/>
  <c r="S3459" i="2"/>
  <c r="T3459" i="2"/>
  <c r="A3460" i="2"/>
  <c r="B3460" i="2" s="1"/>
  <c r="C3460" i="2"/>
  <c r="D3460" i="2"/>
  <c r="G3460" i="2"/>
  <c r="E3460" i="2" s="1"/>
  <c r="F3460" i="2" s="1"/>
  <c r="H3460" i="2"/>
  <c r="I3460" i="2"/>
  <c r="J3460" i="2" s="1"/>
  <c r="L3460" i="2"/>
  <c r="M3460" i="2"/>
  <c r="N3460" i="2" s="1"/>
  <c r="P3460" i="2"/>
  <c r="Q3460" i="2"/>
  <c r="R3460" i="2"/>
  <c r="S3460" i="2"/>
  <c r="T3460" i="2"/>
  <c r="A3461" i="2"/>
  <c r="B3461" i="2" s="1"/>
  <c r="C3461" i="2"/>
  <c r="D3461" i="2"/>
  <c r="G3461" i="2"/>
  <c r="E3461" i="2" s="1"/>
  <c r="F3461" i="2" s="1"/>
  <c r="H3461" i="2"/>
  <c r="I3461" i="2"/>
  <c r="K3461" i="2" s="1"/>
  <c r="L3461" i="2"/>
  <c r="M3461" i="2"/>
  <c r="O3461" i="2" s="1"/>
  <c r="P3461" i="2"/>
  <c r="Q3461" i="2"/>
  <c r="R3461" i="2"/>
  <c r="S3461" i="2"/>
  <c r="T3461" i="2"/>
  <c r="A3462" i="2"/>
  <c r="B3462" i="2" s="1"/>
  <c r="C3462" i="2"/>
  <c r="D3462" i="2"/>
  <c r="G3462" i="2"/>
  <c r="E3462" i="2" s="1"/>
  <c r="F3462" i="2" s="1"/>
  <c r="H3462" i="2"/>
  <c r="I3462" i="2"/>
  <c r="L3462" i="2"/>
  <c r="M3462" i="2"/>
  <c r="P3462" i="2"/>
  <c r="Q3462" i="2"/>
  <c r="R3462" i="2"/>
  <c r="S3462" i="2"/>
  <c r="T3462" i="2"/>
  <c r="A3463" i="2"/>
  <c r="B3463" i="2" s="1"/>
  <c r="C3463" i="2"/>
  <c r="D3463" i="2"/>
  <c r="G3463" i="2"/>
  <c r="E3463" i="2" s="1"/>
  <c r="F3463" i="2" s="1"/>
  <c r="H3463" i="2"/>
  <c r="I3463" i="2"/>
  <c r="K3463" i="2" s="1"/>
  <c r="L3463" i="2"/>
  <c r="M3463" i="2"/>
  <c r="O3463" i="2" s="1"/>
  <c r="P3463" i="2"/>
  <c r="Q3463" i="2"/>
  <c r="R3463" i="2"/>
  <c r="S3463" i="2"/>
  <c r="T3463" i="2"/>
  <c r="A3464" i="2"/>
  <c r="B3464" i="2" s="1"/>
  <c r="C3464" i="2"/>
  <c r="D3464" i="2"/>
  <c r="G3464" i="2"/>
  <c r="E3464" i="2" s="1"/>
  <c r="F3464" i="2" s="1"/>
  <c r="H3464" i="2"/>
  <c r="I3464" i="2"/>
  <c r="J3464" i="2" s="1"/>
  <c r="L3464" i="2"/>
  <c r="M3464" i="2"/>
  <c r="N3464" i="2" s="1"/>
  <c r="P3464" i="2"/>
  <c r="Q3464" i="2"/>
  <c r="R3464" i="2"/>
  <c r="S3464" i="2"/>
  <c r="T3464" i="2"/>
  <c r="A3465" i="2"/>
  <c r="B3465" i="2" s="1"/>
  <c r="C3465" i="2"/>
  <c r="D3465" i="2"/>
  <c r="G3465" i="2"/>
  <c r="E3465" i="2" s="1"/>
  <c r="F3465" i="2" s="1"/>
  <c r="H3465" i="2"/>
  <c r="I3465" i="2"/>
  <c r="K3465" i="2" s="1"/>
  <c r="L3465" i="2"/>
  <c r="M3465" i="2"/>
  <c r="O3465" i="2" s="1"/>
  <c r="P3465" i="2"/>
  <c r="Q3465" i="2"/>
  <c r="R3465" i="2"/>
  <c r="S3465" i="2"/>
  <c r="T3465" i="2"/>
  <c r="A3466" i="2"/>
  <c r="B3466" i="2" s="1"/>
  <c r="C3466" i="2"/>
  <c r="D3466" i="2"/>
  <c r="G3466" i="2"/>
  <c r="E3466" i="2" s="1"/>
  <c r="F3466" i="2" s="1"/>
  <c r="H3466" i="2"/>
  <c r="I3466" i="2"/>
  <c r="K3466" i="2" s="1"/>
  <c r="L3466" i="2"/>
  <c r="M3466" i="2"/>
  <c r="N3466" i="2" s="1"/>
  <c r="P3466" i="2"/>
  <c r="Q3466" i="2"/>
  <c r="R3466" i="2"/>
  <c r="S3466" i="2"/>
  <c r="T3466" i="2"/>
  <c r="A3467" i="2"/>
  <c r="B3467" i="2" s="1"/>
  <c r="C3467" i="2"/>
  <c r="D3467" i="2"/>
  <c r="G3467" i="2"/>
  <c r="E3467" i="2" s="1"/>
  <c r="F3467" i="2" s="1"/>
  <c r="H3467" i="2"/>
  <c r="I3467" i="2"/>
  <c r="K3467" i="2" s="1"/>
  <c r="L3467" i="2"/>
  <c r="M3467" i="2"/>
  <c r="O3467" i="2" s="1"/>
  <c r="P3467" i="2"/>
  <c r="Q3467" i="2"/>
  <c r="R3467" i="2"/>
  <c r="S3467" i="2"/>
  <c r="T3467" i="2"/>
  <c r="A3468" i="2"/>
  <c r="B3468" i="2" s="1"/>
  <c r="C3468" i="2"/>
  <c r="D3468" i="2"/>
  <c r="G3468" i="2"/>
  <c r="E3468" i="2" s="1"/>
  <c r="F3468" i="2" s="1"/>
  <c r="H3468" i="2"/>
  <c r="I3468" i="2"/>
  <c r="L3468" i="2"/>
  <c r="M3468" i="2"/>
  <c r="P3468" i="2"/>
  <c r="Q3468" i="2"/>
  <c r="R3468" i="2"/>
  <c r="S3468" i="2"/>
  <c r="T3468" i="2"/>
  <c r="A3469" i="2"/>
  <c r="B3469" i="2" s="1"/>
  <c r="C3469" i="2"/>
  <c r="D3469" i="2"/>
  <c r="G3469" i="2"/>
  <c r="E3469" i="2" s="1"/>
  <c r="F3469" i="2" s="1"/>
  <c r="H3469" i="2"/>
  <c r="I3469" i="2"/>
  <c r="K3469" i="2" s="1"/>
  <c r="L3469" i="2"/>
  <c r="M3469" i="2"/>
  <c r="O3469" i="2" s="1"/>
  <c r="P3469" i="2"/>
  <c r="Q3469" i="2"/>
  <c r="R3469" i="2"/>
  <c r="S3469" i="2"/>
  <c r="T3469" i="2"/>
  <c r="A3470" i="2"/>
  <c r="B3470" i="2" s="1"/>
  <c r="C3470" i="2"/>
  <c r="D3470" i="2"/>
  <c r="G3470" i="2"/>
  <c r="E3470" i="2" s="1"/>
  <c r="F3470" i="2" s="1"/>
  <c r="H3470" i="2"/>
  <c r="I3470" i="2"/>
  <c r="K3470" i="2" s="1"/>
  <c r="L3470" i="2"/>
  <c r="M3470" i="2"/>
  <c r="N3470" i="2" s="1"/>
  <c r="P3470" i="2"/>
  <c r="Q3470" i="2"/>
  <c r="R3470" i="2"/>
  <c r="S3470" i="2"/>
  <c r="T3470" i="2"/>
  <c r="A3471" i="2"/>
  <c r="B3471" i="2" s="1"/>
  <c r="C3471" i="2"/>
  <c r="D3471" i="2"/>
  <c r="G3471" i="2"/>
  <c r="E3471" i="2" s="1"/>
  <c r="F3471" i="2" s="1"/>
  <c r="H3471" i="2"/>
  <c r="I3471" i="2"/>
  <c r="K3471" i="2" s="1"/>
  <c r="L3471" i="2"/>
  <c r="M3471" i="2"/>
  <c r="O3471" i="2" s="1"/>
  <c r="P3471" i="2"/>
  <c r="Q3471" i="2"/>
  <c r="R3471" i="2"/>
  <c r="S3471" i="2"/>
  <c r="T3471" i="2"/>
  <c r="A3472" i="2"/>
  <c r="B3472" i="2" s="1"/>
  <c r="C3472" i="2"/>
  <c r="D3472" i="2"/>
  <c r="G3472" i="2"/>
  <c r="E3472" i="2" s="1"/>
  <c r="F3472" i="2" s="1"/>
  <c r="H3472" i="2"/>
  <c r="I3472" i="2"/>
  <c r="J3472" i="2" s="1"/>
  <c r="L3472" i="2"/>
  <c r="M3472" i="2"/>
  <c r="P3472" i="2"/>
  <c r="Q3472" i="2"/>
  <c r="R3472" i="2"/>
  <c r="S3472" i="2"/>
  <c r="T3472" i="2"/>
  <c r="A3473" i="2"/>
  <c r="B3473" i="2" s="1"/>
  <c r="C3473" i="2"/>
  <c r="D3473" i="2"/>
  <c r="G3473" i="2"/>
  <c r="E3473" i="2" s="1"/>
  <c r="F3473" i="2" s="1"/>
  <c r="H3473" i="2"/>
  <c r="I3473" i="2"/>
  <c r="K3473" i="2" s="1"/>
  <c r="L3473" i="2"/>
  <c r="M3473" i="2"/>
  <c r="P3473" i="2"/>
  <c r="Q3473" i="2"/>
  <c r="R3473" i="2"/>
  <c r="S3473" i="2"/>
  <c r="T3473" i="2"/>
  <c r="A3474" i="2"/>
  <c r="B3474" i="2" s="1"/>
  <c r="C3474" i="2"/>
  <c r="D3474" i="2"/>
  <c r="G3474" i="2"/>
  <c r="E3474" i="2" s="1"/>
  <c r="F3474" i="2" s="1"/>
  <c r="H3474" i="2"/>
  <c r="I3474" i="2"/>
  <c r="K3474" i="2" s="1"/>
  <c r="L3474" i="2"/>
  <c r="M3474" i="2"/>
  <c r="N3474" i="2" s="1"/>
  <c r="P3474" i="2"/>
  <c r="Q3474" i="2"/>
  <c r="R3474" i="2"/>
  <c r="S3474" i="2"/>
  <c r="T3474" i="2"/>
  <c r="A3475" i="2"/>
  <c r="B3475" i="2" s="1"/>
  <c r="C3475" i="2"/>
  <c r="D3475" i="2"/>
  <c r="G3475" i="2"/>
  <c r="E3475" i="2" s="1"/>
  <c r="F3475" i="2" s="1"/>
  <c r="H3475" i="2"/>
  <c r="I3475" i="2"/>
  <c r="K3475" i="2" s="1"/>
  <c r="L3475" i="2"/>
  <c r="M3475" i="2"/>
  <c r="O3475" i="2" s="1"/>
  <c r="P3475" i="2"/>
  <c r="Q3475" i="2"/>
  <c r="R3475" i="2"/>
  <c r="S3475" i="2"/>
  <c r="T3475" i="2"/>
  <c r="A3476" i="2"/>
  <c r="B3476" i="2" s="1"/>
  <c r="C3476" i="2"/>
  <c r="D3476" i="2"/>
  <c r="G3476" i="2"/>
  <c r="E3476" i="2" s="1"/>
  <c r="F3476" i="2" s="1"/>
  <c r="H3476" i="2"/>
  <c r="I3476" i="2"/>
  <c r="J3476" i="2" s="1"/>
  <c r="L3476" i="2"/>
  <c r="M3476" i="2"/>
  <c r="N3476" i="2" s="1"/>
  <c r="P3476" i="2"/>
  <c r="Q3476" i="2"/>
  <c r="R3476" i="2"/>
  <c r="S3476" i="2"/>
  <c r="T3476" i="2"/>
  <c r="A3477" i="2"/>
  <c r="B3477" i="2" s="1"/>
  <c r="C3477" i="2"/>
  <c r="D3477" i="2"/>
  <c r="G3477" i="2"/>
  <c r="E3477" i="2" s="1"/>
  <c r="F3477" i="2" s="1"/>
  <c r="H3477" i="2"/>
  <c r="I3477" i="2"/>
  <c r="K3477" i="2" s="1"/>
  <c r="L3477" i="2"/>
  <c r="M3477" i="2"/>
  <c r="O3477" i="2" s="1"/>
  <c r="P3477" i="2"/>
  <c r="Q3477" i="2"/>
  <c r="R3477" i="2"/>
  <c r="S3477" i="2"/>
  <c r="T3477" i="2"/>
  <c r="A3478" i="2"/>
  <c r="B3478" i="2" s="1"/>
  <c r="C3478" i="2"/>
  <c r="D3478" i="2"/>
  <c r="G3478" i="2"/>
  <c r="E3478" i="2" s="1"/>
  <c r="F3478" i="2" s="1"/>
  <c r="H3478" i="2"/>
  <c r="I3478" i="2"/>
  <c r="L3478" i="2"/>
  <c r="M3478" i="2"/>
  <c r="N3478" i="2" s="1"/>
  <c r="P3478" i="2"/>
  <c r="Q3478" i="2"/>
  <c r="R3478" i="2"/>
  <c r="S3478" i="2"/>
  <c r="T3478" i="2"/>
  <c r="A3479" i="2"/>
  <c r="B3479" i="2" s="1"/>
  <c r="C3479" i="2"/>
  <c r="D3479" i="2"/>
  <c r="G3479" i="2"/>
  <c r="E3479" i="2" s="1"/>
  <c r="F3479" i="2" s="1"/>
  <c r="H3479" i="2"/>
  <c r="I3479" i="2"/>
  <c r="K3479" i="2" s="1"/>
  <c r="L3479" i="2"/>
  <c r="M3479" i="2"/>
  <c r="O3479" i="2" s="1"/>
  <c r="P3479" i="2"/>
  <c r="Q3479" i="2"/>
  <c r="R3479" i="2"/>
  <c r="S3479" i="2"/>
  <c r="T3479" i="2"/>
  <c r="A3480" i="2"/>
  <c r="B3480" i="2" s="1"/>
  <c r="C3480" i="2"/>
  <c r="D3480" i="2"/>
  <c r="G3480" i="2"/>
  <c r="E3480" i="2" s="1"/>
  <c r="F3480" i="2" s="1"/>
  <c r="H3480" i="2"/>
  <c r="I3480" i="2"/>
  <c r="J3480" i="2" s="1"/>
  <c r="L3480" i="2"/>
  <c r="M3480" i="2"/>
  <c r="N3480" i="2" s="1"/>
  <c r="P3480" i="2"/>
  <c r="Q3480" i="2"/>
  <c r="R3480" i="2"/>
  <c r="S3480" i="2"/>
  <c r="T3480" i="2"/>
  <c r="A3481" i="2"/>
  <c r="B3481" i="2" s="1"/>
  <c r="C3481" i="2"/>
  <c r="D3481" i="2"/>
  <c r="G3481" i="2"/>
  <c r="E3481" i="2" s="1"/>
  <c r="F3481" i="2" s="1"/>
  <c r="H3481" i="2"/>
  <c r="I3481" i="2"/>
  <c r="K3481" i="2" s="1"/>
  <c r="L3481" i="2"/>
  <c r="M3481" i="2"/>
  <c r="O3481" i="2" s="1"/>
  <c r="P3481" i="2"/>
  <c r="Q3481" i="2"/>
  <c r="R3481" i="2"/>
  <c r="S3481" i="2"/>
  <c r="T3481" i="2"/>
  <c r="A3482" i="2"/>
  <c r="B3482" i="2" s="1"/>
  <c r="C3482" i="2"/>
  <c r="D3482" i="2"/>
  <c r="G3482" i="2"/>
  <c r="E3482" i="2" s="1"/>
  <c r="F3482" i="2" s="1"/>
  <c r="H3482" i="2"/>
  <c r="I3482" i="2"/>
  <c r="K3482" i="2" s="1"/>
  <c r="L3482" i="2"/>
  <c r="M3482" i="2"/>
  <c r="N3482" i="2" s="1"/>
  <c r="P3482" i="2"/>
  <c r="Q3482" i="2"/>
  <c r="R3482" i="2"/>
  <c r="S3482" i="2"/>
  <c r="T3482" i="2"/>
  <c r="A3483" i="2"/>
  <c r="B3483" i="2" s="1"/>
  <c r="C3483" i="2"/>
  <c r="D3483" i="2"/>
  <c r="G3483" i="2"/>
  <c r="E3483" i="2" s="1"/>
  <c r="F3483" i="2" s="1"/>
  <c r="H3483" i="2"/>
  <c r="I3483" i="2"/>
  <c r="K3483" i="2" s="1"/>
  <c r="L3483" i="2"/>
  <c r="M3483" i="2"/>
  <c r="P3483" i="2"/>
  <c r="Q3483" i="2"/>
  <c r="R3483" i="2"/>
  <c r="S3483" i="2"/>
  <c r="T3483" i="2"/>
  <c r="A3484" i="2"/>
  <c r="B3484" i="2" s="1"/>
  <c r="C3484" i="2"/>
  <c r="D3484" i="2"/>
  <c r="G3484" i="2"/>
  <c r="E3484" i="2" s="1"/>
  <c r="F3484" i="2" s="1"/>
  <c r="H3484" i="2"/>
  <c r="I3484" i="2"/>
  <c r="J3484" i="2" s="1"/>
  <c r="L3484" i="2"/>
  <c r="M3484" i="2"/>
  <c r="N3484" i="2" s="1"/>
  <c r="P3484" i="2"/>
  <c r="Q3484" i="2"/>
  <c r="R3484" i="2"/>
  <c r="S3484" i="2"/>
  <c r="T3484" i="2"/>
  <c r="A3485" i="2"/>
  <c r="B3485" i="2" s="1"/>
  <c r="C3485" i="2"/>
  <c r="D3485" i="2"/>
  <c r="G3485" i="2"/>
  <c r="E3485" i="2" s="1"/>
  <c r="F3485" i="2" s="1"/>
  <c r="H3485" i="2"/>
  <c r="I3485" i="2"/>
  <c r="L3485" i="2"/>
  <c r="M3485" i="2"/>
  <c r="P3485" i="2"/>
  <c r="Q3485" i="2"/>
  <c r="R3485" i="2"/>
  <c r="S3485" i="2"/>
  <c r="T3485" i="2"/>
  <c r="A3486" i="2"/>
  <c r="B3486" i="2" s="1"/>
  <c r="C3486" i="2"/>
  <c r="D3486" i="2"/>
  <c r="G3486" i="2"/>
  <c r="E3486" i="2" s="1"/>
  <c r="F3486" i="2" s="1"/>
  <c r="H3486" i="2"/>
  <c r="I3486" i="2"/>
  <c r="K3486" i="2" s="1"/>
  <c r="L3486" i="2"/>
  <c r="M3486" i="2"/>
  <c r="N3486" i="2" s="1"/>
  <c r="P3486" i="2"/>
  <c r="Q3486" i="2"/>
  <c r="R3486" i="2"/>
  <c r="S3486" i="2"/>
  <c r="T3486" i="2"/>
  <c r="A3487" i="2"/>
  <c r="B3487" i="2" s="1"/>
  <c r="C3487" i="2"/>
  <c r="D3487" i="2"/>
  <c r="G3487" i="2"/>
  <c r="E3487" i="2" s="1"/>
  <c r="F3487" i="2" s="1"/>
  <c r="H3487" i="2"/>
  <c r="I3487" i="2"/>
  <c r="K3487" i="2" s="1"/>
  <c r="L3487" i="2"/>
  <c r="M3487" i="2"/>
  <c r="O3487" i="2" s="1"/>
  <c r="P3487" i="2"/>
  <c r="Q3487" i="2"/>
  <c r="R3487" i="2"/>
  <c r="S3487" i="2"/>
  <c r="T3487" i="2"/>
  <c r="A3488" i="2"/>
  <c r="B3488" i="2" s="1"/>
  <c r="C3488" i="2"/>
  <c r="D3488" i="2"/>
  <c r="G3488" i="2"/>
  <c r="E3488" i="2" s="1"/>
  <c r="F3488" i="2" s="1"/>
  <c r="H3488" i="2"/>
  <c r="I3488" i="2"/>
  <c r="J3488" i="2" s="1"/>
  <c r="L3488" i="2"/>
  <c r="M3488" i="2"/>
  <c r="N3488" i="2" s="1"/>
  <c r="P3488" i="2"/>
  <c r="Q3488" i="2"/>
  <c r="R3488" i="2"/>
  <c r="S3488" i="2"/>
  <c r="T3488" i="2"/>
  <c r="A3489" i="2"/>
  <c r="B3489" i="2" s="1"/>
  <c r="C3489" i="2"/>
  <c r="D3489" i="2"/>
  <c r="G3489" i="2"/>
  <c r="E3489" i="2" s="1"/>
  <c r="F3489" i="2" s="1"/>
  <c r="H3489" i="2"/>
  <c r="I3489" i="2"/>
  <c r="K3489" i="2" s="1"/>
  <c r="L3489" i="2"/>
  <c r="M3489" i="2"/>
  <c r="O3489" i="2" s="1"/>
  <c r="P3489" i="2"/>
  <c r="Q3489" i="2"/>
  <c r="R3489" i="2"/>
  <c r="S3489" i="2"/>
  <c r="T3489" i="2"/>
  <c r="A3490" i="2"/>
  <c r="B3490" i="2" s="1"/>
  <c r="C3490" i="2"/>
  <c r="D3490" i="2"/>
  <c r="G3490" i="2"/>
  <c r="E3490" i="2" s="1"/>
  <c r="F3490" i="2" s="1"/>
  <c r="H3490" i="2"/>
  <c r="I3490" i="2"/>
  <c r="L3490" i="2"/>
  <c r="M3490" i="2"/>
  <c r="N3490" i="2" s="1"/>
  <c r="P3490" i="2"/>
  <c r="Q3490" i="2"/>
  <c r="R3490" i="2"/>
  <c r="S3490" i="2"/>
  <c r="T3490" i="2"/>
  <c r="A3491" i="2"/>
  <c r="B3491" i="2" s="1"/>
  <c r="C3491" i="2"/>
  <c r="D3491" i="2"/>
  <c r="G3491" i="2"/>
  <c r="E3491" i="2" s="1"/>
  <c r="F3491" i="2" s="1"/>
  <c r="H3491" i="2"/>
  <c r="I3491" i="2"/>
  <c r="K3491" i="2" s="1"/>
  <c r="L3491" i="2"/>
  <c r="M3491" i="2"/>
  <c r="O3491" i="2" s="1"/>
  <c r="P3491" i="2"/>
  <c r="Q3491" i="2"/>
  <c r="R3491" i="2"/>
  <c r="S3491" i="2"/>
  <c r="T3491" i="2"/>
  <c r="A3492" i="2"/>
  <c r="B3492" i="2" s="1"/>
  <c r="C3492" i="2"/>
  <c r="D3492" i="2"/>
  <c r="G3492" i="2"/>
  <c r="E3492" i="2" s="1"/>
  <c r="F3492" i="2" s="1"/>
  <c r="H3492" i="2"/>
  <c r="I3492" i="2"/>
  <c r="J3492" i="2" s="1"/>
  <c r="L3492" i="2"/>
  <c r="M3492" i="2"/>
  <c r="O3492" i="2" s="1"/>
  <c r="P3492" i="2"/>
  <c r="Q3492" i="2"/>
  <c r="R3492" i="2"/>
  <c r="S3492" i="2"/>
  <c r="T3492" i="2"/>
  <c r="A3493" i="2"/>
  <c r="B3493" i="2" s="1"/>
  <c r="C3493" i="2"/>
  <c r="D3493" i="2"/>
  <c r="G3493" i="2"/>
  <c r="E3493" i="2" s="1"/>
  <c r="F3493" i="2" s="1"/>
  <c r="H3493" i="2"/>
  <c r="I3493" i="2"/>
  <c r="K3493" i="2" s="1"/>
  <c r="L3493" i="2"/>
  <c r="M3493" i="2"/>
  <c r="P3493" i="2"/>
  <c r="Q3493" i="2"/>
  <c r="R3493" i="2"/>
  <c r="S3493" i="2"/>
  <c r="T3493" i="2"/>
  <c r="A3494" i="2"/>
  <c r="B3494" i="2" s="1"/>
  <c r="C3494" i="2"/>
  <c r="D3494" i="2"/>
  <c r="G3494" i="2"/>
  <c r="E3494" i="2" s="1"/>
  <c r="F3494" i="2" s="1"/>
  <c r="H3494" i="2"/>
  <c r="I3494" i="2"/>
  <c r="K3494" i="2" s="1"/>
  <c r="L3494" i="2"/>
  <c r="M3494" i="2"/>
  <c r="P3494" i="2"/>
  <c r="Q3494" i="2"/>
  <c r="R3494" i="2"/>
  <c r="S3494" i="2"/>
  <c r="T3494" i="2"/>
  <c r="A3495" i="2"/>
  <c r="B3495" i="2" s="1"/>
  <c r="C3495" i="2"/>
  <c r="D3495" i="2"/>
  <c r="G3495" i="2"/>
  <c r="E3495" i="2" s="1"/>
  <c r="F3495" i="2" s="1"/>
  <c r="H3495" i="2"/>
  <c r="I3495" i="2"/>
  <c r="L3495" i="2"/>
  <c r="M3495" i="2"/>
  <c r="O3495" i="2" s="1"/>
  <c r="P3495" i="2"/>
  <c r="Q3495" i="2"/>
  <c r="R3495" i="2"/>
  <c r="S3495" i="2"/>
  <c r="T3495" i="2"/>
  <c r="A3496" i="2"/>
  <c r="B3496" i="2" s="1"/>
  <c r="C3496" i="2"/>
  <c r="D3496" i="2"/>
  <c r="G3496" i="2"/>
  <c r="E3496" i="2" s="1"/>
  <c r="F3496" i="2" s="1"/>
  <c r="H3496" i="2"/>
  <c r="I3496" i="2"/>
  <c r="J3496" i="2" s="1"/>
  <c r="L3496" i="2"/>
  <c r="M3496" i="2"/>
  <c r="N3496" i="2" s="1"/>
  <c r="P3496" i="2"/>
  <c r="Q3496" i="2"/>
  <c r="R3496" i="2"/>
  <c r="S3496" i="2"/>
  <c r="T3496" i="2"/>
  <c r="A3497" i="2"/>
  <c r="B3497" i="2" s="1"/>
  <c r="C3497" i="2"/>
  <c r="D3497" i="2"/>
  <c r="G3497" i="2"/>
  <c r="E3497" i="2" s="1"/>
  <c r="F3497" i="2" s="1"/>
  <c r="H3497" i="2"/>
  <c r="I3497" i="2"/>
  <c r="K3497" i="2" s="1"/>
  <c r="L3497" i="2"/>
  <c r="M3497" i="2"/>
  <c r="O3497" i="2" s="1"/>
  <c r="P3497" i="2"/>
  <c r="Q3497" i="2"/>
  <c r="R3497" i="2"/>
  <c r="S3497" i="2"/>
  <c r="T3497" i="2"/>
  <c r="A3498" i="2"/>
  <c r="B3498" i="2" s="1"/>
  <c r="C3498" i="2"/>
  <c r="D3498" i="2"/>
  <c r="G3498" i="2"/>
  <c r="E3498" i="2" s="1"/>
  <c r="F3498" i="2" s="1"/>
  <c r="H3498" i="2"/>
  <c r="I3498" i="2"/>
  <c r="K3498" i="2" s="1"/>
  <c r="L3498" i="2"/>
  <c r="M3498" i="2"/>
  <c r="N3498" i="2" s="1"/>
  <c r="P3498" i="2"/>
  <c r="Q3498" i="2"/>
  <c r="R3498" i="2"/>
  <c r="S3498" i="2"/>
  <c r="T3498" i="2"/>
  <c r="A3499" i="2"/>
  <c r="B3499" i="2" s="1"/>
  <c r="C3499" i="2"/>
  <c r="D3499" i="2"/>
  <c r="G3499" i="2"/>
  <c r="E3499" i="2" s="1"/>
  <c r="F3499" i="2" s="1"/>
  <c r="H3499" i="2"/>
  <c r="I3499" i="2"/>
  <c r="K3499" i="2" s="1"/>
  <c r="L3499" i="2"/>
  <c r="M3499" i="2"/>
  <c r="O3499" i="2" s="1"/>
  <c r="P3499" i="2"/>
  <c r="Q3499" i="2"/>
  <c r="R3499" i="2"/>
  <c r="S3499" i="2"/>
  <c r="T3499" i="2"/>
  <c r="A3500" i="2"/>
  <c r="B3500" i="2" s="1"/>
  <c r="C3500" i="2"/>
  <c r="D3500" i="2"/>
  <c r="G3500" i="2"/>
  <c r="E3500" i="2" s="1"/>
  <c r="F3500" i="2" s="1"/>
  <c r="H3500" i="2"/>
  <c r="I3500" i="2"/>
  <c r="L3500" i="2"/>
  <c r="M3500" i="2"/>
  <c r="P3500" i="2"/>
  <c r="Q3500" i="2"/>
  <c r="R3500" i="2"/>
  <c r="S3500" i="2"/>
  <c r="T3500" i="2"/>
  <c r="A3501" i="2"/>
  <c r="B3501" i="2" s="1"/>
  <c r="C3501" i="2"/>
  <c r="D3501" i="2"/>
  <c r="G3501" i="2"/>
  <c r="E3501" i="2" s="1"/>
  <c r="F3501" i="2" s="1"/>
  <c r="H3501" i="2"/>
  <c r="I3501" i="2"/>
  <c r="K3501" i="2" s="1"/>
  <c r="L3501" i="2"/>
  <c r="M3501" i="2"/>
  <c r="O3501" i="2" s="1"/>
  <c r="P3501" i="2"/>
  <c r="Q3501" i="2"/>
  <c r="R3501" i="2"/>
  <c r="S3501" i="2"/>
  <c r="T3501" i="2"/>
  <c r="A3502" i="2"/>
  <c r="B3502" i="2" s="1"/>
  <c r="C3502" i="2"/>
  <c r="D3502" i="2"/>
  <c r="G3502" i="2"/>
  <c r="E3502" i="2" s="1"/>
  <c r="F3502" i="2" s="1"/>
  <c r="H3502" i="2"/>
  <c r="I3502" i="2"/>
  <c r="K3502" i="2" s="1"/>
  <c r="L3502" i="2"/>
  <c r="M3502" i="2"/>
  <c r="N3502" i="2" s="1"/>
  <c r="P3502" i="2"/>
  <c r="Q3502" i="2"/>
  <c r="R3502" i="2"/>
  <c r="S3502" i="2"/>
  <c r="T3502" i="2"/>
  <c r="A3503" i="2"/>
  <c r="B3503" i="2" s="1"/>
  <c r="C3503" i="2"/>
  <c r="D3503" i="2"/>
  <c r="G3503" i="2"/>
  <c r="E3503" i="2" s="1"/>
  <c r="F3503" i="2" s="1"/>
  <c r="H3503" i="2"/>
  <c r="I3503" i="2"/>
  <c r="K3503" i="2" s="1"/>
  <c r="L3503" i="2"/>
  <c r="M3503" i="2"/>
  <c r="O3503" i="2" s="1"/>
  <c r="P3503" i="2"/>
  <c r="Q3503" i="2"/>
  <c r="R3503" i="2"/>
  <c r="S3503" i="2"/>
  <c r="T3503" i="2"/>
  <c r="A3504" i="2"/>
  <c r="B3504" i="2" s="1"/>
  <c r="C3504" i="2"/>
  <c r="D3504" i="2"/>
  <c r="G3504" i="2"/>
  <c r="E3504" i="2" s="1"/>
  <c r="F3504" i="2" s="1"/>
  <c r="H3504" i="2"/>
  <c r="I3504" i="2"/>
  <c r="J3504" i="2" s="1"/>
  <c r="L3504" i="2"/>
  <c r="M3504" i="2"/>
  <c r="P3504" i="2"/>
  <c r="Q3504" i="2"/>
  <c r="R3504" i="2"/>
  <c r="S3504" i="2"/>
  <c r="T3504" i="2"/>
  <c r="A3505" i="2"/>
  <c r="B3505" i="2" s="1"/>
  <c r="C3505" i="2"/>
  <c r="D3505" i="2"/>
  <c r="G3505" i="2"/>
  <c r="E3505" i="2" s="1"/>
  <c r="F3505" i="2" s="1"/>
  <c r="H3505" i="2"/>
  <c r="I3505" i="2"/>
  <c r="K3505" i="2" s="1"/>
  <c r="L3505" i="2"/>
  <c r="M3505" i="2"/>
  <c r="P3505" i="2"/>
  <c r="Q3505" i="2"/>
  <c r="R3505" i="2"/>
  <c r="S3505" i="2"/>
  <c r="T3505" i="2"/>
  <c r="A3506" i="2"/>
  <c r="B3506" i="2" s="1"/>
  <c r="C3506" i="2"/>
  <c r="D3506" i="2"/>
  <c r="G3506" i="2"/>
  <c r="E3506" i="2" s="1"/>
  <c r="F3506" i="2" s="1"/>
  <c r="H3506" i="2"/>
  <c r="I3506" i="2"/>
  <c r="K3506" i="2" s="1"/>
  <c r="L3506" i="2"/>
  <c r="M3506" i="2"/>
  <c r="N3506" i="2" s="1"/>
  <c r="P3506" i="2"/>
  <c r="Q3506" i="2"/>
  <c r="R3506" i="2"/>
  <c r="S3506" i="2"/>
  <c r="T3506" i="2"/>
  <c r="A3507" i="2"/>
  <c r="B3507" i="2" s="1"/>
  <c r="C3507" i="2"/>
  <c r="D3507" i="2"/>
  <c r="G3507" i="2"/>
  <c r="E3507" i="2" s="1"/>
  <c r="F3507" i="2" s="1"/>
  <c r="H3507" i="2"/>
  <c r="I3507" i="2"/>
  <c r="K3507" i="2" s="1"/>
  <c r="L3507" i="2"/>
  <c r="M3507" i="2"/>
  <c r="O3507" i="2" s="1"/>
  <c r="P3507" i="2"/>
  <c r="Q3507" i="2"/>
  <c r="R3507" i="2"/>
  <c r="S3507" i="2"/>
  <c r="T3507" i="2"/>
  <c r="A3508" i="2"/>
  <c r="B3508" i="2" s="1"/>
  <c r="C3508" i="2"/>
  <c r="D3508" i="2"/>
  <c r="G3508" i="2"/>
  <c r="E3508" i="2" s="1"/>
  <c r="F3508" i="2" s="1"/>
  <c r="H3508" i="2"/>
  <c r="I3508" i="2"/>
  <c r="J3508" i="2" s="1"/>
  <c r="L3508" i="2"/>
  <c r="M3508" i="2"/>
  <c r="N3508" i="2" s="1"/>
  <c r="P3508" i="2"/>
  <c r="Q3508" i="2"/>
  <c r="R3508" i="2"/>
  <c r="S3508" i="2"/>
  <c r="T3508" i="2"/>
  <c r="A3509" i="2"/>
  <c r="B3509" i="2" s="1"/>
  <c r="C3509" i="2"/>
  <c r="D3509" i="2"/>
  <c r="G3509" i="2"/>
  <c r="E3509" i="2" s="1"/>
  <c r="F3509" i="2" s="1"/>
  <c r="H3509" i="2"/>
  <c r="I3509" i="2"/>
  <c r="L3509" i="2"/>
  <c r="M3509" i="2"/>
  <c r="O3509" i="2" s="1"/>
  <c r="P3509" i="2"/>
  <c r="Q3509" i="2"/>
  <c r="R3509" i="2"/>
  <c r="S3509" i="2"/>
  <c r="T3509" i="2"/>
  <c r="A3510" i="2"/>
  <c r="B3510" i="2" s="1"/>
  <c r="C3510" i="2"/>
  <c r="D3510" i="2"/>
  <c r="G3510" i="2"/>
  <c r="E3510" i="2" s="1"/>
  <c r="F3510" i="2" s="1"/>
  <c r="H3510" i="2"/>
  <c r="I3510" i="2"/>
  <c r="L3510" i="2"/>
  <c r="M3510" i="2"/>
  <c r="N3510" i="2" s="1"/>
  <c r="P3510" i="2"/>
  <c r="Q3510" i="2"/>
  <c r="R3510" i="2"/>
  <c r="S3510" i="2"/>
  <c r="T3510" i="2"/>
  <c r="A3511" i="2"/>
  <c r="B3511" i="2" s="1"/>
  <c r="C3511" i="2"/>
  <c r="D3511" i="2"/>
  <c r="G3511" i="2"/>
  <c r="E3511" i="2" s="1"/>
  <c r="F3511" i="2" s="1"/>
  <c r="H3511" i="2"/>
  <c r="I3511" i="2"/>
  <c r="K3511" i="2" s="1"/>
  <c r="L3511" i="2"/>
  <c r="M3511" i="2"/>
  <c r="O3511" i="2" s="1"/>
  <c r="P3511" i="2"/>
  <c r="Q3511" i="2"/>
  <c r="R3511" i="2"/>
  <c r="S3511" i="2"/>
  <c r="T3511" i="2"/>
  <c r="A3512" i="2"/>
  <c r="B3512" i="2" s="1"/>
  <c r="C3512" i="2"/>
  <c r="D3512" i="2"/>
  <c r="G3512" i="2"/>
  <c r="E3512" i="2" s="1"/>
  <c r="F3512" i="2" s="1"/>
  <c r="H3512" i="2"/>
  <c r="I3512" i="2"/>
  <c r="J3512" i="2" s="1"/>
  <c r="L3512" i="2"/>
  <c r="M3512" i="2"/>
  <c r="N3512" i="2" s="1"/>
  <c r="P3512" i="2"/>
  <c r="Q3512" i="2"/>
  <c r="R3512" i="2"/>
  <c r="S3512" i="2"/>
  <c r="T3512" i="2"/>
  <c r="A3513" i="2"/>
  <c r="B3513" i="2" s="1"/>
  <c r="C3513" i="2"/>
  <c r="D3513" i="2"/>
  <c r="G3513" i="2"/>
  <c r="E3513" i="2" s="1"/>
  <c r="F3513" i="2" s="1"/>
  <c r="H3513" i="2"/>
  <c r="I3513" i="2"/>
  <c r="L3513" i="2"/>
  <c r="M3513" i="2"/>
  <c r="O3513" i="2" s="1"/>
  <c r="P3513" i="2"/>
  <c r="Q3513" i="2"/>
  <c r="R3513" i="2"/>
  <c r="S3513" i="2"/>
  <c r="T3513" i="2"/>
  <c r="A3514" i="2"/>
  <c r="B3514" i="2" s="1"/>
  <c r="C3514" i="2"/>
  <c r="D3514" i="2"/>
  <c r="G3514" i="2"/>
  <c r="E3514" i="2" s="1"/>
  <c r="F3514" i="2" s="1"/>
  <c r="H3514" i="2"/>
  <c r="I3514" i="2"/>
  <c r="K3514" i="2" s="1"/>
  <c r="L3514" i="2"/>
  <c r="M3514" i="2"/>
  <c r="N3514" i="2" s="1"/>
  <c r="P3514" i="2"/>
  <c r="Q3514" i="2"/>
  <c r="R3514" i="2"/>
  <c r="S3514" i="2"/>
  <c r="T3514" i="2"/>
  <c r="A3515" i="2"/>
  <c r="B3515" i="2" s="1"/>
  <c r="C3515" i="2"/>
  <c r="D3515" i="2"/>
  <c r="G3515" i="2"/>
  <c r="E3515" i="2" s="1"/>
  <c r="F3515" i="2" s="1"/>
  <c r="H3515" i="2"/>
  <c r="I3515" i="2"/>
  <c r="K3515" i="2" s="1"/>
  <c r="L3515" i="2"/>
  <c r="M3515" i="2"/>
  <c r="P3515" i="2"/>
  <c r="Q3515" i="2"/>
  <c r="R3515" i="2"/>
  <c r="S3515" i="2"/>
  <c r="T3515" i="2"/>
  <c r="A3516" i="2"/>
  <c r="B3516" i="2" s="1"/>
  <c r="C3516" i="2"/>
  <c r="D3516" i="2"/>
  <c r="G3516" i="2"/>
  <c r="E3516" i="2" s="1"/>
  <c r="F3516" i="2" s="1"/>
  <c r="H3516" i="2"/>
  <c r="I3516" i="2"/>
  <c r="J3516" i="2" s="1"/>
  <c r="L3516" i="2"/>
  <c r="M3516" i="2"/>
  <c r="P3516" i="2"/>
  <c r="Q3516" i="2"/>
  <c r="R3516" i="2"/>
  <c r="S3516" i="2"/>
  <c r="T3516" i="2"/>
  <c r="A3517" i="2"/>
  <c r="B3517" i="2" s="1"/>
  <c r="C3517" i="2"/>
  <c r="D3517" i="2"/>
  <c r="G3517" i="2"/>
  <c r="E3517" i="2" s="1"/>
  <c r="F3517" i="2" s="1"/>
  <c r="H3517" i="2"/>
  <c r="I3517" i="2"/>
  <c r="K3517" i="2" s="1"/>
  <c r="L3517" i="2"/>
  <c r="M3517" i="2"/>
  <c r="P3517" i="2"/>
  <c r="Q3517" i="2"/>
  <c r="R3517" i="2"/>
  <c r="S3517" i="2"/>
  <c r="T3517" i="2"/>
  <c r="A3518" i="2"/>
  <c r="B3518" i="2" s="1"/>
  <c r="C3518" i="2"/>
  <c r="D3518" i="2"/>
  <c r="G3518" i="2"/>
  <c r="E3518" i="2" s="1"/>
  <c r="F3518" i="2" s="1"/>
  <c r="H3518" i="2"/>
  <c r="I3518" i="2"/>
  <c r="K3518" i="2" s="1"/>
  <c r="L3518" i="2"/>
  <c r="M3518" i="2"/>
  <c r="N3518" i="2" s="1"/>
  <c r="P3518" i="2"/>
  <c r="Q3518" i="2"/>
  <c r="R3518" i="2"/>
  <c r="S3518" i="2"/>
  <c r="T3518" i="2"/>
  <c r="A3519" i="2"/>
  <c r="B3519" i="2" s="1"/>
  <c r="C3519" i="2"/>
  <c r="D3519" i="2"/>
  <c r="G3519" i="2"/>
  <c r="E3519" i="2" s="1"/>
  <c r="F3519" i="2" s="1"/>
  <c r="H3519" i="2"/>
  <c r="I3519" i="2"/>
  <c r="K3519" i="2" s="1"/>
  <c r="L3519" i="2"/>
  <c r="M3519" i="2"/>
  <c r="O3519" i="2" s="1"/>
  <c r="P3519" i="2"/>
  <c r="Q3519" i="2"/>
  <c r="R3519" i="2"/>
  <c r="S3519" i="2"/>
  <c r="T3519" i="2"/>
  <c r="A3520" i="2"/>
  <c r="B3520" i="2" s="1"/>
  <c r="C3520" i="2"/>
  <c r="D3520" i="2"/>
  <c r="G3520" i="2"/>
  <c r="E3520" i="2" s="1"/>
  <c r="F3520" i="2" s="1"/>
  <c r="H3520" i="2"/>
  <c r="I3520" i="2"/>
  <c r="J3520" i="2" s="1"/>
  <c r="L3520" i="2"/>
  <c r="M3520" i="2"/>
  <c r="O3520" i="2" s="1"/>
  <c r="P3520" i="2"/>
  <c r="Q3520" i="2"/>
  <c r="R3520" i="2"/>
  <c r="S3520" i="2"/>
  <c r="T3520" i="2"/>
  <c r="A3521" i="2"/>
  <c r="B3521" i="2" s="1"/>
  <c r="C3521" i="2"/>
  <c r="D3521" i="2"/>
  <c r="G3521" i="2"/>
  <c r="E3521" i="2" s="1"/>
  <c r="F3521" i="2" s="1"/>
  <c r="H3521" i="2"/>
  <c r="I3521" i="2"/>
  <c r="K3521" i="2" s="1"/>
  <c r="L3521" i="2"/>
  <c r="M3521" i="2"/>
  <c r="O3521" i="2" s="1"/>
  <c r="P3521" i="2"/>
  <c r="Q3521" i="2"/>
  <c r="R3521" i="2"/>
  <c r="S3521" i="2"/>
  <c r="T3521" i="2"/>
  <c r="A3522" i="2"/>
  <c r="B3522" i="2" s="1"/>
  <c r="C3522" i="2"/>
  <c r="D3522" i="2"/>
  <c r="G3522" i="2"/>
  <c r="E3522" i="2" s="1"/>
  <c r="F3522" i="2" s="1"/>
  <c r="H3522" i="2"/>
  <c r="I3522" i="2"/>
  <c r="L3522" i="2"/>
  <c r="M3522" i="2"/>
  <c r="N3522" i="2" s="1"/>
  <c r="P3522" i="2"/>
  <c r="Q3522" i="2"/>
  <c r="R3522" i="2"/>
  <c r="S3522" i="2"/>
  <c r="T3522" i="2"/>
  <c r="A3523" i="2"/>
  <c r="B3523" i="2" s="1"/>
  <c r="C3523" i="2"/>
  <c r="D3523" i="2"/>
  <c r="G3523" i="2"/>
  <c r="E3523" i="2" s="1"/>
  <c r="F3523" i="2" s="1"/>
  <c r="H3523" i="2"/>
  <c r="I3523" i="2"/>
  <c r="K3523" i="2" s="1"/>
  <c r="L3523" i="2"/>
  <c r="M3523" i="2"/>
  <c r="O3523" i="2" s="1"/>
  <c r="P3523" i="2"/>
  <c r="Q3523" i="2"/>
  <c r="R3523" i="2"/>
  <c r="S3523" i="2"/>
  <c r="T3523" i="2"/>
  <c r="A3524" i="2"/>
  <c r="B3524" i="2" s="1"/>
  <c r="C3524" i="2"/>
  <c r="D3524" i="2"/>
  <c r="G3524" i="2"/>
  <c r="E3524" i="2" s="1"/>
  <c r="F3524" i="2" s="1"/>
  <c r="H3524" i="2"/>
  <c r="I3524" i="2"/>
  <c r="J3524" i="2" s="1"/>
  <c r="L3524" i="2"/>
  <c r="M3524" i="2"/>
  <c r="O3524" i="2" s="1"/>
  <c r="P3524" i="2"/>
  <c r="Q3524" i="2"/>
  <c r="R3524" i="2"/>
  <c r="S3524" i="2"/>
  <c r="T3524" i="2"/>
  <c r="A3525" i="2"/>
  <c r="B3525" i="2" s="1"/>
  <c r="C3525" i="2"/>
  <c r="D3525" i="2"/>
  <c r="G3525" i="2"/>
  <c r="E3525" i="2" s="1"/>
  <c r="F3525" i="2" s="1"/>
  <c r="H3525" i="2"/>
  <c r="I3525" i="2"/>
  <c r="K3525" i="2" s="1"/>
  <c r="L3525" i="2"/>
  <c r="M3525" i="2"/>
  <c r="P3525" i="2"/>
  <c r="Q3525" i="2"/>
  <c r="R3525" i="2"/>
  <c r="S3525" i="2"/>
  <c r="T3525" i="2"/>
  <c r="A3526" i="2"/>
  <c r="B3526" i="2" s="1"/>
  <c r="C3526" i="2"/>
  <c r="D3526" i="2"/>
  <c r="G3526" i="2"/>
  <c r="E3526" i="2" s="1"/>
  <c r="F3526" i="2" s="1"/>
  <c r="H3526" i="2"/>
  <c r="I3526" i="2"/>
  <c r="K3526" i="2" s="1"/>
  <c r="L3526" i="2"/>
  <c r="M3526" i="2"/>
  <c r="P3526" i="2"/>
  <c r="Q3526" i="2"/>
  <c r="R3526" i="2"/>
  <c r="S3526" i="2"/>
  <c r="T3526" i="2"/>
  <c r="A3527" i="2"/>
  <c r="B3527" i="2" s="1"/>
  <c r="C3527" i="2"/>
  <c r="D3527" i="2"/>
  <c r="G3527" i="2"/>
  <c r="E3527" i="2" s="1"/>
  <c r="F3527" i="2" s="1"/>
  <c r="H3527" i="2"/>
  <c r="I3527" i="2"/>
  <c r="K3527" i="2" s="1"/>
  <c r="L3527" i="2"/>
  <c r="M3527" i="2"/>
  <c r="O3527" i="2" s="1"/>
  <c r="P3527" i="2"/>
  <c r="Q3527" i="2"/>
  <c r="R3527" i="2"/>
  <c r="S3527" i="2"/>
  <c r="T3527" i="2"/>
  <c r="A3528" i="2"/>
  <c r="B3528" i="2" s="1"/>
  <c r="C3528" i="2"/>
  <c r="D3528" i="2"/>
  <c r="G3528" i="2"/>
  <c r="E3528" i="2" s="1"/>
  <c r="F3528" i="2" s="1"/>
  <c r="H3528" i="2"/>
  <c r="I3528" i="2"/>
  <c r="J3528" i="2" s="1"/>
  <c r="L3528" i="2"/>
  <c r="M3528" i="2"/>
  <c r="N3528" i="2" s="1"/>
  <c r="P3528" i="2"/>
  <c r="Q3528" i="2"/>
  <c r="R3528" i="2"/>
  <c r="S3528" i="2"/>
  <c r="T3528" i="2"/>
  <c r="A3529" i="2"/>
  <c r="B3529" i="2" s="1"/>
  <c r="C3529" i="2"/>
  <c r="D3529" i="2"/>
  <c r="G3529" i="2"/>
  <c r="E3529" i="2" s="1"/>
  <c r="F3529" i="2" s="1"/>
  <c r="H3529" i="2"/>
  <c r="I3529" i="2"/>
  <c r="K3529" i="2" s="1"/>
  <c r="L3529" i="2"/>
  <c r="M3529" i="2"/>
  <c r="O3529" i="2" s="1"/>
  <c r="P3529" i="2"/>
  <c r="Q3529" i="2"/>
  <c r="R3529" i="2"/>
  <c r="S3529" i="2"/>
  <c r="T3529" i="2"/>
  <c r="A3530" i="2"/>
  <c r="B3530" i="2" s="1"/>
  <c r="C3530" i="2"/>
  <c r="D3530" i="2"/>
  <c r="G3530" i="2"/>
  <c r="E3530" i="2" s="1"/>
  <c r="F3530" i="2" s="1"/>
  <c r="H3530" i="2"/>
  <c r="I3530" i="2"/>
  <c r="K3530" i="2" s="1"/>
  <c r="L3530" i="2"/>
  <c r="M3530" i="2"/>
  <c r="N3530" i="2" s="1"/>
  <c r="P3530" i="2"/>
  <c r="Q3530" i="2"/>
  <c r="R3530" i="2"/>
  <c r="S3530" i="2"/>
  <c r="T3530" i="2"/>
  <c r="A3531" i="2"/>
  <c r="B3531" i="2" s="1"/>
  <c r="C3531" i="2"/>
  <c r="D3531" i="2"/>
  <c r="G3531" i="2"/>
  <c r="E3531" i="2" s="1"/>
  <c r="F3531" i="2" s="1"/>
  <c r="H3531" i="2"/>
  <c r="I3531" i="2"/>
  <c r="L3531" i="2"/>
  <c r="M3531" i="2"/>
  <c r="O3531" i="2" s="1"/>
  <c r="P3531" i="2"/>
  <c r="Q3531" i="2"/>
  <c r="R3531" i="2"/>
  <c r="S3531" i="2"/>
  <c r="T3531" i="2"/>
  <c r="A3532" i="2"/>
  <c r="B3532" i="2" s="1"/>
  <c r="C3532" i="2"/>
  <c r="D3532" i="2"/>
  <c r="G3532" i="2"/>
  <c r="E3532" i="2" s="1"/>
  <c r="F3532" i="2" s="1"/>
  <c r="H3532" i="2"/>
  <c r="I3532" i="2"/>
  <c r="L3532" i="2"/>
  <c r="M3532" i="2"/>
  <c r="P3532" i="2"/>
  <c r="Q3532" i="2"/>
  <c r="R3532" i="2"/>
  <c r="S3532" i="2"/>
  <c r="T3532" i="2"/>
  <c r="A3533" i="2"/>
  <c r="B3533" i="2" s="1"/>
  <c r="C3533" i="2"/>
  <c r="D3533" i="2"/>
  <c r="G3533" i="2"/>
  <c r="E3533" i="2" s="1"/>
  <c r="F3533" i="2" s="1"/>
  <c r="H3533" i="2"/>
  <c r="I3533" i="2"/>
  <c r="K3533" i="2" s="1"/>
  <c r="L3533" i="2"/>
  <c r="M3533" i="2"/>
  <c r="O3533" i="2" s="1"/>
  <c r="P3533" i="2"/>
  <c r="Q3533" i="2"/>
  <c r="R3533" i="2"/>
  <c r="S3533" i="2"/>
  <c r="T3533" i="2"/>
  <c r="A3534" i="2"/>
  <c r="B3534" i="2" s="1"/>
  <c r="C3534" i="2"/>
  <c r="D3534" i="2"/>
  <c r="G3534" i="2"/>
  <c r="E3534" i="2" s="1"/>
  <c r="F3534" i="2" s="1"/>
  <c r="H3534" i="2"/>
  <c r="I3534" i="2"/>
  <c r="K3534" i="2" s="1"/>
  <c r="L3534" i="2"/>
  <c r="M3534" i="2"/>
  <c r="N3534" i="2" s="1"/>
  <c r="P3534" i="2"/>
  <c r="Q3534" i="2"/>
  <c r="R3534" i="2"/>
  <c r="S3534" i="2"/>
  <c r="T3534" i="2"/>
  <c r="A3535" i="2"/>
  <c r="B3535" i="2" s="1"/>
  <c r="C3535" i="2"/>
  <c r="D3535" i="2"/>
  <c r="G3535" i="2"/>
  <c r="E3535" i="2" s="1"/>
  <c r="F3535" i="2" s="1"/>
  <c r="H3535" i="2"/>
  <c r="I3535" i="2"/>
  <c r="K3535" i="2" s="1"/>
  <c r="L3535" i="2"/>
  <c r="M3535" i="2"/>
  <c r="O3535" i="2" s="1"/>
  <c r="P3535" i="2"/>
  <c r="Q3535" i="2"/>
  <c r="R3535" i="2"/>
  <c r="S3535" i="2"/>
  <c r="T3535" i="2"/>
  <c r="A3536" i="2"/>
  <c r="B3536" i="2" s="1"/>
  <c r="C3536" i="2"/>
  <c r="D3536" i="2"/>
  <c r="G3536" i="2"/>
  <c r="E3536" i="2" s="1"/>
  <c r="F3536" i="2" s="1"/>
  <c r="H3536" i="2"/>
  <c r="I3536" i="2"/>
  <c r="J3536" i="2" s="1"/>
  <c r="L3536" i="2"/>
  <c r="M3536" i="2"/>
  <c r="P3536" i="2"/>
  <c r="Q3536" i="2"/>
  <c r="R3536" i="2"/>
  <c r="S3536" i="2"/>
  <c r="T3536" i="2"/>
  <c r="A3537" i="2"/>
  <c r="B3537" i="2" s="1"/>
  <c r="C3537" i="2"/>
  <c r="D3537" i="2"/>
  <c r="G3537" i="2"/>
  <c r="E3537" i="2" s="1"/>
  <c r="F3537" i="2" s="1"/>
  <c r="H3537" i="2"/>
  <c r="I3537" i="2"/>
  <c r="K3537" i="2" s="1"/>
  <c r="L3537" i="2"/>
  <c r="M3537" i="2"/>
  <c r="P3537" i="2"/>
  <c r="Q3537" i="2"/>
  <c r="R3537" i="2"/>
  <c r="S3537" i="2"/>
  <c r="T3537" i="2"/>
  <c r="A3538" i="2"/>
  <c r="B3538" i="2" s="1"/>
  <c r="C3538" i="2"/>
  <c r="D3538" i="2"/>
  <c r="G3538" i="2"/>
  <c r="E3538" i="2" s="1"/>
  <c r="F3538" i="2" s="1"/>
  <c r="H3538" i="2"/>
  <c r="I3538" i="2"/>
  <c r="K3538" i="2" s="1"/>
  <c r="L3538" i="2"/>
  <c r="M3538" i="2"/>
  <c r="N3538" i="2" s="1"/>
  <c r="P3538" i="2"/>
  <c r="Q3538" i="2"/>
  <c r="R3538" i="2"/>
  <c r="S3538" i="2"/>
  <c r="T3538" i="2"/>
  <c r="A3539" i="2"/>
  <c r="B3539" i="2" s="1"/>
  <c r="C3539" i="2"/>
  <c r="D3539" i="2"/>
  <c r="G3539" i="2"/>
  <c r="E3539" i="2" s="1"/>
  <c r="F3539" i="2" s="1"/>
  <c r="H3539" i="2"/>
  <c r="I3539" i="2"/>
  <c r="K3539" i="2" s="1"/>
  <c r="L3539" i="2"/>
  <c r="M3539" i="2"/>
  <c r="O3539" i="2" s="1"/>
  <c r="P3539" i="2"/>
  <c r="Q3539" i="2"/>
  <c r="R3539" i="2"/>
  <c r="S3539" i="2"/>
  <c r="T3539" i="2"/>
  <c r="A3540" i="2"/>
  <c r="B3540" i="2" s="1"/>
  <c r="C3540" i="2"/>
  <c r="D3540" i="2"/>
  <c r="G3540" i="2"/>
  <c r="E3540" i="2" s="1"/>
  <c r="F3540" i="2" s="1"/>
  <c r="H3540" i="2"/>
  <c r="I3540" i="2"/>
  <c r="J3540" i="2" s="1"/>
  <c r="L3540" i="2"/>
  <c r="M3540" i="2"/>
  <c r="N3540" i="2" s="1"/>
  <c r="P3540" i="2"/>
  <c r="Q3540" i="2"/>
  <c r="R3540" i="2"/>
  <c r="S3540" i="2"/>
  <c r="T3540" i="2"/>
  <c r="A3541" i="2"/>
  <c r="B3541" i="2" s="1"/>
  <c r="C3541" i="2"/>
  <c r="D3541" i="2"/>
  <c r="G3541" i="2"/>
  <c r="E3541" i="2" s="1"/>
  <c r="F3541" i="2" s="1"/>
  <c r="H3541" i="2"/>
  <c r="I3541" i="2"/>
  <c r="K3541" i="2" s="1"/>
  <c r="L3541" i="2"/>
  <c r="M3541" i="2"/>
  <c r="O3541" i="2" s="1"/>
  <c r="P3541" i="2"/>
  <c r="Q3541" i="2"/>
  <c r="R3541" i="2"/>
  <c r="S3541" i="2"/>
  <c r="T3541" i="2"/>
  <c r="A3542" i="2"/>
  <c r="B3542" i="2" s="1"/>
  <c r="C3542" i="2"/>
  <c r="D3542" i="2"/>
  <c r="G3542" i="2"/>
  <c r="E3542" i="2" s="1"/>
  <c r="F3542" i="2" s="1"/>
  <c r="H3542" i="2"/>
  <c r="I3542" i="2"/>
  <c r="L3542" i="2"/>
  <c r="M3542" i="2"/>
  <c r="N3542" i="2" s="1"/>
  <c r="P3542" i="2"/>
  <c r="Q3542" i="2"/>
  <c r="R3542" i="2"/>
  <c r="S3542" i="2"/>
  <c r="T3542" i="2"/>
  <c r="A3543" i="2"/>
  <c r="B3543" i="2" s="1"/>
  <c r="C3543" i="2"/>
  <c r="D3543" i="2"/>
  <c r="G3543" i="2"/>
  <c r="E3543" i="2" s="1"/>
  <c r="F3543" i="2" s="1"/>
  <c r="H3543" i="2"/>
  <c r="I3543" i="2"/>
  <c r="K3543" i="2" s="1"/>
  <c r="L3543" i="2"/>
  <c r="M3543" i="2"/>
  <c r="O3543" i="2" s="1"/>
  <c r="P3543" i="2"/>
  <c r="Q3543" i="2"/>
  <c r="R3543" i="2"/>
  <c r="S3543" i="2"/>
  <c r="T3543" i="2"/>
  <c r="A3544" i="2"/>
  <c r="B3544" i="2" s="1"/>
  <c r="C3544" i="2"/>
  <c r="D3544" i="2"/>
  <c r="G3544" i="2"/>
  <c r="E3544" i="2" s="1"/>
  <c r="F3544" i="2" s="1"/>
  <c r="H3544" i="2"/>
  <c r="I3544" i="2"/>
  <c r="L3544" i="2"/>
  <c r="M3544" i="2"/>
  <c r="N3544" i="2" s="1"/>
  <c r="P3544" i="2"/>
  <c r="Q3544" i="2"/>
  <c r="R3544" i="2"/>
  <c r="S3544" i="2"/>
  <c r="T3544" i="2"/>
  <c r="A3545" i="2"/>
  <c r="B3545" i="2" s="1"/>
  <c r="C3545" i="2"/>
  <c r="D3545" i="2"/>
  <c r="G3545" i="2"/>
  <c r="E3545" i="2" s="1"/>
  <c r="F3545" i="2" s="1"/>
  <c r="H3545" i="2"/>
  <c r="I3545" i="2"/>
  <c r="K3545" i="2" s="1"/>
  <c r="L3545" i="2"/>
  <c r="M3545" i="2"/>
  <c r="O3545" i="2" s="1"/>
  <c r="P3545" i="2"/>
  <c r="Q3545" i="2"/>
  <c r="R3545" i="2"/>
  <c r="S3545" i="2"/>
  <c r="T3545" i="2"/>
  <c r="A3546" i="2"/>
  <c r="B3546" i="2" s="1"/>
  <c r="C3546" i="2"/>
  <c r="D3546" i="2"/>
  <c r="G3546" i="2"/>
  <c r="E3546" i="2" s="1"/>
  <c r="F3546" i="2" s="1"/>
  <c r="H3546" i="2"/>
  <c r="I3546" i="2"/>
  <c r="K3546" i="2" s="1"/>
  <c r="L3546" i="2"/>
  <c r="M3546" i="2"/>
  <c r="N3546" i="2" s="1"/>
  <c r="P3546" i="2"/>
  <c r="Q3546" i="2"/>
  <c r="R3546" i="2"/>
  <c r="S3546" i="2"/>
  <c r="T3546" i="2"/>
  <c r="A3547" i="2"/>
  <c r="B3547" i="2" s="1"/>
  <c r="C3547" i="2"/>
  <c r="D3547" i="2"/>
  <c r="G3547" i="2"/>
  <c r="E3547" i="2" s="1"/>
  <c r="F3547" i="2" s="1"/>
  <c r="H3547" i="2"/>
  <c r="I3547" i="2"/>
  <c r="K3547" i="2" s="1"/>
  <c r="L3547" i="2"/>
  <c r="M3547" i="2"/>
  <c r="P3547" i="2"/>
  <c r="Q3547" i="2"/>
  <c r="R3547" i="2"/>
  <c r="S3547" i="2"/>
  <c r="T3547" i="2"/>
  <c r="A3548" i="2"/>
  <c r="B3548" i="2" s="1"/>
  <c r="C3548" i="2"/>
  <c r="D3548" i="2"/>
  <c r="G3548" i="2"/>
  <c r="E3548" i="2" s="1"/>
  <c r="F3548" i="2" s="1"/>
  <c r="H3548" i="2"/>
  <c r="I3548" i="2"/>
  <c r="J3548" i="2" s="1"/>
  <c r="L3548" i="2"/>
  <c r="M3548" i="2"/>
  <c r="N3548" i="2" s="1"/>
  <c r="P3548" i="2"/>
  <c r="Q3548" i="2"/>
  <c r="R3548" i="2"/>
  <c r="S3548" i="2"/>
  <c r="T3548" i="2"/>
  <c r="A3549" i="2"/>
  <c r="B3549" i="2" s="1"/>
  <c r="C3549" i="2"/>
  <c r="D3549" i="2"/>
  <c r="G3549" i="2"/>
  <c r="E3549" i="2" s="1"/>
  <c r="F3549" i="2" s="1"/>
  <c r="H3549" i="2"/>
  <c r="I3549" i="2"/>
  <c r="K3549" i="2" s="1"/>
  <c r="L3549" i="2"/>
  <c r="M3549" i="2"/>
  <c r="P3549" i="2"/>
  <c r="Q3549" i="2"/>
  <c r="R3549" i="2"/>
  <c r="S3549" i="2"/>
  <c r="T3549" i="2"/>
  <c r="A3550" i="2"/>
  <c r="B3550" i="2" s="1"/>
  <c r="C3550" i="2"/>
  <c r="D3550" i="2"/>
  <c r="G3550" i="2"/>
  <c r="E3550" i="2" s="1"/>
  <c r="F3550" i="2" s="1"/>
  <c r="H3550" i="2"/>
  <c r="I3550" i="2"/>
  <c r="K3550" i="2" s="1"/>
  <c r="L3550" i="2"/>
  <c r="M3550" i="2"/>
  <c r="N3550" i="2" s="1"/>
  <c r="P3550" i="2"/>
  <c r="Q3550" i="2"/>
  <c r="R3550" i="2"/>
  <c r="S3550" i="2"/>
  <c r="T3550" i="2"/>
  <c r="A3551" i="2"/>
  <c r="B3551" i="2" s="1"/>
  <c r="C3551" i="2"/>
  <c r="D3551" i="2"/>
  <c r="G3551" i="2"/>
  <c r="E3551" i="2" s="1"/>
  <c r="F3551" i="2" s="1"/>
  <c r="H3551" i="2"/>
  <c r="I3551" i="2"/>
  <c r="K3551" i="2" s="1"/>
  <c r="L3551" i="2"/>
  <c r="M3551" i="2"/>
  <c r="O3551" i="2" s="1"/>
  <c r="P3551" i="2"/>
  <c r="Q3551" i="2"/>
  <c r="R3551" i="2"/>
  <c r="S3551" i="2"/>
  <c r="T3551" i="2"/>
  <c r="A3552" i="2"/>
  <c r="B3552" i="2" s="1"/>
  <c r="C3552" i="2"/>
  <c r="D3552" i="2"/>
  <c r="G3552" i="2"/>
  <c r="E3552" i="2" s="1"/>
  <c r="F3552" i="2" s="1"/>
  <c r="H3552" i="2"/>
  <c r="I3552" i="2"/>
  <c r="L3552" i="2"/>
  <c r="M3552" i="2"/>
  <c r="N3552" i="2" s="1"/>
  <c r="P3552" i="2"/>
  <c r="Q3552" i="2"/>
  <c r="R3552" i="2"/>
  <c r="S3552" i="2"/>
  <c r="T3552" i="2"/>
  <c r="A3553" i="2"/>
  <c r="B3553" i="2" s="1"/>
  <c r="C3553" i="2"/>
  <c r="D3553" i="2"/>
  <c r="G3553" i="2"/>
  <c r="E3553" i="2" s="1"/>
  <c r="F3553" i="2" s="1"/>
  <c r="H3553" i="2"/>
  <c r="I3553" i="2"/>
  <c r="K3553" i="2" s="1"/>
  <c r="L3553" i="2"/>
  <c r="M3553" i="2"/>
  <c r="O3553" i="2" s="1"/>
  <c r="P3553" i="2"/>
  <c r="Q3553" i="2"/>
  <c r="R3553" i="2"/>
  <c r="S3553" i="2"/>
  <c r="T3553" i="2"/>
  <c r="A3554" i="2"/>
  <c r="B3554" i="2" s="1"/>
  <c r="C3554" i="2"/>
  <c r="D3554" i="2"/>
  <c r="G3554" i="2"/>
  <c r="E3554" i="2" s="1"/>
  <c r="F3554" i="2" s="1"/>
  <c r="H3554" i="2"/>
  <c r="I3554" i="2"/>
  <c r="L3554" i="2"/>
  <c r="M3554" i="2"/>
  <c r="P3554" i="2"/>
  <c r="Q3554" i="2"/>
  <c r="R3554" i="2"/>
  <c r="S3554" i="2"/>
  <c r="T3554" i="2"/>
  <c r="A3555" i="2"/>
  <c r="B3555" i="2" s="1"/>
  <c r="C3555" i="2"/>
  <c r="D3555" i="2"/>
  <c r="G3555" i="2"/>
  <c r="E3555" i="2" s="1"/>
  <c r="F3555" i="2" s="1"/>
  <c r="H3555" i="2"/>
  <c r="I3555" i="2"/>
  <c r="K3555" i="2" s="1"/>
  <c r="L3555" i="2"/>
  <c r="M3555" i="2"/>
  <c r="O3555" i="2" s="1"/>
  <c r="P3555" i="2"/>
  <c r="Q3555" i="2"/>
  <c r="R3555" i="2"/>
  <c r="S3555" i="2"/>
  <c r="T3555" i="2"/>
  <c r="A3556" i="2"/>
  <c r="B3556" i="2" s="1"/>
  <c r="C3556" i="2"/>
  <c r="D3556" i="2"/>
  <c r="G3556" i="2"/>
  <c r="E3556" i="2" s="1"/>
  <c r="F3556" i="2" s="1"/>
  <c r="H3556" i="2"/>
  <c r="I3556" i="2"/>
  <c r="J3556" i="2" s="1"/>
  <c r="L3556" i="2"/>
  <c r="M3556" i="2"/>
  <c r="O3556" i="2" s="1"/>
  <c r="P3556" i="2"/>
  <c r="Q3556" i="2"/>
  <c r="R3556" i="2"/>
  <c r="S3556" i="2"/>
  <c r="T3556" i="2"/>
  <c r="A3557" i="2"/>
  <c r="B3557" i="2" s="1"/>
  <c r="C3557" i="2"/>
  <c r="D3557" i="2"/>
  <c r="G3557" i="2"/>
  <c r="E3557" i="2" s="1"/>
  <c r="F3557" i="2" s="1"/>
  <c r="H3557" i="2"/>
  <c r="I3557" i="2"/>
  <c r="L3557" i="2"/>
  <c r="M3557" i="2"/>
  <c r="O3557" i="2" s="1"/>
  <c r="P3557" i="2"/>
  <c r="Q3557" i="2"/>
  <c r="R3557" i="2"/>
  <c r="S3557" i="2"/>
  <c r="T3557" i="2"/>
  <c r="A3558" i="2"/>
  <c r="B3558" i="2" s="1"/>
  <c r="C3558" i="2"/>
  <c r="D3558" i="2"/>
  <c r="G3558" i="2"/>
  <c r="E3558" i="2" s="1"/>
  <c r="F3558" i="2" s="1"/>
  <c r="H3558" i="2"/>
  <c r="I3558" i="2"/>
  <c r="K3558" i="2" s="1"/>
  <c r="L3558" i="2"/>
  <c r="M3558" i="2"/>
  <c r="P3558" i="2"/>
  <c r="Q3558" i="2"/>
  <c r="R3558" i="2"/>
  <c r="S3558" i="2"/>
  <c r="T3558" i="2"/>
  <c r="A3559" i="2"/>
  <c r="B3559" i="2" s="1"/>
  <c r="C3559" i="2"/>
  <c r="D3559" i="2"/>
  <c r="G3559" i="2"/>
  <c r="E3559" i="2" s="1"/>
  <c r="F3559" i="2" s="1"/>
  <c r="H3559" i="2"/>
  <c r="I3559" i="2"/>
  <c r="K3559" i="2" s="1"/>
  <c r="L3559" i="2"/>
  <c r="M3559" i="2"/>
  <c r="O3559" i="2" s="1"/>
  <c r="P3559" i="2"/>
  <c r="Q3559" i="2"/>
  <c r="R3559" i="2"/>
  <c r="S3559" i="2"/>
  <c r="T3559" i="2"/>
  <c r="A3560" i="2"/>
  <c r="B3560" i="2" s="1"/>
  <c r="C3560" i="2"/>
  <c r="D3560" i="2"/>
  <c r="G3560" i="2"/>
  <c r="E3560" i="2" s="1"/>
  <c r="F3560" i="2" s="1"/>
  <c r="H3560" i="2"/>
  <c r="I3560" i="2"/>
  <c r="J3560" i="2" s="1"/>
  <c r="L3560" i="2"/>
  <c r="M3560" i="2"/>
  <c r="N3560" i="2" s="1"/>
  <c r="P3560" i="2"/>
  <c r="Q3560" i="2"/>
  <c r="R3560" i="2"/>
  <c r="S3560" i="2"/>
  <c r="T3560" i="2"/>
  <c r="A3561" i="2"/>
  <c r="B3561" i="2" s="1"/>
  <c r="C3561" i="2"/>
  <c r="D3561" i="2"/>
  <c r="G3561" i="2"/>
  <c r="E3561" i="2" s="1"/>
  <c r="F3561" i="2" s="1"/>
  <c r="H3561" i="2"/>
  <c r="I3561" i="2"/>
  <c r="K3561" i="2" s="1"/>
  <c r="L3561" i="2"/>
  <c r="M3561" i="2"/>
  <c r="O3561" i="2" s="1"/>
  <c r="P3561" i="2"/>
  <c r="Q3561" i="2"/>
  <c r="R3561" i="2"/>
  <c r="S3561" i="2"/>
  <c r="T3561" i="2"/>
  <c r="A3562" i="2"/>
  <c r="B3562" i="2" s="1"/>
  <c r="C3562" i="2"/>
  <c r="D3562" i="2"/>
  <c r="G3562" i="2"/>
  <c r="E3562" i="2" s="1"/>
  <c r="F3562" i="2" s="1"/>
  <c r="H3562" i="2"/>
  <c r="I3562" i="2"/>
  <c r="L3562" i="2"/>
  <c r="M3562" i="2"/>
  <c r="N3562" i="2" s="1"/>
  <c r="P3562" i="2"/>
  <c r="Q3562" i="2"/>
  <c r="R3562" i="2"/>
  <c r="S3562" i="2"/>
  <c r="T3562" i="2"/>
  <c r="A3563" i="2"/>
  <c r="B3563" i="2" s="1"/>
  <c r="C3563" i="2"/>
  <c r="D3563" i="2"/>
  <c r="G3563" i="2"/>
  <c r="E3563" i="2" s="1"/>
  <c r="F3563" i="2" s="1"/>
  <c r="H3563" i="2"/>
  <c r="I3563" i="2"/>
  <c r="K3563" i="2" s="1"/>
  <c r="L3563" i="2"/>
  <c r="M3563" i="2"/>
  <c r="O3563" i="2" s="1"/>
  <c r="P3563" i="2"/>
  <c r="Q3563" i="2"/>
  <c r="R3563" i="2"/>
  <c r="S3563" i="2"/>
  <c r="T3563" i="2"/>
  <c r="A3564" i="2"/>
  <c r="B3564" i="2" s="1"/>
  <c r="C3564" i="2"/>
  <c r="D3564" i="2"/>
  <c r="G3564" i="2"/>
  <c r="E3564" i="2" s="1"/>
  <c r="F3564" i="2" s="1"/>
  <c r="H3564" i="2"/>
  <c r="I3564" i="2"/>
  <c r="L3564" i="2"/>
  <c r="M3564" i="2"/>
  <c r="N3564" i="2" s="1"/>
  <c r="P3564" i="2"/>
  <c r="Q3564" i="2"/>
  <c r="R3564" i="2"/>
  <c r="S3564" i="2"/>
  <c r="T3564" i="2"/>
  <c r="A3565" i="2"/>
  <c r="B3565" i="2" s="1"/>
  <c r="C3565" i="2"/>
  <c r="D3565" i="2"/>
  <c r="G3565" i="2"/>
  <c r="E3565" i="2" s="1"/>
  <c r="F3565" i="2" s="1"/>
  <c r="H3565" i="2"/>
  <c r="I3565" i="2"/>
  <c r="K3565" i="2" s="1"/>
  <c r="L3565" i="2"/>
  <c r="M3565" i="2"/>
  <c r="O3565" i="2" s="1"/>
  <c r="P3565" i="2"/>
  <c r="Q3565" i="2"/>
  <c r="R3565" i="2"/>
  <c r="S3565" i="2"/>
  <c r="T3565" i="2"/>
  <c r="A3566" i="2"/>
  <c r="B3566" i="2" s="1"/>
  <c r="C3566" i="2"/>
  <c r="D3566" i="2"/>
  <c r="G3566" i="2"/>
  <c r="E3566" i="2" s="1"/>
  <c r="F3566" i="2" s="1"/>
  <c r="H3566" i="2"/>
  <c r="I3566" i="2"/>
  <c r="K3566" i="2" s="1"/>
  <c r="L3566" i="2"/>
  <c r="M3566" i="2"/>
  <c r="N3566" i="2" s="1"/>
  <c r="P3566" i="2"/>
  <c r="Q3566" i="2"/>
  <c r="R3566" i="2"/>
  <c r="S3566" i="2"/>
  <c r="T3566" i="2"/>
  <c r="A3567" i="2"/>
  <c r="B3567" i="2" s="1"/>
  <c r="C3567" i="2"/>
  <c r="D3567" i="2"/>
  <c r="G3567" i="2"/>
  <c r="E3567" i="2" s="1"/>
  <c r="F3567" i="2" s="1"/>
  <c r="H3567" i="2"/>
  <c r="I3567" i="2"/>
  <c r="K3567" i="2" s="1"/>
  <c r="L3567" i="2"/>
  <c r="M3567" i="2"/>
  <c r="O3567" i="2" s="1"/>
  <c r="P3567" i="2"/>
  <c r="Q3567" i="2"/>
  <c r="R3567" i="2"/>
  <c r="S3567" i="2"/>
  <c r="T3567" i="2"/>
  <c r="A3568" i="2"/>
  <c r="B3568" i="2" s="1"/>
  <c r="C3568" i="2"/>
  <c r="D3568" i="2"/>
  <c r="G3568" i="2"/>
  <c r="E3568" i="2" s="1"/>
  <c r="F3568" i="2" s="1"/>
  <c r="H3568" i="2"/>
  <c r="I3568" i="2"/>
  <c r="J3568" i="2" s="1"/>
  <c r="L3568" i="2"/>
  <c r="M3568" i="2"/>
  <c r="P3568" i="2"/>
  <c r="Q3568" i="2"/>
  <c r="R3568" i="2"/>
  <c r="S3568" i="2"/>
  <c r="T3568" i="2"/>
  <c r="A3569" i="2"/>
  <c r="B3569" i="2" s="1"/>
  <c r="C3569" i="2"/>
  <c r="D3569" i="2"/>
  <c r="G3569" i="2"/>
  <c r="E3569" i="2" s="1"/>
  <c r="F3569" i="2" s="1"/>
  <c r="H3569" i="2"/>
  <c r="I3569" i="2"/>
  <c r="K3569" i="2" s="1"/>
  <c r="L3569" i="2"/>
  <c r="M3569" i="2"/>
  <c r="P3569" i="2"/>
  <c r="Q3569" i="2"/>
  <c r="R3569" i="2"/>
  <c r="S3569" i="2"/>
  <c r="T3569" i="2"/>
  <c r="A3570" i="2"/>
  <c r="B3570" i="2" s="1"/>
  <c r="C3570" i="2"/>
  <c r="D3570" i="2"/>
  <c r="G3570" i="2"/>
  <c r="E3570" i="2" s="1"/>
  <c r="F3570" i="2" s="1"/>
  <c r="H3570" i="2"/>
  <c r="I3570" i="2"/>
  <c r="K3570" i="2" s="1"/>
  <c r="L3570" i="2"/>
  <c r="M3570" i="2"/>
  <c r="P3570" i="2"/>
  <c r="Q3570" i="2"/>
  <c r="R3570" i="2"/>
  <c r="S3570" i="2"/>
  <c r="T3570" i="2"/>
  <c r="A3571" i="2"/>
  <c r="B3571" i="2" s="1"/>
  <c r="C3571" i="2"/>
  <c r="D3571" i="2"/>
  <c r="G3571" i="2"/>
  <c r="E3571" i="2" s="1"/>
  <c r="F3571" i="2" s="1"/>
  <c r="H3571" i="2"/>
  <c r="I3571" i="2"/>
  <c r="K3571" i="2" s="1"/>
  <c r="L3571" i="2"/>
  <c r="M3571" i="2"/>
  <c r="O3571" i="2" s="1"/>
  <c r="P3571" i="2"/>
  <c r="Q3571" i="2"/>
  <c r="R3571" i="2"/>
  <c r="S3571" i="2"/>
  <c r="T3571" i="2"/>
  <c r="A3572" i="2"/>
  <c r="B3572" i="2" s="1"/>
  <c r="C3572" i="2"/>
  <c r="D3572" i="2"/>
  <c r="G3572" i="2"/>
  <c r="E3572" i="2" s="1"/>
  <c r="F3572" i="2" s="1"/>
  <c r="H3572" i="2"/>
  <c r="I3572" i="2"/>
  <c r="J3572" i="2" s="1"/>
  <c r="L3572" i="2"/>
  <c r="M3572" i="2"/>
  <c r="N3572" i="2" s="1"/>
  <c r="P3572" i="2"/>
  <c r="Q3572" i="2"/>
  <c r="R3572" i="2"/>
  <c r="S3572" i="2"/>
  <c r="T3572" i="2"/>
  <c r="A3573" i="2"/>
  <c r="B3573" i="2" s="1"/>
  <c r="C3573" i="2"/>
  <c r="D3573" i="2"/>
  <c r="G3573" i="2"/>
  <c r="E3573" i="2" s="1"/>
  <c r="F3573" i="2" s="1"/>
  <c r="H3573" i="2"/>
  <c r="I3573" i="2"/>
  <c r="K3573" i="2" s="1"/>
  <c r="L3573" i="2"/>
  <c r="M3573" i="2"/>
  <c r="O3573" i="2" s="1"/>
  <c r="P3573" i="2"/>
  <c r="Q3573" i="2"/>
  <c r="R3573" i="2"/>
  <c r="S3573" i="2"/>
  <c r="T3573" i="2"/>
  <c r="A3574" i="2"/>
  <c r="B3574" i="2" s="1"/>
  <c r="C3574" i="2"/>
  <c r="D3574" i="2"/>
  <c r="G3574" i="2"/>
  <c r="E3574" i="2" s="1"/>
  <c r="F3574" i="2" s="1"/>
  <c r="H3574" i="2"/>
  <c r="I3574" i="2"/>
  <c r="K3574" i="2" s="1"/>
  <c r="L3574" i="2"/>
  <c r="M3574" i="2"/>
  <c r="N3574" i="2" s="1"/>
  <c r="P3574" i="2"/>
  <c r="Q3574" i="2"/>
  <c r="R3574" i="2"/>
  <c r="S3574" i="2"/>
  <c r="T3574" i="2"/>
  <c r="A3575" i="2"/>
  <c r="B3575" i="2" s="1"/>
  <c r="C3575" i="2"/>
  <c r="D3575" i="2"/>
  <c r="G3575" i="2"/>
  <c r="E3575" i="2" s="1"/>
  <c r="F3575" i="2" s="1"/>
  <c r="H3575" i="2"/>
  <c r="I3575" i="2"/>
  <c r="K3575" i="2" s="1"/>
  <c r="L3575" i="2"/>
  <c r="M3575" i="2"/>
  <c r="O3575" i="2" s="1"/>
  <c r="P3575" i="2"/>
  <c r="Q3575" i="2"/>
  <c r="R3575" i="2"/>
  <c r="S3575" i="2"/>
  <c r="T3575" i="2"/>
  <c r="A3576" i="2"/>
  <c r="B3576" i="2" s="1"/>
  <c r="C3576" i="2"/>
  <c r="D3576" i="2"/>
  <c r="G3576" i="2"/>
  <c r="E3576" i="2" s="1"/>
  <c r="F3576" i="2" s="1"/>
  <c r="H3576" i="2"/>
  <c r="I3576" i="2"/>
  <c r="J3576" i="2" s="1"/>
  <c r="L3576" i="2"/>
  <c r="M3576" i="2"/>
  <c r="N3576" i="2" s="1"/>
  <c r="P3576" i="2"/>
  <c r="Q3576" i="2"/>
  <c r="R3576" i="2"/>
  <c r="S3576" i="2"/>
  <c r="T3576" i="2"/>
  <c r="A3577" i="2"/>
  <c r="B3577" i="2" s="1"/>
  <c r="C3577" i="2"/>
  <c r="D3577" i="2"/>
  <c r="G3577" i="2"/>
  <c r="E3577" i="2" s="1"/>
  <c r="F3577" i="2" s="1"/>
  <c r="H3577" i="2"/>
  <c r="I3577" i="2"/>
  <c r="L3577" i="2"/>
  <c r="M3577" i="2"/>
  <c r="O3577" i="2" s="1"/>
  <c r="P3577" i="2"/>
  <c r="Q3577" i="2"/>
  <c r="R3577" i="2"/>
  <c r="S3577" i="2"/>
  <c r="T3577" i="2"/>
  <c r="A3578" i="2"/>
  <c r="B3578" i="2" s="1"/>
  <c r="C3578" i="2"/>
  <c r="D3578" i="2"/>
  <c r="G3578" i="2"/>
  <c r="E3578" i="2" s="1"/>
  <c r="F3578" i="2" s="1"/>
  <c r="H3578" i="2"/>
  <c r="I3578" i="2"/>
  <c r="K3578" i="2" s="1"/>
  <c r="L3578" i="2"/>
  <c r="M3578" i="2"/>
  <c r="P3578" i="2"/>
  <c r="Q3578" i="2"/>
  <c r="R3578" i="2"/>
  <c r="S3578" i="2"/>
  <c r="T3578" i="2"/>
  <c r="A3579" i="2"/>
  <c r="B3579" i="2" s="1"/>
  <c r="C3579" i="2"/>
  <c r="D3579" i="2"/>
  <c r="G3579" i="2"/>
  <c r="E3579" i="2" s="1"/>
  <c r="F3579" i="2" s="1"/>
  <c r="H3579" i="2"/>
  <c r="I3579" i="2"/>
  <c r="K3579" i="2" s="1"/>
  <c r="L3579" i="2"/>
  <c r="M3579" i="2"/>
  <c r="P3579" i="2"/>
  <c r="Q3579" i="2"/>
  <c r="R3579" i="2"/>
  <c r="S3579" i="2"/>
  <c r="T3579" i="2"/>
  <c r="A3580" i="2"/>
  <c r="B3580" i="2" s="1"/>
  <c r="C3580" i="2"/>
  <c r="D3580" i="2"/>
  <c r="G3580" i="2"/>
  <c r="E3580" i="2" s="1"/>
  <c r="F3580" i="2" s="1"/>
  <c r="H3580" i="2"/>
  <c r="I3580" i="2"/>
  <c r="J3580" i="2" s="1"/>
  <c r="L3580" i="2"/>
  <c r="M3580" i="2"/>
  <c r="N3580" i="2" s="1"/>
  <c r="P3580" i="2"/>
  <c r="Q3580" i="2"/>
  <c r="R3580" i="2"/>
  <c r="S3580" i="2"/>
  <c r="T3580" i="2"/>
  <c r="A3581" i="2"/>
  <c r="B3581" i="2" s="1"/>
  <c r="C3581" i="2"/>
  <c r="D3581" i="2"/>
  <c r="G3581" i="2"/>
  <c r="E3581" i="2" s="1"/>
  <c r="F3581" i="2" s="1"/>
  <c r="H3581" i="2"/>
  <c r="I3581" i="2"/>
  <c r="K3581" i="2" s="1"/>
  <c r="L3581" i="2"/>
  <c r="M3581" i="2"/>
  <c r="O3581" i="2" s="1"/>
  <c r="P3581" i="2"/>
  <c r="Q3581" i="2"/>
  <c r="R3581" i="2"/>
  <c r="S3581" i="2"/>
  <c r="T3581" i="2"/>
  <c r="A3582" i="2"/>
  <c r="B3582" i="2" s="1"/>
  <c r="C3582" i="2"/>
  <c r="D3582" i="2"/>
  <c r="G3582" i="2"/>
  <c r="E3582" i="2" s="1"/>
  <c r="F3582" i="2" s="1"/>
  <c r="H3582" i="2"/>
  <c r="I3582" i="2"/>
  <c r="L3582" i="2"/>
  <c r="M3582" i="2"/>
  <c r="N3582" i="2" s="1"/>
  <c r="P3582" i="2"/>
  <c r="Q3582" i="2"/>
  <c r="R3582" i="2"/>
  <c r="S3582" i="2"/>
  <c r="T3582" i="2"/>
  <c r="A3583" i="2"/>
  <c r="B3583" i="2" s="1"/>
  <c r="C3583" i="2"/>
  <c r="D3583" i="2"/>
  <c r="G3583" i="2"/>
  <c r="E3583" i="2" s="1"/>
  <c r="F3583" i="2" s="1"/>
  <c r="H3583" i="2"/>
  <c r="I3583" i="2"/>
  <c r="K3583" i="2" s="1"/>
  <c r="L3583" i="2"/>
  <c r="M3583" i="2"/>
  <c r="O3583" i="2" s="1"/>
  <c r="P3583" i="2"/>
  <c r="Q3583" i="2"/>
  <c r="R3583" i="2"/>
  <c r="S3583" i="2"/>
  <c r="T3583" i="2"/>
  <c r="A3584" i="2"/>
  <c r="B3584" i="2" s="1"/>
  <c r="C3584" i="2"/>
  <c r="D3584" i="2"/>
  <c r="G3584" i="2"/>
  <c r="E3584" i="2" s="1"/>
  <c r="F3584" i="2" s="1"/>
  <c r="H3584" i="2"/>
  <c r="I3584" i="2"/>
  <c r="J3584" i="2" s="1"/>
  <c r="L3584" i="2"/>
  <c r="M3584" i="2"/>
  <c r="O3584" i="2" s="1"/>
  <c r="P3584" i="2"/>
  <c r="Q3584" i="2"/>
  <c r="R3584" i="2"/>
  <c r="S3584" i="2"/>
  <c r="T3584" i="2"/>
  <c r="A3585" i="2"/>
  <c r="B3585" i="2" s="1"/>
  <c r="C3585" i="2"/>
  <c r="D3585" i="2"/>
  <c r="G3585" i="2"/>
  <c r="E3585" i="2" s="1"/>
  <c r="F3585" i="2" s="1"/>
  <c r="H3585" i="2"/>
  <c r="I3585" i="2"/>
  <c r="K3585" i="2" s="1"/>
  <c r="L3585" i="2"/>
  <c r="M3585" i="2"/>
  <c r="O3585" i="2" s="1"/>
  <c r="P3585" i="2"/>
  <c r="Q3585" i="2"/>
  <c r="R3585" i="2"/>
  <c r="S3585" i="2"/>
  <c r="T3585" i="2"/>
  <c r="A3586" i="2"/>
  <c r="B3586" i="2" s="1"/>
  <c r="C3586" i="2"/>
  <c r="D3586" i="2"/>
  <c r="G3586" i="2"/>
  <c r="E3586" i="2" s="1"/>
  <c r="F3586" i="2" s="1"/>
  <c r="H3586" i="2"/>
  <c r="I3586" i="2"/>
  <c r="L3586" i="2"/>
  <c r="M3586" i="2"/>
  <c r="N3586" i="2" s="1"/>
  <c r="P3586" i="2"/>
  <c r="Q3586" i="2"/>
  <c r="R3586" i="2"/>
  <c r="S3586" i="2"/>
  <c r="T3586" i="2"/>
  <c r="A3587" i="2"/>
  <c r="B3587" i="2" s="1"/>
  <c r="C3587" i="2"/>
  <c r="D3587" i="2"/>
  <c r="G3587" i="2"/>
  <c r="E3587" i="2" s="1"/>
  <c r="F3587" i="2" s="1"/>
  <c r="H3587" i="2"/>
  <c r="I3587" i="2"/>
  <c r="L3587" i="2"/>
  <c r="M3587" i="2"/>
  <c r="O3587" i="2" s="1"/>
  <c r="P3587" i="2"/>
  <c r="Q3587" i="2"/>
  <c r="R3587" i="2"/>
  <c r="S3587" i="2"/>
  <c r="T3587" i="2"/>
  <c r="A3588" i="2"/>
  <c r="B3588" i="2" s="1"/>
  <c r="C3588" i="2"/>
  <c r="D3588" i="2"/>
  <c r="G3588" i="2"/>
  <c r="E3588" i="2" s="1"/>
  <c r="F3588" i="2" s="1"/>
  <c r="H3588" i="2"/>
  <c r="I3588" i="2"/>
  <c r="J3588" i="2" s="1"/>
  <c r="L3588" i="2"/>
  <c r="M3588" i="2"/>
  <c r="P3588" i="2"/>
  <c r="Q3588" i="2"/>
  <c r="R3588" i="2"/>
  <c r="S3588" i="2"/>
  <c r="T3588" i="2"/>
  <c r="A3589" i="2"/>
  <c r="B3589" i="2" s="1"/>
  <c r="C3589" i="2"/>
  <c r="D3589" i="2"/>
  <c r="G3589" i="2"/>
  <c r="E3589" i="2" s="1"/>
  <c r="F3589" i="2" s="1"/>
  <c r="H3589" i="2"/>
  <c r="I3589" i="2"/>
  <c r="K3589" i="2" s="1"/>
  <c r="L3589" i="2"/>
  <c r="M3589" i="2"/>
  <c r="O3589" i="2" s="1"/>
  <c r="P3589" i="2"/>
  <c r="Q3589" i="2"/>
  <c r="R3589" i="2"/>
  <c r="S3589" i="2"/>
  <c r="T3589" i="2"/>
  <c r="A3590" i="2"/>
  <c r="B3590" i="2" s="1"/>
  <c r="C3590" i="2"/>
  <c r="D3590" i="2"/>
  <c r="G3590" i="2"/>
  <c r="E3590" i="2" s="1"/>
  <c r="F3590" i="2" s="1"/>
  <c r="H3590" i="2"/>
  <c r="I3590" i="2"/>
  <c r="K3590" i="2" s="1"/>
  <c r="L3590" i="2"/>
  <c r="M3590" i="2"/>
  <c r="P3590" i="2"/>
  <c r="Q3590" i="2"/>
  <c r="R3590" i="2"/>
  <c r="S3590" i="2"/>
  <c r="T3590" i="2"/>
  <c r="A3591" i="2"/>
  <c r="B3591" i="2" s="1"/>
  <c r="C3591" i="2"/>
  <c r="D3591" i="2"/>
  <c r="G3591" i="2"/>
  <c r="E3591" i="2" s="1"/>
  <c r="F3591" i="2" s="1"/>
  <c r="H3591" i="2"/>
  <c r="I3591" i="2"/>
  <c r="K3591" i="2" s="1"/>
  <c r="L3591" i="2"/>
  <c r="M3591" i="2"/>
  <c r="O3591" i="2" s="1"/>
  <c r="P3591" i="2"/>
  <c r="Q3591" i="2"/>
  <c r="R3591" i="2"/>
  <c r="S3591" i="2"/>
  <c r="T3591" i="2"/>
  <c r="A3592" i="2"/>
  <c r="B3592" i="2" s="1"/>
  <c r="C3592" i="2"/>
  <c r="D3592" i="2"/>
  <c r="G3592" i="2"/>
  <c r="E3592" i="2" s="1"/>
  <c r="F3592" i="2" s="1"/>
  <c r="H3592" i="2"/>
  <c r="I3592" i="2"/>
  <c r="J3592" i="2" s="1"/>
  <c r="L3592" i="2"/>
  <c r="M3592" i="2"/>
  <c r="N3592" i="2" s="1"/>
  <c r="P3592" i="2"/>
  <c r="Q3592" i="2"/>
  <c r="R3592" i="2"/>
  <c r="S3592" i="2"/>
  <c r="T3592" i="2"/>
  <c r="A3593" i="2"/>
  <c r="B3593" i="2" s="1"/>
  <c r="C3593" i="2"/>
  <c r="D3593" i="2"/>
  <c r="G3593" i="2"/>
  <c r="E3593" i="2" s="1"/>
  <c r="F3593" i="2" s="1"/>
  <c r="H3593" i="2"/>
  <c r="I3593" i="2"/>
  <c r="K3593" i="2" s="1"/>
  <c r="L3593" i="2"/>
  <c r="M3593" i="2"/>
  <c r="O3593" i="2" s="1"/>
  <c r="P3593" i="2"/>
  <c r="Q3593" i="2"/>
  <c r="R3593" i="2"/>
  <c r="S3593" i="2"/>
  <c r="T3593" i="2"/>
  <c r="A3594" i="2"/>
  <c r="B3594" i="2" s="1"/>
  <c r="C3594" i="2"/>
  <c r="D3594" i="2"/>
  <c r="G3594" i="2"/>
  <c r="E3594" i="2" s="1"/>
  <c r="F3594" i="2" s="1"/>
  <c r="H3594" i="2"/>
  <c r="I3594" i="2"/>
  <c r="K3594" i="2" s="1"/>
  <c r="L3594" i="2"/>
  <c r="M3594" i="2"/>
  <c r="N3594" i="2" s="1"/>
  <c r="P3594" i="2"/>
  <c r="Q3594" i="2"/>
  <c r="R3594" i="2"/>
  <c r="S3594" i="2"/>
  <c r="T3594" i="2"/>
  <c r="A3595" i="2"/>
  <c r="B3595" i="2" s="1"/>
  <c r="C3595" i="2"/>
  <c r="D3595" i="2"/>
  <c r="G3595" i="2"/>
  <c r="E3595" i="2" s="1"/>
  <c r="F3595" i="2" s="1"/>
  <c r="H3595" i="2"/>
  <c r="I3595" i="2"/>
  <c r="K3595" i="2" s="1"/>
  <c r="L3595" i="2"/>
  <c r="M3595" i="2"/>
  <c r="O3595" i="2" s="1"/>
  <c r="P3595" i="2"/>
  <c r="Q3595" i="2"/>
  <c r="R3595" i="2"/>
  <c r="S3595" i="2"/>
  <c r="T3595" i="2"/>
  <c r="A3596" i="2"/>
  <c r="B3596" i="2" s="1"/>
  <c r="C3596" i="2"/>
  <c r="D3596" i="2"/>
  <c r="G3596" i="2"/>
  <c r="E3596" i="2" s="1"/>
  <c r="F3596" i="2" s="1"/>
  <c r="H3596" i="2"/>
  <c r="I3596" i="2"/>
  <c r="L3596" i="2"/>
  <c r="M3596" i="2"/>
  <c r="N3596" i="2" s="1"/>
  <c r="P3596" i="2"/>
  <c r="Q3596" i="2"/>
  <c r="R3596" i="2"/>
  <c r="S3596" i="2"/>
  <c r="T3596" i="2"/>
  <c r="A3597" i="2"/>
  <c r="B3597" i="2" s="1"/>
  <c r="C3597" i="2"/>
  <c r="D3597" i="2"/>
  <c r="G3597" i="2"/>
  <c r="E3597" i="2" s="1"/>
  <c r="F3597" i="2" s="1"/>
  <c r="H3597" i="2"/>
  <c r="I3597" i="2"/>
  <c r="K3597" i="2" s="1"/>
  <c r="L3597" i="2"/>
  <c r="M3597" i="2"/>
  <c r="O3597" i="2" s="1"/>
  <c r="P3597" i="2"/>
  <c r="Q3597" i="2"/>
  <c r="R3597" i="2"/>
  <c r="S3597" i="2"/>
  <c r="T3597" i="2"/>
  <c r="A3598" i="2"/>
  <c r="B3598" i="2" s="1"/>
  <c r="C3598" i="2"/>
  <c r="D3598" i="2"/>
  <c r="G3598" i="2"/>
  <c r="E3598" i="2" s="1"/>
  <c r="F3598" i="2" s="1"/>
  <c r="H3598" i="2"/>
  <c r="I3598" i="2"/>
  <c r="K3598" i="2" s="1"/>
  <c r="L3598" i="2"/>
  <c r="M3598" i="2"/>
  <c r="N3598" i="2" s="1"/>
  <c r="P3598" i="2"/>
  <c r="Q3598" i="2"/>
  <c r="R3598" i="2"/>
  <c r="S3598" i="2"/>
  <c r="T3598" i="2"/>
  <c r="A3599" i="2"/>
  <c r="B3599" i="2" s="1"/>
  <c r="C3599" i="2"/>
  <c r="D3599" i="2"/>
  <c r="G3599" i="2"/>
  <c r="E3599" i="2" s="1"/>
  <c r="F3599" i="2" s="1"/>
  <c r="H3599" i="2"/>
  <c r="I3599" i="2"/>
  <c r="K3599" i="2" s="1"/>
  <c r="L3599" i="2"/>
  <c r="M3599" i="2"/>
  <c r="O3599" i="2" s="1"/>
  <c r="P3599" i="2"/>
  <c r="Q3599" i="2"/>
  <c r="R3599" i="2"/>
  <c r="S3599" i="2"/>
  <c r="T3599" i="2"/>
  <c r="A3600" i="2"/>
  <c r="B3600" i="2" s="1"/>
  <c r="C3600" i="2"/>
  <c r="D3600" i="2"/>
  <c r="G3600" i="2"/>
  <c r="E3600" i="2" s="1"/>
  <c r="F3600" i="2" s="1"/>
  <c r="H3600" i="2"/>
  <c r="I3600" i="2"/>
  <c r="J3600" i="2" s="1"/>
  <c r="L3600" i="2"/>
  <c r="M3600" i="2"/>
  <c r="P3600" i="2"/>
  <c r="Q3600" i="2"/>
  <c r="R3600" i="2"/>
  <c r="S3600" i="2"/>
  <c r="T3600" i="2"/>
  <c r="A3601" i="2"/>
  <c r="B3601" i="2" s="1"/>
  <c r="C3601" i="2"/>
  <c r="D3601" i="2"/>
  <c r="G3601" i="2"/>
  <c r="E3601" i="2" s="1"/>
  <c r="F3601" i="2" s="1"/>
  <c r="H3601" i="2"/>
  <c r="I3601" i="2"/>
  <c r="L3601" i="2"/>
  <c r="M3601" i="2"/>
  <c r="P3601" i="2"/>
  <c r="Q3601" i="2"/>
  <c r="R3601" i="2"/>
  <c r="S3601" i="2"/>
  <c r="T3601" i="2"/>
  <c r="A3602" i="2"/>
  <c r="B3602" i="2" s="1"/>
  <c r="C3602" i="2"/>
  <c r="D3602" i="2"/>
  <c r="G3602" i="2"/>
  <c r="E3602" i="2" s="1"/>
  <c r="F3602" i="2" s="1"/>
  <c r="H3602" i="2"/>
  <c r="I3602" i="2"/>
  <c r="K3602" i="2" s="1"/>
  <c r="L3602" i="2"/>
  <c r="M3602" i="2"/>
  <c r="N3602" i="2" s="1"/>
  <c r="P3602" i="2"/>
  <c r="Q3602" i="2"/>
  <c r="R3602" i="2"/>
  <c r="S3602" i="2"/>
  <c r="T3602" i="2"/>
  <c r="A3603" i="2"/>
  <c r="B3603" i="2" s="1"/>
  <c r="C3603" i="2"/>
  <c r="D3603" i="2"/>
  <c r="G3603" i="2"/>
  <c r="E3603" i="2" s="1"/>
  <c r="F3603" i="2" s="1"/>
  <c r="H3603" i="2"/>
  <c r="I3603" i="2"/>
  <c r="K3603" i="2" s="1"/>
  <c r="L3603" i="2"/>
  <c r="M3603" i="2"/>
  <c r="O3603" i="2" s="1"/>
  <c r="P3603" i="2"/>
  <c r="Q3603" i="2"/>
  <c r="R3603" i="2"/>
  <c r="S3603" i="2"/>
  <c r="T3603" i="2"/>
  <c r="A3604" i="2"/>
  <c r="B3604" i="2" s="1"/>
  <c r="C3604" i="2"/>
  <c r="D3604" i="2"/>
  <c r="G3604" i="2"/>
  <c r="E3604" i="2" s="1"/>
  <c r="F3604" i="2" s="1"/>
  <c r="H3604" i="2"/>
  <c r="I3604" i="2"/>
  <c r="J3604" i="2" s="1"/>
  <c r="L3604" i="2"/>
  <c r="M3604" i="2"/>
  <c r="N3604" i="2" s="1"/>
  <c r="P3604" i="2"/>
  <c r="Q3604" i="2"/>
  <c r="R3604" i="2"/>
  <c r="S3604" i="2"/>
  <c r="T3604" i="2"/>
  <c r="A3605" i="2"/>
  <c r="B3605" i="2" s="1"/>
  <c r="C3605" i="2"/>
  <c r="D3605" i="2"/>
  <c r="G3605" i="2"/>
  <c r="E3605" i="2" s="1"/>
  <c r="F3605" i="2" s="1"/>
  <c r="H3605" i="2"/>
  <c r="I3605" i="2"/>
  <c r="K3605" i="2" s="1"/>
  <c r="L3605" i="2"/>
  <c r="M3605" i="2"/>
  <c r="O3605" i="2" s="1"/>
  <c r="P3605" i="2"/>
  <c r="Q3605" i="2"/>
  <c r="R3605" i="2"/>
  <c r="S3605" i="2"/>
  <c r="T3605" i="2"/>
  <c r="A3606" i="2"/>
  <c r="B3606" i="2" s="1"/>
  <c r="C3606" i="2"/>
  <c r="D3606" i="2"/>
  <c r="G3606" i="2"/>
  <c r="E3606" i="2" s="1"/>
  <c r="F3606" i="2" s="1"/>
  <c r="H3606" i="2"/>
  <c r="I3606" i="2"/>
  <c r="L3606" i="2"/>
  <c r="M3606" i="2"/>
  <c r="N3606" i="2" s="1"/>
  <c r="P3606" i="2"/>
  <c r="Q3606" i="2"/>
  <c r="R3606" i="2"/>
  <c r="S3606" i="2"/>
  <c r="T3606" i="2"/>
  <c r="A3607" i="2"/>
  <c r="B3607" i="2" s="1"/>
  <c r="C3607" i="2"/>
  <c r="D3607" i="2"/>
  <c r="G3607" i="2"/>
  <c r="E3607" i="2" s="1"/>
  <c r="F3607" i="2" s="1"/>
  <c r="H3607" i="2"/>
  <c r="I3607" i="2"/>
  <c r="K3607" i="2" s="1"/>
  <c r="L3607" i="2"/>
  <c r="M3607" i="2"/>
  <c r="O3607" i="2" s="1"/>
  <c r="P3607" i="2"/>
  <c r="Q3607" i="2"/>
  <c r="R3607" i="2"/>
  <c r="S3607" i="2"/>
  <c r="T3607" i="2"/>
  <c r="A3608" i="2"/>
  <c r="B3608" i="2" s="1"/>
  <c r="C3608" i="2"/>
  <c r="D3608" i="2"/>
  <c r="G3608" i="2"/>
  <c r="E3608" i="2" s="1"/>
  <c r="F3608" i="2" s="1"/>
  <c r="H3608" i="2"/>
  <c r="I3608" i="2"/>
  <c r="J3608" i="2" s="1"/>
  <c r="L3608" i="2"/>
  <c r="M3608" i="2"/>
  <c r="N3608" i="2" s="1"/>
  <c r="P3608" i="2"/>
  <c r="Q3608" i="2"/>
  <c r="R3608" i="2"/>
  <c r="S3608" i="2"/>
  <c r="T3608" i="2"/>
  <c r="A3609" i="2"/>
  <c r="B3609" i="2" s="1"/>
  <c r="C3609" i="2"/>
  <c r="D3609" i="2"/>
  <c r="G3609" i="2"/>
  <c r="E3609" i="2" s="1"/>
  <c r="F3609" i="2" s="1"/>
  <c r="H3609" i="2"/>
  <c r="I3609" i="2"/>
  <c r="K3609" i="2" s="1"/>
  <c r="L3609" i="2"/>
  <c r="M3609" i="2"/>
  <c r="O3609" i="2" s="1"/>
  <c r="P3609" i="2"/>
  <c r="Q3609" i="2"/>
  <c r="R3609" i="2"/>
  <c r="S3609" i="2"/>
  <c r="T3609" i="2"/>
  <c r="A3610" i="2"/>
  <c r="B3610" i="2" s="1"/>
  <c r="C3610" i="2"/>
  <c r="D3610" i="2"/>
  <c r="G3610" i="2"/>
  <c r="E3610" i="2" s="1"/>
  <c r="F3610" i="2" s="1"/>
  <c r="H3610" i="2"/>
  <c r="I3610" i="2"/>
  <c r="K3610" i="2" s="1"/>
  <c r="L3610" i="2"/>
  <c r="M3610" i="2"/>
  <c r="N3610" i="2" s="1"/>
  <c r="P3610" i="2"/>
  <c r="Q3610" i="2"/>
  <c r="R3610" i="2"/>
  <c r="S3610" i="2"/>
  <c r="T3610" i="2"/>
  <c r="A3611" i="2"/>
  <c r="B3611" i="2" s="1"/>
  <c r="C3611" i="2"/>
  <c r="D3611" i="2"/>
  <c r="G3611" i="2"/>
  <c r="E3611" i="2" s="1"/>
  <c r="F3611" i="2" s="1"/>
  <c r="H3611" i="2"/>
  <c r="I3611" i="2"/>
  <c r="K3611" i="2" s="1"/>
  <c r="L3611" i="2"/>
  <c r="M3611" i="2"/>
  <c r="P3611" i="2"/>
  <c r="Q3611" i="2"/>
  <c r="R3611" i="2"/>
  <c r="S3611" i="2"/>
  <c r="T3611" i="2"/>
  <c r="A3612" i="2"/>
  <c r="B3612" i="2" s="1"/>
  <c r="C3612" i="2"/>
  <c r="D3612" i="2"/>
  <c r="G3612" i="2"/>
  <c r="E3612" i="2" s="1"/>
  <c r="F3612" i="2" s="1"/>
  <c r="H3612" i="2"/>
  <c r="I3612" i="2"/>
  <c r="J3612" i="2" s="1"/>
  <c r="L3612" i="2"/>
  <c r="M3612" i="2"/>
  <c r="O3612" i="2" s="1"/>
  <c r="P3612" i="2"/>
  <c r="Q3612" i="2"/>
  <c r="R3612" i="2"/>
  <c r="S3612" i="2"/>
  <c r="T3612" i="2"/>
  <c r="A3613" i="2"/>
  <c r="B3613" i="2" s="1"/>
  <c r="C3613" i="2"/>
  <c r="D3613" i="2"/>
  <c r="G3613" i="2"/>
  <c r="E3613" i="2" s="1"/>
  <c r="F3613" i="2" s="1"/>
  <c r="H3613" i="2"/>
  <c r="I3613" i="2"/>
  <c r="L3613" i="2"/>
  <c r="M3613" i="2"/>
  <c r="O3613" i="2" s="1"/>
  <c r="P3613" i="2"/>
  <c r="Q3613" i="2"/>
  <c r="R3613" i="2"/>
  <c r="S3613" i="2"/>
  <c r="T3613" i="2"/>
  <c r="A3614" i="2"/>
  <c r="B3614" i="2" s="1"/>
  <c r="C3614" i="2"/>
  <c r="D3614" i="2"/>
  <c r="G3614" i="2"/>
  <c r="E3614" i="2" s="1"/>
  <c r="F3614" i="2" s="1"/>
  <c r="H3614" i="2"/>
  <c r="I3614" i="2"/>
  <c r="K3614" i="2" s="1"/>
  <c r="L3614" i="2"/>
  <c r="M3614" i="2"/>
  <c r="N3614" i="2" s="1"/>
  <c r="P3614" i="2"/>
  <c r="Q3614" i="2"/>
  <c r="R3614" i="2"/>
  <c r="S3614" i="2"/>
  <c r="T3614" i="2"/>
  <c r="A3615" i="2"/>
  <c r="B3615" i="2" s="1"/>
  <c r="C3615" i="2"/>
  <c r="D3615" i="2"/>
  <c r="G3615" i="2"/>
  <c r="E3615" i="2" s="1"/>
  <c r="F3615" i="2" s="1"/>
  <c r="H3615" i="2"/>
  <c r="I3615" i="2"/>
  <c r="K3615" i="2" s="1"/>
  <c r="L3615" i="2"/>
  <c r="M3615" i="2"/>
  <c r="O3615" i="2" s="1"/>
  <c r="P3615" i="2"/>
  <c r="Q3615" i="2"/>
  <c r="R3615" i="2"/>
  <c r="S3615" i="2"/>
  <c r="T3615" i="2"/>
  <c r="A3616" i="2"/>
  <c r="B3616" i="2" s="1"/>
  <c r="C3616" i="2"/>
  <c r="D3616" i="2"/>
  <c r="G3616" i="2"/>
  <c r="E3616" i="2" s="1"/>
  <c r="F3616" i="2" s="1"/>
  <c r="H3616" i="2"/>
  <c r="I3616" i="2"/>
  <c r="J3616" i="2" s="1"/>
  <c r="L3616" i="2"/>
  <c r="M3616" i="2"/>
  <c r="N3616" i="2" s="1"/>
  <c r="P3616" i="2"/>
  <c r="Q3616" i="2"/>
  <c r="R3616" i="2"/>
  <c r="S3616" i="2"/>
  <c r="T3616" i="2"/>
  <c r="A3617" i="2"/>
  <c r="B3617" i="2" s="1"/>
  <c r="C3617" i="2"/>
  <c r="D3617" i="2"/>
  <c r="G3617" i="2"/>
  <c r="E3617" i="2" s="1"/>
  <c r="F3617" i="2" s="1"/>
  <c r="H3617" i="2"/>
  <c r="I3617" i="2"/>
  <c r="K3617" i="2" s="1"/>
  <c r="L3617" i="2"/>
  <c r="M3617" i="2"/>
  <c r="O3617" i="2" s="1"/>
  <c r="P3617" i="2"/>
  <c r="Q3617" i="2"/>
  <c r="R3617" i="2"/>
  <c r="S3617" i="2"/>
  <c r="T3617" i="2"/>
  <c r="A3618" i="2"/>
  <c r="B3618" i="2" s="1"/>
  <c r="C3618" i="2"/>
  <c r="D3618" i="2"/>
  <c r="G3618" i="2"/>
  <c r="E3618" i="2" s="1"/>
  <c r="F3618" i="2" s="1"/>
  <c r="H3618" i="2"/>
  <c r="I3618" i="2"/>
  <c r="L3618" i="2"/>
  <c r="M3618" i="2"/>
  <c r="N3618" i="2" s="1"/>
  <c r="P3618" i="2"/>
  <c r="Q3618" i="2"/>
  <c r="R3618" i="2"/>
  <c r="S3618" i="2"/>
  <c r="T3618" i="2"/>
  <c r="A3619" i="2"/>
  <c r="B3619" i="2" s="1"/>
  <c r="C3619" i="2"/>
  <c r="D3619" i="2"/>
  <c r="G3619" i="2"/>
  <c r="E3619" i="2" s="1"/>
  <c r="F3619" i="2" s="1"/>
  <c r="H3619" i="2"/>
  <c r="I3619" i="2"/>
  <c r="K3619" i="2" s="1"/>
  <c r="L3619" i="2"/>
  <c r="M3619" i="2"/>
  <c r="P3619" i="2"/>
  <c r="Q3619" i="2"/>
  <c r="R3619" i="2"/>
  <c r="S3619" i="2"/>
  <c r="T3619" i="2"/>
  <c r="A3620" i="2"/>
  <c r="B3620" i="2" s="1"/>
  <c r="C3620" i="2"/>
  <c r="D3620" i="2"/>
  <c r="G3620" i="2"/>
  <c r="E3620" i="2" s="1"/>
  <c r="F3620" i="2" s="1"/>
  <c r="H3620" i="2"/>
  <c r="I3620" i="2"/>
  <c r="J3620" i="2" s="1"/>
  <c r="L3620" i="2"/>
  <c r="M3620" i="2"/>
  <c r="O3620" i="2" s="1"/>
  <c r="P3620" i="2"/>
  <c r="Q3620" i="2"/>
  <c r="R3620" i="2"/>
  <c r="S3620" i="2"/>
  <c r="T3620" i="2"/>
  <c r="A3621" i="2"/>
  <c r="B3621" i="2" s="1"/>
  <c r="C3621" i="2"/>
  <c r="D3621" i="2"/>
  <c r="G3621" i="2"/>
  <c r="E3621" i="2" s="1"/>
  <c r="F3621" i="2" s="1"/>
  <c r="H3621" i="2"/>
  <c r="I3621" i="2"/>
  <c r="K3621" i="2" s="1"/>
  <c r="L3621" i="2"/>
  <c r="M3621" i="2"/>
  <c r="O3621" i="2" s="1"/>
  <c r="P3621" i="2"/>
  <c r="Q3621" i="2"/>
  <c r="R3621" i="2"/>
  <c r="S3621" i="2"/>
  <c r="T3621" i="2"/>
  <c r="A3622" i="2"/>
  <c r="B3622" i="2" s="1"/>
  <c r="C3622" i="2"/>
  <c r="D3622" i="2"/>
  <c r="G3622" i="2"/>
  <c r="E3622" i="2" s="1"/>
  <c r="F3622" i="2" s="1"/>
  <c r="H3622" i="2"/>
  <c r="I3622" i="2"/>
  <c r="L3622" i="2"/>
  <c r="M3622" i="2"/>
  <c r="P3622" i="2"/>
  <c r="Q3622" i="2"/>
  <c r="R3622" i="2"/>
  <c r="S3622" i="2"/>
  <c r="T3622" i="2"/>
  <c r="A3623" i="2"/>
  <c r="B3623" i="2" s="1"/>
  <c r="C3623" i="2"/>
  <c r="D3623" i="2"/>
  <c r="G3623" i="2"/>
  <c r="E3623" i="2" s="1"/>
  <c r="F3623" i="2" s="1"/>
  <c r="H3623" i="2"/>
  <c r="I3623" i="2"/>
  <c r="K3623" i="2" s="1"/>
  <c r="L3623" i="2"/>
  <c r="M3623" i="2"/>
  <c r="O3623" i="2" s="1"/>
  <c r="P3623" i="2"/>
  <c r="Q3623" i="2"/>
  <c r="R3623" i="2"/>
  <c r="S3623" i="2"/>
  <c r="T3623" i="2"/>
  <c r="A3624" i="2"/>
  <c r="B3624" i="2" s="1"/>
  <c r="C3624" i="2"/>
  <c r="D3624" i="2"/>
  <c r="G3624" i="2"/>
  <c r="E3624" i="2" s="1"/>
  <c r="F3624" i="2" s="1"/>
  <c r="H3624" i="2"/>
  <c r="I3624" i="2"/>
  <c r="J3624" i="2" s="1"/>
  <c r="L3624" i="2"/>
  <c r="M3624" i="2"/>
  <c r="N3624" i="2" s="1"/>
  <c r="P3624" i="2"/>
  <c r="Q3624" i="2"/>
  <c r="R3624" i="2"/>
  <c r="S3624" i="2"/>
  <c r="T3624" i="2"/>
  <c r="A3625" i="2"/>
  <c r="B3625" i="2" s="1"/>
  <c r="C3625" i="2"/>
  <c r="D3625" i="2"/>
  <c r="G3625" i="2"/>
  <c r="E3625" i="2" s="1"/>
  <c r="F3625" i="2" s="1"/>
  <c r="H3625" i="2"/>
  <c r="I3625" i="2"/>
  <c r="K3625" i="2" s="1"/>
  <c r="L3625" i="2"/>
  <c r="M3625" i="2"/>
  <c r="O3625" i="2" s="1"/>
  <c r="P3625" i="2"/>
  <c r="Q3625" i="2"/>
  <c r="R3625" i="2"/>
  <c r="S3625" i="2"/>
  <c r="T3625" i="2"/>
  <c r="A3626" i="2"/>
  <c r="B3626" i="2" s="1"/>
  <c r="C3626" i="2"/>
  <c r="D3626" i="2"/>
  <c r="G3626" i="2"/>
  <c r="E3626" i="2" s="1"/>
  <c r="F3626" i="2" s="1"/>
  <c r="H3626" i="2"/>
  <c r="I3626" i="2"/>
  <c r="L3626" i="2"/>
  <c r="M3626" i="2"/>
  <c r="N3626" i="2" s="1"/>
  <c r="P3626" i="2"/>
  <c r="Q3626" i="2"/>
  <c r="R3626" i="2"/>
  <c r="S3626" i="2"/>
  <c r="T3626" i="2"/>
  <c r="A3627" i="2"/>
  <c r="B3627" i="2" s="1"/>
  <c r="C3627" i="2"/>
  <c r="D3627" i="2"/>
  <c r="G3627" i="2"/>
  <c r="E3627" i="2" s="1"/>
  <c r="F3627" i="2" s="1"/>
  <c r="H3627" i="2"/>
  <c r="I3627" i="2"/>
  <c r="K3627" i="2" s="1"/>
  <c r="L3627" i="2"/>
  <c r="M3627" i="2"/>
  <c r="O3627" i="2" s="1"/>
  <c r="P3627" i="2"/>
  <c r="Q3627" i="2"/>
  <c r="R3627" i="2"/>
  <c r="S3627" i="2"/>
  <c r="T3627" i="2"/>
  <c r="A3628" i="2"/>
  <c r="B3628" i="2" s="1"/>
  <c r="C3628" i="2"/>
  <c r="D3628" i="2"/>
  <c r="G3628" i="2"/>
  <c r="E3628" i="2" s="1"/>
  <c r="F3628" i="2" s="1"/>
  <c r="H3628" i="2"/>
  <c r="I3628" i="2"/>
  <c r="L3628" i="2"/>
  <c r="M3628" i="2"/>
  <c r="N3628" i="2" s="1"/>
  <c r="P3628" i="2"/>
  <c r="Q3628" i="2"/>
  <c r="R3628" i="2"/>
  <c r="S3628" i="2"/>
  <c r="T3628" i="2"/>
  <c r="A3629" i="2"/>
  <c r="B3629" i="2" s="1"/>
  <c r="C3629" i="2"/>
  <c r="D3629" i="2"/>
  <c r="G3629" i="2"/>
  <c r="E3629" i="2" s="1"/>
  <c r="F3629" i="2" s="1"/>
  <c r="H3629" i="2"/>
  <c r="I3629" i="2"/>
  <c r="K3629" i="2" s="1"/>
  <c r="L3629" i="2"/>
  <c r="M3629" i="2"/>
  <c r="O3629" i="2" s="1"/>
  <c r="P3629" i="2"/>
  <c r="Q3629" i="2"/>
  <c r="R3629" i="2"/>
  <c r="S3629" i="2"/>
  <c r="T3629" i="2"/>
  <c r="A3630" i="2"/>
  <c r="B3630" i="2" s="1"/>
  <c r="C3630" i="2"/>
  <c r="D3630" i="2"/>
  <c r="G3630" i="2"/>
  <c r="E3630" i="2" s="1"/>
  <c r="F3630" i="2" s="1"/>
  <c r="H3630" i="2"/>
  <c r="I3630" i="2"/>
  <c r="K3630" i="2" s="1"/>
  <c r="L3630" i="2"/>
  <c r="M3630" i="2"/>
  <c r="P3630" i="2"/>
  <c r="Q3630" i="2"/>
  <c r="R3630" i="2"/>
  <c r="S3630" i="2"/>
  <c r="T3630" i="2"/>
  <c r="A3631" i="2"/>
  <c r="B3631" i="2" s="1"/>
  <c r="C3631" i="2"/>
  <c r="D3631" i="2"/>
  <c r="G3631" i="2"/>
  <c r="E3631" i="2" s="1"/>
  <c r="F3631" i="2" s="1"/>
  <c r="H3631" i="2"/>
  <c r="I3631" i="2"/>
  <c r="K3631" i="2" s="1"/>
  <c r="L3631" i="2"/>
  <c r="M3631" i="2"/>
  <c r="O3631" i="2" s="1"/>
  <c r="P3631" i="2"/>
  <c r="Q3631" i="2"/>
  <c r="R3631" i="2"/>
  <c r="S3631" i="2"/>
  <c r="T3631" i="2"/>
  <c r="A3632" i="2"/>
  <c r="B3632" i="2" s="1"/>
  <c r="C3632" i="2"/>
  <c r="D3632" i="2"/>
  <c r="G3632" i="2"/>
  <c r="E3632" i="2" s="1"/>
  <c r="F3632" i="2" s="1"/>
  <c r="H3632" i="2"/>
  <c r="I3632" i="2"/>
  <c r="J3632" i="2" s="1"/>
  <c r="L3632" i="2"/>
  <c r="M3632" i="2"/>
  <c r="N3632" i="2" s="1"/>
  <c r="P3632" i="2"/>
  <c r="Q3632" i="2"/>
  <c r="R3632" i="2"/>
  <c r="S3632" i="2"/>
  <c r="T3632" i="2"/>
  <c r="A3633" i="2"/>
  <c r="B3633" i="2" s="1"/>
  <c r="C3633" i="2"/>
  <c r="D3633" i="2"/>
  <c r="G3633" i="2"/>
  <c r="E3633" i="2" s="1"/>
  <c r="F3633" i="2" s="1"/>
  <c r="H3633" i="2"/>
  <c r="I3633" i="2"/>
  <c r="K3633" i="2" s="1"/>
  <c r="L3633" i="2"/>
  <c r="M3633" i="2"/>
  <c r="P3633" i="2"/>
  <c r="Q3633" i="2"/>
  <c r="R3633" i="2"/>
  <c r="S3633" i="2"/>
  <c r="T3633" i="2"/>
  <c r="A3634" i="2"/>
  <c r="B3634" i="2" s="1"/>
  <c r="C3634" i="2"/>
  <c r="D3634" i="2"/>
  <c r="G3634" i="2"/>
  <c r="E3634" i="2" s="1"/>
  <c r="F3634" i="2" s="1"/>
  <c r="H3634" i="2"/>
  <c r="I3634" i="2"/>
  <c r="K3634" i="2" s="1"/>
  <c r="L3634" i="2"/>
  <c r="M3634" i="2"/>
  <c r="N3634" i="2" s="1"/>
  <c r="P3634" i="2"/>
  <c r="Q3634" i="2"/>
  <c r="R3634" i="2"/>
  <c r="S3634" i="2"/>
  <c r="T3634" i="2"/>
  <c r="A3635" i="2"/>
  <c r="B3635" i="2" s="1"/>
  <c r="C3635" i="2"/>
  <c r="D3635" i="2"/>
  <c r="G3635" i="2"/>
  <c r="E3635" i="2" s="1"/>
  <c r="F3635" i="2" s="1"/>
  <c r="H3635" i="2"/>
  <c r="I3635" i="2"/>
  <c r="K3635" i="2" s="1"/>
  <c r="L3635" i="2"/>
  <c r="M3635" i="2"/>
  <c r="O3635" i="2" s="1"/>
  <c r="P3635" i="2"/>
  <c r="Q3635" i="2"/>
  <c r="R3635" i="2"/>
  <c r="S3635" i="2"/>
  <c r="T3635" i="2"/>
  <c r="A3636" i="2"/>
  <c r="B3636" i="2" s="1"/>
  <c r="C3636" i="2"/>
  <c r="D3636" i="2"/>
  <c r="G3636" i="2"/>
  <c r="E3636" i="2" s="1"/>
  <c r="F3636" i="2" s="1"/>
  <c r="H3636" i="2"/>
  <c r="I3636" i="2"/>
  <c r="L3636" i="2"/>
  <c r="M3636" i="2"/>
  <c r="N3636" i="2" s="1"/>
  <c r="P3636" i="2"/>
  <c r="Q3636" i="2"/>
  <c r="R3636" i="2"/>
  <c r="S3636" i="2"/>
  <c r="T3636" i="2"/>
  <c r="A3637" i="2"/>
  <c r="B3637" i="2" s="1"/>
  <c r="C3637" i="2"/>
  <c r="D3637" i="2"/>
  <c r="G3637" i="2"/>
  <c r="E3637" i="2" s="1"/>
  <c r="F3637" i="2" s="1"/>
  <c r="H3637" i="2"/>
  <c r="I3637" i="2"/>
  <c r="L3637" i="2"/>
  <c r="M3637" i="2"/>
  <c r="O3637" i="2" s="1"/>
  <c r="P3637" i="2"/>
  <c r="Q3637" i="2"/>
  <c r="R3637" i="2"/>
  <c r="S3637" i="2"/>
  <c r="T3637" i="2"/>
  <c r="A3638" i="2"/>
  <c r="B3638" i="2" s="1"/>
  <c r="C3638" i="2"/>
  <c r="D3638" i="2"/>
  <c r="G3638" i="2"/>
  <c r="E3638" i="2" s="1"/>
  <c r="F3638" i="2" s="1"/>
  <c r="H3638" i="2"/>
  <c r="I3638" i="2"/>
  <c r="K3638" i="2" s="1"/>
  <c r="L3638" i="2"/>
  <c r="M3638" i="2"/>
  <c r="N3638" i="2" s="1"/>
  <c r="P3638" i="2"/>
  <c r="Q3638" i="2"/>
  <c r="R3638" i="2"/>
  <c r="S3638" i="2"/>
  <c r="T3638" i="2"/>
  <c r="A3639" i="2"/>
  <c r="B3639" i="2" s="1"/>
  <c r="C3639" i="2"/>
  <c r="D3639" i="2"/>
  <c r="G3639" i="2"/>
  <c r="E3639" i="2" s="1"/>
  <c r="F3639" i="2" s="1"/>
  <c r="H3639" i="2"/>
  <c r="I3639" i="2"/>
  <c r="K3639" i="2" s="1"/>
  <c r="L3639" i="2"/>
  <c r="M3639" i="2"/>
  <c r="O3639" i="2" s="1"/>
  <c r="P3639" i="2"/>
  <c r="Q3639" i="2"/>
  <c r="R3639" i="2"/>
  <c r="S3639" i="2"/>
  <c r="T3639" i="2"/>
  <c r="A3640" i="2"/>
  <c r="B3640" i="2" s="1"/>
  <c r="C3640" i="2"/>
  <c r="D3640" i="2"/>
  <c r="G3640" i="2"/>
  <c r="E3640" i="2" s="1"/>
  <c r="F3640" i="2" s="1"/>
  <c r="H3640" i="2"/>
  <c r="I3640" i="2"/>
  <c r="J3640" i="2" s="1"/>
  <c r="L3640" i="2"/>
  <c r="M3640" i="2"/>
  <c r="P3640" i="2"/>
  <c r="Q3640" i="2"/>
  <c r="R3640" i="2"/>
  <c r="S3640" i="2"/>
  <c r="T3640" i="2"/>
  <c r="A3641" i="2"/>
  <c r="B3641" i="2" s="1"/>
  <c r="C3641" i="2"/>
  <c r="D3641" i="2"/>
  <c r="G3641" i="2"/>
  <c r="E3641" i="2" s="1"/>
  <c r="F3641" i="2" s="1"/>
  <c r="H3641" i="2"/>
  <c r="I3641" i="2"/>
  <c r="K3641" i="2" s="1"/>
  <c r="L3641" i="2"/>
  <c r="M3641" i="2"/>
  <c r="P3641" i="2"/>
  <c r="Q3641" i="2"/>
  <c r="R3641" i="2"/>
  <c r="S3641" i="2"/>
  <c r="T3641" i="2"/>
  <c r="A3642" i="2"/>
  <c r="B3642" i="2" s="1"/>
  <c r="C3642" i="2"/>
  <c r="D3642" i="2"/>
  <c r="G3642" i="2"/>
  <c r="E3642" i="2" s="1"/>
  <c r="F3642" i="2" s="1"/>
  <c r="H3642" i="2"/>
  <c r="I3642" i="2"/>
  <c r="L3642" i="2"/>
  <c r="M3642" i="2"/>
  <c r="N3642" i="2" s="1"/>
  <c r="P3642" i="2"/>
  <c r="Q3642" i="2"/>
  <c r="R3642" i="2"/>
  <c r="S3642" i="2"/>
  <c r="T3642" i="2"/>
  <c r="A3643" i="2"/>
  <c r="B3643" i="2" s="1"/>
  <c r="C3643" i="2"/>
  <c r="D3643" i="2"/>
  <c r="G3643" i="2"/>
  <c r="E3643" i="2" s="1"/>
  <c r="F3643" i="2" s="1"/>
  <c r="H3643" i="2"/>
  <c r="I3643" i="2"/>
  <c r="K3643" i="2" s="1"/>
  <c r="L3643" i="2"/>
  <c r="M3643" i="2"/>
  <c r="P3643" i="2"/>
  <c r="Q3643" i="2"/>
  <c r="R3643" i="2"/>
  <c r="S3643" i="2"/>
  <c r="T3643" i="2"/>
  <c r="A3644" i="2"/>
  <c r="B3644" i="2" s="1"/>
  <c r="C3644" i="2"/>
  <c r="D3644" i="2"/>
  <c r="G3644" i="2"/>
  <c r="E3644" i="2" s="1"/>
  <c r="F3644" i="2" s="1"/>
  <c r="H3644" i="2"/>
  <c r="I3644" i="2"/>
  <c r="J3644" i="2" s="1"/>
  <c r="L3644" i="2"/>
  <c r="M3644" i="2"/>
  <c r="N3644" i="2" s="1"/>
  <c r="P3644" i="2"/>
  <c r="Q3644" i="2"/>
  <c r="R3644" i="2"/>
  <c r="S3644" i="2"/>
  <c r="T3644" i="2"/>
  <c r="A3645" i="2"/>
  <c r="B3645" i="2" s="1"/>
  <c r="C3645" i="2"/>
  <c r="D3645" i="2"/>
  <c r="G3645" i="2"/>
  <c r="E3645" i="2" s="1"/>
  <c r="F3645" i="2" s="1"/>
  <c r="H3645" i="2"/>
  <c r="I3645" i="2"/>
  <c r="K3645" i="2" s="1"/>
  <c r="L3645" i="2"/>
  <c r="M3645" i="2"/>
  <c r="O3645" i="2" s="1"/>
  <c r="P3645" i="2"/>
  <c r="Q3645" i="2"/>
  <c r="R3645" i="2"/>
  <c r="S3645" i="2"/>
  <c r="T3645" i="2"/>
  <c r="A3646" i="2"/>
  <c r="B3646" i="2" s="1"/>
  <c r="C3646" i="2"/>
  <c r="D3646" i="2"/>
  <c r="G3646" i="2"/>
  <c r="E3646" i="2" s="1"/>
  <c r="F3646" i="2" s="1"/>
  <c r="H3646" i="2"/>
  <c r="I3646" i="2"/>
  <c r="K3646" i="2" s="1"/>
  <c r="L3646" i="2"/>
  <c r="M3646" i="2"/>
  <c r="N3646" i="2" s="1"/>
  <c r="P3646" i="2"/>
  <c r="Q3646" i="2"/>
  <c r="R3646" i="2"/>
  <c r="S3646" i="2"/>
  <c r="T3646" i="2"/>
  <c r="A3647" i="2"/>
  <c r="B3647" i="2" s="1"/>
  <c r="C3647" i="2"/>
  <c r="D3647" i="2"/>
  <c r="G3647" i="2"/>
  <c r="E3647" i="2" s="1"/>
  <c r="F3647" i="2" s="1"/>
  <c r="H3647" i="2"/>
  <c r="I3647" i="2"/>
  <c r="K3647" i="2" s="1"/>
  <c r="L3647" i="2"/>
  <c r="M3647" i="2"/>
  <c r="O3647" i="2" s="1"/>
  <c r="P3647" i="2"/>
  <c r="Q3647" i="2"/>
  <c r="R3647" i="2"/>
  <c r="S3647" i="2"/>
  <c r="T3647" i="2"/>
  <c r="A3648" i="2"/>
  <c r="B3648" i="2" s="1"/>
  <c r="C3648" i="2"/>
  <c r="D3648" i="2"/>
  <c r="G3648" i="2"/>
  <c r="E3648" i="2" s="1"/>
  <c r="F3648" i="2" s="1"/>
  <c r="H3648" i="2"/>
  <c r="I3648" i="2"/>
  <c r="J3648" i="2" s="1"/>
  <c r="L3648" i="2"/>
  <c r="M3648" i="2"/>
  <c r="O3648" i="2" s="1"/>
  <c r="P3648" i="2"/>
  <c r="Q3648" i="2"/>
  <c r="R3648" i="2"/>
  <c r="S3648" i="2"/>
  <c r="T3648" i="2"/>
  <c r="A3649" i="2"/>
  <c r="B3649" i="2" s="1"/>
  <c r="C3649" i="2"/>
  <c r="D3649" i="2"/>
  <c r="G3649" i="2"/>
  <c r="E3649" i="2" s="1"/>
  <c r="F3649" i="2" s="1"/>
  <c r="H3649" i="2"/>
  <c r="I3649" i="2"/>
  <c r="K3649" i="2" s="1"/>
  <c r="L3649" i="2"/>
  <c r="M3649" i="2"/>
  <c r="O3649" i="2" s="1"/>
  <c r="P3649" i="2"/>
  <c r="Q3649" i="2"/>
  <c r="R3649" i="2"/>
  <c r="S3649" i="2"/>
  <c r="T3649" i="2"/>
  <c r="A3650" i="2"/>
  <c r="B3650" i="2" s="1"/>
  <c r="C3650" i="2"/>
  <c r="D3650" i="2"/>
  <c r="G3650" i="2"/>
  <c r="E3650" i="2" s="1"/>
  <c r="F3650" i="2" s="1"/>
  <c r="H3650" i="2"/>
  <c r="I3650" i="2"/>
  <c r="L3650" i="2"/>
  <c r="M3650" i="2"/>
  <c r="N3650" i="2" s="1"/>
  <c r="P3650" i="2"/>
  <c r="Q3650" i="2"/>
  <c r="R3650" i="2"/>
  <c r="S3650" i="2"/>
  <c r="T3650" i="2"/>
  <c r="A3651" i="2"/>
  <c r="B3651" i="2" s="1"/>
  <c r="C3651" i="2"/>
  <c r="D3651" i="2"/>
  <c r="G3651" i="2"/>
  <c r="E3651" i="2" s="1"/>
  <c r="F3651" i="2" s="1"/>
  <c r="H3651" i="2"/>
  <c r="I3651" i="2"/>
  <c r="L3651" i="2"/>
  <c r="M3651" i="2"/>
  <c r="P3651" i="2"/>
  <c r="Q3651" i="2"/>
  <c r="R3651" i="2"/>
  <c r="S3651" i="2"/>
  <c r="T3651" i="2"/>
  <c r="A3652" i="2"/>
  <c r="B3652" i="2" s="1"/>
  <c r="C3652" i="2"/>
  <c r="D3652" i="2"/>
  <c r="G3652" i="2"/>
  <c r="E3652" i="2" s="1"/>
  <c r="F3652" i="2" s="1"/>
  <c r="H3652" i="2"/>
  <c r="I3652" i="2"/>
  <c r="J3652" i="2" s="1"/>
  <c r="L3652" i="2"/>
  <c r="M3652" i="2"/>
  <c r="O3652" i="2" s="1"/>
  <c r="P3652" i="2"/>
  <c r="Q3652" i="2"/>
  <c r="R3652" i="2"/>
  <c r="S3652" i="2"/>
  <c r="T3652" i="2"/>
  <c r="A3653" i="2"/>
  <c r="B3653" i="2" s="1"/>
  <c r="C3653" i="2"/>
  <c r="D3653" i="2"/>
  <c r="G3653" i="2"/>
  <c r="E3653" i="2" s="1"/>
  <c r="F3653" i="2" s="1"/>
  <c r="H3653" i="2"/>
  <c r="I3653" i="2"/>
  <c r="K3653" i="2" s="1"/>
  <c r="L3653" i="2"/>
  <c r="M3653" i="2"/>
  <c r="O3653" i="2" s="1"/>
  <c r="P3653" i="2"/>
  <c r="Q3653" i="2"/>
  <c r="R3653" i="2"/>
  <c r="S3653" i="2"/>
  <c r="T3653" i="2"/>
  <c r="A3654" i="2"/>
  <c r="B3654" i="2" s="1"/>
  <c r="C3654" i="2"/>
  <c r="D3654" i="2"/>
  <c r="G3654" i="2"/>
  <c r="E3654" i="2" s="1"/>
  <c r="F3654" i="2" s="1"/>
  <c r="H3654" i="2"/>
  <c r="I3654" i="2"/>
  <c r="K3654" i="2" s="1"/>
  <c r="L3654" i="2"/>
  <c r="M3654" i="2"/>
  <c r="P3654" i="2"/>
  <c r="Q3654" i="2"/>
  <c r="R3654" i="2"/>
  <c r="S3654" i="2"/>
  <c r="T3654" i="2"/>
  <c r="A3655" i="2"/>
  <c r="B3655" i="2" s="1"/>
  <c r="C3655" i="2"/>
  <c r="D3655" i="2"/>
  <c r="G3655" i="2"/>
  <c r="E3655" i="2" s="1"/>
  <c r="F3655" i="2" s="1"/>
  <c r="H3655" i="2"/>
  <c r="I3655" i="2"/>
  <c r="K3655" i="2" s="1"/>
  <c r="L3655" i="2"/>
  <c r="M3655" i="2"/>
  <c r="O3655" i="2" s="1"/>
  <c r="P3655" i="2"/>
  <c r="Q3655" i="2"/>
  <c r="R3655" i="2"/>
  <c r="S3655" i="2"/>
  <c r="T3655" i="2"/>
  <c r="A3656" i="2"/>
  <c r="B3656" i="2" s="1"/>
  <c r="C3656" i="2"/>
  <c r="D3656" i="2"/>
  <c r="G3656" i="2"/>
  <c r="E3656" i="2" s="1"/>
  <c r="F3656" i="2" s="1"/>
  <c r="H3656" i="2"/>
  <c r="I3656" i="2"/>
  <c r="J3656" i="2" s="1"/>
  <c r="L3656" i="2"/>
  <c r="M3656" i="2"/>
  <c r="N3656" i="2" s="1"/>
  <c r="P3656" i="2"/>
  <c r="Q3656" i="2"/>
  <c r="R3656" i="2"/>
  <c r="S3656" i="2"/>
  <c r="T3656" i="2"/>
  <c r="A3657" i="2"/>
  <c r="B3657" i="2" s="1"/>
  <c r="C3657" i="2"/>
  <c r="D3657" i="2"/>
  <c r="G3657" i="2"/>
  <c r="E3657" i="2" s="1"/>
  <c r="F3657" i="2" s="1"/>
  <c r="H3657" i="2"/>
  <c r="I3657" i="2"/>
  <c r="K3657" i="2" s="1"/>
  <c r="L3657" i="2"/>
  <c r="M3657" i="2"/>
  <c r="O3657" i="2" s="1"/>
  <c r="P3657" i="2"/>
  <c r="Q3657" i="2"/>
  <c r="R3657" i="2"/>
  <c r="S3657" i="2"/>
  <c r="T3657" i="2"/>
  <c r="A3658" i="2"/>
  <c r="B3658" i="2" s="1"/>
  <c r="C3658" i="2"/>
  <c r="D3658" i="2"/>
  <c r="G3658" i="2"/>
  <c r="E3658" i="2" s="1"/>
  <c r="F3658" i="2" s="1"/>
  <c r="H3658" i="2"/>
  <c r="I3658" i="2"/>
  <c r="L3658" i="2"/>
  <c r="M3658" i="2"/>
  <c r="P3658" i="2"/>
  <c r="Q3658" i="2"/>
  <c r="R3658" i="2"/>
  <c r="S3658" i="2"/>
  <c r="T3658" i="2"/>
  <c r="A3659" i="2"/>
  <c r="B3659" i="2" s="1"/>
  <c r="C3659" i="2"/>
  <c r="D3659" i="2"/>
  <c r="G3659" i="2"/>
  <c r="E3659" i="2" s="1"/>
  <c r="F3659" i="2" s="1"/>
  <c r="H3659" i="2"/>
  <c r="I3659" i="2"/>
  <c r="K3659" i="2" s="1"/>
  <c r="L3659" i="2"/>
  <c r="M3659" i="2"/>
  <c r="O3659" i="2" s="1"/>
  <c r="P3659" i="2"/>
  <c r="Q3659" i="2"/>
  <c r="R3659" i="2"/>
  <c r="S3659" i="2"/>
  <c r="T3659" i="2"/>
  <c r="A3660" i="2"/>
  <c r="B3660" i="2" s="1"/>
  <c r="C3660" i="2"/>
  <c r="D3660" i="2"/>
  <c r="G3660" i="2"/>
  <c r="E3660" i="2" s="1"/>
  <c r="F3660" i="2" s="1"/>
  <c r="H3660" i="2"/>
  <c r="I3660" i="2"/>
  <c r="L3660" i="2"/>
  <c r="M3660" i="2"/>
  <c r="O3660" i="2" s="1"/>
  <c r="P3660" i="2"/>
  <c r="Q3660" i="2"/>
  <c r="R3660" i="2"/>
  <c r="S3660" i="2"/>
  <c r="T3660" i="2"/>
  <c r="A3661" i="2"/>
  <c r="B3661" i="2" s="1"/>
  <c r="C3661" i="2"/>
  <c r="D3661" i="2"/>
  <c r="G3661" i="2"/>
  <c r="E3661" i="2" s="1"/>
  <c r="F3661" i="2" s="1"/>
  <c r="H3661" i="2"/>
  <c r="I3661" i="2"/>
  <c r="L3661" i="2"/>
  <c r="M3661" i="2"/>
  <c r="O3661" i="2" s="1"/>
  <c r="P3661" i="2"/>
  <c r="Q3661" i="2"/>
  <c r="R3661" i="2"/>
  <c r="S3661" i="2"/>
  <c r="T3661" i="2"/>
  <c r="A3662" i="2"/>
  <c r="B3662" i="2" s="1"/>
  <c r="C3662" i="2"/>
  <c r="D3662" i="2"/>
  <c r="G3662" i="2"/>
  <c r="E3662" i="2" s="1"/>
  <c r="F3662" i="2" s="1"/>
  <c r="H3662" i="2"/>
  <c r="I3662" i="2"/>
  <c r="K3662" i="2" s="1"/>
  <c r="L3662" i="2"/>
  <c r="M3662" i="2"/>
  <c r="P3662" i="2"/>
  <c r="Q3662" i="2"/>
  <c r="R3662" i="2"/>
  <c r="S3662" i="2"/>
  <c r="T3662" i="2"/>
  <c r="A3663" i="2"/>
  <c r="B3663" i="2" s="1"/>
  <c r="C3663" i="2"/>
  <c r="D3663" i="2"/>
  <c r="G3663" i="2"/>
  <c r="E3663" i="2" s="1"/>
  <c r="F3663" i="2" s="1"/>
  <c r="H3663" i="2"/>
  <c r="I3663" i="2"/>
  <c r="K3663" i="2" s="1"/>
  <c r="L3663" i="2"/>
  <c r="M3663" i="2"/>
  <c r="O3663" i="2" s="1"/>
  <c r="P3663" i="2"/>
  <c r="Q3663" i="2"/>
  <c r="R3663" i="2"/>
  <c r="S3663" i="2"/>
  <c r="T3663" i="2"/>
  <c r="A3664" i="2"/>
  <c r="B3664" i="2" s="1"/>
  <c r="C3664" i="2"/>
  <c r="D3664" i="2"/>
  <c r="G3664" i="2"/>
  <c r="E3664" i="2" s="1"/>
  <c r="F3664" i="2" s="1"/>
  <c r="H3664" i="2"/>
  <c r="I3664" i="2"/>
  <c r="L3664" i="2"/>
  <c r="M3664" i="2"/>
  <c r="N3664" i="2" s="1"/>
  <c r="P3664" i="2"/>
  <c r="Q3664" i="2"/>
  <c r="R3664" i="2"/>
  <c r="S3664" i="2"/>
  <c r="T3664" i="2"/>
  <c r="A3665" i="2"/>
  <c r="B3665" i="2" s="1"/>
  <c r="C3665" i="2"/>
  <c r="D3665" i="2"/>
  <c r="G3665" i="2"/>
  <c r="E3665" i="2" s="1"/>
  <c r="F3665" i="2" s="1"/>
  <c r="H3665" i="2"/>
  <c r="I3665" i="2"/>
  <c r="K3665" i="2" s="1"/>
  <c r="L3665" i="2"/>
  <c r="M3665" i="2"/>
  <c r="P3665" i="2"/>
  <c r="Q3665" i="2"/>
  <c r="R3665" i="2"/>
  <c r="S3665" i="2"/>
  <c r="T3665" i="2"/>
  <c r="A3666" i="2"/>
  <c r="B3666" i="2" s="1"/>
  <c r="C3666" i="2"/>
  <c r="D3666" i="2"/>
  <c r="G3666" i="2"/>
  <c r="E3666" i="2" s="1"/>
  <c r="F3666" i="2" s="1"/>
  <c r="H3666" i="2"/>
  <c r="I3666" i="2"/>
  <c r="K3666" i="2" s="1"/>
  <c r="L3666" i="2"/>
  <c r="M3666" i="2"/>
  <c r="N3666" i="2" s="1"/>
  <c r="P3666" i="2"/>
  <c r="Q3666" i="2"/>
  <c r="R3666" i="2"/>
  <c r="S3666" i="2"/>
  <c r="T3666" i="2"/>
  <c r="A3667" i="2"/>
  <c r="B3667" i="2" s="1"/>
  <c r="C3667" i="2"/>
  <c r="D3667" i="2"/>
  <c r="G3667" i="2"/>
  <c r="E3667" i="2" s="1"/>
  <c r="F3667" i="2" s="1"/>
  <c r="H3667" i="2"/>
  <c r="I3667" i="2"/>
  <c r="K3667" i="2" s="1"/>
  <c r="L3667" i="2"/>
  <c r="M3667" i="2"/>
  <c r="O3667" i="2" s="1"/>
  <c r="P3667" i="2"/>
  <c r="Q3667" i="2"/>
  <c r="R3667" i="2"/>
  <c r="S3667" i="2"/>
  <c r="T3667" i="2"/>
  <c r="A3668" i="2"/>
  <c r="B3668" i="2" s="1"/>
  <c r="C3668" i="2"/>
  <c r="D3668" i="2"/>
  <c r="G3668" i="2"/>
  <c r="E3668" i="2" s="1"/>
  <c r="F3668" i="2" s="1"/>
  <c r="H3668" i="2"/>
  <c r="I3668" i="2"/>
  <c r="L3668" i="2"/>
  <c r="M3668" i="2"/>
  <c r="P3668" i="2"/>
  <c r="Q3668" i="2"/>
  <c r="R3668" i="2"/>
  <c r="S3668" i="2"/>
  <c r="T3668" i="2"/>
  <c r="A3669" i="2"/>
  <c r="B3669" i="2" s="1"/>
  <c r="C3669" i="2"/>
  <c r="D3669" i="2"/>
  <c r="G3669" i="2"/>
  <c r="E3669" i="2" s="1"/>
  <c r="F3669" i="2" s="1"/>
  <c r="H3669" i="2"/>
  <c r="I3669" i="2"/>
  <c r="K3669" i="2" s="1"/>
  <c r="L3669" i="2"/>
  <c r="M3669" i="2"/>
  <c r="P3669" i="2"/>
  <c r="Q3669" i="2"/>
  <c r="R3669" i="2"/>
  <c r="S3669" i="2"/>
  <c r="T3669" i="2"/>
  <c r="A3670" i="2"/>
  <c r="B3670" i="2" s="1"/>
  <c r="C3670" i="2"/>
  <c r="D3670" i="2"/>
  <c r="G3670" i="2"/>
  <c r="E3670" i="2" s="1"/>
  <c r="F3670" i="2" s="1"/>
  <c r="H3670" i="2"/>
  <c r="I3670" i="2"/>
  <c r="K3670" i="2" s="1"/>
  <c r="L3670" i="2"/>
  <c r="M3670" i="2"/>
  <c r="N3670" i="2" s="1"/>
  <c r="P3670" i="2"/>
  <c r="Q3670" i="2"/>
  <c r="R3670" i="2"/>
  <c r="S3670" i="2"/>
  <c r="T3670" i="2"/>
  <c r="A3671" i="2"/>
  <c r="B3671" i="2" s="1"/>
  <c r="C3671" i="2"/>
  <c r="D3671" i="2"/>
  <c r="G3671" i="2"/>
  <c r="E3671" i="2" s="1"/>
  <c r="F3671" i="2" s="1"/>
  <c r="H3671" i="2"/>
  <c r="I3671" i="2"/>
  <c r="K3671" i="2" s="1"/>
  <c r="L3671" i="2"/>
  <c r="M3671" i="2"/>
  <c r="O3671" i="2" s="1"/>
  <c r="P3671" i="2"/>
  <c r="Q3671" i="2"/>
  <c r="R3671" i="2"/>
  <c r="S3671" i="2"/>
  <c r="T3671" i="2"/>
  <c r="A3672" i="2"/>
  <c r="B3672" i="2" s="1"/>
  <c r="C3672" i="2"/>
  <c r="D3672" i="2"/>
  <c r="G3672" i="2"/>
  <c r="E3672" i="2" s="1"/>
  <c r="F3672" i="2" s="1"/>
  <c r="H3672" i="2"/>
  <c r="I3672" i="2"/>
  <c r="J3672" i="2" s="1"/>
  <c r="L3672" i="2"/>
  <c r="M3672" i="2"/>
  <c r="P3672" i="2"/>
  <c r="Q3672" i="2"/>
  <c r="R3672" i="2"/>
  <c r="S3672" i="2"/>
  <c r="T3672" i="2"/>
  <c r="A3673" i="2"/>
  <c r="B3673" i="2" s="1"/>
  <c r="C3673" i="2"/>
  <c r="D3673" i="2"/>
  <c r="G3673" i="2"/>
  <c r="E3673" i="2" s="1"/>
  <c r="F3673" i="2" s="1"/>
  <c r="H3673" i="2"/>
  <c r="I3673" i="2"/>
  <c r="K3673" i="2" s="1"/>
  <c r="L3673" i="2"/>
  <c r="M3673" i="2"/>
  <c r="P3673" i="2"/>
  <c r="Q3673" i="2"/>
  <c r="R3673" i="2"/>
  <c r="S3673" i="2"/>
  <c r="T3673" i="2"/>
  <c r="A3674" i="2"/>
  <c r="B3674" i="2" s="1"/>
  <c r="C3674" i="2"/>
  <c r="D3674" i="2"/>
  <c r="G3674" i="2"/>
  <c r="E3674" i="2" s="1"/>
  <c r="F3674" i="2" s="1"/>
  <c r="H3674" i="2"/>
  <c r="I3674" i="2"/>
  <c r="K3674" i="2" s="1"/>
  <c r="L3674" i="2"/>
  <c r="M3674" i="2"/>
  <c r="N3674" i="2" s="1"/>
  <c r="P3674" i="2"/>
  <c r="Q3674" i="2"/>
  <c r="R3674" i="2"/>
  <c r="S3674" i="2"/>
  <c r="T3674" i="2"/>
  <c r="A3675" i="2"/>
  <c r="B3675" i="2" s="1"/>
  <c r="C3675" i="2"/>
  <c r="D3675" i="2"/>
  <c r="G3675" i="2"/>
  <c r="E3675" i="2" s="1"/>
  <c r="F3675" i="2" s="1"/>
  <c r="H3675" i="2"/>
  <c r="I3675" i="2"/>
  <c r="K3675" i="2" s="1"/>
  <c r="L3675" i="2"/>
  <c r="M3675" i="2"/>
  <c r="P3675" i="2"/>
  <c r="Q3675" i="2"/>
  <c r="R3675" i="2"/>
  <c r="S3675" i="2"/>
  <c r="T3675" i="2"/>
  <c r="A3676" i="2"/>
  <c r="B3676" i="2" s="1"/>
  <c r="C3676" i="2"/>
  <c r="D3676" i="2"/>
  <c r="G3676" i="2"/>
  <c r="E3676" i="2" s="1"/>
  <c r="F3676" i="2" s="1"/>
  <c r="H3676" i="2"/>
  <c r="I3676" i="2"/>
  <c r="J3676" i="2" s="1"/>
  <c r="L3676" i="2"/>
  <c r="M3676" i="2"/>
  <c r="N3676" i="2" s="1"/>
  <c r="P3676" i="2"/>
  <c r="Q3676" i="2"/>
  <c r="R3676" i="2"/>
  <c r="S3676" i="2"/>
  <c r="T3676" i="2"/>
  <c r="A3677" i="2"/>
  <c r="B3677" i="2" s="1"/>
  <c r="C3677" i="2"/>
  <c r="D3677" i="2"/>
  <c r="G3677" i="2"/>
  <c r="E3677" i="2" s="1"/>
  <c r="F3677" i="2" s="1"/>
  <c r="H3677" i="2"/>
  <c r="I3677" i="2"/>
  <c r="L3677" i="2"/>
  <c r="M3677" i="2"/>
  <c r="O3677" i="2" s="1"/>
  <c r="P3677" i="2"/>
  <c r="Q3677" i="2"/>
  <c r="R3677" i="2"/>
  <c r="S3677" i="2"/>
  <c r="T3677" i="2"/>
  <c r="A3678" i="2"/>
  <c r="B3678" i="2" s="1"/>
  <c r="C3678" i="2"/>
  <c r="D3678" i="2"/>
  <c r="G3678" i="2"/>
  <c r="E3678" i="2" s="1"/>
  <c r="F3678" i="2" s="1"/>
  <c r="H3678" i="2"/>
  <c r="I3678" i="2"/>
  <c r="K3678" i="2" s="1"/>
  <c r="L3678" i="2"/>
  <c r="M3678" i="2"/>
  <c r="N3678" i="2" s="1"/>
  <c r="P3678" i="2"/>
  <c r="Q3678" i="2"/>
  <c r="R3678" i="2"/>
  <c r="S3678" i="2"/>
  <c r="T3678" i="2"/>
  <c r="A3679" i="2"/>
  <c r="B3679" i="2" s="1"/>
  <c r="C3679" i="2"/>
  <c r="D3679" i="2"/>
  <c r="G3679" i="2"/>
  <c r="E3679" i="2" s="1"/>
  <c r="F3679" i="2" s="1"/>
  <c r="H3679" i="2"/>
  <c r="I3679" i="2"/>
  <c r="K3679" i="2" s="1"/>
  <c r="L3679" i="2"/>
  <c r="M3679" i="2"/>
  <c r="P3679" i="2"/>
  <c r="Q3679" i="2"/>
  <c r="R3679" i="2"/>
  <c r="S3679" i="2"/>
  <c r="T3679" i="2"/>
  <c r="A3680" i="2"/>
  <c r="B3680" i="2" s="1"/>
  <c r="C3680" i="2"/>
  <c r="D3680" i="2"/>
  <c r="G3680" i="2"/>
  <c r="E3680" i="2" s="1"/>
  <c r="F3680" i="2" s="1"/>
  <c r="H3680" i="2"/>
  <c r="I3680" i="2"/>
  <c r="J3680" i="2" s="1"/>
  <c r="L3680" i="2"/>
  <c r="M3680" i="2"/>
  <c r="O3680" i="2" s="1"/>
  <c r="P3680" i="2"/>
  <c r="Q3680" i="2"/>
  <c r="R3680" i="2"/>
  <c r="S3680" i="2"/>
  <c r="T3680" i="2"/>
  <c r="A3681" i="2"/>
  <c r="B3681" i="2" s="1"/>
  <c r="C3681" i="2"/>
  <c r="D3681" i="2"/>
  <c r="G3681" i="2"/>
  <c r="E3681" i="2" s="1"/>
  <c r="F3681" i="2" s="1"/>
  <c r="H3681" i="2"/>
  <c r="I3681" i="2"/>
  <c r="L3681" i="2"/>
  <c r="M3681" i="2"/>
  <c r="O3681" i="2" s="1"/>
  <c r="P3681" i="2"/>
  <c r="Q3681" i="2"/>
  <c r="R3681" i="2"/>
  <c r="S3681" i="2"/>
  <c r="T3681" i="2"/>
  <c r="A3682" i="2"/>
  <c r="B3682" i="2" s="1"/>
  <c r="C3682" i="2"/>
  <c r="D3682" i="2"/>
  <c r="G3682" i="2"/>
  <c r="E3682" i="2" s="1"/>
  <c r="F3682" i="2" s="1"/>
  <c r="H3682" i="2"/>
  <c r="I3682" i="2"/>
  <c r="L3682" i="2"/>
  <c r="M3682" i="2"/>
  <c r="N3682" i="2" s="1"/>
  <c r="P3682" i="2"/>
  <c r="Q3682" i="2"/>
  <c r="R3682" i="2"/>
  <c r="S3682" i="2"/>
  <c r="T3682" i="2"/>
  <c r="A3683" i="2"/>
  <c r="B3683" i="2" s="1"/>
  <c r="C3683" i="2"/>
  <c r="D3683" i="2"/>
  <c r="G3683" i="2"/>
  <c r="E3683" i="2" s="1"/>
  <c r="F3683" i="2" s="1"/>
  <c r="H3683" i="2"/>
  <c r="I3683" i="2"/>
  <c r="K3683" i="2" s="1"/>
  <c r="L3683" i="2"/>
  <c r="M3683" i="2"/>
  <c r="P3683" i="2"/>
  <c r="Q3683" i="2"/>
  <c r="R3683" i="2"/>
  <c r="S3683" i="2"/>
  <c r="T3683" i="2"/>
  <c r="A3684" i="2"/>
  <c r="B3684" i="2" s="1"/>
  <c r="C3684" i="2"/>
  <c r="D3684" i="2"/>
  <c r="G3684" i="2"/>
  <c r="E3684" i="2" s="1"/>
  <c r="F3684" i="2" s="1"/>
  <c r="H3684" i="2"/>
  <c r="I3684" i="2"/>
  <c r="L3684" i="2"/>
  <c r="M3684" i="2"/>
  <c r="O3684" i="2" s="1"/>
  <c r="P3684" i="2"/>
  <c r="Q3684" i="2"/>
  <c r="R3684" i="2"/>
  <c r="S3684" i="2"/>
  <c r="T3684" i="2"/>
  <c r="A3685" i="2"/>
  <c r="B3685" i="2" s="1"/>
  <c r="C3685" i="2"/>
  <c r="D3685" i="2"/>
  <c r="G3685" i="2"/>
  <c r="E3685" i="2" s="1"/>
  <c r="F3685" i="2" s="1"/>
  <c r="H3685" i="2"/>
  <c r="I3685" i="2"/>
  <c r="K3685" i="2" s="1"/>
  <c r="L3685" i="2"/>
  <c r="M3685" i="2"/>
  <c r="O3685" i="2" s="1"/>
  <c r="P3685" i="2"/>
  <c r="Q3685" i="2"/>
  <c r="R3685" i="2"/>
  <c r="S3685" i="2"/>
  <c r="T3685" i="2"/>
  <c r="A3686" i="2"/>
  <c r="B3686" i="2" s="1"/>
  <c r="C3686" i="2"/>
  <c r="D3686" i="2"/>
  <c r="G3686" i="2"/>
  <c r="E3686" i="2" s="1"/>
  <c r="F3686" i="2" s="1"/>
  <c r="H3686" i="2"/>
  <c r="I3686" i="2"/>
  <c r="K3686" i="2" s="1"/>
  <c r="L3686" i="2"/>
  <c r="M3686" i="2"/>
  <c r="P3686" i="2"/>
  <c r="Q3686" i="2"/>
  <c r="R3686" i="2"/>
  <c r="S3686" i="2"/>
  <c r="T3686" i="2"/>
  <c r="A3687" i="2"/>
  <c r="B3687" i="2" s="1"/>
  <c r="C3687" i="2"/>
  <c r="D3687" i="2"/>
  <c r="G3687" i="2"/>
  <c r="E3687" i="2" s="1"/>
  <c r="F3687" i="2" s="1"/>
  <c r="H3687" i="2"/>
  <c r="I3687" i="2"/>
  <c r="K3687" i="2" s="1"/>
  <c r="L3687" i="2"/>
  <c r="M3687" i="2"/>
  <c r="O3687" i="2" s="1"/>
  <c r="P3687" i="2"/>
  <c r="Q3687" i="2"/>
  <c r="R3687" i="2"/>
  <c r="S3687" i="2"/>
  <c r="T3687" i="2"/>
  <c r="A3688" i="2"/>
  <c r="B3688" i="2" s="1"/>
  <c r="C3688" i="2"/>
  <c r="D3688" i="2"/>
  <c r="G3688" i="2"/>
  <c r="E3688" i="2" s="1"/>
  <c r="F3688" i="2" s="1"/>
  <c r="H3688" i="2"/>
  <c r="I3688" i="2"/>
  <c r="J3688" i="2" s="1"/>
  <c r="L3688" i="2"/>
  <c r="M3688" i="2"/>
  <c r="N3688" i="2" s="1"/>
  <c r="P3688" i="2"/>
  <c r="Q3688" i="2"/>
  <c r="R3688" i="2"/>
  <c r="S3688" i="2"/>
  <c r="T3688" i="2"/>
  <c r="A3689" i="2"/>
  <c r="B3689" i="2" s="1"/>
  <c r="C3689" i="2"/>
  <c r="D3689" i="2"/>
  <c r="G3689" i="2"/>
  <c r="E3689" i="2" s="1"/>
  <c r="F3689" i="2" s="1"/>
  <c r="H3689" i="2"/>
  <c r="I3689" i="2"/>
  <c r="K3689" i="2" s="1"/>
  <c r="L3689" i="2"/>
  <c r="M3689" i="2"/>
  <c r="P3689" i="2"/>
  <c r="Q3689" i="2"/>
  <c r="R3689" i="2"/>
  <c r="S3689" i="2"/>
  <c r="T3689" i="2"/>
  <c r="A3690" i="2"/>
  <c r="B3690" i="2" s="1"/>
  <c r="C3690" i="2"/>
  <c r="D3690" i="2"/>
  <c r="G3690" i="2"/>
  <c r="E3690" i="2" s="1"/>
  <c r="F3690" i="2" s="1"/>
  <c r="H3690" i="2"/>
  <c r="I3690" i="2"/>
  <c r="L3690" i="2"/>
  <c r="M3690" i="2"/>
  <c r="N3690" i="2" s="1"/>
  <c r="P3690" i="2"/>
  <c r="Q3690" i="2"/>
  <c r="R3690" i="2"/>
  <c r="S3690" i="2"/>
  <c r="T3690" i="2"/>
  <c r="A3691" i="2"/>
  <c r="B3691" i="2" s="1"/>
  <c r="C3691" i="2"/>
  <c r="D3691" i="2"/>
  <c r="G3691" i="2"/>
  <c r="E3691" i="2" s="1"/>
  <c r="F3691" i="2" s="1"/>
  <c r="H3691" i="2"/>
  <c r="I3691" i="2"/>
  <c r="K3691" i="2" s="1"/>
  <c r="L3691" i="2"/>
  <c r="M3691" i="2"/>
  <c r="O3691" i="2" s="1"/>
  <c r="P3691" i="2"/>
  <c r="Q3691" i="2"/>
  <c r="R3691" i="2"/>
  <c r="S3691" i="2"/>
  <c r="T3691" i="2"/>
  <c r="A3692" i="2"/>
  <c r="B3692" i="2" s="1"/>
  <c r="C3692" i="2"/>
  <c r="D3692" i="2"/>
  <c r="G3692" i="2"/>
  <c r="E3692" i="2" s="1"/>
  <c r="F3692" i="2" s="1"/>
  <c r="H3692" i="2"/>
  <c r="I3692" i="2"/>
  <c r="L3692" i="2"/>
  <c r="M3692" i="2"/>
  <c r="N3692" i="2" s="1"/>
  <c r="P3692" i="2"/>
  <c r="Q3692" i="2"/>
  <c r="R3692" i="2"/>
  <c r="S3692" i="2"/>
  <c r="T3692" i="2"/>
  <c r="A3693" i="2"/>
  <c r="B3693" i="2" s="1"/>
  <c r="C3693" i="2"/>
  <c r="D3693" i="2"/>
  <c r="G3693" i="2"/>
  <c r="E3693" i="2" s="1"/>
  <c r="F3693" i="2" s="1"/>
  <c r="H3693" i="2"/>
  <c r="I3693" i="2"/>
  <c r="K3693" i="2" s="1"/>
  <c r="L3693" i="2"/>
  <c r="M3693" i="2"/>
  <c r="O3693" i="2" s="1"/>
  <c r="P3693" i="2"/>
  <c r="Q3693" i="2"/>
  <c r="R3693" i="2"/>
  <c r="S3693" i="2"/>
  <c r="T3693" i="2"/>
  <c r="A3694" i="2"/>
  <c r="B3694" i="2" s="1"/>
  <c r="C3694" i="2"/>
  <c r="D3694" i="2"/>
  <c r="G3694" i="2"/>
  <c r="E3694" i="2" s="1"/>
  <c r="F3694" i="2" s="1"/>
  <c r="H3694" i="2"/>
  <c r="I3694" i="2"/>
  <c r="K3694" i="2" s="1"/>
  <c r="L3694" i="2"/>
  <c r="M3694" i="2"/>
  <c r="P3694" i="2"/>
  <c r="Q3694" i="2"/>
  <c r="R3694" i="2"/>
  <c r="S3694" i="2"/>
  <c r="T3694" i="2"/>
  <c r="A3695" i="2"/>
  <c r="B3695" i="2" s="1"/>
  <c r="C3695" i="2"/>
  <c r="D3695" i="2"/>
  <c r="G3695" i="2"/>
  <c r="E3695" i="2" s="1"/>
  <c r="F3695" i="2" s="1"/>
  <c r="H3695" i="2"/>
  <c r="I3695" i="2"/>
  <c r="K3695" i="2" s="1"/>
  <c r="L3695" i="2"/>
  <c r="M3695" i="2"/>
  <c r="O3695" i="2" s="1"/>
  <c r="P3695" i="2"/>
  <c r="Q3695" i="2"/>
  <c r="R3695" i="2"/>
  <c r="S3695" i="2"/>
  <c r="T3695" i="2"/>
  <c r="A3696" i="2"/>
  <c r="B3696" i="2" s="1"/>
  <c r="C3696" i="2"/>
  <c r="D3696" i="2"/>
  <c r="G3696" i="2"/>
  <c r="E3696" i="2" s="1"/>
  <c r="F3696" i="2" s="1"/>
  <c r="H3696" i="2"/>
  <c r="I3696" i="2"/>
  <c r="J3696" i="2" s="1"/>
  <c r="L3696" i="2"/>
  <c r="M3696" i="2"/>
  <c r="N3696" i="2" s="1"/>
  <c r="P3696" i="2"/>
  <c r="Q3696" i="2"/>
  <c r="R3696" i="2"/>
  <c r="S3696" i="2"/>
  <c r="T3696" i="2"/>
  <c r="A3697" i="2"/>
  <c r="B3697" i="2" s="1"/>
  <c r="C3697" i="2"/>
  <c r="D3697" i="2"/>
  <c r="G3697" i="2"/>
  <c r="E3697" i="2" s="1"/>
  <c r="F3697" i="2" s="1"/>
  <c r="H3697" i="2"/>
  <c r="I3697" i="2"/>
  <c r="L3697" i="2"/>
  <c r="M3697" i="2"/>
  <c r="O3697" i="2" s="1"/>
  <c r="P3697" i="2"/>
  <c r="Q3697" i="2"/>
  <c r="R3697" i="2"/>
  <c r="S3697" i="2"/>
  <c r="T3697" i="2"/>
  <c r="A3698" i="2"/>
  <c r="B3698" i="2" s="1"/>
  <c r="C3698" i="2"/>
  <c r="D3698" i="2"/>
  <c r="G3698" i="2"/>
  <c r="E3698" i="2" s="1"/>
  <c r="F3698" i="2" s="1"/>
  <c r="H3698" i="2"/>
  <c r="I3698" i="2"/>
  <c r="K3698" i="2" s="1"/>
  <c r="L3698" i="2"/>
  <c r="M3698" i="2"/>
  <c r="N3698" i="2" s="1"/>
  <c r="P3698" i="2"/>
  <c r="Q3698" i="2"/>
  <c r="R3698" i="2"/>
  <c r="S3698" i="2"/>
  <c r="T3698" i="2"/>
  <c r="A3699" i="2"/>
  <c r="B3699" i="2" s="1"/>
  <c r="C3699" i="2"/>
  <c r="D3699" i="2"/>
  <c r="G3699" i="2"/>
  <c r="E3699" i="2" s="1"/>
  <c r="F3699" i="2" s="1"/>
  <c r="H3699" i="2"/>
  <c r="I3699" i="2"/>
  <c r="K3699" i="2" s="1"/>
  <c r="L3699" i="2"/>
  <c r="M3699" i="2"/>
  <c r="P3699" i="2"/>
  <c r="Q3699" i="2"/>
  <c r="R3699" i="2"/>
  <c r="S3699" i="2"/>
  <c r="T3699" i="2"/>
  <c r="A3700" i="2"/>
  <c r="B3700" i="2" s="1"/>
  <c r="C3700" i="2"/>
  <c r="D3700" i="2"/>
  <c r="G3700" i="2"/>
  <c r="E3700" i="2" s="1"/>
  <c r="F3700" i="2" s="1"/>
  <c r="H3700" i="2"/>
  <c r="I3700" i="2"/>
  <c r="L3700" i="2"/>
  <c r="M3700" i="2"/>
  <c r="O3700" i="2" s="1"/>
  <c r="P3700" i="2"/>
  <c r="Q3700" i="2"/>
  <c r="R3700" i="2"/>
  <c r="S3700" i="2"/>
  <c r="T3700" i="2"/>
  <c r="A3701" i="2"/>
  <c r="B3701" i="2" s="1"/>
  <c r="C3701" i="2"/>
  <c r="D3701" i="2"/>
  <c r="G3701" i="2"/>
  <c r="E3701" i="2" s="1"/>
  <c r="F3701" i="2" s="1"/>
  <c r="H3701" i="2"/>
  <c r="I3701" i="2"/>
  <c r="K3701" i="2" s="1"/>
  <c r="L3701" i="2"/>
  <c r="M3701" i="2"/>
  <c r="O3701" i="2" s="1"/>
  <c r="P3701" i="2"/>
  <c r="Q3701" i="2"/>
  <c r="R3701" i="2"/>
  <c r="S3701" i="2"/>
  <c r="T3701" i="2"/>
  <c r="A3702" i="2"/>
  <c r="B3702" i="2" s="1"/>
  <c r="C3702" i="2"/>
  <c r="D3702" i="2"/>
  <c r="G3702" i="2"/>
  <c r="E3702" i="2" s="1"/>
  <c r="F3702" i="2" s="1"/>
  <c r="H3702" i="2"/>
  <c r="I3702" i="2"/>
  <c r="K3702" i="2" s="1"/>
  <c r="L3702" i="2"/>
  <c r="M3702" i="2"/>
  <c r="N3702" i="2" s="1"/>
  <c r="P3702" i="2"/>
  <c r="Q3702" i="2"/>
  <c r="R3702" i="2"/>
  <c r="S3702" i="2"/>
  <c r="T3702" i="2"/>
  <c r="A3703" i="2"/>
  <c r="B3703" i="2" s="1"/>
  <c r="C3703" i="2"/>
  <c r="D3703" i="2"/>
  <c r="G3703" i="2"/>
  <c r="E3703" i="2" s="1"/>
  <c r="F3703" i="2" s="1"/>
  <c r="H3703" i="2"/>
  <c r="I3703" i="2"/>
  <c r="K3703" i="2" s="1"/>
  <c r="L3703" i="2"/>
  <c r="M3703" i="2"/>
  <c r="O3703" i="2" s="1"/>
  <c r="P3703" i="2"/>
  <c r="Q3703" i="2"/>
  <c r="R3703" i="2"/>
  <c r="S3703" i="2"/>
  <c r="T3703" i="2"/>
  <c r="A3704" i="2"/>
  <c r="B3704" i="2" s="1"/>
  <c r="C3704" i="2"/>
  <c r="D3704" i="2"/>
  <c r="G3704" i="2"/>
  <c r="E3704" i="2" s="1"/>
  <c r="F3704" i="2" s="1"/>
  <c r="H3704" i="2"/>
  <c r="I3704" i="2"/>
  <c r="J3704" i="2" s="1"/>
  <c r="L3704" i="2"/>
  <c r="M3704" i="2"/>
  <c r="N3704" i="2" s="1"/>
  <c r="P3704" i="2"/>
  <c r="Q3704" i="2"/>
  <c r="R3704" i="2"/>
  <c r="S3704" i="2"/>
  <c r="T3704" i="2"/>
  <c r="A3705" i="2"/>
  <c r="B3705" i="2" s="1"/>
  <c r="C3705" i="2"/>
  <c r="D3705" i="2"/>
  <c r="G3705" i="2"/>
  <c r="E3705" i="2" s="1"/>
  <c r="F3705" i="2" s="1"/>
  <c r="H3705" i="2"/>
  <c r="I3705" i="2"/>
  <c r="K3705" i="2" s="1"/>
  <c r="L3705" i="2"/>
  <c r="M3705" i="2"/>
  <c r="O3705" i="2" s="1"/>
  <c r="P3705" i="2"/>
  <c r="Q3705" i="2"/>
  <c r="R3705" i="2"/>
  <c r="S3705" i="2"/>
  <c r="T3705" i="2"/>
  <c r="A3706" i="2"/>
  <c r="B3706" i="2" s="1"/>
  <c r="C3706" i="2"/>
  <c r="D3706" i="2"/>
  <c r="G3706" i="2"/>
  <c r="E3706" i="2" s="1"/>
  <c r="F3706" i="2" s="1"/>
  <c r="H3706" i="2"/>
  <c r="I3706" i="2"/>
  <c r="K3706" i="2" s="1"/>
  <c r="L3706" i="2"/>
  <c r="M3706" i="2"/>
  <c r="N3706" i="2" s="1"/>
  <c r="P3706" i="2"/>
  <c r="Q3706" i="2"/>
  <c r="R3706" i="2"/>
  <c r="S3706" i="2"/>
  <c r="T3706" i="2"/>
  <c r="A3707" i="2"/>
  <c r="B3707" i="2" s="1"/>
  <c r="C3707" i="2"/>
  <c r="D3707" i="2"/>
  <c r="G3707" i="2"/>
  <c r="E3707" i="2" s="1"/>
  <c r="F3707" i="2" s="1"/>
  <c r="H3707" i="2"/>
  <c r="I3707" i="2"/>
  <c r="L3707" i="2"/>
  <c r="M3707" i="2"/>
  <c r="O3707" i="2" s="1"/>
  <c r="P3707" i="2"/>
  <c r="Q3707" i="2"/>
  <c r="R3707" i="2"/>
  <c r="S3707" i="2"/>
  <c r="T3707" i="2"/>
  <c r="A3708" i="2"/>
  <c r="B3708" i="2" s="1"/>
  <c r="C3708" i="2"/>
  <c r="D3708" i="2"/>
  <c r="G3708" i="2"/>
  <c r="E3708" i="2" s="1"/>
  <c r="F3708" i="2" s="1"/>
  <c r="H3708" i="2"/>
  <c r="I3708" i="2"/>
  <c r="J3708" i="2" s="1"/>
  <c r="L3708" i="2"/>
  <c r="M3708" i="2"/>
  <c r="N3708" i="2" s="1"/>
  <c r="P3708" i="2"/>
  <c r="Q3708" i="2"/>
  <c r="R3708" i="2"/>
  <c r="S3708" i="2"/>
  <c r="T3708" i="2"/>
  <c r="A3709" i="2"/>
  <c r="B3709" i="2" s="1"/>
  <c r="C3709" i="2"/>
  <c r="D3709" i="2"/>
  <c r="G3709" i="2"/>
  <c r="E3709" i="2" s="1"/>
  <c r="F3709" i="2" s="1"/>
  <c r="H3709" i="2"/>
  <c r="I3709" i="2"/>
  <c r="K3709" i="2" s="1"/>
  <c r="L3709" i="2"/>
  <c r="M3709" i="2"/>
  <c r="O3709" i="2" s="1"/>
  <c r="P3709" i="2"/>
  <c r="Q3709" i="2"/>
  <c r="R3709" i="2"/>
  <c r="S3709" i="2"/>
  <c r="T3709" i="2"/>
  <c r="A3710" i="2"/>
  <c r="B3710" i="2" s="1"/>
  <c r="C3710" i="2"/>
  <c r="D3710" i="2"/>
  <c r="G3710" i="2"/>
  <c r="E3710" i="2" s="1"/>
  <c r="F3710" i="2" s="1"/>
  <c r="H3710" i="2"/>
  <c r="I3710" i="2"/>
  <c r="K3710" i="2" s="1"/>
  <c r="L3710" i="2"/>
  <c r="M3710" i="2"/>
  <c r="N3710" i="2" s="1"/>
  <c r="P3710" i="2"/>
  <c r="Q3710" i="2"/>
  <c r="R3710" i="2"/>
  <c r="S3710" i="2"/>
  <c r="T3710" i="2"/>
  <c r="A3711" i="2"/>
  <c r="B3711" i="2" s="1"/>
  <c r="C3711" i="2"/>
  <c r="D3711" i="2"/>
  <c r="G3711" i="2"/>
  <c r="E3711" i="2" s="1"/>
  <c r="F3711" i="2" s="1"/>
  <c r="H3711" i="2"/>
  <c r="I3711" i="2"/>
  <c r="K3711" i="2" s="1"/>
  <c r="L3711" i="2"/>
  <c r="M3711" i="2"/>
  <c r="O3711" i="2" s="1"/>
  <c r="P3711" i="2"/>
  <c r="Q3711" i="2"/>
  <c r="R3711" i="2"/>
  <c r="S3711" i="2"/>
  <c r="T3711" i="2"/>
  <c r="A3712" i="2"/>
  <c r="B3712" i="2" s="1"/>
  <c r="C3712" i="2"/>
  <c r="D3712" i="2"/>
  <c r="G3712" i="2"/>
  <c r="E3712" i="2" s="1"/>
  <c r="F3712" i="2" s="1"/>
  <c r="H3712" i="2"/>
  <c r="I3712" i="2"/>
  <c r="J3712" i="2" s="1"/>
  <c r="L3712" i="2"/>
  <c r="M3712" i="2"/>
  <c r="N3712" i="2" s="1"/>
  <c r="P3712" i="2"/>
  <c r="Q3712" i="2"/>
  <c r="R3712" i="2"/>
  <c r="S3712" i="2"/>
  <c r="T3712" i="2"/>
  <c r="A3713" i="2"/>
  <c r="B3713" i="2" s="1"/>
  <c r="C3713" i="2"/>
  <c r="D3713" i="2"/>
  <c r="G3713" i="2"/>
  <c r="E3713" i="2" s="1"/>
  <c r="F3713" i="2" s="1"/>
  <c r="H3713" i="2"/>
  <c r="I3713" i="2"/>
  <c r="K3713" i="2" s="1"/>
  <c r="L3713" i="2"/>
  <c r="M3713" i="2"/>
  <c r="O3713" i="2" s="1"/>
  <c r="P3713" i="2"/>
  <c r="Q3713" i="2"/>
  <c r="R3713" i="2"/>
  <c r="S3713" i="2"/>
  <c r="T3713" i="2"/>
  <c r="A3714" i="2"/>
  <c r="B3714" i="2" s="1"/>
  <c r="C3714" i="2"/>
  <c r="D3714" i="2"/>
  <c r="G3714" i="2"/>
  <c r="E3714" i="2" s="1"/>
  <c r="F3714" i="2" s="1"/>
  <c r="H3714" i="2"/>
  <c r="I3714" i="2"/>
  <c r="K3714" i="2" s="1"/>
  <c r="L3714" i="2"/>
  <c r="M3714" i="2"/>
  <c r="N3714" i="2" s="1"/>
  <c r="P3714" i="2"/>
  <c r="Q3714" i="2"/>
  <c r="R3714" i="2"/>
  <c r="S3714" i="2"/>
  <c r="T3714" i="2"/>
  <c r="A3715" i="2"/>
  <c r="B3715" i="2" s="1"/>
  <c r="C3715" i="2"/>
  <c r="D3715" i="2"/>
  <c r="G3715" i="2"/>
  <c r="E3715" i="2" s="1"/>
  <c r="F3715" i="2" s="1"/>
  <c r="H3715" i="2"/>
  <c r="I3715" i="2"/>
  <c r="K3715" i="2" s="1"/>
  <c r="L3715" i="2"/>
  <c r="M3715" i="2"/>
  <c r="O3715" i="2" s="1"/>
  <c r="P3715" i="2"/>
  <c r="Q3715" i="2"/>
  <c r="R3715" i="2"/>
  <c r="S3715" i="2"/>
  <c r="T3715" i="2"/>
  <c r="A3716" i="2"/>
  <c r="B3716" i="2" s="1"/>
  <c r="C3716" i="2"/>
  <c r="D3716" i="2"/>
  <c r="G3716" i="2"/>
  <c r="E3716" i="2" s="1"/>
  <c r="F3716" i="2" s="1"/>
  <c r="H3716" i="2"/>
  <c r="I3716" i="2"/>
  <c r="J3716" i="2" s="1"/>
  <c r="L3716" i="2"/>
  <c r="M3716" i="2"/>
  <c r="N3716" i="2" s="1"/>
  <c r="P3716" i="2"/>
  <c r="Q3716" i="2"/>
  <c r="R3716" i="2"/>
  <c r="S3716" i="2"/>
  <c r="T3716" i="2"/>
  <c r="A3717" i="2"/>
  <c r="B3717" i="2" s="1"/>
  <c r="C3717" i="2"/>
  <c r="D3717" i="2"/>
  <c r="G3717" i="2"/>
  <c r="E3717" i="2" s="1"/>
  <c r="F3717" i="2" s="1"/>
  <c r="H3717" i="2"/>
  <c r="I3717" i="2"/>
  <c r="K3717" i="2" s="1"/>
  <c r="L3717" i="2"/>
  <c r="M3717" i="2"/>
  <c r="O3717" i="2" s="1"/>
  <c r="P3717" i="2"/>
  <c r="Q3717" i="2"/>
  <c r="R3717" i="2"/>
  <c r="S3717" i="2"/>
  <c r="T3717" i="2"/>
  <c r="A3718" i="2"/>
  <c r="B3718" i="2" s="1"/>
  <c r="C3718" i="2"/>
  <c r="D3718" i="2"/>
  <c r="G3718" i="2"/>
  <c r="E3718" i="2" s="1"/>
  <c r="F3718" i="2" s="1"/>
  <c r="H3718" i="2"/>
  <c r="I3718" i="2"/>
  <c r="L3718" i="2"/>
  <c r="M3718" i="2"/>
  <c r="N3718" i="2" s="1"/>
  <c r="P3718" i="2"/>
  <c r="Q3718" i="2"/>
  <c r="R3718" i="2"/>
  <c r="S3718" i="2"/>
  <c r="T3718" i="2"/>
  <c r="A3719" i="2"/>
  <c r="B3719" i="2" s="1"/>
  <c r="C3719" i="2"/>
  <c r="D3719" i="2"/>
  <c r="G3719" i="2"/>
  <c r="E3719" i="2" s="1"/>
  <c r="F3719" i="2" s="1"/>
  <c r="H3719" i="2"/>
  <c r="I3719" i="2"/>
  <c r="K3719" i="2" s="1"/>
  <c r="L3719" i="2"/>
  <c r="M3719" i="2"/>
  <c r="O3719" i="2" s="1"/>
  <c r="P3719" i="2"/>
  <c r="Q3719" i="2"/>
  <c r="R3719" i="2"/>
  <c r="S3719" i="2"/>
  <c r="T3719" i="2"/>
  <c r="A3720" i="2"/>
  <c r="B3720" i="2" s="1"/>
  <c r="C3720" i="2"/>
  <c r="D3720" i="2"/>
  <c r="G3720" i="2"/>
  <c r="E3720" i="2" s="1"/>
  <c r="F3720" i="2" s="1"/>
  <c r="H3720" i="2"/>
  <c r="I3720" i="2"/>
  <c r="J3720" i="2" s="1"/>
  <c r="L3720" i="2"/>
  <c r="M3720" i="2"/>
  <c r="O3720" i="2" s="1"/>
  <c r="P3720" i="2"/>
  <c r="Q3720" i="2"/>
  <c r="R3720" i="2"/>
  <c r="S3720" i="2"/>
  <c r="T3720" i="2"/>
  <c r="A3721" i="2"/>
  <c r="B3721" i="2" s="1"/>
  <c r="C3721" i="2"/>
  <c r="D3721" i="2"/>
  <c r="G3721" i="2"/>
  <c r="E3721" i="2" s="1"/>
  <c r="F3721" i="2" s="1"/>
  <c r="H3721" i="2"/>
  <c r="I3721" i="2"/>
  <c r="K3721" i="2" s="1"/>
  <c r="L3721" i="2"/>
  <c r="M3721" i="2"/>
  <c r="O3721" i="2" s="1"/>
  <c r="P3721" i="2"/>
  <c r="Q3721" i="2"/>
  <c r="R3721" i="2"/>
  <c r="S3721" i="2"/>
  <c r="T3721" i="2"/>
  <c r="A3722" i="2"/>
  <c r="B3722" i="2" s="1"/>
  <c r="C3722" i="2"/>
  <c r="D3722" i="2"/>
  <c r="G3722" i="2"/>
  <c r="E3722" i="2" s="1"/>
  <c r="F3722" i="2" s="1"/>
  <c r="H3722" i="2"/>
  <c r="I3722" i="2"/>
  <c r="K3722" i="2" s="1"/>
  <c r="L3722" i="2"/>
  <c r="M3722" i="2"/>
  <c r="N3722" i="2" s="1"/>
  <c r="P3722" i="2"/>
  <c r="Q3722" i="2"/>
  <c r="R3722" i="2"/>
  <c r="S3722" i="2"/>
  <c r="T3722" i="2"/>
  <c r="A3723" i="2"/>
  <c r="B3723" i="2" s="1"/>
  <c r="C3723" i="2"/>
  <c r="D3723" i="2"/>
  <c r="G3723" i="2"/>
  <c r="E3723" i="2" s="1"/>
  <c r="F3723" i="2" s="1"/>
  <c r="H3723" i="2"/>
  <c r="I3723" i="2"/>
  <c r="L3723" i="2"/>
  <c r="M3723" i="2"/>
  <c r="O3723" i="2" s="1"/>
  <c r="P3723" i="2"/>
  <c r="Q3723" i="2"/>
  <c r="R3723" i="2"/>
  <c r="S3723" i="2"/>
  <c r="T3723" i="2"/>
  <c r="A3724" i="2"/>
  <c r="B3724" i="2" s="1"/>
  <c r="C3724" i="2"/>
  <c r="D3724" i="2"/>
  <c r="G3724" i="2"/>
  <c r="E3724" i="2" s="1"/>
  <c r="F3724" i="2" s="1"/>
  <c r="H3724" i="2"/>
  <c r="I3724" i="2"/>
  <c r="J3724" i="2" s="1"/>
  <c r="L3724" i="2"/>
  <c r="M3724" i="2"/>
  <c r="O3724" i="2" s="1"/>
  <c r="P3724" i="2"/>
  <c r="Q3724" i="2"/>
  <c r="R3724" i="2"/>
  <c r="S3724" i="2"/>
  <c r="T3724" i="2"/>
  <c r="A3725" i="2"/>
  <c r="B3725" i="2" s="1"/>
  <c r="C3725" i="2"/>
  <c r="D3725" i="2"/>
  <c r="G3725" i="2"/>
  <c r="E3725" i="2" s="1"/>
  <c r="F3725" i="2" s="1"/>
  <c r="H3725" i="2"/>
  <c r="I3725" i="2"/>
  <c r="K3725" i="2" s="1"/>
  <c r="L3725" i="2"/>
  <c r="M3725" i="2"/>
  <c r="O3725" i="2" s="1"/>
  <c r="P3725" i="2"/>
  <c r="Q3725" i="2"/>
  <c r="R3725" i="2"/>
  <c r="S3725" i="2"/>
  <c r="T3725" i="2"/>
  <c r="A3726" i="2"/>
  <c r="B3726" i="2" s="1"/>
  <c r="C3726" i="2"/>
  <c r="D3726" i="2"/>
  <c r="G3726" i="2"/>
  <c r="E3726" i="2" s="1"/>
  <c r="F3726" i="2" s="1"/>
  <c r="H3726" i="2"/>
  <c r="I3726" i="2"/>
  <c r="K3726" i="2" s="1"/>
  <c r="L3726" i="2"/>
  <c r="M3726" i="2"/>
  <c r="N3726" i="2" s="1"/>
  <c r="P3726" i="2"/>
  <c r="Q3726" i="2"/>
  <c r="R3726" i="2"/>
  <c r="S3726" i="2"/>
  <c r="T3726" i="2"/>
  <c r="A3727" i="2"/>
  <c r="B3727" i="2" s="1"/>
  <c r="C3727" i="2"/>
  <c r="D3727" i="2"/>
  <c r="G3727" i="2"/>
  <c r="E3727" i="2" s="1"/>
  <c r="F3727" i="2" s="1"/>
  <c r="H3727" i="2"/>
  <c r="I3727" i="2"/>
  <c r="K3727" i="2" s="1"/>
  <c r="L3727" i="2"/>
  <c r="M3727" i="2"/>
  <c r="O3727" i="2" s="1"/>
  <c r="P3727" i="2"/>
  <c r="Q3727" i="2"/>
  <c r="R3727" i="2"/>
  <c r="S3727" i="2"/>
  <c r="T3727" i="2"/>
  <c r="A3728" i="2"/>
  <c r="B3728" i="2" s="1"/>
  <c r="C3728" i="2"/>
  <c r="D3728" i="2"/>
  <c r="G3728" i="2"/>
  <c r="E3728" i="2" s="1"/>
  <c r="F3728" i="2" s="1"/>
  <c r="H3728" i="2"/>
  <c r="I3728" i="2"/>
  <c r="J3728" i="2" s="1"/>
  <c r="L3728" i="2"/>
  <c r="M3728" i="2"/>
  <c r="N3728" i="2" s="1"/>
  <c r="P3728" i="2"/>
  <c r="Q3728" i="2"/>
  <c r="R3728" i="2"/>
  <c r="S3728" i="2"/>
  <c r="T3728" i="2"/>
  <c r="A3729" i="2"/>
  <c r="B3729" i="2" s="1"/>
  <c r="C3729" i="2"/>
  <c r="D3729" i="2"/>
  <c r="G3729" i="2"/>
  <c r="E3729" i="2" s="1"/>
  <c r="F3729" i="2" s="1"/>
  <c r="H3729" i="2"/>
  <c r="I3729" i="2"/>
  <c r="L3729" i="2"/>
  <c r="M3729" i="2"/>
  <c r="O3729" i="2" s="1"/>
  <c r="P3729" i="2"/>
  <c r="Q3729" i="2"/>
  <c r="R3729" i="2"/>
  <c r="S3729" i="2"/>
  <c r="T3729" i="2"/>
  <c r="A3730" i="2"/>
  <c r="B3730" i="2" s="1"/>
  <c r="C3730" i="2"/>
  <c r="D3730" i="2"/>
  <c r="G3730" i="2"/>
  <c r="E3730" i="2" s="1"/>
  <c r="F3730" i="2" s="1"/>
  <c r="H3730" i="2"/>
  <c r="I3730" i="2"/>
  <c r="K3730" i="2" s="1"/>
  <c r="L3730" i="2"/>
  <c r="M3730" i="2"/>
  <c r="N3730" i="2" s="1"/>
  <c r="P3730" i="2"/>
  <c r="Q3730" i="2"/>
  <c r="R3730" i="2"/>
  <c r="S3730" i="2"/>
  <c r="T3730" i="2"/>
  <c r="A3731" i="2"/>
  <c r="B3731" i="2" s="1"/>
  <c r="C3731" i="2"/>
  <c r="D3731" i="2"/>
  <c r="G3731" i="2"/>
  <c r="E3731" i="2" s="1"/>
  <c r="F3731" i="2" s="1"/>
  <c r="H3731" i="2"/>
  <c r="I3731" i="2"/>
  <c r="K3731" i="2" s="1"/>
  <c r="L3731" i="2"/>
  <c r="M3731" i="2"/>
  <c r="O3731" i="2" s="1"/>
  <c r="P3731" i="2"/>
  <c r="Q3731" i="2"/>
  <c r="R3731" i="2"/>
  <c r="S3731" i="2"/>
  <c r="T3731" i="2"/>
  <c r="A3732" i="2"/>
  <c r="B3732" i="2" s="1"/>
  <c r="C3732" i="2"/>
  <c r="D3732" i="2"/>
  <c r="G3732" i="2"/>
  <c r="E3732" i="2" s="1"/>
  <c r="F3732" i="2" s="1"/>
  <c r="H3732" i="2"/>
  <c r="I3732" i="2"/>
  <c r="J3732" i="2" s="1"/>
  <c r="L3732" i="2"/>
  <c r="M3732" i="2"/>
  <c r="N3732" i="2" s="1"/>
  <c r="P3732" i="2"/>
  <c r="Q3732" i="2"/>
  <c r="R3732" i="2"/>
  <c r="S3732" i="2"/>
  <c r="T3732" i="2"/>
  <c r="A3733" i="2"/>
  <c r="B3733" i="2" s="1"/>
  <c r="C3733" i="2"/>
  <c r="D3733" i="2"/>
  <c r="G3733" i="2"/>
  <c r="E3733" i="2" s="1"/>
  <c r="F3733" i="2" s="1"/>
  <c r="H3733" i="2"/>
  <c r="I3733" i="2"/>
  <c r="K3733" i="2" s="1"/>
  <c r="L3733" i="2"/>
  <c r="M3733" i="2"/>
  <c r="O3733" i="2" s="1"/>
  <c r="P3733" i="2"/>
  <c r="Q3733" i="2"/>
  <c r="R3733" i="2"/>
  <c r="S3733" i="2"/>
  <c r="T3733" i="2"/>
  <c r="A3734" i="2"/>
  <c r="B3734" i="2" s="1"/>
  <c r="C3734" i="2"/>
  <c r="D3734" i="2"/>
  <c r="G3734" i="2"/>
  <c r="E3734" i="2" s="1"/>
  <c r="F3734" i="2" s="1"/>
  <c r="H3734" i="2"/>
  <c r="I3734" i="2"/>
  <c r="K3734" i="2" s="1"/>
  <c r="L3734" i="2"/>
  <c r="M3734" i="2"/>
  <c r="N3734" i="2" s="1"/>
  <c r="P3734" i="2"/>
  <c r="Q3734" i="2"/>
  <c r="R3734" i="2"/>
  <c r="S3734" i="2"/>
  <c r="T3734" i="2"/>
  <c r="A3735" i="2"/>
  <c r="B3735" i="2" s="1"/>
  <c r="C3735" i="2"/>
  <c r="D3735" i="2"/>
  <c r="G3735" i="2"/>
  <c r="E3735" i="2" s="1"/>
  <c r="F3735" i="2" s="1"/>
  <c r="H3735" i="2"/>
  <c r="I3735" i="2"/>
  <c r="L3735" i="2"/>
  <c r="M3735" i="2"/>
  <c r="O3735" i="2" s="1"/>
  <c r="P3735" i="2"/>
  <c r="Q3735" i="2"/>
  <c r="R3735" i="2"/>
  <c r="S3735" i="2"/>
  <c r="T3735" i="2"/>
  <c r="A3736" i="2"/>
  <c r="B3736" i="2" s="1"/>
  <c r="C3736" i="2"/>
  <c r="D3736" i="2"/>
  <c r="G3736" i="2"/>
  <c r="E3736" i="2" s="1"/>
  <c r="F3736" i="2" s="1"/>
  <c r="H3736" i="2"/>
  <c r="I3736" i="2"/>
  <c r="J3736" i="2" s="1"/>
  <c r="L3736" i="2"/>
  <c r="M3736" i="2"/>
  <c r="N3736" i="2" s="1"/>
  <c r="P3736" i="2"/>
  <c r="Q3736" i="2"/>
  <c r="R3736" i="2"/>
  <c r="S3736" i="2"/>
  <c r="T3736" i="2"/>
  <c r="A3737" i="2"/>
  <c r="B3737" i="2" s="1"/>
  <c r="C3737" i="2"/>
  <c r="D3737" i="2"/>
  <c r="G3737" i="2"/>
  <c r="E3737" i="2" s="1"/>
  <c r="F3737" i="2" s="1"/>
  <c r="H3737" i="2"/>
  <c r="I3737" i="2"/>
  <c r="K3737" i="2" s="1"/>
  <c r="L3737" i="2"/>
  <c r="M3737" i="2"/>
  <c r="O3737" i="2" s="1"/>
  <c r="P3737" i="2"/>
  <c r="Q3737" i="2"/>
  <c r="R3737" i="2"/>
  <c r="S3737" i="2"/>
  <c r="T3737" i="2"/>
  <c r="A3738" i="2"/>
  <c r="B3738" i="2" s="1"/>
  <c r="C3738" i="2"/>
  <c r="D3738" i="2"/>
  <c r="G3738" i="2"/>
  <c r="E3738" i="2" s="1"/>
  <c r="F3738" i="2" s="1"/>
  <c r="H3738" i="2"/>
  <c r="I3738" i="2"/>
  <c r="K3738" i="2" s="1"/>
  <c r="L3738" i="2"/>
  <c r="M3738" i="2"/>
  <c r="N3738" i="2" s="1"/>
  <c r="P3738" i="2"/>
  <c r="Q3738" i="2"/>
  <c r="R3738" i="2"/>
  <c r="S3738" i="2"/>
  <c r="T3738" i="2"/>
  <c r="A3739" i="2"/>
  <c r="B3739" i="2" s="1"/>
  <c r="C3739" i="2"/>
  <c r="D3739" i="2"/>
  <c r="G3739" i="2"/>
  <c r="E3739" i="2" s="1"/>
  <c r="F3739" i="2" s="1"/>
  <c r="H3739" i="2"/>
  <c r="I3739" i="2"/>
  <c r="K3739" i="2" s="1"/>
  <c r="L3739" i="2"/>
  <c r="M3739" i="2"/>
  <c r="O3739" i="2" s="1"/>
  <c r="P3739" i="2"/>
  <c r="Q3739" i="2"/>
  <c r="R3739" i="2"/>
  <c r="S3739" i="2"/>
  <c r="T3739" i="2"/>
  <c r="A3740" i="2"/>
  <c r="B3740" i="2" s="1"/>
  <c r="C3740" i="2"/>
  <c r="D3740" i="2"/>
  <c r="G3740" i="2"/>
  <c r="E3740" i="2" s="1"/>
  <c r="F3740" i="2" s="1"/>
  <c r="H3740" i="2"/>
  <c r="I3740" i="2"/>
  <c r="J3740" i="2" s="1"/>
  <c r="L3740" i="2"/>
  <c r="M3740" i="2"/>
  <c r="N3740" i="2" s="1"/>
  <c r="P3740" i="2"/>
  <c r="Q3740" i="2"/>
  <c r="R3740" i="2"/>
  <c r="S3740" i="2"/>
  <c r="T3740" i="2"/>
  <c r="A3741" i="2"/>
  <c r="B3741" i="2" s="1"/>
  <c r="C3741" i="2"/>
  <c r="D3741" i="2"/>
  <c r="G3741" i="2"/>
  <c r="E3741" i="2" s="1"/>
  <c r="F3741" i="2" s="1"/>
  <c r="H3741" i="2"/>
  <c r="I3741" i="2"/>
  <c r="K3741" i="2" s="1"/>
  <c r="L3741" i="2"/>
  <c r="M3741" i="2"/>
  <c r="O3741" i="2" s="1"/>
  <c r="P3741" i="2"/>
  <c r="Q3741" i="2"/>
  <c r="R3741" i="2"/>
  <c r="S3741" i="2"/>
  <c r="T3741" i="2"/>
  <c r="A3742" i="2"/>
  <c r="B3742" i="2" s="1"/>
  <c r="C3742" i="2"/>
  <c r="D3742" i="2"/>
  <c r="G3742" i="2"/>
  <c r="E3742" i="2" s="1"/>
  <c r="F3742" i="2" s="1"/>
  <c r="H3742" i="2"/>
  <c r="I3742" i="2"/>
  <c r="K3742" i="2" s="1"/>
  <c r="L3742" i="2"/>
  <c r="M3742" i="2"/>
  <c r="N3742" i="2" s="1"/>
  <c r="P3742" i="2"/>
  <c r="Q3742" i="2"/>
  <c r="R3742" i="2"/>
  <c r="S3742" i="2"/>
  <c r="T3742" i="2"/>
  <c r="A3743" i="2"/>
  <c r="B3743" i="2" s="1"/>
  <c r="C3743" i="2"/>
  <c r="D3743" i="2"/>
  <c r="G3743" i="2"/>
  <c r="E3743" i="2" s="1"/>
  <c r="F3743" i="2" s="1"/>
  <c r="H3743" i="2"/>
  <c r="I3743" i="2"/>
  <c r="L3743" i="2"/>
  <c r="M3743" i="2"/>
  <c r="O3743" i="2" s="1"/>
  <c r="P3743" i="2"/>
  <c r="Q3743" i="2"/>
  <c r="R3743" i="2"/>
  <c r="S3743" i="2"/>
  <c r="T3743" i="2"/>
  <c r="A3744" i="2"/>
  <c r="B3744" i="2" s="1"/>
  <c r="C3744" i="2"/>
  <c r="D3744" i="2"/>
  <c r="G3744" i="2"/>
  <c r="E3744" i="2" s="1"/>
  <c r="F3744" i="2" s="1"/>
  <c r="H3744" i="2"/>
  <c r="I3744" i="2"/>
  <c r="J3744" i="2" s="1"/>
  <c r="L3744" i="2"/>
  <c r="M3744" i="2"/>
  <c r="N3744" i="2" s="1"/>
  <c r="P3744" i="2"/>
  <c r="Q3744" i="2"/>
  <c r="R3744" i="2"/>
  <c r="S3744" i="2"/>
  <c r="T3744" i="2"/>
  <c r="A3745" i="2"/>
  <c r="B3745" i="2" s="1"/>
  <c r="C3745" i="2"/>
  <c r="D3745" i="2"/>
  <c r="G3745" i="2"/>
  <c r="E3745" i="2" s="1"/>
  <c r="F3745" i="2" s="1"/>
  <c r="H3745" i="2"/>
  <c r="I3745" i="2"/>
  <c r="L3745" i="2"/>
  <c r="M3745" i="2"/>
  <c r="O3745" i="2" s="1"/>
  <c r="P3745" i="2"/>
  <c r="Q3745" i="2"/>
  <c r="R3745" i="2"/>
  <c r="S3745" i="2"/>
  <c r="T3745" i="2"/>
  <c r="A3746" i="2"/>
  <c r="B3746" i="2" s="1"/>
  <c r="C3746" i="2"/>
  <c r="D3746" i="2"/>
  <c r="G3746" i="2"/>
  <c r="E3746" i="2" s="1"/>
  <c r="F3746" i="2" s="1"/>
  <c r="H3746" i="2"/>
  <c r="I3746" i="2"/>
  <c r="K3746" i="2" s="1"/>
  <c r="L3746" i="2"/>
  <c r="M3746" i="2"/>
  <c r="N3746" i="2" s="1"/>
  <c r="P3746" i="2"/>
  <c r="Q3746" i="2"/>
  <c r="R3746" i="2"/>
  <c r="S3746" i="2"/>
  <c r="T3746" i="2"/>
  <c r="A3747" i="2"/>
  <c r="B3747" i="2" s="1"/>
  <c r="C3747" i="2"/>
  <c r="D3747" i="2"/>
  <c r="G3747" i="2"/>
  <c r="E3747" i="2" s="1"/>
  <c r="F3747" i="2" s="1"/>
  <c r="H3747" i="2"/>
  <c r="I3747" i="2"/>
  <c r="K3747" i="2" s="1"/>
  <c r="L3747" i="2"/>
  <c r="M3747" i="2"/>
  <c r="O3747" i="2" s="1"/>
  <c r="P3747" i="2"/>
  <c r="Q3747" i="2"/>
  <c r="R3747" i="2"/>
  <c r="S3747" i="2"/>
  <c r="T3747" i="2"/>
  <c r="A3748" i="2"/>
  <c r="B3748" i="2" s="1"/>
  <c r="C3748" i="2"/>
  <c r="D3748" i="2"/>
  <c r="G3748" i="2"/>
  <c r="E3748" i="2" s="1"/>
  <c r="F3748" i="2" s="1"/>
  <c r="H3748" i="2"/>
  <c r="I3748" i="2"/>
  <c r="J3748" i="2" s="1"/>
  <c r="L3748" i="2"/>
  <c r="M3748" i="2"/>
  <c r="O3748" i="2" s="1"/>
  <c r="P3748" i="2"/>
  <c r="Q3748" i="2"/>
  <c r="R3748" i="2"/>
  <c r="S3748" i="2"/>
  <c r="T3748" i="2"/>
  <c r="A3749" i="2"/>
  <c r="B3749" i="2" s="1"/>
  <c r="C3749" i="2"/>
  <c r="D3749" i="2"/>
  <c r="G3749" i="2"/>
  <c r="E3749" i="2" s="1"/>
  <c r="F3749" i="2" s="1"/>
  <c r="H3749" i="2"/>
  <c r="I3749" i="2"/>
  <c r="K3749" i="2" s="1"/>
  <c r="L3749" i="2"/>
  <c r="M3749" i="2"/>
  <c r="O3749" i="2" s="1"/>
  <c r="P3749" i="2"/>
  <c r="Q3749" i="2"/>
  <c r="R3749" i="2"/>
  <c r="S3749" i="2"/>
  <c r="T3749" i="2"/>
  <c r="A3750" i="2"/>
  <c r="B3750" i="2" s="1"/>
  <c r="C3750" i="2"/>
  <c r="D3750" i="2"/>
  <c r="G3750" i="2"/>
  <c r="E3750" i="2" s="1"/>
  <c r="F3750" i="2" s="1"/>
  <c r="H3750" i="2"/>
  <c r="I3750" i="2"/>
  <c r="L3750" i="2"/>
  <c r="M3750" i="2"/>
  <c r="N3750" i="2" s="1"/>
  <c r="P3750" i="2"/>
  <c r="Q3750" i="2"/>
  <c r="R3750" i="2"/>
  <c r="S3750" i="2"/>
  <c r="T3750" i="2"/>
  <c r="A3751" i="2"/>
  <c r="B3751" i="2" s="1"/>
  <c r="C3751" i="2"/>
  <c r="D3751" i="2"/>
  <c r="G3751" i="2"/>
  <c r="E3751" i="2" s="1"/>
  <c r="F3751" i="2" s="1"/>
  <c r="H3751" i="2"/>
  <c r="I3751" i="2"/>
  <c r="K3751" i="2" s="1"/>
  <c r="L3751" i="2"/>
  <c r="M3751" i="2"/>
  <c r="O3751" i="2" s="1"/>
  <c r="P3751" i="2"/>
  <c r="Q3751" i="2"/>
  <c r="R3751" i="2"/>
  <c r="S3751" i="2"/>
  <c r="T3751" i="2"/>
  <c r="A3752" i="2"/>
  <c r="B3752" i="2" s="1"/>
  <c r="C3752" i="2"/>
  <c r="D3752" i="2"/>
  <c r="G3752" i="2"/>
  <c r="E3752" i="2" s="1"/>
  <c r="F3752" i="2" s="1"/>
  <c r="H3752" i="2"/>
  <c r="I3752" i="2"/>
  <c r="J3752" i="2" s="1"/>
  <c r="L3752" i="2"/>
  <c r="M3752" i="2"/>
  <c r="O3752" i="2" s="1"/>
  <c r="P3752" i="2"/>
  <c r="Q3752" i="2"/>
  <c r="R3752" i="2"/>
  <c r="S3752" i="2"/>
  <c r="T3752" i="2"/>
  <c r="A3753" i="2"/>
  <c r="B3753" i="2" s="1"/>
  <c r="C3753" i="2"/>
  <c r="D3753" i="2"/>
  <c r="G3753" i="2"/>
  <c r="E3753" i="2" s="1"/>
  <c r="F3753" i="2" s="1"/>
  <c r="H3753" i="2"/>
  <c r="I3753" i="2"/>
  <c r="K3753" i="2" s="1"/>
  <c r="L3753" i="2"/>
  <c r="M3753" i="2"/>
  <c r="O3753" i="2" s="1"/>
  <c r="P3753" i="2"/>
  <c r="Q3753" i="2"/>
  <c r="R3753" i="2"/>
  <c r="S3753" i="2"/>
  <c r="T3753" i="2"/>
  <c r="A3754" i="2"/>
  <c r="B3754" i="2" s="1"/>
  <c r="C3754" i="2"/>
  <c r="D3754" i="2"/>
  <c r="G3754" i="2"/>
  <c r="E3754" i="2" s="1"/>
  <c r="F3754" i="2" s="1"/>
  <c r="H3754" i="2"/>
  <c r="I3754" i="2"/>
  <c r="K3754" i="2" s="1"/>
  <c r="L3754" i="2"/>
  <c r="M3754" i="2"/>
  <c r="N3754" i="2" s="1"/>
  <c r="P3754" i="2"/>
  <c r="Q3754" i="2"/>
  <c r="R3754" i="2"/>
  <c r="S3754" i="2"/>
  <c r="T3754" i="2"/>
  <c r="A3755" i="2"/>
  <c r="B3755" i="2" s="1"/>
  <c r="C3755" i="2"/>
  <c r="D3755" i="2"/>
  <c r="G3755" i="2"/>
  <c r="E3755" i="2" s="1"/>
  <c r="F3755" i="2" s="1"/>
  <c r="H3755" i="2"/>
  <c r="I3755" i="2"/>
  <c r="K3755" i="2" s="1"/>
  <c r="L3755" i="2"/>
  <c r="M3755" i="2"/>
  <c r="O3755" i="2" s="1"/>
  <c r="P3755" i="2"/>
  <c r="Q3755" i="2"/>
  <c r="R3755" i="2"/>
  <c r="S3755" i="2"/>
  <c r="T3755" i="2"/>
  <c r="A3756" i="2"/>
  <c r="B3756" i="2" s="1"/>
  <c r="C3756" i="2"/>
  <c r="D3756" i="2"/>
  <c r="G3756" i="2"/>
  <c r="E3756" i="2" s="1"/>
  <c r="F3756" i="2" s="1"/>
  <c r="H3756" i="2"/>
  <c r="I3756" i="2"/>
  <c r="J3756" i="2" s="1"/>
  <c r="L3756" i="2"/>
  <c r="M3756" i="2"/>
  <c r="O3756" i="2" s="1"/>
  <c r="P3756" i="2"/>
  <c r="Q3756" i="2"/>
  <c r="R3756" i="2"/>
  <c r="S3756" i="2"/>
  <c r="T3756" i="2"/>
  <c r="A3757" i="2"/>
  <c r="B3757" i="2" s="1"/>
  <c r="C3757" i="2"/>
  <c r="D3757" i="2"/>
  <c r="G3757" i="2"/>
  <c r="E3757" i="2" s="1"/>
  <c r="F3757" i="2" s="1"/>
  <c r="H3757" i="2"/>
  <c r="I3757" i="2"/>
  <c r="K3757" i="2" s="1"/>
  <c r="L3757" i="2"/>
  <c r="M3757" i="2"/>
  <c r="O3757" i="2" s="1"/>
  <c r="P3757" i="2"/>
  <c r="Q3757" i="2"/>
  <c r="R3757" i="2"/>
  <c r="S3757" i="2"/>
  <c r="T3757" i="2"/>
  <c r="A3758" i="2"/>
  <c r="B3758" i="2" s="1"/>
  <c r="C3758" i="2"/>
  <c r="D3758" i="2"/>
  <c r="G3758" i="2"/>
  <c r="E3758" i="2" s="1"/>
  <c r="F3758" i="2" s="1"/>
  <c r="H3758" i="2"/>
  <c r="I3758" i="2"/>
  <c r="K3758" i="2" s="1"/>
  <c r="L3758" i="2"/>
  <c r="M3758" i="2"/>
  <c r="N3758" i="2" s="1"/>
  <c r="P3758" i="2"/>
  <c r="Q3758" i="2"/>
  <c r="R3758" i="2"/>
  <c r="S3758" i="2"/>
  <c r="T3758" i="2"/>
  <c r="A3759" i="2"/>
  <c r="B3759" i="2" s="1"/>
  <c r="C3759" i="2"/>
  <c r="D3759" i="2"/>
  <c r="G3759" i="2"/>
  <c r="E3759" i="2" s="1"/>
  <c r="F3759" i="2" s="1"/>
  <c r="H3759" i="2"/>
  <c r="I3759" i="2"/>
  <c r="K3759" i="2" s="1"/>
  <c r="L3759" i="2"/>
  <c r="M3759" i="2"/>
  <c r="O3759" i="2" s="1"/>
  <c r="P3759" i="2"/>
  <c r="Q3759" i="2"/>
  <c r="R3759" i="2"/>
  <c r="S3759" i="2"/>
  <c r="T3759" i="2"/>
  <c r="A3760" i="2"/>
  <c r="B3760" i="2" s="1"/>
  <c r="C3760" i="2"/>
  <c r="D3760" i="2"/>
  <c r="G3760" i="2"/>
  <c r="E3760" i="2" s="1"/>
  <c r="F3760" i="2" s="1"/>
  <c r="H3760" i="2"/>
  <c r="I3760" i="2"/>
  <c r="J3760" i="2" s="1"/>
  <c r="L3760" i="2"/>
  <c r="M3760" i="2"/>
  <c r="N3760" i="2" s="1"/>
  <c r="P3760" i="2"/>
  <c r="Q3760" i="2"/>
  <c r="R3760" i="2"/>
  <c r="S3760" i="2"/>
  <c r="T3760" i="2"/>
  <c r="A3761" i="2"/>
  <c r="B3761" i="2" s="1"/>
  <c r="C3761" i="2"/>
  <c r="D3761" i="2"/>
  <c r="G3761" i="2"/>
  <c r="E3761" i="2" s="1"/>
  <c r="F3761" i="2" s="1"/>
  <c r="H3761" i="2"/>
  <c r="I3761" i="2"/>
  <c r="K3761" i="2" s="1"/>
  <c r="L3761" i="2"/>
  <c r="M3761" i="2"/>
  <c r="O3761" i="2" s="1"/>
  <c r="P3761" i="2"/>
  <c r="Q3761" i="2"/>
  <c r="R3761" i="2"/>
  <c r="S3761" i="2"/>
  <c r="T3761" i="2"/>
  <c r="A3762" i="2"/>
  <c r="B3762" i="2" s="1"/>
  <c r="C3762" i="2"/>
  <c r="D3762" i="2"/>
  <c r="G3762" i="2"/>
  <c r="E3762" i="2" s="1"/>
  <c r="F3762" i="2" s="1"/>
  <c r="H3762" i="2"/>
  <c r="I3762" i="2"/>
  <c r="L3762" i="2"/>
  <c r="M3762" i="2"/>
  <c r="N3762" i="2" s="1"/>
  <c r="P3762" i="2"/>
  <c r="Q3762" i="2"/>
  <c r="R3762" i="2"/>
  <c r="S3762" i="2"/>
  <c r="T3762" i="2"/>
  <c r="A3763" i="2"/>
  <c r="B3763" i="2" s="1"/>
  <c r="C3763" i="2"/>
  <c r="D3763" i="2"/>
  <c r="G3763" i="2"/>
  <c r="E3763" i="2" s="1"/>
  <c r="F3763" i="2" s="1"/>
  <c r="H3763" i="2"/>
  <c r="I3763" i="2"/>
  <c r="K3763" i="2" s="1"/>
  <c r="L3763" i="2"/>
  <c r="M3763" i="2"/>
  <c r="O3763" i="2" s="1"/>
  <c r="P3763" i="2"/>
  <c r="Q3763" i="2"/>
  <c r="R3763" i="2"/>
  <c r="S3763" i="2"/>
  <c r="T3763" i="2"/>
  <c r="A3764" i="2"/>
  <c r="B3764" i="2" s="1"/>
  <c r="C3764" i="2"/>
  <c r="D3764" i="2"/>
  <c r="G3764" i="2"/>
  <c r="E3764" i="2" s="1"/>
  <c r="F3764" i="2" s="1"/>
  <c r="H3764" i="2"/>
  <c r="I3764" i="2"/>
  <c r="J3764" i="2" s="1"/>
  <c r="L3764" i="2"/>
  <c r="M3764" i="2"/>
  <c r="N3764" i="2" s="1"/>
  <c r="P3764" i="2"/>
  <c r="Q3764" i="2"/>
  <c r="R3764" i="2"/>
  <c r="S3764" i="2"/>
  <c r="T3764" i="2"/>
  <c r="A3765" i="2"/>
  <c r="B3765" i="2" s="1"/>
  <c r="C3765" i="2"/>
  <c r="D3765" i="2"/>
  <c r="G3765" i="2"/>
  <c r="E3765" i="2" s="1"/>
  <c r="F3765" i="2" s="1"/>
  <c r="H3765" i="2"/>
  <c r="I3765" i="2"/>
  <c r="K3765" i="2" s="1"/>
  <c r="L3765" i="2"/>
  <c r="M3765" i="2"/>
  <c r="O3765" i="2" s="1"/>
  <c r="P3765" i="2"/>
  <c r="Q3765" i="2"/>
  <c r="R3765" i="2"/>
  <c r="S3765" i="2"/>
  <c r="T3765" i="2"/>
  <c r="A3766" i="2"/>
  <c r="B3766" i="2" s="1"/>
  <c r="C3766" i="2"/>
  <c r="D3766" i="2"/>
  <c r="G3766" i="2"/>
  <c r="E3766" i="2" s="1"/>
  <c r="F3766" i="2" s="1"/>
  <c r="H3766" i="2"/>
  <c r="I3766" i="2"/>
  <c r="K3766" i="2" s="1"/>
  <c r="L3766" i="2"/>
  <c r="M3766" i="2"/>
  <c r="N3766" i="2" s="1"/>
  <c r="P3766" i="2"/>
  <c r="Q3766" i="2"/>
  <c r="R3766" i="2"/>
  <c r="S3766" i="2"/>
  <c r="T3766" i="2"/>
  <c r="A3767" i="2"/>
  <c r="B3767" i="2" s="1"/>
  <c r="C3767" i="2"/>
  <c r="D3767" i="2"/>
  <c r="G3767" i="2"/>
  <c r="E3767" i="2" s="1"/>
  <c r="F3767" i="2" s="1"/>
  <c r="H3767" i="2"/>
  <c r="I3767" i="2"/>
  <c r="K3767" i="2" s="1"/>
  <c r="L3767" i="2"/>
  <c r="M3767" i="2"/>
  <c r="O3767" i="2" s="1"/>
  <c r="P3767" i="2"/>
  <c r="Q3767" i="2"/>
  <c r="R3767" i="2"/>
  <c r="S3767" i="2"/>
  <c r="T3767" i="2"/>
  <c r="A3768" i="2"/>
  <c r="B3768" i="2" s="1"/>
  <c r="C3768" i="2"/>
  <c r="D3768" i="2"/>
  <c r="G3768" i="2"/>
  <c r="E3768" i="2" s="1"/>
  <c r="F3768" i="2" s="1"/>
  <c r="H3768" i="2"/>
  <c r="I3768" i="2"/>
  <c r="J3768" i="2" s="1"/>
  <c r="L3768" i="2"/>
  <c r="M3768" i="2"/>
  <c r="N3768" i="2" s="1"/>
  <c r="P3768" i="2"/>
  <c r="Q3768" i="2"/>
  <c r="R3768" i="2"/>
  <c r="S3768" i="2"/>
  <c r="T3768" i="2"/>
  <c r="A3769" i="2"/>
  <c r="B3769" i="2" s="1"/>
  <c r="C3769" i="2"/>
  <c r="D3769" i="2"/>
  <c r="G3769" i="2"/>
  <c r="E3769" i="2" s="1"/>
  <c r="F3769" i="2" s="1"/>
  <c r="H3769" i="2"/>
  <c r="I3769" i="2"/>
  <c r="K3769" i="2" s="1"/>
  <c r="L3769" i="2"/>
  <c r="M3769" i="2"/>
  <c r="O3769" i="2" s="1"/>
  <c r="P3769" i="2"/>
  <c r="Q3769" i="2"/>
  <c r="R3769" i="2"/>
  <c r="S3769" i="2"/>
  <c r="T3769" i="2"/>
  <c r="A3770" i="2"/>
  <c r="B3770" i="2" s="1"/>
  <c r="C3770" i="2"/>
  <c r="D3770" i="2"/>
  <c r="G3770" i="2"/>
  <c r="E3770" i="2" s="1"/>
  <c r="F3770" i="2" s="1"/>
  <c r="H3770" i="2"/>
  <c r="I3770" i="2"/>
  <c r="L3770" i="2"/>
  <c r="M3770" i="2"/>
  <c r="N3770" i="2" s="1"/>
  <c r="P3770" i="2"/>
  <c r="Q3770" i="2"/>
  <c r="R3770" i="2"/>
  <c r="S3770" i="2"/>
  <c r="T3770" i="2"/>
  <c r="A3771" i="2"/>
  <c r="B3771" i="2" s="1"/>
  <c r="C3771" i="2"/>
  <c r="D3771" i="2"/>
  <c r="G3771" i="2"/>
  <c r="E3771" i="2" s="1"/>
  <c r="F3771" i="2" s="1"/>
  <c r="H3771" i="2"/>
  <c r="I3771" i="2"/>
  <c r="L3771" i="2"/>
  <c r="M3771" i="2"/>
  <c r="O3771" i="2" s="1"/>
  <c r="P3771" i="2"/>
  <c r="Q3771" i="2"/>
  <c r="R3771" i="2"/>
  <c r="S3771" i="2"/>
  <c r="T3771" i="2"/>
  <c r="A3772" i="2"/>
  <c r="B3772" i="2" s="1"/>
  <c r="C3772" i="2"/>
  <c r="D3772" i="2"/>
  <c r="G3772" i="2"/>
  <c r="E3772" i="2" s="1"/>
  <c r="F3772" i="2" s="1"/>
  <c r="H3772" i="2"/>
  <c r="I3772" i="2"/>
  <c r="J3772" i="2" s="1"/>
  <c r="L3772" i="2"/>
  <c r="M3772" i="2"/>
  <c r="N3772" i="2" s="1"/>
  <c r="P3772" i="2"/>
  <c r="Q3772" i="2"/>
  <c r="R3772" i="2"/>
  <c r="S3772" i="2"/>
  <c r="T3772" i="2"/>
  <c r="A3773" i="2"/>
  <c r="B3773" i="2" s="1"/>
  <c r="C3773" i="2"/>
  <c r="D3773" i="2"/>
  <c r="G3773" i="2"/>
  <c r="E3773" i="2" s="1"/>
  <c r="F3773" i="2" s="1"/>
  <c r="H3773" i="2"/>
  <c r="I3773" i="2"/>
  <c r="K3773" i="2" s="1"/>
  <c r="L3773" i="2"/>
  <c r="M3773" i="2"/>
  <c r="O3773" i="2" s="1"/>
  <c r="P3773" i="2"/>
  <c r="Q3773" i="2"/>
  <c r="R3773" i="2"/>
  <c r="S3773" i="2"/>
  <c r="T3773" i="2"/>
  <c r="A3774" i="2"/>
  <c r="B3774" i="2" s="1"/>
  <c r="C3774" i="2"/>
  <c r="D3774" i="2"/>
  <c r="G3774" i="2"/>
  <c r="E3774" i="2" s="1"/>
  <c r="F3774" i="2" s="1"/>
  <c r="H3774" i="2"/>
  <c r="I3774" i="2"/>
  <c r="K3774" i="2" s="1"/>
  <c r="L3774" i="2"/>
  <c r="M3774" i="2"/>
  <c r="N3774" i="2" s="1"/>
  <c r="P3774" i="2"/>
  <c r="Q3774" i="2"/>
  <c r="R3774" i="2"/>
  <c r="S3774" i="2"/>
  <c r="T3774" i="2"/>
  <c r="A3775" i="2"/>
  <c r="B3775" i="2" s="1"/>
  <c r="C3775" i="2"/>
  <c r="D3775" i="2"/>
  <c r="G3775" i="2"/>
  <c r="E3775" i="2" s="1"/>
  <c r="F3775" i="2" s="1"/>
  <c r="H3775" i="2"/>
  <c r="I3775" i="2"/>
  <c r="J3775" i="2" s="1"/>
  <c r="L3775" i="2"/>
  <c r="M3775" i="2"/>
  <c r="N3775" i="2" s="1"/>
  <c r="P3775" i="2"/>
  <c r="Q3775" i="2"/>
  <c r="R3775" i="2"/>
  <c r="S3775" i="2"/>
  <c r="T3775" i="2"/>
  <c r="A3776" i="2"/>
  <c r="B3776" i="2" s="1"/>
  <c r="C3776" i="2"/>
  <c r="D3776" i="2"/>
  <c r="G3776" i="2"/>
  <c r="E3776" i="2" s="1"/>
  <c r="F3776" i="2" s="1"/>
  <c r="H3776" i="2"/>
  <c r="I3776" i="2"/>
  <c r="L3776" i="2"/>
  <c r="M3776" i="2"/>
  <c r="O3776" i="2" s="1"/>
  <c r="P3776" i="2"/>
  <c r="Q3776" i="2"/>
  <c r="R3776" i="2"/>
  <c r="S3776" i="2"/>
  <c r="T3776" i="2"/>
  <c r="A3777" i="2"/>
  <c r="B3777" i="2" s="1"/>
  <c r="C3777" i="2"/>
  <c r="D3777" i="2"/>
  <c r="G3777" i="2"/>
  <c r="E3777" i="2" s="1"/>
  <c r="F3777" i="2" s="1"/>
  <c r="H3777" i="2"/>
  <c r="I3777" i="2"/>
  <c r="K3777" i="2" s="1"/>
  <c r="L3777" i="2"/>
  <c r="M3777" i="2"/>
  <c r="N3777" i="2" s="1"/>
  <c r="P3777" i="2"/>
  <c r="Q3777" i="2"/>
  <c r="R3777" i="2"/>
  <c r="S3777" i="2"/>
  <c r="T3777" i="2"/>
  <c r="A3778" i="2"/>
  <c r="B3778" i="2" s="1"/>
  <c r="C3778" i="2"/>
  <c r="D3778" i="2"/>
  <c r="G3778" i="2"/>
  <c r="E3778" i="2" s="1"/>
  <c r="F3778" i="2" s="1"/>
  <c r="H3778" i="2"/>
  <c r="I3778" i="2"/>
  <c r="K3778" i="2" s="1"/>
  <c r="L3778" i="2"/>
  <c r="M3778" i="2"/>
  <c r="O3778" i="2" s="1"/>
  <c r="P3778" i="2"/>
  <c r="Q3778" i="2"/>
  <c r="R3778" i="2"/>
  <c r="S3778" i="2"/>
  <c r="T3778" i="2"/>
  <c r="A3779" i="2"/>
  <c r="B3779" i="2" s="1"/>
  <c r="C3779" i="2"/>
  <c r="D3779" i="2"/>
  <c r="G3779" i="2"/>
  <c r="E3779" i="2" s="1"/>
  <c r="F3779" i="2" s="1"/>
  <c r="H3779" i="2"/>
  <c r="I3779" i="2"/>
  <c r="J3779" i="2" s="1"/>
  <c r="L3779" i="2"/>
  <c r="M3779" i="2"/>
  <c r="N3779" i="2" s="1"/>
  <c r="P3779" i="2"/>
  <c r="Q3779" i="2"/>
  <c r="R3779" i="2"/>
  <c r="S3779" i="2"/>
  <c r="T3779" i="2"/>
  <c r="A3780" i="2"/>
  <c r="B3780" i="2" s="1"/>
  <c r="C3780" i="2"/>
  <c r="D3780" i="2"/>
  <c r="G3780" i="2"/>
  <c r="E3780" i="2" s="1"/>
  <c r="F3780" i="2" s="1"/>
  <c r="H3780" i="2"/>
  <c r="I3780" i="2"/>
  <c r="K3780" i="2" s="1"/>
  <c r="L3780" i="2"/>
  <c r="M3780" i="2"/>
  <c r="O3780" i="2" s="1"/>
  <c r="P3780" i="2"/>
  <c r="Q3780" i="2"/>
  <c r="R3780" i="2"/>
  <c r="S3780" i="2"/>
  <c r="T3780" i="2"/>
  <c r="A3781" i="2"/>
  <c r="B3781" i="2" s="1"/>
  <c r="C3781" i="2"/>
  <c r="D3781" i="2"/>
  <c r="G3781" i="2"/>
  <c r="E3781" i="2" s="1"/>
  <c r="F3781" i="2" s="1"/>
  <c r="H3781" i="2"/>
  <c r="I3781" i="2"/>
  <c r="J3781" i="2" s="1"/>
  <c r="L3781" i="2"/>
  <c r="M3781" i="2"/>
  <c r="N3781" i="2" s="1"/>
  <c r="P3781" i="2"/>
  <c r="Q3781" i="2"/>
  <c r="R3781" i="2"/>
  <c r="S3781" i="2"/>
  <c r="T3781" i="2"/>
  <c r="A3782" i="2"/>
  <c r="B3782" i="2" s="1"/>
  <c r="C3782" i="2"/>
  <c r="D3782" i="2"/>
  <c r="G3782" i="2"/>
  <c r="E3782" i="2" s="1"/>
  <c r="F3782" i="2" s="1"/>
  <c r="H3782" i="2"/>
  <c r="I3782" i="2"/>
  <c r="K3782" i="2" s="1"/>
  <c r="L3782" i="2"/>
  <c r="M3782" i="2"/>
  <c r="O3782" i="2" s="1"/>
  <c r="P3782" i="2"/>
  <c r="Q3782" i="2"/>
  <c r="R3782" i="2"/>
  <c r="S3782" i="2"/>
  <c r="T3782" i="2"/>
  <c r="A3783" i="2"/>
  <c r="B3783" i="2" s="1"/>
  <c r="C3783" i="2"/>
  <c r="D3783" i="2"/>
  <c r="G3783" i="2"/>
  <c r="E3783" i="2" s="1"/>
  <c r="F3783" i="2" s="1"/>
  <c r="H3783" i="2"/>
  <c r="I3783" i="2"/>
  <c r="K3783" i="2" s="1"/>
  <c r="L3783" i="2"/>
  <c r="M3783" i="2"/>
  <c r="N3783" i="2" s="1"/>
  <c r="P3783" i="2"/>
  <c r="Q3783" i="2"/>
  <c r="R3783" i="2"/>
  <c r="S3783" i="2"/>
  <c r="T3783" i="2"/>
  <c r="A3784" i="2"/>
  <c r="B3784" i="2" s="1"/>
  <c r="C3784" i="2"/>
  <c r="D3784" i="2"/>
  <c r="G3784" i="2"/>
  <c r="E3784" i="2" s="1"/>
  <c r="F3784" i="2" s="1"/>
  <c r="H3784" i="2"/>
  <c r="I3784" i="2"/>
  <c r="L3784" i="2"/>
  <c r="M3784" i="2"/>
  <c r="O3784" i="2" s="1"/>
  <c r="P3784" i="2"/>
  <c r="Q3784" i="2"/>
  <c r="R3784" i="2"/>
  <c r="S3784" i="2"/>
  <c r="T3784" i="2"/>
  <c r="A3785" i="2"/>
  <c r="B3785" i="2" s="1"/>
  <c r="C3785" i="2"/>
  <c r="D3785" i="2"/>
  <c r="G3785" i="2"/>
  <c r="E3785" i="2" s="1"/>
  <c r="F3785" i="2" s="1"/>
  <c r="H3785" i="2"/>
  <c r="I3785" i="2"/>
  <c r="K3785" i="2" s="1"/>
  <c r="L3785" i="2"/>
  <c r="M3785" i="2"/>
  <c r="O3785" i="2" s="1"/>
  <c r="P3785" i="2"/>
  <c r="Q3785" i="2"/>
  <c r="R3785" i="2"/>
  <c r="S3785" i="2"/>
  <c r="T3785" i="2"/>
  <c r="A3786" i="2"/>
  <c r="B3786" i="2" s="1"/>
  <c r="C3786" i="2"/>
  <c r="D3786" i="2"/>
  <c r="G3786" i="2"/>
  <c r="E3786" i="2" s="1"/>
  <c r="F3786" i="2" s="1"/>
  <c r="H3786" i="2"/>
  <c r="I3786" i="2"/>
  <c r="K3786" i="2" s="1"/>
  <c r="L3786" i="2"/>
  <c r="M3786" i="2"/>
  <c r="N3786" i="2" s="1"/>
  <c r="P3786" i="2"/>
  <c r="Q3786" i="2"/>
  <c r="R3786" i="2"/>
  <c r="S3786" i="2"/>
  <c r="T3786" i="2"/>
  <c r="A3787" i="2"/>
  <c r="B3787" i="2" s="1"/>
  <c r="C3787" i="2"/>
  <c r="D3787" i="2"/>
  <c r="G3787" i="2"/>
  <c r="E3787" i="2" s="1"/>
  <c r="F3787" i="2" s="1"/>
  <c r="H3787" i="2"/>
  <c r="I3787" i="2"/>
  <c r="K3787" i="2" s="1"/>
  <c r="L3787" i="2"/>
  <c r="M3787" i="2"/>
  <c r="O3787" i="2" s="1"/>
  <c r="P3787" i="2"/>
  <c r="Q3787" i="2"/>
  <c r="R3787" i="2"/>
  <c r="S3787" i="2"/>
  <c r="T3787" i="2"/>
  <c r="A3788" i="2"/>
  <c r="B3788" i="2" s="1"/>
  <c r="C3788" i="2"/>
  <c r="D3788" i="2"/>
  <c r="G3788" i="2"/>
  <c r="E3788" i="2" s="1"/>
  <c r="F3788" i="2" s="1"/>
  <c r="H3788" i="2"/>
  <c r="I3788" i="2"/>
  <c r="J3788" i="2" s="1"/>
  <c r="L3788" i="2"/>
  <c r="M3788" i="2"/>
  <c r="O3788" i="2" s="1"/>
  <c r="P3788" i="2"/>
  <c r="Q3788" i="2"/>
  <c r="R3788" i="2"/>
  <c r="S3788" i="2"/>
  <c r="T3788" i="2"/>
  <c r="A3789" i="2"/>
  <c r="B3789" i="2" s="1"/>
  <c r="C3789" i="2"/>
  <c r="D3789" i="2"/>
  <c r="G3789" i="2"/>
  <c r="E3789" i="2" s="1"/>
  <c r="F3789" i="2" s="1"/>
  <c r="H3789" i="2"/>
  <c r="I3789" i="2"/>
  <c r="K3789" i="2" s="1"/>
  <c r="L3789" i="2"/>
  <c r="M3789" i="2"/>
  <c r="O3789" i="2" s="1"/>
  <c r="P3789" i="2"/>
  <c r="Q3789" i="2"/>
  <c r="R3789" i="2"/>
  <c r="S3789" i="2"/>
  <c r="T3789" i="2"/>
  <c r="A3790" i="2"/>
  <c r="B3790" i="2" s="1"/>
  <c r="C3790" i="2"/>
  <c r="D3790" i="2"/>
  <c r="G3790" i="2"/>
  <c r="E3790" i="2" s="1"/>
  <c r="F3790" i="2" s="1"/>
  <c r="H3790" i="2"/>
  <c r="I3790" i="2"/>
  <c r="K3790" i="2" s="1"/>
  <c r="L3790" i="2"/>
  <c r="M3790" i="2"/>
  <c r="N3790" i="2" s="1"/>
  <c r="P3790" i="2"/>
  <c r="Q3790" i="2"/>
  <c r="R3790" i="2"/>
  <c r="S3790" i="2"/>
  <c r="T3790" i="2"/>
  <c r="A3791" i="2"/>
  <c r="B3791" i="2" s="1"/>
  <c r="C3791" i="2"/>
  <c r="D3791" i="2"/>
  <c r="G3791" i="2"/>
  <c r="E3791" i="2" s="1"/>
  <c r="F3791" i="2" s="1"/>
  <c r="H3791" i="2"/>
  <c r="I3791" i="2"/>
  <c r="K3791" i="2" s="1"/>
  <c r="L3791" i="2"/>
  <c r="M3791" i="2"/>
  <c r="O3791" i="2" s="1"/>
  <c r="P3791" i="2"/>
  <c r="Q3791" i="2"/>
  <c r="R3791" i="2"/>
  <c r="S3791" i="2"/>
  <c r="T3791" i="2"/>
  <c r="A3792" i="2"/>
  <c r="B3792" i="2" s="1"/>
  <c r="C3792" i="2"/>
  <c r="D3792" i="2"/>
  <c r="G3792" i="2"/>
  <c r="E3792" i="2" s="1"/>
  <c r="F3792" i="2" s="1"/>
  <c r="H3792" i="2"/>
  <c r="I3792" i="2"/>
  <c r="K3792" i="2" s="1"/>
  <c r="L3792" i="2"/>
  <c r="M3792" i="2"/>
  <c r="N3792" i="2" s="1"/>
  <c r="P3792" i="2"/>
  <c r="Q3792" i="2"/>
  <c r="R3792" i="2"/>
  <c r="S3792" i="2"/>
  <c r="T3792" i="2"/>
  <c r="A3793" i="2"/>
  <c r="B3793" i="2" s="1"/>
  <c r="C3793" i="2"/>
  <c r="D3793" i="2"/>
  <c r="G3793" i="2"/>
  <c r="E3793" i="2" s="1"/>
  <c r="F3793" i="2" s="1"/>
  <c r="H3793" i="2"/>
  <c r="I3793" i="2"/>
  <c r="K3793" i="2" s="1"/>
  <c r="L3793" i="2"/>
  <c r="M3793" i="2"/>
  <c r="N3793" i="2" s="1"/>
  <c r="P3793" i="2"/>
  <c r="Q3793" i="2"/>
  <c r="R3793" i="2"/>
  <c r="S3793" i="2"/>
  <c r="T3793" i="2"/>
  <c r="A3794" i="2"/>
  <c r="B3794" i="2" s="1"/>
  <c r="C3794" i="2"/>
  <c r="D3794" i="2"/>
  <c r="G3794" i="2"/>
  <c r="E3794" i="2" s="1"/>
  <c r="F3794" i="2" s="1"/>
  <c r="H3794" i="2"/>
  <c r="I3794" i="2"/>
  <c r="L3794" i="2"/>
  <c r="M3794" i="2"/>
  <c r="O3794" i="2" s="1"/>
  <c r="P3794" i="2"/>
  <c r="Q3794" i="2"/>
  <c r="R3794" i="2"/>
  <c r="S3794" i="2"/>
  <c r="T3794" i="2"/>
  <c r="A3795" i="2"/>
  <c r="B3795" i="2" s="1"/>
  <c r="C3795" i="2"/>
  <c r="D3795" i="2"/>
  <c r="G3795" i="2"/>
  <c r="E3795" i="2" s="1"/>
  <c r="F3795" i="2" s="1"/>
  <c r="H3795" i="2"/>
  <c r="I3795" i="2"/>
  <c r="J3795" i="2" s="1"/>
  <c r="L3795" i="2"/>
  <c r="M3795" i="2"/>
  <c r="N3795" i="2" s="1"/>
  <c r="P3795" i="2"/>
  <c r="Q3795" i="2"/>
  <c r="R3795" i="2"/>
  <c r="S3795" i="2"/>
  <c r="T3795" i="2"/>
  <c r="A3796" i="2"/>
  <c r="B3796" i="2" s="1"/>
  <c r="C3796" i="2"/>
  <c r="D3796" i="2"/>
  <c r="G3796" i="2"/>
  <c r="E3796" i="2" s="1"/>
  <c r="F3796" i="2" s="1"/>
  <c r="H3796" i="2"/>
  <c r="I3796" i="2"/>
  <c r="K3796" i="2" s="1"/>
  <c r="L3796" i="2"/>
  <c r="M3796" i="2"/>
  <c r="O3796" i="2" s="1"/>
  <c r="P3796" i="2"/>
  <c r="Q3796" i="2"/>
  <c r="R3796" i="2"/>
  <c r="S3796" i="2"/>
  <c r="T3796" i="2"/>
  <c r="A3797" i="2"/>
  <c r="B3797" i="2" s="1"/>
  <c r="C3797" i="2"/>
  <c r="D3797" i="2"/>
  <c r="G3797" i="2"/>
  <c r="E3797" i="2" s="1"/>
  <c r="F3797" i="2" s="1"/>
  <c r="H3797" i="2"/>
  <c r="I3797" i="2"/>
  <c r="K3797" i="2" s="1"/>
  <c r="L3797" i="2"/>
  <c r="M3797" i="2"/>
  <c r="N3797" i="2" s="1"/>
  <c r="P3797" i="2"/>
  <c r="Q3797" i="2"/>
  <c r="R3797" i="2"/>
  <c r="S3797" i="2"/>
  <c r="T3797" i="2"/>
  <c r="A3798" i="2"/>
  <c r="B3798" i="2" s="1"/>
  <c r="C3798" i="2"/>
  <c r="D3798" i="2"/>
  <c r="G3798" i="2"/>
  <c r="E3798" i="2" s="1"/>
  <c r="F3798" i="2" s="1"/>
  <c r="H3798" i="2"/>
  <c r="I3798" i="2"/>
  <c r="K3798" i="2" s="1"/>
  <c r="L3798" i="2"/>
  <c r="M3798" i="2"/>
  <c r="O3798" i="2" s="1"/>
  <c r="P3798" i="2"/>
  <c r="Q3798" i="2"/>
  <c r="R3798" i="2"/>
  <c r="S3798" i="2"/>
  <c r="T3798" i="2"/>
  <c r="A3799" i="2"/>
  <c r="B3799" i="2" s="1"/>
  <c r="C3799" i="2"/>
  <c r="D3799" i="2"/>
  <c r="G3799" i="2"/>
  <c r="E3799" i="2" s="1"/>
  <c r="F3799" i="2" s="1"/>
  <c r="H3799" i="2"/>
  <c r="I3799" i="2"/>
  <c r="J3799" i="2" s="1"/>
  <c r="L3799" i="2"/>
  <c r="M3799" i="2"/>
  <c r="N3799" i="2" s="1"/>
  <c r="P3799" i="2"/>
  <c r="Q3799" i="2"/>
  <c r="R3799" i="2"/>
  <c r="S3799" i="2"/>
  <c r="T3799" i="2"/>
  <c r="A3800" i="2"/>
  <c r="B3800" i="2" s="1"/>
  <c r="C3800" i="2"/>
  <c r="D3800" i="2"/>
  <c r="G3800" i="2"/>
  <c r="E3800" i="2" s="1"/>
  <c r="F3800" i="2" s="1"/>
  <c r="H3800" i="2"/>
  <c r="I3800" i="2"/>
  <c r="K3800" i="2" s="1"/>
  <c r="L3800" i="2"/>
  <c r="M3800" i="2"/>
  <c r="O3800" i="2" s="1"/>
  <c r="P3800" i="2"/>
  <c r="Q3800" i="2"/>
  <c r="R3800" i="2"/>
  <c r="S3800" i="2"/>
  <c r="T3800" i="2"/>
  <c r="A3801" i="2"/>
  <c r="B3801" i="2" s="1"/>
  <c r="C3801" i="2"/>
  <c r="D3801" i="2"/>
  <c r="G3801" i="2"/>
  <c r="E3801" i="2" s="1"/>
  <c r="F3801" i="2" s="1"/>
  <c r="H3801" i="2"/>
  <c r="I3801" i="2"/>
  <c r="K3801" i="2" s="1"/>
  <c r="L3801" i="2"/>
  <c r="M3801" i="2"/>
  <c r="O3801" i="2" s="1"/>
  <c r="P3801" i="2"/>
  <c r="Q3801" i="2"/>
  <c r="R3801" i="2"/>
  <c r="S3801" i="2"/>
  <c r="T3801" i="2"/>
  <c r="A3802" i="2"/>
  <c r="B3802" i="2" s="1"/>
  <c r="C3802" i="2"/>
  <c r="D3802" i="2"/>
  <c r="G3802" i="2"/>
  <c r="E3802" i="2" s="1"/>
  <c r="F3802" i="2" s="1"/>
  <c r="H3802" i="2"/>
  <c r="I3802" i="2"/>
  <c r="K3802" i="2" s="1"/>
  <c r="L3802" i="2"/>
  <c r="M3802" i="2"/>
  <c r="O3802" i="2" s="1"/>
  <c r="P3802" i="2"/>
  <c r="Q3802" i="2"/>
  <c r="R3802" i="2"/>
  <c r="S3802" i="2"/>
  <c r="T3802" i="2"/>
  <c r="A3803" i="2"/>
  <c r="B3803" i="2" s="1"/>
  <c r="C3803" i="2"/>
  <c r="D3803" i="2"/>
  <c r="G3803" i="2"/>
  <c r="E3803" i="2" s="1"/>
  <c r="F3803" i="2" s="1"/>
  <c r="H3803" i="2"/>
  <c r="I3803" i="2"/>
  <c r="J3803" i="2" s="1"/>
  <c r="L3803" i="2"/>
  <c r="M3803" i="2"/>
  <c r="O3803" i="2" s="1"/>
  <c r="P3803" i="2"/>
  <c r="Q3803" i="2"/>
  <c r="R3803" i="2"/>
  <c r="S3803" i="2"/>
  <c r="T3803" i="2"/>
  <c r="A3804" i="2"/>
  <c r="B3804" i="2" s="1"/>
  <c r="C3804" i="2"/>
  <c r="D3804" i="2"/>
  <c r="G3804" i="2"/>
  <c r="E3804" i="2" s="1"/>
  <c r="F3804" i="2" s="1"/>
  <c r="H3804" i="2"/>
  <c r="I3804" i="2"/>
  <c r="K3804" i="2" s="1"/>
  <c r="L3804" i="2"/>
  <c r="M3804" i="2"/>
  <c r="O3804" i="2" s="1"/>
  <c r="P3804" i="2"/>
  <c r="Q3804" i="2"/>
  <c r="R3804" i="2"/>
  <c r="S3804" i="2"/>
  <c r="T3804" i="2"/>
  <c r="A3805" i="2"/>
  <c r="B3805" i="2" s="1"/>
  <c r="C3805" i="2"/>
  <c r="D3805" i="2"/>
  <c r="G3805" i="2"/>
  <c r="E3805" i="2" s="1"/>
  <c r="F3805" i="2" s="1"/>
  <c r="H3805" i="2"/>
  <c r="I3805" i="2"/>
  <c r="K3805" i="2" s="1"/>
  <c r="L3805" i="2"/>
  <c r="M3805" i="2"/>
  <c r="N3805" i="2" s="1"/>
  <c r="P3805" i="2"/>
  <c r="Q3805" i="2"/>
  <c r="R3805" i="2"/>
  <c r="S3805" i="2"/>
  <c r="T3805" i="2"/>
  <c r="A3806" i="2"/>
  <c r="B3806" i="2" s="1"/>
  <c r="C3806" i="2"/>
  <c r="D3806" i="2"/>
  <c r="G3806" i="2"/>
  <c r="E3806" i="2" s="1"/>
  <c r="F3806" i="2" s="1"/>
  <c r="H3806" i="2"/>
  <c r="I3806" i="2"/>
  <c r="K3806" i="2" s="1"/>
  <c r="L3806" i="2"/>
  <c r="M3806" i="2"/>
  <c r="O3806" i="2" s="1"/>
  <c r="P3806" i="2"/>
  <c r="Q3806" i="2"/>
  <c r="R3806" i="2"/>
  <c r="S3806" i="2"/>
  <c r="T3806" i="2"/>
  <c r="A3807" i="2"/>
  <c r="B3807" i="2" s="1"/>
  <c r="C3807" i="2"/>
  <c r="D3807" i="2"/>
  <c r="G3807" i="2"/>
  <c r="E3807" i="2" s="1"/>
  <c r="F3807" i="2" s="1"/>
  <c r="H3807" i="2"/>
  <c r="I3807" i="2"/>
  <c r="J3807" i="2" s="1"/>
  <c r="L3807" i="2"/>
  <c r="M3807" i="2"/>
  <c r="O3807" i="2" s="1"/>
  <c r="P3807" i="2"/>
  <c r="Q3807" i="2"/>
  <c r="R3807" i="2"/>
  <c r="S3807" i="2"/>
  <c r="T3807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A703" i="2"/>
  <c r="B703" i="2" s="1"/>
  <c r="D703" i="2"/>
  <c r="G703" i="2"/>
  <c r="E703" i="2" s="1"/>
  <c r="F703" i="2" s="1"/>
  <c r="H703" i="2"/>
  <c r="I703" i="2"/>
  <c r="J703" i="2" s="1"/>
  <c r="L703" i="2"/>
  <c r="M703" i="2"/>
  <c r="N703" i="2" s="1"/>
  <c r="P703" i="2"/>
  <c r="Q703" i="2"/>
  <c r="R703" i="2"/>
  <c r="S703" i="2"/>
  <c r="T703" i="2"/>
  <c r="A704" i="2"/>
  <c r="B704" i="2" s="1"/>
  <c r="D704" i="2"/>
  <c r="G704" i="2"/>
  <c r="E704" i="2" s="1"/>
  <c r="F704" i="2" s="1"/>
  <c r="H704" i="2"/>
  <c r="I704" i="2"/>
  <c r="J704" i="2" s="1"/>
  <c r="L704" i="2"/>
  <c r="M704" i="2"/>
  <c r="N704" i="2" s="1"/>
  <c r="P704" i="2"/>
  <c r="Q704" i="2"/>
  <c r="R704" i="2"/>
  <c r="S704" i="2"/>
  <c r="T704" i="2"/>
  <c r="A705" i="2"/>
  <c r="B705" i="2" s="1"/>
  <c r="D705" i="2"/>
  <c r="G705" i="2"/>
  <c r="E705" i="2" s="1"/>
  <c r="F705" i="2" s="1"/>
  <c r="H705" i="2"/>
  <c r="I705" i="2"/>
  <c r="J705" i="2" s="1"/>
  <c r="L705" i="2"/>
  <c r="M705" i="2"/>
  <c r="P705" i="2"/>
  <c r="Q705" i="2"/>
  <c r="R705" i="2"/>
  <c r="S705" i="2"/>
  <c r="T705" i="2"/>
  <c r="A706" i="2"/>
  <c r="B706" i="2" s="1"/>
  <c r="D706" i="2"/>
  <c r="G706" i="2"/>
  <c r="E706" i="2" s="1"/>
  <c r="F706" i="2" s="1"/>
  <c r="H706" i="2"/>
  <c r="I706" i="2"/>
  <c r="J706" i="2" s="1"/>
  <c r="L706" i="2"/>
  <c r="M706" i="2"/>
  <c r="N706" i="2" s="1"/>
  <c r="P706" i="2"/>
  <c r="Q706" i="2"/>
  <c r="R706" i="2"/>
  <c r="S706" i="2"/>
  <c r="T706" i="2"/>
  <c r="A707" i="2"/>
  <c r="B707" i="2" s="1"/>
  <c r="D707" i="2"/>
  <c r="G707" i="2"/>
  <c r="E707" i="2" s="1"/>
  <c r="F707" i="2" s="1"/>
  <c r="H707" i="2"/>
  <c r="I707" i="2"/>
  <c r="J707" i="2" s="1"/>
  <c r="L707" i="2"/>
  <c r="M707" i="2"/>
  <c r="N707" i="2" s="1"/>
  <c r="P707" i="2"/>
  <c r="Q707" i="2"/>
  <c r="R707" i="2"/>
  <c r="S707" i="2"/>
  <c r="T707" i="2"/>
  <c r="O3843" i="2" l="1"/>
  <c r="K3841" i="2"/>
  <c r="J3838" i="2"/>
  <c r="O3833" i="2"/>
  <c r="K3839" i="2"/>
  <c r="O3840" i="2"/>
  <c r="O3835" i="2"/>
  <c r="K3495" i="2"/>
  <c r="K3562" i="2"/>
  <c r="K1018" i="2"/>
  <c r="K3776" i="2"/>
  <c r="K2880" i="2"/>
  <c r="K1560" i="2"/>
  <c r="K3606" i="2"/>
  <c r="K3193" i="2"/>
  <c r="K1156" i="2"/>
  <c r="O709" i="2"/>
  <c r="O3836" i="2"/>
  <c r="J3834" i="2"/>
  <c r="K3833" i="2"/>
  <c r="O3844" i="2"/>
  <c r="J3842" i="2"/>
  <c r="K3835" i="2"/>
  <c r="K3843" i="2"/>
  <c r="O3839" i="2"/>
  <c r="K3837" i="2"/>
  <c r="O3832" i="2"/>
  <c r="K3845" i="2"/>
  <c r="N3834" i="2"/>
  <c r="O3834" i="2"/>
  <c r="N3842" i="2"/>
  <c r="O3842" i="2"/>
  <c r="J3840" i="2"/>
  <c r="N3838" i="2"/>
  <c r="O3838" i="2"/>
  <c r="J3836" i="2"/>
  <c r="K3836" i="2"/>
  <c r="J3844" i="2"/>
  <c r="K3844" i="2"/>
  <c r="K3832" i="2"/>
  <c r="N3829" i="2"/>
  <c r="O3829" i="2"/>
  <c r="J3828" i="2"/>
  <c r="K3828" i="2"/>
  <c r="N3825" i="2"/>
  <c r="O3825" i="2"/>
  <c r="J3824" i="2"/>
  <c r="K3824" i="2"/>
  <c r="N3821" i="2"/>
  <c r="O3821" i="2"/>
  <c r="J3820" i="2"/>
  <c r="K3820" i="2"/>
  <c r="N3817" i="2"/>
  <c r="O3817" i="2"/>
  <c r="J3816" i="2"/>
  <c r="K3816" i="2"/>
  <c r="O3845" i="2"/>
  <c r="O3841" i="2"/>
  <c r="O3837" i="2"/>
  <c r="N3830" i="2"/>
  <c r="O3830" i="2"/>
  <c r="J3829" i="2"/>
  <c r="K3829" i="2"/>
  <c r="N3826" i="2"/>
  <c r="O3826" i="2"/>
  <c r="J3825" i="2"/>
  <c r="K3825" i="2"/>
  <c r="N3822" i="2"/>
  <c r="O3822" i="2"/>
  <c r="J3821" i="2"/>
  <c r="K3821" i="2"/>
  <c r="N3818" i="2"/>
  <c r="O3818" i="2"/>
  <c r="J3817" i="2"/>
  <c r="K3817" i="2"/>
  <c r="N3814" i="2"/>
  <c r="O3814" i="2"/>
  <c r="N3831" i="2"/>
  <c r="O3831" i="2"/>
  <c r="J3830" i="2"/>
  <c r="K3830" i="2"/>
  <c r="N3827" i="2"/>
  <c r="O3827" i="2"/>
  <c r="J3826" i="2"/>
  <c r="K3826" i="2"/>
  <c r="N3823" i="2"/>
  <c r="O3823" i="2"/>
  <c r="J3822" i="2"/>
  <c r="K3822" i="2"/>
  <c r="N3819" i="2"/>
  <c r="O3819" i="2"/>
  <c r="J3818" i="2"/>
  <c r="K3818" i="2"/>
  <c r="N3815" i="2"/>
  <c r="O3815" i="2"/>
  <c r="J3814" i="2"/>
  <c r="K3814" i="2"/>
  <c r="J3831" i="2"/>
  <c r="K3831" i="2"/>
  <c r="N3828" i="2"/>
  <c r="O3828" i="2"/>
  <c r="J3827" i="2"/>
  <c r="K3827" i="2"/>
  <c r="N3824" i="2"/>
  <c r="O3824" i="2"/>
  <c r="J3823" i="2"/>
  <c r="K3823" i="2"/>
  <c r="N3820" i="2"/>
  <c r="O3820" i="2"/>
  <c r="J3819" i="2"/>
  <c r="K3819" i="2"/>
  <c r="N3816" i="2"/>
  <c r="O3816" i="2"/>
  <c r="J3815" i="2"/>
  <c r="K3815" i="2"/>
  <c r="K3813" i="2"/>
  <c r="O3812" i="2"/>
  <c r="K3811" i="2"/>
  <c r="O3810" i="2"/>
  <c r="K3809" i="2"/>
  <c r="O3808" i="2"/>
  <c r="O3813" i="2"/>
  <c r="K3812" i="2"/>
  <c r="O3811" i="2"/>
  <c r="K3810" i="2"/>
  <c r="O3809" i="2"/>
  <c r="K2365" i="2"/>
  <c r="K3516" i="2"/>
  <c r="O729" i="2"/>
  <c r="K3799" i="2"/>
  <c r="K1171" i="2"/>
  <c r="O3269" i="2"/>
  <c r="J2711" i="2"/>
  <c r="O1295" i="2"/>
  <c r="K2789" i="2"/>
  <c r="K2219" i="2"/>
  <c r="N1613" i="2"/>
  <c r="K1225" i="2"/>
  <c r="N3233" i="2"/>
  <c r="K1709" i="2"/>
  <c r="K2827" i="2"/>
  <c r="N3660" i="2"/>
  <c r="K2301" i="2"/>
  <c r="K1783" i="2"/>
  <c r="O1770" i="2"/>
  <c r="N1024" i="2"/>
  <c r="K1007" i="2"/>
  <c r="N994" i="2"/>
  <c r="K769" i="2"/>
  <c r="O3101" i="2"/>
  <c r="N3623" i="2"/>
  <c r="O2987" i="2"/>
  <c r="N3648" i="2"/>
  <c r="O3564" i="2"/>
  <c r="O3095" i="2"/>
  <c r="N3025" i="2"/>
  <c r="K2875" i="2"/>
  <c r="N2727" i="2"/>
  <c r="K2066" i="2"/>
  <c r="O1709" i="2"/>
  <c r="K1548" i="2"/>
  <c r="O1487" i="2"/>
  <c r="J1454" i="2"/>
  <c r="N1270" i="2"/>
  <c r="N1232" i="2"/>
  <c r="K1099" i="2"/>
  <c r="N940" i="2"/>
  <c r="J1739" i="2"/>
  <c r="N1238" i="2"/>
  <c r="O1167" i="2"/>
  <c r="O2955" i="2"/>
  <c r="N3185" i="2"/>
  <c r="N2961" i="2"/>
  <c r="K1875" i="2"/>
  <c r="O993" i="2"/>
  <c r="K3576" i="2"/>
  <c r="O3333" i="2"/>
  <c r="O3027" i="2"/>
  <c r="J2985" i="2"/>
  <c r="N2853" i="2"/>
  <c r="O2737" i="2"/>
  <c r="K1795" i="2"/>
  <c r="O1790" i="2"/>
  <c r="K1203" i="2"/>
  <c r="N3033" i="2"/>
  <c r="J2969" i="2"/>
  <c r="O2612" i="2"/>
  <c r="N1618" i="2"/>
  <c r="N1448" i="2"/>
  <c r="O1437" i="2"/>
  <c r="J1436" i="2"/>
  <c r="J1390" i="2"/>
  <c r="K1371" i="2"/>
  <c r="N1206" i="2"/>
  <c r="N1200" i="2"/>
  <c r="K1129" i="2"/>
  <c r="K3247" i="2"/>
  <c r="N744" i="2"/>
  <c r="J735" i="2"/>
  <c r="N3763" i="2"/>
  <c r="O3760" i="2"/>
  <c r="N3749" i="2"/>
  <c r="O3746" i="2"/>
  <c r="N3727" i="2"/>
  <c r="J3422" i="2"/>
  <c r="K2197" i="2"/>
  <c r="O1343" i="2"/>
  <c r="O1041" i="2"/>
  <c r="J936" i="2"/>
  <c r="K747" i="2"/>
  <c r="J3774" i="2"/>
  <c r="O3592" i="2"/>
  <c r="K3175" i="2"/>
  <c r="K3145" i="2"/>
  <c r="N2759" i="2"/>
  <c r="O2120" i="2"/>
  <c r="K2059" i="2"/>
  <c r="O2046" i="2"/>
  <c r="N1769" i="2"/>
  <c r="O1766" i="2"/>
  <c r="N1580" i="2"/>
  <c r="J1552" i="2"/>
  <c r="N1088" i="2"/>
  <c r="O826" i="2"/>
  <c r="K3404" i="2"/>
  <c r="N3158" i="2"/>
  <c r="O3103" i="2"/>
  <c r="O3097" i="2"/>
  <c r="O2849" i="2"/>
  <c r="J2775" i="2"/>
  <c r="K2397" i="2"/>
  <c r="K2335" i="2"/>
  <c r="K2187" i="2"/>
  <c r="O2134" i="2"/>
  <c r="K2114" i="2"/>
  <c r="K2079" i="2"/>
  <c r="K2076" i="2"/>
  <c r="N1803" i="2"/>
  <c r="K1711" i="2"/>
  <c r="O1453" i="2"/>
  <c r="O1425" i="2"/>
  <c r="O1263" i="2"/>
  <c r="K1235" i="2"/>
  <c r="J1082" i="2"/>
  <c r="K959" i="2"/>
  <c r="O2473" i="2"/>
  <c r="J1747" i="2"/>
  <c r="K1656" i="2"/>
  <c r="N1138" i="2"/>
  <c r="O1135" i="2"/>
  <c r="K1115" i="2"/>
  <c r="K3781" i="2"/>
  <c r="N3677" i="2"/>
  <c r="O3666" i="2"/>
  <c r="N3591" i="2"/>
  <c r="O3426" i="2"/>
  <c r="N3390" i="2"/>
  <c r="J3386" i="2"/>
  <c r="J2843" i="2"/>
  <c r="K3135" i="2"/>
  <c r="J2767" i="2"/>
  <c r="K2637" i="2"/>
  <c r="O2580" i="2"/>
  <c r="O2537" i="2"/>
  <c r="J2536" i="2"/>
  <c r="K2533" i="2"/>
  <c r="K2265" i="2"/>
  <c r="O2168" i="2"/>
  <c r="O2154" i="2"/>
  <c r="O2140" i="2"/>
  <c r="O1820" i="2"/>
  <c r="K1791" i="2"/>
  <c r="J1782" i="2"/>
  <c r="O1777" i="2"/>
  <c r="O1765" i="2"/>
  <c r="K1509" i="2"/>
  <c r="J1426" i="2"/>
  <c r="N1394" i="2"/>
  <c r="K1013" i="2"/>
  <c r="O919" i="2"/>
  <c r="O916" i="2"/>
  <c r="N3721" i="2"/>
  <c r="O3396" i="2"/>
  <c r="N3221" i="2"/>
  <c r="O3169" i="2"/>
  <c r="K3067" i="2"/>
  <c r="O3043" i="2"/>
  <c r="K2474" i="2"/>
  <c r="K2325" i="2"/>
  <c r="K2287" i="2"/>
  <c r="K2148" i="2"/>
  <c r="K1855" i="2"/>
  <c r="N1264" i="2"/>
  <c r="N1178" i="2"/>
  <c r="K1147" i="2"/>
  <c r="N1142" i="2"/>
  <c r="K1033" i="2"/>
  <c r="J990" i="2"/>
  <c r="O3793" i="2"/>
  <c r="N3617" i="2"/>
  <c r="K3616" i="2"/>
  <c r="N3524" i="2"/>
  <c r="O3488" i="2"/>
  <c r="O2844" i="2"/>
  <c r="J2845" i="2"/>
  <c r="O2821" i="2"/>
  <c r="K2654" i="2"/>
  <c r="K2515" i="2"/>
  <c r="K2367" i="2"/>
  <c r="O2191" i="2"/>
  <c r="O2158" i="2"/>
  <c r="O1970" i="2"/>
  <c r="K1969" i="2"/>
  <c r="O1948" i="2"/>
  <c r="K1947" i="2"/>
  <c r="O1793" i="2"/>
  <c r="O1311" i="2"/>
  <c r="O1231" i="2"/>
  <c r="N1046" i="2"/>
  <c r="N1040" i="2"/>
  <c r="O1023" i="2"/>
  <c r="N992" i="2"/>
  <c r="K991" i="2"/>
  <c r="J908" i="2"/>
  <c r="O3770" i="2"/>
  <c r="O3676" i="2"/>
  <c r="N3503" i="2"/>
  <c r="J3502" i="2"/>
  <c r="N3415" i="2"/>
  <c r="J3414" i="2"/>
  <c r="N3370" i="2"/>
  <c r="K3319" i="2"/>
  <c r="N2840" i="2"/>
  <c r="O3085" i="2"/>
  <c r="K3017" i="2"/>
  <c r="J2686" i="2"/>
  <c r="O2598" i="2"/>
  <c r="K2597" i="2"/>
  <c r="N3685" i="2"/>
  <c r="N3612" i="2"/>
  <c r="K3580" i="2"/>
  <c r="K3560" i="2"/>
  <c r="O3474" i="2"/>
  <c r="N3457" i="2"/>
  <c r="N3409" i="2"/>
  <c r="O3400" i="2"/>
  <c r="J3396" i="2"/>
  <c r="N3356" i="2"/>
  <c r="J3355" i="2"/>
  <c r="J3003" i="2"/>
  <c r="O2867" i="2"/>
  <c r="N2813" i="2"/>
  <c r="K2793" i="2"/>
  <c r="N2707" i="2"/>
  <c r="O2461" i="2"/>
  <c r="K2329" i="2"/>
  <c r="K2269" i="2"/>
  <c r="O2172" i="2"/>
  <c r="K2168" i="2"/>
  <c r="O2036" i="2"/>
  <c r="K2035" i="2"/>
  <c r="O2022" i="2"/>
  <c r="N1828" i="2"/>
  <c r="O1649" i="2"/>
  <c r="N1522" i="2"/>
  <c r="O1519" i="2"/>
  <c r="J1518" i="2"/>
  <c r="K1493" i="2"/>
  <c r="K1257" i="2"/>
  <c r="N1210" i="2"/>
  <c r="O3768" i="2"/>
  <c r="N3711" i="2"/>
  <c r="J3670" i="2"/>
  <c r="N3659" i="2"/>
  <c r="O3656" i="2"/>
  <c r="O3644" i="2"/>
  <c r="N3613" i="2"/>
  <c r="N3607" i="2"/>
  <c r="N3553" i="2"/>
  <c r="O3478" i="2"/>
  <c r="J3370" i="2"/>
  <c r="O3229" i="2"/>
  <c r="K3225" i="2"/>
  <c r="O3217" i="2"/>
  <c r="K3183" i="2"/>
  <c r="O3117" i="2"/>
  <c r="J3085" i="2"/>
  <c r="J2833" i="2"/>
  <c r="N2711" i="2"/>
  <c r="K2701" i="2"/>
  <c r="K2607" i="2"/>
  <c r="K2604" i="2"/>
  <c r="K2458" i="2"/>
  <c r="K2425" i="2"/>
  <c r="K2223" i="2"/>
  <c r="K2201" i="2"/>
  <c r="K2195" i="2"/>
  <c r="O2187" i="2"/>
  <c r="O2181" i="2"/>
  <c r="K2124" i="2"/>
  <c r="K1967" i="2"/>
  <c r="O1962" i="2"/>
  <c r="K1961" i="2"/>
  <c r="O1956" i="2"/>
  <c r="K1955" i="2"/>
  <c r="O1950" i="2"/>
  <c r="K1889" i="2"/>
  <c r="K1839" i="2"/>
  <c r="K1793" i="2"/>
  <c r="K1760" i="2"/>
  <c r="N1729" i="2"/>
  <c r="O1714" i="2"/>
  <c r="O1661" i="2"/>
  <c r="K1632" i="2"/>
  <c r="N1599" i="2"/>
  <c r="J1482" i="2"/>
  <c r="K1471" i="2"/>
  <c r="O1401" i="2"/>
  <c r="K1351" i="2"/>
  <c r="J1336" i="2"/>
  <c r="K1289" i="2"/>
  <c r="N1242" i="2"/>
  <c r="K1161" i="2"/>
  <c r="J1052" i="2"/>
  <c r="K963" i="2"/>
  <c r="J938" i="2"/>
  <c r="N3807" i="2"/>
  <c r="N3804" i="2"/>
  <c r="N3748" i="2"/>
  <c r="K3584" i="2"/>
  <c r="J3474" i="2"/>
  <c r="N3455" i="2"/>
  <c r="J3434" i="2"/>
  <c r="N3429" i="2"/>
  <c r="K3428" i="2"/>
  <c r="J3385" i="2"/>
  <c r="J3287" i="2"/>
  <c r="O3145" i="2"/>
  <c r="O3067" i="2"/>
  <c r="O2913" i="2"/>
  <c r="J2909" i="2"/>
  <c r="O2857" i="2"/>
  <c r="N2817" i="2"/>
  <c r="J2763" i="2"/>
  <c r="O2705" i="2"/>
  <c r="K2450" i="2"/>
  <c r="K2431" i="2"/>
  <c r="K2267" i="2"/>
  <c r="K2253" i="2"/>
  <c r="O2020" i="2"/>
  <c r="K2019" i="2"/>
  <c r="K1903" i="2"/>
  <c r="J1806" i="2"/>
  <c r="O1798" i="2"/>
  <c r="N1605" i="2"/>
  <c r="J1536" i="2"/>
  <c r="N1296" i="2"/>
  <c r="K1267" i="2"/>
  <c r="O1199" i="2"/>
  <c r="N1174" i="2"/>
  <c r="N1168" i="2"/>
  <c r="N1098" i="2"/>
  <c r="K1097" i="2"/>
  <c r="N1050" i="2"/>
  <c r="K1049" i="2"/>
  <c r="J876" i="2"/>
  <c r="J775" i="2"/>
  <c r="O2512" i="2"/>
  <c r="O2477" i="2"/>
  <c r="K1857" i="2"/>
  <c r="O1639" i="2"/>
  <c r="O1576" i="2"/>
  <c r="O1554" i="2"/>
  <c r="K1511" i="2"/>
  <c r="J1446" i="2"/>
  <c r="N1338" i="2"/>
  <c r="K1337" i="2"/>
  <c r="N1274" i="2"/>
  <c r="K1193" i="2"/>
  <c r="N928" i="2"/>
  <c r="K861" i="2"/>
  <c r="O813" i="2"/>
  <c r="K812" i="2"/>
  <c r="O2937" i="2"/>
  <c r="N2869" i="2"/>
  <c r="J2791" i="2"/>
  <c r="O2775" i="2"/>
  <c r="J2771" i="2"/>
  <c r="J2647" i="2"/>
  <c r="K2647" i="2"/>
  <c r="J2506" i="2"/>
  <c r="K2506" i="2"/>
  <c r="K1829" i="2"/>
  <c r="J1829" i="2"/>
  <c r="N1697" i="2"/>
  <c r="O1697" i="2"/>
  <c r="K1514" i="2"/>
  <c r="J1514" i="2"/>
  <c r="O1030" i="2"/>
  <c r="N1030" i="2"/>
  <c r="J3544" i="2"/>
  <c r="K3544" i="2"/>
  <c r="N3803" i="2"/>
  <c r="K3752" i="2"/>
  <c r="O3742" i="2"/>
  <c r="J3738" i="2"/>
  <c r="K3716" i="2"/>
  <c r="O3704" i="2"/>
  <c r="K3608" i="2"/>
  <c r="N3575" i="2"/>
  <c r="O3542" i="2"/>
  <c r="J3538" i="2"/>
  <c r="N3521" i="2"/>
  <c r="O3514" i="2"/>
  <c r="K3480" i="2"/>
  <c r="J3458" i="2"/>
  <c r="O3419" i="2"/>
  <c r="N3419" i="2"/>
  <c r="N3413" i="2"/>
  <c r="J3401" i="2"/>
  <c r="K3352" i="2"/>
  <c r="J3269" i="2"/>
  <c r="K3269" i="2"/>
  <c r="N3205" i="2"/>
  <c r="N3175" i="2"/>
  <c r="J3141" i="2"/>
  <c r="O3119" i="2"/>
  <c r="J3117" i="2"/>
  <c r="K3111" i="2"/>
  <c r="K3095" i="2"/>
  <c r="K3049" i="2"/>
  <c r="N3041" i="2"/>
  <c r="O2995" i="2"/>
  <c r="O2929" i="2"/>
  <c r="N2801" i="2"/>
  <c r="O2757" i="2"/>
  <c r="J2745" i="2"/>
  <c r="K2745" i="2"/>
  <c r="J2723" i="2"/>
  <c r="O2703" i="2"/>
  <c r="N2703" i="2"/>
  <c r="K2664" i="2"/>
  <c r="J2664" i="2"/>
  <c r="J1871" i="2"/>
  <c r="K1871" i="2"/>
  <c r="N1421" i="2"/>
  <c r="O1421" i="2"/>
  <c r="K3081" i="2"/>
  <c r="J3081" i="2"/>
  <c r="N2695" i="2"/>
  <c r="O2695" i="2"/>
  <c r="N2665" i="2"/>
  <c r="O2665" i="2"/>
  <c r="J2567" i="2"/>
  <c r="K2567" i="2"/>
  <c r="J2543" i="2"/>
  <c r="K2543" i="2"/>
  <c r="J2518" i="2"/>
  <c r="K2518" i="2"/>
  <c r="J2043" i="2"/>
  <c r="K2043" i="2"/>
  <c r="N1789" i="2"/>
  <c r="O1789" i="2"/>
  <c r="J1107" i="2"/>
  <c r="K1107" i="2"/>
  <c r="K3368" i="2"/>
  <c r="O3331" i="2"/>
  <c r="N3331" i="2"/>
  <c r="K3241" i="2"/>
  <c r="J2809" i="2"/>
  <c r="K2809" i="2"/>
  <c r="N2749" i="2"/>
  <c r="O2749" i="2"/>
  <c r="J2703" i="2"/>
  <c r="K2703" i="2"/>
  <c r="J2678" i="2"/>
  <c r="K2678" i="2"/>
  <c r="N2489" i="2"/>
  <c r="O2489" i="2"/>
  <c r="J2233" i="2"/>
  <c r="K2233" i="2"/>
  <c r="N2044" i="2"/>
  <c r="O2044" i="2"/>
  <c r="J1051" i="2"/>
  <c r="K1051" i="2"/>
  <c r="K3025" i="2"/>
  <c r="J3025" i="2"/>
  <c r="N3798" i="2"/>
  <c r="O3790" i="2"/>
  <c r="N3778" i="2"/>
  <c r="O3775" i="2"/>
  <c r="J3750" i="2"/>
  <c r="K3728" i="2"/>
  <c r="N3725" i="2"/>
  <c r="O3722" i="2"/>
  <c r="J3710" i="2"/>
  <c r="N3687" i="2"/>
  <c r="K3672" i="2"/>
  <c r="O3638" i="2"/>
  <c r="J3634" i="2"/>
  <c r="K3462" i="2"/>
  <c r="J3462" i="2"/>
  <c r="N3453" i="2"/>
  <c r="K3452" i="2"/>
  <c r="N3411" i="2"/>
  <c r="J3406" i="2"/>
  <c r="N3354" i="2"/>
  <c r="O3277" i="2"/>
  <c r="N3251" i="2"/>
  <c r="O3209" i="2"/>
  <c r="J3205" i="2"/>
  <c r="N3197" i="2"/>
  <c r="J3193" i="2"/>
  <c r="J3125" i="2"/>
  <c r="K3119" i="2"/>
  <c r="J3288" i="2"/>
  <c r="N3077" i="2"/>
  <c r="J3105" i="2"/>
  <c r="N2899" i="2"/>
  <c r="O2899" i="2"/>
  <c r="J2615" i="2"/>
  <c r="K2615" i="2"/>
  <c r="J2516" i="2"/>
  <c r="K2516" i="2"/>
  <c r="J2255" i="2"/>
  <c r="K2255" i="2"/>
  <c r="J1383" i="2"/>
  <c r="K1383" i="2"/>
  <c r="J1319" i="2"/>
  <c r="K1319" i="2"/>
  <c r="K3375" i="2"/>
  <c r="J3375" i="2"/>
  <c r="N3167" i="2"/>
  <c r="O3167" i="2"/>
  <c r="J2749" i="2"/>
  <c r="J1499" i="2"/>
  <c r="K1499" i="2"/>
  <c r="O1114" i="2"/>
  <c r="N1114" i="2"/>
  <c r="J1003" i="2"/>
  <c r="K1003" i="2"/>
  <c r="J3233" i="2"/>
  <c r="K3233" i="2"/>
  <c r="N3767" i="2"/>
  <c r="J3766" i="2"/>
  <c r="O3744" i="2"/>
  <c r="O3716" i="2"/>
  <c r="O3674" i="2"/>
  <c r="O3664" i="2"/>
  <c r="N3661" i="2"/>
  <c r="K3644" i="2"/>
  <c r="J3606" i="2"/>
  <c r="K3592" i="2"/>
  <c r="N3589" i="2"/>
  <c r="N3559" i="2"/>
  <c r="N3516" i="2"/>
  <c r="O3516" i="2"/>
  <c r="J3506" i="2"/>
  <c r="N3495" i="2"/>
  <c r="N3489" i="2"/>
  <c r="N3467" i="2"/>
  <c r="O3464" i="2"/>
  <c r="N3447" i="2"/>
  <c r="O3434" i="2"/>
  <c r="O3379" i="2"/>
  <c r="N3379" i="2"/>
  <c r="O3255" i="2"/>
  <c r="J3245" i="2"/>
  <c r="J3185" i="2"/>
  <c r="K3160" i="2"/>
  <c r="N3141" i="2"/>
  <c r="N3111" i="2"/>
  <c r="J3107" i="2"/>
  <c r="K2719" i="2"/>
  <c r="J2719" i="2"/>
  <c r="J2582" i="2"/>
  <c r="K2582" i="2"/>
  <c r="N2528" i="2"/>
  <c r="O2528" i="2"/>
  <c r="N1741" i="2"/>
  <c r="O1741" i="2"/>
  <c r="O1004" i="2"/>
  <c r="N1004" i="2"/>
  <c r="K952" i="2"/>
  <c r="J952" i="2"/>
  <c r="K888" i="2"/>
  <c r="J888" i="2"/>
  <c r="N3788" i="2"/>
  <c r="K3712" i="2"/>
  <c r="J3702" i="2"/>
  <c r="J3678" i="2"/>
  <c r="K3624" i="2"/>
  <c r="N3621" i="2"/>
  <c r="O3618" i="2"/>
  <c r="N3520" i="2"/>
  <c r="J3450" i="2"/>
  <c r="N3441" i="2"/>
  <c r="O3382" i="2"/>
  <c r="N3382" i="2"/>
  <c r="K3376" i="2"/>
  <c r="O3327" i="2"/>
  <c r="J3315" i="2"/>
  <c r="N3307" i="2"/>
  <c r="J3303" i="2"/>
  <c r="J3283" i="2"/>
  <c r="J3209" i="2"/>
  <c r="J3173" i="2"/>
  <c r="O3165" i="2"/>
  <c r="O3153" i="2"/>
  <c r="O3239" i="2"/>
  <c r="K3077" i="2"/>
  <c r="K3005" i="2"/>
  <c r="J3005" i="2"/>
  <c r="O2977" i="2"/>
  <c r="J2819" i="2"/>
  <c r="K2819" i="2"/>
  <c r="K2805" i="2"/>
  <c r="J2805" i="2"/>
  <c r="N2501" i="2"/>
  <c r="O2501" i="2"/>
  <c r="J2333" i="2"/>
  <c r="N1694" i="2"/>
  <c r="O1694" i="2"/>
  <c r="N1594" i="2"/>
  <c r="O1594" i="2"/>
  <c r="N1137" i="2"/>
  <c r="O1137" i="2"/>
  <c r="O915" i="2"/>
  <c r="O912" i="2"/>
  <c r="J900" i="2"/>
  <c r="N861" i="2"/>
  <c r="J843" i="2"/>
  <c r="K808" i="2"/>
  <c r="O755" i="2"/>
  <c r="J892" i="2"/>
  <c r="K882" i="2"/>
  <c r="K826" i="2"/>
  <c r="J752" i="2"/>
  <c r="O738" i="2"/>
  <c r="O2481" i="2"/>
  <c r="K2454" i="2"/>
  <c r="K2429" i="2"/>
  <c r="K2357" i="2"/>
  <c r="K2299" i="2"/>
  <c r="K2285" i="2"/>
  <c r="K2221" i="2"/>
  <c r="O2156" i="2"/>
  <c r="K2146" i="2"/>
  <c r="O2138" i="2"/>
  <c r="K2134" i="2"/>
  <c r="O2066" i="2"/>
  <c r="J1667" i="2"/>
  <c r="K1660" i="2"/>
  <c r="N1612" i="2"/>
  <c r="J1602" i="2"/>
  <c r="K1576" i="2"/>
  <c r="K1513" i="2"/>
  <c r="N1420" i="2"/>
  <c r="K1411" i="2"/>
  <c r="J1382" i="2"/>
  <c r="K1333" i="2"/>
  <c r="O1297" i="2"/>
  <c r="O1265" i="2"/>
  <c r="O1233" i="2"/>
  <c r="O1201" i="2"/>
  <c r="O1169" i="2"/>
  <c r="N1146" i="2"/>
  <c r="K1139" i="2"/>
  <c r="N1136" i="2"/>
  <c r="N1110" i="2"/>
  <c r="N1072" i="2"/>
  <c r="K1065" i="2"/>
  <c r="J1002" i="2"/>
  <c r="N982" i="2"/>
  <c r="K943" i="2"/>
  <c r="O920" i="2"/>
  <c r="O848" i="2"/>
  <c r="O834" i="2"/>
  <c r="O765" i="2"/>
  <c r="K824" i="2"/>
  <c r="O805" i="2"/>
  <c r="O802" i="2"/>
  <c r="J790" i="2"/>
  <c r="O786" i="2"/>
  <c r="O783" i="2"/>
  <c r="N760" i="2"/>
  <c r="O754" i="2"/>
  <c r="N745" i="2"/>
  <c r="O3774" i="2"/>
  <c r="O3754" i="2"/>
  <c r="J3742" i="2"/>
  <c r="O3736" i="2"/>
  <c r="N3731" i="2"/>
  <c r="O3728" i="2"/>
  <c r="J3718" i="2"/>
  <c r="O3714" i="2"/>
  <c r="K3704" i="2"/>
  <c r="N3700" i="2"/>
  <c r="O3696" i="2"/>
  <c r="N3691" i="2"/>
  <c r="N3680" i="2"/>
  <c r="O3670" i="2"/>
  <c r="O3650" i="2"/>
  <c r="K3648" i="2"/>
  <c r="N3645" i="2"/>
  <c r="J3638" i="2"/>
  <c r="O3632" i="2"/>
  <c r="N3627" i="2"/>
  <c r="O3624" i="2"/>
  <c r="K3612" i="2"/>
  <c r="O3586" i="2"/>
  <c r="N3570" i="2"/>
  <c r="O3570" i="2"/>
  <c r="N3567" i="2"/>
  <c r="J3566" i="2"/>
  <c r="J3550" i="2"/>
  <c r="N3543" i="2"/>
  <c r="N3532" i="2"/>
  <c r="O3532" i="2"/>
  <c r="O3510" i="2"/>
  <c r="O3493" i="2"/>
  <c r="N3493" i="2"/>
  <c r="K3488" i="2"/>
  <c r="K3484" i="2"/>
  <c r="N3471" i="2"/>
  <c r="J3470" i="2"/>
  <c r="N3431" i="2"/>
  <c r="J3430" i="2"/>
  <c r="N3427" i="2"/>
  <c r="N3418" i="2"/>
  <c r="O3418" i="2"/>
  <c r="N3398" i="2"/>
  <c r="O3398" i="2"/>
  <c r="N3372" i="2"/>
  <c r="J3367" i="2"/>
  <c r="O2843" i="2"/>
  <c r="N2843" i="2"/>
  <c r="N3271" i="2"/>
  <c r="O3271" i="2"/>
  <c r="N3201" i="2"/>
  <c r="O3201" i="2"/>
  <c r="O3035" i="2"/>
  <c r="N3035" i="2"/>
  <c r="K2781" i="2"/>
  <c r="J2781" i="2"/>
  <c r="O3732" i="2"/>
  <c r="N3724" i="2"/>
  <c r="N3720" i="2"/>
  <c r="O3706" i="2"/>
  <c r="N3701" i="2"/>
  <c r="O3692" i="2"/>
  <c r="N3684" i="2"/>
  <c r="N3671" i="2"/>
  <c r="N3663" i="2"/>
  <c r="J3662" i="2"/>
  <c r="O3628" i="2"/>
  <c r="N3620" i="2"/>
  <c r="O3616" i="2"/>
  <c r="J3614" i="2"/>
  <c r="O3610" i="2"/>
  <c r="O3602" i="2"/>
  <c r="O3574" i="2"/>
  <c r="O3552" i="2"/>
  <c r="N3500" i="2"/>
  <c r="O3500" i="2"/>
  <c r="K3454" i="2"/>
  <c r="J3454" i="2"/>
  <c r="O3407" i="2"/>
  <c r="N3407" i="2"/>
  <c r="K3358" i="2"/>
  <c r="J3358" i="2"/>
  <c r="K3325" i="2"/>
  <c r="J3325" i="2"/>
  <c r="J3279" i="2"/>
  <c r="K3279" i="2"/>
  <c r="J2947" i="2"/>
  <c r="K2947" i="2"/>
  <c r="J3301" i="2"/>
  <c r="K3301" i="2"/>
  <c r="J3019" i="2"/>
  <c r="K3019" i="2"/>
  <c r="O3797" i="2"/>
  <c r="J3786" i="2"/>
  <c r="O3783" i="2"/>
  <c r="J3770" i="2"/>
  <c r="N3759" i="2"/>
  <c r="K3748" i="2"/>
  <c r="K3744" i="2"/>
  <c r="N3733" i="2"/>
  <c r="O3710" i="2"/>
  <c r="N3697" i="2"/>
  <c r="N3693" i="2"/>
  <c r="N3681" i="2"/>
  <c r="J3666" i="2"/>
  <c r="N3655" i="2"/>
  <c r="K3640" i="2"/>
  <c r="N3629" i="2"/>
  <c r="O3606" i="2"/>
  <c r="N3599" i="2"/>
  <c r="J3598" i="2"/>
  <c r="N3578" i="2"/>
  <c r="O3578" i="2"/>
  <c r="J3570" i="2"/>
  <c r="N3563" i="2"/>
  <c r="O3560" i="2"/>
  <c r="N3556" i="2"/>
  <c r="O3548" i="2"/>
  <c r="J3542" i="2"/>
  <c r="O3482" i="2"/>
  <c r="N3468" i="2"/>
  <c r="O3468" i="2"/>
  <c r="J3446" i="2"/>
  <c r="J3442" i="2"/>
  <c r="O3439" i="2"/>
  <c r="N3439" i="2"/>
  <c r="J3438" i="2"/>
  <c r="O3423" i="2"/>
  <c r="N3423" i="2"/>
  <c r="J3418" i="2"/>
  <c r="O3403" i="2"/>
  <c r="N3403" i="2"/>
  <c r="J3402" i="2"/>
  <c r="K3398" i="2"/>
  <c r="N3395" i="2"/>
  <c r="N3386" i="2"/>
  <c r="O3386" i="2"/>
  <c r="O3315" i="2"/>
  <c r="N3315" i="2"/>
  <c r="K3129" i="2"/>
  <c r="J3129" i="2"/>
  <c r="O3065" i="2"/>
  <c r="N3065" i="2"/>
  <c r="J2953" i="2"/>
  <c r="K2953" i="2"/>
  <c r="J3292" i="2"/>
  <c r="K3292" i="2"/>
  <c r="N3079" i="2"/>
  <c r="O3079" i="2"/>
  <c r="K3582" i="2"/>
  <c r="J3582" i="2"/>
  <c r="N3527" i="2"/>
  <c r="K3510" i="2"/>
  <c r="J3510" i="2"/>
  <c r="N3461" i="2"/>
  <c r="K3460" i="2"/>
  <c r="J3335" i="2"/>
  <c r="J3009" i="2"/>
  <c r="J2931" i="2"/>
  <c r="K2931" i="2"/>
  <c r="J2859" i="2"/>
  <c r="K2859" i="2"/>
  <c r="O3525" i="2"/>
  <c r="N3525" i="2"/>
  <c r="K3400" i="2"/>
  <c r="J3400" i="2"/>
  <c r="O3267" i="2"/>
  <c r="N3267" i="2"/>
  <c r="N2939" i="2"/>
  <c r="O2939" i="2"/>
  <c r="J2851" i="2"/>
  <c r="K2851" i="2"/>
  <c r="K3803" i="2"/>
  <c r="N3801" i="2"/>
  <c r="O3799" i="2"/>
  <c r="J3793" i="2"/>
  <c r="O3779" i="2"/>
  <c r="O3764" i="2"/>
  <c r="N3756" i="2"/>
  <c r="N3752" i="2"/>
  <c r="O3738" i="2"/>
  <c r="K3720" i="2"/>
  <c r="N3717" i="2"/>
  <c r="O3712" i="2"/>
  <c r="J3706" i="2"/>
  <c r="N3703" i="2"/>
  <c r="O3698" i="2"/>
  <c r="O3682" i="2"/>
  <c r="N3652" i="2"/>
  <c r="J3646" i="2"/>
  <c r="O3642" i="2"/>
  <c r="O3634" i="2"/>
  <c r="J3602" i="2"/>
  <c r="N3595" i="2"/>
  <c r="N3584" i="2"/>
  <c r="J3574" i="2"/>
  <c r="N3565" i="2"/>
  <c r="N3557" i="2"/>
  <c r="O3549" i="2"/>
  <c r="N3549" i="2"/>
  <c r="K3478" i="2"/>
  <c r="J3478" i="2"/>
  <c r="N3151" i="2"/>
  <c r="O3151" i="2"/>
  <c r="O3133" i="2"/>
  <c r="N3133" i="2"/>
  <c r="J2963" i="2"/>
  <c r="K2963" i="2"/>
  <c r="J2915" i="2"/>
  <c r="K2915" i="2"/>
  <c r="N2889" i="2"/>
  <c r="O2889" i="2"/>
  <c r="J2640" i="2"/>
  <c r="O2783" i="2"/>
  <c r="N2783" i="2"/>
  <c r="O3485" i="2"/>
  <c r="N3485" i="2"/>
  <c r="O3368" i="2"/>
  <c r="N3368" i="2"/>
  <c r="K3243" i="2"/>
  <c r="J3243" i="2"/>
  <c r="O3805" i="2"/>
  <c r="J3797" i="2"/>
  <c r="N3789" i="2"/>
  <c r="N3780" i="2"/>
  <c r="N3765" i="2"/>
  <c r="O3596" i="2"/>
  <c r="O3588" i="2"/>
  <c r="N3588" i="2"/>
  <c r="O3580" i="2"/>
  <c r="J3552" i="2"/>
  <c r="K3552" i="2"/>
  <c r="K3548" i="2"/>
  <c r="O3538" i="2"/>
  <c r="N3531" i="2"/>
  <c r="O3528" i="2"/>
  <c r="N3492" i="2"/>
  <c r="O3484" i="2"/>
  <c r="O3466" i="2"/>
  <c r="O3458" i="2"/>
  <c r="N3449" i="2"/>
  <c r="O3433" i="2"/>
  <c r="N3433" i="2"/>
  <c r="N3425" i="2"/>
  <c r="J3412" i="2"/>
  <c r="K3408" i="2"/>
  <c r="N3405" i="2"/>
  <c r="O3387" i="2"/>
  <c r="N3387" i="2"/>
  <c r="N3319" i="2"/>
  <c r="O3319" i="2"/>
  <c r="J3295" i="2"/>
  <c r="K3295" i="2"/>
  <c r="J2841" i="2"/>
  <c r="K2841" i="2"/>
  <c r="N3215" i="2"/>
  <c r="O3215" i="2"/>
  <c r="O3093" i="2"/>
  <c r="N3093" i="2"/>
  <c r="J3051" i="2"/>
  <c r="K3051" i="2"/>
  <c r="J3033" i="2"/>
  <c r="K3033" i="2"/>
  <c r="O2981" i="2"/>
  <c r="N2981" i="2"/>
  <c r="J2865" i="2"/>
  <c r="K2865" i="2"/>
  <c r="N2825" i="2"/>
  <c r="O2825" i="2"/>
  <c r="K3393" i="2"/>
  <c r="J3393" i="2"/>
  <c r="K3788" i="2"/>
  <c r="N3785" i="2"/>
  <c r="O3781" i="2"/>
  <c r="K3775" i="2"/>
  <c r="K3760" i="2"/>
  <c r="N3757" i="2"/>
  <c r="N3753" i="2"/>
  <c r="N3743" i="2"/>
  <c r="N3735" i="2"/>
  <c r="J3734" i="2"/>
  <c r="N3695" i="2"/>
  <c r="J3694" i="2"/>
  <c r="O3690" i="2"/>
  <c r="K3676" i="2"/>
  <c r="K3656" i="2"/>
  <c r="N3653" i="2"/>
  <c r="N3649" i="2"/>
  <c r="N3639" i="2"/>
  <c r="N3631" i="2"/>
  <c r="J3630" i="2"/>
  <c r="N3597" i="2"/>
  <c r="N3585" i="2"/>
  <c r="N3581" i="2"/>
  <c r="N3554" i="2"/>
  <c r="O3554" i="2"/>
  <c r="O3546" i="2"/>
  <c r="N3535" i="2"/>
  <c r="J3534" i="2"/>
  <c r="O3517" i="2"/>
  <c r="N3517" i="2"/>
  <c r="O3506" i="2"/>
  <c r="N3499" i="2"/>
  <c r="O3496" i="2"/>
  <c r="N3463" i="2"/>
  <c r="O3450" i="2"/>
  <c r="N3445" i="2"/>
  <c r="K3424" i="2"/>
  <c r="N3421" i="2"/>
  <c r="K3420" i="2"/>
  <c r="J3416" i="2"/>
  <c r="O3358" i="2"/>
  <c r="K3339" i="2"/>
  <c r="J3339" i="2"/>
  <c r="N3261" i="2"/>
  <c r="O3261" i="2"/>
  <c r="N3137" i="2"/>
  <c r="O3137" i="2"/>
  <c r="K2921" i="2"/>
  <c r="J2921" i="2"/>
  <c r="K2494" i="2"/>
  <c r="K2482" i="2"/>
  <c r="O2449" i="2"/>
  <c r="K2445" i="2"/>
  <c r="K2413" i="2"/>
  <c r="K2381" i="2"/>
  <c r="K2349" i="2"/>
  <c r="K2317" i="2"/>
  <c r="K2303" i="2"/>
  <c r="K2239" i="2"/>
  <c r="K2207" i="2"/>
  <c r="O2150" i="2"/>
  <c r="J2086" i="2"/>
  <c r="N2018" i="2"/>
  <c r="O2018" i="2"/>
  <c r="N2002" i="2"/>
  <c r="O2002" i="2"/>
  <c r="O3442" i="2"/>
  <c r="N3437" i="2"/>
  <c r="K3436" i="2"/>
  <c r="J3426" i="2"/>
  <c r="N3417" i="2"/>
  <c r="J3410" i="2"/>
  <c r="K3364" i="2"/>
  <c r="J3344" i="2"/>
  <c r="O3339" i="2"/>
  <c r="O3335" i="2"/>
  <c r="O3317" i="2"/>
  <c r="K3285" i="2"/>
  <c r="O3279" i="2"/>
  <c r="O3275" i="2"/>
  <c r="J3251" i="2"/>
  <c r="O3223" i="2"/>
  <c r="K3191" i="2"/>
  <c r="O3181" i="2"/>
  <c r="N3173" i="2"/>
  <c r="O3159" i="2"/>
  <c r="N3121" i="2"/>
  <c r="N3288" i="2"/>
  <c r="K3097" i="2"/>
  <c r="K3087" i="2"/>
  <c r="O3081" i="2"/>
  <c r="O3073" i="2"/>
  <c r="J3069" i="2"/>
  <c r="J3041" i="2"/>
  <c r="K3027" i="2"/>
  <c r="O3011" i="2"/>
  <c r="K3053" i="2"/>
  <c r="J2977" i="2"/>
  <c r="N2965" i="2"/>
  <c r="N2933" i="2"/>
  <c r="J2925" i="2"/>
  <c r="O2897" i="2"/>
  <c r="K2873" i="2"/>
  <c r="O2791" i="2"/>
  <c r="J1891" i="2"/>
  <c r="K1891" i="2"/>
  <c r="J1777" i="2"/>
  <c r="K1777" i="2"/>
  <c r="K3333" i="2"/>
  <c r="J3309" i="2"/>
  <c r="J3299" i="2"/>
  <c r="N3283" i="2"/>
  <c r="J3261" i="2"/>
  <c r="J3215" i="2"/>
  <c r="K3201" i="2"/>
  <c r="J3151" i="2"/>
  <c r="K3137" i="2"/>
  <c r="K3127" i="2"/>
  <c r="O3107" i="2"/>
  <c r="K3035" i="2"/>
  <c r="N3029" i="2"/>
  <c r="N2969" i="2"/>
  <c r="N2901" i="2"/>
  <c r="J2893" i="2"/>
  <c r="O2875" i="2"/>
  <c r="N2837" i="2"/>
  <c r="J2829" i="2"/>
  <c r="O2809" i="2"/>
  <c r="N2805" i="2"/>
  <c r="J2797" i="2"/>
  <c r="J2783" i="2"/>
  <c r="N2905" i="2"/>
  <c r="K2741" i="2"/>
  <c r="O2676" i="2"/>
  <c r="J2648" i="2"/>
  <c r="O2622" i="2"/>
  <c r="J2608" i="2"/>
  <c r="J2544" i="2"/>
  <c r="K2540" i="2"/>
  <c r="K2519" i="2"/>
  <c r="O2465" i="2"/>
  <c r="K2437" i="2"/>
  <c r="K2405" i="2"/>
  <c r="K2373" i="2"/>
  <c r="K2341" i="2"/>
  <c r="K2283" i="2"/>
  <c r="K2251" i="2"/>
  <c r="J2100" i="2"/>
  <c r="K2100" i="2"/>
  <c r="N2090" i="2"/>
  <c r="O2090" i="2"/>
  <c r="J1905" i="2"/>
  <c r="K1905" i="2"/>
  <c r="N1791" i="2"/>
  <c r="O1791" i="2"/>
  <c r="K2844" i="2"/>
  <c r="K3177" i="2"/>
  <c r="K3113" i="2"/>
  <c r="K3043" i="2"/>
  <c r="O3019" i="2"/>
  <c r="O2781" i="2"/>
  <c r="K2237" i="2"/>
  <c r="K2205" i="2"/>
  <c r="O2176" i="2"/>
  <c r="K2150" i="2"/>
  <c r="O1819" i="2"/>
  <c r="N1819" i="2"/>
  <c r="N1763" i="2"/>
  <c r="O1763" i="2"/>
  <c r="N3346" i="2"/>
  <c r="O3325" i="2"/>
  <c r="O3311" i="2"/>
  <c r="O3301" i="2"/>
  <c r="N3243" i="2"/>
  <c r="N2841" i="2"/>
  <c r="O3231" i="2"/>
  <c r="O3207" i="2"/>
  <c r="K3189" i="2"/>
  <c r="O3183" i="2"/>
  <c r="K3169" i="2"/>
  <c r="O3143" i="2"/>
  <c r="K3121" i="2"/>
  <c r="K3239" i="2"/>
  <c r="O3089" i="2"/>
  <c r="N3061" i="2"/>
  <c r="N3051" i="2"/>
  <c r="O3009" i="2"/>
  <c r="J2979" i="2"/>
  <c r="O2931" i="2"/>
  <c r="J2929" i="2"/>
  <c r="K2923" i="2"/>
  <c r="J2897" i="2"/>
  <c r="O2859" i="2"/>
  <c r="O2851" i="2"/>
  <c r="J2849" i="2"/>
  <c r="K2638" i="2"/>
  <c r="J2801" i="2"/>
  <c r="O2785" i="2"/>
  <c r="N2731" i="2"/>
  <c r="N2699" i="2"/>
  <c r="O2671" i="2"/>
  <c r="K2652" i="2"/>
  <c r="K2612" i="2"/>
  <c r="K2572" i="2"/>
  <c r="K2551" i="2"/>
  <c r="K2548" i="2"/>
  <c r="K2520" i="2"/>
  <c r="K2138" i="2"/>
  <c r="O2124" i="2"/>
  <c r="N2112" i="2"/>
  <c r="O2112" i="2"/>
  <c r="N2104" i="2"/>
  <c r="O2104" i="2"/>
  <c r="J2098" i="2"/>
  <c r="K2098" i="2"/>
  <c r="N2074" i="2"/>
  <c r="O2074" i="2"/>
  <c r="N2006" i="2"/>
  <c r="O2006" i="2"/>
  <c r="J1927" i="2"/>
  <c r="K1927" i="2"/>
  <c r="J1859" i="2"/>
  <c r="K1859" i="2"/>
  <c r="J1822" i="2"/>
  <c r="J1781" i="2"/>
  <c r="K1781" i="2"/>
  <c r="O3247" i="2"/>
  <c r="O3225" i="2"/>
  <c r="K3223" i="2"/>
  <c r="J3199" i="2"/>
  <c r="J3181" i="2"/>
  <c r="J2691" i="2"/>
  <c r="O2662" i="2"/>
  <c r="K2661" i="2"/>
  <c r="K2622" i="2"/>
  <c r="J2616" i="2"/>
  <c r="J2584" i="2"/>
  <c r="K2490" i="2"/>
  <c r="O2457" i="2"/>
  <c r="K2447" i="2"/>
  <c r="K2415" i="2"/>
  <c r="K2409" i="2"/>
  <c r="K2383" i="2"/>
  <c r="K2377" i="2"/>
  <c r="K2351" i="2"/>
  <c r="K2345" i="2"/>
  <c r="K2313" i="2"/>
  <c r="K2281" i="2"/>
  <c r="K2217" i="2"/>
  <c r="O2152" i="2"/>
  <c r="J2120" i="2"/>
  <c r="K2120" i="2"/>
  <c r="J2011" i="2"/>
  <c r="K2011" i="2"/>
  <c r="J1995" i="2"/>
  <c r="K1995" i="2"/>
  <c r="J1873" i="2"/>
  <c r="K1873" i="2"/>
  <c r="N1829" i="2"/>
  <c r="O1829" i="2"/>
  <c r="N3013" i="2"/>
  <c r="N3053" i="2"/>
  <c r="K2995" i="2"/>
  <c r="J2937" i="2"/>
  <c r="N2873" i="2"/>
  <c r="O2835" i="2"/>
  <c r="J2813" i="2"/>
  <c r="O2789" i="2"/>
  <c r="K2765" i="2"/>
  <c r="J2998" i="2"/>
  <c r="J2727" i="2"/>
  <c r="J2717" i="2"/>
  <c r="K2695" i="2"/>
  <c r="K2646" i="2"/>
  <c r="K2631" i="2"/>
  <c r="K2606" i="2"/>
  <c r="K2558" i="2"/>
  <c r="J2552" i="2"/>
  <c r="O2543" i="2"/>
  <c r="O2497" i="2"/>
  <c r="O2485" i="2"/>
  <c r="K2466" i="2"/>
  <c r="K2421" i="2"/>
  <c r="K2389" i="2"/>
  <c r="K2203" i="2"/>
  <c r="J2104" i="2"/>
  <c r="K2104" i="2"/>
  <c r="N2094" i="2"/>
  <c r="O2094" i="2"/>
  <c r="N2086" i="2"/>
  <c r="O2086" i="2"/>
  <c r="N2012" i="2"/>
  <c r="O2012" i="2"/>
  <c r="N1996" i="2"/>
  <c r="O1996" i="2"/>
  <c r="J1887" i="2"/>
  <c r="K1887" i="2"/>
  <c r="J2731" i="2"/>
  <c r="N2719" i="2"/>
  <c r="O2697" i="2"/>
  <c r="N2608" i="2"/>
  <c r="O2601" i="2"/>
  <c r="J2600" i="2"/>
  <c r="K2588" i="2"/>
  <c r="N2544" i="2"/>
  <c r="K2542" i="2"/>
  <c r="K2514" i="2"/>
  <c r="J2017" i="2"/>
  <c r="K2017" i="2"/>
  <c r="J2001" i="2"/>
  <c r="K2001" i="2"/>
  <c r="N1942" i="2"/>
  <c r="O1942" i="2"/>
  <c r="J1814" i="2"/>
  <c r="O1592" i="2"/>
  <c r="O1552" i="2"/>
  <c r="K956" i="2"/>
  <c r="K728" i="2"/>
  <c r="K1744" i="2"/>
  <c r="O1698" i="2"/>
  <c r="J1696" i="2"/>
  <c r="K1695" i="2"/>
  <c r="O1634" i="2"/>
  <c r="O1622" i="2"/>
  <c r="J1609" i="2"/>
  <c r="K1608" i="2"/>
  <c r="K1538" i="2"/>
  <c r="J1526" i="2"/>
  <c r="O1465" i="2"/>
  <c r="K1449" i="2"/>
  <c r="J1386" i="2"/>
  <c r="O1365" i="2"/>
  <c r="J1352" i="2"/>
  <c r="K1335" i="2"/>
  <c r="O1327" i="2"/>
  <c r="K1307" i="2"/>
  <c r="O1289" i="2"/>
  <c r="N1280" i="2"/>
  <c r="O1257" i="2"/>
  <c r="N1248" i="2"/>
  <c r="O1225" i="2"/>
  <c r="N1216" i="2"/>
  <c r="O1193" i="2"/>
  <c r="N1184" i="2"/>
  <c r="O1161" i="2"/>
  <c r="N1152" i="2"/>
  <c r="O1129" i="2"/>
  <c r="N1120" i="2"/>
  <c r="N1104" i="2"/>
  <c r="O1057" i="2"/>
  <c r="J1024" i="2"/>
  <c r="K1023" i="2"/>
  <c r="J1020" i="2"/>
  <c r="K972" i="2"/>
  <c r="O964" i="2"/>
  <c r="N938" i="2"/>
  <c r="O904" i="2"/>
  <c r="N898" i="2"/>
  <c r="K897" i="2"/>
  <c r="J862" i="2"/>
  <c r="K820" i="2"/>
  <c r="J781" i="2"/>
  <c r="N773" i="2"/>
  <c r="O1804" i="2"/>
  <c r="J1731" i="2"/>
  <c r="N1717" i="2"/>
  <c r="O1713" i="2"/>
  <c r="K1707" i="2"/>
  <c r="K1704" i="2"/>
  <c r="K1661" i="2"/>
  <c r="O1638" i="2"/>
  <c r="O1623" i="2"/>
  <c r="O1586" i="2"/>
  <c r="N1528" i="2"/>
  <c r="N1490" i="2"/>
  <c r="N1480" i="2"/>
  <c r="J1450" i="2"/>
  <c r="K1417" i="2"/>
  <c r="K1413" i="2"/>
  <c r="N1384" i="2"/>
  <c r="N1354" i="2"/>
  <c r="K1353" i="2"/>
  <c r="K1349" i="2"/>
  <c r="J1320" i="2"/>
  <c r="N1290" i="2"/>
  <c r="O1281" i="2"/>
  <c r="N1258" i="2"/>
  <c r="O1249" i="2"/>
  <c r="N1226" i="2"/>
  <c r="O1217" i="2"/>
  <c r="N1194" i="2"/>
  <c r="O1185" i="2"/>
  <c r="N1162" i="2"/>
  <c r="O1153" i="2"/>
  <c r="N1130" i="2"/>
  <c r="O1121" i="2"/>
  <c r="O1105" i="2"/>
  <c r="N1074" i="2"/>
  <c r="N1026" i="2"/>
  <c r="J982" i="2"/>
  <c r="K979" i="2"/>
  <c r="K934" i="2"/>
  <c r="N878" i="2"/>
  <c r="N874" i="2"/>
  <c r="J859" i="2"/>
  <c r="J799" i="2"/>
  <c r="O1774" i="2"/>
  <c r="K1676" i="2"/>
  <c r="K1663" i="2"/>
  <c r="O1475" i="2"/>
  <c r="O1429" i="2"/>
  <c r="J1414" i="2"/>
  <c r="K1407" i="2"/>
  <c r="N1322" i="2"/>
  <c r="N1306" i="2"/>
  <c r="K1305" i="2"/>
  <c r="O1087" i="2"/>
  <c r="O1071" i="2"/>
  <c r="O1065" i="2"/>
  <c r="O1039" i="2"/>
  <c r="K1035" i="2"/>
  <c r="O1013" i="2"/>
  <c r="J986" i="2"/>
  <c r="N976" i="2"/>
  <c r="N952" i="2"/>
  <c r="N936" i="2"/>
  <c r="K928" i="2"/>
  <c r="N890" i="2"/>
  <c r="J884" i="2"/>
  <c r="O1930" i="2"/>
  <c r="K1929" i="2"/>
  <c r="K1907" i="2"/>
  <c r="N1788" i="2"/>
  <c r="K1787" i="2"/>
  <c r="N1781" i="2"/>
  <c r="O1762" i="2"/>
  <c r="K1723" i="2"/>
  <c r="O1715" i="2"/>
  <c r="O1695" i="2"/>
  <c r="O1682" i="2"/>
  <c r="O1681" i="2"/>
  <c r="J1638" i="2"/>
  <c r="N1628" i="2"/>
  <c r="K1627" i="2"/>
  <c r="K1616" i="2"/>
  <c r="O1608" i="2"/>
  <c r="O1588" i="2"/>
  <c r="N1584" i="2"/>
  <c r="O1560" i="2"/>
  <c r="K1528" i="2"/>
  <c r="J1490" i="2"/>
  <c r="K1447" i="2"/>
  <c r="O1419" i="2"/>
  <c r="N1396" i="2"/>
  <c r="K1395" i="2"/>
  <c r="O1389" i="2"/>
  <c r="K1275" i="2"/>
  <c r="N1266" i="2"/>
  <c r="K1243" i="2"/>
  <c r="N1234" i="2"/>
  <c r="K1211" i="2"/>
  <c r="N1202" i="2"/>
  <c r="K1179" i="2"/>
  <c r="N1170" i="2"/>
  <c r="K878" i="2"/>
  <c r="K874" i="2"/>
  <c r="O862" i="2"/>
  <c r="O855" i="2"/>
  <c r="N845" i="2"/>
  <c r="K838" i="2"/>
  <c r="J758" i="2"/>
  <c r="K734" i="2"/>
  <c r="K721" i="2"/>
  <c r="N1730" i="2"/>
  <c r="K1724" i="2"/>
  <c r="N1686" i="2"/>
  <c r="O1629" i="2"/>
  <c r="K1546" i="2"/>
  <c r="J1494" i="2"/>
  <c r="O1423" i="2"/>
  <c r="N1416" i="2"/>
  <c r="N1412" i="2"/>
  <c r="K1385" i="2"/>
  <c r="K1291" i="2"/>
  <c r="O1279" i="2"/>
  <c r="K1259" i="2"/>
  <c r="O1247" i="2"/>
  <c r="O1215" i="2"/>
  <c r="K1195" i="2"/>
  <c r="O1183" i="2"/>
  <c r="K1163" i="2"/>
  <c r="O1151" i="2"/>
  <c r="K1131" i="2"/>
  <c r="O1119" i="2"/>
  <c r="O1103" i="2"/>
  <c r="K1075" i="2"/>
  <c r="K1059" i="2"/>
  <c r="N998" i="2"/>
  <c r="N988" i="2"/>
  <c r="O969" i="2"/>
  <c r="K955" i="2"/>
  <c r="J946" i="2"/>
  <c r="N925" i="2"/>
  <c r="K924" i="2"/>
  <c r="J896" i="2"/>
  <c r="O876" i="2"/>
  <c r="O849" i="2"/>
  <c r="O814" i="2"/>
  <c r="N769" i="2"/>
  <c r="K745" i="2"/>
  <c r="N742" i="2"/>
  <c r="O725" i="2"/>
  <c r="O717" i="2"/>
  <c r="N3640" i="2"/>
  <c r="O3640" i="2"/>
  <c r="K3618" i="2"/>
  <c r="J3618" i="2"/>
  <c r="O3601" i="2"/>
  <c r="N3601" i="2"/>
  <c r="O3579" i="2"/>
  <c r="N3579" i="2"/>
  <c r="O3537" i="2"/>
  <c r="N3537" i="2"/>
  <c r="J3532" i="2"/>
  <c r="K3532" i="2"/>
  <c r="N3526" i="2"/>
  <c r="O3526" i="2"/>
  <c r="J3500" i="2"/>
  <c r="K3500" i="2"/>
  <c r="N3494" i="2"/>
  <c r="O3494" i="2"/>
  <c r="O3473" i="2"/>
  <c r="N3473" i="2"/>
  <c r="J3468" i="2"/>
  <c r="K3468" i="2"/>
  <c r="N3658" i="2"/>
  <c r="O3658" i="2"/>
  <c r="N3654" i="2"/>
  <c r="O3654" i="2"/>
  <c r="J3596" i="2"/>
  <c r="K3596" i="2"/>
  <c r="O3568" i="2"/>
  <c r="N3568" i="2"/>
  <c r="K3522" i="2"/>
  <c r="J3522" i="2"/>
  <c r="K3490" i="2"/>
  <c r="J3490" i="2"/>
  <c r="N3462" i="2"/>
  <c r="O3462" i="2"/>
  <c r="N3430" i="2"/>
  <c r="O3430" i="2"/>
  <c r="N3414" i="2"/>
  <c r="O3414" i="2"/>
  <c r="N3376" i="2"/>
  <c r="O3376" i="2"/>
  <c r="O3367" i="2"/>
  <c r="N3367" i="2"/>
  <c r="N3806" i="2"/>
  <c r="N3800" i="2"/>
  <c r="K3795" i="2"/>
  <c r="N3791" i="2"/>
  <c r="N3782" i="2"/>
  <c r="J3777" i="2"/>
  <c r="K3772" i="2"/>
  <c r="O3766" i="2"/>
  <c r="J3762" i="2"/>
  <c r="N3755" i="2"/>
  <c r="N3745" i="2"/>
  <c r="K3740" i="2"/>
  <c r="O3734" i="2"/>
  <c r="J3730" i="2"/>
  <c r="N3723" i="2"/>
  <c r="N3713" i="2"/>
  <c r="K3708" i="2"/>
  <c r="O3702" i="2"/>
  <c r="N3686" i="2"/>
  <c r="O3686" i="2"/>
  <c r="J3684" i="2"/>
  <c r="K3684" i="2"/>
  <c r="O3675" i="2"/>
  <c r="N3675" i="2"/>
  <c r="O3651" i="2"/>
  <c r="N3651" i="2"/>
  <c r="O3641" i="2"/>
  <c r="N3641" i="2"/>
  <c r="N3590" i="2"/>
  <c r="O3590" i="2"/>
  <c r="J3390" i="2"/>
  <c r="K3390" i="2"/>
  <c r="J3700" i="2"/>
  <c r="K3700" i="2"/>
  <c r="N3672" i="2"/>
  <c r="O3672" i="2"/>
  <c r="K3658" i="2"/>
  <c r="J3658" i="2"/>
  <c r="K3650" i="2"/>
  <c r="J3650" i="2"/>
  <c r="O3633" i="2"/>
  <c r="N3633" i="2"/>
  <c r="N3454" i="2"/>
  <c r="O3454" i="2"/>
  <c r="J3346" i="2"/>
  <c r="K3346" i="2"/>
  <c r="J3692" i="2"/>
  <c r="K3692" i="2"/>
  <c r="J3660" i="2"/>
  <c r="K3660" i="2"/>
  <c r="K3626" i="2"/>
  <c r="J3626" i="2"/>
  <c r="K3554" i="2"/>
  <c r="J3554" i="2"/>
  <c r="O3505" i="2"/>
  <c r="N3505" i="2"/>
  <c r="N3366" i="2"/>
  <c r="O3366" i="2"/>
  <c r="K3345" i="2"/>
  <c r="J3345" i="2"/>
  <c r="J3805" i="2"/>
  <c r="O3792" i="2"/>
  <c r="J3790" i="2"/>
  <c r="N3784" i="2"/>
  <c r="K3779" i="2"/>
  <c r="N3769" i="2"/>
  <c r="K3764" i="2"/>
  <c r="O3758" i="2"/>
  <c r="J3754" i="2"/>
  <c r="N3747" i="2"/>
  <c r="N3737" i="2"/>
  <c r="K3732" i="2"/>
  <c r="O3726" i="2"/>
  <c r="J3722" i="2"/>
  <c r="N3715" i="2"/>
  <c r="N3705" i="2"/>
  <c r="K3696" i="2"/>
  <c r="K3690" i="2"/>
  <c r="J3690" i="2"/>
  <c r="O3688" i="2"/>
  <c r="J3686" i="2"/>
  <c r="J3636" i="2"/>
  <c r="K3636" i="2"/>
  <c r="N3630" i="2"/>
  <c r="O3630" i="2"/>
  <c r="O3611" i="2"/>
  <c r="N3611" i="2"/>
  <c r="K3586" i="2"/>
  <c r="J3586" i="2"/>
  <c r="O3569" i="2"/>
  <c r="N3569" i="2"/>
  <c r="O3547" i="2"/>
  <c r="N3547" i="2"/>
  <c r="O3515" i="2"/>
  <c r="N3515" i="2"/>
  <c r="O3483" i="2"/>
  <c r="N3483" i="2"/>
  <c r="K3353" i="2"/>
  <c r="J3353" i="2"/>
  <c r="O3683" i="2"/>
  <c r="N3683" i="2"/>
  <c r="O3673" i="2"/>
  <c r="N3673" i="2"/>
  <c r="N3668" i="2"/>
  <c r="O3668" i="2"/>
  <c r="J3628" i="2"/>
  <c r="K3628" i="2"/>
  <c r="O3600" i="2"/>
  <c r="N3600" i="2"/>
  <c r="J3564" i="2"/>
  <c r="K3564" i="2"/>
  <c r="N3446" i="2"/>
  <c r="O3446" i="2"/>
  <c r="N3422" i="2"/>
  <c r="O3422" i="2"/>
  <c r="N3406" i="2"/>
  <c r="O3406" i="2"/>
  <c r="K3807" i="2"/>
  <c r="O3795" i="2"/>
  <c r="N3794" i="2"/>
  <c r="O3786" i="2"/>
  <c r="J3783" i="2"/>
  <c r="N3776" i="2"/>
  <c r="O3772" i="2"/>
  <c r="N3771" i="2"/>
  <c r="N3761" i="2"/>
  <c r="O3750" i="2"/>
  <c r="J3746" i="2"/>
  <c r="O3740" i="2"/>
  <c r="N3739" i="2"/>
  <c r="N3729" i="2"/>
  <c r="K3724" i="2"/>
  <c r="O3718" i="2"/>
  <c r="J3714" i="2"/>
  <c r="O3708" i="2"/>
  <c r="N3707" i="2"/>
  <c r="O3699" i="2"/>
  <c r="N3699" i="2"/>
  <c r="K3682" i="2"/>
  <c r="J3682" i="2"/>
  <c r="O3665" i="2"/>
  <c r="N3665" i="2"/>
  <c r="J3664" i="2"/>
  <c r="K3664" i="2"/>
  <c r="N3622" i="2"/>
  <c r="O3622" i="2"/>
  <c r="N3558" i="2"/>
  <c r="O3558" i="2"/>
  <c r="O3536" i="2"/>
  <c r="N3536" i="2"/>
  <c r="O3504" i="2"/>
  <c r="N3504" i="2"/>
  <c r="O3472" i="2"/>
  <c r="N3472" i="2"/>
  <c r="J3350" i="2"/>
  <c r="N3802" i="2"/>
  <c r="N3796" i="2"/>
  <c r="J3792" i="2"/>
  <c r="N3787" i="2"/>
  <c r="O3777" i="2"/>
  <c r="N3773" i="2"/>
  <c r="K3768" i="2"/>
  <c r="O3762" i="2"/>
  <c r="J3758" i="2"/>
  <c r="N3751" i="2"/>
  <c r="N3741" i="2"/>
  <c r="K3736" i="2"/>
  <c r="O3730" i="2"/>
  <c r="J3726" i="2"/>
  <c r="N3719" i="2"/>
  <c r="N3709" i="2"/>
  <c r="J3698" i="2"/>
  <c r="N3694" i="2"/>
  <c r="O3694" i="2"/>
  <c r="O3689" i="2"/>
  <c r="N3689" i="2"/>
  <c r="O3679" i="2"/>
  <c r="N3679" i="2"/>
  <c r="O3669" i="2"/>
  <c r="N3669" i="2"/>
  <c r="J3668" i="2"/>
  <c r="K3668" i="2"/>
  <c r="N3662" i="2"/>
  <c r="O3662" i="2"/>
  <c r="O3643" i="2"/>
  <c r="N3643" i="2"/>
  <c r="O3619" i="2"/>
  <c r="N3619" i="2"/>
  <c r="N3438" i="2"/>
  <c r="O3438" i="2"/>
  <c r="O3375" i="2"/>
  <c r="N3375" i="2"/>
  <c r="J3263" i="2"/>
  <c r="K3263" i="2"/>
  <c r="N3213" i="2"/>
  <c r="O3213" i="2"/>
  <c r="N3199" i="2"/>
  <c r="O3199" i="2"/>
  <c r="N3177" i="2"/>
  <c r="O3177" i="2"/>
  <c r="J2971" i="2"/>
  <c r="K2971" i="2"/>
  <c r="N2945" i="2"/>
  <c r="O2945" i="2"/>
  <c r="K2861" i="2"/>
  <c r="J2861" i="2"/>
  <c r="N2558" i="2"/>
  <c r="O2558" i="2"/>
  <c r="N2493" i="2"/>
  <c r="O2493" i="2"/>
  <c r="J3277" i="2"/>
  <c r="K3277" i="2"/>
  <c r="J3253" i="2"/>
  <c r="K3253" i="2"/>
  <c r="O3189" i="2"/>
  <c r="N3189" i="2"/>
  <c r="J3158" i="2"/>
  <c r="K3158" i="2"/>
  <c r="O3127" i="2"/>
  <c r="J2899" i="2"/>
  <c r="K2899" i="2"/>
  <c r="N2761" i="2"/>
  <c r="O2761" i="2"/>
  <c r="J2735" i="2"/>
  <c r="K2735" i="2"/>
  <c r="N2505" i="2"/>
  <c r="O2505" i="2"/>
  <c r="O3678" i="2"/>
  <c r="J3674" i="2"/>
  <c r="N3667" i="2"/>
  <c r="N3657" i="2"/>
  <c r="K3652" i="2"/>
  <c r="O3646" i="2"/>
  <c r="J3642" i="2"/>
  <c r="O3636" i="2"/>
  <c r="N3635" i="2"/>
  <c r="N3625" i="2"/>
  <c r="K3620" i="2"/>
  <c r="O3614" i="2"/>
  <c r="J3610" i="2"/>
  <c r="O3604" i="2"/>
  <c r="N3603" i="2"/>
  <c r="N3593" i="2"/>
  <c r="K3588" i="2"/>
  <c r="O3582" i="2"/>
  <c r="J3578" i="2"/>
  <c r="O3572" i="2"/>
  <c r="N3571" i="2"/>
  <c r="N3561" i="2"/>
  <c r="K3556" i="2"/>
  <c r="O3550" i="2"/>
  <c r="J3546" i="2"/>
  <c r="O3540" i="2"/>
  <c r="N3539" i="2"/>
  <c r="N3529" i="2"/>
  <c r="K3524" i="2"/>
  <c r="O3518" i="2"/>
  <c r="J3514" i="2"/>
  <c r="O3508" i="2"/>
  <c r="N3507" i="2"/>
  <c r="N3497" i="2"/>
  <c r="K3492" i="2"/>
  <c r="O3486" i="2"/>
  <c r="J3482" i="2"/>
  <c r="O3476" i="2"/>
  <c r="N3475" i="2"/>
  <c r="N3465" i="2"/>
  <c r="O3456" i="2"/>
  <c r="O3448" i="2"/>
  <c r="O3440" i="2"/>
  <c r="O3432" i="2"/>
  <c r="O3424" i="2"/>
  <c r="O3416" i="2"/>
  <c r="O3408" i="2"/>
  <c r="J3395" i="2"/>
  <c r="N3388" i="2"/>
  <c r="O3384" i="2"/>
  <c r="O3378" i="2"/>
  <c r="N3359" i="2"/>
  <c r="J3356" i="2"/>
  <c r="K3354" i="2"/>
  <c r="J3342" i="2"/>
  <c r="O3323" i="2"/>
  <c r="J3307" i="2"/>
  <c r="N3295" i="2"/>
  <c r="N3287" i="2"/>
  <c r="O3287" i="2"/>
  <c r="K3271" i="2"/>
  <c r="K3213" i="2"/>
  <c r="J3213" i="2"/>
  <c r="J3133" i="2"/>
  <c r="O3087" i="2"/>
  <c r="K2787" i="2"/>
  <c r="J2787" i="2"/>
  <c r="N2607" i="2"/>
  <c r="O2607" i="2"/>
  <c r="N2511" i="2"/>
  <c r="O2511" i="2"/>
  <c r="J3654" i="2"/>
  <c r="N3647" i="2"/>
  <c r="N3637" i="2"/>
  <c r="K3632" i="2"/>
  <c r="O3626" i="2"/>
  <c r="J3622" i="2"/>
  <c r="N3615" i="2"/>
  <c r="N3605" i="2"/>
  <c r="K3600" i="2"/>
  <c r="O3594" i="2"/>
  <c r="J3590" i="2"/>
  <c r="N3583" i="2"/>
  <c r="N3573" i="2"/>
  <c r="K3568" i="2"/>
  <c r="O3562" i="2"/>
  <c r="J3558" i="2"/>
  <c r="N3551" i="2"/>
  <c r="N3541" i="2"/>
  <c r="K3536" i="2"/>
  <c r="O3530" i="2"/>
  <c r="J3526" i="2"/>
  <c r="N3519" i="2"/>
  <c r="N3509" i="2"/>
  <c r="K3504" i="2"/>
  <c r="O3498" i="2"/>
  <c r="J3494" i="2"/>
  <c r="N3487" i="2"/>
  <c r="N3477" i="2"/>
  <c r="K3472" i="2"/>
  <c r="J3267" i="2"/>
  <c r="K3267" i="2"/>
  <c r="J3217" i="2"/>
  <c r="K3217" i="2"/>
  <c r="N3149" i="2"/>
  <c r="O3149" i="2"/>
  <c r="N3135" i="2"/>
  <c r="O3135" i="2"/>
  <c r="J3103" i="2"/>
  <c r="N2953" i="2"/>
  <c r="O2953" i="2"/>
  <c r="N2923" i="2"/>
  <c r="O2923" i="2"/>
  <c r="K2680" i="2"/>
  <c r="J2680" i="2"/>
  <c r="O3410" i="2"/>
  <c r="O3402" i="2"/>
  <c r="J3399" i="2"/>
  <c r="J3383" i="2"/>
  <c r="J3382" i="2"/>
  <c r="N3350" i="2"/>
  <c r="O3345" i="2"/>
  <c r="N3344" i="2"/>
  <c r="N3309" i="2"/>
  <c r="O3309" i="2"/>
  <c r="J3231" i="2"/>
  <c r="K3231" i="2"/>
  <c r="J3207" i="2"/>
  <c r="K3207" i="2"/>
  <c r="N3113" i="2"/>
  <c r="O3113" i="2"/>
  <c r="J2913" i="2"/>
  <c r="J2907" i="2"/>
  <c r="K2907" i="2"/>
  <c r="J2905" i="2"/>
  <c r="K2905" i="2"/>
  <c r="N2693" i="2"/>
  <c r="O2693" i="2"/>
  <c r="J2620" i="2"/>
  <c r="N2574" i="2"/>
  <c r="O2574" i="2"/>
  <c r="O3608" i="2"/>
  <c r="O3576" i="2"/>
  <c r="O3544" i="2"/>
  <c r="N3533" i="2"/>
  <c r="K3528" i="2"/>
  <c r="O3522" i="2"/>
  <c r="J3518" i="2"/>
  <c r="O3512" i="2"/>
  <c r="N3511" i="2"/>
  <c r="N3501" i="2"/>
  <c r="K3496" i="2"/>
  <c r="O3490" i="2"/>
  <c r="J3486" i="2"/>
  <c r="O3480" i="2"/>
  <c r="N3479" i="2"/>
  <c r="N3469" i="2"/>
  <c r="N3459" i="2"/>
  <c r="K3456" i="2"/>
  <c r="N3451" i="2"/>
  <c r="K3448" i="2"/>
  <c r="N3443" i="2"/>
  <c r="K3440" i="2"/>
  <c r="N3435" i="2"/>
  <c r="K3388" i="2"/>
  <c r="K3384" i="2"/>
  <c r="K3378" i="2"/>
  <c r="O3364" i="2"/>
  <c r="O3352" i="2"/>
  <c r="J3327" i="2"/>
  <c r="K3327" i="2"/>
  <c r="K3323" i="2"/>
  <c r="J3323" i="2"/>
  <c r="O3299" i="2"/>
  <c r="N3299" i="2"/>
  <c r="K3275" i="2"/>
  <c r="J3275" i="2"/>
  <c r="O3263" i="2"/>
  <c r="N3259" i="2"/>
  <c r="O3259" i="2"/>
  <c r="K3255" i="2"/>
  <c r="N3245" i="2"/>
  <c r="O3245" i="2"/>
  <c r="N3241" i="2"/>
  <c r="O3241" i="2"/>
  <c r="O3191" i="2"/>
  <c r="O3160" i="2"/>
  <c r="K3149" i="2"/>
  <c r="J3149" i="2"/>
  <c r="O3125" i="2"/>
  <c r="N3125" i="2"/>
  <c r="J3093" i="2"/>
  <c r="K3093" i="2"/>
  <c r="O3054" i="2"/>
  <c r="N2769" i="2"/>
  <c r="O2769" i="2"/>
  <c r="J2629" i="2"/>
  <c r="K2629" i="2"/>
  <c r="N3609" i="2"/>
  <c r="K3604" i="2"/>
  <c r="O3598" i="2"/>
  <c r="J3594" i="2"/>
  <c r="N3587" i="2"/>
  <c r="N3577" i="2"/>
  <c r="K3572" i="2"/>
  <c r="O3566" i="2"/>
  <c r="J3562" i="2"/>
  <c r="N3555" i="2"/>
  <c r="N3545" i="2"/>
  <c r="K3540" i="2"/>
  <c r="O3534" i="2"/>
  <c r="J3530" i="2"/>
  <c r="N3523" i="2"/>
  <c r="N3513" i="2"/>
  <c r="K3508" i="2"/>
  <c r="O3502" i="2"/>
  <c r="J3498" i="2"/>
  <c r="N3491" i="2"/>
  <c r="N3481" i="2"/>
  <c r="O3470" i="2"/>
  <c r="J3466" i="2"/>
  <c r="O3460" i="2"/>
  <c r="O3452" i="2"/>
  <c r="O3444" i="2"/>
  <c r="O3436" i="2"/>
  <c r="O3428" i="2"/>
  <c r="O3420" i="2"/>
  <c r="O3412" i="2"/>
  <c r="O3404" i="2"/>
  <c r="N3391" i="2"/>
  <c r="J3387" i="2"/>
  <c r="K3372" i="2"/>
  <c r="N3347" i="2"/>
  <c r="K3331" i="2"/>
  <c r="N3303" i="2"/>
  <c r="O3303" i="2"/>
  <c r="N3285" i="2"/>
  <c r="O3253" i="2"/>
  <c r="J3221" i="2"/>
  <c r="K3221" i="2"/>
  <c r="J3197" i="2"/>
  <c r="J3153" i="2"/>
  <c r="K3153" i="2"/>
  <c r="J3059" i="2"/>
  <c r="J3011" i="2"/>
  <c r="K2987" i="2"/>
  <c r="N2915" i="2"/>
  <c r="O2915" i="2"/>
  <c r="N3056" i="2"/>
  <c r="N2638" i="2"/>
  <c r="O2638" i="2"/>
  <c r="K2811" i="2"/>
  <c r="J2803" i="2"/>
  <c r="K2803" i="2"/>
  <c r="O2797" i="2"/>
  <c r="N2797" i="2"/>
  <c r="N2717" i="2"/>
  <c r="O2717" i="2"/>
  <c r="J2713" i="2"/>
  <c r="K2713" i="2"/>
  <c r="N2670" i="2"/>
  <c r="O2670" i="2"/>
  <c r="J2663" i="2"/>
  <c r="K2663" i="2"/>
  <c r="N2548" i="2"/>
  <c r="O2548" i="2"/>
  <c r="J3317" i="2"/>
  <c r="K3317" i="2"/>
  <c r="K3259" i="2"/>
  <c r="J3259" i="2"/>
  <c r="J3167" i="2"/>
  <c r="J3143" i="2"/>
  <c r="K3143" i="2"/>
  <c r="J2941" i="2"/>
  <c r="K2759" i="2"/>
  <c r="J2759" i="2"/>
  <c r="J2743" i="2"/>
  <c r="K2743" i="2"/>
  <c r="N2725" i="2"/>
  <c r="K2721" i="2"/>
  <c r="J2754" i="2"/>
  <c r="K2754" i="2"/>
  <c r="J2583" i="2"/>
  <c r="K2583" i="2"/>
  <c r="N2672" i="2"/>
  <c r="K2644" i="2"/>
  <c r="O2750" i="2"/>
  <c r="N2630" i="2"/>
  <c r="O2630" i="2"/>
  <c r="K2614" i="2"/>
  <c r="J2599" i="2"/>
  <c r="K2599" i="2"/>
  <c r="J2590" i="2"/>
  <c r="K2580" i="2"/>
  <c r="O2534" i="2"/>
  <c r="J2502" i="2"/>
  <c r="N3049" i="2"/>
  <c r="N3045" i="2"/>
  <c r="N3017" i="2"/>
  <c r="N3003" i="2"/>
  <c r="N2997" i="2"/>
  <c r="N2985" i="2"/>
  <c r="K2957" i="2"/>
  <c r="J2957" i="2"/>
  <c r="O2947" i="2"/>
  <c r="K2945" i="2"/>
  <c r="N3292" i="2"/>
  <c r="K2877" i="2"/>
  <c r="J2877" i="2"/>
  <c r="N2575" i="2"/>
  <c r="O2575" i="2"/>
  <c r="J2574" i="2"/>
  <c r="K2574" i="2"/>
  <c r="N2509" i="2"/>
  <c r="O2509" i="2"/>
  <c r="K3065" i="2"/>
  <c r="O2993" i="2"/>
  <c r="K2973" i="2"/>
  <c r="J2973" i="2"/>
  <c r="O2971" i="2"/>
  <c r="K3054" i="2"/>
  <c r="J2835" i="2"/>
  <c r="K2835" i="2"/>
  <c r="O2767" i="2"/>
  <c r="O2743" i="2"/>
  <c r="O2735" i="2"/>
  <c r="O2715" i="2"/>
  <c r="N2715" i="2"/>
  <c r="J2671" i="2"/>
  <c r="K2671" i="2"/>
  <c r="N2637" i="2"/>
  <c r="O2637" i="2"/>
  <c r="O2569" i="2"/>
  <c r="J2568" i="2"/>
  <c r="N2542" i="2"/>
  <c r="J2427" i="2"/>
  <c r="J2395" i="2"/>
  <c r="K2395" i="2"/>
  <c r="J2363" i="2"/>
  <c r="K2363" i="2"/>
  <c r="J2331" i="2"/>
  <c r="K2331" i="2"/>
  <c r="J3229" i="2"/>
  <c r="O3193" i="2"/>
  <c r="J3165" i="2"/>
  <c r="O3129" i="2"/>
  <c r="J3101" i="2"/>
  <c r="O3059" i="2"/>
  <c r="K3037" i="2"/>
  <c r="J3037" i="2"/>
  <c r="J3021" i="2"/>
  <c r="J2989" i="2"/>
  <c r="O2979" i="2"/>
  <c r="O2963" i="2"/>
  <c r="J2961" i="2"/>
  <c r="J2939" i="2"/>
  <c r="K2939" i="2"/>
  <c r="O2921" i="2"/>
  <c r="O2917" i="2"/>
  <c r="N2917" i="2"/>
  <c r="N2891" i="2"/>
  <c r="O2891" i="2"/>
  <c r="K2889" i="2"/>
  <c r="N3055" i="2"/>
  <c r="O3055" i="2"/>
  <c r="O2640" i="2"/>
  <c r="N2833" i="2"/>
  <c r="N2795" i="2"/>
  <c r="J2777" i="2"/>
  <c r="K2777" i="2"/>
  <c r="N2763" i="2"/>
  <c r="N2747" i="2"/>
  <c r="N2739" i="2"/>
  <c r="K2684" i="2"/>
  <c r="J2672" i="2"/>
  <c r="J2668" i="2"/>
  <c r="K2668" i="2"/>
  <c r="O2755" i="2"/>
  <c r="N2755" i="2"/>
  <c r="O2576" i="2"/>
  <c r="N2576" i="2"/>
  <c r="J2575" i="2"/>
  <c r="K2575" i="2"/>
  <c r="J2867" i="2"/>
  <c r="J2707" i="2"/>
  <c r="J2699" i="2"/>
  <c r="J2565" i="2"/>
  <c r="K2565" i="2"/>
  <c r="J2556" i="2"/>
  <c r="O2526" i="2"/>
  <c r="N2526" i="2"/>
  <c r="O2907" i="2"/>
  <c r="K2891" i="2"/>
  <c r="N2865" i="2"/>
  <c r="O2827" i="2"/>
  <c r="K2825" i="2"/>
  <c r="N2819" i="2"/>
  <c r="O2819" i="2"/>
  <c r="K2817" i="2"/>
  <c r="N2811" i="2"/>
  <c r="O2811" i="2"/>
  <c r="O2803" i="2"/>
  <c r="N2779" i="2"/>
  <c r="N2709" i="2"/>
  <c r="O2709" i="2"/>
  <c r="O2686" i="2"/>
  <c r="J2679" i="2"/>
  <c r="K2679" i="2"/>
  <c r="N2654" i="2"/>
  <c r="O2654" i="2"/>
  <c r="J2755" i="2"/>
  <c r="O2633" i="2"/>
  <c r="J2632" i="2"/>
  <c r="N2606" i="2"/>
  <c r="K2576" i="2"/>
  <c r="J2576" i="2"/>
  <c r="N2566" i="2"/>
  <c r="O2566" i="2"/>
  <c r="K2550" i="2"/>
  <c r="J2535" i="2"/>
  <c r="K2535" i="2"/>
  <c r="J2513" i="2"/>
  <c r="K2498" i="2"/>
  <c r="K2993" i="2"/>
  <c r="J2993" i="2"/>
  <c r="O2949" i="2"/>
  <c r="N2949" i="2"/>
  <c r="K2739" i="2"/>
  <c r="J2739" i="2"/>
  <c r="N2729" i="2"/>
  <c r="O2729" i="2"/>
  <c r="J2676" i="2"/>
  <c r="K2676" i="2"/>
  <c r="N2644" i="2"/>
  <c r="O2644" i="2"/>
  <c r="N2590" i="2"/>
  <c r="O2590" i="2"/>
  <c r="N2518" i="2"/>
  <c r="O2518" i="2"/>
  <c r="J2486" i="2"/>
  <c r="K2486" i="2"/>
  <c r="J2443" i="2"/>
  <c r="K2443" i="2"/>
  <c r="J2411" i="2"/>
  <c r="J2379" i="2"/>
  <c r="J2347" i="2"/>
  <c r="K2347" i="2"/>
  <c r="J2315" i="2"/>
  <c r="K2315" i="2"/>
  <c r="N1980" i="2"/>
  <c r="O1980" i="2"/>
  <c r="J1845" i="2"/>
  <c r="J1827" i="2"/>
  <c r="K1827" i="2"/>
  <c r="N1767" i="2"/>
  <c r="O1767" i="2"/>
  <c r="N1678" i="2"/>
  <c r="O1678" i="2"/>
  <c r="O1653" i="2"/>
  <c r="N1653" i="2"/>
  <c r="O1641" i="2"/>
  <c r="N1641" i="2"/>
  <c r="N1544" i="2"/>
  <c r="O1544" i="2"/>
  <c r="O1476" i="2"/>
  <c r="N1476" i="2"/>
  <c r="J1475" i="2"/>
  <c r="K1475" i="2"/>
  <c r="O1456" i="2"/>
  <c r="N1456" i="2"/>
  <c r="O1442" i="2"/>
  <c r="N1442" i="2"/>
  <c r="N1439" i="2"/>
  <c r="O1439" i="2"/>
  <c r="J1429" i="2"/>
  <c r="K1429" i="2"/>
  <c r="J1399" i="2"/>
  <c r="J1345" i="2"/>
  <c r="K1345" i="2"/>
  <c r="K1306" i="2"/>
  <c r="J1306" i="2"/>
  <c r="N1301" i="2"/>
  <c r="O1301" i="2"/>
  <c r="O1094" i="2"/>
  <c r="N1094" i="2"/>
  <c r="J1087" i="2"/>
  <c r="K1087" i="2"/>
  <c r="J1071" i="2"/>
  <c r="K1071" i="2"/>
  <c r="J1027" i="2"/>
  <c r="K1027" i="2"/>
  <c r="K984" i="2"/>
  <c r="J984" i="2"/>
  <c r="O960" i="2"/>
  <c r="N960" i="2"/>
  <c r="N888" i="2"/>
  <c r="O888" i="2"/>
  <c r="K870" i="2"/>
  <c r="J870" i="2"/>
  <c r="N833" i="2"/>
  <c r="O833" i="2"/>
  <c r="K2309" i="2"/>
  <c r="K2293" i="2"/>
  <c r="K2277" i="2"/>
  <c r="K2261" i="2"/>
  <c r="K2229" i="2"/>
  <c r="K2213" i="2"/>
  <c r="K2183" i="2"/>
  <c r="K2170" i="2"/>
  <c r="K2166" i="2"/>
  <c r="K2156" i="2"/>
  <c r="K2152" i="2"/>
  <c r="O2136" i="2"/>
  <c r="O2126" i="2"/>
  <c r="O2122" i="2"/>
  <c r="O2118" i="2"/>
  <c r="O2108" i="2"/>
  <c r="O2073" i="2"/>
  <c r="K2007" i="2"/>
  <c r="K1991" i="2"/>
  <c r="N1666" i="2"/>
  <c r="O1666" i="2"/>
  <c r="O1530" i="2"/>
  <c r="N1530" i="2"/>
  <c r="N1978" i="2"/>
  <c r="O1978" i="2"/>
  <c r="J1877" i="2"/>
  <c r="K1877" i="2"/>
  <c r="J1692" i="2"/>
  <c r="K1692" i="2"/>
  <c r="J1659" i="2"/>
  <c r="K1659" i="2"/>
  <c r="J1547" i="2"/>
  <c r="K1547" i="2"/>
  <c r="N1521" i="2"/>
  <c r="O1521" i="2"/>
  <c r="N1958" i="2"/>
  <c r="O1958" i="2"/>
  <c r="N1679" i="2"/>
  <c r="O1679" i="2"/>
  <c r="J1644" i="2"/>
  <c r="K1644" i="2"/>
  <c r="J1601" i="2"/>
  <c r="K1601" i="2"/>
  <c r="N1493" i="2"/>
  <c r="O1493" i="2"/>
  <c r="K2435" i="2"/>
  <c r="K2419" i="2"/>
  <c r="K2403" i="2"/>
  <c r="K2387" i="2"/>
  <c r="K2371" i="2"/>
  <c r="K2355" i="2"/>
  <c r="K2339" i="2"/>
  <c r="K2323" i="2"/>
  <c r="K2307" i="2"/>
  <c r="K2291" i="2"/>
  <c r="K2275" i="2"/>
  <c r="K2259" i="2"/>
  <c r="K2227" i="2"/>
  <c r="K2211" i="2"/>
  <c r="O2199" i="2"/>
  <c r="O2189" i="2"/>
  <c r="K2178" i="2"/>
  <c r="K2164" i="2"/>
  <c r="O2144" i="2"/>
  <c r="K2136" i="2"/>
  <c r="K2118" i="2"/>
  <c r="O2106" i="2"/>
  <c r="O2102" i="2"/>
  <c r="O2092" i="2"/>
  <c r="O2088" i="2"/>
  <c r="O2054" i="2"/>
  <c r="J1909" i="2"/>
  <c r="K1909" i="2"/>
  <c r="N1787" i="2"/>
  <c r="O1787" i="2"/>
  <c r="N1773" i="2"/>
  <c r="O1773" i="2"/>
  <c r="J1507" i="2"/>
  <c r="K1507" i="2"/>
  <c r="O2068" i="2"/>
  <c r="O1982" i="2"/>
  <c r="N1926" i="2"/>
  <c r="O1926" i="2"/>
  <c r="J1861" i="2"/>
  <c r="K1861" i="2"/>
  <c r="J1813" i="2"/>
  <c r="J1693" i="2"/>
  <c r="K1693" i="2"/>
  <c r="K1556" i="2"/>
  <c r="J1556" i="2"/>
  <c r="K2439" i="2"/>
  <c r="K2423" i="2"/>
  <c r="K2407" i="2"/>
  <c r="K2391" i="2"/>
  <c r="K2375" i="2"/>
  <c r="K2343" i="2"/>
  <c r="K2295" i="2"/>
  <c r="K2279" i="2"/>
  <c r="K2263" i="2"/>
  <c r="K2247" i="2"/>
  <c r="K2231" i="2"/>
  <c r="K2215" i="2"/>
  <c r="O2170" i="2"/>
  <c r="O2166" i="2"/>
  <c r="K2130" i="2"/>
  <c r="K2084" i="2"/>
  <c r="K2067" i="2"/>
  <c r="O2058" i="2"/>
  <c r="K2057" i="2"/>
  <c r="O1994" i="2"/>
  <c r="K1993" i="2"/>
  <c r="J1923" i="2"/>
  <c r="K1923" i="2"/>
  <c r="O1718" i="2"/>
  <c r="N1718" i="2"/>
  <c r="J1708" i="2"/>
  <c r="K1708" i="2"/>
  <c r="N1596" i="2"/>
  <c r="O1596" i="2"/>
  <c r="K2478" i="2"/>
  <c r="O2469" i="2"/>
  <c r="K2462" i="2"/>
  <c r="O2453" i="2"/>
  <c r="K2433" i="2"/>
  <c r="K2417" i="2"/>
  <c r="K2401" i="2"/>
  <c r="K2385" i="2"/>
  <c r="K2369" i="2"/>
  <c r="K2353" i="2"/>
  <c r="K2337" i="2"/>
  <c r="K2321" i="2"/>
  <c r="K2305" i="2"/>
  <c r="K2273" i="2"/>
  <c r="K2241" i="2"/>
  <c r="K2225" i="2"/>
  <c r="K2209" i="2"/>
  <c r="K2199" i="2"/>
  <c r="K2162" i="2"/>
  <c r="K2116" i="2"/>
  <c r="K2106" i="2"/>
  <c r="K2102" i="2"/>
  <c r="K2092" i="2"/>
  <c r="K2088" i="2"/>
  <c r="K2075" i="2"/>
  <c r="N2072" i="2"/>
  <c r="K2031" i="2"/>
  <c r="O2026" i="2"/>
  <c r="K2025" i="2"/>
  <c r="J1979" i="2"/>
  <c r="K1979" i="2"/>
  <c r="N1924" i="2"/>
  <c r="O1924" i="2"/>
  <c r="J1893" i="2"/>
  <c r="K1893" i="2"/>
  <c r="J1728" i="2"/>
  <c r="J1688" i="2"/>
  <c r="K1688" i="2"/>
  <c r="N1665" i="2"/>
  <c r="O1665" i="2"/>
  <c r="O1526" i="2"/>
  <c r="N1526" i="2"/>
  <c r="K1913" i="2"/>
  <c r="K1897" i="2"/>
  <c r="K1865" i="2"/>
  <c r="K1849" i="2"/>
  <c r="K1833" i="2"/>
  <c r="O1821" i="2"/>
  <c r="J1805" i="2"/>
  <c r="O1797" i="2"/>
  <c r="J1778" i="2"/>
  <c r="O1761" i="2"/>
  <c r="K1759" i="2"/>
  <c r="O1747" i="2"/>
  <c r="O1746" i="2"/>
  <c r="N1742" i="2"/>
  <c r="J1738" i="2"/>
  <c r="J1699" i="2"/>
  <c r="K1697" i="2"/>
  <c r="K1677" i="2"/>
  <c r="J1664" i="2"/>
  <c r="N1654" i="2"/>
  <c r="J1635" i="2"/>
  <c r="J1634" i="2"/>
  <c r="K1633" i="2"/>
  <c r="N1630" i="2"/>
  <c r="O1617" i="2"/>
  <c r="N1606" i="2"/>
  <c r="O1598" i="2"/>
  <c r="K1595" i="2"/>
  <c r="K1591" i="2"/>
  <c r="O1572" i="2"/>
  <c r="O1568" i="2"/>
  <c r="N1562" i="2"/>
  <c r="O1545" i="2"/>
  <c r="J1540" i="2"/>
  <c r="O1505" i="2"/>
  <c r="O1489" i="2"/>
  <c r="N1485" i="2"/>
  <c r="O1485" i="2"/>
  <c r="J1484" i="2"/>
  <c r="K1483" i="2"/>
  <c r="J1467" i="2"/>
  <c r="J1435" i="2"/>
  <c r="K1435" i="2"/>
  <c r="J1419" i="2"/>
  <c r="K1419" i="2"/>
  <c r="J1389" i="2"/>
  <c r="K1389" i="2"/>
  <c r="J1367" i="2"/>
  <c r="K1367" i="2"/>
  <c r="O1346" i="2"/>
  <c r="N1346" i="2"/>
  <c r="K1212" i="2"/>
  <c r="J1212" i="2"/>
  <c r="K1088" i="2"/>
  <c r="J1088" i="2"/>
  <c r="K1072" i="2"/>
  <c r="J1072" i="2"/>
  <c r="K1679" i="2"/>
  <c r="O1650" i="2"/>
  <c r="O1645" i="2"/>
  <c r="K1596" i="2"/>
  <c r="K1544" i="2"/>
  <c r="N1471" i="2"/>
  <c r="O1471" i="2"/>
  <c r="K1430" i="2"/>
  <c r="J1430" i="2"/>
  <c r="J1403" i="2"/>
  <c r="O1368" i="2"/>
  <c r="N1368" i="2"/>
  <c r="J1313" i="2"/>
  <c r="K1313" i="2"/>
  <c r="J1273" i="2"/>
  <c r="K1273" i="2"/>
  <c r="O1222" i="2"/>
  <c r="N1222" i="2"/>
  <c r="J1215" i="2"/>
  <c r="K1215" i="2"/>
  <c r="K1196" i="2"/>
  <c r="J1196" i="2"/>
  <c r="J1145" i="2"/>
  <c r="K1145" i="2"/>
  <c r="K1060" i="2"/>
  <c r="J1060" i="2"/>
  <c r="J1017" i="2"/>
  <c r="K1017" i="2"/>
  <c r="J947" i="2"/>
  <c r="K947" i="2"/>
  <c r="O910" i="2"/>
  <c r="N910" i="2"/>
  <c r="K1869" i="2"/>
  <c r="K1853" i="2"/>
  <c r="K1837" i="2"/>
  <c r="K1819" i="2"/>
  <c r="O1812" i="2"/>
  <c r="N1811" i="2"/>
  <c r="K1807" i="2"/>
  <c r="K1784" i="2"/>
  <c r="K1779" i="2"/>
  <c r="O1725" i="2"/>
  <c r="O1683" i="2"/>
  <c r="N1644" i="2"/>
  <c r="K1628" i="2"/>
  <c r="J1624" i="2"/>
  <c r="K1623" i="2"/>
  <c r="J1622" i="2"/>
  <c r="O1619" i="2"/>
  <c r="K1605" i="2"/>
  <c r="O1602" i="2"/>
  <c r="N1600" i="2"/>
  <c r="O1593" i="2"/>
  <c r="J1592" i="2"/>
  <c r="J1588" i="2"/>
  <c r="O1585" i="2"/>
  <c r="K1580" i="2"/>
  <c r="O1563" i="2"/>
  <c r="K1537" i="2"/>
  <c r="J1510" i="2"/>
  <c r="N1506" i="2"/>
  <c r="O1474" i="2"/>
  <c r="N1474" i="2"/>
  <c r="J1459" i="2"/>
  <c r="K1459" i="2"/>
  <c r="N1457" i="2"/>
  <c r="O1457" i="2"/>
  <c r="J1453" i="2"/>
  <c r="K1453" i="2"/>
  <c r="J1445" i="2"/>
  <c r="K1445" i="2"/>
  <c r="J1427" i="2"/>
  <c r="K1427" i="2"/>
  <c r="K1420" i="2"/>
  <c r="J1420" i="2"/>
  <c r="N1407" i="2"/>
  <c r="O1407" i="2"/>
  <c r="N1377" i="2"/>
  <c r="O1377" i="2"/>
  <c r="O1314" i="2"/>
  <c r="N1314" i="2"/>
  <c r="N1305" i="2"/>
  <c r="O1305" i="2"/>
  <c r="J1283" i="2"/>
  <c r="K1283" i="2"/>
  <c r="J1199" i="2"/>
  <c r="K1199" i="2"/>
  <c r="J1155" i="2"/>
  <c r="N1077" i="2"/>
  <c r="O1077" i="2"/>
  <c r="N1061" i="2"/>
  <c r="O1061" i="2"/>
  <c r="K1050" i="2"/>
  <c r="J1050" i="2"/>
  <c r="J1008" i="2"/>
  <c r="N954" i="2"/>
  <c r="O954" i="2"/>
  <c r="K1911" i="2"/>
  <c r="K1895" i="2"/>
  <c r="K1879" i="2"/>
  <c r="K1863" i="2"/>
  <c r="K1831" i="2"/>
  <c r="N1827" i="2"/>
  <c r="J1821" i="2"/>
  <c r="O1813" i="2"/>
  <c r="K1761" i="2"/>
  <c r="J1748" i="2"/>
  <c r="J1746" i="2"/>
  <c r="K1736" i="2"/>
  <c r="O1727" i="2"/>
  <c r="O1726" i="2"/>
  <c r="O1693" i="2"/>
  <c r="O1651" i="2"/>
  <c r="K1617" i="2"/>
  <c r="K1598" i="2"/>
  <c r="O1577" i="2"/>
  <c r="J1572" i="2"/>
  <c r="N1556" i="2"/>
  <c r="N1548" i="2"/>
  <c r="N1524" i="2"/>
  <c r="K1523" i="2"/>
  <c r="N1512" i="2"/>
  <c r="O1503" i="2"/>
  <c r="N1496" i="2"/>
  <c r="K1495" i="2"/>
  <c r="K1489" i="2"/>
  <c r="K1477" i="2"/>
  <c r="J1468" i="2"/>
  <c r="J1465" i="2"/>
  <c r="K1462" i="2"/>
  <c r="J1462" i="2"/>
  <c r="O1460" i="2"/>
  <c r="N1460" i="2"/>
  <c r="N1447" i="2"/>
  <c r="O1447" i="2"/>
  <c r="J1327" i="2"/>
  <c r="K1327" i="2"/>
  <c r="K1216" i="2"/>
  <c r="J1216" i="2"/>
  <c r="O1090" i="2"/>
  <c r="N1090" i="2"/>
  <c r="J967" i="2"/>
  <c r="K967" i="2"/>
  <c r="N1469" i="2"/>
  <c r="O1469" i="2"/>
  <c r="N1441" i="2"/>
  <c r="O1441" i="2"/>
  <c r="J1431" i="2"/>
  <c r="K1431" i="2"/>
  <c r="J1404" i="2"/>
  <c r="J1401" i="2"/>
  <c r="K1200" i="2"/>
  <c r="J1200" i="2"/>
  <c r="K1178" i="2"/>
  <c r="J1178" i="2"/>
  <c r="N955" i="2"/>
  <c r="O955" i="2"/>
  <c r="J931" i="2"/>
  <c r="K931" i="2"/>
  <c r="K1959" i="2"/>
  <c r="O1938" i="2"/>
  <c r="K1937" i="2"/>
  <c r="O1922" i="2"/>
  <c r="K1921" i="2"/>
  <c r="O1916" i="2"/>
  <c r="K1915" i="2"/>
  <c r="K1899" i="2"/>
  <c r="K1867" i="2"/>
  <c r="K1835" i="2"/>
  <c r="N1824" i="2"/>
  <c r="K1823" i="2"/>
  <c r="O1805" i="2"/>
  <c r="O1795" i="2"/>
  <c r="O1794" i="2"/>
  <c r="N1772" i="2"/>
  <c r="O1739" i="2"/>
  <c r="O1738" i="2"/>
  <c r="K1725" i="2"/>
  <c r="K1720" i="2"/>
  <c r="O1711" i="2"/>
  <c r="O1710" i="2"/>
  <c r="K1691" i="2"/>
  <c r="N1685" i="2"/>
  <c r="O1677" i="2"/>
  <c r="K1672" i="2"/>
  <c r="O1663" i="2"/>
  <c r="O1662" i="2"/>
  <c r="K1645" i="2"/>
  <c r="K1643" i="2"/>
  <c r="N1640" i="2"/>
  <c r="O1633" i="2"/>
  <c r="O1578" i="2"/>
  <c r="K1559" i="2"/>
  <c r="O1553" i="2"/>
  <c r="O1540" i="2"/>
  <c r="O1517" i="2"/>
  <c r="J1516" i="2"/>
  <c r="N1508" i="2"/>
  <c r="J1500" i="2"/>
  <c r="K1491" i="2"/>
  <c r="N1484" i="2"/>
  <c r="O1483" i="2"/>
  <c r="K1481" i="2"/>
  <c r="J1466" i="2"/>
  <c r="O1458" i="2"/>
  <c r="N1458" i="2"/>
  <c r="O1444" i="2"/>
  <c r="N1444" i="2"/>
  <c r="K1434" i="2"/>
  <c r="J1434" i="2"/>
  <c r="O1432" i="2"/>
  <c r="N1432" i="2"/>
  <c r="O1426" i="2"/>
  <c r="N1426" i="2"/>
  <c r="K1418" i="2"/>
  <c r="J1418" i="2"/>
  <c r="N1411" i="2"/>
  <c r="O1411" i="2"/>
  <c r="N1405" i="2"/>
  <c r="O1405" i="2"/>
  <c r="O1392" i="2"/>
  <c r="N1392" i="2"/>
  <c r="N1375" i="2"/>
  <c r="O1375" i="2"/>
  <c r="K1360" i="2"/>
  <c r="J1360" i="2"/>
  <c r="K1328" i="2"/>
  <c r="J1328" i="2"/>
  <c r="O1218" i="2"/>
  <c r="N1218" i="2"/>
  <c r="N1205" i="2"/>
  <c r="O1205" i="2"/>
  <c r="J1188" i="2"/>
  <c r="O1010" i="2"/>
  <c r="N1010" i="2"/>
  <c r="K980" i="2"/>
  <c r="J980" i="2"/>
  <c r="O932" i="2"/>
  <c r="N932" i="2"/>
  <c r="K1478" i="2"/>
  <c r="J1478" i="2"/>
  <c r="J1463" i="2"/>
  <c r="K1463" i="2"/>
  <c r="J1425" i="2"/>
  <c r="K1425" i="2"/>
  <c r="J1402" i="2"/>
  <c r="N1335" i="2"/>
  <c r="O1335" i="2"/>
  <c r="J1325" i="2"/>
  <c r="K1325" i="2"/>
  <c r="K1300" i="2"/>
  <c r="J1300" i="2"/>
  <c r="N1189" i="2"/>
  <c r="O1189" i="2"/>
  <c r="K1084" i="2"/>
  <c r="J1084" i="2"/>
  <c r="K1068" i="2"/>
  <c r="J1068" i="2"/>
  <c r="O972" i="2"/>
  <c r="N972" i="2"/>
  <c r="O1393" i="2"/>
  <c r="N1380" i="2"/>
  <c r="J1372" i="2"/>
  <c r="K1363" i="2"/>
  <c r="K1359" i="2"/>
  <c r="J1344" i="2"/>
  <c r="K1343" i="2"/>
  <c r="O1319" i="2"/>
  <c r="N1302" i="2"/>
  <c r="N1298" i="2"/>
  <c r="J1296" i="2"/>
  <c r="K1295" i="2"/>
  <c r="J1292" i="2"/>
  <c r="O1285" i="2"/>
  <c r="J1284" i="2"/>
  <c r="J1274" i="2"/>
  <c r="K1258" i="2"/>
  <c r="J1258" i="2"/>
  <c r="K1251" i="2"/>
  <c r="K1241" i="2"/>
  <c r="N1209" i="2"/>
  <c r="O1209" i="2"/>
  <c r="N1190" i="2"/>
  <c r="N1186" i="2"/>
  <c r="J1184" i="2"/>
  <c r="K1183" i="2"/>
  <c r="J1180" i="2"/>
  <c r="K1172" i="2"/>
  <c r="J1172" i="2"/>
  <c r="J1168" i="2"/>
  <c r="K1167" i="2"/>
  <c r="J1164" i="2"/>
  <c r="O1157" i="2"/>
  <c r="J1156" i="2"/>
  <c r="J1146" i="2"/>
  <c r="K1130" i="2"/>
  <c r="J1130" i="2"/>
  <c r="K1123" i="2"/>
  <c r="N1081" i="2"/>
  <c r="O1081" i="2"/>
  <c r="N1062" i="2"/>
  <c r="N1058" i="2"/>
  <c r="J1056" i="2"/>
  <c r="K1044" i="2"/>
  <c r="J1044" i="2"/>
  <c r="J1040" i="2"/>
  <c r="K1039" i="2"/>
  <c r="J1036" i="2"/>
  <c r="O1029" i="2"/>
  <c r="J1028" i="2"/>
  <c r="J1018" i="2"/>
  <c r="J1014" i="2"/>
  <c r="O1002" i="2"/>
  <c r="N1002" i="2"/>
  <c r="K997" i="2"/>
  <c r="K989" i="2"/>
  <c r="K981" i="2"/>
  <c r="N978" i="2"/>
  <c r="J968" i="2"/>
  <c r="J964" i="2"/>
  <c r="N945" i="2"/>
  <c r="O945" i="2"/>
  <c r="N914" i="2"/>
  <c r="O914" i="2"/>
  <c r="J894" i="2"/>
  <c r="K894" i="2"/>
  <c r="N871" i="2"/>
  <c r="O871" i="2"/>
  <c r="N763" i="2"/>
  <c r="O763" i="2"/>
  <c r="N1173" i="2"/>
  <c r="O1173" i="2"/>
  <c r="N1082" i="2"/>
  <c r="N1078" i="2"/>
  <c r="N1066" i="2"/>
  <c r="N1045" i="2"/>
  <c r="O1045" i="2"/>
  <c r="N1042" i="2"/>
  <c r="O1033" i="2"/>
  <c r="O1025" i="2"/>
  <c r="K1019" i="2"/>
  <c r="O1003" i="2"/>
  <c r="J998" i="2"/>
  <c r="O991" i="2"/>
  <c r="N986" i="2"/>
  <c r="J977" i="2"/>
  <c r="O911" i="2"/>
  <c r="K910" i="2"/>
  <c r="J836" i="2"/>
  <c r="K836" i="2"/>
  <c r="J753" i="2"/>
  <c r="K753" i="2"/>
  <c r="K732" i="2"/>
  <c r="J732" i="2"/>
  <c r="N1286" i="2"/>
  <c r="N1282" i="2"/>
  <c r="J1280" i="2"/>
  <c r="K1279" i="2"/>
  <c r="J1276" i="2"/>
  <c r="J1268" i="2"/>
  <c r="J1264" i="2"/>
  <c r="K1263" i="2"/>
  <c r="J1260" i="2"/>
  <c r="O1253" i="2"/>
  <c r="J1252" i="2"/>
  <c r="J1242" i="2"/>
  <c r="K1226" i="2"/>
  <c r="J1226" i="2"/>
  <c r="K1219" i="2"/>
  <c r="K1209" i="2"/>
  <c r="N1177" i="2"/>
  <c r="O1177" i="2"/>
  <c r="N1158" i="2"/>
  <c r="N1154" i="2"/>
  <c r="J1152" i="2"/>
  <c r="J1148" i="2"/>
  <c r="K1140" i="2"/>
  <c r="J1140" i="2"/>
  <c r="J1136" i="2"/>
  <c r="K1135" i="2"/>
  <c r="J1132" i="2"/>
  <c r="O1125" i="2"/>
  <c r="J1124" i="2"/>
  <c r="J1114" i="2"/>
  <c r="K1098" i="2"/>
  <c r="J1098" i="2"/>
  <c r="K1081" i="2"/>
  <c r="N1049" i="2"/>
  <c r="O1049" i="2"/>
  <c r="N1007" i="2"/>
  <c r="O1007" i="2"/>
  <c r="N949" i="2"/>
  <c r="O949" i="2"/>
  <c r="N902" i="2"/>
  <c r="O902" i="2"/>
  <c r="N806" i="2"/>
  <c r="O806" i="2"/>
  <c r="N748" i="2"/>
  <c r="O748" i="2"/>
  <c r="N715" i="2"/>
  <c r="O715" i="2"/>
  <c r="N1269" i="2"/>
  <c r="O1269" i="2"/>
  <c r="N1141" i="2"/>
  <c r="O1141" i="2"/>
  <c r="N1034" i="2"/>
  <c r="J1011" i="2"/>
  <c r="K1011" i="2"/>
  <c r="N1008" i="2"/>
  <c r="O987" i="2"/>
  <c r="N922" i="2"/>
  <c r="N896" i="2"/>
  <c r="O896" i="2"/>
  <c r="J889" i="2"/>
  <c r="K889" i="2"/>
  <c r="J877" i="2"/>
  <c r="K877" i="2"/>
  <c r="O864" i="2"/>
  <c r="N864" i="2"/>
  <c r="J785" i="2"/>
  <c r="K785" i="2"/>
  <c r="O734" i="2"/>
  <c r="N734" i="2"/>
  <c r="O1383" i="2"/>
  <c r="K1381" i="2"/>
  <c r="N1378" i="2"/>
  <c r="J1366" i="2"/>
  <c r="K1365" i="2"/>
  <c r="N1362" i="2"/>
  <c r="O1351" i="2"/>
  <c r="K1341" i="2"/>
  <c r="N1330" i="2"/>
  <c r="K1329" i="2"/>
  <c r="J1312" i="2"/>
  <c r="K1311" i="2"/>
  <c r="J1308" i="2"/>
  <c r="K1299" i="2"/>
  <c r="N1273" i="2"/>
  <c r="O1273" i="2"/>
  <c r="N1254" i="2"/>
  <c r="N1250" i="2"/>
  <c r="J1248" i="2"/>
  <c r="K1247" i="2"/>
  <c r="J1244" i="2"/>
  <c r="K1236" i="2"/>
  <c r="J1236" i="2"/>
  <c r="J1232" i="2"/>
  <c r="K1231" i="2"/>
  <c r="J1228" i="2"/>
  <c r="O1221" i="2"/>
  <c r="J1220" i="2"/>
  <c r="J1210" i="2"/>
  <c r="K1194" i="2"/>
  <c r="J1194" i="2"/>
  <c r="K1177" i="2"/>
  <c r="N1145" i="2"/>
  <c r="O1145" i="2"/>
  <c r="N1126" i="2"/>
  <c r="N1122" i="2"/>
  <c r="J1120" i="2"/>
  <c r="K1119" i="2"/>
  <c r="J1116" i="2"/>
  <c r="K1108" i="2"/>
  <c r="J1108" i="2"/>
  <c r="J1104" i="2"/>
  <c r="K1103" i="2"/>
  <c r="J1100" i="2"/>
  <c r="O1093" i="2"/>
  <c r="J1092" i="2"/>
  <c r="K1066" i="2"/>
  <c r="J1066" i="2"/>
  <c r="N1017" i="2"/>
  <c r="O1017" i="2"/>
  <c r="J902" i="2"/>
  <c r="K902" i="2"/>
  <c r="N1237" i="2"/>
  <c r="O1237" i="2"/>
  <c r="N1109" i="2"/>
  <c r="O1109" i="2"/>
  <c r="N1106" i="2"/>
  <c r="O1097" i="2"/>
  <c r="O1089" i="2"/>
  <c r="K1083" i="2"/>
  <c r="O1073" i="2"/>
  <c r="K1067" i="2"/>
  <c r="N1056" i="2"/>
  <c r="O1055" i="2"/>
  <c r="K1043" i="2"/>
  <c r="N1018" i="2"/>
  <c r="N1014" i="2"/>
  <c r="J1012" i="2"/>
  <c r="O1009" i="2"/>
  <c r="J1004" i="2"/>
  <c r="J1000" i="2"/>
  <c r="O997" i="2"/>
  <c r="J992" i="2"/>
  <c r="J976" i="2"/>
  <c r="N968" i="2"/>
  <c r="J962" i="2"/>
  <c r="N956" i="2"/>
  <c r="N944" i="2"/>
  <c r="J881" i="2"/>
  <c r="K881" i="2"/>
  <c r="J854" i="2"/>
  <c r="K854" i="2"/>
  <c r="J774" i="2"/>
  <c r="K774" i="2"/>
  <c r="K1290" i="2"/>
  <c r="J1290" i="2"/>
  <c r="N1241" i="2"/>
  <c r="O1241" i="2"/>
  <c r="K1204" i="2"/>
  <c r="J1204" i="2"/>
  <c r="K1162" i="2"/>
  <c r="J1162" i="2"/>
  <c r="N1113" i="2"/>
  <c r="O1113" i="2"/>
  <c r="K1076" i="2"/>
  <c r="J1076" i="2"/>
  <c r="K1034" i="2"/>
  <c r="J1034" i="2"/>
  <c r="N981" i="2"/>
  <c r="O981" i="2"/>
  <c r="J922" i="2"/>
  <c r="K922" i="2"/>
  <c r="O894" i="2"/>
  <c r="N894" i="2"/>
  <c r="J741" i="2"/>
  <c r="K741" i="2"/>
  <c r="N722" i="2"/>
  <c r="O722" i="2"/>
  <c r="O868" i="2"/>
  <c r="K802" i="2"/>
  <c r="K798" i="2"/>
  <c r="K786" i="2"/>
  <c r="O777" i="2"/>
  <c r="J771" i="2"/>
  <c r="N750" i="2"/>
  <c r="N749" i="2"/>
  <c r="O875" i="2"/>
  <c r="N844" i="2"/>
  <c r="J806" i="2"/>
  <c r="K776" i="2"/>
  <c r="O768" i="2"/>
  <c r="O751" i="2"/>
  <c r="K748" i="2"/>
  <c r="N736" i="2"/>
  <c r="K715" i="2"/>
  <c r="O886" i="2"/>
  <c r="O853" i="2"/>
  <c r="O852" i="2"/>
  <c r="K850" i="2"/>
  <c r="K818" i="2"/>
  <c r="K760" i="2"/>
  <c r="J930" i="2"/>
  <c r="O903" i="2"/>
  <c r="O895" i="2"/>
  <c r="K890" i="2"/>
  <c r="O882" i="2"/>
  <c r="O854" i="2"/>
  <c r="K848" i="2"/>
  <c r="J839" i="2"/>
  <c r="O824" i="2"/>
  <c r="O812" i="2"/>
  <c r="K800" i="2"/>
  <c r="J777" i="2"/>
  <c r="O774" i="2"/>
  <c r="O757" i="2"/>
  <c r="O753" i="2"/>
  <c r="K750" i="2"/>
  <c r="O746" i="2"/>
  <c r="N741" i="2"/>
  <c r="N728" i="2"/>
  <c r="N720" i="2"/>
  <c r="K885" i="2"/>
  <c r="J880" i="2"/>
  <c r="K869" i="2"/>
  <c r="O863" i="2"/>
  <c r="J851" i="2"/>
  <c r="K840" i="2"/>
  <c r="J835" i="2"/>
  <c r="O832" i="2"/>
  <c r="O825" i="2"/>
  <c r="J819" i="2"/>
  <c r="N816" i="2"/>
  <c r="O770" i="2"/>
  <c r="K751" i="2"/>
  <c r="O721" i="2"/>
  <c r="K719" i="2"/>
  <c r="K713" i="2"/>
  <c r="N2649" i="2"/>
  <c r="O2649" i="2"/>
  <c r="N3399" i="2"/>
  <c r="J3363" i="2"/>
  <c r="J3361" i="2"/>
  <c r="N3355" i="2"/>
  <c r="O2793" i="2"/>
  <c r="N2771" i="2"/>
  <c r="K2769" i="2"/>
  <c r="O2765" i="2"/>
  <c r="O2906" i="2"/>
  <c r="K2725" i="2"/>
  <c r="N2691" i="2"/>
  <c r="N2687" i="2"/>
  <c r="O2687" i="2"/>
  <c r="O2680" i="2"/>
  <c r="N2680" i="2"/>
  <c r="N2673" i="2"/>
  <c r="O2673" i="2"/>
  <c r="K2670" i="2"/>
  <c r="J2662" i="2"/>
  <c r="K2662" i="2"/>
  <c r="K2656" i="2"/>
  <c r="J2656" i="2"/>
  <c r="N2646" i="2"/>
  <c r="O2646" i="2"/>
  <c r="J2645" i="2"/>
  <c r="K2592" i="2"/>
  <c r="J2592" i="2"/>
  <c r="J2689" i="2"/>
  <c r="K2689" i="2"/>
  <c r="O3394" i="2"/>
  <c r="O3392" i="2"/>
  <c r="O3374" i="2"/>
  <c r="K3362" i="2"/>
  <c r="K3360" i="2"/>
  <c r="O3348" i="2"/>
  <c r="O3343" i="2"/>
  <c r="O3341" i="2"/>
  <c r="K3337" i="2"/>
  <c r="O3329" i="2"/>
  <c r="O3313" i="2"/>
  <c r="K3305" i="2"/>
  <c r="O3297" i="2"/>
  <c r="K2842" i="2"/>
  <c r="O3281" i="2"/>
  <c r="K3273" i="2"/>
  <c r="O3265" i="2"/>
  <c r="K3257" i="2"/>
  <c r="O3249" i="2"/>
  <c r="O2839" i="2"/>
  <c r="K3227" i="2"/>
  <c r="O3219" i="2"/>
  <c r="K3211" i="2"/>
  <c r="O3203" i="2"/>
  <c r="O3187" i="2"/>
  <c r="O3171" i="2"/>
  <c r="K3163" i="2"/>
  <c r="O3155" i="2"/>
  <c r="K3147" i="2"/>
  <c r="O3139" i="2"/>
  <c r="K3131" i="2"/>
  <c r="O3123" i="2"/>
  <c r="K3115" i="2"/>
  <c r="O3240" i="2"/>
  <c r="K3099" i="2"/>
  <c r="O3091" i="2"/>
  <c r="K3083" i="2"/>
  <c r="O3075" i="2"/>
  <c r="K3071" i="2"/>
  <c r="O3063" i="2"/>
  <c r="O3047" i="2"/>
  <c r="K3039" i="2"/>
  <c r="O3031" i="2"/>
  <c r="K3023" i="2"/>
  <c r="O3015" i="2"/>
  <c r="K3007" i="2"/>
  <c r="O3002" i="2"/>
  <c r="K2991" i="2"/>
  <c r="O2983" i="2"/>
  <c r="K2975" i="2"/>
  <c r="O2967" i="2"/>
  <c r="K2959" i="2"/>
  <c r="O2951" i="2"/>
  <c r="K2943" i="2"/>
  <c r="O2935" i="2"/>
  <c r="K2927" i="2"/>
  <c r="O2919" i="2"/>
  <c r="O3290" i="2"/>
  <c r="K2895" i="2"/>
  <c r="O2887" i="2"/>
  <c r="K2879" i="2"/>
  <c r="O2871" i="2"/>
  <c r="K2863" i="2"/>
  <c r="O2855" i="2"/>
  <c r="K2847" i="2"/>
  <c r="O2639" i="2"/>
  <c r="K2831" i="2"/>
  <c r="O2823" i="2"/>
  <c r="K2815" i="2"/>
  <c r="O2807" i="2"/>
  <c r="O2773" i="2"/>
  <c r="O2741" i="2"/>
  <c r="K2733" i="2"/>
  <c r="N2660" i="2"/>
  <c r="O2660" i="2"/>
  <c r="J3806" i="2"/>
  <c r="J3804" i="2"/>
  <c r="J3802" i="2"/>
  <c r="J3801" i="2"/>
  <c r="J3800" i="2"/>
  <c r="J3798" i="2"/>
  <c r="J3796" i="2"/>
  <c r="J3794" i="2"/>
  <c r="J3791" i="2"/>
  <c r="J3789" i="2"/>
  <c r="J3787" i="2"/>
  <c r="J3785" i="2"/>
  <c r="J3784" i="2"/>
  <c r="J3782" i="2"/>
  <c r="J3780" i="2"/>
  <c r="J3778" i="2"/>
  <c r="J3776" i="2"/>
  <c r="J3773" i="2"/>
  <c r="J3771" i="2"/>
  <c r="J3769" i="2"/>
  <c r="J3767" i="2"/>
  <c r="J3765" i="2"/>
  <c r="J3763" i="2"/>
  <c r="J3761" i="2"/>
  <c r="J3759" i="2"/>
  <c r="J3757" i="2"/>
  <c r="J3755" i="2"/>
  <c r="J3753" i="2"/>
  <c r="J3751" i="2"/>
  <c r="J3749" i="2"/>
  <c r="J3747" i="2"/>
  <c r="J3745" i="2"/>
  <c r="J3743" i="2"/>
  <c r="J3741" i="2"/>
  <c r="J3739" i="2"/>
  <c r="J3737" i="2"/>
  <c r="J3735" i="2"/>
  <c r="J3733" i="2"/>
  <c r="J3731" i="2"/>
  <c r="J3729" i="2"/>
  <c r="J3727" i="2"/>
  <c r="J3725" i="2"/>
  <c r="J3723" i="2"/>
  <c r="J3721" i="2"/>
  <c r="J3719" i="2"/>
  <c r="J3717" i="2"/>
  <c r="J3715" i="2"/>
  <c r="J3713" i="2"/>
  <c r="J3711" i="2"/>
  <c r="J3709" i="2"/>
  <c r="J3707" i="2"/>
  <c r="J3705" i="2"/>
  <c r="J3703" i="2"/>
  <c r="J3701" i="2"/>
  <c r="J3699" i="2"/>
  <c r="J3697" i="2"/>
  <c r="J3695" i="2"/>
  <c r="J3693" i="2"/>
  <c r="J3691" i="2"/>
  <c r="J3689" i="2"/>
  <c r="J3687" i="2"/>
  <c r="J3685" i="2"/>
  <c r="J3683" i="2"/>
  <c r="J3681" i="2"/>
  <c r="J3679" i="2"/>
  <c r="J3677" i="2"/>
  <c r="J3675" i="2"/>
  <c r="J3673" i="2"/>
  <c r="J3671" i="2"/>
  <c r="J3669" i="2"/>
  <c r="J3667" i="2"/>
  <c r="J3665" i="2"/>
  <c r="J3663" i="2"/>
  <c r="J3661" i="2"/>
  <c r="J3659" i="2"/>
  <c r="J3657" i="2"/>
  <c r="J3655" i="2"/>
  <c r="J3653" i="2"/>
  <c r="J3651" i="2"/>
  <c r="J3649" i="2"/>
  <c r="J3647" i="2"/>
  <c r="J3645" i="2"/>
  <c r="J3643" i="2"/>
  <c r="J3641" i="2"/>
  <c r="J3639" i="2"/>
  <c r="J3637" i="2"/>
  <c r="J3635" i="2"/>
  <c r="J3633" i="2"/>
  <c r="J3631" i="2"/>
  <c r="J3629" i="2"/>
  <c r="J3627" i="2"/>
  <c r="J3625" i="2"/>
  <c r="J3623" i="2"/>
  <c r="J3621" i="2"/>
  <c r="J3619" i="2"/>
  <c r="J3617" i="2"/>
  <c r="J3615" i="2"/>
  <c r="J3613" i="2"/>
  <c r="J3611" i="2"/>
  <c r="J3609" i="2"/>
  <c r="J3607" i="2"/>
  <c r="J3605" i="2"/>
  <c r="J3603" i="2"/>
  <c r="J3601" i="2"/>
  <c r="J3599" i="2"/>
  <c r="J3597" i="2"/>
  <c r="J3595" i="2"/>
  <c r="J3593" i="2"/>
  <c r="J3591" i="2"/>
  <c r="J3589" i="2"/>
  <c r="J3587" i="2"/>
  <c r="J3585" i="2"/>
  <c r="J3583" i="2"/>
  <c r="J3581" i="2"/>
  <c r="J3579" i="2"/>
  <c r="J3577" i="2"/>
  <c r="J3575" i="2"/>
  <c r="J3573" i="2"/>
  <c r="J3571" i="2"/>
  <c r="J3569" i="2"/>
  <c r="J3567" i="2"/>
  <c r="J3565" i="2"/>
  <c r="J3563" i="2"/>
  <c r="J3561" i="2"/>
  <c r="J3559" i="2"/>
  <c r="J3557" i="2"/>
  <c r="J3555" i="2"/>
  <c r="J3553" i="2"/>
  <c r="J3551" i="2"/>
  <c r="J3549" i="2"/>
  <c r="J3547" i="2"/>
  <c r="J3545" i="2"/>
  <c r="J3543" i="2"/>
  <c r="J3541" i="2"/>
  <c r="J3539" i="2"/>
  <c r="J3537" i="2"/>
  <c r="J3535" i="2"/>
  <c r="J3533" i="2"/>
  <c r="J3531" i="2"/>
  <c r="J3529" i="2"/>
  <c r="J3527" i="2"/>
  <c r="J3525" i="2"/>
  <c r="J3523" i="2"/>
  <c r="J3521" i="2"/>
  <c r="J3519" i="2"/>
  <c r="J3517" i="2"/>
  <c r="J3515" i="2"/>
  <c r="J3513" i="2"/>
  <c r="J3511" i="2"/>
  <c r="J3509" i="2"/>
  <c r="J3507" i="2"/>
  <c r="J3505" i="2"/>
  <c r="J3503" i="2"/>
  <c r="J3501" i="2"/>
  <c r="J3499" i="2"/>
  <c r="J3497" i="2"/>
  <c r="J3495" i="2"/>
  <c r="J3493" i="2"/>
  <c r="J3491" i="2"/>
  <c r="J3489" i="2"/>
  <c r="J3487" i="2"/>
  <c r="J3485" i="2"/>
  <c r="J3483" i="2"/>
  <c r="J3481" i="2"/>
  <c r="J3479" i="2"/>
  <c r="J3477" i="2"/>
  <c r="J3475" i="2"/>
  <c r="J3473" i="2"/>
  <c r="J3471" i="2"/>
  <c r="J3469" i="2"/>
  <c r="J3467" i="2"/>
  <c r="J3465" i="2"/>
  <c r="J3463" i="2"/>
  <c r="J3461" i="2"/>
  <c r="J3459" i="2"/>
  <c r="J3457" i="2"/>
  <c r="J3455" i="2"/>
  <c r="J3453" i="2"/>
  <c r="J3451" i="2"/>
  <c r="J3449" i="2"/>
  <c r="J3447" i="2"/>
  <c r="J3445" i="2"/>
  <c r="J3443" i="2"/>
  <c r="J3441" i="2"/>
  <c r="J3439" i="2"/>
  <c r="J3437" i="2"/>
  <c r="J3435" i="2"/>
  <c r="J3433" i="2"/>
  <c r="J3431" i="2"/>
  <c r="J3429" i="2"/>
  <c r="J3427" i="2"/>
  <c r="J3425" i="2"/>
  <c r="J3423" i="2"/>
  <c r="J3421" i="2"/>
  <c r="J3419" i="2"/>
  <c r="J3417" i="2"/>
  <c r="J3415" i="2"/>
  <c r="J3413" i="2"/>
  <c r="J3411" i="2"/>
  <c r="J3409" i="2"/>
  <c r="J3407" i="2"/>
  <c r="J3405" i="2"/>
  <c r="J3403" i="2"/>
  <c r="J3379" i="2"/>
  <c r="J3377" i="2"/>
  <c r="N3371" i="2"/>
  <c r="J3359" i="2"/>
  <c r="N3351" i="2"/>
  <c r="N2787" i="2"/>
  <c r="K2785" i="2"/>
  <c r="K2757" i="2"/>
  <c r="N2723" i="2"/>
  <c r="J2715" i="2"/>
  <c r="K2697" i="2"/>
  <c r="K2687" i="2"/>
  <c r="J2687" i="2"/>
  <c r="N2684" i="2"/>
  <c r="O2684" i="2"/>
  <c r="N2647" i="2"/>
  <c r="O2647" i="2"/>
  <c r="J2635" i="2"/>
  <c r="J2623" i="2"/>
  <c r="K2623" i="2"/>
  <c r="J2559" i="2"/>
  <c r="K2559" i="2"/>
  <c r="J2529" i="2"/>
  <c r="K2529" i="2"/>
  <c r="N2681" i="2"/>
  <c r="O2681" i="2"/>
  <c r="J2660" i="2"/>
  <c r="K2660" i="2"/>
  <c r="J2596" i="2"/>
  <c r="K2596" i="2"/>
  <c r="J2532" i="2"/>
  <c r="K2532" i="2"/>
  <c r="K3073" i="2"/>
  <c r="O3069" i="2"/>
  <c r="K3061" i="2"/>
  <c r="O3105" i="2"/>
  <c r="K3045" i="2"/>
  <c r="O3037" i="2"/>
  <c r="K3029" i="2"/>
  <c r="O3021" i="2"/>
  <c r="K3013" i="2"/>
  <c r="O3005" i="2"/>
  <c r="K2997" i="2"/>
  <c r="O2989" i="2"/>
  <c r="K2981" i="2"/>
  <c r="O2973" i="2"/>
  <c r="K2965" i="2"/>
  <c r="O2957" i="2"/>
  <c r="K2949" i="2"/>
  <c r="O2941" i="2"/>
  <c r="K2933" i="2"/>
  <c r="O2925" i="2"/>
  <c r="K2917" i="2"/>
  <c r="O2909" i="2"/>
  <c r="O2893" i="2"/>
  <c r="K3056" i="2"/>
  <c r="O2877" i="2"/>
  <c r="K2869" i="2"/>
  <c r="O2861" i="2"/>
  <c r="K2853" i="2"/>
  <c r="O2845" i="2"/>
  <c r="K2837" i="2"/>
  <c r="O2829" i="2"/>
  <c r="K2821" i="2"/>
  <c r="J2779" i="2"/>
  <c r="N2998" i="2"/>
  <c r="J2747" i="2"/>
  <c r="K2729" i="2"/>
  <c r="O2713" i="2"/>
  <c r="K2705" i="2"/>
  <c r="O2701" i="2"/>
  <c r="O2689" i="2"/>
  <c r="N2678" i="2"/>
  <c r="O2678" i="2"/>
  <c r="J2677" i="2"/>
  <c r="K2677" i="2"/>
  <c r="N2655" i="2"/>
  <c r="O2655" i="2"/>
  <c r="O2648" i="2"/>
  <c r="N2648" i="2"/>
  <c r="N2641" i="2"/>
  <c r="O2641" i="2"/>
  <c r="J2630" i="2"/>
  <c r="K2630" i="2"/>
  <c r="K2624" i="2"/>
  <c r="J2624" i="2"/>
  <c r="K2560" i="2"/>
  <c r="J2560" i="2"/>
  <c r="J2628" i="2"/>
  <c r="K2628" i="2"/>
  <c r="J2564" i="2"/>
  <c r="K2564" i="2"/>
  <c r="K3394" i="2"/>
  <c r="K3392" i="2"/>
  <c r="O3380" i="2"/>
  <c r="K3374" i="2"/>
  <c r="J3371" i="2"/>
  <c r="J3369" i="2"/>
  <c r="N3363" i="2"/>
  <c r="O3362" i="2"/>
  <c r="O3360" i="2"/>
  <c r="J3351" i="2"/>
  <c r="K3348" i="2"/>
  <c r="K3343" i="2"/>
  <c r="K3341" i="2"/>
  <c r="O3337" i="2"/>
  <c r="K3329" i="2"/>
  <c r="O3321" i="2"/>
  <c r="K3313" i="2"/>
  <c r="O3305" i="2"/>
  <c r="K3297" i="2"/>
  <c r="O2842" i="2"/>
  <c r="K3281" i="2"/>
  <c r="O3273" i="2"/>
  <c r="K3265" i="2"/>
  <c r="O3257" i="2"/>
  <c r="K3249" i="2"/>
  <c r="K2839" i="2"/>
  <c r="O3227" i="2"/>
  <c r="K3219" i="2"/>
  <c r="O3211" i="2"/>
  <c r="K3203" i="2"/>
  <c r="O3196" i="2"/>
  <c r="K3187" i="2"/>
  <c r="O3179" i="2"/>
  <c r="K3171" i="2"/>
  <c r="O3163" i="2"/>
  <c r="K3155" i="2"/>
  <c r="O3147" i="2"/>
  <c r="K3139" i="2"/>
  <c r="O3131" i="2"/>
  <c r="K3123" i="2"/>
  <c r="O3115" i="2"/>
  <c r="O3099" i="2"/>
  <c r="K3091" i="2"/>
  <c r="O3083" i="2"/>
  <c r="K3075" i="2"/>
  <c r="O3071" i="2"/>
  <c r="O3106" i="2"/>
  <c r="K3047" i="2"/>
  <c r="O3039" i="2"/>
  <c r="K3031" i="2"/>
  <c r="O3023" i="2"/>
  <c r="K3015" i="2"/>
  <c r="O3007" i="2"/>
  <c r="K3002" i="2"/>
  <c r="O2991" i="2"/>
  <c r="O2975" i="2"/>
  <c r="K2967" i="2"/>
  <c r="O2959" i="2"/>
  <c r="K2951" i="2"/>
  <c r="O2943" i="2"/>
  <c r="K2935" i="2"/>
  <c r="O2927" i="2"/>
  <c r="K2919" i="2"/>
  <c r="O2911" i="2"/>
  <c r="O2895" i="2"/>
  <c r="K2887" i="2"/>
  <c r="O2879" i="2"/>
  <c r="K2871" i="2"/>
  <c r="O2863" i="2"/>
  <c r="K2855" i="2"/>
  <c r="O2847" i="2"/>
  <c r="K2639" i="2"/>
  <c r="O2831" i="2"/>
  <c r="K2823" i="2"/>
  <c r="O2815" i="2"/>
  <c r="K2807" i="2"/>
  <c r="O2799" i="2"/>
  <c r="K2773" i="2"/>
  <c r="J3391" i="2"/>
  <c r="N3383" i="2"/>
  <c r="J3347" i="2"/>
  <c r="J2795" i="2"/>
  <c r="O2777" i="2"/>
  <c r="K2761" i="2"/>
  <c r="O2745" i="2"/>
  <c r="K2737" i="2"/>
  <c r="O2733" i="2"/>
  <c r="O2721" i="2"/>
  <c r="K2693" i="2"/>
  <c r="N2679" i="2"/>
  <c r="O2679" i="2"/>
  <c r="J2669" i="2"/>
  <c r="K2669" i="2"/>
  <c r="O2656" i="2"/>
  <c r="N2656" i="2"/>
  <c r="J2655" i="2"/>
  <c r="K2655" i="2"/>
  <c r="N2652" i="2"/>
  <c r="O2652" i="2"/>
  <c r="J2591" i="2"/>
  <c r="K2591" i="2"/>
  <c r="N2525" i="2"/>
  <c r="O2525" i="2"/>
  <c r="N1966" i="2"/>
  <c r="O1966" i="2"/>
  <c r="N1809" i="2"/>
  <c r="O1809" i="2"/>
  <c r="J1735" i="2"/>
  <c r="K1735" i="2"/>
  <c r="J1732" i="2"/>
  <c r="N1719" i="2"/>
  <c r="O1719" i="2"/>
  <c r="N1690" i="2"/>
  <c r="O1690" i="2"/>
  <c r="N1642" i="2"/>
  <c r="O1642" i="2"/>
  <c r="O1564" i="2"/>
  <c r="N1564" i="2"/>
  <c r="K1506" i="2"/>
  <c r="J1506" i="2"/>
  <c r="K1410" i="2"/>
  <c r="J1410" i="2"/>
  <c r="K1370" i="2"/>
  <c r="J1370" i="2"/>
  <c r="J1361" i="2"/>
  <c r="K1361" i="2"/>
  <c r="O1334" i="2"/>
  <c r="N1334" i="2"/>
  <c r="K1316" i="2"/>
  <c r="J1316" i="2"/>
  <c r="N1309" i="2"/>
  <c r="O1309" i="2"/>
  <c r="J1303" i="2"/>
  <c r="N1277" i="2"/>
  <c r="O1277" i="2"/>
  <c r="J1271" i="2"/>
  <c r="K1271" i="2"/>
  <c r="N1245" i="2"/>
  <c r="O1245" i="2"/>
  <c r="J1239" i="2"/>
  <c r="K1239" i="2"/>
  <c r="N1213" i="2"/>
  <c r="O1213" i="2"/>
  <c r="J1207" i="2"/>
  <c r="N1181" i="2"/>
  <c r="O1181" i="2"/>
  <c r="J1175" i="2"/>
  <c r="K1175" i="2"/>
  <c r="N1149" i="2"/>
  <c r="O1149" i="2"/>
  <c r="J1143" i="2"/>
  <c r="K1143" i="2"/>
  <c r="N1117" i="2"/>
  <c r="O1117" i="2"/>
  <c r="J1111" i="2"/>
  <c r="K1111" i="2"/>
  <c r="N1085" i="2"/>
  <c r="O1085" i="2"/>
  <c r="J1079" i="2"/>
  <c r="K1079" i="2"/>
  <c r="N1053" i="2"/>
  <c r="O1053" i="2"/>
  <c r="J1047" i="2"/>
  <c r="K1047" i="2"/>
  <c r="N1021" i="2"/>
  <c r="O1021" i="2"/>
  <c r="J1015" i="2"/>
  <c r="K1015" i="2"/>
  <c r="O1006" i="2"/>
  <c r="N1006" i="2"/>
  <c r="K996" i="2"/>
  <c r="J996" i="2"/>
  <c r="N989" i="2"/>
  <c r="O989" i="2"/>
  <c r="O980" i="2"/>
  <c r="N980" i="2"/>
  <c r="O2614" i="2"/>
  <c r="K2598" i="2"/>
  <c r="O2582" i="2"/>
  <c r="K2566" i="2"/>
  <c r="O2550" i="2"/>
  <c r="K2534" i="2"/>
  <c r="O2514" i="2"/>
  <c r="K2060" i="2"/>
  <c r="J1983" i="2"/>
  <c r="J1963" i="2"/>
  <c r="K1963" i="2"/>
  <c r="N1911" i="2"/>
  <c r="O1911" i="2"/>
  <c r="N1895" i="2"/>
  <c r="O1895" i="2"/>
  <c r="N1879" i="2"/>
  <c r="O1879" i="2"/>
  <c r="N1863" i="2"/>
  <c r="O1863" i="2"/>
  <c r="N1847" i="2"/>
  <c r="O1847" i="2"/>
  <c r="N1831" i="2"/>
  <c r="O1831" i="2"/>
  <c r="O2620" i="2"/>
  <c r="N2616" i="2"/>
  <c r="O2615" i="2"/>
  <c r="O2609" i="2"/>
  <c r="K2605" i="2"/>
  <c r="O2588" i="2"/>
  <c r="N2584" i="2"/>
  <c r="O2583" i="2"/>
  <c r="O2577" i="2"/>
  <c r="K2573" i="2"/>
  <c r="O2556" i="2"/>
  <c r="N2552" i="2"/>
  <c r="O2551" i="2"/>
  <c r="O2545" i="2"/>
  <c r="K2541" i="2"/>
  <c r="O2527" i="2"/>
  <c r="O2516" i="2"/>
  <c r="O2515" i="2"/>
  <c r="O2513" i="2"/>
  <c r="K2507" i="2"/>
  <c r="K2503" i="2"/>
  <c r="K2499" i="2"/>
  <c r="K2495" i="2"/>
  <c r="K2491" i="2"/>
  <c r="K2487" i="2"/>
  <c r="K2479" i="2"/>
  <c r="K2475" i="2"/>
  <c r="K2467" i="2"/>
  <c r="K2463" i="2"/>
  <c r="K2459" i="2"/>
  <c r="K2455" i="2"/>
  <c r="K2451" i="2"/>
  <c r="O2447" i="2"/>
  <c r="O2443" i="2"/>
  <c r="O2439" i="2"/>
  <c r="O2435" i="2"/>
  <c r="O2431" i="2"/>
  <c r="O2427" i="2"/>
  <c r="O2423" i="2"/>
  <c r="O2419" i="2"/>
  <c r="O2415" i="2"/>
  <c r="O2411" i="2"/>
  <c r="O2407" i="2"/>
  <c r="O2403" i="2"/>
  <c r="O2399" i="2"/>
  <c r="O2395" i="2"/>
  <c r="O2391" i="2"/>
  <c r="O2387" i="2"/>
  <c r="O2383" i="2"/>
  <c r="O2379" i="2"/>
  <c r="O2375" i="2"/>
  <c r="O2371" i="2"/>
  <c r="O2367" i="2"/>
  <c r="O2363" i="2"/>
  <c r="O2359" i="2"/>
  <c r="O2355" i="2"/>
  <c r="O2351" i="2"/>
  <c r="O2347" i="2"/>
  <c r="O2343" i="2"/>
  <c r="O2339" i="2"/>
  <c r="O2335" i="2"/>
  <c r="O2331" i="2"/>
  <c r="O2327" i="2"/>
  <c r="O2323" i="2"/>
  <c r="O2319" i="2"/>
  <c r="O2315" i="2"/>
  <c r="O2311" i="2"/>
  <c r="O2307" i="2"/>
  <c r="O2303" i="2"/>
  <c r="O2299" i="2"/>
  <c r="O2295" i="2"/>
  <c r="O2291" i="2"/>
  <c r="O2287" i="2"/>
  <c r="O2283" i="2"/>
  <c r="O2279" i="2"/>
  <c r="O2275" i="2"/>
  <c r="O2271" i="2"/>
  <c r="O2267" i="2"/>
  <c r="O2263" i="2"/>
  <c r="O2259" i="2"/>
  <c r="O2255" i="2"/>
  <c r="O2251" i="2"/>
  <c r="O2247" i="2"/>
  <c r="O2243" i="2"/>
  <c r="O2239" i="2"/>
  <c r="O2235" i="2"/>
  <c r="O2231" i="2"/>
  <c r="O2227" i="2"/>
  <c r="O2223" i="2"/>
  <c r="O2219" i="2"/>
  <c r="O2215" i="2"/>
  <c r="O2211" i="2"/>
  <c r="O2207" i="2"/>
  <c r="O2203" i="2"/>
  <c r="O2195" i="2"/>
  <c r="K2193" i="2"/>
  <c r="O2185" i="2"/>
  <c r="K2179" i="2"/>
  <c r="K2174" i="2"/>
  <c r="O2162" i="2"/>
  <c r="K2160" i="2"/>
  <c r="O2148" i="2"/>
  <c r="O2130" i="2"/>
  <c r="K2128" i="2"/>
  <c r="O2116" i="2"/>
  <c r="K2110" i="2"/>
  <c r="O2098" i="2"/>
  <c r="K2096" i="2"/>
  <c r="O2084" i="2"/>
  <c r="O2069" i="2"/>
  <c r="O2050" i="2"/>
  <c r="K2049" i="2"/>
  <c r="K2039" i="2"/>
  <c r="N1998" i="2"/>
  <c r="O1998" i="2"/>
  <c r="O1988" i="2"/>
  <c r="K1987" i="2"/>
  <c r="O1974" i="2"/>
  <c r="N1964" i="2"/>
  <c r="O1964" i="2"/>
  <c r="O1954" i="2"/>
  <c r="K1953" i="2"/>
  <c r="N1934" i="2"/>
  <c r="O1934" i="2"/>
  <c r="O1918" i="2"/>
  <c r="J2015" i="2"/>
  <c r="J1931" i="2"/>
  <c r="K1931" i="2"/>
  <c r="N1915" i="2"/>
  <c r="O1915" i="2"/>
  <c r="N1899" i="2"/>
  <c r="O1899" i="2"/>
  <c r="N1883" i="2"/>
  <c r="O1883" i="2"/>
  <c r="N1867" i="2"/>
  <c r="O1867" i="2"/>
  <c r="N1851" i="2"/>
  <c r="O1851" i="2"/>
  <c r="N1835" i="2"/>
  <c r="O1835" i="2"/>
  <c r="K1818" i="2"/>
  <c r="J1818" i="2"/>
  <c r="O2628" i="2"/>
  <c r="N2624" i="2"/>
  <c r="O2623" i="2"/>
  <c r="O2617" i="2"/>
  <c r="K2613" i="2"/>
  <c r="O2596" i="2"/>
  <c r="N2592" i="2"/>
  <c r="O2591" i="2"/>
  <c r="O2585" i="2"/>
  <c r="K2581" i="2"/>
  <c r="O2564" i="2"/>
  <c r="N2560" i="2"/>
  <c r="O2559" i="2"/>
  <c r="O2553" i="2"/>
  <c r="K2549" i="2"/>
  <c r="O2532" i="2"/>
  <c r="O2529" i="2"/>
  <c r="J2512" i="2"/>
  <c r="O2076" i="2"/>
  <c r="K2068" i="2"/>
  <c r="N2030" i="2"/>
  <c r="O2030" i="2"/>
  <c r="N1932" i="2"/>
  <c r="O1932" i="2"/>
  <c r="J2080" i="2"/>
  <c r="K2063" i="2"/>
  <c r="O2060" i="2"/>
  <c r="J2047" i="2"/>
  <c r="K2047" i="2"/>
  <c r="O2034" i="2"/>
  <c r="K2023" i="2"/>
  <c r="O2010" i="2"/>
  <c r="K2009" i="2"/>
  <c r="O1972" i="2"/>
  <c r="K1971" i="2"/>
  <c r="J1951" i="2"/>
  <c r="N1903" i="2"/>
  <c r="O1903" i="2"/>
  <c r="N1887" i="2"/>
  <c r="O1887" i="2"/>
  <c r="N1871" i="2"/>
  <c r="O1871" i="2"/>
  <c r="N1855" i="2"/>
  <c r="O1855" i="2"/>
  <c r="N1839" i="2"/>
  <c r="O1839" i="2"/>
  <c r="O1823" i="2"/>
  <c r="N1823" i="2"/>
  <c r="K2685" i="2"/>
  <c r="O2668" i="2"/>
  <c r="N2664" i="2"/>
  <c r="O2663" i="2"/>
  <c r="O2657" i="2"/>
  <c r="K2653" i="2"/>
  <c r="O2754" i="2"/>
  <c r="N2632" i="2"/>
  <c r="O2631" i="2"/>
  <c r="O2625" i="2"/>
  <c r="K2621" i="2"/>
  <c r="O2604" i="2"/>
  <c r="N2600" i="2"/>
  <c r="O2599" i="2"/>
  <c r="O2593" i="2"/>
  <c r="K2589" i="2"/>
  <c r="O2572" i="2"/>
  <c r="N2568" i="2"/>
  <c r="O2567" i="2"/>
  <c r="O2561" i="2"/>
  <c r="K2557" i="2"/>
  <c r="O2540" i="2"/>
  <c r="N2536" i="2"/>
  <c r="O2535" i="2"/>
  <c r="J2528" i="2"/>
  <c r="K2517" i="2"/>
  <c r="N2510" i="2"/>
  <c r="O2506" i="2"/>
  <c r="O2502" i="2"/>
  <c r="O2498" i="2"/>
  <c r="O2494" i="2"/>
  <c r="O2490" i="2"/>
  <c r="O2486" i="2"/>
  <c r="O2482" i="2"/>
  <c r="O2478" i="2"/>
  <c r="O2474" i="2"/>
  <c r="O2470" i="2"/>
  <c r="O2466" i="2"/>
  <c r="O2462" i="2"/>
  <c r="O2458" i="2"/>
  <c r="O2454" i="2"/>
  <c r="O2450" i="2"/>
  <c r="O2445" i="2"/>
  <c r="O2441" i="2"/>
  <c r="O2437" i="2"/>
  <c r="O2433" i="2"/>
  <c r="O2429" i="2"/>
  <c r="O2425" i="2"/>
  <c r="O2421" i="2"/>
  <c r="O2417" i="2"/>
  <c r="O2413" i="2"/>
  <c r="O2409" i="2"/>
  <c r="O2405" i="2"/>
  <c r="O2401" i="2"/>
  <c r="O2397" i="2"/>
  <c r="O2393" i="2"/>
  <c r="O2389" i="2"/>
  <c r="O2385" i="2"/>
  <c r="O2381" i="2"/>
  <c r="O2377" i="2"/>
  <c r="O2373" i="2"/>
  <c r="O2369" i="2"/>
  <c r="O2365" i="2"/>
  <c r="O2361" i="2"/>
  <c r="O2357" i="2"/>
  <c r="O2353" i="2"/>
  <c r="O2349" i="2"/>
  <c r="O2345" i="2"/>
  <c r="O2341" i="2"/>
  <c r="O2337" i="2"/>
  <c r="O2333" i="2"/>
  <c r="O2329" i="2"/>
  <c r="O2325" i="2"/>
  <c r="O2321" i="2"/>
  <c r="O2317" i="2"/>
  <c r="O2313" i="2"/>
  <c r="O2309" i="2"/>
  <c r="O2305" i="2"/>
  <c r="O2301" i="2"/>
  <c r="O2297" i="2"/>
  <c r="O2293" i="2"/>
  <c r="O2289" i="2"/>
  <c r="O2285" i="2"/>
  <c r="O2281" i="2"/>
  <c r="O2277" i="2"/>
  <c r="O2273" i="2"/>
  <c r="O2269" i="2"/>
  <c r="O2265" i="2"/>
  <c r="O2261" i="2"/>
  <c r="O2257" i="2"/>
  <c r="O2253" i="2"/>
  <c r="O2249" i="2"/>
  <c r="O2245" i="2"/>
  <c r="O2241" i="2"/>
  <c r="O2237" i="2"/>
  <c r="O2233" i="2"/>
  <c r="O2229" i="2"/>
  <c r="O2225" i="2"/>
  <c r="O2221" i="2"/>
  <c r="O2217" i="2"/>
  <c r="O2213" i="2"/>
  <c r="O2209" i="2"/>
  <c r="O2205" i="2"/>
  <c r="O2201" i="2"/>
  <c r="O2197" i="2"/>
  <c r="O2183" i="2"/>
  <c r="K2181" i="2"/>
  <c r="O2178" i="2"/>
  <c r="K2176" i="2"/>
  <c r="O2164" i="2"/>
  <c r="K2158" i="2"/>
  <c r="O2146" i="2"/>
  <c r="O2132" i="2"/>
  <c r="K2126" i="2"/>
  <c r="O2114" i="2"/>
  <c r="K2112" i="2"/>
  <c r="O2100" i="2"/>
  <c r="K2094" i="2"/>
  <c r="O2077" i="2"/>
  <c r="J2064" i="2"/>
  <c r="O2052" i="2"/>
  <c r="K2051" i="2"/>
  <c r="O2038" i="2"/>
  <c r="O2028" i="2"/>
  <c r="K2027" i="2"/>
  <c r="O2014" i="2"/>
  <c r="K1999" i="2"/>
  <c r="O1986" i="2"/>
  <c r="K1985" i="2"/>
  <c r="J1945" i="2"/>
  <c r="K1945" i="2"/>
  <c r="K1935" i="2"/>
  <c r="O2193" i="2"/>
  <c r="K2191" i="2"/>
  <c r="O2179" i="2"/>
  <c r="O2174" i="2"/>
  <c r="K2172" i="2"/>
  <c r="O2160" i="2"/>
  <c r="K2154" i="2"/>
  <c r="O2142" i="2"/>
  <c r="O2128" i="2"/>
  <c r="K2122" i="2"/>
  <c r="O2110" i="2"/>
  <c r="K2108" i="2"/>
  <c r="O2096" i="2"/>
  <c r="K2090" i="2"/>
  <c r="O2082" i="2"/>
  <c r="K2074" i="2"/>
  <c r="O2061" i="2"/>
  <c r="K2055" i="2"/>
  <c r="O2042" i="2"/>
  <c r="K2041" i="2"/>
  <c r="O2004" i="2"/>
  <c r="O1990" i="2"/>
  <c r="N1946" i="2"/>
  <c r="O1946" i="2"/>
  <c r="O1940" i="2"/>
  <c r="K1939" i="2"/>
  <c r="J1919" i="2"/>
  <c r="K1919" i="2"/>
  <c r="N1907" i="2"/>
  <c r="O1907" i="2"/>
  <c r="N1891" i="2"/>
  <c r="O1891" i="2"/>
  <c r="N1875" i="2"/>
  <c r="O1875" i="2"/>
  <c r="N1859" i="2"/>
  <c r="O1859" i="2"/>
  <c r="N1843" i="2"/>
  <c r="O1843" i="2"/>
  <c r="K1826" i="2"/>
  <c r="J1826" i="2"/>
  <c r="N1816" i="2"/>
  <c r="O1816" i="2"/>
  <c r="J1703" i="2"/>
  <c r="K1703" i="2"/>
  <c r="J1700" i="2"/>
  <c r="K1700" i="2"/>
  <c r="N1687" i="2"/>
  <c r="O1687" i="2"/>
  <c r="N1658" i="2"/>
  <c r="O1658" i="2"/>
  <c r="J1636" i="2"/>
  <c r="K1636" i="2"/>
  <c r="K1603" i="2"/>
  <c r="J1603" i="2"/>
  <c r="N1549" i="2"/>
  <c r="O1549" i="2"/>
  <c r="J1532" i="2"/>
  <c r="K1532" i="2"/>
  <c r="N1473" i="2"/>
  <c r="O1473" i="2"/>
  <c r="N1785" i="2"/>
  <c r="O1785" i="2"/>
  <c r="J1751" i="2"/>
  <c r="K1751" i="2"/>
  <c r="N1743" i="2"/>
  <c r="O1743" i="2"/>
  <c r="J1733" i="2"/>
  <c r="K1733" i="2"/>
  <c r="J1671" i="2"/>
  <c r="K1671" i="2"/>
  <c r="J1668" i="2"/>
  <c r="K1668" i="2"/>
  <c r="N1655" i="2"/>
  <c r="O1655" i="2"/>
  <c r="N1631" i="2"/>
  <c r="O1631" i="2"/>
  <c r="N1533" i="2"/>
  <c r="O1533" i="2"/>
  <c r="J1443" i="2"/>
  <c r="K1443" i="2"/>
  <c r="J1439" i="2"/>
  <c r="K1439" i="2"/>
  <c r="O1913" i="2"/>
  <c r="O1909" i="2"/>
  <c r="O1905" i="2"/>
  <c r="O1901" i="2"/>
  <c r="O1897" i="2"/>
  <c r="O1893" i="2"/>
  <c r="O1889" i="2"/>
  <c r="O1885" i="2"/>
  <c r="O1881" i="2"/>
  <c r="O1877" i="2"/>
  <c r="O1873" i="2"/>
  <c r="O1869" i="2"/>
  <c r="O1865" i="2"/>
  <c r="O1861" i="2"/>
  <c r="O1857" i="2"/>
  <c r="O1853" i="2"/>
  <c r="O1849" i="2"/>
  <c r="O1845" i="2"/>
  <c r="O1841" i="2"/>
  <c r="O1837" i="2"/>
  <c r="O1833" i="2"/>
  <c r="O1825" i="2"/>
  <c r="O1817" i="2"/>
  <c r="J1803" i="2"/>
  <c r="K1803" i="2"/>
  <c r="J1701" i="2"/>
  <c r="K1701" i="2"/>
  <c r="J1625" i="2"/>
  <c r="K1625" i="2"/>
  <c r="O1620" i="2"/>
  <c r="N1620" i="2"/>
  <c r="K1614" i="2"/>
  <c r="J1614" i="2"/>
  <c r="J1517" i="2"/>
  <c r="K1517" i="2"/>
  <c r="N1445" i="2"/>
  <c r="O1445" i="2"/>
  <c r="J1752" i="2"/>
  <c r="K1752" i="2"/>
  <c r="J1749" i="2"/>
  <c r="K1749" i="2"/>
  <c r="J1669" i="2"/>
  <c r="K1669" i="2"/>
  <c r="K1646" i="2"/>
  <c r="J1646" i="2"/>
  <c r="J1604" i="2"/>
  <c r="K1604" i="2"/>
  <c r="J1597" i="2"/>
  <c r="K1597" i="2"/>
  <c r="J1587" i="2"/>
  <c r="K1587" i="2"/>
  <c r="N1495" i="2"/>
  <c r="O1495" i="2"/>
  <c r="J1810" i="2"/>
  <c r="K1810" i="2"/>
  <c r="N1808" i="2"/>
  <c r="O1808" i="2"/>
  <c r="J1755" i="2"/>
  <c r="K1755" i="2"/>
  <c r="N1721" i="2"/>
  <c r="O1721" i="2"/>
  <c r="J1571" i="2"/>
  <c r="K1522" i="2"/>
  <c r="J1522" i="2"/>
  <c r="K1498" i="2"/>
  <c r="J1498" i="2"/>
  <c r="N1455" i="2"/>
  <c r="O1455" i="2"/>
  <c r="K1825" i="2"/>
  <c r="J1825" i="2"/>
  <c r="K1817" i="2"/>
  <c r="J1817" i="2"/>
  <c r="N1689" i="2"/>
  <c r="O1689" i="2"/>
  <c r="N1621" i="2"/>
  <c r="O1621" i="2"/>
  <c r="J1615" i="2"/>
  <c r="N1607" i="2"/>
  <c r="O1607" i="2"/>
  <c r="N1573" i="2"/>
  <c r="O1573" i="2"/>
  <c r="O1500" i="2"/>
  <c r="N1500" i="2"/>
  <c r="J1811" i="2"/>
  <c r="J1756" i="2"/>
  <c r="K1756" i="2"/>
  <c r="K1750" i="2"/>
  <c r="J1750" i="2"/>
  <c r="N1745" i="2"/>
  <c r="O1745" i="2"/>
  <c r="N1722" i="2"/>
  <c r="O1722" i="2"/>
  <c r="N1657" i="2"/>
  <c r="O1657" i="2"/>
  <c r="J1647" i="2"/>
  <c r="K1647" i="2"/>
  <c r="N1610" i="2"/>
  <c r="O1610" i="2"/>
  <c r="J1553" i="2"/>
  <c r="K1553" i="2"/>
  <c r="O1504" i="2"/>
  <c r="N1504" i="2"/>
  <c r="N1479" i="2"/>
  <c r="O1479" i="2"/>
  <c r="J1469" i="2"/>
  <c r="N1451" i="2"/>
  <c r="O1451" i="2"/>
  <c r="N1427" i="2"/>
  <c r="O1427" i="2"/>
  <c r="J1421" i="2"/>
  <c r="K1421" i="2"/>
  <c r="J1415" i="2"/>
  <c r="K1415" i="2"/>
  <c r="O1400" i="2"/>
  <c r="N1400" i="2"/>
  <c r="J1391" i="2"/>
  <c r="K1391" i="2"/>
  <c r="J1387" i="2"/>
  <c r="K1387" i="2"/>
  <c r="K1374" i="2"/>
  <c r="J1374" i="2"/>
  <c r="N1359" i="2"/>
  <c r="O1359" i="2"/>
  <c r="J1355" i="2"/>
  <c r="K1355" i="2"/>
  <c r="O1326" i="2"/>
  <c r="N1326" i="2"/>
  <c r="K1294" i="2"/>
  <c r="J1294" i="2"/>
  <c r="N1283" i="2"/>
  <c r="O1283" i="2"/>
  <c r="K1262" i="2"/>
  <c r="J1262" i="2"/>
  <c r="N1251" i="2"/>
  <c r="O1251" i="2"/>
  <c r="K1230" i="2"/>
  <c r="J1230" i="2"/>
  <c r="N1219" i="2"/>
  <c r="O1219" i="2"/>
  <c r="K1198" i="2"/>
  <c r="J1198" i="2"/>
  <c r="N1187" i="2"/>
  <c r="O1187" i="2"/>
  <c r="K1166" i="2"/>
  <c r="J1166" i="2"/>
  <c r="N1155" i="2"/>
  <c r="O1155" i="2"/>
  <c r="K1134" i="2"/>
  <c r="J1134" i="2"/>
  <c r="N1123" i="2"/>
  <c r="O1123" i="2"/>
  <c r="K1102" i="2"/>
  <c r="J1102" i="2"/>
  <c r="N1091" i="2"/>
  <c r="O1091" i="2"/>
  <c r="K1070" i="2"/>
  <c r="J1070" i="2"/>
  <c r="N1059" i="2"/>
  <c r="O1059" i="2"/>
  <c r="K1038" i="2"/>
  <c r="J1038" i="2"/>
  <c r="N1027" i="2"/>
  <c r="O1027" i="2"/>
  <c r="O1012" i="2"/>
  <c r="N1012" i="2"/>
  <c r="J993" i="2"/>
  <c r="K993" i="2"/>
  <c r="N1807" i="2"/>
  <c r="O1802" i="2"/>
  <c r="O1801" i="2"/>
  <c r="K1785" i="2"/>
  <c r="N1778" i="2"/>
  <c r="N1776" i="2"/>
  <c r="K1768" i="2"/>
  <c r="O1759" i="2"/>
  <c r="O1758" i="2"/>
  <c r="O1757" i="2"/>
  <c r="O1753" i="2"/>
  <c r="K1745" i="2"/>
  <c r="K1743" i="2"/>
  <c r="O1737" i="2"/>
  <c r="K1721" i="2"/>
  <c r="K1719" i="2"/>
  <c r="K1716" i="2"/>
  <c r="O1707" i="2"/>
  <c r="O1706" i="2"/>
  <c r="O1705" i="2"/>
  <c r="K1689" i="2"/>
  <c r="K1687" i="2"/>
  <c r="K1684" i="2"/>
  <c r="O1675" i="2"/>
  <c r="O1674" i="2"/>
  <c r="O1673" i="2"/>
  <c r="K1657" i="2"/>
  <c r="K1652" i="2"/>
  <c r="N1648" i="2"/>
  <c r="J1642" i="2"/>
  <c r="O1637" i="2"/>
  <c r="K1631" i="2"/>
  <c r="O1627" i="2"/>
  <c r="O1626" i="2"/>
  <c r="K1621" i="2"/>
  <c r="K1620" i="2"/>
  <c r="N1616" i="2"/>
  <c r="J1610" i="2"/>
  <c r="J1607" i="2"/>
  <c r="O1604" i="2"/>
  <c r="K1594" i="2"/>
  <c r="K1593" i="2"/>
  <c r="N1579" i="2"/>
  <c r="O1579" i="2"/>
  <c r="N1569" i="2"/>
  <c r="O1569" i="2"/>
  <c r="K1567" i="2"/>
  <c r="K1564" i="2"/>
  <c r="J1554" i="2"/>
  <c r="N1525" i="2"/>
  <c r="O1525" i="2"/>
  <c r="N1520" i="2"/>
  <c r="N1515" i="2"/>
  <c r="O1515" i="2"/>
  <c r="N1509" i="2"/>
  <c r="O1509" i="2"/>
  <c r="J1503" i="2"/>
  <c r="K1503" i="2"/>
  <c r="O1501" i="2"/>
  <c r="J1473" i="2"/>
  <c r="K1473" i="2"/>
  <c r="N1467" i="2"/>
  <c r="O1467" i="2"/>
  <c r="N1461" i="2"/>
  <c r="O1461" i="2"/>
  <c r="J1455" i="2"/>
  <c r="K1455" i="2"/>
  <c r="O1452" i="2"/>
  <c r="N1452" i="2"/>
  <c r="N1433" i="2"/>
  <c r="O1433" i="2"/>
  <c r="N1428" i="2"/>
  <c r="K1422" i="2"/>
  <c r="J1422" i="2"/>
  <c r="N1413" i="2"/>
  <c r="O1413" i="2"/>
  <c r="N1385" i="2"/>
  <c r="O1385" i="2"/>
  <c r="N1353" i="2"/>
  <c r="O1353" i="2"/>
  <c r="J1347" i="2"/>
  <c r="K1347" i="2"/>
  <c r="O1318" i="2"/>
  <c r="N1318" i="2"/>
  <c r="J1309" i="2"/>
  <c r="K1309" i="2"/>
  <c r="K1304" i="2"/>
  <c r="J1304" i="2"/>
  <c r="J1277" i="2"/>
  <c r="K1272" i="2"/>
  <c r="J1272" i="2"/>
  <c r="J1245" i="2"/>
  <c r="K1240" i="2"/>
  <c r="J1240" i="2"/>
  <c r="J1213" i="2"/>
  <c r="K1213" i="2"/>
  <c r="K1208" i="2"/>
  <c r="J1208" i="2"/>
  <c r="J1181" i="2"/>
  <c r="K1181" i="2"/>
  <c r="K1176" i="2"/>
  <c r="J1176" i="2"/>
  <c r="J1149" i="2"/>
  <c r="K1149" i="2"/>
  <c r="K1144" i="2"/>
  <c r="J1144" i="2"/>
  <c r="J1117" i="2"/>
  <c r="K1117" i="2"/>
  <c r="J1112" i="2"/>
  <c r="J1085" i="2"/>
  <c r="K1085" i="2"/>
  <c r="K1080" i="2"/>
  <c r="J1080" i="2"/>
  <c r="J1053" i="2"/>
  <c r="K1053" i="2"/>
  <c r="J1048" i="2"/>
  <c r="J1021" i="2"/>
  <c r="K1021" i="2"/>
  <c r="K1016" i="2"/>
  <c r="J1016" i="2"/>
  <c r="K1006" i="2"/>
  <c r="J1006" i="2"/>
  <c r="J1001" i="2"/>
  <c r="K1001" i="2"/>
  <c r="O990" i="2"/>
  <c r="N990" i="2"/>
  <c r="N985" i="2"/>
  <c r="O985" i="2"/>
  <c r="K1799" i="2"/>
  <c r="K1796" i="2"/>
  <c r="K1792" i="2"/>
  <c r="K1788" i="2"/>
  <c r="K1775" i="2"/>
  <c r="K1772" i="2"/>
  <c r="K1771" i="2"/>
  <c r="K1767" i="2"/>
  <c r="N1756" i="2"/>
  <c r="O1754" i="2"/>
  <c r="N1752" i="2"/>
  <c r="O1750" i="2"/>
  <c r="O1749" i="2"/>
  <c r="J1742" i="2"/>
  <c r="K1740" i="2"/>
  <c r="O1735" i="2"/>
  <c r="O1734" i="2"/>
  <c r="O1733" i="2"/>
  <c r="K1717" i="2"/>
  <c r="K1715" i="2"/>
  <c r="K1712" i="2"/>
  <c r="O1703" i="2"/>
  <c r="O1702" i="2"/>
  <c r="O1701" i="2"/>
  <c r="K1685" i="2"/>
  <c r="K1683" i="2"/>
  <c r="K1680" i="2"/>
  <c r="O1671" i="2"/>
  <c r="O1670" i="2"/>
  <c r="O1669" i="2"/>
  <c r="K1653" i="2"/>
  <c r="K1651" i="2"/>
  <c r="O1647" i="2"/>
  <c r="O1646" i="2"/>
  <c r="K1641" i="2"/>
  <c r="N1636" i="2"/>
  <c r="J1630" i="2"/>
  <c r="O1625" i="2"/>
  <c r="K1619" i="2"/>
  <c r="O1615" i="2"/>
  <c r="O1614" i="2"/>
  <c r="K1606" i="2"/>
  <c r="O1603" i="2"/>
  <c r="K1600" i="2"/>
  <c r="N1597" i="2"/>
  <c r="J1583" i="2"/>
  <c r="K1583" i="2"/>
  <c r="O1581" i="2"/>
  <c r="K1578" i="2"/>
  <c r="N1570" i="2"/>
  <c r="O1570" i="2"/>
  <c r="K1568" i="2"/>
  <c r="N1565" i="2"/>
  <c r="O1565" i="2"/>
  <c r="K1555" i="2"/>
  <c r="J1543" i="2"/>
  <c r="K1543" i="2"/>
  <c r="O1541" i="2"/>
  <c r="K1539" i="2"/>
  <c r="O1531" i="2"/>
  <c r="J1519" i="2"/>
  <c r="K1519" i="2"/>
  <c r="O1516" i="2"/>
  <c r="N1516" i="2"/>
  <c r="N1491" i="2"/>
  <c r="O1491" i="2"/>
  <c r="J1485" i="2"/>
  <c r="K1485" i="2"/>
  <c r="K1479" i="2"/>
  <c r="K1470" i="2"/>
  <c r="J1470" i="2"/>
  <c r="K1451" i="2"/>
  <c r="J1437" i="2"/>
  <c r="K1437" i="2"/>
  <c r="N1409" i="2"/>
  <c r="O1409" i="2"/>
  <c r="N1397" i="2"/>
  <c r="O1397" i="2"/>
  <c r="K1388" i="2"/>
  <c r="J1388" i="2"/>
  <c r="O1376" i="2"/>
  <c r="N1376" i="2"/>
  <c r="O1364" i="2"/>
  <c r="N1364" i="2"/>
  <c r="N1345" i="2"/>
  <c r="O1345" i="2"/>
  <c r="J1339" i="2"/>
  <c r="K1339" i="2"/>
  <c r="O1310" i="2"/>
  <c r="N1310" i="2"/>
  <c r="O1284" i="2"/>
  <c r="N1284" i="2"/>
  <c r="O1278" i="2"/>
  <c r="N1278" i="2"/>
  <c r="O1252" i="2"/>
  <c r="N1252" i="2"/>
  <c r="O1246" i="2"/>
  <c r="N1246" i="2"/>
  <c r="O1220" i="2"/>
  <c r="N1220" i="2"/>
  <c r="O1214" i="2"/>
  <c r="N1214" i="2"/>
  <c r="O1188" i="2"/>
  <c r="N1188" i="2"/>
  <c r="O1182" i="2"/>
  <c r="N1182" i="2"/>
  <c r="O1156" i="2"/>
  <c r="N1156" i="2"/>
  <c r="O1150" i="2"/>
  <c r="N1150" i="2"/>
  <c r="O1124" i="2"/>
  <c r="N1124" i="2"/>
  <c r="O1118" i="2"/>
  <c r="N1118" i="2"/>
  <c r="O1092" i="2"/>
  <c r="N1092" i="2"/>
  <c r="O1086" i="2"/>
  <c r="N1086" i="2"/>
  <c r="O1060" i="2"/>
  <c r="N1060" i="2"/>
  <c r="O1054" i="2"/>
  <c r="N1054" i="2"/>
  <c r="O1028" i="2"/>
  <c r="N1028" i="2"/>
  <c r="O1022" i="2"/>
  <c r="N1022" i="2"/>
  <c r="N995" i="2"/>
  <c r="O995" i="2"/>
  <c r="J1800" i="2"/>
  <c r="J1798" i="2"/>
  <c r="K1789" i="2"/>
  <c r="N1780" i="2"/>
  <c r="J1774" i="2"/>
  <c r="J1770" i="2"/>
  <c r="J1766" i="2"/>
  <c r="N1748" i="2"/>
  <c r="K1741" i="2"/>
  <c r="O1731" i="2"/>
  <c r="K1713" i="2"/>
  <c r="O1699" i="2"/>
  <c r="K1681" i="2"/>
  <c r="O1667" i="2"/>
  <c r="J1650" i="2"/>
  <c r="O1635" i="2"/>
  <c r="K1629" i="2"/>
  <c r="N1624" i="2"/>
  <c r="J1618" i="2"/>
  <c r="N1609" i="2"/>
  <c r="J1599" i="2"/>
  <c r="J1584" i="2"/>
  <c r="K1579" i="2"/>
  <c r="K1569" i="2"/>
  <c r="O1546" i="2"/>
  <c r="O1536" i="2"/>
  <c r="J1530" i="2"/>
  <c r="K1530" i="2"/>
  <c r="K1525" i="2"/>
  <c r="K1515" i="2"/>
  <c r="O1511" i="2"/>
  <c r="N1497" i="2"/>
  <c r="O1497" i="2"/>
  <c r="N1492" i="2"/>
  <c r="K1486" i="2"/>
  <c r="J1486" i="2"/>
  <c r="N1481" i="2"/>
  <c r="O1481" i="2"/>
  <c r="K1474" i="2"/>
  <c r="J1474" i="2"/>
  <c r="O1468" i="2"/>
  <c r="N1468" i="2"/>
  <c r="K1461" i="2"/>
  <c r="J1452" i="2"/>
  <c r="J1441" i="2"/>
  <c r="K1441" i="2"/>
  <c r="K1433" i="2"/>
  <c r="J1379" i="2"/>
  <c r="K1379" i="2"/>
  <c r="N1373" i="2"/>
  <c r="O1373" i="2"/>
  <c r="N1357" i="2"/>
  <c r="O1357" i="2"/>
  <c r="K1348" i="2"/>
  <c r="J1348" i="2"/>
  <c r="N1337" i="2"/>
  <c r="O1337" i="2"/>
  <c r="J1331" i="2"/>
  <c r="N1293" i="2"/>
  <c r="O1293" i="2"/>
  <c r="J1287" i="2"/>
  <c r="K1287" i="2"/>
  <c r="N1261" i="2"/>
  <c r="O1261" i="2"/>
  <c r="J1255" i="2"/>
  <c r="K1255" i="2"/>
  <c r="N1229" i="2"/>
  <c r="O1229" i="2"/>
  <c r="J1223" i="2"/>
  <c r="K1223" i="2"/>
  <c r="N1197" i="2"/>
  <c r="O1197" i="2"/>
  <c r="J1191" i="2"/>
  <c r="K1191" i="2"/>
  <c r="N1165" i="2"/>
  <c r="O1165" i="2"/>
  <c r="J1159" i="2"/>
  <c r="K1159" i="2"/>
  <c r="N1133" i="2"/>
  <c r="O1133" i="2"/>
  <c r="J1127" i="2"/>
  <c r="K1127" i="2"/>
  <c r="N1101" i="2"/>
  <c r="O1101" i="2"/>
  <c r="J1095" i="2"/>
  <c r="K1095" i="2"/>
  <c r="N1069" i="2"/>
  <c r="O1069" i="2"/>
  <c r="J1063" i="2"/>
  <c r="K1063" i="2"/>
  <c r="N1037" i="2"/>
  <c r="O1037" i="2"/>
  <c r="J1031" i="2"/>
  <c r="K1031" i="2"/>
  <c r="J985" i="2"/>
  <c r="K985" i="2"/>
  <c r="J1585" i="2"/>
  <c r="K1585" i="2"/>
  <c r="N1561" i="2"/>
  <c r="O1561" i="2"/>
  <c r="N1557" i="2"/>
  <c r="O1557" i="2"/>
  <c r="O1532" i="2"/>
  <c r="N1532" i="2"/>
  <c r="J1501" i="2"/>
  <c r="K1501" i="2"/>
  <c r="N1477" i="2"/>
  <c r="O1477" i="2"/>
  <c r="O1472" i="2"/>
  <c r="N1472" i="2"/>
  <c r="N1463" i="2"/>
  <c r="O1463" i="2"/>
  <c r="N1449" i="2"/>
  <c r="O1449" i="2"/>
  <c r="N1443" i="2"/>
  <c r="O1443" i="2"/>
  <c r="K1438" i="2"/>
  <c r="J1438" i="2"/>
  <c r="N1435" i="2"/>
  <c r="O1435" i="2"/>
  <c r="O1424" i="2"/>
  <c r="N1424" i="2"/>
  <c r="J1409" i="2"/>
  <c r="K1409" i="2"/>
  <c r="N1403" i="2"/>
  <c r="O1403" i="2"/>
  <c r="J1397" i="2"/>
  <c r="K1340" i="2"/>
  <c r="J1340" i="2"/>
  <c r="N1329" i="2"/>
  <c r="O1329" i="2"/>
  <c r="J1323" i="2"/>
  <c r="K1323" i="2"/>
  <c r="K1310" i="2"/>
  <c r="J1310" i="2"/>
  <c r="N1299" i="2"/>
  <c r="O1299" i="2"/>
  <c r="J1278" i="2"/>
  <c r="N1267" i="2"/>
  <c r="O1267" i="2"/>
  <c r="K1246" i="2"/>
  <c r="J1246" i="2"/>
  <c r="N1235" i="2"/>
  <c r="O1235" i="2"/>
  <c r="K1214" i="2"/>
  <c r="J1214" i="2"/>
  <c r="N1203" i="2"/>
  <c r="O1203" i="2"/>
  <c r="K1182" i="2"/>
  <c r="J1182" i="2"/>
  <c r="N1171" i="2"/>
  <c r="O1171" i="2"/>
  <c r="K1150" i="2"/>
  <c r="J1150" i="2"/>
  <c r="N1139" i="2"/>
  <c r="O1139" i="2"/>
  <c r="K1118" i="2"/>
  <c r="J1118" i="2"/>
  <c r="N1107" i="2"/>
  <c r="O1107" i="2"/>
  <c r="K1086" i="2"/>
  <c r="J1086" i="2"/>
  <c r="N1075" i="2"/>
  <c r="O1075" i="2"/>
  <c r="K1054" i="2"/>
  <c r="J1054" i="2"/>
  <c r="N1043" i="2"/>
  <c r="O1043" i="2"/>
  <c r="K1022" i="2"/>
  <c r="J1022" i="2"/>
  <c r="N1005" i="2"/>
  <c r="O1005" i="2"/>
  <c r="O1000" i="2"/>
  <c r="N1000" i="2"/>
  <c r="J995" i="2"/>
  <c r="N1815" i="2"/>
  <c r="J1809" i="2"/>
  <c r="J1802" i="2"/>
  <c r="N1784" i="2"/>
  <c r="O1783" i="2"/>
  <c r="K1757" i="2"/>
  <c r="K1753" i="2"/>
  <c r="K1737" i="2"/>
  <c r="O1723" i="2"/>
  <c r="K1705" i="2"/>
  <c r="O1691" i="2"/>
  <c r="K1673" i="2"/>
  <c r="O1659" i="2"/>
  <c r="O1643" i="2"/>
  <c r="N1632" i="2"/>
  <c r="J1626" i="2"/>
  <c r="O1611" i="2"/>
  <c r="N1601" i="2"/>
  <c r="N1595" i="2"/>
  <c r="J1586" i="2"/>
  <c r="J1560" i="2"/>
  <c r="N1547" i="2"/>
  <c r="O1547" i="2"/>
  <c r="N1537" i="2"/>
  <c r="O1537" i="2"/>
  <c r="K1535" i="2"/>
  <c r="J1531" i="2"/>
  <c r="K1531" i="2"/>
  <c r="K1527" i="2"/>
  <c r="J1505" i="2"/>
  <c r="K1505" i="2"/>
  <c r="K1497" i="2"/>
  <c r="N1464" i="2"/>
  <c r="N1459" i="2"/>
  <c r="O1459" i="2"/>
  <c r="J1457" i="2"/>
  <c r="K1457" i="2"/>
  <c r="K1442" i="2"/>
  <c r="J1442" i="2"/>
  <c r="O1436" i="2"/>
  <c r="N1436" i="2"/>
  <c r="N1431" i="2"/>
  <c r="O1431" i="2"/>
  <c r="O1410" i="2"/>
  <c r="N1410" i="2"/>
  <c r="N1395" i="2"/>
  <c r="O1395" i="2"/>
  <c r="J1393" i="2"/>
  <c r="K1393" i="2"/>
  <c r="J1373" i="2"/>
  <c r="K1373" i="2"/>
  <c r="J1369" i="2"/>
  <c r="K1369" i="2"/>
  <c r="J1357" i="2"/>
  <c r="K1357" i="2"/>
  <c r="O1350" i="2"/>
  <c r="N1350" i="2"/>
  <c r="K1332" i="2"/>
  <c r="J1332" i="2"/>
  <c r="N1321" i="2"/>
  <c r="O1321" i="2"/>
  <c r="J1315" i="2"/>
  <c r="K1315" i="2"/>
  <c r="J1293" i="2"/>
  <c r="K1288" i="2"/>
  <c r="J1288" i="2"/>
  <c r="J1261" i="2"/>
  <c r="K1261" i="2"/>
  <c r="K1256" i="2"/>
  <c r="J1256" i="2"/>
  <c r="J1229" i="2"/>
  <c r="K1229" i="2"/>
  <c r="K1224" i="2"/>
  <c r="J1224" i="2"/>
  <c r="J1197" i="2"/>
  <c r="K1197" i="2"/>
  <c r="K1192" i="2"/>
  <c r="J1192" i="2"/>
  <c r="J1165" i="2"/>
  <c r="K1165" i="2"/>
  <c r="K1160" i="2"/>
  <c r="J1160" i="2"/>
  <c r="J1133" i="2"/>
  <c r="K1133" i="2"/>
  <c r="K1128" i="2"/>
  <c r="J1128" i="2"/>
  <c r="J1101" i="2"/>
  <c r="K1101" i="2"/>
  <c r="K1096" i="2"/>
  <c r="J1096" i="2"/>
  <c r="J1069" i="2"/>
  <c r="K1069" i="2"/>
  <c r="K1064" i="2"/>
  <c r="J1064" i="2"/>
  <c r="J1037" i="2"/>
  <c r="K1037" i="2"/>
  <c r="J1032" i="2"/>
  <c r="O996" i="2"/>
  <c r="N996" i="2"/>
  <c r="N979" i="2"/>
  <c r="O979" i="2"/>
  <c r="N1589" i="2"/>
  <c r="O1589" i="2"/>
  <c r="J1575" i="2"/>
  <c r="J1551" i="2"/>
  <c r="K1551" i="2"/>
  <c r="N1538" i="2"/>
  <c r="O1538" i="2"/>
  <c r="N1529" i="2"/>
  <c r="O1529" i="2"/>
  <c r="N1523" i="2"/>
  <c r="O1523" i="2"/>
  <c r="J1521" i="2"/>
  <c r="K1521" i="2"/>
  <c r="N1513" i="2"/>
  <c r="O1513" i="2"/>
  <c r="N1507" i="2"/>
  <c r="O1507" i="2"/>
  <c r="K1502" i="2"/>
  <c r="J1502" i="2"/>
  <c r="N1499" i="2"/>
  <c r="O1499" i="2"/>
  <c r="O1488" i="2"/>
  <c r="N1488" i="2"/>
  <c r="J1487" i="2"/>
  <c r="K1487" i="2"/>
  <c r="K1458" i="2"/>
  <c r="J1458" i="2"/>
  <c r="O1440" i="2"/>
  <c r="N1440" i="2"/>
  <c r="N1415" i="2"/>
  <c r="O1415" i="2"/>
  <c r="O1404" i="2"/>
  <c r="N1404" i="2"/>
  <c r="J1398" i="2"/>
  <c r="K1394" i="2"/>
  <c r="J1394" i="2"/>
  <c r="N1391" i="2"/>
  <c r="O1391" i="2"/>
  <c r="N1367" i="2"/>
  <c r="O1367" i="2"/>
  <c r="O1342" i="2"/>
  <c r="N1342" i="2"/>
  <c r="K1324" i="2"/>
  <c r="J1324" i="2"/>
  <c r="N1313" i="2"/>
  <c r="O1313" i="2"/>
  <c r="O1300" i="2"/>
  <c r="N1300" i="2"/>
  <c r="O1294" i="2"/>
  <c r="N1294" i="2"/>
  <c r="O1268" i="2"/>
  <c r="N1268" i="2"/>
  <c r="O1262" i="2"/>
  <c r="N1262" i="2"/>
  <c r="O1236" i="2"/>
  <c r="N1236" i="2"/>
  <c r="O1230" i="2"/>
  <c r="N1230" i="2"/>
  <c r="O1204" i="2"/>
  <c r="N1204" i="2"/>
  <c r="O1198" i="2"/>
  <c r="N1198" i="2"/>
  <c r="O1172" i="2"/>
  <c r="N1172" i="2"/>
  <c r="O1166" i="2"/>
  <c r="N1166" i="2"/>
  <c r="O1140" i="2"/>
  <c r="N1140" i="2"/>
  <c r="O1134" i="2"/>
  <c r="N1134" i="2"/>
  <c r="O1108" i="2"/>
  <c r="N1108" i="2"/>
  <c r="O1102" i="2"/>
  <c r="N1102" i="2"/>
  <c r="O1076" i="2"/>
  <c r="N1076" i="2"/>
  <c r="O1070" i="2"/>
  <c r="N1070" i="2"/>
  <c r="O1044" i="2"/>
  <c r="N1044" i="2"/>
  <c r="O1038" i="2"/>
  <c r="N1038" i="2"/>
  <c r="N1011" i="2"/>
  <c r="O1011" i="2"/>
  <c r="J1005" i="2"/>
  <c r="K1005" i="2"/>
  <c r="J983" i="2"/>
  <c r="K983" i="2"/>
  <c r="K994" i="2"/>
  <c r="J994" i="2"/>
  <c r="N999" i="2"/>
  <c r="O999" i="2"/>
  <c r="N1388" i="2"/>
  <c r="O1387" i="2"/>
  <c r="O1379" i="2"/>
  <c r="K1375" i="2"/>
  <c r="O1369" i="2"/>
  <c r="O1361" i="2"/>
  <c r="O1355" i="2"/>
  <c r="O1347" i="2"/>
  <c r="O1339" i="2"/>
  <c r="O1331" i="2"/>
  <c r="O1323" i="2"/>
  <c r="O1315" i="2"/>
  <c r="N1304" i="2"/>
  <c r="O1303" i="2"/>
  <c r="J1298" i="2"/>
  <c r="K1297" i="2"/>
  <c r="N1288" i="2"/>
  <c r="O1287" i="2"/>
  <c r="J1282" i="2"/>
  <c r="K1281" i="2"/>
  <c r="N1272" i="2"/>
  <c r="O1271" i="2"/>
  <c r="J1266" i="2"/>
  <c r="N1256" i="2"/>
  <c r="O1255" i="2"/>
  <c r="J1250" i="2"/>
  <c r="K1249" i="2"/>
  <c r="N1240" i="2"/>
  <c r="O1239" i="2"/>
  <c r="J1234" i="2"/>
  <c r="N1224" i="2"/>
  <c r="O1223" i="2"/>
  <c r="J1218" i="2"/>
  <c r="K1217" i="2"/>
  <c r="N1208" i="2"/>
  <c r="O1207" i="2"/>
  <c r="J1202" i="2"/>
  <c r="K1201" i="2"/>
  <c r="N1192" i="2"/>
  <c r="O1191" i="2"/>
  <c r="J1186" i="2"/>
  <c r="K1185" i="2"/>
  <c r="N1176" i="2"/>
  <c r="O1175" i="2"/>
  <c r="J1170" i="2"/>
  <c r="K1169" i="2"/>
  <c r="N1160" i="2"/>
  <c r="O1159" i="2"/>
  <c r="J1154" i="2"/>
  <c r="K1153" i="2"/>
  <c r="N1144" i="2"/>
  <c r="O1143" i="2"/>
  <c r="J1138" i="2"/>
  <c r="K1137" i="2"/>
  <c r="N1128" i="2"/>
  <c r="O1127" i="2"/>
  <c r="J1122" i="2"/>
  <c r="K1121" i="2"/>
  <c r="N1112" i="2"/>
  <c r="O1111" i="2"/>
  <c r="J1106" i="2"/>
  <c r="K1105" i="2"/>
  <c r="N1096" i="2"/>
  <c r="O1095" i="2"/>
  <c r="J1090" i="2"/>
  <c r="K1089" i="2"/>
  <c r="N1080" i="2"/>
  <c r="O1079" i="2"/>
  <c r="J1074" i="2"/>
  <c r="K1073" i="2"/>
  <c r="N1064" i="2"/>
  <c r="O1063" i="2"/>
  <c r="J1058" i="2"/>
  <c r="K1057" i="2"/>
  <c r="N1048" i="2"/>
  <c r="O1047" i="2"/>
  <c r="J1042" i="2"/>
  <c r="K1041" i="2"/>
  <c r="N1032" i="2"/>
  <c r="O1031" i="2"/>
  <c r="J1026" i="2"/>
  <c r="K1025" i="2"/>
  <c r="N1016" i="2"/>
  <c r="O1015" i="2"/>
  <c r="J1010" i="2"/>
  <c r="K1009" i="2"/>
  <c r="O1001" i="2"/>
  <c r="J988" i="2"/>
  <c r="K978" i="2"/>
  <c r="J978" i="2"/>
  <c r="N983" i="2"/>
  <c r="O983" i="2"/>
  <c r="K1423" i="2"/>
  <c r="O1417" i="2"/>
  <c r="N1408" i="2"/>
  <c r="J1406" i="2"/>
  <c r="O1399" i="2"/>
  <c r="O1381" i="2"/>
  <c r="J1378" i="2"/>
  <c r="K1377" i="2"/>
  <c r="N1372" i="2"/>
  <c r="O1371" i="2"/>
  <c r="O1363" i="2"/>
  <c r="O1349" i="2"/>
  <c r="O1341" i="2"/>
  <c r="O1333" i="2"/>
  <c r="O1325" i="2"/>
  <c r="O1317" i="2"/>
  <c r="N1308" i="2"/>
  <c r="O1307" i="2"/>
  <c r="J1302" i="2"/>
  <c r="K1301" i="2"/>
  <c r="N1292" i="2"/>
  <c r="O1291" i="2"/>
  <c r="J1286" i="2"/>
  <c r="K1285" i="2"/>
  <c r="N1276" i="2"/>
  <c r="O1275" i="2"/>
  <c r="J1270" i="2"/>
  <c r="N1260" i="2"/>
  <c r="O1259" i="2"/>
  <c r="J1254" i="2"/>
  <c r="K1253" i="2"/>
  <c r="N1244" i="2"/>
  <c r="O1243" i="2"/>
  <c r="J1238" i="2"/>
  <c r="K1237" i="2"/>
  <c r="N1228" i="2"/>
  <c r="O1227" i="2"/>
  <c r="J1222" i="2"/>
  <c r="K1221" i="2"/>
  <c r="N1212" i="2"/>
  <c r="O1211" i="2"/>
  <c r="J1206" i="2"/>
  <c r="K1205" i="2"/>
  <c r="N1196" i="2"/>
  <c r="O1195" i="2"/>
  <c r="J1190" i="2"/>
  <c r="N1180" i="2"/>
  <c r="O1179" i="2"/>
  <c r="J1174" i="2"/>
  <c r="K1173" i="2"/>
  <c r="N1164" i="2"/>
  <c r="O1163" i="2"/>
  <c r="J1158" i="2"/>
  <c r="K1157" i="2"/>
  <c r="N1148" i="2"/>
  <c r="O1147" i="2"/>
  <c r="J1142" i="2"/>
  <c r="K1141" i="2"/>
  <c r="N1132" i="2"/>
  <c r="O1131" i="2"/>
  <c r="J1126" i="2"/>
  <c r="K1125" i="2"/>
  <c r="N1116" i="2"/>
  <c r="O1115" i="2"/>
  <c r="J1110" i="2"/>
  <c r="K1109" i="2"/>
  <c r="N1100" i="2"/>
  <c r="O1099" i="2"/>
  <c r="J1094" i="2"/>
  <c r="K1093" i="2"/>
  <c r="N1084" i="2"/>
  <c r="O1083" i="2"/>
  <c r="J1078" i="2"/>
  <c r="K1077" i="2"/>
  <c r="N1068" i="2"/>
  <c r="O1067" i="2"/>
  <c r="J1062" i="2"/>
  <c r="K1061" i="2"/>
  <c r="N1052" i="2"/>
  <c r="O1051" i="2"/>
  <c r="J1046" i="2"/>
  <c r="K1045" i="2"/>
  <c r="N1036" i="2"/>
  <c r="O1035" i="2"/>
  <c r="J1030" i="2"/>
  <c r="K1029" i="2"/>
  <c r="N1020" i="2"/>
  <c r="O1019" i="2"/>
  <c r="O984" i="2"/>
  <c r="N984" i="2"/>
  <c r="J961" i="2"/>
  <c r="K961" i="2"/>
  <c r="J905" i="2"/>
  <c r="K905" i="2"/>
  <c r="N884" i="2"/>
  <c r="O884" i="2"/>
  <c r="N873" i="2"/>
  <c r="O873" i="2"/>
  <c r="N781" i="2"/>
  <c r="O781" i="2"/>
  <c r="O977" i="2"/>
  <c r="N977" i="2"/>
  <c r="J916" i="2"/>
  <c r="K916" i="2"/>
  <c r="N906" i="2"/>
  <c r="O906" i="2"/>
  <c r="K975" i="2"/>
  <c r="J975" i="2"/>
  <c r="N971" i="2"/>
  <c r="O971" i="2"/>
  <c r="J832" i="2"/>
  <c r="K832" i="2"/>
  <c r="J816" i="2"/>
  <c r="K816" i="2"/>
  <c r="N965" i="2"/>
  <c r="O965" i="2"/>
  <c r="N918" i="2"/>
  <c r="O918" i="2"/>
  <c r="J973" i="2"/>
  <c r="K973" i="2"/>
  <c r="N957" i="2"/>
  <c r="O957" i="2"/>
  <c r="N929" i="2"/>
  <c r="O929" i="2"/>
  <c r="J960" i="2"/>
  <c r="K960" i="2"/>
  <c r="J904" i="2"/>
  <c r="K904" i="2"/>
  <c r="N883" i="2"/>
  <c r="O883" i="2"/>
  <c r="K974" i="2"/>
  <c r="J974" i="2"/>
  <c r="N970" i="2"/>
  <c r="O970" i="2"/>
  <c r="K948" i="2"/>
  <c r="J948" i="2"/>
  <c r="J940" i="2"/>
  <c r="K940" i="2"/>
  <c r="N930" i="2"/>
  <c r="O930" i="2"/>
  <c r="O872" i="2"/>
  <c r="N872" i="2"/>
  <c r="K871" i="2"/>
  <c r="J871" i="2"/>
  <c r="N867" i="2"/>
  <c r="O867" i="2"/>
  <c r="K847" i="2"/>
  <c r="J847" i="2"/>
  <c r="N840" i="2"/>
  <c r="O840" i="2"/>
  <c r="J756" i="2"/>
  <c r="K756" i="2"/>
  <c r="K971" i="2"/>
  <c r="K970" i="2"/>
  <c r="O937" i="2"/>
  <c r="K918" i="2"/>
  <c r="K913" i="2"/>
  <c r="O887" i="2"/>
  <c r="K873" i="2"/>
  <c r="O869" i="2"/>
  <c r="J857" i="2"/>
  <c r="K857" i="2"/>
  <c r="J834" i="2"/>
  <c r="N822" i="2"/>
  <c r="O822" i="2"/>
  <c r="N810" i="2"/>
  <c r="O810" i="2"/>
  <c r="J744" i="2"/>
  <c r="K744" i="2"/>
  <c r="O975" i="2"/>
  <c r="O974" i="2"/>
  <c r="O948" i="2"/>
  <c r="K944" i="2"/>
  <c r="K920" i="2"/>
  <c r="K858" i="2"/>
  <c r="J844" i="2"/>
  <c r="K844" i="2"/>
  <c r="J830" i="2"/>
  <c r="K830" i="2"/>
  <c r="N800" i="2"/>
  <c r="O800" i="2"/>
  <c r="N779" i="2"/>
  <c r="O779" i="2"/>
  <c r="N973" i="2"/>
  <c r="O962" i="2"/>
  <c r="O961" i="2"/>
  <c r="O953" i="2"/>
  <c r="K945" i="2"/>
  <c r="O941" i="2"/>
  <c r="O933" i="2"/>
  <c r="K921" i="2"/>
  <c r="O891" i="2"/>
  <c r="O880" i="2"/>
  <c r="O879" i="2"/>
  <c r="N870" i="2"/>
  <c r="O870" i="2"/>
  <c r="N846" i="2"/>
  <c r="O846" i="2"/>
  <c r="N841" i="2"/>
  <c r="O841" i="2"/>
  <c r="N820" i="2"/>
  <c r="O820" i="2"/>
  <c r="J807" i="2"/>
  <c r="J770" i="2"/>
  <c r="K770" i="2"/>
  <c r="O856" i="2"/>
  <c r="N856" i="2"/>
  <c r="J738" i="2"/>
  <c r="K738" i="2"/>
  <c r="J868" i="2"/>
  <c r="K868" i="2"/>
  <c r="O866" i="2"/>
  <c r="O850" i="2"/>
  <c r="J846" i="2"/>
  <c r="K846" i="2"/>
  <c r="K831" i="2"/>
  <c r="J831" i="2"/>
  <c r="N780" i="2"/>
  <c r="O780" i="2"/>
  <c r="K739" i="2"/>
  <c r="J739" i="2"/>
  <c r="J722" i="2"/>
  <c r="K722" i="2"/>
  <c r="J860" i="2"/>
  <c r="K860" i="2"/>
  <c r="N821" i="2"/>
  <c r="O821" i="2"/>
  <c r="N809" i="2"/>
  <c r="O809" i="2"/>
  <c r="N740" i="2"/>
  <c r="O740" i="2"/>
  <c r="J726" i="2"/>
  <c r="K726" i="2"/>
  <c r="O828" i="2"/>
  <c r="K822" i="2"/>
  <c r="K810" i="2"/>
  <c r="O804" i="2"/>
  <c r="O796" i="2"/>
  <c r="O792" i="2"/>
  <c r="O789" i="2"/>
  <c r="K787" i="2"/>
  <c r="O767" i="2"/>
  <c r="K765" i="2"/>
  <c r="O724" i="2"/>
  <c r="N724" i="2"/>
  <c r="O830" i="2"/>
  <c r="O829" i="2"/>
  <c r="J823" i="2"/>
  <c r="J811" i="2"/>
  <c r="K780" i="2"/>
  <c r="O730" i="2"/>
  <c r="J727" i="2"/>
  <c r="K727" i="2"/>
  <c r="J863" i="2"/>
  <c r="J855" i="2"/>
  <c r="K852" i="2"/>
  <c r="O838" i="2"/>
  <c r="O837" i="2"/>
  <c r="O836" i="2"/>
  <c r="J827" i="2"/>
  <c r="O818" i="2"/>
  <c r="O817" i="2"/>
  <c r="O808" i="2"/>
  <c r="J803" i="2"/>
  <c r="O798" i="2"/>
  <c r="K754" i="2"/>
  <c r="O842" i="2"/>
  <c r="K828" i="2"/>
  <c r="J815" i="2"/>
  <c r="K804" i="2"/>
  <c r="K789" i="2"/>
  <c r="N785" i="2"/>
  <c r="O784" i="2"/>
  <c r="K762" i="2"/>
  <c r="O747" i="2"/>
  <c r="N731" i="2"/>
  <c r="O731" i="2"/>
  <c r="K720" i="2"/>
  <c r="J737" i="2"/>
  <c r="K737" i="2"/>
  <c r="J731" i="2"/>
  <c r="K731" i="2"/>
  <c r="J717" i="2"/>
  <c r="K717" i="2"/>
  <c r="O711" i="2"/>
  <c r="K709" i="2"/>
  <c r="O713" i="2"/>
  <c r="K711" i="2"/>
  <c r="N3397" i="2"/>
  <c r="N3389" i="2"/>
  <c r="N3381" i="2"/>
  <c r="N3373" i="2"/>
  <c r="N3365" i="2"/>
  <c r="N3357" i="2"/>
  <c r="N3349" i="2"/>
  <c r="O3242" i="2"/>
  <c r="N3242" i="2"/>
  <c r="J3000" i="2"/>
  <c r="O3226" i="2"/>
  <c r="N3226" i="2"/>
  <c r="J3222" i="2"/>
  <c r="K3222" i="2"/>
  <c r="O3210" i="2"/>
  <c r="N3210" i="2"/>
  <c r="J3206" i="2"/>
  <c r="K3206" i="2"/>
  <c r="O3195" i="2"/>
  <c r="N3195" i="2"/>
  <c r="J3190" i="2"/>
  <c r="K3190" i="2"/>
  <c r="O3178" i="2"/>
  <c r="N3178" i="2"/>
  <c r="J3174" i="2"/>
  <c r="K3174" i="2"/>
  <c r="O3194" i="2"/>
  <c r="N3194" i="2"/>
  <c r="J3161" i="2"/>
  <c r="K3161" i="2"/>
  <c r="O3146" i="2"/>
  <c r="N3146" i="2"/>
  <c r="J3142" i="2"/>
  <c r="O3130" i="2"/>
  <c r="N3130" i="2"/>
  <c r="J3126" i="2"/>
  <c r="K3126" i="2"/>
  <c r="J3110" i="2"/>
  <c r="K3110" i="2"/>
  <c r="J3094" i="2"/>
  <c r="K3094" i="2"/>
  <c r="K3001" i="2"/>
  <c r="J3001" i="2"/>
  <c r="N3228" i="2"/>
  <c r="O3228" i="2"/>
  <c r="K3224" i="2"/>
  <c r="J3224" i="2"/>
  <c r="N3212" i="2"/>
  <c r="O3212" i="2"/>
  <c r="K3208" i="2"/>
  <c r="J3208" i="2"/>
  <c r="N3235" i="2"/>
  <c r="O3235" i="2"/>
  <c r="K3192" i="2"/>
  <c r="J3192" i="2"/>
  <c r="N3180" i="2"/>
  <c r="O3180" i="2"/>
  <c r="K3176" i="2"/>
  <c r="J3176" i="2"/>
  <c r="N3164" i="2"/>
  <c r="O3164" i="2"/>
  <c r="J3162" i="2"/>
  <c r="N3148" i="2"/>
  <c r="O3148" i="2"/>
  <c r="K3144" i="2"/>
  <c r="J3144" i="2"/>
  <c r="N3132" i="2"/>
  <c r="O3132" i="2"/>
  <c r="K3128" i="2"/>
  <c r="J3128" i="2"/>
  <c r="N3116" i="2"/>
  <c r="O3116" i="2"/>
  <c r="N3100" i="2"/>
  <c r="O3100" i="2"/>
  <c r="N3084" i="2"/>
  <c r="O3084" i="2"/>
  <c r="J3242" i="2"/>
  <c r="K3242" i="2"/>
  <c r="O3230" i="2"/>
  <c r="N3230" i="2"/>
  <c r="J3226" i="2"/>
  <c r="K3226" i="2"/>
  <c r="O3214" i="2"/>
  <c r="N3214" i="2"/>
  <c r="J3210" i="2"/>
  <c r="K3210" i="2"/>
  <c r="O3198" i="2"/>
  <c r="N3198" i="2"/>
  <c r="J3195" i="2"/>
  <c r="K3195" i="2"/>
  <c r="O3182" i="2"/>
  <c r="N3182" i="2"/>
  <c r="J3178" i="2"/>
  <c r="K3178" i="2"/>
  <c r="O3166" i="2"/>
  <c r="N3166" i="2"/>
  <c r="J3194" i="2"/>
  <c r="K3194" i="2"/>
  <c r="O3150" i="2"/>
  <c r="N3150" i="2"/>
  <c r="J3146" i="2"/>
  <c r="K3146" i="2"/>
  <c r="O3134" i="2"/>
  <c r="N3134" i="2"/>
  <c r="J3130" i="2"/>
  <c r="K3130" i="2"/>
  <c r="J3114" i="2"/>
  <c r="J3098" i="2"/>
  <c r="K3098" i="2"/>
  <c r="J3082" i="2"/>
  <c r="K3082" i="2"/>
  <c r="J3397" i="2"/>
  <c r="J3389" i="2"/>
  <c r="J3381" i="2"/>
  <c r="J3373" i="2"/>
  <c r="J3365" i="2"/>
  <c r="J3357" i="2"/>
  <c r="J3349" i="2"/>
  <c r="O3340" i="2"/>
  <c r="N3340" i="2"/>
  <c r="N3338" i="2"/>
  <c r="O3338" i="2"/>
  <c r="O3336" i="2"/>
  <c r="N3336" i="2"/>
  <c r="N3334" i="2"/>
  <c r="O3334" i="2"/>
  <c r="O3332" i="2"/>
  <c r="N3332" i="2"/>
  <c r="N3330" i="2"/>
  <c r="O3330" i="2"/>
  <c r="O3328" i="2"/>
  <c r="N3328" i="2"/>
  <c r="N3326" i="2"/>
  <c r="O3326" i="2"/>
  <c r="O3324" i="2"/>
  <c r="N3324" i="2"/>
  <c r="N3322" i="2"/>
  <c r="O3322" i="2"/>
  <c r="O3320" i="2"/>
  <c r="N3320" i="2"/>
  <c r="N3318" i="2"/>
  <c r="O3318" i="2"/>
  <c r="O3316" i="2"/>
  <c r="N3316" i="2"/>
  <c r="N3314" i="2"/>
  <c r="O3314" i="2"/>
  <c r="O3312" i="2"/>
  <c r="N3312" i="2"/>
  <c r="N3310" i="2"/>
  <c r="O3310" i="2"/>
  <c r="O3308" i="2"/>
  <c r="N3308" i="2"/>
  <c r="N3306" i="2"/>
  <c r="O3306" i="2"/>
  <c r="O3304" i="2"/>
  <c r="N3304" i="2"/>
  <c r="N3302" i="2"/>
  <c r="O3302" i="2"/>
  <c r="O3300" i="2"/>
  <c r="N3300" i="2"/>
  <c r="N3298" i="2"/>
  <c r="O3298" i="2"/>
  <c r="O3296" i="2"/>
  <c r="N3296" i="2"/>
  <c r="N3294" i="2"/>
  <c r="O3294" i="2"/>
  <c r="O2904" i="2"/>
  <c r="N2904" i="2"/>
  <c r="N2903" i="2"/>
  <c r="O2903" i="2"/>
  <c r="O2902" i="2"/>
  <c r="N2902" i="2"/>
  <c r="N3286" i="2"/>
  <c r="O3286" i="2"/>
  <c r="O3284" i="2"/>
  <c r="N3284" i="2"/>
  <c r="N3282" i="2"/>
  <c r="O3282" i="2"/>
  <c r="O3280" i="2"/>
  <c r="N3280" i="2"/>
  <c r="N3278" i="2"/>
  <c r="O3278" i="2"/>
  <c r="O3276" i="2"/>
  <c r="N3276" i="2"/>
  <c r="N3274" i="2"/>
  <c r="O3274" i="2"/>
  <c r="O3272" i="2"/>
  <c r="N3272" i="2"/>
  <c r="N3270" i="2"/>
  <c r="O3270" i="2"/>
  <c r="O3268" i="2"/>
  <c r="N3268" i="2"/>
  <c r="N3266" i="2"/>
  <c r="O3266" i="2"/>
  <c r="O3264" i="2"/>
  <c r="N3264" i="2"/>
  <c r="N3262" i="2"/>
  <c r="O3262" i="2"/>
  <c r="O3260" i="2"/>
  <c r="N3260" i="2"/>
  <c r="N3258" i="2"/>
  <c r="O3258" i="2"/>
  <c r="O3256" i="2"/>
  <c r="N3256" i="2"/>
  <c r="N3254" i="2"/>
  <c r="O3254" i="2"/>
  <c r="O3252" i="2"/>
  <c r="N3252" i="2"/>
  <c r="N3250" i="2"/>
  <c r="O3250" i="2"/>
  <c r="O3248" i="2"/>
  <c r="N3248" i="2"/>
  <c r="N3246" i="2"/>
  <c r="O3246" i="2"/>
  <c r="O3244" i="2"/>
  <c r="N3244" i="2"/>
  <c r="N3232" i="2"/>
  <c r="O3232" i="2"/>
  <c r="K3228" i="2"/>
  <c r="J3228" i="2"/>
  <c r="N3216" i="2"/>
  <c r="O3216" i="2"/>
  <c r="K3212" i="2"/>
  <c r="J3212" i="2"/>
  <c r="N3200" i="2"/>
  <c r="O3200" i="2"/>
  <c r="K3235" i="2"/>
  <c r="J3235" i="2"/>
  <c r="N3184" i="2"/>
  <c r="O3184" i="2"/>
  <c r="K3180" i="2"/>
  <c r="J3180" i="2"/>
  <c r="N3168" i="2"/>
  <c r="O3168" i="2"/>
  <c r="K3164" i="2"/>
  <c r="J3164" i="2"/>
  <c r="N3152" i="2"/>
  <c r="O3152" i="2"/>
  <c r="K3148" i="2"/>
  <c r="J3148" i="2"/>
  <c r="N3136" i="2"/>
  <c r="O3136" i="2"/>
  <c r="J3132" i="2"/>
  <c r="N3120" i="2"/>
  <c r="O3120" i="2"/>
  <c r="N3236" i="2"/>
  <c r="O3236" i="2"/>
  <c r="N3088" i="2"/>
  <c r="O3088" i="2"/>
  <c r="N3401" i="2"/>
  <c r="N3393" i="2"/>
  <c r="N3385" i="2"/>
  <c r="N3377" i="2"/>
  <c r="N3369" i="2"/>
  <c r="N3361" i="2"/>
  <c r="N3353" i="2"/>
  <c r="N3342" i="2"/>
  <c r="O3234" i="2"/>
  <c r="N3234" i="2"/>
  <c r="J3230" i="2"/>
  <c r="K3230" i="2"/>
  <c r="O3218" i="2"/>
  <c r="N3218" i="2"/>
  <c r="J3214" i="2"/>
  <c r="K3214" i="2"/>
  <c r="O3202" i="2"/>
  <c r="N3202" i="2"/>
  <c r="J3198" i="2"/>
  <c r="K3198" i="2"/>
  <c r="O3186" i="2"/>
  <c r="N3186" i="2"/>
  <c r="J3182" i="2"/>
  <c r="K3182" i="2"/>
  <c r="O3170" i="2"/>
  <c r="N3170" i="2"/>
  <c r="J3166" i="2"/>
  <c r="K3166" i="2"/>
  <c r="O3154" i="2"/>
  <c r="N3154" i="2"/>
  <c r="J3150" i="2"/>
  <c r="K3150" i="2"/>
  <c r="O3138" i="2"/>
  <c r="N3138" i="2"/>
  <c r="J3134" i="2"/>
  <c r="K3134" i="2"/>
  <c r="O3122" i="2"/>
  <c r="N3122" i="2"/>
  <c r="J3118" i="2"/>
  <c r="K3118" i="2"/>
  <c r="J3102" i="2"/>
  <c r="K3102" i="2"/>
  <c r="J3086" i="2"/>
  <c r="K3086" i="2"/>
  <c r="J3340" i="2"/>
  <c r="K3340" i="2"/>
  <c r="K3338" i="2"/>
  <c r="J3338" i="2"/>
  <c r="J3336" i="2"/>
  <c r="K3336" i="2"/>
  <c r="K3334" i="2"/>
  <c r="J3334" i="2"/>
  <c r="J3332" i="2"/>
  <c r="K3332" i="2"/>
  <c r="K3330" i="2"/>
  <c r="J3330" i="2"/>
  <c r="J3328" i="2"/>
  <c r="K3328" i="2"/>
  <c r="K3326" i="2"/>
  <c r="J3326" i="2"/>
  <c r="J3324" i="2"/>
  <c r="K3324" i="2"/>
  <c r="K3322" i="2"/>
  <c r="J3322" i="2"/>
  <c r="J3320" i="2"/>
  <c r="K3320" i="2"/>
  <c r="K3318" i="2"/>
  <c r="J3318" i="2"/>
  <c r="J3316" i="2"/>
  <c r="K3316" i="2"/>
  <c r="K3314" i="2"/>
  <c r="J3314" i="2"/>
  <c r="J3312" i="2"/>
  <c r="K3312" i="2"/>
  <c r="K3310" i="2"/>
  <c r="J3310" i="2"/>
  <c r="J3308" i="2"/>
  <c r="K3308" i="2"/>
  <c r="K3306" i="2"/>
  <c r="J3306" i="2"/>
  <c r="J3304" i="2"/>
  <c r="K3304" i="2"/>
  <c r="K3302" i="2"/>
  <c r="J3302" i="2"/>
  <c r="J3300" i="2"/>
  <c r="K3300" i="2"/>
  <c r="J3298" i="2"/>
  <c r="J3296" i="2"/>
  <c r="K3296" i="2"/>
  <c r="K3294" i="2"/>
  <c r="J3294" i="2"/>
  <c r="J2904" i="2"/>
  <c r="K2904" i="2"/>
  <c r="J2903" i="2"/>
  <c r="J2902" i="2"/>
  <c r="K2902" i="2"/>
  <c r="K3286" i="2"/>
  <c r="J3286" i="2"/>
  <c r="J3284" i="2"/>
  <c r="K3284" i="2"/>
  <c r="K3282" i="2"/>
  <c r="J3282" i="2"/>
  <c r="J3280" i="2"/>
  <c r="K3280" i="2"/>
  <c r="K3278" i="2"/>
  <c r="J3278" i="2"/>
  <c r="J3276" i="2"/>
  <c r="K3276" i="2"/>
  <c r="K3274" i="2"/>
  <c r="J3274" i="2"/>
  <c r="J3272" i="2"/>
  <c r="K3272" i="2"/>
  <c r="K3270" i="2"/>
  <c r="J3270" i="2"/>
  <c r="J3268" i="2"/>
  <c r="K3268" i="2"/>
  <c r="K3266" i="2"/>
  <c r="J3266" i="2"/>
  <c r="J3264" i="2"/>
  <c r="K3264" i="2"/>
  <c r="K3262" i="2"/>
  <c r="J3262" i="2"/>
  <c r="J3260" i="2"/>
  <c r="K3258" i="2"/>
  <c r="J3258" i="2"/>
  <c r="J3256" i="2"/>
  <c r="K3256" i="2"/>
  <c r="K3254" i="2"/>
  <c r="J3254" i="2"/>
  <c r="J3252" i="2"/>
  <c r="K3252" i="2"/>
  <c r="K3250" i="2"/>
  <c r="J3250" i="2"/>
  <c r="J3248" i="2"/>
  <c r="K3248" i="2"/>
  <c r="K3246" i="2"/>
  <c r="J3246" i="2"/>
  <c r="J3244" i="2"/>
  <c r="K3244" i="2"/>
  <c r="N2999" i="2"/>
  <c r="O2999" i="2"/>
  <c r="K3232" i="2"/>
  <c r="J3232" i="2"/>
  <c r="N3220" i="2"/>
  <c r="O3220" i="2"/>
  <c r="K3216" i="2"/>
  <c r="J3216" i="2"/>
  <c r="N3204" i="2"/>
  <c r="O3204" i="2"/>
  <c r="K3200" i="2"/>
  <c r="J3200" i="2"/>
  <c r="N3188" i="2"/>
  <c r="O3188" i="2"/>
  <c r="K3184" i="2"/>
  <c r="J3184" i="2"/>
  <c r="N3172" i="2"/>
  <c r="O3172" i="2"/>
  <c r="J3168" i="2"/>
  <c r="N3156" i="2"/>
  <c r="O3156" i="2"/>
  <c r="K3152" i="2"/>
  <c r="J3152" i="2"/>
  <c r="N3140" i="2"/>
  <c r="O3140" i="2"/>
  <c r="K3136" i="2"/>
  <c r="J3136" i="2"/>
  <c r="N3124" i="2"/>
  <c r="O3124" i="2"/>
  <c r="K3120" i="2"/>
  <c r="J3120" i="2"/>
  <c r="N3238" i="2"/>
  <c r="O3238" i="2"/>
  <c r="N3092" i="2"/>
  <c r="O3092" i="2"/>
  <c r="O3000" i="2"/>
  <c r="N3000" i="2"/>
  <c r="J3234" i="2"/>
  <c r="K3234" i="2"/>
  <c r="O3222" i="2"/>
  <c r="N3222" i="2"/>
  <c r="J3218" i="2"/>
  <c r="K3218" i="2"/>
  <c r="O3206" i="2"/>
  <c r="N3206" i="2"/>
  <c r="J3202" i="2"/>
  <c r="K3202" i="2"/>
  <c r="O3190" i="2"/>
  <c r="N3190" i="2"/>
  <c r="J3186" i="2"/>
  <c r="K3186" i="2"/>
  <c r="O3174" i="2"/>
  <c r="N3174" i="2"/>
  <c r="J3170" i="2"/>
  <c r="K3170" i="2"/>
  <c r="O3161" i="2"/>
  <c r="N3161" i="2"/>
  <c r="J3154" i="2"/>
  <c r="K3154" i="2"/>
  <c r="O3142" i="2"/>
  <c r="N3142" i="2"/>
  <c r="J3138" i="2"/>
  <c r="K3138" i="2"/>
  <c r="O3126" i="2"/>
  <c r="N3126" i="2"/>
  <c r="J3122" i="2"/>
  <c r="K3122" i="2"/>
  <c r="J3237" i="2"/>
  <c r="J3090" i="2"/>
  <c r="K3090" i="2"/>
  <c r="N3001" i="2"/>
  <c r="O3001" i="2"/>
  <c r="K2999" i="2"/>
  <c r="J2999" i="2"/>
  <c r="N3224" i="2"/>
  <c r="O3224" i="2"/>
  <c r="J3220" i="2"/>
  <c r="N3208" i="2"/>
  <c r="O3208" i="2"/>
  <c r="K3204" i="2"/>
  <c r="J3204" i="2"/>
  <c r="N3192" i="2"/>
  <c r="O3192" i="2"/>
  <c r="K3188" i="2"/>
  <c r="J3188" i="2"/>
  <c r="N3176" i="2"/>
  <c r="O3176" i="2"/>
  <c r="K3172" i="2"/>
  <c r="J3172" i="2"/>
  <c r="N3162" i="2"/>
  <c r="O3162" i="2"/>
  <c r="J3156" i="2"/>
  <c r="N3144" i="2"/>
  <c r="O3144" i="2"/>
  <c r="K3140" i="2"/>
  <c r="J3140" i="2"/>
  <c r="N3128" i="2"/>
  <c r="O3128" i="2"/>
  <c r="K3124" i="2"/>
  <c r="J3124" i="2"/>
  <c r="N3112" i="2"/>
  <c r="O3112" i="2"/>
  <c r="N3096" i="2"/>
  <c r="O3096" i="2"/>
  <c r="N3080" i="2"/>
  <c r="O3080" i="2"/>
  <c r="N3118" i="2"/>
  <c r="J3116" i="2"/>
  <c r="N3114" i="2"/>
  <c r="J3112" i="2"/>
  <c r="N3110" i="2"/>
  <c r="J3238" i="2"/>
  <c r="N3237" i="2"/>
  <c r="J3236" i="2"/>
  <c r="N3102" i="2"/>
  <c r="J3100" i="2"/>
  <c r="N3098" i="2"/>
  <c r="J3096" i="2"/>
  <c r="N3094" i="2"/>
  <c r="J3092" i="2"/>
  <c r="N3090" i="2"/>
  <c r="J3088" i="2"/>
  <c r="N3086" i="2"/>
  <c r="J3084" i="2"/>
  <c r="N3082" i="2"/>
  <c r="J3080" i="2"/>
  <c r="N3078" i="2"/>
  <c r="J3076" i="2"/>
  <c r="N3074" i="2"/>
  <c r="J3072" i="2"/>
  <c r="N3070" i="2"/>
  <c r="J3068" i="2"/>
  <c r="N3066" i="2"/>
  <c r="J3064" i="2"/>
  <c r="N3062" i="2"/>
  <c r="J3060" i="2"/>
  <c r="N3157" i="2"/>
  <c r="J3109" i="2"/>
  <c r="N3108" i="2"/>
  <c r="J3052" i="2"/>
  <c r="N3050" i="2"/>
  <c r="J3048" i="2"/>
  <c r="N3046" i="2"/>
  <c r="J3044" i="2"/>
  <c r="N3042" i="2"/>
  <c r="J3040" i="2"/>
  <c r="N3038" i="2"/>
  <c r="J3036" i="2"/>
  <c r="N3034" i="2"/>
  <c r="J3032" i="2"/>
  <c r="N3030" i="2"/>
  <c r="J3028" i="2"/>
  <c r="N3026" i="2"/>
  <c r="J3024" i="2"/>
  <c r="N3022" i="2"/>
  <c r="J3020" i="2"/>
  <c r="N3018" i="2"/>
  <c r="J3016" i="2"/>
  <c r="N3014" i="2"/>
  <c r="J3012" i="2"/>
  <c r="N3010" i="2"/>
  <c r="J3008" i="2"/>
  <c r="N3006" i="2"/>
  <c r="J3004" i="2"/>
  <c r="N2883" i="2"/>
  <c r="J2882" i="2"/>
  <c r="N2881" i="2"/>
  <c r="J2996" i="2"/>
  <c r="N2994" i="2"/>
  <c r="J2992" i="2"/>
  <c r="N2990" i="2"/>
  <c r="J2988" i="2"/>
  <c r="N2986" i="2"/>
  <c r="J2984" i="2"/>
  <c r="N2982" i="2"/>
  <c r="J2980" i="2"/>
  <c r="N2978" i="2"/>
  <c r="J2976" i="2"/>
  <c r="N2974" i="2"/>
  <c r="J2972" i="2"/>
  <c r="N2970" i="2"/>
  <c r="J2968" i="2"/>
  <c r="N2966" i="2"/>
  <c r="J2964" i="2"/>
  <c r="N2962" i="2"/>
  <c r="J2960" i="2"/>
  <c r="N2958" i="2"/>
  <c r="J2956" i="2"/>
  <c r="N2954" i="2"/>
  <c r="J2952" i="2"/>
  <c r="N2950" i="2"/>
  <c r="J2948" i="2"/>
  <c r="N2946" i="2"/>
  <c r="J2944" i="2"/>
  <c r="N2942" i="2"/>
  <c r="J2940" i="2"/>
  <c r="N2938" i="2"/>
  <c r="J2936" i="2"/>
  <c r="N2934" i="2"/>
  <c r="J2932" i="2"/>
  <c r="N2930" i="2"/>
  <c r="J2928" i="2"/>
  <c r="N2926" i="2"/>
  <c r="J2924" i="2"/>
  <c r="N2922" i="2"/>
  <c r="J2920" i="2"/>
  <c r="N2918" i="2"/>
  <c r="J2916" i="2"/>
  <c r="N2914" i="2"/>
  <c r="J2912" i="2"/>
  <c r="N2910" i="2"/>
  <c r="J2908" i="2"/>
  <c r="N3293" i="2"/>
  <c r="J3291" i="2"/>
  <c r="N3289" i="2"/>
  <c r="J2900" i="2"/>
  <c r="N2898" i="2"/>
  <c r="J2896" i="2"/>
  <c r="N2894" i="2"/>
  <c r="J2892" i="2"/>
  <c r="N2890" i="2"/>
  <c r="J2888" i="2"/>
  <c r="N3104" i="2"/>
  <c r="J3058" i="2"/>
  <c r="N3057" i="2"/>
  <c r="J2880" i="2"/>
  <c r="N2878" i="2"/>
  <c r="J2876" i="2"/>
  <c r="N2874" i="2"/>
  <c r="J2872" i="2"/>
  <c r="N2870" i="2"/>
  <c r="J2868" i="2"/>
  <c r="N2866" i="2"/>
  <c r="J2864" i="2"/>
  <c r="N2862" i="2"/>
  <c r="J2860" i="2"/>
  <c r="N2858" i="2"/>
  <c r="J2856" i="2"/>
  <c r="N2854" i="2"/>
  <c r="J2852" i="2"/>
  <c r="N2850" i="2"/>
  <c r="J2848" i="2"/>
  <c r="N2846" i="2"/>
  <c r="J2886" i="2"/>
  <c r="N2885" i="2"/>
  <c r="J2884" i="2"/>
  <c r="N2838" i="2"/>
  <c r="J2836" i="2"/>
  <c r="N2834" i="2"/>
  <c r="J2832" i="2"/>
  <c r="N2830" i="2"/>
  <c r="J2828" i="2"/>
  <c r="N2826" i="2"/>
  <c r="J2824" i="2"/>
  <c r="N2822" i="2"/>
  <c r="J2820" i="2"/>
  <c r="N2818" i="2"/>
  <c r="J2816" i="2"/>
  <c r="N2814" i="2"/>
  <c r="J2812" i="2"/>
  <c r="N2810" i="2"/>
  <c r="J2808" i="2"/>
  <c r="N2806" i="2"/>
  <c r="J2804" i="2"/>
  <c r="N2802" i="2"/>
  <c r="J2800" i="2"/>
  <c r="N2798" i="2"/>
  <c r="J2796" i="2"/>
  <c r="N2794" i="2"/>
  <c r="J2792" i="2"/>
  <c r="N2790" i="2"/>
  <c r="J2788" i="2"/>
  <c r="N2786" i="2"/>
  <c r="J2784" i="2"/>
  <c r="N2782" i="2"/>
  <c r="J2780" i="2"/>
  <c r="N2778" i="2"/>
  <c r="J2776" i="2"/>
  <c r="N2774" i="2"/>
  <c r="J2772" i="2"/>
  <c r="N2770" i="2"/>
  <c r="J2768" i="2"/>
  <c r="N2766" i="2"/>
  <c r="J2764" i="2"/>
  <c r="N2762" i="2"/>
  <c r="J2760" i="2"/>
  <c r="N2758" i="2"/>
  <c r="J2756" i="2"/>
  <c r="N2753" i="2"/>
  <c r="J2752" i="2"/>
  <c r="N2751" i="2"/>
  <c r="J2748" i="2"/>
  <c r="N2746" i="2"/>
  <c r="J2744" i="2"/>
  <c r="N2742" i="2"/>
  <c r="J2740" i="2"/>
  <c r="N2738" i="2"/>
  <c r="J2736" i="2"/>
  <c r="N2734" i="2"/>
  <c r="J2732" i="2"/>
  <c r="N2730" i="2"/>
  <c r="J2728" i="2"/>
  <c r="N2726" i="2"/>
  <c r="J2724" i="2"/>
  <c r="N2722" i="2"/>
  <c r="J2720" i="2"/>
  <c r="N2718" i="2"/>
  <c r="J2716" i="2"/>
  <c r="N2714" i="2"/>
  <c r="J2712" i="2"/>
  <c r="N2710" i="2"/>
  <c r="J2708" i="2"/>
  <c r="N2706" i="2"/>
  <c r="J2704" i="2"/>
  <c r="N2702" i="2"/>
  <c r="J2700" i="2"/>
  <c r="N2698" i="2"/>
  <c r="J2696" i="2"/>
  <c r="N2694" i="2"/>
  <c r="J2692" i="2"/>
  <c r="N2690" i="2"/>
  <c r="J2688" i="2"/>
  <c r="O2683" i="2"/>
  <c r="N2682" i="2"/>
  <c r="J2674" i="2"/>
  <c r="K2673" i="2"/>
  <c r="O2667" i="2"/>
  <c r="N2666" i="2"/>
  <c r="J2658" i="2"/>
  <c r="K2657" i="2"/>
  <c r="O2651" i="2"/>
  <c r="N2650" i="2"/>
  <c r="J2642" i="2"/>
  <c r="K2641" i="2"/>
  <c r="O2636" i="2"/>
  <c r="N2634" i="2"/>
  <c r="J2626" i="2"/>
  <c r="K2625" i="2"/>
  <c r="O2619" i="2"/>
  <c r="N2618" i="2"/>
  <c r="J2610" i="2"/>
  <c r="K2609" i="2"/>
  <c r="O2603" i="2"/>
  <c r="N2602" i="2"/>
  <c r="J2594" i="2"/>
  <c r="K2593" i="2"/>
  <c r="O2587" i="2"/>
  <c r="N2586" i="2"/>
  <c r="J2578" i="2"/>
  <c r="K2577" i="2"/>
  <c r="O2571" i="2"/>
  <c r="N2570" i="2"/>
  <c r="J2562" i="2"/>
  <c r="K2561" i="2"/>
  <c r="O2555" i="2"/>
  <c r="N2554" i="2"/>
  <c r="J2546" i="2"/>
  <c r="K2545" i="2"/>
  <c r="O2539" i="2"/>
  <c r="N2538" i="2"/>
  <c r="J2530" i="2"/>
  <c r="O2524" i="2"/>
  <c r="O2523" i="2"/>
  <c r="N2522" i="2"/>
  <c r="O2521" i="2"/>
  <c r="K2511" i="2"/>
  <c r="K2510" i="2"/>
  <c r="K2509" i="2"/>
  <c r="O2504" i="2"/>
  <c r="O2496" i="2"/>
  <c r="K2493" i="2"/>
  <c r="O2488" i="2"/>
  <c r="K2485" i="2"/>
  <c r="O2480" i="2"/>
  <c r="K2477" i="2"/>
  <c r="O2472" i="2"/>
  <c r="K2469" i="2"/>
  <c r="O2464" i="2"/>
  <c r="K2461" i="2"/>
  <c r="O2456" i="2"/>
  <c r="N2448" i="2"/>
  <c r="O2448" i="2"/>
  <c r="N2444" i="2"/>
  <c r="O2444" i="2"/>
  <c r="N2440" i="2"/>
  <c r="O2440" i="2"/>
  <c r="N2436" i="2"/>
  <c r="O2436" i="2"/>
  <c r="N2432" i="2"/>
  <c r="O2432" i="2"/>
  <c r="N2428" i="2"/>
  <c r="O2428" i="2"/>
  <c r="N2424" i="2"/>
  <c r="O2424" i="2"/>
  <c r="N2420" i="2"/>
  <c r="O2420" i="2"/>
  <c r="N2416" i="2"/>
  <c r="O2416" i="2"/>
  <c r="N2412" i="2"/>
  <c r="O2412" i="2"/>
  <c r="N2408" i="2"/>
  <c r="O2408" i="2"/>
  <c r="N2404" i="2"/>
  <c r="O2404" i="2"/>
  <c r="N2400" i="2"/>
  <c r="O2400" i="2"/>
  <c r="N2396" i="2"/>
  <c r="O2396" i="2"/>
  <c r="N2392" i="2"/>
  <c r="O2392" i="2"/>
  <c r="N2388" i="2"/>
  <c r="O2388" i="2"/>
  <c r="N2384" i="2"/>
  <c r="O2384" i="2"/>
  <c r="N2380" i="2"/>
  <c r="O2380" i="2"/>
  <c r="N2376" i="2"/>
  <c r="O2376" i="2"/>
  <c r="N2372" i="2"/>
  <c r="O2372" i="2"/>
  <c r="N2368" i="2"/>
  <c r="O2368" i="2"/>
  <c r="N2364" i="2"/>
  <c r="O2364" i="2"/>
  <c r="N2360" i="2"/>
  <c r="O2360" i="2"/>
  <c r="N2356" i="2"/>
  <c r="O2356" i="2"/>
  <c r="N2352" i="2"/>
  <c r="O2352" i="2"/>
  <c r="N2348" i="2"/>
  <c r="O2348" i="2"/>
  <c r="N2344" i="2"/>
  <c r="O2344" i="2"/>
  <c r="N2340" i="2"/>
  <c r="O2340" i="2"/>
  <c r="N2336" i="2"/>
  <c r="O2336" i="2"/>
  <c r="N2332" i="2"/>
  <c r="O2332" i="2"/>
  <c r="N2328" i="2"/>
  <c r="O2328" i="2"/>
  <c r="N2324" i="2"/>
  <c r="O2324" i="2"/>
  <c r="N2320" i="2"/>
  <c r="O2320" i="2"/>
  <c r="N2316" i="2"/>
  <c r="O2316" i="2"/>
  <c r="N2312" i="2"/>
  <c r="O2312" i="2"/>
  <c r="N2308" i="2"/>
  <c r="O2308" i="2"/>
  <c r="N2304" i="2"/>
  <c r="O2304" i="2"/>
  <c r="N2300" i="2"/>
  <c r="O2300" i="2"/>
  <c r="N2296" i="2"/>
  <c r="O2296" i="2"/>
  <c r="N2292" i="2"/>
  <c r="O2292" i="2"/>
  <c r="N2288" i="2"/>
  <c r="O2288" i="2"/>
  <c r="N2284" i="2"/>
  <c r="O2284" i="2"/>
  <c r="N2280" i="2"/>
  <c r="O2280" i="2"/>
  <c r="N2276" i="2"/>
  <c r="O2276" i="2"/>
  <c r="N2272" i="2"/>
  <c r="O2272" i="2"/>
  <c r="N2268" i="2"/>
  <c r="O2268" i="2"/>
  <c r="N2264" i="2"/>
  <c r="O2264" i="2"/>
  <c r="N2260" i="2"/>
  <c r="O2260" i="2"/>
  <c r="N2256" i="2"/>
  <c r="O2256" i="2"/>
  <c r="N2252" i="2"/>
  <c r="O2252" i="2"/>
  <c r="N2248" i="2"/>
  <c r="O2248" i="2"/>
  <c r="N2244" i="2"/>
  <c r="O2244" i="2"/>
  <c r="N2240" i="2"/>
  <c r="O2240" i="2"/>
  <c r="N2236" i="2"/>
  <c r="O2236" i="2"/>
  <c r="N2232" i="2"/>
  <c r="O2232" i="2"/>
  <c r="N2228" i="2"/>
  <c r="O2228" i="2"/>
  <c r="N2224" i="2"/>
  <c r="O2224" i="2"/>
  <c r="N2220" i="2"/>
  <c r="O2220" i="2"/>
  <c r="N2216" i="2"/>
  <c r="O2216" i="2"/>
  <c r="N2212" i="2"/>
  <c r="O2212" i="2"/>
  <c r="N2208" i="2"/>
  <c r="O2208" i="2"/>
  <c r="N2204" i="2"/>
  <c r="O2204" i="2"/>
  <c r="N2200" i="2"/>
  <c r="O2200" i="2"/>
  <c r="J2448" i="2"/>
  <c r="K2448" i="2"/>
  <c r="J2444" i="2"/>
  <c r="K2444" i="2"/>
  <c r="J2440" i="2"/>
  <c r="K2440" i="2"/>
  <c r="J2436" i="2"/>
  <c r="K2436" i="2"/>
  <c r="J2432" i="2"/>
  <c r="K2432" i="2"/>
  <c r="J2428" i="2"/>
  <c r="K2428" i="2"/>
  <c r="J2424" i="2"/>
  <c r="K2424" i="2"/>
  <c r="J2420" i="2"/>
  <c r="K2420" i="2"/>
  <c r="J2416" i="2"/>
  <c r="K2416" i="2"/>
  <c r="J2412" i="2"/>
  <c r="J2408" i="2"/>
  <c r="J2404" i="2"/>
  <c r="K2404" i="2"/>
  <c r="J2400" i="2"/>
  <c r="J2396" i="2"/>
  <c r="K2396" i="2"/>
  <c r="J2392" i="2"/>
  <c r="K2392" i="2"/>
  <c r="J2388" i="2"/>
  <c r="K2388" i="2"/>
  <c r="J2384" i="2"/>
  <c r="K2384" i="2"/>
  <c r="J2380" i="2"/>
  <c r="K2380" i="2"/>
  <c r="J2376" i="2"/>
  <c r="K2376" i="2"/>
  <c r="J2372" i="2"/>
  <c r="K2372" i="2"/>
  <c r="J2368" i="2"/>
  <c r="K2368" i="2"/>
  <c r="J2364" i="2"/>
  <c r="K2364" i="2"/>
  <c r="J2360" i="2"/>
  <c r="J2356" i="2"/>
  <c r="K2356" i="2"/>
  <c r="J2352" i="2"/>
  <c r="K2352" i="2"/>
  <c r="J2348" i="2"/>
  <c r="K2348" i="2"/>
  <c r="J2344" i="2"/>
  <c r="K2344" i="2"/>
  <c r="J2340" i="2"/>
  <c r="K2340" i="2"/>
  <c r="J2336" i="2"/>
  <c r="K2336" i="2"/>
  <c r="J2332" i="2"/>
  <c r="K2332" i="2"/>
  <c r="J2328" i="2"/>
  <c r="K2328" i="2"/>
  <c r="J2324" i="2"/>
  <c r="K2324" i="2"/>
  <c r="J2320" i="2"/>
  <c r="K2320" i="2"/>
  <c r="J2316" i="2"/>
  <c r="K2316" i="2"/>
  <c r="J2312" i="2"/>
  <c r="J2308" i="2"/>
  <c r="K2308" i="2"/>
  <c r="J2304" i="2"/>
  <c r="K2304" i="2"/>
  <c r="J2300" i="2"/>
  <c r="K2300" i="2"/>
  <c r="J2296" i="2"/>
  <c r="K2296" i="2"/>
  <c r="J2292" i="2"/>
  <c r="K2292" i="2"/>
  <c r="J2288" i="2"/>
  <c r="K2288" i="2"/>
  <c r="J2284" i="2"/>
  <c r="K2284" i="2"/>
  <c r="J2280" i="2"/>
  <c r="K2280" i="2"/>
  <c r="J2276" i="2"/>
  <c r="K2276" i="2"/>
  <c r="J2272" i="2"/>
  <c r="K2272" i="2"/>
  <c r="J2268" i="2"/>
  <c r="K2268" i="2"/>
  <c r="J2264" i="2"/>
  <c r="J2260" i="2"/>
  <c r="K2260" i="2"/>
  <c r="J2256" i="2"/>
  <c r="J2252" i="2"/>
  <c r="K2252" i="2"/>
  <c r="J2248" i="2"/>
  <c r="K2248" i="2"/>
  <c r="J2244" i="2"/>
  <c r="K2244" i="2"/>
  <c r="J2240" i="2"/>
  <c r="K2240" i="2"/>
  <c r="J2236" i="2"/>
  <c r="J2232" i="2"/>
  <c r="J2228" i="2"/>
  <c r="K2228" i="2"/>
  <c r="J2224" i="2"/>
  <c r="K2224" i="2"/>
  <c r="J2220" i="2"/>
  <c r="K2220" i="2"/>
  <c r="J2216" i="2"/>
  <c r="K2216" i="2"/>
  <c r="J2212" i="2"/>
  <c r="K2212" i="2"/>
  <c r="J2208" i="2"/>
  <c r="J2204" i="2"/>
  <c r="K2204" i="2"/>
  <c r="J2200" i="2"/>
  <c r="K2200" i="2"/>
  <c r="K3078" i="2"/>
  <c r="O3076" i="2"/>
  <c r="K3074" i="2"/>
  <c r="O3072" i="2"/>
  <c r="K3070" i="2"/>
  <c r="O3068" i="2"/>
  <c r="K3066" i="2"/>
  <c r="O3064" i="2"/>
  <c r="K3062" i="2"/>
  <c r="O3060" i="2"/>
  <c r="K3157" i="2"/>
  <c r="O3109" i="2"/>
  <c r="K3108" i="2"/>
  <c r="O3052" i="2"/>
  <c r="K3050" i="2"/>
  <c r="O3048" i="2"/>
  <c r="K3046" i="2"/>
  <c r="O3044" i="2"/>
  <c r="K3042" i="2"/>
  <c r="O3040" i="2"/>
  <c r="O3036" i="2"/>
  <c r="K3034" i="2"/>
  <c r="O3032" i="2"/>
  <c r="K3030" i="2"/>
  <c r="O3028" i="2"/>
  <c r="K3026" i="2"/>
  <c r="O3024" i="2"/>
  <c r="K3022" i="2"/>
  <c r="O3020" i="2"/>
  <c r="K3018" i="2"/>
  <c r="O3016" i="2"/>
  <c r="K3014" i="2"/>
  <c r="O3012" i="2"/>
  <c r="O3008" i="2"/>
  <c r="K3006" i="2"/>
  <c r="O3004" i="2"/>
  <c r="K2883" i="2"/>
  <c r="O2882" i="2"/>
  <c r="K2881" i="2"/>
  <c r="O2996" i="2"/>
  <c r="K2994" i="2"/>
  <c r="O2992" i="2"/>
  <c r="K2990" i="2"/>
  <c r="O2988" i="2"/>
  <c r="K2986" i="2"/>
  <c r="O2984" i="2"/>
  <c r="K2982" i="2"/>
  <c r="O2980" i="2"/>
  <c r="K2978" i="2"/>
  <c r="O2976" i="2"/>
  <c r="K2974" i="2"/>
  <c r="O2972" i="2"/>
  <c r="O2968" i="2"/>
  <c r="K2966" i="2"/>
  <c r="O2964" i="2"/>
  <c r="K2962" i="2"/>
  <c r="O2960" i="2"/>
  <c r="K2958" i="2"/>
  <c r="O2956" i="2"/>
  <c r="K2954" i="2"/>
  <c r="O2952" i="2"/>
  <c r="O2948" i="2"/>
  <c r="K2946" i="2"/>
  <c r="O2944" i="2"/>
  <c r="K2942" i="2"/>
  <c r="O2940" i="2"/>
  <c r="K2938" i="2"/>
  <c r="O2936" i="2"/>
  <c r="K2934" i="2"/>
  <c r="O2932" i="2"/>
  <c r="K2930" i="2"/>
  <c r="O2928" i="2"/>
  <c r="K2926" i="2"/>
  <c r="O2924" i="2"/>
  <c r="K2922" i="2"/>
  <c r="O2920" i="2"/>
  <c r="O2916" i="2"/>
  <c r="O2912" i="2"/>
  <c r="K2910" i="2"/>
  <c r="O2908" i="2"/>
  <c r="K3293" i="2"/>
  <c r="O3291" i="2"/>
  <c r="K3289" i="2"/>
  <c r="O2900" i="2"/>
  <c r="K2898" i="2"/>
  <c r="O2896" i="2"/>
  <c r="K2894" i="2"/>
  <c r="O2892" i="2"/>
  <c r="K2890" i="2"/>
  <c r="O2888" i="2"/>
  <c r="K3104" i="2"/>
  <c r="O3058" i="2"/>
  <c r="K3057" i="2"/>
  <c r="O2880" i="2"/>
  <c r="K2878" i="2"/>
  <c r="O2876" i="2"/>
  <c r="K2874" i="2"/>
  <c r="O2872" i="2"/>
  <c r="K2870" i="2"/>
  <c r="O2868" i="2"/>
  <c r="K2866" i="2"/>
  <c r="O2864" i="2"/>
  <c r="K2862" i="2"/>
  <c r="O2860" i="2"/>
  <c r="K2858" i="2"/>
  <c r="O2856" i="2"/>
  <c r="K2854" i="2"/>
  <c r="O2852" i="2"/>
  <c r="K2850" i="2"/>
  <c r="O2848" i="2"/>
  <c r="K2846" i="2"/>
  <c r="O2886" i="2"/>
  <c r="O2884" i="2"/>
  <c r="O2836" i="2"/>
  <c r="K2834" i="2"/>
  <c r="O2832" i="2"/>
  <c r="K2830" i="2"/>
  <c r="O2828" i="2"/>
  <c r="K2826" i="2"/>
  <c r="O2824" i="2"/>
  <c r="K2822" i="2"/>
  <c r="O2820" i="2"/>
  <c r="K2818" i="2"/>
  <c r="O2816" i="2"/>
  <c r="O2812" i="2"/>
  <c r="K2810" i="2"/>
  <c r="O2808" i="2"/>
  <c r="K2806" i="2"/>
  <c r="O2804" i="2"/>
  <c r="K2802" i="2"/>
  <c r="O2800" i="2"/>
  <c r="K2798" i="2"/>
  <c r="O2796" i="2"/>
  <c r="O2792" i="2"/>
  <c r="K2790" i="2"/>
  <c r="O2788" i="2"/>
  <c r="K2786" i="2"/>
  <c r="O2784" i="2"/>
  <c r="K2782" i="2"/>
  <c r="O2780" i="2"/>
  <c r="K2778" i="2"/>
  <c r="O2776" i="2"/>
  <c r="K2774" i="2"/>
  <c r="O2772" i="2"/>
  <c r="O2768" i="2"/>
  <c r="K2766" i="2"/>
  <c r="O2764" i="2"/>
  <c r="K2762" i="2"/>
  <c r="O2760" i="2"/>
  <c r="K2758" i="2"/>
  <c r="O2756" i="2"/>
  <c r="K2753" i="2"/>
  <c r="O2752" i="2"/>
  <c r="K2751" i="2"/>
  <c r="O2748" i="2"/>
  <c r="K2746" i="2"/>
  <c r="O2744" i="2"/>
  <c r="K2742" i="2"/>
  <c r="O2740" i="2"/>
  <c r="K2738" i="2"/>
  <c r="O2736" i="2"/>
  <c r="K2734" i="2"/>
  <c r="O2732" i="2"/>
  <c r="K2730" i="2"/>
  <c r="O2728" i="2"/>
  <c r="O2724" i="2"/>
  <c r="K2722" i="2"/>
  <c r="O2720" i="2"/>
  <c r="K2718" i="2"/>
  <c r="O2716" i="2"/>
  <c r="K2714" i="2"/>
  <c r="O2712" i="2"/>
  <c r="O2708" i="2"/>
  <c r="K2706" i="2"/>
  <c r="O2704" i="2"/>
  <c r="K2702" i="2"/>
  <c r="O2700" i="2"/>
  <c r="K2698" i="2"/>
  <c r="O2696" i="2"/>
  <c r="K2694" i="2"/>
  <c r="O2692" i="2"/>
  <c r="K2690" i="2"/>
  <c r="O2688" i="2"/>
  <c r="K2683" i="2"/>
  <c r="O2677" i="2"/>
  <c r="O2674" i="2"/>
  <c r="K2667" i="2"/>
  <c r="K2666" i="2"/>
  <c r="O2661" i="2"/>
  <c r="O2658" i="2"/>
  <c r="K2651" i="2"/>
  <c r="K2650" i="2"/>
  <c r="O2645" i="2"/>
  <c r="O2642" i="2"/>
  <c r="K2636" i="2"/>
  <c r="K2634" i="2"/>
  <c r="O2629" i="2"/>
  <c r="O2626" i="2"/>
  <c r="K2619" i="2"/>
  <c r="K2618" i="2"/>
  <c r="O2613" i="2"/>
  <c r="O2610" i="2"/>
  <c r="K2603" i="2"/>
  <c r="K2602" i="2"/>
  <c r="O2597" i="2"/>
  <c r="O2594" i="2"/>
  <c r="K2587" i="2"/>
  <c r="K2586" i="2"/>
  <c r="O2581" i="2"/>
  <c r="O2578" i="2"/>
  <c r="K2571" i="2"/>
  <c r="K2570" i="2"/>
  <c r="O2565" i="2"/>
  <c r="O2562" i="2"/>
  <c r="K2555" i="2"/>
  <c r="K2554" i="2"/>
  <c r="O2549" i="2"/>
  <c r="O2546" i="2"/>
  <c r="K2539" i="2"/>
  <c r="K2538" i="2"/>
  <c r="O2533" i="2"/>
  <c r="O2530" i="2"/>
  <c r="K2523" i="2"/>
  <c r="K2522" i="2"/>
  <c r="K2521" i="2"/>
  <c r="O2507" i="2"/>
  <c r="K2504" i="2"/>
  <c r="O2499" i="2"/>
  <c r="K2496" i="2"/>
  <c r="O2491" i="2"/>
  <c r="K2488" i="2"/>
  <c r="O2483" i="2"/>
  <c r="K2480" i="2"/>
  <c r="O2475" i="2"/>
  <c r="O2467" i="2"/>
  <c r="K2464" i="2"/>
  <c r="O2459" i="2"/>
  <c r="K2456" i="2"/>
  <c r="O2451" i="2"/>
  <c r="K2681" i="2"/>
  <c r="O2675" i="2"/>
  <c r="K2665" i="2"/>
  <c r="O2659" i="2"/>
  <c r="K2649" i="2"/>
  <c r="O2643" i="2"/>
  <c r="K2633" i="2"/>
  <c r="O2627" i="2"/>
  <c r="K2617" i="2"/>
  <c r="O2611" i="2"/>
  <c r="K2601" i="2"/>
  <c r="O2595" i="2"/>
  <c r="K2585" i="2"/>
  <c r="O2579" i="2"/>
  <c r="K2569" i="2"/>
  <c r="O2563" i="2"/>
  <c r="K2553" i="2"/>
  <c r="O2547" i="2"/>
  <c r="K2537" i="2"/>
  <c r="O2531" i="2"/>
  <c r="K2527" i="2"/>
  <c r="K2526" i="2"/>
  <c r="O2508" i="2"/>
  <c r="O2500" i="2"/>
  <c r="K2497" i="2"/>
  <c r="O2492" i="2"/>
  <c r="K2489" i="2"/>
  <c r="O2484" i="2"/>
  <c r="K2481" i="2"/>
  <c r="O2476" i="2"/>
  <c r="K2473" i="2"/>
  <c r="O2468" i="2"/>
  <c r="K2465" i="2"/>
  <c r="O2460" i="2"/>
  <c r="K2457" i="2"/>
  <c r="O2452" i="2"/>
  <c r="K2449" i="2"/>
  <c r="N2446" i="2"/>
  <c r="O2446" i="2"/>
  <c r="N2442" i="2"/>
  <c r="O2442" i="2"/>
  <c r="N2438" i="2"/>
  <c r="O2438" i="2"/>
  <c r="N2434" i="2"/>
  <c r="O2434" i="2"/>
  <c r="N2430" i="2"/>
  <c r="O2430" i="2"/>
  <c r="N2426" i="2"/>
  <c r="O2426" i="2"/>
  <c r="N2422" i="2"/>
  <c r="O2422" i="2"/>
  <c r="N2418" i="2"/>
  <c r="O2418" i="2"/>
  <c r="N2414" i="2"/>
  <c r="O2414" i="2"/>
  <c r="N2410" i="2"/>
  <c r="O2410" i="2"/>
  <c r="N2406" i="2"/>
  <c r="O2406" i="2"/>
  <c r="N2402" i="2"/>
  <c r="O2402" i="2"/>
  <c r="N2398" i="2"/>
  <c r="O2398" i="2"/>
  <c r="N2394" i="2"/>
  <c r="O2394" i="2"/>
  <c r="N2390" i="2"/>
  <c r="O2390" i="2"/>
  <c r="N2386" i="2"/>
  <c r="O2386" i="2"/>
  <c r="N2382" i="2"/>
  <c r="O2382" i="2"/>
  <c r="N2378" i="2"/>
  <c r="O2378" i="2"/>
  <c r="N2374" i="2"/>
  <c r="O2374" i="2"/>
  <c r="N2370" i="2"/>
  <c r="O2370" i="2"/>
  <c r="N2366" i="2"/>
  <c r="O2366" i="2"/>
  <c r="N2362" i="2"/>
  <c r="O2362" i="2"/>
  <c r="N2358" i="2"/>
  <c r="O2358" i="2"/>
  <c r="N2354" i="2"/>
  <c r="O2354" i="2"/>
  <c r="N2350" i="2"/>
  <c r="O2350" i="2"/>
  <c r="N2346" i="2"/>
  <c r="O2346" i="2"/>
  <c r="N2342" i="2"/>
  <c r="O2342" i="2"/>
  <c r="N2338" i="2"/>
  <c r="O2338" i="2"/>
  <c r="N2334" i="2"/>
  <c r="O2334" i="2"/>
  <c r="N2330" i="2"/>
  <c r="O2330" i="2"/>
  <c r="N2326" i="2"/>
  <c r="O2326" i="2"/>
  <c r="N2322" i="2"/>
  <c r="O2322" i="2"/>
  <c r="N2318" i="2"/>
  <c r="O2318" i="2"/>
  <c r="N2314" i="2"/>
  <c r="O2314" i="2"/>
  <c r="N2310" i="2"/>
  <c r="O2310" i="2"/>
  <c r="N2306" i="2"/>
  <c r="O2306" i="2"/>
  <c r="N2302" i="2"/>
  <c r="O2302" i="2"/>
  <c r="N2298" i="2"/>
  <c r="O2298" i="2"/>
  <c r="N2294" i="2"/>
  <c r="O2294" i="2"/>
  <c r="N2290" i="2"/>
  <c r="O2290" i="2"/>
  <c r="N2286" i="2"/>
  <c r="O2286" i="2"/>
  <c r="N2282" i="2"/>
  <c r="O2282" i="2"/>
  <c r="N2278" i="2"/>
  <c r="O2278" i="2"/>
  <c r="N2274" i="2"/>
  <c r="O2274" i="2"/>
  <c r="N2270" i="2"/>
  <c r="O2270" i="2"/>
  <c r="N2266" i="2"/>
  <c r="O2266" i="2"/>
  <c r="N2262" i="2"/>
  <c r="O2262" i="2"/>
  <c r="N2258" i="2"/>
  <c r="O2258" i="2"/>
  <c r="N2254" i="2"/>
  <c r="O2254" i="2"/>
  <c r="N2250" i="2"/>
  <c r="O2250" i="2"/>
  <c r="N2246" i="2"/>
  <c r="O2246" i="2"/>
  <c r="N2242" i="2"/>
  <c r="O2242" i="2"/>
  <c r="N2238" i="2"/>
  <c r="O2238" i="2"/>
  <c r="N2234" i="2"/>
  <c r="O2234" i="2"/>
  <c r="N2230" i="2"/>
  <c r="O2230" i="2"/>
  <c r="N2226" i="2"/>
  <c r="O2226" i="2"/>
  <c r="N2222" i="2"/>
  <c r="O2222" i="2"/>
  <c r="N2218" i="2"/>
  <c r="O2218" i="2"/>
  <c r="N2214" i="2"/>
  <c r="O2214" i="2"/>
  <c r="N2210" i="2"/>
  <c r="O2210" i="2"/>
  <c r="N2206" i="2"/>
  <c r="O2206" i="2"/>
  <c r="N2202" i="2"/>
  <c r="O2202" i="2"/>
  <c r="J2446" i="2"/>
  <c r="J2442" i="2"/>
  <c r="K2442" i="2"/>
  <c r="J2438" i="2"/>
  <c r="K2438" i="2"/>
  <c r="J2434" i="2"/>
  <c r="K2434" i="2"/>
  <c r="J2430" i="2"/>
  <c r="K2430" i="2"/>
  <c r="J2426" i="2"/>
  <c r="J2422" i="2"/>
  <c r="K2422" i="2"/>
  <c r="J2418" i="2"/>
  <c r="K2418" i="2"/>
  <c r="J2414" i="2"/>
  <c r="K2414" i="2"/>
  <c r="J2410" i="2"/>
  <c r="K2410" i="2"/>
  <c r="J2406" i="2"/>
  <c r="K2406" i="2"/>
  <c r="J2402" i="2"/>
  <c r="K2402" i="2"/>
  <c r="J2398" i="2"/>
  <c r="K2398" i="2"/>
  <c r="J2394" i="2"/>
  <c r="K2394" i="2"/>
  <c r="J2390" i="2"/>
  <c r="K2390" i="2"/>
  <c r="J2386" i="2"/>
  <c r="K2386" i="2"/>
  <c r="J2382" i="2"/>
  <c r="K2382" i="2"/>
  <c r="J2378" i="2"/>
  <c r="J2374" i="2"/>
  <c r="K2374" i="2"/>
  <c r="J2370" i="2"/>
  <c r="K2370" i="2"/>
  <c r="J2366" i="2"/>
  <c r="K2366" i="2"/>
  <c r="J2362" i="2"/>
  <c r="J2358" i="2"/>
  <c r="J2354" i="2"/>
  <c r="K2354" i="2"/>
  <c r="J2350" i="2"/>
  <c r="K2350" i="2"/>
  <c r="J2346" i="2"/>
  <c r="K2346" i="2"/>
  <c r="J2342" i="2"/>
  <c r="K2342" i="2"/>
  <c r="J2338" i="2"/>
  <c r="K2338" i="2"/>
  <c r="J2334" i="2"/>
  <c r="K2334" i="2"/>
  <c r="J2330" i="2"/>
  <c r="K2330" i="2"/>
  <c r="J2326" i="2"/>
  <c r="J2322" i="2"/>
  <c r="K2322" i="2"/>
  <c r="J2318" i="2"/>
  <c r="J2314" i="2"/>
  <c r="J2310" i="2"/>
  <c r="K2310" i="2"/>
  <c r="J2306" i="2"/>
  <c r="K2306" i="2"/>
  <c r="J2302" i="2"/>
  <c r="K2302" i="2"/>
  <c r="J2298" i="2"/>
  <c r="K2298" i="2"/>
  <c r="J2294" i="2"/>
  <c r="K2294" i="2"/>
  <c r="J2290" i="2"/>
  <c r="J2286" i="2"/>
  <c r="K2286" i="2"/>
  <c r="J2282" i="2"/>
  <c r="K2282" i="2"/>
  <c r="J2278" i="2"/>
  <c r="K2278" i="2"/>
  <c r="J2274" i="2"/>
  <c r="K2274" i="2"/>
  <c r="J2270" i="2"/>
  <c r="K2270" i="2"/>
  <c r="J2266" i="2"/>
  <c r="K2266" i="2"/>
  <c r="J2262" i="2"/>
  <c r="K2262" i="2"/>
  <c r="J2258" i="2"/>
  <c r="K2258" i="2"/>
  <c r="J2254" i="2"/>
  <c r="K2254" i="2"/>
  <c r="J2250" i="2"/>
  <c r="K2250" i="2"/>
  <c r="J2246" i="2"/>
  <c r="K2246" i="2"/>
  <c r="J2242" i="2"/>
  <c r="K2242" i="2"/>
  <c r="J2238" i="2"/>
  <c r="K2238" i="2"/>
  <c r="J2234" i="2"/>
  <c r="K2234" i="2"/>
  <c r="J2230" i="2"/>
  <c r="K2230" i="2"/>
  <c r="J2226" i="2"/>
  <c r="K2226" i="2"/>
  <c r="J2222" i="2"/>
  <c r="K2222" i="2"/>
  <c r="J2218" i="2"/>
  <c r="J2214" i="2"/>
  <c r="K2214" i="2"/>
  <c r="J2210" i="2"/>
  <c r="K2210" i="2"/>
  <c r="J2206" i="2"/>
  <c r="K2206" i="2"/>
  <c r="J2202" i="2"/>
  <c r="K2202" i="2"/>
  <c r="O2685" i="2"/>
  <c r="K2675" i="2"/>
  <c r="O2669" i="2"/>
  <c r="K2659" i="2"/>
  <c r="O2653" i="2"/>
  <c r="K2643" i="2"/>
  <c r="O2635" i="2"/>
  <c r="K2627" i="2"/>
  <c r="O2621" i="2"/>
  <c r="K2611" i="2"/>
  <c r="O2605" i="2"/>
  <c r="K2595" i="2"/>
  <c r="O2589" i="2"/>
  <c r="K2579" i="2"/>
  <c r="O2573" i="2"/>
  <c r="K2563" i="2"/>
  <c r="O2557" i="2"/>
  <c r="K2547" i="2"/>
  <c r="O2541" i="2"/>
  <c r="K2531" i="2"/>
  <c r="O2520" i="2"/>
  <c r="O2519" i="2"/>
  <c r="O2517" i="2"/>
  <c r="K2508" i="2"/>
  <c r="O2503" i="2"/>
  <c r="K2500" i="2"/>
  <c r="O2495" i="2"/>
  <c r="K2492" i="2"/>
  <c r="O2487" i="2"/>
  <c r="K2484" i="2"/>
  <c r="O2479" i="2"/>
  <c r="K2476" i="2"/>
  <c r="O2471" i="2"/>
  <c r="K2468" i="2"/>
  <c r="O2463" i="2"/>
  <c r="K2460" i="2"/>
  <c r="O2455" i="2"/>
  <c r="K2452" i="2"/>
  <c r="K2198" i="2"/>
  <c r="O2196" i="2"/>
  <c r="K2194" i="2"/>
  <c r="O2192" i="2"/>
  <c r="K2190" i="2"/>
  <c r="O2188" i="2"/>
  <c r="K2186" i="2"/>
  <c r="O2184" i="2"/>
  <c r="K2182" i="2"/>
  <c r="O2180" i="2"/>
  <c r="K2177" i="2"/>
  <c r="O2175" i="2"/>
  <c r="K2173" i="2"/>
  <c r="O2171" i="2"/>
  <c r="K2169" i="2"/>
  <c r="O2167" i="2"/>
  <c r="K2165" i="2"/>
  <c r="O2163" i="2"/>
  <c r="O2159" i="2"/>
  <c r="K2157" i="2"/>
  <c r="O2155" i="2"/>
  <c r="K2153" i="2"/>
  <c r="O2151" i="2"/>
  <c r="K2149" i="2"/>
  <c r="O2147" i="2"/>
  <c r="K2145" i="2"/>
  <c r="O2143" i="2"/>
  <c r="O2139" i="2"/>
  <c r="K2137" i="2"/>
  <c r="O2135" i="2"/>
  <c r="O2131" i="2"/>
  <c r="O2127" i="2"/>
  <c r="K2125" i="2"/>
  <c r="O2123" i="2"/>
  <c r="K2121" i="2"/>
  <c r="O2119" i="2"/>
  <c r="K2117" i="2"/>
  <c r="O2115" i="2"/>
  <c r="K2113" i="2"/>
  <c r="O2111" i="2"/>
  <c r="K2109" i="2"/>
  <c r="O2107" i="2"/>
  <c r="O2103" i="2"/>
  <c r="K2101" i="2"/>
  <c r="O2099" i="2"/>
  <c r="K2097" i="2"/>
  <c r="O2095" i="2"/>
  <c r="O2091" i="2"/>
  <c r="K2089" i="2"/>
  <c r="O2087" i="2"/>
  <c r="O2083" i="2"/>
  <c r="K2078" i="2"/>
  <c r="O2070" i="2"/>
  <c r="K2062" i="2"/>
  <c r="K2077" i="2"/>
  <c r="O2071" i="2"/>
  <c r="K2061" i="2"/>
  <c r="O2053" i="2"/>
  <c r="K2050" i="2"/>
  <c r="O2045" i="2"/>
  <c r="K2042" i="2"/>
  <c r="O2037" i="2"/>
  <c r="O2029" i="2"/>
  <c r="K2026" i="2"/>
  <c r="O2021" i="2"/>
  <c r="K2018" i="2"/>
  <c r="O2013" i="2"/>
  <c r="K2010" i="2"/>
  <c r="O2005" i="2"/>
  <c r="K2002" i="2"/>
  <c r="O1997" i="2"/>
  <c r="K1994" i="2"/>
  <c r="O1989" i="2"/>
  <c r="K1986" i="2"/>
  <c r="O1981" i="2"/>
  <c r="K1978" i="2"/>
  <c r="O1973" i="2"/>
  <c r="K1970" i="2"/>
  <c r="O1965" i="2"/>
  <c r="K1962" i="2"/>
  <c r="O1957" i="2"/>
  <c r="K1954" i="2"/>
  <c r="O1949" i="2"/>
  <c r="K1946" i="2"/>
  <c r="O1941" i="2"/>
  <c r="K1938" i="2"/>
  <c r="O1933" i="2"/>
  <c r="K1930" i="2"/>
  <c r="O1925" i="2"/>
  <c r="O1917" i="2"/>
  <c r="O2080" i="2"/>
  <c r="K2073" i="2"/>
  <c r="K2072" i="2"/>
  <c r="O2067" i="2"/>
  <c r="O2064" i="2"/>
  <c r="O2055" i="2"/>
  <c r="K2052" i="2"/>
  <c r="O2047" i="2"/>
  <c r="K2044" i="2"/>
  <c r="O2039" i="2"/>
  <c r="K2036" i="2"/>
  <c r="O2031" i="2"/>
  <c r="K2028" i="2"/>
  <c r="O2023" i="2"/>
  <c r="K2020" i="2"/>
  <c r="O2015" i="2"/>
  <c r="K2012" i="2"/>
  <c r="O2007" i="2"/>
  <c r="O1999" i="2"/>
  <c r="K1996" i="2"/>
  <c r="O1991" i="2"/>
  <c r="K1988" i="2"/>
  <c r="O1983" i="2"/>
  <c r="K1980" i="2"/>
  <c r="O1975" i="2"/>
  <c r="K1972" i="2"/>
  <c r="O1967" i="2"/>
  <c r="K1964" i="2"/>
  <c r="O1959" i="2"/>
  <c r="K1956" i="2"/>
  <c r="O1951" i="2"/>
  <c r="O1943" i="2"/>
  <c r="O1935" i="2"/>
  <c r="K1932" i="2"/>
  <c r="O1927" i="2"/>
  <c r="K1924" i="2"/>
  <c r="O1919" i="2"/>
  <c r="K1916" i="2"/>
  <c r="O2198" i="2"/>
  <c r="O2194" i="2"/>
  <c r="K2192" i="2"/>
  <c r="O2190" i="2"/>
  <c r="O2186" i="2"/>
  <c r="K2184" i="2"/>
  <c r="O2182" i="2"/>
  <c r="K2180" i="2"/>
  <c r="O2177" i="2"/>
  <c r="K2175" i="2"/>
  <c r="O2173" i="2"/>
  <c r="O2169" i="2"/>
  <c r="K2167" i="2"/>
  <c r="O2165" i="2"/>
  <c r="K2163" i="2"/>
  <c r="O2161" i="2"/>
  <c r="K2159" i="2"/>
  <c r="O2157" i="2"/>
  <c r="K2155" i="2"/>
  <c r="O2153" i="2"/>
  <c r="O2149" i="2"/>
  <c r="K2147" i="2"/>
  <c r="O2145" i="2"/>
  <c r="O2141" i="2"/>
  <c r="K2139" i="2"/>
  <c r="O2137" i="2"/>
  <c r="K2135" i="2"/>
  <c r="O2133" i="2"/>
  <c r="K2131" i="2"/>
  <c r="O2129" i="2"/>
  <c r="K2127" i="2"/>
  <c r="O2125" i="2"/>
  <c r="K2123" i="2"/>
  <c r="O2121" i="2"/>
  <c r="K2119" i="2"/>
  <c r="O2117" i="2"/>
  <c r="O2113" i="2"/>
  <c r="K2111" i="2"/>
  <c r="O2109" i="2"/>
  <c r="K2107" i="2"/>
  <c r="O2105" i="2"/>
  <c r="K2103" i="2"/>
  <c r="O2101" i="2"/>
  <c r="K2099" i="2"/>
  <c r="O2097" i="2"/>
  <c r="K2095" i="2"/>
  <c r="O2093" i="2"/>
  <c r="K2091" i="2"/>
  <c r="O2089" i="2"/>
  <c r="K2087" i="2"/>
  <c r="O2085" i="2"/>
  <c r="K2083" i="2"/>
  <c r="O2081" i="2"/>
  <c r="O2078" i="2"/>
  <c r="K2071" i="2"/>
  <c r="K2070" i="2"/>
  <c r="O2065" i="2"/>
  <c r="O2062" i="2"/>
  <c r="O2056" i="2"/>
  <c r="K2053" i="2"/>
  <c r="O2048" i="2"/>
  <c r="O2040" i="2"/>
  <c r="O2032" i="2"/>
  <c r="K2029" i="2"/>
  <c r="O2024" i="2"/>
  <c r="K2021" i="2"/>
  <c r="O2016" i="2"/>
  <c r="K2013" i="2"/>
  <c r="O2008" i="2"/>
  <c r="K2005" i="2"/>
  <c r="O2000" i="2"/>
  <c r="K1997" i="2"/>
  <c r="O1992" i="2"/>
  <c r="K1989" i="2"/>
  <c r="O1984" i="2"/>
  <c r="O1976" i="2"/>
  <c r="K1973" i="2"/>
  <c r="O1968" i="2"/>
  <c r="K1965" i="2"/>
  <c r="O1960" i="2"/>
  <c r="K1957" i="2"/>
  <c r="O1952" i="2"/>
  <c r="O1944" i="2"/>
  <c r="O1936" i="2"/>
  <c r="O1928" i="2"/>
  <c r="K1925" i="2"/>
  <c r="O1920" i="2"/>
  <c r="K1917" i="2"/>
  <c r="O2079" i="2"/>
  <c r="K2069" i="2"/>
  <c r="O2063" i="2"/>
  <c r="O2057" i="2"/>
  <c r="K2054" i="2"/>
  <c r="O2049" i="2"/>
  <c r="K2046" i="2"/>
  <c r="O2041" i="2"/>
  <c r="O2033" i="2"/>
  <c r="K2030" i="2"/>
  <c r="O2025" i="2"/>
  <c r="K2022" i="2"/>
  <c r="O2017" i="2"/>
  <c r="K2014" i="2"/>
  <c r="O2009" i="2"/>
  <c r="K2006" i="2"/>
  <c r="O2001" i="2"/>
  <c r="K1998" i="2"/>
  <c r="O1993" i="2"/>
  <c r="K1990" i="2"/>
  <c r="O1985" i="2"/>
  <c r="O1977" i="2"/>
  <c r="O1969" i="2"/>
  <c r="O1961" i="2"/>
  <c r="K1958" i="2"/>
  <c r="O1953" i="2"/>
  <c r="O1945" i="2"/>
  <c r="K1942" i="2"/>
  <c r="O1937" i="2"/>
  <c r="K1934" i="2"/>
  <c r="O1929" i="2"/>
  <c r="K1926" i="2"/>
  <c r="O1921" i="2"/>
  <c r="K2081" i="2"/>
  <c r="O2075" i="2"/>
  <c r="K2065" i="2"/>
  <c r="O2059" i="2"/>
  <c r="K2056" i="2"/>
  <c r="O2051" i="2"/>
  <c r="K2048" i="2"/>
  <c r="O2043" i="2"/>
  <c r="K2040" i="2"/>
  <c r="O2035" i="2"/>
  <c r="K2032" i="2"/>
  <c r="O2027" i="2"/>
  <c r="K2024" i="2"/>
  <c r="O2019" i="2"/>
  <c r="K2016" i="2"/>
  <c r="O2011" i="2"/>
  <c r="K2008" i="2"/>
  <c r="O2003" i="2"/>
  <c r="K2000" i="2"/>
  <c r="O1995" i="2"/>
  <c r="K1992" i="2"/>
  <c r="O1987" i="2"/>
  <c r="O1979" i="2"/>
  <c r="K1976" i="2"/>
  <c r="O1971" i="2"/>
  <c r="K1968" i="2"/>
  <c r="O1963" i="2"/>
  <c r="O1955" i="2"/>
  <c r="K1952" i="2"/>
  <c r="O1947" i="2"/>
  <c r="K1944" i="2"/>
  <c r="O1939" i="2"/>
  <c r="K1936" i="2"/>
  <c r="O1931" i="2"/>
  <c r="O1923" i="2"/>
  <c r="K1914" i="2"/>
  <c r="O1912" i="2"/>
  <c r="K1910" i="2"/>
  <c r="O1908" i="2"/>
  <c r="K1906" i="2"/>
  <c r="O1904" i="2"/>
  <c r="K1902" i="2"/>
  <c r="O1900" i="2"/>
  <c r="K1898" i="2"/>
  <c r="O1896" i="2"/>
  <c r="K1894" i="2"/>
  <c r="O1892" i="2"/>
  <c r="K1890" i="2"/>
  <c r="O1888" i="2"/>
  <c r="K1886" i="2"/>
  <c r="O1884" i="2"/>
  <c r="O1880" i="2"/>
  <c r="K1878" i="2"/>
  <c r="O1876" i="2"/>
  <c r="O1872" i="2"/>
  <c r="K1870" i="2"/>
  <c r="O1868" i="2"/>
  <c r="K1866" i="2"/>
  <c r="O1864" i="2"/>
  <c r="K1862" i="2"/>
  <c r="O1860" i="2"/>
  <c r="K1858" i="2"/>
  <c r="O1856" i="2"/>
  <c r="K1854" i="2"/>
  <c r="O1852" i="2"/>
  <c r="O1848" i="2"/>
  <c r="O1844" i="2"/>
  <c r="O1840" i="2"/>
  <c r="K1838" i="2"/>
  <c r="O1836" i="2"/>
  <c r="K1834" i="2"/>
  <c r="O1832" i="2"/>
  <c r="K1830" i="2"/>
  <c r="O1914" i="2"/>
  <c r="O1910" i="2"/>
  <c r="K1908" i="2"/>
  <c r="O1906" i="2"/>
  <c r="K1904" i="2"/>
  <c r="O1902" i="2"/>
  <c r="K1900" i="2"/>
  <c r="O1898" i="2"/>
  <c r="K1896" i="2"/>
  <c r="O1894" i="2"/>
  <c r="K1892" i="2"/>
  <c r="O1890" i="2"/>
  <c r="K1888" i="2"/>
  <c r="O1886" i="2"/>
  <c r="O1882" i="2"/>
  <c r="O1878" i="2"/>
  <c r="K1876" i="2"/>
  <c r="O1874" i="2"/>
  <c r="K1872" i="2"/>
  <c r="O1870" i="2"/>
  <c r="K1868" i="2"/>
  <c r="O1866" i="2"/>
  <c r="K1864" i="2"/>
  <c r="O1862" i="2"/>
  <c r="K1860" i="2"/>
  <c r="O1858" i="2"/>
  <c r="K1856" i="2"/>
  <c r="O1854" i="2"/>
  <c r="K1852" i="2"/>
  <c r="O1850" i="2"/>
  <c r="O1846" i="2"/>
  <c r="K1844" i="2"/>
  <c r="O1842" i="2"/>
  <c r="O1838" i="2"/>
  <c r="K1836" i="2"/>
  <c r="O1834" i="2"/>
  <c r="K1832" i="2"/>
  <c r="O1830" i="2"/>
  <c r="J1722" i="2"/>
  <c r="K1722" i="2"/>
  <c r="N1708" i="2"/>
  <c r="O1708" i="2"/>
  <c r="N1800" i="2"/>
  <c r="J1794" i="2"/>
  <c r="O1779" i="2"/>
  <c r="K1773" i="2"/>
  <c r="N1768" i="2"/>
  <c r="J1762" i="2"/>
  <c r="N1736" i="2"/>
  <c r="O1736" i="2"/>
  <c r="J1718" i="2"/>
  <c r="K1718" i="2"/>
  <c r="N1704" i="2"/>
  <c r="O1704" i="2"/>
  <c r="O1799" i="2"/>
  <c r="N1732" i="2"/>
  <c r="O1732" i="2"/>
  <c r="J1714" i="2"/>
  <c r="K1714" i="2"/>
  <c r="O1786" i="2"/>
  <c r="K1780" i="2"/>
  <c r="O1755" i="2"/>
  <c r="N1744" i="2"/>
  <c r="N1728" i="2"/>
  <c r="O1728" i="2"/>
  <c r="J1710" i="2"/>
  <c r="K1710" i="2"/>
  <c r="K1801" i="2"/>
  <c r="N1796" i="2"/>
  <c r="J1790" i="2"/>
  <c r="O1775" i="2"/>
  <c r="K1769" i="2"/>
  <c r="N1764" i="2"/>
  <c r="J1758" i="2"/>
  <c r="N1724" i="2"/>
  <c r="O1724" i="2"/>
  <c r="J1706" i="2"/>
  <c r="K1706" i="2"/>
  <c r="J1734" i="2"/>
  <c r="K1734" i="2"/>
  <c r="N1720" i="2"/>
  <c r="O1720" i="2"/>
  <c r="J1702" i="2"/>
  <c r="K1702" i="2"/>
  <c r="K1828" i="2"/>
  <c r="O1826" i="2"/>
  <c r="K1824" i="2"/>
  <c r="O1822" i="2"/>
  <c r="O1818" i="2"/>
  <c r="O1814" i="2"/>
  <c r="O1810" i="2"/>
  <c r="K1808" i="2"/>
  <c r="O1806" i="2"/>
  <c r="K1804" i="2"/>
  <c r="O1782" i="2"/>
  <c r="K1776" i="2"/>
  <c r="O1751" i="2"/>
  <c r="N1740" i="2"/>
  <c r="J1730" i="2"/>
  <c r="N1716" i="2"/>
  <c r="O1716" i="2"/>
  <c r="K1797" i="2"/>
  <c r="N1792" i="2"/>
  <c r="J1786" i="2"/>
  <c r="O1771" i="2"/>
  <c r="N1760" i="2"/>
  <c r="J1754" i="2"/>
  <c r="J1726" i="2"/>
  <c r="K1726" i="2"/>
  <c r="N1712" i="2"/>
  <c r="O1712" i="2"/>
  <c r="O1590" i="2"/>
  <c r="K1582" i="2"/>
  <c r="O1574" i="2"/>
  <c r="K1566" i="2"/>
  <c r="O1558" i="2"/>
  <c r="K1550" i="2"/>
  <c r="O1542" i="2"/>
  <c r="K1534" i="2"/>
  <c r="O1591" i="2"/>
  <c r="K1581" i="2"/>
  <c r="O1575" i="2"/>
  <c r="K1565" i="2"/>
  <c r="O1559" i="2"/>
  <c r="K1549" i="2"/>
  <c r="O1543" i="2"/>
  <c r="K1533" i="2"/>
  <c r="O1527" i="2"/>
  <c r="J1520" i="2"/>
  <c r="N1510" i="2"/>
  <c r="J1504" i="2"/>
  <c r="N1494" i="2"/>
  <c r="J1488" i="2"/>
  <c r="N1478" i="2"/>
  <c r="J1472" i="2"/>
  <c r="N1462" i="2"/>
  <c r="J1456" i="2"/>
  <c r="N1446" i="2"/>
  <c r="J1440" i="2"/>
  <c r="N1430" i="2"/>
  <c r="J1424" i="2"/>
  <c r="N1414" i="2"/>
  <c r="J1408" i="2"/>
  <c r="N1398" i="2"/>
  <c r="J1392" i="2"/>
  <c r="N1382" i="2"/>
  <c r="J1376" i="2"/>
  <c r="N1366" i="2"/>
  <c r="N1356" i="2"/>
  <c r="O1356" i="2"/>
  <c r="N1348" i="2"/>
  <c r="O1348" i="2"/>
  <c r="J1362" i="2"/>
  <c r="K1362" i="2"/>
  <c r="J1354" i="2"/>
  <c r="K1354" i="2"/>
  <c r="J1346" i="2"/>
  <c r="K1346" i="2"/>
  <c r="O1587" i="2"/>
  <c r="K1577" i="2"/>
  <c r="O1571" i="2"/>
  <c r="K1561" i="2"/>
  <c r="O1555" i="2"/>
  <c r="K1545" i="2"/>
  <c r="O1539" i="2"/>
  <c r="K1529" i="2"/>
  <c r="J1524" i="2"/>
  <c r="N1514" i="2"/>
  <c r="J1508" i="2"/>
  <c r="N1498" i="2"/>
  <c r="J1492" i="2"/>
  <c r="N1482" i="2"/>
  <c r="J1476" i="2"/>
  <c r="N1466" i="2"/>
  <c r="J1460" i="2"/>
  <c r="N1450" i="2"/>
  <c r="J1444" i="2"/>
  <c r="N1434" i="2"/>
  <c r="J1428" i="2"/>
  <c r="N1418" i="2"/>
  <c r="J1412" i="2"/>
  <c r="N1402" i="2"/>
  <c r="J1396" i="2"/>
  <c r="N1386" i="2"/>
  <c r="J1380" i="2"/>
  <c r="N1370" i="2"/>
  <c r="J1364" i="2"/>
  <c r="N1358" i="2"/>
  <c r="J1356" i="2"/>
  <c r="K1590" i="2"/>
  <c r="O1582" i="2"/>
  <c r="O1566" i="2"/>
  <c r="K1558" i="2"/>
  <c r="O1550" i="2"/>
  <c r="K1542" i="2"/>
  <c r="O1534" i="2"/>
  <c r="O1700" i="2"/>
  <c r="K1698" i="2"/>
  <c r="O1696" i="2"/>
  <c r="K1694" i="2"/>
  <c r="O1692" i="2"/>
  <c r="K1690" i="2"/>
  <c r="O1688" i="2"/>
  <c r="K1686" i="2"/>
  <c r="O1684" i="2"/>
  <c r="K1682" i="2"/>
  <c r="O1680" i="2"/>
  <c r="K1678" i="2"/>
  <c r="O1676" i="2"/>
  <c r="K1674" i="2"/>
  <c r="O1672" i="2"/>
  <c r="K1670" i="2"/>
  <c r="O1668" i="2"/>
  <c r="O1664" i="2"/>
  <c r="K1662" i="2"/>
  <c r="O1660" i="2"/>
  <c r="K1658" i="2"/>
  <c r="O1656" i="2"/>
  <c r="K1654" i="2"/>
  <c r="O1652" i="2"/>
  <c r="K1589" i="2"/>
  <c r="O1583" i="2"/>
  <c r="O1567" i="2"/>
  <c r="K1557" i="2"/>
  <c r="O1551" i="2"/>
  <c r="K1541" i="2"/>
  <c r="O1535" i="2"/>
  <c r="N1518" i="2"/>
  <c r="J1512" i="2"/>
  <c r="N1502" i="2"/>
  <c r="J1496" i="2"/>
  <c r="N1486" i="2"/>
  <c r="J1480" i="2"/>
  <c r="N1470" i="2"/>
  <c r="J1464" i="2"/>
  <c r="N1454" i="2"/>
  <c r="J1448" i="2"/>
  <c r="N1438" i="2"/>
  <c r="J1432" i="2"/>
  <c r="N1422" i="2"/>
  <c r="J1416" i="2"/>
  <c r="N1406" i="2"/>
  <c r="J1400" i="2"/>
  <c r="N1390" i="2"/>
  <c r="J1384" i="2"/>
  <c r="N1374" i="2"/>
  <c r="J1368" i="2"/>
  <c r="N1360" i="2"/>
  <c r="O1360" i="2"/>
  <c r="N1352" i="2"/>
  <c r="O1352" i="2"/>
  <c r="N1344" i="2"/>
  <c r="O1344" i="2"/>
  <c r="J1358" i="2"/>
  <c r="K1358" i="2"/>
  <c r="J1350" i="2"/>
  <c r="K1350" i="2"/>
  <c r="K1342" i="2"/>
  <c r="O1340" i="2"/>
  <c r="K1338" i="2"/>
  <c r="O1336" i="2"/>
  <c r="K1334" i="2"/>
  <c r="O1332" i="2"/>
  <c r="K1330" i="2"/>
  <c r="O1328" i="2"/>
  <c r="K1326" i="2"/>
  <c r="O1324" i="2"/>
  <c r="K1322" i="2"/>
  <c r="O1320" i="2"/>
  <c r="K1318" i="2"/>
  <c r="O1316" i="2"/>
  <c r="K1314" i="2"/>
  <c r="O1312" i="2"/>
  <c r="N923" i="2"/>
  <c r="O923" i="2"/>
  <c r="N892" i="2"/>
  <c r="O892" i="2"/>
  <c r="J887" i="2"/>
  <c r="K887" i="2"/>
  <c r="N942" i="2"/>
  <c r="O942" i="2"/>
  <c r="N934" i="2"/>
  <c r="O934" i="2"/>
  <c r="J909" i="2"/>
  <c r="K909" i="2"/>
  <c r="J949" i="2"/>
  <c r="K949" i="2"/>
  <c r="J927" i="2"/>
  <c r="K927" i="2"/>
  <c r="N913" i="2"/>
  <c r="O913" i="2"/>
  <c r="J898" i="2"/>
  <c r="K898" i="2"/>
  <c r="N943" i="2"/>
  <c r="O943" i="2"/>
  <c r="N931" i="2"/>
  <c r="O931" i="2"/>
  <c r="J925" i="2"/>
  <c r="K925" i="2"/>
  <c r="J899" i="2"/>
  <c r="K899" i="2"/>
  <c r="J965" i="2"/>
  <c r="K965" i="2"/>
  <c r="N958" i="2"/>
  <c r="O958" i="2"/>
  <c r="J950" i="2"/>
  <c r="K950" i="2"/>
  <c r="J926" i="2"/>
  <c r="K926" i="2"/>
  <c r="J966" i="2"/>
  <c r="K966" i="2"/>
  <c r="N959" i="2"/>
  <c r="O959" i="2"/>
  <c r="N939" i="2"/>
  <c r="O939" i="2"/>
  <c r="N935" i="2"/>
  <c r="O935" i="2"/>
  <c r="J929" i="2"/>
  <c r="K929" i="2"/>
  <c r="J911" i="2"/>
  <c r="K911" i="2"/>
  <c r="N893" i="2"/>
  <c r="O893" i="2"/>
  <c r="N881" i="2"/>
  <c r="O881" i="2"/>
  <c r="O966" i="2"/>
  <c r="K958" i="2"/>
  <c r="O950" i="2"/>
  <c r="K942" i="2"/>
  <c r="J923" i="2"/>
  <c r="K923" i="2"/>
  <c r="N905" i="2"/>
  <c r="O905" i="2"/>
  <c r="J891" i="2"/>
  <c r="K891" i="2"/>
  <c r="J879" i="2"/>
  <c r="K879" i="2"/>
  <c r="O967" i="2"/>
  <c r="K957" i="2"/>
  <c r="O951" i="2"/>
  <c r="K941" i="2"/>
  <c r="K939" i="2"/>
  <c r="K935" i="2"/>
  <c r="K932" i="2"/>
  <c r="N917" i="2"/>
  <c r="O917" i="2"/>
  <c r="K914" i="2"/>
  <c r="O908" i="2"/>
  <c r="O907" i="2"/>
  <c r="J903" i="2"/>
  <c r="K903" i="2"/>
  <c r="K893" i="2"/>
  <c r="K954" i="2"/>
  <c r="O946" i="2"/>
  <c r="J937" i="2"/>
  <c r="K937" i="2"/>
  <c r="J933" i="2"/>
  <c r="K933" i="2"/>
  <c r="N924" i="2"/>
  <c r="O924" i="2"/>
  <c r="J915" i="2"/>
  <c r="K915" i="2"/>
  <c r="N897" i="2"/>
  <c r="O897" i="2"/>
  <c r="N885" i="2"/>
  <c r="O885" i="2"/>
  <c r="K969" i="2"/>
  <c r="O963" i="2"/>
  <c r="K953" i="2"/>
  <c r="O947" i="2"/>
  <c r="N927" i="2"/>
  <c r="O927" i="2"/>
  <c r="O926" i="2"/>
  <c r="K917" i="2"/>
  <c r="N909" i="2"/>
  <c r="O909" i="2"/>
  <c r="K906" i="2"/>
  <c r="O900" i="2"/>
  <c r="O899" i="2"/>
  <c r="J895" i="2"/>
  <c r="K895" i="2"/>
  <c r="J883" i="2"/>
  <c r="K883" i="2"/>
  <c r="N921" i="2"/>
  <c r="O921" i="2"/>
  <c r="J907" i="2"/>
  <c r="K907" i="2"/>
  <c r="N889" i="2"/>
  <c r="O889" i="2"/>
  <c r="N877" i="2"/>
  <c r="O877" i="2"/>
  <c r="J919" i="2"/>
  <c r="K919" i="2"/>
  <c r="N901" i="2"/>
  <c r="O901" i="2"/>
  <c r="J875" i="2"/>
  <c r="K875" i="2"/>
  <c r="J867" i="2"/>
  <c r="J866" i="2"/>
  <c r="K865" i="2"/>
  <c r="N860" i="2"/>
  <c r="O859" i="2"/>
  <c r="O858" i="2"/>
  <c r="O857" i="2"/>
  <c r="O793" i="2"/>
  <c r="J778" i="2"/>
  <c r="K778" i="2"/>
  <c r="K864" i="2"/>
  <c r="N794" i="2"/>
  <c r="O794" i="2"/>
  <c r="O801" i="2"/>
  <c r="O797" i="2"/>
  <c r="K791" i="2"/>
  <c r="N788" i="2"/>
  <c r="O788" i="2"/>
  <c r="J779" i="2"/>
  <c r="K779" i="2"/>
  <c r="N851" i="2"/>
  <c r="O851" i="2"/>
  <c r="N847" i="2"/>
  <c r="O847" i="2"/>
  <c r="N843" i="2"/>
  <c r="O843" i="2"/>
  <c r="N839" i="2"/>
  <c r="O839" i="2"/>
  <c r="N835" i="2"/>
  <c r="O835" i="2"/>
  <c r="N831" i="2"/>
  <c r="O831" i="2"/>
  <c r="N827" i="2"/>
  <c r="O827" i="2"/>
  <c r="N823" i="2"/>
  <c r="O823" i="2"/>
  <c r="N819" i="2"/>
  <c r="O819" i="2"/>
  <c r="N815" i="2"/>
  <c r="O815" i="2"/>
  <c r="N811" i="2"/>
  <c r="O811" i="2"/>
  <c r="N807" i="2"/>
  <c r="O807" i="2"/>
  <c r="N803" i="2"/>
  <c r="O803" i="2"/>
  <c r="N799" i="2"/>
  <c r="O799" i="2"/>
  <c r="O865" i="2"/>
  <c r="J792" i="2"/>
  <c r="K792" i="2"/>
  <c r="K856" i="2"/>
  <c r="J853" i="2"/>
  <c r="K853" i="2"/>
  <c r="J849" i="2"/>
  <c r="J845" i="2"/>
  <c r="K845" i="2"/>
  <c r="J841" i="2"/>
  <c r="K841" i="2"/>
  <c r="J837" i="2"/>
  <c r="K837" i="2"/>
  <c r="J833" i="2"/>
  <c r="K833" i="2"/>
  <c r="J829" i="2"/>
  <c r="K829" i="2"/>
  <c r="J825" i="2"/>
  <c r="K825" i="2"/>
  <c r="J821" i="2"/>
  <c r="K821" i="2"/>
  <c r="J817" i="2"/>
  <c r="K817" i="2"/>
  <c r="J813" i="2"/>
  <c r="K813" i="2"/>
  <c r="J809" i="2"/>
  <c r="K809" i="2"/>
  <c r="J805" i="2"/>
  <c r="K805" i="2"/>
  <c r="J801" i="2"/>
  <c r="K801" i="2"/>
  <c r="J797" i="2"/>
  <c r="K797" i="2"/>
  <c r="J796" i="2"/>
  <c r="K796" i="2"/>
  <c r="N790" i="2"/>
  <c r="O790" i="2"/>
  <c r="N787" i="2"/>
  <c r="O787" i="2"/>
  <c r="N762" i="2"/>
  <c r="O762" i="2"/>
  <c r="J757" i="2"/>
  <c r="K757" i="2"/>
  <c r="N752" i="2"/>
  <c r="O752" i="2"/>
  <c r="J746" i="2"/>
  <c r="K746" i="2"/>
  <c r="N727" i="2"/>
  <c r="O727" i="2"/>
  <c r="K788" i="2"/>
  <c r="O782" i="2"/>
  <c r="K772" i="2"/>
  <c r="N766" i="2"/>
  <c r="O766" i="2"/>
  <c r="O764" i="2"/>
  <c r="K761" i="2"/>
  <c r="J759" i="2"/>
  <c r="K759" i="2"/>
  <c r="O795" i="2"/>
  <c r="K793" i="2"/>
  <c r="O791" i="2"/>
  <c r="K784" i="2"/>
  <c r="K783" i="2"/>
  <c r="O778" i="2"/>
  <c r="O775" i="2"/>
  <c r="K768" i="2"/>
  <c r="K767" i="2"/>
  <c r="K782" i="2"/>
  <c r="O776" i="2"/>
  <c r="J764" i="2"/>
  <c r="K764" i="2"/>
  <c r="N756" i="2"/>
  <c r="O756" i="2"/>
  <c r="N735" i="2"/>
  <c r="O735" i="2"/>
  <c r="K730" i="2"/>
  <c r="J729" i="2"/>
  <c r="K729" i="2"/>
  <c r="O771" i="2"/>
  <c r="N758" i="2"/>
  <c r="O758" i="2"/>
  <c r="J755" i="2"/>
  <c r="K755" i="2"/>
  <c r="N743" i="2"/>
  <c r="O743" i="2"/>
  <c r="J740" i="2"/>
  <c r="K740" i="2"/>
  <c r="O772" i="2"/>
  <c r="O761" i="2"/>
  <c r="N726" i="2"/>
  <c r="O726" i="2"/>
  <c r="N737" i="2"/>
  <c r="O737" i="2"/>
  <c r="J733" i="2"/>
  <c r="K733" i="2"/>
  <c r="O723" i="2"/>
  <c r="O759" i="2"/>
  <c r="K749" i="2"/>
  <c r="K742" i="2"/>
  <c r="K736" i="2"/>
  <c r="O733" i="2"/>
  <c r="O732" i="2"/>
  <c r="K725" i="2"/>
  <c r="K724" i="2"/>
  <c r="O719" i="2"/>
  <c r="O739" i="2"/>
  <c r="K723" i="2"/>
  <c r="N708" i="2"/>
  <c r="O708" i="2"/>
  <c r="J718" i="2"/>
  <c r="J714" i="2"/>
  <c r="K714" i="2"/>
  <c r="N716" i="2"/>
  <c r="O716" i="2"/>
  <c r="J710" i="2"/>
  <c r="K710" i="2"/>
  <c r="N712" i="2"/>
  <c r="O712" i="2"/>
  <c r="O718" i="2"/>
  <c r="K716" i="2"/>
  <c r="O714" i="2"/>
  <c r="K712" i="2"/>
  <c r="O710" i="2"/>
  <c r="K708" i="2"/>
  <c r="K707" i="2"/>
  <c r="K703" i="2"/>
  <c r="K704" i="2"/>
  <c r="K705" i="2"/>
  <c r="N705" i="2"/>
  <c r="O705" i="2"/>
  <c r="K706" i="2"/>
  <c r="O707" i="2"/>
  <c r="O704" i="2"/>
  <c r="O703" i="2"/>
  <c r="O706" i="2"/>
  <c r="B9" i="5"/>
  <c r="B15" i="5"/>
  <c r="B17" i="5"/>
  <c r="B24" i="5"/>
  <c r="B13" i="5"/>
  <c r="B12" i="5"/>
  <c r="B20" i="5"/>
  <c r="B22" i="5"/>
  <c r="B2" i="5"/>
  <c r="B8" i="5"/>
  <c r="B18" i="5"/>
  <c r="B14" i="5"/>
  <c r="B6" i="5"/>
  <c r="B28" i="5"/>
  <c r="B19" i="5"/>
  <c r="B7" i="5"/>
  <c r="B5" i="5"/>
  <c r="B27" i="5"/>
  <c r="B26" i="5"/>
  <c r="B10" i="5"/>
  <c r="B3" i="5"/>
  <c r="B23" i="5"/>
  <c r="B11" i="5"/>
  <c r="B4" i="5"/>
  <c r="B25" i="5"/>
  <c r="B16" i="5"/>
  <c r="C9" i="5"/>
  <c r="C15" i="5"/>
  <c r="C17" i="5"/>
  <c r="C24" i="5"/>
  <c r="C13" i="5"/>
  <c r="C12" i="5"/>
  <c r="C20" i="5"/>
  <c r="C22" i="5"/>
  <c r="C2" i="5"/>
  <c r="C8" i="5"/>
  <c r="C18" i="5"/>
  <c r="C14" i="5"/>
  <c r="C6" i="5"/>
  <c r="C28" i="5"/>
  <c r="C19" i="5"/>
  <c r="C7" i="5"/>
  <c r="C5" i="5"/>
  <c r="C27" i="5"/>
  <c r="C26" i="5"/>
  <c r="C10" i="5"/>
  <c r="C3" i="5"/>
  <c r="C23" i="5"/>
  <c r="C11" i="5"/>
  <c r="C4" i="5"/>
  <c r="C25" i="5"/>
  <c r="C16" i="5"/>
  <c r="H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K3416" i="2"/>
  <c r="K3199" i="2"/>
  <c r="K3661" i="2"/>
  <c r="K794" i="2"/>
  <c r="K3357" i="2"/>
  <c r="K2955" i="2"/>
  <c r="K1650" i="2"/>
  <c r="K2708" i="2"/>
  <c r="K3287" i="2"/>
  <c r="K2290" i="2" l="1"/>
  <c r="K3260" i="2"/>
  <c r="K1727" i="2"/>
  <c r="K718" i="2"/>
  <c r="K1820" i="2"/>
  <c r="K1840" i="2"/>
  <c r="K1850" i="2"/>
  <c r="K1882" i="2"/>
  <c r="K1918" i="2"/>
  <c r="K1950" i="2"/>
  <c r="K1982" i="2"/>
  <c r="K2318" i="2"/>
  <c r="K2446" i="2"/>
  <c r="K2208" i="2"/>
  <c r="K2256" i="2"/>
  <c r="K2400" i="2"/>
  <c r="K2453" i="2"/>
  <c r="K886" i="2"/>
  <c r="K1575" i="2"/>
  <c r="K1764" i="2"/>
  <c r="K1951" i="2"/>
  <c r="K2082" i="2"/>
  <c r="K2142" i="2"/>
  <c r="K3063" i="2"/>
  <c r="K3321" i="2"/>
  <c r="K2645" i="2"/>
  <c r="K1401" i="2"/>
  <c r="K1465" i="2"/>
  <c r="K1885" i="2"/>
  <c r="K1403" i="2"/>
  <c r="K2189" i="2"/>
  <c r="K2359" i="2"/>
  <c r="K2243" i="2"/>
  <c r="K2707" i="2"/>
  <c r="K1321" i="2"/>
  <c r="K1822" i="2"/>
  <c r="K2857" i="2"/>
  <c r="K2399" i="2"/>
  <c r="K2749" i="2"/>
  <c r="K3159" i="2"/>
  <c r="K3520" i="2"/>
  <c r="K2906" i="2"/>
  <c r="K2780" i="2"/>
  <c r="K2801" i="2"/>
  <c r="K3681" i="2"/>
  <c r="K1638" i="2"/>
  <c r="K3771" i="2"/>
  <c r="K3435" i="2"/>
  <c r="K1400" i="2"/>
  <c r="K2800" i="2"/>
  <c r="K3016" i="2"/>
  <c r="K3373" i="2"/>
  <c r="K3677" i="2"/>
  <c r="K1762" i="2"/>
  <c r="K3415" i="2"/>
  <c r="K849" i="2"/>
  <c r="K1730" i="2"/>
  <c r="K1293" i="2"/>
  <c r="K1091" i="2"/>
  <c r="K1920" i="2"/>
  <c r="K1984" i="2"/>
  <c r="K2115" i="2"/>
  <c r="K2196" i="2"/>
  <c r="K1940" i="2"/>
  <c r="K2004" i="2"/>
  <c r="K2034" i="2"/>
  <c r="K2105" i="2"/>
  <c r="K2770" i="2"/>
  <c r="K2914" i="2"/>
  <c r="K3010" i="2"/>
  <c r="K2903" i="2"/>
  <c r="K3298" i="2"/>
  <c r="K814" i="2"/>
  <c r="K1269" i="2"/>
  <c r="K1405" i="2"/>
  <c r="K1398" i="2"/>
  <c r="K1032" i="2"/>
  <c r="K1975" i="2"/>
  <c r="K1207" i="2"/>
  <c r="K3196" i="2"/>
  <c r="K3380" i="2"/>
  <c r="K1188" i="2"/>
  <c r="K1901" i="2"/>
  <c r="K2556" i="2"/>
  <c r="K2867" i="2"/>
  <c r="K1227" i="2"/>
  <c r="K2132" i="2"/>
  <c r="K2709" i="2"/>
  <c r="K773" i="2"/>
  <c r="K1843" i="2"/>
  <c r="K1092" i="2"/>
  <c r="K3058" i="2"/>
  <c r="K3003" i="2"/>
  <c r="K3697" i="2"/>
  <c r="K1766" i="2"/>
  <c r="K3443" i="2"/>
  <c r="K1464" i="2"/>
  <c r="K2824" i="2"/>
  <c r="K3109" i="2"/>
  <c r="K3421" i="2"/>
  <c r="K2610" i="2"/>
  <c r="K3434" i="2"/>
  <c r="K3423" i="2"/>
  <c r="K901" i="2"/>
  <c r="K1573" i="2"/>
  <c r="K1765" i="2"/>
  <c r="K1928" i="2"/>
  <c r="K1960" i="2"/>
  <c r="K1933" i="2"/>
  <c r="K2151" i="2"/>
  <c r="K1948" i="2"/>
  <c r="K2093" i="2"/>
  <c r="K2141" i="2"/>
  <c r="K2710" i="2"/>
  <c r="K2726" i="2"/>
  <c r="K2838" i="2"/>
  <c r="K2918" i="2"/>
  <c r="K2950" i="2"/>
  <c r="K3156" i="2"/>
  <c r="K3220" i="2"/>
  <c r="K3142" i="2"/>
  <c r="K3000" i="2"/>
  <c r="K743" i="2"/>
  <c r="K1278" i="2"/>
  <c r="K1277" i="2"/>
  <c r="K1655" i="2"/>
  <c r="K1811" i="2"/>
  <c r="K1615" i="2"/>
  <c r="K1571" i="2"/>
  <c r="K2144" i="2"/>
  <c r="K1402" i="2"/>
  <c r="K1675" i="2"/>
  <c r="K1404" i="2"/>
  <c r="K1468" i="2"/>
  <c r="K1467" i="2"/>
  <c r="K1813" i="2"/>
  <c r="K1399" i="2"/>
  <c r="K912" i="2"/>
  <c r="K3512" i="2"/>
  <c r="K2470" i="2"/>
  <c r="K1649" i="2"/>
  <c r="K1055" i="2"/>
  <c r="K2361" i="2"/>
  <c r="K1841" i="2"/>
  <c r="K1570" i="2"/>
  <c r="K3840" i="2"/>
  <c r="K1228" i="2"/>
  <c r="K3052" i="2"/>
  <c r="K3433" i="2"/>
  <c r="K3745" i="2"/>
  <c r="K3622" i="2"/>
  <c r="K843" i="2"/>
  <c r="K3587" i="2"/>
  <c r="K1664" i="2"/>
  <c r="K3291" i="2"/>
  <c r="K3784" i="2"/>
  <c r="K3509" i="2"/>
  <c r="K1058" i="2"/>
  <c r="K3642" i="2"/>
  <c r="K3735" i="2"/>
  <c r="K795" i="2"/>
  <c r="K2472" i="2"/>
  <c r="K763" i="2"/>
  <c r="K1574" i="2"/>
  <c r="K1812" i="2"/>
  <c r="K1848" i="2"/>
  <c r="K1880" i="2"/>
  <c r="K1912" i="2"/>
  <c r="K1842" i="2"/>
  <c r="K1874" i="2"/>
  <c r="K1966" i="2"/>
  <c r="K2326" i="2"/>
  <c r="K2358" i="2"/>
  <c r="K2505" i="2"/>
  <c r="K2232" i="2"/>
  <c r="K2264" i="2"/>
  <c r="K2312" i="2"/>
  <c r="K2360" i="2"/>
  <c r="K2408" i="2"/>
  <c r="K2501" i="2"/>
  <c r="K3237" i="2"/>
  <c r="K999" i="2"/>
  <c r="K995" i="2"/>
  <c r="K1331" i="2"/>
  <c r="K1640" i="2"/>
  <c r="K2471" i="2"/>
  <c r="K3290" i="2"/>
  <c r="K2635" i="2"/>
  <c r="K1851" i="2"/>
  <c r="K1648" i="2"/>
  <c r="K1881" i="2"/>
  <c r="K3055" i="2"/>
  <c r="K2427" i="2"/>
  <c r="K3476" i="2"/>
  <c r="K3432" i="2"/>
  <c r="K3464" i="2"/>
  <c r="K3756" i="2"/>
  <c r="K1612" i="2"/>
  <c r="K2249" i="2"/>
  <c r="K2297" i="2"/>
  <c r="K2271" i="2"/>
  <c r="K3444" i="2"/>
  <c r="K3412" i="2"/>
  <c r="K1729" i="2"/>
  <c r="K1276" i="2"/>
  <c r="K3396" i="2"/>
  <c r="K3457" i="2"/>
  <c r="K862" i="2"/>
  <c r="K3718" i="2"/>
  <c r="K1731" i="2"/>
  <c r="K3651" i="2"/>
  <c r="K2584" i="2"/>
  <c r="K2912" i="2"/>
  <c r="K1821" i="2"/>
  <c r="K3557" i="2"/>
  <c r="K1090" i="2"/>
  <c r="K3762" i="2"/>
  <c r="K3743" i="2"/>
  <c r="K3028" i="2"/>
  <c r="K3729" i="2"/>
  <c r="K771" i="2"/>
  <c r="K3531" i="2"/>
  <c r="K766" i="2"/>
  <c r="K1666" i="2"/>
  <c r="K1941" i="2"/>
  <c r="K2037" i="2"/>
  <c r="K2171" i="2"/>
  <c r="K2188" i="2"/>
  <c r="K1922" i="2"/>
  <c r="K2129" i="2"/>
  <c r="K2161" i="2"/>
  <c r="K2794" i="2"/>
  <c r="K2885" i="2"/>
  <c r="K2970" i="2"/>
  <c r="K1189" i="2"/>
  <c r="K1637" i="2"/>
  <c r="K1563" i="2"/>
  <c r="K1469" i="2"/>
  <c r="K2140" i="2"/>
  <c r="K1303" i="2"/>
  <c r="K1732" i="2"/>
  <c r="K3089" i="2"/>
  <c r="K2911" i="2"/>
  <c r="K1187" i="2"/>
  <c r="K1113" i="2"/>
  <c r="K2257" i="2"/>
  <c r="K2311" i="2"/>
  <c r="K1845" i="2"/>
  <c r="K2379" i="2"/>
  <c r="K2672" i="2"/>
  <c r="K2502" i="2"/>
  <c r="K3311" i="2"/>
  <c r="K3079" i="2"/>
  <c r="K1763" i="2"/>
  <c r="K3366" i="2"/>
  <c r="K3185" i="2"/>
  <c r="K1943" i="2"/>
  <c r="K1572" i="2"/>
  <c r="K3513" i="2"/>
  <c r="K998" i="2"/>
  <c r="K3750" i="2"/>
  <c r="K3011" i="2"/>
  <c r="K1152" i="2"/>
  <c r="K2696" i="2"/>
  <c r="K2936" i="2"/>
  <c r="K3245" i="2"/>
  <c r="K3613" i="2"/>
  <c r="K1114" i="2"/>
  <c r="K3770" i="2"/>
  <c r="K987" i="2"/>
  <c r="K1816" i="2"/>
  <c r="K1884" i="2"/>
  <c r="K1846" i="2"/>
  <c r="K1974" i="2"/>
  <c r="K2038" i="2"/>
  <c r="K2218" i="2"/>
  <c r="K2314" i="2"/>
  <c r="K2362" i="2"/>
  <c r="K2378" i="2"/>
  <c r="K2426" i="2"/>
  <c r="K2525" i="2"/>
  <c r="K2682" i="2"/>
  <c r="K2236" i="2"/>
  <c r="K2412" i="2"/>
  <c r="K3162" i="2"/>
  <c r="K1233" i="2"/>
  <c r="K1265" i="2"/>
  <c r="K1397" i="2"/>
  <c r="K1048" i="2"/>
  <c r="K1112" i="2"/>
  <c r="K2015" i="2"/>
  <c r="K2983" i="2"/>
  <c r="K3240" i="2"/>
  <c r="K2901" i="2"/>
  <c r="K842" i="2"/>
  <c r="K1151" i="2"/>
  <c r="K1883" i="2"/>
  <c r="K1562" i="2"/>
  <c r="K1155" i="2"/>
  <c r="K1728" i="2"/>
  <c r="K2185" i="2"/>
  <c r="K2327" i="2"/>
  <c r="K2245" i="2"/>
  <c r="K2513" i="2"/>
  <c r="K2699" i="2"/>
  <c r="K1639" i="2"/>
  <c r="K1611" i="2"/>
  <c r="K1665" i="2"/>
  <c r="K2235" i="2"/>
  <c r="K2441" i="2"/>
  <c r="K2840" i="2"/>
  <c r="K2640" i="2"/>
  <c r="K3009" i="2"/>
  <c r="K2333" i="2"/>
  <c r="K3209" i="2"/>
  <c r="K3688" i="2"/>
  <c r="K2700" i="2"/>
  <c r="K777" i="2"/>
  <c r="K3577" i="2"/>
  <c r="K1062" i="2"/>
  <c r="K3707" i="2"/>
  <c r="K2843" i="2"/>
  <c r="K1232" i="2"/>
  <c r="K2736" i="2"/>
  <c r="K2882" i="2"/>
  <c r="K3261" i="2"/>
  <c r="K3637" i="2"/>
  <c r="K1610" i="2"/>
  <c r="K3794" i="2"/>
  <c r="K815" i="2"/>
  <c r="K3485" i="2"/>
  <c r="K872" i="2"/>
  <c r="K1949" i="2"/>
  <c r="K1981" i="2"/>
  <c r="K2045" i="2"/>
  <c r="K2143" i="2"/>
  <c r="K2058" i="2"/>
  <c r="K2085" i="2"/>
  <c r="K2133" i="2"/>
  <c r="K2524" i="2"/>
  <c r="K2814" i="2"/>
  <c r="K3038" i="2"/>
  <c r="K3168" i="2"/>
  <c r="K3132" i="2"/>
  <c r="K3114" i="2"/>
  <c r="K951" i="2"/>
  <c r="K1245" i="2"/>
  <c r="K2003" i="2"/>
  <c r="K2033" i="2"/>
  <c r="K2483" i="2"/>
  <c r="K1983" i="2"/>
  <c r="K2799" i="2"/>
  <c r="K3106" i="2"/>
  <c r="K3179" i="2"/>
  <c r="K1268" i="2"/>
  <c r="K1466" i="2"/>
  <c r="K1977" i="2"/>
  <c r="K1847" i="2"/>
  <c r="K1008" i="2"/>
  <c r="K1815" i="2"/>
  <c r="K2289" i="2"/>
  <c r="K2411" i="2"/>
  <c r="K2750" i="2"/>
  <c r="K3167" i="2"/>
  <c r="K2620" i="2"/>
  <c r="K2913" i="2"/>
  <c r="K3103" i="2"/>
  <c r="K3350" i="2"/>
  <c r="K1317" i="2"/>
  <c r="K1814" i="2"/>
  <c r="K2319" i="2"/>
  <c r="K2086" i="2"/>
  <c r="K3335" i="2"/>
  <c r="K3542" i="2"/>
  <c r="K2393" i="2"/>
  <c r="K3680" i="2"/>
  <c r="K1613" i="2"/>
  <c r="K3808" i="2"/>
  <c r="K1609" i="2"/>
  <c r="K3601" i="2"/>
  <c r="K1206" i="2"/>
  <c r="K3723" i="2"/>
  <c r="K3403" i="2"/>
  <c r="K1320" i="2"/>
  <c r="K2752" i="2"/>
  <c r="K3008" i="2"/>
  <c r="A2" i="2"/>
  <c r="B2" i="2" s="1"/>
  <c r="D2" i="2"/>
  <c r="G2" i="2"/>
  <c r="E2" i="2" s="1"/>
  <c r="I2" i="2"/>
  <c r="L2" i="2"/>
  <c r="M2" i="2"/>
  <c r="P2" i="2"/>
  <c r="Q2" i="2"/>
  <c r="R2" i="2"/>
  <c r="S2" i="2"/>
  <c r="T2" i="2"/>
  <c r="A3" i="2"/>
  <c r="B3" i="2" s="1"/>
  <c r="D3" i="2"/>
  <c r="G3" i="2"/>
  <c r="E3" i="2" s="1"/>
  <c r="F3" i="2" s="1"/>
  <c r="I3" i="2"/>
  <c r="L3" i="2"/>
  <c r="M3" i="2"/>
  <c r="P3" i="2"/>
  <c r="Q3" i="2"/>
  <c r="R3" i="2"/>
  <c r="S3" i="2"/>
  <c r="T3" i="2"/>
  <c r="A4" i="2"/>
  <c r="B4" i="2" s="1"/>
  <c r="D4" i="2"/>
  <c r="G4" i="2"/>
  <c r="E4" i="2" s="1"/>
  <c r="F4" i="2" s="1"/>
  <c r="I4" i="2"/>
  <c r="L4" i="2"/>
  <c r="M4" i="2"/>
  <c r="P4" i="2"/>
  <c r="Q4" i="2"/>
  <c r="R4" i="2"/>
  <c r="S4" i="2"/>
  <c r="T4" i="2"/>
  <c r="A5" i="2"/>
  <c r="B5" i="2" s="1"/>
  <c r="D5" i="2"/>
  <c r="G5" i="2"/>
  <c r="E5" i="2" s="1"/>
  <c r="F5" i="2" s="1"/>
  <c r="I5" i="2"/>
  <c r="L5" i="2"/>
  <c r="M5" i="2"/>
  <c r="P5" i="2"/>
  <c r="Q5" i="2"/>
  <c r="R5" i="2"/>
  <c r="S5" i="2"/>
  <c r="T5" i="2"/>
  <c r="A6" i="2"/>
  <c r="B6" i="2" s="1"/>
  <c r="D6" i="2"/>
  <c r="G6" i="2"/>
  <c r="E6" i="2" s="1"/>
  <c r="F6" i="2" s="1"/>
  <c r="I6" i="2"/>
  <c r="L6" i="2"/>
  <c r="M6" i="2"/>
  <c r="P6" i="2"/>
  <c r="Q6" i="2"/>
  <c r="R6" i="2"/>
  <c r="S6" i="2"/>
  <c r="T6" i="2"/>
  <c r="A7" i="2"/>
  <c r="B7" i="2" s="1"/>
  <c r="D7" i="2"/>
  <c r="G7" i="2"/>
  <c r="E7" i="2" s="1"/>
  <c r="F7" i="2" s="1"/>
  <c r="I7" i="2"/>
  <c r="J7" i="2" s="1"/>
  <c r="L7" i="2"/>
  <c r="M7" i="2"/>
  <c r="P7" i="2"/>
  <c r="Q7" i="2"/>
  <c r="R7" i="2"/>
  <c r="S7" i="2"/>
  <c r="T7" i="2"/>
  <c r="A8" i="2"/>
  <c r="B8" i="2" s="1"/>
  <c r="D8" i="2"/>
  <c r="G8" i="2"/>
  <c r="E8" i="2" s="1"/>
  <c r="F8" i="2" s="1"/>
  <c r="I8" i="2"/>
  <c r="L8" i="2"/>
  <c r="M8" i="2"/>
  <c r="P8" i="2"/>
  <c r="Q8" i="2"/>
  <c r="R8" i="2"/>
  <c r="S8" i="2"/>
  <c r="T8" i="2"/>
  <c r="A9" i="2"/>
  <c r="B9" i="2" s="1"/>
  <c r="D9" i="2"/>
  <c r="G9" i="2"/>
  <c r="E9" i="2" s="1"/>
  <c r="F9" i="2" s="1"/>
  <c r="I9" i="2"/>
  <c r="L9" i="2"/>
  <c r="M9" i="2"/>
  <c r="P9" i="2"/>
  <c r="Q9" i="2"/>
  <c r="R9" i="2"/>
  <c r="S9" i="2"/>
  <c r="T9" i="2"/>
  <c r="A10" i="2"/>
  <c r="B10" i="2" s="1"/>
  <c r="D10" i="2"/>
  <c r="G10" i="2"/>
  <c r="E10" i="2" s="1"/>
  <c r="F10" i="2" s="1"/>
  <c r="I10" i="2"/>
  <c r="L10" i="2"/>
  <c r="M10" i="2"/>
  <c r="P10" i="2"/>
  <c r="Q10" i="2"/>
  <c r="R10" i="2"/>
  <c r="S10" i="2"/>
  <c r="T10" i="2"/>
  <c r="A11" i="2"/>
  <c r="B11" i="2" s="1"/>
  <c r="D11" i="2"/>
  <c r="G11" i="2"/>
  <c r="E11" i="2" s="1"/>
  <c r="F11" i="2" s="1"/>
  <c r="I11" i="2"/>
  <c r="L11" i="2"/>
  <c r="M11" i="2"/>
  <c r="P11" i="2"/>
  <c r="Q11" i="2"/>
  <c r="R11" i="2"/>
  <c r="S11" i="2"/>
  <c r="T11" i="2"/>
  <c r="A12" i="2"/>
  <c r="B12" i="2" s="1"/>
  <c r="D12" i="2"/>
  <c r="G12" i="2"/>
  <c r="E12" i="2" s="1"/>
  <c r="F12" i="2" s="1"/>
  <c r="I12" i="2"/>
  <c r="L12" i="2"/>
  <c r="M12" i="2"/>
  <c r="P12" i="2"/>
  <c r="Q12" i="2"/>
  <c r="R12" i="2"/>
  <c r="S12" i="2"/>
  <c r="T12" i="2"/>
  <c r="A13" i="2"/>
  <c r="B13" i="2" s="1"/>
  <c r="D13" i="2"/>
  <c r="G13" i="2"/>
  <c r="E13" i="2" s="1"/>
  <c r="F13" i="2" s="1"/>
  <c r="I13" i="2"/>
  <c r="L13" i="2"/>
  <c r="M13" i="2"/>
  <c r="P13" i="2"/>
  <c r="Q13" i="2"/>
  <c r="R13" i="2"/>
  <c r="S13" i="2"/>
  <c r="T13" i="2"/>
  <c r="A14" i="2"/>
  <c r="B14" i="2" s="1"/>
  <c r="D14" i="2"/>
  <c r="G14" i="2"/>
  <c r="E14" i="2" s="1"/>
  <c r="F14" i="2" s="1"/>
  <c r="I14" i="2"/>
  <c r="L14" i="2"/>
  <c r="M14" i="2"/>
  <c r="P14" i="2"/>
  <c r="Q14" i="2"/>
  <c r="R14" i="2"/>
  <c r="S14" i="2"/>
  <c r="T14" i="2"/>
  <c r="A15" i="2"/>
  <c r="B15" i="2" s="1"/>
  <c r="D15" i="2"/>
  <c r="G15" i="2"/>
  <c r="E15" i="2" s="1"/>
  <c r="F15" i="2" s="1"/>
  <c r="I15" i="2"/>
  <c r="L15" i="2"/>
  <c r="M15" i="2"/>
  <c r="P15" i="2"/>
  <c r="Q15" i="2"/>
  <c r="R15" i="2"/>
  <c r="S15" i="2"/>
  <c r="T15" i="2"/>
  <c r="A16" i="2"/>
  <c r="B16" i="2" s="1"/>
  <c r="D16" i="2"/>
  <c r="G16" i="2"/>
  <c r="E16" i="2" s="1"/>
  <c r="F16" i="2" s="1"/>
  <c r="I16" i="2"/>
  <c r="L16" i="2"/>
  <c r="M16" i="2"/>
  <c r="P16" i="2"/>
  <c r="Q16" i="2"/>
  <c r="R16" i="2"/>
  <c r="S16" i="2"/>
  <c r="T16" i="2"/>
  <c r="A17" i="2"/>
  <c r="B17" i="2" s="1"/>
  <c r="D17" i="2"/>
  <c r="G17" i="2"/>
  <c r="E17" i="2" s="1"/>
  <c r="F17" i="2" s="1"/>
  <c r="I17" i="2"/>
  <c r="L17" i="2"/>
  <c r="M17" i="2"/>
  <c r="P17" i="2"/>
  <c r="Q17" i="2"/>
  <c r="R17" i="2"/>
  <c r="S17" i="2"/>
  <c r="T17" i="2"/>
  <c r="A18" i="2"/>
  <c r="B18" i="2" s="1"/>
  <c r="D18" i="2"/>
  <c r="G18" i="2"/>
  <c r="E18" i="2" s="1"/>
  <c r="F18" i="2" s="1"/>
  <c r="I18" i="2"/>
  <c r="L18" i="2"/>
  <c r="M18" i="2"/>
  <c r="P18" i="2"/>
  <c r="Q18" i="2"/>
  <c r="R18" i="2"/>
  <c r="S18" i="2"/>
  <c r="T18" i="2"/>
  <c r="A19" i="2"/>
  <c r="B19" i="2" s="1"/>
  <c r="D19" i="2"/>
  <c r="G19" i="2"/>
  <c r="E19" i="2" s="1"/>
  <c r="F19" i="2" s="1"/>
  <c r="I19" i="2"/>
  <c r="L19" i="2"/>
  <c r="M19" i="2"/>
  <c r="P19" i="2"/>
  <c r="Q19" i="2"/>
  <c r="R19" i="2"/>
  <c r="S19" i="2"/>
  <c r="T19" i="2"/>
  <c r="A20" i="2"/>
  <c r="B20" i="2" s="1"/>
  <c r="D20" i="2"/>
  <c r="G20" i="2"/>
  <c r="E20" i="2" s="1"/>
  <c r="F20" i="2" s="1"/>
  <c r="I20" i="2"/>
  <c r="L20" i="2"/>
  <c r="M20" i="2"/>
  <c r="P20" i="2"/>
  <c r="Q20" i="2"/>
  <c r="R20" i="2"/>
  <c r="S20" i="2"/>
  <c r="T20" i="2"/>
  <c r="A21" i="2"/>
  <c r="B21" i="2" s="1"/>
  <c r="D21" i="2"/>
  <c r="G21" i="2"/>
  <c r="E21" i="2" s="1"/>
  <c r="F21" i="2" s="1"/>
  <c r="I21" i="2"/>
  <c r="L21" i="2"/>
  <c r="M21" i="2"/>
  <c r="P21" i="2"/>
  <c r="Q21" i="2"/>
  <c r="R21" i="2"/>
  <c r="S21" i="2"/>
  <c r="T21" i="2"/>
  <c r="A22" i="2"/>
  <c r="B22" i="2" s="1"/>
  <c r="D22" i="2"/>
  <c r="G22" i="2"/>
  <c r="E22" i="2" s="1"/>
  <c r="F22" i="2" s="1"/>
  <c r="I22" i="2"/>
  <c r="L22" i="2"/>
  <c r="M22" i="2"/>
  <c r="P22" i="2"/>
  <c r="Q22" i="2"/>
  <c r="R22" i="2"/>
  <c r="S22" i="2"/>
  <c r="T22" i="2"/>
  <c r="A23" i="2"/>
  <c r="B23" i="2" s="1"/>
  <c r="D23" i="2"/>
  <c r="G23" i="2"/>
  <c r="E23" i="2" s="1"/>
  <c r="F23" i="2" s="1"/>
  <c r="I23" i="2"/>
  <c r="L23" i="2"/>
  <c r="M23" i="2"/>
  <c r="P23" i="2"/>
  <c r="Q23" i="2"/>
  <c r="R23" i="2"/>
  <c r="S23" i="2"/>
  <c r="T23" i="2"/>
  <c r="A24" i="2"/>
  <c r="B24" i="2" s="1"/>
  <c r="D24" i="2"/>
  <c r="G24" i="2"/>
  <c r="E24" i="2" s="1"/>
  <c r="F24" i="2" s="1"/>
  <c r="I24" i="2"/>
  <c r="L24" i="2"/>
  <c r="M24" i="2"/>
  <c r="P24" i="2"/>
  <c r="Q24" i="2"/>
  <c r="R24" i="2"/>
  <c r="S24" i="2"/>
  <c r="T24" i="2"/>
  <c r="A25" i="2"/>
  <c r="B25" i="2" s="1"/>
  <c r="D25" i="2"/>
  <c r="G25" i="2"/>
  <c r="E25" i="2" s="1"/>
  <c r="F25" i="2" s="1"/>
  <c r="I25" i="2"/>
  <c r="L25" i="2"/>
  <c r="M25" i="2"/>
  <c r="P25" i="2"/>
  <c r="Q25" i="2"/>
  <c r="R25" i="2"/>
  <c r="S25" i="2"/>
  <c r="T25" i="2"/>
  <c r="A26" i="2"/>
  <c r="B26" i="2" s="1"/>
  <c r="D26" i="2"/>
  <c r="G26" i="2"/>
  <c r="E26" i="2" s="1"/>
  <c r="F26" i="2" s="1"/>
  <c r="I26" i="2"/>
  <c r="L26" i="2"/>
  <c r="M26" i="2"/>
  <c r="P26" i="2"/>
  <c r="Q26" i="2"/>
  <c r="R26" i="2"/>
  <c r="S26" i="2"/>
  <c r="T26" i="2"/>
  <c r="A27" i="2"/>
  <c r="B27" i="2" s="1"/>
  <c r="D27" i="2"/>
  <c r="G27" i="2"/>
  <c r="E27" i="2" s="1"/>
  <c r="F27" i="2" s="1"/>
  <c r="I27" i="2"/>
  <c r="L27" i="2"/>
  <c r="M27" i="2"/>
  <c r="P27" i="2"/>
  <c r="Q27" i="2"/>
  <c r="R27" i="2"/>
  <c r="S27" i="2"/>
  <c r="T27" i="2"/>
  <c r="A28" i="2"/>
  <c r="B28" i="2" s="1"/>
  <c r="D28" i="2"/>
  <c r="G28" i="2"/>
  <c r="E28" i="2" s="1"/>
  <c r="F28" i="2" s="1"/>
  <c r="I28" i="2"/>
  <c r="L28" i="2"/>
  <c r="M28" i="2"/>
  <c r="P28" i="2"/>
  <c r="Q28" i="2"/>
  <c r="R28" i="2"/>
  <c r="S28" i="2"/>
  <c r="T28" i="2"/>
  <c r="A29" i="2"/>
  <c r="B29" i="2" s="1"/>
  <c r="D29" i="2"/>
  <c r="G29" i="2"/>
  <c r="E29" i="2" s="1"/>
  <c r="F29" i="2" s="1"/>
  <c r="I29" i="2"/>
  <c r="L29" i="2"/>
  <c r="M29" i="2"/>
  <c r="P29" i="2"/>
  <c r="Q29" i="2"/>
  <c r="R29" i="2"/>
  <c r="S29" i="2"/>
  <c r="T29" i="2"/>
  <c r="A30" i="2"/>
  <c r="B30" i="2" s="1"/>
  <c r="D30" i="2"/>
  <c r="G30" i="2"/>
  <c r="E30" i="2" s="1"/>
  <c r="F30" i="2" s="1"/>
  <c r="I30" i="2"/>
  <c r="L30" i="2"/>
  <c r="M30" i="2"/>
  <c r="P30" i="2"/>
  <c r="Q30" i="2"/>
  <c r="R30" i="2"/>
  <c r="S30" i="2"/>
  <c r="T30" i="2"/>
  <c r="A31" i="2"/>
  <c r="B31" i="2" s="1"/>
  <c r="D31" i="2"/>
  <c r="G31" i="2"/>
  <c r="E31" i="2" s="1"/>
  <c r="F31" i="2" s="1"/>
  <c r="I31" i="2"/>
  <c r="L31" i="2"/>
  <c r="M31" i="2"/>
  <c r="P31" i="2"/>
  <c r="Q31" i="2"/>
  <c r="R31" i="2"/>
  <c r="S31" i="2"/>
  <c r="T31" i="2"/>
  <c r="A32" i="2"/>
  <c r="B32" i="2" s="1"/>
  <c r="D32" i="2"/>
  <c r="G32" i="2"/>
  <c r="E32" i="2" s="1"/>
  <c r="F32" i="2" s="1"/>
  <c r="I32" i="2"/>
  <c r="L32" i="2"/>
  <c r="M32" i="2"/>
  <c r="P32" i="2"/>
  <c r="Q32" i="2"/>
  <c r="R32" i="2"/>
  <c r="S32" i="2"/>
  <c r="T32" i="2"/>
  <c r="A33" i="2"/>
  <c r="B33" i="2" s="1"/>
  <c r="D33" i="2"/>
  <c r="G33" i="2"/>
  <c r="E33" i="2" s="1"/>
  <c r="F33" i="2" s="1"/>
  <c r="I33" i="2"/>
  <c r="L33" i="2"/>
  <c r="M33" i="2"/>
  <c r="P33" i="2"/>
  <c r="Q33" i="2"/>
  <c r="R33" i="2"/>
  <c r="S33" i="2"/>
  <c r="T33" i="2"/>
  <c r="A34" i="2"/>
  <c r="B34" i="2" s="1"/>
  <c r="D34" i="2"/>
  <c r="G34" i="2"/>
  <c r="E34" i="2" s="1"/>
  <c r="F34" i="2" s="1"/>
  <c r="I34" i="2"/>
  <c r="L34" i="2"/>
  <c r="M34" i="2"/>
  <c r="P34" i="2"/>
  <c r="Q34" i="2"/>
  <c r="R34" i="2"/>
  <c r="S34" i="2"/>
  <c r="T34" i="2"/>
  <c r="A35" i="2"/>
  <c r="B35" i="2" s="1"/>
  <c r="D35" i="2"/>
  <c r="G35" i="2"/>
  <c r="E35" i="2" s="1"/>
  <c r="F35" i="2" s="1"/>
  <c r="I35" i="2"/>
  <c r="L35" i="2"/>
  <c r="M35" i="2"/>
  <c r="P35" i="2"/>
  <c r="Q35" i="2"/>
  <c r="R35" i="2"/>
  <c r="S35" i="2"/>
  <c r="T35" i="2"/>
  <c r="A36" i="2"/>
  <c r="B36" i="2" s="1"/>
  <c r="D36" i="2"/>
  <c r="G36" i="2"/>
  <c r="E36" i="2" s="1"/>
  <c r="F36" i="2" s="1"/>
  <c r="I36" i="2"/>
  <c r="L36" i="2"/>
  <c r="M36" i="2"/>
  <c r="P36" i="2"/>
  <c r="Q36" i="2"/>
  <c r="R36" i="2"/>
  <c r="S36" i="2"/>
  <c r="T36" i="2"/>
  <c r="A37" i="2"/>
  <c r="B37" i="2" s="1"/>
  <c r="D37" i="2"/>
  <c r="G37" i="2"/>
  <c r="E37" i="2" s="1"/>
  <c r="F37" i="2" s="1"/>
  <c r="I37" i="2"/>
  <c r="L37" i="2"/>
  <c r="M37" i="2"/>
  <c r="P37" i="2"/>
  <c r="Q37" i="2"/>
  <c r="R37" i="2"/>
  <c r="S37" i="2"/>
  <c r="T37" i="2"/>
  <c r="A38" i="2"/>
  <c r="B38" i="2" s="1"/>
  <c r="D38" i="2"/>
  <c r="G38" i="2"/>
  <c r="E38" i="2" s="1"/>
  <c r="F38" i="2" s="1"/>
  <c r="I38" i="2"/>
  <c r="L38" i="2"/>
  <c r="M38" i="2"/>
  <c r="P38" i="2"/>
  <c r="Q38" i="2"/>
  <c r="R38" i="2"/>
  <c r="S38" i="2"/>
  <c r="T38" i="2"/>
  <c r="A39" i="2"/>
  <c r="B39" i="2" s="1"/>
  <c r="D39" i="2"/>
  <c r="G39" i="2"/>
  <c r="E39" i="2" s="1"/>
  <c r="F39" i="2" s="1"/>
  <c r="I39" i="2"/>
  <c r="L39" i="2"/>
  <c r="M39" i="2"/>
  <c r="P39" i="2"/>
  <c r="Q39" i="2"/>
  <c r="R39" i="2"/>
  <c r="S39" i="2"/>
  <c r="T39" i="2"/>
  <c r="A40" i="2"/>
  <c r="B40" i="2" s="1"/>
  <c r="D40" i="2"/>
  <c r="G40" i="2"/>
  <c r="E40" i="2" s="1"/>
  <c r="F40" i="2" s="1"/>
  <c r="I40" i="2"/>
  <c r="L40" i="2"/>
  <c r="M40" i="2"/>
  <c r="P40" i="2"/>
  <c r="Q40" i="2"/>
  <c r="R40" i="2"/>
  <c r="S40" i="2"/>
  <c r="T40" i="2"/>
  <c r="A41" i="2"/>
  <c r="B41" i="2" s="1"/>
  <c r="D41" i="2"/>
  <c r="G41" i="2"/>
  <c r="E41" i="2" s="1"/>
  <c r="F41" i="2" s="1"/>
  <c r="I41" i="2"/>
  <c r="L41" i="2"/>
  <c r="M41" i="2"/>
  <c r="P41" i="2"/>
  <c r="Q41" i="2"/>
  <c r="R41" i="2"/>
  <c r="S41" i="2"/>
  <c r="T41" i="2"/>
  <c r="A42" i="2"/>
  <c r="B42" i="2" s="1"/>
  <c r="D42" i="2"/>
  <c r="G42" i="2"/>
  <c r="E42" i="2" s="1"/>
  <c r="F42" i="2" s="1"/>
  <c r="I42" i="2"/>
  <c r="L42" i="2"/>
  <c r="M42" i="2"/>
  <c r="P42" i="2"/>
  <c r="Q42" i="2"/>
  <c r="R42" i="2"/>
  <c r="S42" i="2"/>
  <c r="T42" i="2"/>
  <c r="A43" i="2"/>
  <c r="B43" i="2" s="1"/>
  <c r="D43" i="2"/>
  <c r="G43" i="2"/>
  <c r="E43" i="2" s="1"/>
  <c r="F43" i="2" s="1"/>
  <c r="I43" i="2"/>
  <c r="L43" i="2"/>
  <c r="M43" i="2"/>
  <c r="P43" i="2"/>
  <c r="Q43" i="2"/>
  <c r="R43" i="2"/>
  <c r="S43" i="2"/>
  <c r="T43" i="2"/>
  <c r="A44" i="2"/>
  <c r="B44" i="2" s="1"/>
  <c r="D44" i="2"/>
  <c r="G44" i="2"/>
  <c r="E44" i="2" s="1"/>
  <c r="F44" i="2" s="1"/>
  <c r="I44" i="2"/>
  <c r="L44" i="2"/>
  <c r="M44" i="2"/>
  <c r="P44" i="2"/>
  <c r="Q44" i="2"/>
  <c r="R44" i="2"/>
  <c r="S44" i="2"/>
  <c r="T44" i="2"/>
  <c r="A45" i="2"/>
  <c r="B45" i="2" s="1"/>
  <c r="D45" i="2"/>
  <c r="G45" i="2"/>
  <c r="E45" i="2" s="1"/>
  <c r="F45" i="2" s="1"/>
  <c r="I45" i="2"/>
  <c r="L45" i="2"/>
  <c r="M45" i="2"/>
  <c r="P45" i="2"/>
  <c r="Q45" i="2"/>
  <c r="R45" i="2"/>
  <c r="S45" i="2"/>
  <c r="T45" i="2"/>
  <c r="A46" i="2"/>
  <c r="B46" i="2" s="1"/>
  <c r="D46" i="2"/>
  <c r="G46" i="2"/>
  <c r="E46" i="2" s="1"/>
  <c r="F46" i="2" s="1"/>
  <c r="I46" i="2"/>
  <c r="L46" i="2"/>
  <c r="M46" i="2"/>
  <c r="P46" i="2"/>
  <c r="Q46" i="2"/>
  <c r="R46" i="2"/>
  <c r="S46" i="2"/>
  <c r="T46" i="2"/>
  <c r="A47" i="2"/>
  <c r="B47" i="2" s="1"/>
  <c r="D47" i="2"/>
  <c r="G47" i="2"/>
  <c r="E47" i="2" s="1"/>
  <c r="F47" i="2" s="1"/>
  <c r="I47" i="2"/>
  <c r="L47" i="2"/>
  <c r="M47" i="2"/>
  <c r="P47" i="2"/>
  <c r="Q47" i="2"/>
  <c r="R47" i="2"/>
  <c r="S47" i="2"/>
  <c r="T47" i="2"/>
  <c r="A48" i="2"/>
  <c r="B48" i="2" s="1"/>
  <c r="D48" i="2"/>
  <c r="G48" i="2"/>
  <c r="E48" i="2" s="1"/>
  <c r="F48" i="2" s="1"/>
  <c r="I48" i="2"/>
  <c r="L48" i="2"/>
  <c r="M48" i="2"/>
  <c r="P48" i="2"/>
  <c r="Q48" i="2"/>
  <c r="R48" i="2"/>
  <c r="S48" i="2"/>
  <c r="T48" i="2"/>
  <c r="A49" i="2"/>
  <c r="B49" i="2" s="1"/>
  <c r="D49" i="2"/>
  <c r="G49" i="2"/>
  <c r="E49" i="2" s="1"/>
  <c r="F49" i="2" s="1"/>
  <c r="I49" i="2"/>
  <c r="L49" i="2"/>
  <c r="M49" i="2"/>
  <c r="P49" i="2"/>
  <c r="Q49" i="2"/>
  <c r="R49" i="2"/>
  <c r="S49" i="2"/>
  <c r="T49" i="2"/>
  <c r="A50" i="2"/>
  <c r="B50" i="2" s="1"/>
  <c r="D50" i="2"/>
  <c r="G50" i="2"/>
  <c r="E50" i="2" s="1"/>
  <c r="F50" i="2" s="1"/>
  <c r="I50" i="2"/>
  <c r="L50" i="2"/>
  <c r="M50" i="2"/>
  <c r="P50" i="2"/>
  <c r="Q50" i="2"/>
  <c r="R50" i="2"/>
  <c r="S50" i="2"/>
  <c r="T50" i="2"/>
  <c r="A51" i="2"/>
  <c r="B51" i="2" s="1"/>
  <c r="D51" i="2"/>
  <c r="G51" i="2"/>
  <c r="E51" i="2" s="1"/>
  <c r="F51" i="2" s="1"/>
  <c r="I51" i="2"/>
  <c r="L51" i="2"/>
  <c r="M51" i="2"/>
  <c r="P51" i="2"/>
  <c r="Q51" i="2"/>
  <c r="R51" i="2"/>
  <c r="S51" i="2"/>
  <c r="T51" i="2"/>
  <c r="A52" i="2"/>
  <c r="B52" i="2" s="1"/>
  <c r="D52" i="2"/>
  <c r="G52" i="2"/>
  <c r="E52" i="2" s="1"/>
  <c r="F52" i="2" s="1"/>
  <c r="I52" i="2"/>
  <c r="L52" i="2"/>
  <c r="M52" i="2"/>
  <c r="P52" i="2"/>
  <c r="Q52" i="2"/>
  <c r="R52" i="2"/>
  <c r="S52" i="2"/>
  <c r="T52" i="2"/>
  <c r="A53" i="2"/>
  <c r="B53" i="2" s="1"/>
  <c r="D53" i="2"/>
  <c r="G53" i="2"/>
  <c r="E53" i="2" s="1"/>
  <c r="F53" i="2" s="1"/>
  <c r="I53" i="2"/>
  <c r="L53" i="2"/>
  <c r="M53" i="2"/>
  <c r="P53" i="2"/>
  <c r="Q53" i="2"/>
  <c r="R53" i="2"/>
  <c r="S53" i="2"/>
  <c r="T53" i="2"/>
  <c r="A54" i="2"/>
  <c r="B54" i="2" s="1"/>
  <c r="D54" i="2"/>
  <c r="G54" i="2"/>
  <c r="E54" i="2" s="1"/>
  <c r="F54" i="2" s="1"/>
  <c r="I54" i="2"/>
  <c r="L54" i="2"/>
  <c r="M54" i="2"/>
  <c r="P54" i="2"/>
  <c r="Q54" i="2"/>
  <c r="R54" i="2"/>
  <c r="S54" i="2"/>
  <c r="T54" i="2"/>
  <c r="A55" i="2"/>
  <c r="B55" i="2" s="1"/>
  <c r="D55" i="2"/>
  <c r="G55" i="2"/>
  <c r="E55" i="2" s="1"/>
  <c r="F55" i="2" s="1"/>
  <c r="I55" i="2"/>
  <c r="L55" i="2"/>
  <c r="M55" i="2"/>
  <c r="P55" i="2"/>
  <c r="Q55" i="2"/>
  <c r="R55" i="2"/>
  <c r="S55" i="2"/>
  <c r="T55" i="2"/>
  <c r="A56" i="2"/>
  <c r="B56" i="2" s="1"/>
  <c r="D56" i="2"/>
  <c r="G56" i="2"/>
  <c r="E56" i="2" s="1"/>
  <c r="F56" i="2" s="1"/>
  <c r="I56" i="2"/>
  <c r="L56" i="2"/>
  <c r="M56" i="2"/>
  <c r="P56" i="2"/>
  <c r="Q56" i="2"/>
  <c r="R56" i="2"/>
  <c r="S56" i="2"/>
  <c r="T56" i="2"/>
  <c r="A57" i="2"/>
  <c r="B57" i="2" s="1"/>
  <c r="D57" i="2"/>
  <c r="G57" i="2"/>
  <c r="E57" i="2" s="1"/>
  <c r="F57" i="2" s="1"/>
  <c r="I57" i="2"/>
  <c r="L57" i="2"/>
  <c r="M57" i="2"/>
  <c r="P57" i="2"/>
  <c r="Q57" i="2"/>
  <c r="R57" i="2"/>
  <c r="S57" i="2"/>
  <c r="T57" i="2"/>
  <c r="A58" i="2"/>
  <c r="B58" i="2" s="1"/>
  <c r="D58" i="2"/>
  <c r="G58" i="2"/>
  <c r="E58" i="2" s="1"/>
  <c r="F58" i="2" s="1"/>
  <c r="I58" i="2"/>
  <c r="L58" i="2"/>
  <c r="M58" i="2"/>
  <c r="P58" i="2"/>
  <c r="Q58" i="2"/>
  <c r="R58" i="2"/>
  <c r="S58" i="2"/>
  <c r="T58" i="2"/>
  <c r="A59" i="2"/>
  <c r="B59" i="2" s="1"/>
  <c r="D59" i="2"/>
  <c r="G59" i="2"/>
  <c r="E59" i="2" s="1"/>
  <c r="F59" i="2" s="1"/>
  <c r="I59" i="2"/>
  <c r="L59" i="2"/>
  <c r="M59" i="2"/>
  <c r="P59" i="2"/>
  <c r="Q59" i="2"/>
  <c r="R59" i="2"/>
  <c r="S59" i="2"/>
  <c r="T59" i="2"/>
  <c r="A60" i="2"/>
  <c r="B60" i="2" s="1"/>
  <c r="D60" i="2"/>
  <c r="G60" i="2"/>
  <c r="E60" i="2" s="1"/>
  <c r="F60" i="2" s="1"/>
  <c r="I60" i="2"/>
  <c r="L60" i="2"/>
  <c r="M60" i="2"/>
  <c r="P60" i="2"/>
  <c r="Q60" i="2"/>
  <c r="R60" i="2"/>
  <c r="S60" i="2"/>
  <c r="T60" i="2"/>
  <c r="A61" i="2"/>
  <c r="B61" i="2" s="1"/>
  <c r="D61" i="2"/>
  <c r="G61" i="2"/>
  <c r="E61" i="2" s="1"/>
  <c r="F61" i="2" s="1"/>
  <c r="I61" i="2"/>
  <c r="L61" i="2"/>
  <c r="M61" i="2"/>
  <c r="P61" i="2"/>
  <c r="Q61" i="2"/>
  <c r="R61" i="2"/>
  <c r="S61" i="2"/>
  <c r="T61" i="2"/>
  <c r="A62" i="2"/>
  <c r="B62" i="2" s="1"/>
  <c r="D62" i="2"/>
  <c r="G62" i="2"/>
  <c r="E62" i="2" s="1"/>
  <c r="F62" i="2" s="1"/>
  <c r="I62" i="2"/>
  <c r="L62" i="2"/>
  <c r="M62" i="2"/>
  <c r="P62" i="2"/>
  <c r="Q62" i="2"/>
  <c r="R62" i="2"/>
  <c r="S62" i="2"/>
  <c r="T62" i="2"/>
  <c r="A63" i="2"/>
  <c r="B63" i="2" s="1"/>
  <c r="D63" i="2"/>
  <c r="G63" i="2"/>
  <c r="E63" i="2" s="1"/>
  <c r="F63" i="2" s="1"/>
  <c r="I63" i="2"/>
  <c r="L63" i="2"/>
  <c r="M63" i="2"/>
  <c r="P63" i="2"/>
  <c r="Q63" i="2"/>
  <c r="R63" i="2"/>
  <c r="S63" i="2"/>
  <c r="T63" i="2"/>
  <c r="A64" i="2"/>
  <c r="B64" i="2" s="1"/>
  <c r="D64" i="2"/>
  <c r="G64" i="2"/>
  <c r="E64" i="2" s="1"/>
  <c r="F64" i="2" s="1"/>
  <c r="I64" i="2"/>
  <c r="L64" i="2"/>
  <c r="M64" i="2"/>
  <c r="P64" i="2"/>
  <c r="Q64" i="2"/>
  <c r="R64" i="2"/>
  <c r="S64" i="2"/>
  <c r="T64" i="2"/>
  <c r="A65" i="2"/>
  <c r="B65" i="2" s="1"/>
  <c r="D65" i="2"/>
  <c r="G65" i="2"/>
  <c r="E65" i="2" s="1"/>
  <c r="F65" i="2" s="1"/>
  <c r="I65" i="2"/>
  <c r="L65" i="2"/>
  <c r="M65" i="2"/>
  <c r="P65" i="2"/>
  <c r="Q65" i="2"/>
  <c r="R65" i="2"/>
  <c r="S65" i="2"/>
  <c r="T65" i="2"/>
  <c r="A66" i="2"/>
  <c r="B66" i="2" s="1"/>
  <c r="D66" i="2"/>
  <c r="G66" i="2"/>
  <c r="E66" i="2" s="1"/>
  <c r="F66" i="2" s="1"/>
  <c r="I66" i="2"/>
  <c r="L66" i="2"/>
  <c r="M66" i="2"/>
  <c r="P66" i="2"/>
  <c r="Q66" i="2"/>
  <c r="R66" i="2"/>
  <c r="S66" i="2"/>
  <c r="T66" i="2"/>
  <c r="A67" i="2"/>
  <c r="B67" i="2" s="1"/>
  <c r="D67" i="2"/>
  <c r="G67" i="2"/>
  <c r="E67" i="2" s="1"/>
  <c r="F67" i="2" s="1"/>
  <c r="I67" i="2"/>
  <c r="L67" i="2"/>
  <c r="M67" i="2"/>
  <c r="P67" i="2"/>
  <c r="Q67" i="2"/>
  <c r="R67" i="2"/>
  <c r="S67" i="2"/>
  <c r="T67" i="2"/>
  <c r="A68" i="2"/>
  <c r="B68" i="2" s="1"/>
  <c r="D68" i="2"/>
  <c r="G68" i="2"/>
  <c r="E68" i="2" s="1"/>
  <c r="F68" i="2" s="1"/>
  <c r="I68" i="2"/>
  <c r="L68" i="2"/>
  <c r="M68" i="2"/>
  <c r="P68" i="2"/>
  <c r="Q68" i="2"/>
  <c r="R68" i="2"/>
  <c r="S68" i="2"/>
  <c r="T68" i="2"/>
  <c r="A69" i="2"/>
  <c r="B69" i="2" s="1"/>
  <c r="D69" i="2"/>
  <c r="G69" i="2"/>
  <c r="E69" i="2" s="1"/>
  <c r="F69" i="2" s="1"/>
  <c r="I69" i="2"/>
  <c r="L69" i="2"/>
  <c r="M69" i="2"/>
  <c r="P69" i="2"/>
  <c r="Q69" i="2"/>
  <c r="R69" i="2"/>
  <c r="S69" i="2"/>
  <c r="T69" i="2"/>
  <c r="A70" i="2"/>
  <c r="B70" i="2" s="1"/>
  <c r="D70" i="2"/>
  <c r="G70" i="2"/>
  <c r="E70" i="2" s="1"/>
  <c r="F70" i="2" s="1"/>
  <c r="I70" i="2"/>
  <c r="L70" i="2"/>
  <c r="M70" i="2"/>
  <c r="P70" i="2"/>
  <c r="Q70" i="2"/>
  <c r="R70" i="2"/>
  <c r="S70" i="2"/>
  <c r="T70" i="2"/>
  <c r="A71" i="2"/>
  <c r="B71" i="2" s="1"/>
  <c r="D71" i="2"/>
  <c r="G71" i="2"/>
  <c r="E71" i="2" s="1"/>
  <c r="F71" i="2" s="1"/>
  <c r="I71" i="2"/>
  <c r="L71" i="2"/>
  <c r="M71" i="2"/>
  <c r="P71" i="2"/>
  <c r="Q71" i="2"/>
  <c r="R71" i="2"/>
  <c r="S71" i="2"/>
  <c r="T71" i="2"/>
  <c r="A72" i="2"/>
  <c r="B72" i="2" s="1"/>
  <c r="D72" i="2"/>
  <c r="G72" i="2"/>
  <c r="E72" i="2" s="1"/>
  <c r="F72" i="2" s="1"/>
  <c r="I72" i="2"/>
  <c r="L72" i="2"/>
  <c r="M72" i="2"/>
  <c r="P72" i="2"/>
  <c r="Q72" i="2"/>
  <c r="R72" i="2"/>
  <c r="S72" i="2"/>
  <c r="T72" i="2"/>
  <c r="A73" i="2"/>
  <c r="B73" i="2" s="1"/>
  <c r="D73" i="2"/>
  <c r="G73" i="2"/>
  <c r="E73" i="2" s="1"/>
  <c r="F73" i="2" s="1"/>
  <c r="I73" i="2"/>
  <c r="L73" i="2"/>
  <c r="M73" i="2"/>
  <c r="P73" i="2"/>
  <c r="Q73" i="2"/>
  <c r="R73" i="2"/>
  <c r="S73" i="2"/>
  <c r="T73" i="2"/>
  <c r="A74" i="2"/>
  <c r="B74" i="2" s="1"/>
  <c r="D74" i="2"/>
  <c r="G74" i="2"/>
  <c r="E74" i="2" s="1"/>
  <c r="F74" i="2" s="1"/>
  <c r="I74" i="2"/>
  <c r="L74" i="2"/>
  <c r="M74" i="2"/>
  <c r="P74" i="2"/>
  <c r="Q74" i="2"/>
  <c r="R74" i="2"/>
  <c r="S74" i="2"/>
  <c r="T74" i="2"/>
  <c r="A75" i="2"/>
  <c r="B75" i="2" s="1"/>
  <c r="D75" i="2"/>
  <c r="G75" i="2"/>
  <c r="E75" i="2" s="1"/>
  <c r="F75" i="2" s="1"/>
  <c r="I75" i="2"/>
  <c r="L75" i="2"/>
  <c r="M75" i="2"/>
  <c r="P75" i="2"/>
  <c r="Q75" i="2"/>
  <c r="R75" i="2"/>
  <c r="S75" i="2"/>
  <c r="T75" i="2"/>
  <c r="A76" i="2"/>
  <c r="B76" i="2" s="1"/>
  <c r="D76" i="2"/>
  <c r="G76" i="2"/>
  <c r="E76" i="2" s="1"/>
  <c r="F76" i="2" s="1"/>
  <c r="I76" i="2"/>
  <c r="L76" i="2"/>
  <c r="M76" i="2"/>
  <c r="P76" i="2"/>
  <c r="Q76" i="2"/>
  <c r="R76" i="2"/>
  <c r="S76" i="2"/>
  <c r="T76" i="2"/>
  <c r="A77" i="2"/>
  <c r="B77" i="2" s="1"/>
  <c r="D77" i="2"/>
  <c r="G77" i="2"/>
  <c r="E77" i="2" s="1"/>
  <c r="F77" i="2" s="1"/>
  <c r="I77" i="2"/>
  <c r="L77" i="2"/>
  <c r="M77" i="2"/>
  <c r="P77" i="2"/>
  <c r="Q77" i="2"/>
  <c r="R77" i="2"/>
  <c r="S77" i="2"/>
  <c r="T77" i="2"/>
  <c r="A78" i="2"/>
  <c r="B78" i="2" s="1"/>
  <c r="D78" i="2"/>
  <c r="G78" i="2"/>
  <c r="E78" i="2" s="1"/>
  <c r="F78" i="2" s="1"/>
  <c r="I78" i="2"/>
  <c r="L78" i="2"/>
  <c r="M78" i="2"/>
  <c r="P78" i="2"/>
  <c r="Q78" i="2"/>
  <c r="R78" i="2"/>
  <c r="S78" i="2"/>
  <c r="T78" i="2"/>
  <c r="A79" i="2"/>
  <c r="B79" i="2" s="1"/>
  <c r="D79" i="2"/>
  <c r="G79" i="2"/>
  <c r="E79" i="2" s="1"/>
  <c r="F79" i="2" s="1"/>
  <c r="I79" i="2"/>
  <c r="L79" i="2"/>
  <c r="M79" i="2"/>
  <c r="P79" i="2"/>
  <c r="Q79" i="2"/>
  <c r="R79" i="2"/>
  <c r="S79" i="2"/>
  <c r="T79" i="2"/>
  <c r="A80" i="2"/>
  <c r="B80" i="2" s="1"/>
  <c r="D80" i="2"/>
  <c r="G80" i="2"/>
  <c r="E80" i="2" s="1"/>
  <c r="F80" i="2" s="1"/>
  <c r="I80" i="2"/>
  <c r="L80" i="2"/>
  <c r="M80" i="2"/>
  <c r="P80" i="2"/>
  <c r="Q80" i="2"/>
  <c r="R80" i="2"/>
  <c r="S80" i="2"/>
  <c r="T80" i="2"/>
  <c r="A81" i="2"/>
  <c r="B81" i="2" s="1"/>
  <c r="D81" i="2"/>
  <c r="G81" i="2"/>
  <c r="E81" i="2" s="1"/>
  <c r="F81" i="2" s="1"/>
  <c r="I81" i="2"/>
  <c r="L81" i="2"/>
  <c r="M81" i="2"/>
  <c r="P81" i="2"/>
  <c r="Q81" i="2"/>
  <c r="R81" i="2"/>
  <c r="S81" i="2"/>
  <c r="T81" i="2"/>
  <c r="A82" i="2"/>
  <c r="B82" i="2" s="1"/>
  <c r="D82" i="2"/>
  <c r="G82" i="2"/>
  <c r="E82" i="2" s="1"/>
  <c r="F82" i="2" s="1"/>
  <c r="I82" i="2"/>
  <c r="L82" i="2"/>
  <c r="M82" i="2"/>
  <c r="P82" i="2"/>
  <c r="Q82" i="2"/>
  <c r="R82" i="2"/>
  <c r="S82" i="2"/>
  <c r="T82" i="2"/>
  <c r="A83" i="2"/>
  <c r="B83" i="2" s="1"/>
  <c r="D83" i="2"/>
  <c r="G83" i="2"/>
  <c r="E83" i="2" s="1"/>
  <c r="F83" i="2" s="1"/>
  <c r="I83" i="2"/>
  <c r="L83" i="2"/>
  <c r="M83" i="2"/>
  <c r="P83" i="2"/>
  <c r="Q83" i="2"/>
  <c r="R83" i="2"/>
  <c r="S83" i="2"/>
  <c r="T83" i="2"/>
  <c r="A84" i="2"/>
  <c r="B84" i="2" s="1"/>
  <c r="D84" i="2"/>
  <c r="G84" i="2"/>
  <c r="E84" i="2" s="1"/>
  <c r="F84" i="2" s="1"/>
  <c r="I84" i="2"/>
  <c r="L84" i="2"/>
  <c r="M84" i="2"/>
  <c r="P84" i="2"/>
  <c r="Q84" i="2"/>
  <c r="R84" i="2"/>
  <c r="S84" i="2"/>
  <c r="T84" i="2"/>
  <c r="A85" i="2"/>
  <c r="B85" i="2" s="1"/>
  <c r="D85" i="2"/>
  <c r="G85" i="2"/>
  <c r="E85" i="2" s="1"/>
  <c r="F85" i="2" s="1"/>
  <c r="I85" i="2"/>
  <c r="L85" i="2"/>
  <c r="M85" i="2"/>
  <c r="P85" i="2"/>
  <c r="Q85" i="2"/>
  <c r="R85" i="2"/>
  <c r="S85" i="2"/>
  <c r="T85" i="2"/>
  <c r="A86" i="2"/>
  <c r="B86" i="2" s="1"/>
  <c r="D86" i="2"/>
  <c r="G86" i="2"/>
  <c r="E86" i="2" s="1"/>
  <c r="F86" i="2" s="1"/>
  <c r="I86" i="2"/>
  <c r="L86" i="2"/>
  <c r="M86" i="2"/>
  <c r="P86" i="2"/>
  <c r="Q86" i="2"/>
  <c r="R86" i="2"/>
  <c r="S86" i="2"/>
  <c r="T86" i="2"/>
  <c r="A87" i="2"/>
  <c r="B87" i="2" s="1"/>
  <c r="D87" i="2"/>
  <c r="G87" i="2"/>
  <c r="E87" i="2" s="1"/>
  <c r="F87" i="2" s="1"/>
  <c r="I87" i="2"/>
  <c r="L87" i="2"/>
  <c r="M87" i="2"/>
  <c r="P87" i="2"/>
  <c r="Q87" i="2"/>
  <c r="R87" i="2"/>
  <c r="S87" i="2"/>
  <c r="T87" i="2"/>
  <c r="A88" i="2"/>
  <c r="B88" i="2" s="1"/>
  <c r="D88" i="2"/>
  <c r="G88" i="2"/>
  <c r="E88" i="2" s="1"/>
  <c r="F88" i="2" s="1"/>
  <c r="I88" i="2"/>
  <c r="L88" i="2"/>
  <c r="M88" i="2"/>
  <c r="P88" i="2"/>
  <c r="Q88" i="2"/>
  <c r="R88" i="2"/>
  <c r="S88" i="2"/>
  <c r="T88" i="2"/>
  <c r="A89" i="2"/>
  <c r="B89" i="2" s="1"/>
  <c r="D89" i="2"/>
  <c r="G89" i="2"/>
  <c r="E89" i="2" s="1"/>
  <c r="F89" i="2" s="1"/>
  <c r="I89" i="2"/>
  <c r="L89" i="2"/>
  <c r="M89" i="2"/>
  <c r="P89" i="2"/>
  <c r="Q89" i="2"/>
  <c r="R89" i="2"/>
  <c r="S89" i="2"/>
  <c r="T89" i="2"/>
  <c r="A90" i="2"/>
  <c r="B90" i="2" s="1"/>
  <c r="D90" i="2"/>
  <c r="G90" i="2"/>
  <c r="E90" i="2" s="1"/>
  <c r="F90" i="2" s="1"/>
  <c r="I90" i="2"/>
  <c r="L90" i="2"/>
  <c r="M90" i="2"/>
  <c r="P90" i="2"/>
  <c r="Q90" i="2"/>
  <c r="R90" i="2"/>
  <c r="S90" i="2"/>
  <c r="T90" i="2"/>
  <c r="A91" i="2"/>
  <c r="B91" i="2" s="1"/>
  <c r="D91" i="2"/>
  <c r="G91" i="2"/>
  <c r="E91" i="2" s="1"/>
  <c r="F91" i="2" s="1"/>
  <c r="I91" i="2"/>
  <c r="L91" i="2"/>
  <c r="M91" i="2"/>
  <c r="P91" i="2"/>
  <c r="Q91" i="2"/>
  <c r="R91" i="2"/>
  <c r="S91" i="2"/>
  <c r="T91" i="2"/>
  <c r="A92" i="2"/>
  <c r="B92" i="2" s="1"/>
  <c r="D92" i="2"/>
  <c r="G92" i="2"/>
  <c r="E92" i="2" s="1"/>
  <c r="F92" i="2" s="1"/>
  <c r="I92" i="2"/>
  <c r="L92" i="2"/>
  <c r="M92" i="2"/>
  <c r="P92" i="2"/>
  <c r="Q92" i="2"/>
  <c r="R92" i="2"/>
  <c r="S92" i="2"/>
  <c r="T92" i="2"/>
  <c r="A93" i="2"/>
  <c r="B93" i="2" s="1"/>
  <c r="D93" i="2"/>
  <c r="G93" i="2"/>
  <c r="E93" i="2" s="1"/>
  <c r="F93" i="2" s="1"/>
  <c r="I93" i="2"/>
  <c r="L93" i="2"/>
  <c r="M93" i="2"/>
  <c r="P93" i="2"/>
  <c r="Q93" i="2"/>
  <c r="R93" i="2"/>
  <c r="S93" i="2"/>
  <c r="T93" i="2"/>
  <c r="A94" i="2"/>
  <c r="B94" i="2" s="1"/>
  <c r="D94" i="2"/>
  <c r="G94" i="2"/>
  <c r="E94" i="2" s="1"/>
  <c r="F94" i="2" s="1"/>
  <c r="I94" i="2"/>
  <c r="L94" i="2"/>
  <c r="M94" i="2"/>
  <c r="P94" i="2"/>
  <c r="Q94" i="2"/>
  <c r="R94" i="2"/>
  <c r="S94" i="2"/>
  <c r="T94" i="2"/>
  <c r="A95" i="2"/>
  <c r="B95" i="2" s="1"/>
  <c r="D95" i="2"/>
  <c r="G95" i="2"/>
  <c r="E95" i="2" s="1"/>
  <c r="F95" i="2" s="1"/>
  <c r="I95" i="2"/>
  <c r="L95" i="2"/>
  <c r="M95" i="2"/>
  <c r="P95" i="2"/>
  <c r="Q95" i="2"/>
  <c r="R95" i="2"/>
  <c r="S95" i="2"/>
  <c r="T95" i="2"/>
  <c r="A96" i="2"/>
  <c r="B96" i="2" s="1"/>
  <c r="D96" i="2"/>
  <c r="G96" i="2"/>
  <c r="E96" i="2" s="1"/>
  <c r="F96" i="2" s="1"/>
  <c r="I96" i="2"/>
  <c r="L96" i="2"/>
  <c r="M96" i="2"/>
  <c r="P96" i="2"/>
  <c r="Q96" i="2"/>
  <c r="R96" i="2"/>
  <c r="S96" i="2"/>
  <c r="T96" i="2"/>
  <c r="A97" i="2"/>
  <c r="B97" i="2" s="1"/>
  <c r="D97" i="2"/>
  <c r="G97" i="2"/>
  <c r="E97" i="2" s="1"/>
  <c r="F97" i="2" s="1"/>
  <c r="I97" i="2"/>
  <c r="L97" i="2"/>
  <c r="M97" i="2"/>
  <c r="P97" i="2"/>
  <c r="Q97" i="2"/>
  <c r="R97" i="2"/>
  <c r="S97" i="2"/>
  <c r="T97" i="2"/>
  <c r="A98" i="2"/>
  <c r="B98" i="2" s="1"/>
  <c r="D98" i="2"/>
  <c r="G98" i="2"/>
  <c r="E98" i="2" s="1"/>
  <c r="F98" i="2" s="1"/>
  <c r="I98" i="2"/>
  <c r="L98" i="2"/>
  <c r="M98" i="2"/>
  <c r="P98" i="2"/>
  <c r="Q98" i="2"/>
  <c r="R98" i="2"/>
  <c r="S98" i="2"/>
  <c r="T98" i="2"/>
  <c r="A99" i="2"/>
  <c r="B99" i="2" s="1"/>
  <c r="D99" i="2"/>
  <c r="G99" i="2"/>
  <c r="E99" i="2" s="1"/>
  <c r="F99" i="2" s="1"/>
  <c r="I99" i="2"/>
  <c r="L99" i="2"/>
  <c r="M99" i="2"/>
  <c r="P99" i="2"/>
  <c r="Q99" i="2"/>
  <c r="R99" i="2"/>
  <c r="S99" i="2"/>
  <c r="T99" i="2"/>
  <c r="A100" i="2"/>
  <c r="B100" i="2" s="1"/>
  <c r="D100" i="2"/>
  <c r="G100" i="2"/>
  <c r="E100" i="2" s="1"/>
  <c r="F100" i="2" s="1"/>
  <c r="I100" i="2"/>
  <c r="L100" i="2"/>
  <c r="M100" i="2"/>
  <c r="P100" i="2"/>
  <c r="Q100" i="2"/>
  <c r="R100" i="2"/>
  <c r="S100" i="2"/>
  <c r="T100" i="2"/>
  <c r="A101" i="2"/>
  <c r="B101" i="2" s="1"/>
  <c r="D101" i="2"/>
  <c r="G101" i="2"/>
  <c r="E101" i="2" s="1"/>
  <c r="F101" i="2" s="1"/>
  <c r="I101" i="2"/>
  <c r="L101" i="2"/>
  <c r="M101" i="2"/>
  <c r="P101" i="2"/>
  <c r="Q101" i="2"/>
  <c r="R101" i="2"/>
  <c r="S101" i="2"/>
  <c r="T101" i="2"/>
  <c r="A102" i="2"/>
  <c r="B102" i="2" s="1"/>
  <c r="D102" i="2"/>
  <c r="G102" i="2"/>
  <c r="E102" i="2" s="1"/>
  <c r="F102" i="2" s="1"/>
  <c r="I102" i="2"/>
  <c r="L102" i="2"/>
  <c r="M102" i="2"/>
  <c r="P102" i="2"/>
  <c r="Q102" i="2"/>
  <c r="R102" i="2"/>
  <c r="S102" i="2"/>
  <c r="T102" i="2"/>
  <c r="A103" i="2"/>
  <c r="B103" i="2" s="1"/>
  <c r="D103" i="2"/>
  <c r="G103" i="2"/>
  <c r="E103" i="2" s="1"/>
  <c r="F103" i="2" s="1"/>
  <c r="I103" i="2"/>
  <c r="L103" i="2"/>
  <c r="M103" i="2"/>
  <c r="P103" i="2"/>
  <c r="Q103" i="2"/>
  <c r="R103" i="2"/>
  <c r="S103" i="2"/>
  <c r="T103" i="2"/>
  <c r="A104" i="2"/>
  <c r="B104" i="2" s="1"/>
  <c r="D104" i="2"/>
  <c r="G104" i="2"/>
  <c r="E104" i="2" s="1"/>
  <c r="F104" i="2" s="1"/>
  <c r="I104" i="2"/>
  <c r="L104" i="2"/>
  <c r="M104" i="2"/>
  <c r="P104" i="2"/>
  <c r="Q104" i="2"/>
  <c r="R104" i="2"/>
  <c r="S104" i="2"/>
  <c r="T104" i="2"/>
  <c r="A105" i="2"/>
  <c r="B105" i="2" s="1"/>
  <c r="D105" i="2"/>
  <c r="G105" i="2"/>
  <c r="E105" i="2" s="1"/>
  <c r="F105" i="2" s="1"/>
  <c r="I105" i="2"/>
  <c r="L105" i="2"/>
  <c r="M105" i="2"/>
  <c r="P105" i="2"/>
  <c r="Q105" i="2"/>
  <c r="R105" i="2"/>
  <c r="S105" i="2"/>
  <c r="T105" i="2"/>
  <c r="A106" i="2"/>
  <c r="B106" i="2" s="1"/>
  <c r="D106" i="2"/>
  <c r="G106" i="2"/>
  <c r="E106" i="2" s="1"/>
  <c r="F106" i="2" s="1"/>
  <c r="I106" i="2"/>
  <c r="L106" i="2"/>
  <c r="M106" i="2"/>
  <c r="P106" i="2"/>
  <c r="Q106" i="2"/>
  <c r="R106" i="2"/>
  <c r="S106" i="2"/>
  <c r="T106" i="2"/>
  <c r="A107" i="2"/>
  <c r="B107" i="2" s="1"/>
  <c r="D107" i="2"/>
  <c r="G107" i="2"/>
  <c r="E107" i="2" s="1"/>
  <c r="F107" i="2" s="1"/>
  <c r="I107" i="2"/>
  <c r="L107" i="2"/>
  <c r="M107" i="2"/>
  <c r="P107" i="2"/>
  <c r="Q107" i="2"/>
  <c r="R107" i="2"/>
  <c r="S107" i="2"/>
  <c r="T107" i="2"/>
  <c r="A108" i="2"/>
  <c r="B108" i="2" s="1"/>
  <c r="D108" i="2"/>
  <c r="G108" i="2"/>
  <c r="E108" i="2" s="1"/>
  <c r="F108" i="2" s="1"/>
  <c r="I108" i="2"/>
  <c r="L108" i="2"/>
  <c r="M108" i="2"/>
  <c r="P108" i="2"/>
  <c r="Q108" i="2"/>
  <c r="R108" i="2"/>
  <c r="S108" i="2"/>
  <c r="T108" i="2"/>
  <c r="A109" i="2"/>
  <c r="B109" i="2" s="1"/>
  <c r="D109" i="2"/>
  <c r="G109" i="2"/>
  <c r="E109" i="2" s="1"/>
  <c r="F109" i="2" s="1"/>
  <c r="I109" i="2"/>
  <c r="L109" i="2"/>
  <c r="M109" i="2"/>
  <c r="P109" i="2"/>
  <c r="Q109" i="2"/>
  <c r="R109" i="2"/>
  <c r="S109" i="2"/>
  <c r="T109" i="2"/>
  <c r="A110" i="2"/>
  <c r="B110" i="2" s="1"/>
  <c r="D110" i="2"/>
  <c r="G110" i="2"/>
  <c r="E110" i="2" s="1"/>
  <c r="F110" i="2" s="1"/>
  <c r="I110" i="2"/>
  <c r="L110" i="2"/>
  <c r="M110" i="2"/>
  <c r="P110" i="2"/>
  <c r="Q110" i="2"/>
  <c r="R110" i="2"/>
  <c r="S110" i="2"/>
  <c r="T110" i="2"/>
  <c r="A111" i="2"/>
  <c r="B111" i="2" s="1"/>
  <c r="D111" i="2"/>
  <c r="G111" i="2"/>
  <c r="E111" i="2" s="1"/>
  <c r="F111" i="2" s="1"/>
  <c r="I111" i="2"/>
  <c r="L111" i="2"/>
  <c r="M111" i="2"/>
  <c r="P111" i="2"/>
  <c r="Q111" i="2"/>
  <c r="R111" i="2"/>
  <c r="S111" i="2"/>
  <c r="T111" i="2"/>
  <c r="A112" i="2"/>
  <c r="B112" i="2" s="1"/>
  <c r="D112" i="2"/>
  <c r="G112" i="2"/>
  <c r="E112" i="2" s="1"/>
  <c r="F112" i="2" s="1"/>
  <c r="I112" i="2"/>
  <c r="L112" i="2"/>
  <c r="M112" i="2"/>
  <c r="P112" i="2"/>
  <c r="Q112" i="2"/>
  <c r="R112" i="2"/>
  <c r="S112" i="2"/>
  <c r="T112" i="2"/>
  <c r="A113" i="2"/>
  <c r="B113" i="2" s="1"/>
  <c r="D113" i="2"/>
  <c r="G113" i="2"/>
  <c r="E113" i="2" s="1"/>
  <c r="F113" i="2" s="1"/>
  <c r="I113" i="2"/>
  <c r="L113" i="2"/>
  <c r="M113" i="2"/>
  <c r="P113" i="2"/>
  <c r="Q113" i="2"/>
  <c r="R113" i="2"/>
  <c r="S113" i="2"/>
  <c r="T113" i="2"/>
  <c r="A114" i="2"/>
  <c r="B114" i="2" s="1"/>
  <c r="D114" i="2"/>
  <c r="G114" i="2"/>
  <c r="E114" i="2" s="1"/>
  <c r="F114" i="2" s="1"/>
  <c r="I114" i="2"/>
  <c r="L114" i="2"/>
  <c r="M114" i="2"/>
  <c r="P114" i="2"/>
  <c r="Q114" i="2"/>
  <c r="R114" i="2"/>
  <c r="S114" i="2"/>
  <c r="T114" i="2"/>
  <c r="A115" i="2"/>
  <c r="B115" i="2" s="1"/>
  <c r="D115" i="2"/>
  <c r="G115" i="2"/>
  <c r="E115" i="2" s="1"/>
  <c r="F115" i="2" s="1"/>
  <c r="I115" i="2"/>
  <c r="L115" i="2"/>
  <c r="M115" i="2"/>
  <c r="P115" i="2"/>
  <c r="Q115" i="2"/>
  <c r="R115" i="2"/>
  <c r="S115" i="2"/>
  <c r="T115" i="2"/>
  <c r="A116" i="2"/>
  <c r="B116" i="2" s="1"/>
  <c r="D116" i="2"/>
  <c r="G116" i="2"/>
  <c r="E116" i="2" s="1"/>
  <c r="F116" i="2" s="1"/>
  <c r="I116" i="2"/>
  <c r="L116" i="2"/>
  <c r="M116" i="2"/>
  <c r="P116" i="2"/>
  <c r="Q116" i="2"/>
  <c r="R116" i="2"/>
  <c r="S116" i="2"/>
  <c r="T116" i="2"/>
  <c r="A117" i="2"/>
  <c r="B117" i="2" s="1"/>
  <c r="D117" i="2"/>
  <c r="G117" i="2"/>
  <c r="E117" i="2" s="1"/>
  <c r="F117" i="2" s="1"/>
  <c r="I117" i="2"/>
  <c r="L117" i="2"/>
  <c r="M117" i="2"/>
  <c r="P117" i="2"/>
  <c r="Q117" i="2"/>
  <c r="R117" i="2"/>
  <c r="S117" i="2"/>
  <c r="T117" i="2"/>
  <c r="A118" i="2"/>
  <c r="B118" i="2" s="1"/>
  <c r="D118" i="2"/>
  <c r="G118" i="2"/>
  <c r="E118" i="2" s="1"/>
  <c r="F118" i="2" s="1"/>
  <c r="I118" i="2"/>
  <c r="L118" i="2"/>
  <c r="M118" i="2"/>
  <c r="P118" i="2"/>
  <c r="Q118" i="2"/>
  <c r="R118" i="2"/>
  <c r="S118" i="2"/>
  <c r="T118" i="2"/>
  <c r="A119" i="2"/>
  <c r="B119" i="2" s="1"/>
  <c r="D119" i="2"/>
  <c r="G119" i="2"/>
  <c r="E119" i="2" s="1"/>
  <c r="F119" i="2" s="1"/>
  <c r="I119" i="2"/>
  <c r="L119" i="2"/>
  <c r="M119" i="2"/>
  <c r="P119" i="2"/>
  <c r="Q119" i="2"/>
  <c r="R119" i="2"/>
  <c r="S119" i="2"/>
  <c r="T119" i="2"/>
  <c r="A120" i="2"/>
  <c r="B120" i="2" s="1"/>
  <c r="D120" i="2"/>
  <c r="G120" i="2"/>
  <c r="E120" i="2" s="1"/>
  <c r="F120" i="2" s="1"/>
  <c r="I120" i="2"/>
  <c r="L120" i="2"/>
  <c r="M120" i="2"/>
  <c r="P120" i="2"/>
  <c r="Q120" i="2"/>
  <c r="R120" i="2"/>
  <c r="S120" i="2"/>
  <c r="T120" i="2"/>
  <c r="A121" i="2"/>
  <c r="B121" i="2" s="1"/>
  <c r="D121" i="2"/>
  <c r="G121" i="2"/>
  <c r="E121" i="2" s="1"/>
  <c r="F121" i="2" s="1"/>
  <c r="I121" i="2"/>
  <c r="L121" i="2"/>
  <c r="M121" i="2"/>
  <c r="P121" i="2"/>
  <c r="Q121" i="2"/>
  <c r="R121" i="2"/>
  <c r="S121" i="2"/>
  <c r="T121" i="2"/>
  <c r="A122" i="2"/>
  <c r="B122" i="2" s="1"/>
  <c r="D122" i="2"/>
  <c r="G122" i="2"/>
  <c r="E122" i="2" s="1"/>
  <c r="F122" i="2" s="1"/>
  <c r="I122" i="2"/>
  <c r="L122" i="2"/>
  <c r="M122" i="2"/>
  <c r="P122" i="2"/>
  <c r="Q122" i="2"/>
  <c r="R122" i="2"/>
  <c r="S122" i="2"/>
  <c r="T122" i="2"/>
  <c r="A123" i="2"/>
  <c r="B123" i="2" s="1"/>
  <c r="D123" i="2"/>
  <c r="G123" i="2"/>
  <c r="E123" i="2" s="1"/>
  <c r="F123" i="2" s="1"/>
  <c r="I123" i="2"/>
  <c r="L123" i="2"/>
  <c r="M123" i="2"/>
  <c r="P123" i="2"/>
  <c r="Q123" i="2"/>
  <c r="R123" i="2"/>
  <c r="S123" i="2"/>
  <c r="T123" i="2"/>
  <c r="A124" i="2"/>
  <c r="B124" i="2" s="1"/>
  <c r="D124" i="2"/>
  <c r="G124" i="2"/>
  <c r="E124" i="2" s="1"/>
  <c r="F124" i="2" s="1"/>
  <c r="I124" i="2"/>
  <c r="L124" i="2"/>
  <c r="M124" i="2"/>
  <c r="P124" i="2"/>
  <c r="Q124" i="2"/>
  <c r="R124" i="2"/>
  <c r="S124" i="2"/>
  <c r="T124" i="2"/>
  <c r="A125" i="2"/>
  <c r="B125" i="2" s="1"/>
  <c r="D125" i="2"/>
  <c r="G125" i="2"/>
  <c r="E125" i="2" s="1"/>
  <c r="F125" i="2" s="1"/>
  <c r="I125" i="2"/>
  <c r="L125" i="2"/>
  <c r="M125" i="2"/>
  <c r="P125" i="2"/>
  <c r="Q125" i="2"/>
  <c r="R125" i="2"/>
  <c r="S125" i="2"/>
  <c r="T125" i="2"/>
  <c r="A126" i="2"/>
  <c r="B126" i="2" s="1"/>
  <c r="D126" i="2"/>
  <c r="G126" i="2"/>
  <c r="E126" i="2" s="1"/>
  <c r="F126" i="2" s="1"/>
  <c r="I126" i="2"/>
  <c r="L126" i="2"/>
  <c r="M126" i="2"/>
  <c r="P126" i="2"/>
  <c r="Q126" i="2"/>
  <c r="R126" i="2"/>
  <c r="S126" i="2"/>
  <c r="T126" i="2"/>
  <c r="A127" i="2"/>
  <c r="B127" i="2" s="1"/>
  <c r="D127" i="2"/>
  <c r="G127" i="2"/>
  <c r="E127" i="2" s="1"/>
  <c r="F127" i="2" s="1"/>
  <c r="I127" i="2"/>
  <c r="L127" i="2"/>
  <c r="M127" i="2"/>
  <c r="P127" i="2"/>
  <c r="Q127" i="2"/>
  <c r="R127" i="2"/>
  <c r="S127" i="2"/>
  <c r="T127" i="2"/>
  <c r="A128" i="2"/>
  <c r="B128" i="2" s="1"/>
  <c r="D128" i="2"/>
  <c r="G128" i="2"/>
  <c r="E128" i="2" s="1"/>
  <c r="F128" i="2" s="1"/>
  <c r="I128" i="2"/>
  <c r="L128" i="2"/>
  <c r="M128" i="2"/>
  <c r="P128" i="2"/>
  <c r="Q128" i="2"/>
  <c r="R128" i="2"/>
  <c r="S128" i="2"/>
  <c r="T128" i="2"/>
  <c r="A129" i="2"/>
  <c r="B129" i="2" s="1"/>
  <c r="D129" i="2"/>
  <c r="G129" i="2"/>
  <c r="E129" i="2" s="1"/>
  <c r="F129" i="2" s="1"/>
  <c r="I129" i="2"/>
  <c r="L129" i="2"/>
  <c r="M129" i="2"/>
  <c r="P129" i="2"/>
  <c r="Q129" i="2"/>
  <c r="R129" i="2"/>
  <c r="S129" i="2"/>
  <c r="T129" i="2"/>
  <c r="A130" i="2"/>
  <c r="B130" i="2" s="1"/>
  <c r="D130" i="2"/>
  <c r="G130" i="2"/>
  <c r="E130" i="2" s="1"/>
  <c r="F130" i="2" s="1"/>
  <c r="I130" i="2"/>
  <c r="L130" i="2"/>
  <c r="M130" i="2"/>
  <c r="P130" i="2"/>
  <c r="Q130" i="2"/>
  <c r="R130" i="2"/>
  <c r="S130" i="2"/>
  <c r="T130" i="2"/>
  <c r="A131" i="2"/>
  <c r="B131" i="2" s="1"/>
  <c r="D131" i="2"/>
  <c r="G131" i="2"/>
  <c r="E131" i="2" s="1"/>
  <c r="F131" i="2" s="1"/>
  <c r="I131" i="2"/>
  <c r="L131" i="2"/>
  <c r="M131" i="2"/>
  <c r="P131" i="2"/>
  <c r="Q131" i="2"/>
  <c r="R131" i="2"/>
  <c r="S131" i="2"/>
  <c r="T131" i="2"/>
  <c r="A132" i="2"/>
  <c r="B132" i="2" s="1"/>
  <c r="D132" i="2"/>
  <c r="G132" i="2"/>
  <c r="E132" i="2" s="1"/>
  <c r="F132" i="2" s="1"/>
  <c r="I132" i="2"/>
  <c r="L132" i="2"/>
  <c r="M132" i="2"/>
  <c r="P132" i="2"/>
  <c r="Q132" i="2"/>
  <c r="R132" i="2"/>
  <c r="S132" i="2"/>
  <c r="T132" i="2"/>
  <c r="A133" i="2"/>
  <c r="B133" i="2" s="1"/>
  <c r="D133" i="2"/>
  <c r="G133" i="2"/>
  <c r="E133" i="2" s="1"/>
  <c r="F133" i="2" s="1"/>
  <c r="I133" i="2"/>
  <c r="L133" i="2"/>
  <c r="M133" i="2"/>
  <c r="P133" i="2"/>
  <c r="Q133" i="2"/>
  <c r="R133" i="2"/>
  <c r="S133" i="2"/>
  <c r="T133" i="2"/>
  <c r="A134" i="2"/>
  <c r="B134" i="2" s="1"/>
  <c r="D134" i="2"/>
  <c r="G134" i="2"/>
  <c r="E134" i="2" s="1"/>
  <c r="F134" i="2" s="1"/>
  <c r="I134" i="2"/>
  <c r="L134" i="2"/>
  <c r="M134" i="2"/>
  <c r="P134" i="2"/>
  <c r="Q134" i="2"/>
  <c r="R134" i="2"/>
  <c r="S134" i="2"/>
  <c r="T134" i="2"/>
  <c r="A135" i="2"/>
  <c r="B135" i="2" s="1"/>
  <c r="D135" i="2"/>
  <c r="G135" i="2"/>
  <c r="E135" i="2" s="1"/>
  <c r="F135" i="2" s="1"/>
  <c r="I135" i="2"/>
  <c r="L135" i="2"/>
  <c r="M135" i="2"/>
  <c r="P135" i="2"/>
  <c r="Q135" i="2"/>
  <c r="R135" i="2"/>
  <c r="S135" i="2"/>
  <c r="T135" i="2"/>
  <c r="A136" i="2"/>
  <c r="B136" i="2" s="1"/>
  <c r="D136" i="2"/>
  <c r="G136" i="2"/>
  <c r="E136" i="2" s="1"/>
  <c r="F136" i="2" s="1"/>
  <c r="I136" i="2"/>
  <c r="L136" i="2"/>
  <c r="M136" i="2"/>
  <c r="P136" i="2"/>
  <c r="Q136" i="2"/>
  <c r="R136" i="2"/>
  <c r="S136" i="2"/>
  <c r="T136" i="2"/>
  <c r="A137" i="2"/>
  <c r="B137" i="2" s="1"/>
  <c r="D137" i="2"/>
  <c r="G137" i="2"/>
  <c r="E137" i="2" s="1"/>
  <c r="F137" i="2" s="1"/>
  <c r="I137" i="2"/>
  <c r="L137" i="2"/>
  <c r="M137" i="2"/>
  <c r="P137" i="2"/>
  <c r="Q137" i="2"/>
  <c r="R137" i="2"/>
  <c r="S137" i="2"/>
  <c r="T137" i="2"/>
  <c r="A138" i="2"/>
  <c r="B138" i="2" s="1"/>
  <c r="D138" i="2"/>
  <c r="G138" i="2"/>
  <c r="E138" i="2" s="1"/>
  <c r="F138" i="2" s="1"/>
  <c r="I138" i="2"/>
  <c r="L138" i="2"/>
  <c r="M138" i="2"/>
  <c r="P138" i="2"/>
  <c r="Q138" i="2"/>
  <c r="R138" i="2"/>
  <c r="S138" i="2"/>
  <c r="T138" i="2"/>
  <c r="A139" i="2"/>
  <c r="B139" i="2" s="1"/>
  <c r="D139" i="2"/>
  <c r="G139" i="2"/>
  <c r="E139" i="2" s="1"/>
  <c r="F139" i="2" s="1"/>
  <c r="I139" i="2"/>
  <c r="L139" i="2"/>
  <c r="M139" i="2"/>
  <c r="P139" i="2"/>
  <c r="Q139" i="2"/>
  <c r="R139" i="2"/>
  <c r="S139" i="2"/>
  <c r="T139" i="2"/>
  <c r="A140" i="2"/>
  <c r="B140" i="2" s="1"/>
  <c r="D140" i="2"/>
  <c r="G140" i="2"/>
  <c r="E140" i="2" s="1"/>
  <c r="F140" i="2" s="1"/>
  <c r="I140" i="2"/>
  <c r="L140" i="2"/>
  <c r="M140" i="2"/>
  <c r="P140" i="2"/>
  <c r="Q140" i="2"/>
  <c r="R140" i="2"/>
  <c r="S140" i="2"/>
  <c r="T140" i="2"/>
  <c r="A141" i="2"/>
  <c r="B141" i="2" s="1"/>
  <c r="D141" i="2"/>
  <c r="G141" i="2"/>
  <c r="E141" i="2" s="1"/>
  <c r="F141" i="2" s="1"/>
  <c r="I141" i="2"/>
  <c r="L141" i="2"/>
  <c r="M141" i="2"/>
  <c r="P141" i="2"/>
  <c r="Q141" i="2"/>
  <c r="R141" i="2"/>
  <c r="S141" i="2"/>
  <c r="T141" i="2"/>
  <c r="A142" i="2"/>
  <c r="B142" i="2" s="1"/>
  <c r="D142" i="2"/>
  <c r="G142" i="2"/>
  <c r="E142" i="2" s="1"/>
  <c r="F142" i="2" s="1"/>
  <c r="I142" i="2"/>
  <c r="L142" i="2"/>
  <c r="M142" i="2"/>
  <c r="P142" i="2"/>
  <c r="Q142" i="2"/>
  <c r="R142" i="2"/>
  <c r="S142" i="2"/>
  <c r="T142" i="2"/>
  <c r="A143" i="2"/>
  <c r="B143" i="2" s="1"/>
  <c r="D143" i="2"/>
  <c r="G143" i="2"/>
  <c r="E143" i="2" s="1"/>
  <c r="F143" i="2" s="1"/>
  <c r="I143" i="2"/>
  <c r="L143" i="2"/>
  <c r="M143" i="2"/>
  <c r="P143" i="2"/>
  <c r="Q143" i="2"/>
  <c r="R143" i="2"/>
  <c r="S143" i="2"/>
  <c r="T143" i="2"/>
  <c r="A144" i="2"/>
  <c r="B144" i="2" s="1"/>
  <c r="D144" i="2"/>
  <c r="G144" i="2"/>
  <c r="E144" i="2" s="1"/>
  <c r="F144" i="2" s="1"/>
  <c r="I144" i="2"/>
  <c r="L144" i="2"/>
  <c r="M144" i="2"/>
  <c r="P144" i="2"/>
  <c r="Q144" i="2"/>
  <c r="R144" i="2"/>
  <c r="S144" i="2"/>
  <c r="T144" i="2"/>
  <c r="A145" i="2"/>
  <c r="B145" i="2" s="1"/>
  <c r="D145" i="2"/>
  <c r="G145" i="2"/>
  <c r="E145" i="2" s="1"/>
  <c r="F145" i="2" s="1"/>
  <c r="I145" i="2"/>
  <c r="L145" i="2"/>
  <c r="M145" i="2"/>
  <c r="P145" i="2"/>
  <c r="Q145" i="2"/>
  <c r="R145" i="2"/>
  <c r="S145" i="2"/>
  <c r="T145" i="2"/>
  <c r="A146" i="2"/>
  <c r="B146" i="2" s="1"/>
  <c r="D146" i="2"/>
  <c r="G146" i="2"/>
  <c r="E146" i="2" s="1"/>
  <c r="F146" i="2" s="1"/>
  <c r="I146" i="2"/>
  <c r="L146" i="2"/>
  <c r="M146" i="2"/>
  <c r="P146" i="2"/>
  <c r="Q146" i="2"/>
  <c r="R146" i="2"/>
  <c r="S146" i="2"/>
  <c r="T146" i="2"/>
  <c r="A147" i="2"/>
  <c r="B147" i="2" s="1"/>
  <c r="D147" i="2"/>
  <c r="G147" i="2"/>
  <c r="E147" i="2" s="1"/>
  <c r="F147" i="2" s="1"/>
  <c r="I147" i="2"/>
  <c r="L147" i="2"/>
  <c r="M147" i="2"/>
  <c r="P147" i="2"/>
  <c r="Q147" i="2"/>
  <c r="R147" i="2"/>
  <c r="S147" i="2"/>
  <c r="T147" i="2"/>
  <c r="A148" i="2"/>
  <c r="B148" i="2" s="1"/>
  <c r="D148" i="2"/>
  <c r="G148" i="2"/>
  <c r="E148" i="2" s="1"/>
  <c r="F148" i="2" s="1"/>
  <c r="I148" i="2"/>
  <c r="L148" i="2"/>
  <c r="M148" i="2"/>
  <c r="P148" i="2"/>
  <c r="Q148" i="2"/>
  <c r="R148" i="2"/>
  <c r="S148" i="2"/>
  <c r="T148" i="2"/>
  <c r="A149" i="2"/>
  <c r="B149" i="2" s="1"/>
  <c r="D149" i="2"/>
  <c r="G149" i="2"/>
  <c r="E149" i="2" s="1"/>
  <c r="F149" i="2" s="1"/>
  <c r="I149" i="2"/>
  <c r="L149" i="2"/>
  <c r="M149" i="2"/>
  <c r="P149" i="2"/>
  <c r="Q149" i="2"/>
  <c r="R149" i="2"/>
  <c r="S149" i="2"/>
  <c r="T149" i="2"/>
  <c r="A150" i="2"/>
  <c r="B150" i="2" s="1"/>
  <c r="D150" i="2"/>
  <c r="G150" i="2"/>
  <c r="E150" i="2" s="1"/>
  <c r="F150" i="2" s="1"/>
  <c r="I150" i="2"/>
  <c r="L150" i="2"/>
  <c r="M150" i="2"/>
  <c r="P150" i="2"/>
  <c r="Q150" i="2"/>
  <c r="R150" i="2"/>
  <c r="S150" i="2"/>
  <c r="T150" i="2"/>
  <c r="A151" i="2"/>
  <c r="B151" i="2" s="1"/>
  <c r="D151" i="2"/>
  <c r="G151" i="2"/>
  <c r="E151" i="2" s="1"/>
  <c r="F151" i="2" s="1"/>
  <c r="I151" i="2"/>
  <c r="L151" i="2"/>
  <c r="M151" i="2"/>
  <c r="P151" i="2"/>
  <c r="Q151" i="2"/>
  <c r="R151" i="2"/>
  <c r="S151" i="2"/>
  <c r="T151" i="2"/>
  <c r="A152" i="2"/>
  <c r="B152" i="2" s="1"/>
  <c r="D152" i="2"/>
  <c r="G152" i="2"/>
  <c r="E152" i="2" s="1"/>
  <c r="F152" i="2" s="1"/>
  <c r="I152" i="2"/>
  <c r="L152" i="2"/>
  <c r="M152" i="2"/>
  <c r="P152" i="2"/>
  <c r="Q152" i="2"/>
  <c r="R152" i="2"/>
  <c r="S152" i="2"/>
  <c r="T152" i="2"/>
  <c r="A153" i="2"/>
  <c r="B153" i="2" s="1"/>
  <c r="D153" i="2"/>
  <c r="G153" i="2"/>
  <c r="E153" i="2" s="1"/>
  <c r="F153" i="2" s="1"/>
  <c r="I153" i="2"/>
  <c r="L153" i="2"/>
  <c r="M153" i="2"/>
  <c r="P153" i="2"/>
  <c r="Q153" i="2"/>
  <c r="R153" i="2"/>
  <c r="S153" i="2"/>
  <c r="T153" i="2"/>
  <c r="A154" i="2"/>
  <c r="B154" i="2" s="1"/>
  <c r="D154" i="2"/>
  <c r="G154" i="2"/>
  <c r="E154" i="2" s="1"/>
  <c r="F154" i="2" s="1"/>
  <c r="I154" i="2"/>
  <c r="L154" i="2"/>
  <c r="M154" i="2"/>
  <c r="P154" i="2"/>
  <c r="Q154" i="2"/>
  <c r="R154" i="2"/>
  <c r="S154" i="2"/>
  <c r="T154" i="2"/>
  <c r="A155" i="2"/>
  <c r="B155" i="2" s="1"/>
  <c r="D155" i="2"/>
  <c r="G155" i="2"/>
  <c r="E155" i="2" s="1"/>
  <c r="F155" i="2" s="1"/>
  <c r="I155" i="2"/>
  <c r="L155" i="2"/>
  <c r="M155" i="2"/>
  <c r="P155" i="2"/>
  <c r="Q155" i="2"/>
  <c r="R155" i="2"/>
  <c r="S155" i="2"/>
  <c r="T155" i="2"/>
  <c r="A156" i="2"/>
  <c r="B156" i="2" s="1"/>
  <c r="D156" i="2"/>
  <c r="G156" i="2"/>
  <c r="E156" i="2" s="1"/>
  <c r="F156" i="2" s="1"/>
  <c r="I156" i="2"/>
  <c r="L156" i="2"/>
  <c r="M156" i="2"/>
  <c r="P156" i="2"/>
  <c r="Q156" i="2"/>
  <c r="R156" i="2"/>
  <c r="S156" i="2"/>
  <c r="T156" i="2"/>
  <c r="A157" i="2"/>
  <c r="B157" i="2" s="1"/>
  <c r="D157" i="2"/>
  <c r="G157" i="2"/>
  <c r="E157" i="2" s="1"/>
  <c r="F157" i="2" s="1"/>
  <c r="I157" i="2"/>
  <c r="L157" i="2"/>
  <c r="M157" i="2"/>
  <c r="P157" i="2"/>
  <c r="Q157" i="2"/>
  <c r="R157" i="2"/>
  <c r="S157" i="2"/>
  <c r="T157" i="2"/>
  <c r="A158" i="2"/>
  <c r="B158" i="2" s="1"/>
  <c r="D158" i="2"/>
  <c r="G158" i="2"/>
  <c r="E158" i="2" s="1"/>
  <c r="F158" i="2" s="1"/>
  <c r="I158" i="2"/>
  <c r="L158" i="2"/>
  <c r="M158" i="2"/>
  <c r="P158" i="2"/>
  <c r="Q158" i="2"/>
  <c r="R158" i="2"/>
  <c r="S158" i="2"/>
  <c r="T158" i="2"/>
  <c r="A159" i="2"/>
  <c r="B159" i="2" s="1"/>
  <c r="D159" i="2"/>
  <c r="G159" i="2"/>
  <c r="E159" i="2" s="1"/>
  <c r="F159" i="2" s="1"/>
  <c r="I159" i="2"/>
  <c r="L159" i="2"/>
  <c r="M159" i="2"/>
  <c r="P159" i="2"/>
  <c r="Q159" i="2"/>
  <c r="R159" i="2"/>
  <c r="S159" i="2"/>
  <c r="T159" i="2"/>
  <c r="A160" i="2"/>
  <c r="B160" i="2" s="1"/>
  <c r="D160" i="2"/>
  <c r="G160" i="2"/>
  <c r="E160" i="2" s="1"/>
  <c r="F160" i="2" s="1"/>
  <c r="I160" i="2"/>
  <c r="L160" i="2"/>
  <c r="M160" i="2"/>
  <c r="P160" i="2"/>
  <c r="Q160" i="2"/>
  <c r="R160" i="2"/>
  <c r="S160" i="2"/>
  <c r="T160" i="2"/>
  <c r="A161" i="2"/>
  <c r="B161" i="2" s="1"/>
  <c r="D161" i="2"/>
  <c r="G161" i="2"/>
  <c r="E161" i="2" s="1"/>
  <c r="F161" i="2" s="1"/>
  <c r="I161" i="2"/>
  <c r="L161" i="2"/>
  <c r="M161" i="2"/>
  <c r="P161" i="2"/>
  <c r="Q161" i="2"/>
  <c r="R161" i="2"/>
  <c r="S161" i="2"/>
  <c r="T161" i="2"/>
  <c r="A162" i="2"/>
  <c r="B162" i="2" s="1"/>
  <c r="D162" i="2"/>
  <c r="G162" i="2"/>
  <c r="E162" i="2" s="1"/>
  <c r="F162" i="2" s="1"/>
  <c r="I162" i="2"/>
  <c r="L162" i="2"/>
  <c r="M162" i="2"/>
  <c r="P162" i="2"/>
  <c r="Q162" i="2"/>
  <c r="R162" i="2"/>
  <c r="S162" i="2"/>
  <c r="T162" i="2"/>
  <c r="A163" i="2"/>
  <c r="B163" i="2" s="1"/>
  <c r="D163" i="2"/>
  <c r="G163" i="2"/>
  <c r="E163" i="2" s="1"/>
  <c r="F163" i="2" s="1"/>
  <c r="I163" i="2"/>
  <c r="L163" i="2"/>
  <c r="M163" i="2"/>
  <c r="P163" i="2"/>
  <c r="Q163" i="2"/>
  <c r="R163" i="2"/>
  <c r="S163" i="2"/>
  <c r="T163" i="2"/>
  <c r="A164" i="2"/>
  <c r="B164" i="2" s="1"/>
  <c r="D164" i="2"/>
  <c r="G164" i="2"/>
  <c r="E164" i="2" s="1"/>
  <c r="F164" i="2" s="1"/>
  <c r="I164" i="2"/>
  <c r="L164" i="2"/>
  <c r="M164" i="2"/>
  <c r="P164" i="2"/>
  <c r="Q164" i="2"/>
  <c r="R164" i="2"/>
  <c r="S164" i="2"/>
  <c r="T164" i="2"/>
  <c r="A165" i="2"/>
  <c r="B165" i="2" s="1"/>
  <c r="D165" i="2"/>
  <c r="G165" i="2"/>
  <c r="E165" i="2" s="1"/>
  <c r="F165" i="2" s="1"/>
  <c r="I165" i="2"/>
  <c r="L165" i="2"/>
  <c r="M165" i="2"/>
  <c r="P165" i="2"/>
  <c r="Q165" i="2"/>
  <c r="R165" i="2"/>
  <c r="S165" i="2"/>
  <c r="T165" i="2"/>
  <c r="A166" i="2"/>
  <c r="B166" i="2" s="1"/>
  <c r="D166" i="2"/>
  <c r="G166" i="2"/>
  <c r="E166" i="2" s="1"/>
  <c r="F166" i="2" s="1"/>
  <c r="I166" i="2"/>
  <c r="L166" i="2"/>
  <c r="M166" i="2"/>
  <c r="P166" i="2"/>
  <c r="Q166" i="2"/>
  <c r="R166" i="2"/>
  <c r="S166" i="2"/>
  <c r="T166" i="2"/>
  <c r="A167" i="2"/>
  <c r="B167" i="2" s="1"/>
  <c r="D167" i="2"/>
  <c r="G167" i="2"/>
  <c r="E167" i="2" s="1"/>
  <c r="F167" i="2" s="1"/>
  <c r="I167" i="2"/>
  <c r="L167" i="2"/>
  <c r="M167" i="2"/>
  <c r="P167" i="2"/>
  <c r="Q167" i="2"/>
  <c r="R167" i="2"/>
  <c r="S167" i="2"/>
  <c r="T167" i="2"/>
  <c r="A168" i="2"/>
  <c r="B168" i="2" s="1"/>
  <c r="D168" i="2"/>
  <c r="G168" i="2"/>
  <c r="E168" i="2" s="1"/>
  <c r="F168" i="2" s="1"/>
  <c r="I168" i="2"/>
  <c r="L168" i="2"/>
  <c r="M168" i="2"/>
  <c r="P168" i="2"/>
  <c r="Q168" i="2"/>
  <c r="R168" i="2"/>
  <c r="S168" i="2"/>
  <c r="T168" i="2"/>
  <c r="A169" i="2"/>
  <c r="B169" i="2" s="1"/>
  <c r="D169" i="2"/>
  <c r="G169" i="2"/>
  <c r="E169" i="2" s="1"/>
  <c r="F169" i="2" s="1"/>
  <c r="I169" i="2"/>
  <c r="L169" i="2"/>
  <c r="M169" i="2"/>
  <c r="P169" i="2"/>
  <c r="Q169" i="2"/>
  <c r="R169" i="2"/>
  <c r="S169" i="2"/>
  <c r="T169" i="2"/>
  <c r="A170" i="2"/>
  <c r="B170" i="2" s="1"/>
  <c r="D170" i="2"/>
  <c r="G170" i="2"/>
  <c r="E170" i="2" s="1"/>
  <c r="F170" i="2" s="1"/>
  <c r="I170" i="2"/>
  <c r="L170" i="2"/>
  <c r="M170" i="2"/>
  <c r="P170" i="2"/>
  <c r="Q170" i="2"/>
  <c r="R170" i="2"/>
  <c r="S170" i="2"/>
  <c r="T170" i="2"/>
  <c r="A171" i="2"/>
  <c r="B171" i="2" s="1"/>
  <c r="D171" i="2"/>
  <c r="G171" i="2"/>
  <c r="E171" i="2" s="1"/>
  <c r="F171" i="2" s="1"/>
  <c r="I171" i="2"/>
  <c r="L171" i="2"/>
  <c r="M171" i="2"/>
  <c r="P171" i="2"/>
  <c r="Q171" i="2"/>
  <c r="R171" i="2"/>
  <c r="S171" i="2"/>
  <c r="T171" i="2"/>
  <c r="A172" i="2"/>
  <c r="B172" i="2" s="1"/>
  <c r="D172" i="2"/>
  <c r="G172" i="2"/>
  <c r="E172" i="2" s="1"/>
  <c r="F172" i="2" s="1"/>
  <c r="I172" i="2"/>
  <c r="L172" i="2"/>
  <c r="M172" i="2"/>
  <c r="P172" i="2"/>
  <c r="Q172" i="2"/>
  <c r="R172" i="2"/>
  <c r="S172" i="2"/>
  <c r="T172" i="2"/>
  <c r="A173" i="2"/>
  <c r="B173" i="2" s="1"/>
  <c r="D173" i="2"/>
  <c r="G173" i="2"/>
  <c r="E173" i="2" s="1"/>
  <c r="F173" i="2" s="1"/>
  <c r="I173" i="2"/>
  <c r="L173" i="2"/>
  <c r="M173" i="2"/>
  <c r="P173" i="2"/>
  <c r="Q173" i="2"/>
  <c r="R173" i="2"/>
  <c r="S173" i="2"/>
  <c r="T173" i="2"/>
  <c r="A174" i="2"/>
  <c r="B174" i="2" s="1"/>
  <c r="D174" i="2"/>
  <c r="G174" i="2"/>
  <c r="E174" i="2" s="1"/>
  <c r="F174" i="2" s="1"/>
  <c r="I174" i="2"/>
  <c r="L174" i="2"/>
  <c r="M174" i="2"/>
  <c r="P174" i="2"/>
  <c r="Q174" i="2"/>
  <c r="R174" i="2"/>
  <c r="S174" i="2"/>
  <c r="T174" i="2"/>
  <c r="A175" i="2"/>
  <c r="B175" i="2" s="1"/>
  <c r="D175" i="2"/>
  <c r="G175" i="2"/>
  <c r="E175" i="2" s="1"/>
  <c r="F175" i="2" s="1"/>
  <c r="I175" i="2"/>
  <c r="L175" i="2"/>
  <c r="M175" i="2"/>
  <c r="P175" i="2"/>
  <c r="Q175" i="2"/>
  <c r="R175" i="2"/>
  <c r="S175" i="2"/>
  <c r="T175" i="2"/>
  <c r="A176" i="2"/>
  <c r="B176" i="2" s="1"/>
  <c r="D176" i="2"/>
  <c r="G176" i="2"/>
  <c r="E176" i="2" s="1"/>
  <c r="F176" i="2" s="1"/>
  <c r="I176" i="2"/>
  <c r="L176" i="2"/>
  <c r="M176" i="2"/>
  <c r="P176" i="2"/>
  <c r="Q176" i="2"/>
  <c r="R176" i="2"/>
  <c r="S176" i="2"/>
  <c r="T176" i="2"/>
  <c r="A177" i="2"/>
  <c r="B177" i="2" s="1"/>
  <c r="D177" i="2"/>
  <c r="G177" i="2"/>
  <c r="E177" i="2" s="1"/>
  <c r="F177" i="2" s="1"/>
  <c r="I177" i="2"/>
  <c r="L177" i="2"/>
  <c r="M177" i="2"/>
  <c r="P177" i="2"/>
  <c r="Q177" i="2"/>
  <c r="R177" i="2"/>
  <c r="S177" i="2"/>
  <c r="T177" i="2"/>
  <c r="A178" i="2"/>
  <c r="B178" i="2" s="1"/>
  <c r="D178" i="2"/>
  <c r="G178" i="2"/>
  <c r="E178" i="2" s="1"/>
  <c r="F178" i="2" s="1"/>
  <c r="I178" i="2"/>
  <c r="L178" i="2"/>
  <c r="M178" i="2"/>
  <c r="P178" i="2"/>
  <c r="Q178" i="2"/>
  <c r="R178" i="2"/>
  <c r="S178" i="2"/>
  <c r="T178" i="2"/>
  <c r="A179" i="2"/>
  <c r="B179" i="2" s="1"/>
  <c r="D179" i="2"/>
  <c r="G179" i="2"/>
  <c r="E179" i="2" s="1"/>
  <c r="F179" i="2" s="1"/>
  <c r="I179" i="2"/>
  <c r="L179" i="2"/>
  <c r="M179" i="2"/>
  <c r="P179" i="2"/>
  <c r="Q179" i="2"/>
  <c r="R179" i="2"/>
  <c r="S179" i="2"/>
  <c r="T179" i="2"/>
  <c r="A180" i="2"/>
  <c r="B180" i="2" s="1"/>
  <c r="D180" i="2"/>
  <c r="G180" i="2"/>
  <c r="E180" i="2" s="1"/>
  <c r="F180" i="2" s="1"/>
  <c r="I180" i="2"/>
  <c r="L180" i="2"/>
  <c r="M180" i="2"/>
  <c r="P180" i="2"/>
  <c r="Q180" i="2"/>
  <c r="R180" i="2"/>
  <c r="S180" i="2"/>
  <c r="T180" i="2"/>
  <c r="A181" i="2"/>
  <c r="B181" i="2" s="1"/>
  <c r="D181" i="2"/>
  <c r="G181" i="2"/>
  <c r="E181" i="2" s="1"/>
  <c r="F181" i="2" s="1"/>
  <c r="I181" i="2"/>
  <c r="L181" i="2"/>
  <c r="M181" i="2"/>
  <c r="P181" i="2"/>
  <c r="Q181" i="2"/>
  <c r="R181" i="2"/>
  <c r="S181" i="2"/>
  <c r="T181" i="2"/>
  <c r="A182" i="2"/>
  <c r="B182" i="2" s="1"/>
  <c r="D182" i="2"/>
  <c r="G182" i="2"/>
  <c r="E182" i="2" s="1"/>
  <c r="F182" i="2" s="1"/>
  <c r="I182" i="2"/>
  <c r="L182" i="2"/>
  <c r="M182" i="2"/>
  <c r="P182" i="2"/>
  <c r="Q182" i="2"/>
  <c r="R182" i="2"/>
  <c r="S182" i="2"/>
  <c r="T182" i="2"/>
  <c r="A183" i="2"/>
  <c r="B183" i="2" s="1"/>
  <c r="D183" i="2"/>
  <c r="G183" i="2"/>
  <c r="E183" i="2" s="1"/>
  <c r="F183" i="2" s="1"/>
  <c r="I183" i="2"/>
  <c r="L183" i="2"/>
  <c r="M183" i="2"/>
  <c r="P183" i="2"/>
  <c r="Q183" i="2"/>
  <c r="R183" i="2"/>
  <c r="S183" i="2"/>
  <c r="T183" i="2"/>
  <c r="A184" i="2"/>
  <c r="B184" i="2" s="1"/>
  <c r="D184" i="2"/>
  <c r="G184" i="2"/>
  <c r="E184" i="2" s="1"/>
  <c r="F184" i="2" s="1"/>
  <c r="I184" i="2"/>
  <c r="L184" i="2"/>
  <c r="M184" i="2"/>
  <c r="P184" i="2"/>
  <c r="Q184" i="2"/>
  <c r="R184" i="2"/>
  <c r="S184" i="2"/>
  <c r="T184" i="2"/>
  <c r="A185" i="2"/>
  <c r="B185" i="2" s="1"/>
  <c r="D185" i="2"/>
  <c r="G185" i="2"/>
  <c r="E185" i="2" s="1"/>
  <c r="F185" i="2" s="1"/>
  <c r="I185" i="2"/>
  <c r="L185" i="2"/>
  <c r="M185" i="2"/>
  <c r="P185" i="2"/>
  <c r="Q185" i="2"/>
  <c r="R185" i="2"/>
  <c r="S185" i="2"/>
  <c r="T185" i="2"/>
  <c r="A186" i="2"/>
  <c r="B186" i="2" s="1"/>
  <c r="D186" i="2"/>
  <c r="G186" i="2"/>
  <c r="E186" i="2" s="1"/>
  <c r="F186" i="2" s="1"/>
  <c r="I186" i="2"/>
  <c r="L186" i="2"/>
  <c r="M186" i="2"/>
  <c r="P186" i="2"/>
  <c r="Q186" i="2"/>
  <c r="R186" i="2"/>
  <c r="S186" i="2"/>
  <c r="T186" i="2"/>
  <c r="A187" i="2"/>
  <c r="B187" i="2" s="1"/>
  <c r="D187" i="2"/>
  <c r="G187" i="2"/>
  <c r="E187" i="2" s="1"/>
  <c r="F187" i="2" s="1"/>
  <c r="I187" i="2"/>
  <c r="L187" i="2"/>
  <c r="M187" i="2"/>
  <c r="P187" i="2"/>
  <c r="Q187" i="2"/>
  <c r="R187" i="2"/>
  <c r="S187" i="2"/>
  <c r="T187" i="2"/>
  <c r="A188" i="2"/>
  <c r="B188" i="2" s="1"/>
  <c r="D188" i="2"/>
  <c r="G188" i="2"/>
  <c r="E188" i="2" s="1"/>
  <c r="F188" i="2" s="1"/>
  <c r="I188" i="2"/>
  <c r="L188" i="2"/>
  <c r="M188" i="2"/>
  <c r="P188" i="2"/>
  <c r="Q188" i="2"/>
  <c r="R188" i="2"/>
  <c r="S188" i="2"/>
  <c r="T188" i="2"/>
  <c r="A189" i="2"/>
  <c r="B189" i="2" s="1"/>
  <c r="D189" i="2"/>
  <c r="G189" i="2"/>
  <c r="E189" i="2" s="1"/>
  <c r="F189" i="2" s="1"/>
  <c r="I189" i="2"/>
  <c r="L189" i="2"/>
  <c r="M189" i="2"/>
  <c r="P189" i="2"/>
  <c r="Q189" i="2"/>
  <c r="R189" i="2"/>
  <c r="S189" i="2"/>
  <c r="T189" i="2"/>
  <c r="A190" i="2"/>
  <c r="B190" i="2" s="1"/>
  <c r="D190" i="2"/>
  <c r="G190" i="2"/>
  <c r="E190" i="2" s="1"/>
  <c r="F190" i="2" s="1"/>
  <c r="I190" i="2"/>
  <c r="L190" i="2"/>
  <c r="M190" i="2"/>
  <c r="P190" i="2"/>
  <c r="Q190" i="2"/>
  <c r="R190" i="2"/>
  <c r="S190" i="2"/>
  <c r="T190" i="2"/>
  <c r="A191" i="2"/>
  <c r="B191" i="2" s="1"/>
  <c r="D191" i="2"/>
  <c r="G191" i="2"/>
  <c r="E191" i="2" s="1"/>
  <c r="F191" i="2" s="1"/>
  <c r="I191" i="2"/>
  <c r="L191" i="2"/>
  <c r="M191" i="2"/>
  <c r="P191" i="2"/>
  <c r="Q191" i="2"/>
  <c r="R191" i="2"/>
  <c r="S191" i="2"/>
  <c r="T191" i="2"/>
  <c r="A192" i="2"/>
  <c r="B192" i="2" s="1"/>
  <c r="D192" i="2"/>
  <c r="G192" i="2"/>
  <c r="E192" i="2" s="1"/>
  <c r="F192" i="2" s="1"/>
  <c r="I192" i="2"/>
  <c r="L192" i="2"/>
  <c r="M192" i="2"/>
  <c r="P192" i="2"/>
  <c r="Q192" i="2"/>
  <c r="R192" i="2"/>
  <c r="S192" i="2"/>
  <c r="T192" i="2"/>
  <c r="A193" i="2"/>
  <c r="B193" i="2" s="1"/>
  <c r="D193" i="2"/>
  <c r="G193" i="2"/>
  <c r="E193" i="2" s="1"/>
  <c r="F193" i="2" s="1"/>
  <c r="I193" i="2"/>
  <c r="L193" i="2"/>
  <c r="M193" i="2"/>
  <c r="P193" i="2"/>
  <c r="Q193" i="2"/>
  <c r="R193" i="2"/>
  <c r="S193" i="2"/>
  <c r="T193" i="2"/>
  <c r="A194" i="2"/>
  <c r="B194" i="2" s="1"/>
  <c r="D194" i="2"/>
  <c r="G194" i="2"/>
  <c r="E194" i="2" s="1"/>
  <c r="F194" i="2" s="1"/>
  <c r="I194" i="2"/>
  <c r="L194" i="2"/>
  <c r="M194" i="2"/>
  <c r="P194" i="2"/>
  <c r="Q194" i="2"/>
  <c r="R194" i="2"/>
  <c r="S194" i="2"/>
  <c r="T194" i="2"/>
  <c r="A195" i="2"/>
  <c r="B195" i="2" s="1"/>
  <c r="D195" i="2"/>
  <c r="G195" i="2"/>
  <c r="E195" i="2" s="1"/>
  <c r="F195" i="2" s="1"/>
  <c r="I195" i="2"/>
  <c r="L195" i="2"/>
  <c r="M195" i="2"/>
  <c r="P195" i="2"/>
  <c r="Q195" i="2"/>
  <c r="R195" i="2"/>
  <c r="S195" i="2"/>
  <c r="T195" i="2"/>
  <c r="A196" i="2"/>
  <c r="B196" i="2" s="1"/>
  <c r="D196" i="2"/>
  <c r="G196" i="2"/>
  <c r="E196" i="2" s="1"/>
  <c r="F196" i="2" s="1"/>
  <c r="I196" i="2"/>
  <c r="L196" i="2"/>
  <c r="M196" i="2"/>
  <c r="P196" i="2"/>
  <c r="Q196" i="2"/>
  <c r="R196" i="2"/>
  <c r="S196" i="2"/>
  <c r="T196" i="2"/>
  <c r="A197" i="2"/>
  <c r="B197" i="2" s="1"/>
  <c r="D197" i="2"/>
  <c r="G197" i="2"/>
  <c r="E197" i="2" s="1"/>
  <c r="F197" i="2" s="1"/>
  <c r="I197" i="2"/>
  <c r="L197" i="2"/>
  <c r="M197" i="2"/>
  <c r="P197" i="2"/>
  <c r="Q197" i="2"/>
  <c r="R197" i="2"/>
  <c r="S197" i="2"/>
  <c r="T197" i="2"/>
  <c r="A198" i="2"/>
  <c r="B198" i="2" s="1"/>
  <c r="D198" i="2"/>
  <c r="G198" i="2"/>
  <c r="E198" i="2" s="1"/>
  <c r="F198" i="2" s="1"/>
  <c r="I198" i="2"/>
  <c r="L198" i="2"/>
  <c r="M198" i="2"/>
  <c r="P198" i="2"/>
  <c r="Q198" i="2"/>
  <c r="R198" i="2"/>
  <c r="S198" i="2"/>
  <c r="T198" i="2"/>
  <c r="A199" i="2"/>
  <c r="B199" i="2" s="1"/>
  <c r="D199" i="2"/>
  <c r="G199" i="2"/>
  <c r="E199" i="2" s="1"/>
  <c r="F199" i="2" s="1"/>
  <c r="I199" i="2"/>
  <c r="L199" i="2"/>
  <c r="M199" i="2"/>
  <c r="P199" i="2"/>
  <c r="Q199" i="2"/>
  <c r="R199" i="2"/>
  <c r="S199" i="2"/>
  <c r="T199" i="2"/>
  <c r="A200" i="2"/>
  <c r="B200" i="2" s="1"/>
  <c r="D200" i="2"/>
  <c r="G200" i="2"/>
  <c r="E200" i="2" s="1"/>
  <c r="F200" i="2" s="1"/>
  <c r="I200" i="2"/>
  <c r="L200" i="2"/>
  <c r="M200" i="2"/>
  <c r="P200" i="2"/>
  <c r="Q200" i="2"/>
  <c r="R200" i="2"/>
  <c r="S200" i="2"/>
  <c r="T200" i="2"/>
  <c r="A201" i="2"/>
  <c r="B201" i="2" s="1"/>
  <c r="D201" i="2"/>
  <c r="G201" i="2"/>
  <c r="E201" i="2" s="1"/>
  <c r="F201" i="2" s="1"/>
  <c r="I201" i="2"/>
  <c r="L201" i="2"/>
  <c r="M201" i="2"/>
  <c r="P201" i="2"/>
  <c r="Q201" i="2"/>
  <c r="R201" i="2"/>
  <c r="S201" i="2"/>
  <c r="T201" i="2"/>
  <c r="A202" i="2"/>
  <c r="B202" i="2" s="1"/>
  <c r="D202" i="2"/>
  <c r="G202" i="2"/>
  <c r="E202" i="2" s="1"/>
  <c r="F202" i="2" s="1"/>
  <c r="I202" i="2"/>
  <c r="L202" i="2"/>
  <c r="M202" i="2"/>
  <c r="P202" i="2"/>
  <c r="Q202" i="2"/>
  <c r="R202" i="2"/>
  <c r="S202" i="2"/>
  <c r="T202" i="2"/>
  <c r="A203" i="2"/>
  <c r="B203" i="2" s="1"/>
  <c r="D203" i="2"/>
  <c r="G203" i="2"/>
  <c r="E203" i="2" s="1"/>
  <c r="F203" i="2" s="1"/>
  <c r="I203" i="2"/>
  <c r="L203" i="2"/>
  <c r="M203" i="2"/>
  <c r="P203" i="2"/>
  <c r="Q203" i="2"/>
  <c r="R203" i="2"/>
  <c r="S203" i="2"/>
  <c r="T203" i="2"/>
  <c r="A204" i="2"/>
  <c r="B204" i="2" s="1"/>
  <c r="D204" i="2"/>
  <c r="G204" i="2"/>
  <c r="E204" i="2" s="1"/>
  <c r="F204" i="2" s="1"/>
  <c r="I204" i="2"/>
  <c r="L204" i="2"/>
  <c r="M204" i="2"/>
  <c r="P204" i="2"/>
  <c r="Q204" i="2"/>
  <c r="R204" i="2"/>
  <c r="S204" i="2"/>
  <c r="T204" i="2"/>
  <c r="A205" i="2"/>
  <c r="B205" i="2" s="1"/>
  <c r="D205" i="2"/>
  <c r="G205" i="2"/>
  <c r="E205" i="2" s="1"/>
  <c r="F205" i="2" s="1"/>
  <c r="I205" i="2"/>
  <c r="L205" i="2"/>
  <c r="M205" i="2"/>
  <c r="P205" i="2"/>
  <c r="Q205" i="2"/>
  <c r="R205" i="2"/>
  <c r="S205" i="2"/>
  <c r="T205" i="2"/>
  <c r="A206" i="2"/>
  <c r="B206" i="2" s="1"/>
  <c r="D206" i="2"/>
  <c r="G206" i="2"/>
  <c r="E206" i="2" s="1"/>
  <c r="F206" i="2" s="1"/>
  <c r="I206" i="2"/>
  <c r="L206" i="2"/>
  <c r="M206" i="2"/>
  <c r="P206" i="2"/>
  <c r="Q206" i="2"/>
  <c r="R206" i="2"/>
  <c r="S206" i="2"/>
  <c r="T206" i="2"/>
  <c r="A207" i="2"/>
  <c r="B207" i="2" s="1"/>
  <c r="D207" i="2"/>
  <c r="G207" i="2"/>
  <c r="E207" i="2" s="1"/>
  <c r="F207" i="2" s="1"/>
  <c r="I207" i="2"/>
  <c r="L207" i="2"/>
  <c r="M207" i="2"/>
  <c r="P207" i="2"/>
  <c r="Q207" i="2"/>
  <c r="R207" i="2"/>
  <c r="S207" i="2"/>
  <c r="T207" i="2"/>
  <c r="A208" i="2"/>
  <c r="B208" i="2" s="1"/>
  <c r="D208" i="2"/>
  <c r="G208" i="2"/>
  <c r="E208" i="2" s="1"/>
  <c r="F208" i="2" s="1"/>
  <c r="I208" i="2"/>
  <c r="L208" i="2"/>
  <c r="M208" i="2"/>
  <c r="P208" i="2"/>
  <c r="Q208" i="2"/>
  <c r="R208" i="2"/>
  <c r="S208" i="2"/>
  <c r="T208" i="2"/>
  <c r="A209" i="2"/>
  <c r="B209" i="2" s="1"/>
  <c r="D209" i="2"/>
  <c r="G209" i="2"/>
  <c r="E209" i="2" s="1"/>
  <c r="F209" i="2" s="1"/>
  <c r="I209" i="2"/>
  <c r="L209" i="2"/>
  <c r="M209" i="2"/>
  <c r="P209" i="2"/>
  <c r="Q209" i="2"/>
  <c r="R209" i="2"/>
  <c r="S209" i="2"/>
  <c r="T209" i="2"/>
  <c r="A210" i="2"/>
  <c r="B210" i="2" s="1"/>
  <c r="D210" i="2"/>
  <c r="G210" i="2"/>
  <c r="E210" i="2" s="1"/>
  <c r="F210" i="2" s="1"/>
  <c r="I210" i="2"/>
  <c r="L210" i="2"/>
  <c r="M210" i="2"/>
  <c r="P210" i="2"/>
  <c r="Q210" i="2"/>
  <c r="R210" i="2"/>
  <c r="S210" i="2"/>
  <c r="T210" i="2"/>
  <c r="A211" i="2"/>
  <c r="B211" i="2" s="1"/>
  <c r="D211" i="2"/>
  <c r="G211" i="2"/>
  <c r="E211" i="2" s="1"/>
  <c r="F211" i="2" s="1"/>
  <c r="I211" i="2"/>
  <c r="L211" i="2"/>
  <c r="M211" i="2"/>
  <c r="P211" i="2"/>
  <c r="Q211" i="2"/>
  <c r="R211" i="2"/>
  <c r="S211" i="2"/>
  <c r="T211" i="2"/>
  <c r="A212" i="2"/>
  <c r="B212" i="2" s="1"/>
  <c r="D212" i="2"/>
  <c r="G212" i="2"/>
  <c r="E212" i="2" s="1"/>
  <c r="F212" i="2" s="1"/>
  <c r="I212" i="2"/>
  <c r="L212" i="2"/>
  <c r="M212" i="2"/>
  <c r="P212" i="2"/>
  <c r="Q212" i="2"/>
  <c r="R212" i="2"/>
  <c r="S212" i="2"/>
  <c r="T212" i="2"/>
  <c r="A213" i="2"/>
  <c r="B213" i="2" s="1"/>
  <c r="D213" i="2"/>
  <c r="G213" i="2"/>
  <c r="E213" i="2" s="1"/>
  <c r="F213" i="2" s="1"/>
  <c r="I213" i="2"/>
  <c r="L213" i="2"/>
  <c r="M213" i="2"/>
  <c r="P213" i="2"/>
  <c r="Q213" i="2"/>
  <c r="R213" i="2"/>
  <c r="S213" i="2"/>
  <c r="T213" i="2"/>
  <c r="A214" i="2"/>
  <c r="B214" i="2" s="1"/>
  <c r="D214" i="2"/>
  <c r="G214" i="2"/>
  <c r="E214" i="2" s="1"/>
  <c r="F214" i="2" s="1"/>
  <c r="I214" i="2"/>
  <c r="L214" i="2"/>
  <c r="M214" i="2"/>
  <c r="P214" i="2"/>
  <c r="Q214" i="2"/>
  <c r="R214" i="2"/>
  <c r="S214" i="2"/>
  <c r="T214" i="2"/>
  <c r="A215" i="2"/>
  <c r="B215" i="2" s="1"/>
  <c r="D215" i="2"/>
  <c r="G215" i="2"/>
  <c r="E215" i="2" s="1"/>
  <c r="F215" i="2" s="1"/>
  <c r="I215" i="2"/>
  <c r="L215" i="2"/>
  <c r="M215" i="2"/>
  <c r="P215" i="2"/>
  <c r="Q215" i="2"/>
  <c r="R215" i="2"/>
  <c r="S215" i="2"/>
  <c r="T215" i="2"/>
  <c r="A216" i="2"/>
  <c r="B216" i="2" s="1"/>
  <c r="D216" i="2"/>
  <c r="G216" i="2"/>
  <c r="E216" i="2" s="1"/>
  <c r="F216" i="2" s="1"/>
  <c r="I216" i="2"/>
  <c r="L216" i="2"/>
  <c r="M216" i="2"/>
  <c r="P216" i="2"/>
  <c r="Q216" i="2"/>
  <c r="R216" i="2"/>
  <c r="S216" i="2"/>
  <c r="T216" i="2"/>
  <c r="A217" i="2"/>
  <c r="B217" i="2" s="1"/>
  <c r="D217" i="2"/>
  <c r="G217" i="2"/>
  <c r="E217" i="2" s="1"/>
  <c r="F217" i="2" s="1"/>
  <c r="I217" i="2"/>
  <c r="L217" i="2"/>
  <c r="M217" i="2"/>
  <c r="P217" i="2"/>
  <c r="Q217" i="2"/>
  <c r="R217" i="2"/>
  <c r="S217" i="2"/>
  <c r="T217" i="2"/>
  <c r="A218" i="2"/>
  <c r="B218" i="2" s="1"/>
  <c r="D218" i="2"/>
  <c r="G218" i="2"/>
  <c r="E218" i="2" s="1"/>
  <c r="F218" i="2" s="1"/>
  <c r="I218" i="2"/>
  <c r="L218" i="2"/>
  <c r="M218" i="2"/>
  <c r="P218" i="2"/>
  <c r="Q218" i="2"/>
  <c r="R218" i="2"/>
  <c r="S218" i="2"/>
  <c r="T218" i="2"/>
  <c r="A219" i="2"/>
  <c r="B219" i="2" s="1"/>
  <c r="D219" i="2"/>
  <c r="G219" i="2"/>
  <c r="E219" i="2" s="1"/>
  <c r="F219" i="2" s="1"/>
  <c r="I219" i="2"/>
  <c r="L219" i="2"/>
  <c r="M219" i="2"/>
  <c r="P219" i="2"/>
  <c r="Q219" i="2"/>
  <c r="R219" i="2"/>
  <c r="S219" i="2"/>
  <c r="T219" i="2"/>
  <c r="A220" i="2"/>
  <c r="B220" i="2" s="1"/>
  <c r="D220" i="2"/>
  <c r="G220" i="2"/>
  <c r="E220" i="2" s="1"/>
  <c r="F220" i="2" s="1"/>
  <c r="I220" i="2"/>
  <c r="L220" i="2"/>
  <c r="M220" i="2"/>
  <c r="P220" i="2"/>
  <c r="Q220" i="2"/>
  <c r="R220" i="2"/>
  <c r="S220" i="2"/>
  <c r="T220" i="2"/>
  <c r="A221" i="2"/>
  <c r="B221" i="2" s="1"/>
  <c r="D221" i="2"/>
  <c r="G221" i="2"/>
  <c r="E221" i="2" s="1"/>
  <c r="F221" i="2" s="1"/>
  <c r="I221" i="2"/>
  <c r="L221" i="2"/>
  <c r="M221" i="2"/>
  <c r="P221" i="2"/>
  <c r="Q221" i="2"/>
  <c r="R221" i="2"/>
  <c r="S221" i="2"/>
  <c r="T221" i="2"/>
  <c r="A222" i="2"/>
  <c r="B222" i="2" s="1"/>
  <c r="D222" i="2"/>
  <c r="G222" i="2"/>
  <c r="E222" i="2" s="1"/>
  <c r="F222" i="2" s="1"/>
  <c r="I222" i="2"/>
  <c r="L222" i="2"/>
  <c r="M222" i="2"/>
  <c r="P222" i="2"/>
  <c r="Q222" i="2"/>
  <c r="R222" i="2"/>
  <c r="S222" i="2"/>
  <c r="T222" i="2"/>
  <c r="A223" i="2"/>
  <c r="B223" i="2" s="1"/>
  <c r="D223" i="2"/>
  <c r="G223" i="2"/>
  <c r="E223" i="2" s="1"/>
  <c r="F223" i="2" s="1"/>
  <c r="I223" i="2"/>
  <c r="L223" i="2"/>
  <c r="M223" i="2"/>
  <c r="P223" i="2"/>
  <c r="Q223" i="2"/>
  <c r="R223" i="2"/>
  <c r="S223" i="2"/>
  <c r="T223" i="2"/>
  <c r="A224" i="2"/>
  <c r="B224" i="2" s="1"/>
  <c r="D224" i="2"/>
  <c r="G224" i="2"/>
  <c r="E224" i="2" s="1"/>
  <c r="F224" i="2" s="1"/>
  <c r="I224" i="2"/>
  <c r="L224" i="2"/>
  <c r="M224" i="2"/>
  <c r="P224" i="2"/>
  <c r="Q224" i="2"/>
  <c r="R224" i="2"/>
  <c r="S224" i="2"/>
  <c r="T224" i="2"/>
  <c r="A225" i="2"/>
  <c r="B225" i="2" s="1"/>
  <c r="D225" i="2"/>
  <c r="G225" i="2"/>
  <c r="E225" i="2" s="1"/>
  <c r="F225" i="2" s="1"/>
  <c r="I225" i="2"/>
  <c r="L225" i="2"/>
  <c r="M225" i="2"/>
  <c r="P225" i="2"/>
  <c r="Q225" i="2"/>
  <c r="R225" i="2"/>
  <c r="S225" i="2"/>
  <c r="T225" i="2"/>
  <c r="A226" i="2"/>
  <c r="B226" i="2" s="1"/>
  <c r="D226" i="2"/>
  <c r="G226" i="2"/>
  <c r="E226" i="2" s="1"/>
  <c r="F226" i="2" s="1"/>
  <c r="I226" i="2"/>
  <c r="L226" i="2"/>
  <c r="M226" i="2"/>
  <c r="P226" i="2"/>
  <c r="Q226" i="2"/>
  <c r="R226" i="2"/>
  <c r="S226" i="2"/>
  <c r="T226" i="2"/>
  <c r="A227" i="2"/>
  <c r="B227" i="2" s="1"/>
  <c r="D227" i="2"/>
  <c r="G227" i="2"/>
  <c r="E227" i="2" s="1"/>
  <c r="F227" i="2" s="1"/>
  <c r="I227" i="2"/>
  <c r="L227" i="2"/>
  <c r="M227" i="2"/>
  <c r="P227" i="2"/>
  <c r="Q227" i="2"/>
  <c r="R227" i="2"/>
  <c r="S227" i="2"/>
  <c r="T227" i="2"/>
  <c r="A228" i="2"/>
  <c r="B228" i="2" s="1"/>
  <c r="D228" i="2"/>
  <c r="G228" i="2"/>
  <c r="E228" i="2" s="1"/>
  <c r="F228" i="2" s="1"/>
  <c r="I228" i="2"/>
  <c r="L228" i="2"/>
  <c r="M228" i="2"/>
  <c r="P228" i="2"/>
  <c r="Q228" i="2"/>
  <c r="R228" i="2"/>
  <c r="S228" i="2"/>
  <c r="T228" i="2"/>
  <c r="A229" i="2"/>
  <c r="B229" i="2" s="1"/>
  <c r="D229" i="2"/>
  <c r="G229" i="2"/>
  <c r="E229" i="2" s="1"/>
  <c r="F229" i="2" s="1"/>
  <c r="I229" i="2"/>
  <c r="L229" i="2"/>
  <c r="M229" i="2"/>
  <c r="P229" i="2"/>
  <c r="Q229" i="2"/>
  <c r="R229" i="2"/>
  <c r="S229" i="2"/>
  <c r="T229" i="2"/>
  <c r="A230" i="2"/>
  <c r="B230" i="2" s="1"/>
  <c r="D230" i="2"/>
  <c r="G230" i="2"/>
  <c r="E230" i="2" s="1"/>
  <c r="F230" i="2" s="1"/>
  <c r="I230" i="2"/>
  <c r="L230" i="2"/>
  <c r="M230" i="2"/>
  <c r="P230" i="2"/>
  <c r="Q230" i="2"/>
  <c r="R230" i="2"/>
  <c r="S230" i="2"/>
  <c r="T230" i="2"/>
  <c r="A231" i="2"/>
  <c r="B231" i="2" s="1"/>
  <c r="D231" i="2"/>
  <c r="G231" i="2"/>
  <c r="E231" i="2" s="1"/>
  <c r="F231" i="2" s="1"/>
  <c r="I231" i="2"/>
  <c r="L231" i="2"/>
  <c r="M231" i="2"/>
  <c r="P231" i="2"/>
  <c r="Q231" i="2"/>
  <c r="R231" i="2"/>
  <c r="S231" i="2"/>
  <c r="T231" i="2"/>
  <c r="A232" i="2"/>
  <c r="B232" i="2" s="1"/>
  <c r="D232" i="2"/>
  <c r="G232" i="2"/>
  <c r="E232" i="2" s="1"/>
  <c r="F232" i="2" s="1"/>
  <c r="I232" i="2"/>
  <c r="L232" i="2"/>
  <c r="M232" i="2"/>
  <c r="P232" i="2"/>
  <c r="Q232" i="2"/>
  <c r="R232" i="2"/>
  <c r="S232" i="2"/>
  <c r="T232" i="2"/>
  <c r="A233" i="2"/>
  <c r="B233" i="2" s="1"/>
  <c r="D233" i="2"/>
  <c r="G233" i="2"/>
  <c r="E233" i="2" s="1"/>
  <c r="F233" i="2" s="1"/>
  <c r="I233" i="2"/>
  <c r="L233" i="2"/>
  <c r="M233" i="2"/>
  <c r="P233" i="2"/>
  <c r="Q233" i="2"/>
  <c r="R233" i="2"/>
  <c r="S233" i="2"/>
  <c r="T233" i="2"/>
  <c r="A234" i="2"/>
  <c r="B234" i="2" s="1"/>
  <c r="D234" i="2"/>
  <c r="G234" i="2"/>
  <c r="E234" i="2" s="1"/>
  <c r="F234" i="2" s="1"/>
  <c r="I234" i="2"/>
  <c r="L234" i="2"/>
  <c r="M234" i="2"/>
  <c r="P234" i="2"/>
  <c r="Q234" i="2"/>
  <c r="R234" i="2"/>
  <c r="S234" i="2"/>
  <c r="T234" i="2"/>
  <c r="A235" i="2"/>
  <c r="B235" i="2" s="1"/>
  <c r="D235" i="2"/>
  <c r="G235" i="2"/>
  <c r="E235" i="2" s="1"/>
  <c r="F235" i="2" s="1"/>
  <c r="I235" i="2"/>
  <c r="L235" i="2"/>
  <c r="M235" i="2"/>
  <c r="P235" i="2"/>
  <c r="Q235" i="2"/>
  <c r="R235" i="2"/>
  <c r="S235" i="2"/>
  <c r="T235" i="2"/>
  <c r="A236" i="2"/>
  <c r="B236" i="2" s="1"/>
  <c r="D236" i="2"/>
  <c r="G236" i="2"/>
  <c r="E236" i="2" s="1"/>
  <c r="F236" i="2" s="1"/>
  <c r="I236" i="2"/>
  <c r="L236" i="2"/>
  <c r="M236" i="2"/>
  <c r="P236" i="2"/>
  <c r="Q236" i="2"/>
  <c r="R236" i="2"/>
  <c r="S236" i="2"/>
  <c r="T236" i="2"/>
  <c r="A237" i="2"/>
  <c r="B237" i="2" s="1"/>
  <c r="D237" i="2"/>
  <c r="G237" i="2"/>
  <c r="E237" i="2" s="1"/>
  <c r="F237" i="2" s="1"/>
  <c r="I237" i="2"/>
  <c r="L237" i="2"/>
  <c r="M237" i="2"/>
  <c r="P237" i="2"/>
  <c r="Q237" i="2"/>
  <c r="R237" i="2"/>
  <c r="S237" i="2"/>
  <c r="T237" i="2"/>
  <c r="A238" i="2"/>
  <c r="B238" i="2" s="1"/>
  <c r="D238" i="2"/>
  <c r="G238" i="2"/>
  <c r="E238" i="2" s="1"/>
  <c r="F238" i="2" s="1"/>
  <c r="I238" i="2"/>
  <c r="L238" i="2"/>
  <c r="M238" i="2"/>
  <c r="P238" i="2"/>
  <c r="Q238" i="2"/>
  <c r="R238" i="2"/>
  <c r="S238" i="2"/>
  <c r="T238" i="2"/>
  <c r="A239" i="2"/>
  <c r="B239" i="2" s="1"/>
  <c r="D239" i="2"/>
  <c r="G239" i="2"/>
  <c r="E239" i="2" s="1"/>
  <c r="F239" i="2" s="1"/>
  <c r="I239" i="2"/>
  <c r="L239" i="2"/>
  <c r="M239" i="2"/>
  <c r="P239" i="2"/>
  <c r="Q239" i="2"/>
  <c r="R239" i="2"/>
  <c r="S239" i="2"/>
  <c r="T239" i="2"/>
  <c r="A240" i="2"/>
  <c r="B240" i="2" s="1"/>
  <c r="D240" i="2"/>
  <c r="G240" i="2"/>
  <c r="E240" i="2" s="1"/>
  <c r="F240" i="2" s="1"/>
  <c r="I240" i="2"/>
  <c r="L240" i="2"/>
  <c r="M240" i="2"/>
  <c r="P240" i="2"/>
  <c r="Q240" i="2"/>
  <c r="R240" i="2"/>
  <c r="S240" i="2"/>
  <c r="T240" i="2"/>
  <c r="A241" i="2"/>
  <c r="B241" i="2" s="1"/>
  <c r="D241" i="2"/>
  <c r="G241" i="2"/>
  <c r="E241" i="2" s="1"/>
  <c r="F241" i="2" s="1"/>
  <c r="I241" i="2"/>
  <c r="L241" i="2"/>
  <c r="M241" i="2"/>
  <c r="P241" i="2"/>
  <c r="Q241" i="2"/>
  <c r="R241" i="2"/>
  <c r="S241" i="2"/>
  <c r="T241" i="2"/>
  <c r="A242" i="2"/>
  <c r="B242" i="2" s="1"/>
  <c r="D242" i="2"/>
  <c r="G242" i="2"/>
  <c r="E242" i="2" s="1"/>
  <c r="F242" i="2" s="1"/>
  <c r="I242" i="2"/>
  <c r="L242" i="2"/>
  <c r="M242" i="2"/>
  <c r="P242" i="2"/>
  <c r="Q242" i="2"/>
  <c r="R242" i="2"/>
  <c r="S242" i="2"/>
  <c r="T242" i="2"/>
  <c r="A243" i="2"/>
  <c r="B243" i="2" s="1"/>
  <c r="D243" i="2"/>
  <c r="G243" i="2"/>
  <c r="E243" i="2" s="1"/>
  <c r="F243" i="2" s="1"/>
  <c r="I243" i="2"/>
  <c r="L243" i="2"/>
  <c r="M243" i="2"/>
  <c r="P243" i="2"/>
  <c r="Q243" i="2"/>
  <c r="R243" i="2"/>
  <c r="S243" i="2"/>
  <c r="T243" i="2"/>
  <c r="A244" i="2"/>
  <c r="B244" i="2" s="1"/>
  <c r="D244" i="2"/>
  <c r="G244" i="2"/>
  <c r="E244" i="2" s="1"/>
  <c r="F244" i="2" s="1"/>
  <c r="I244" i="2"/>
  <c r="L244" i="2"/>
  <c r="M244" i="2"/>
  <c r="P244" i="2"/>
  <c r="Q244" i="2"/>
  <c r="R244" i="2"/>
  <c r="S244" i="2"/>
  <c r="T244" i="2"/>
  <c r="A245" i="2"/>
  <c r="B245" i="2" s="1"/>
  <c r="D245" i="2"/>
  <c r="G245" i="2"/>
  <c r="E245" i="2" s="1"/>
  <c r="F245" i="2" s="1"/>
  <c r="I245" i="2"/>
  <c r="L245" i="2"/>
  <c r="M245" i="2"/>
  <c r="P245" i="2"/>
  <c r="Q245" i="2"/>
  <c r="R245" i="2"/>
  <c r="S245" i="2"/>
  <c r="T245" i="2"/>
  <c r="A246" i="2"/>
  <c r="B246" i="2" s="1"/>
  <c r="D246" i="2"/>
  <c r="G246" i="2"/>
  <c r="E246" i="2" s="1"/>
  <c r="F246" i="2" s="1"/>
  <c r="I246" i="2"/>
  <c r="L246" i="2"/>
  <c r="M246" i="2"/>
  <c r="P246" i="2"/>
  <c r="Q246" i="2"/>
  <c r="R246" i="2"/>
  <c r="S246" i="2"/>
  <c r="T246" i="2"/>
  <c r="A247" i="2"/>
  <c r="B247" i="2" s="1"/>
  <c r="D247" i="2"/>
  <c r="G247" i="2"/>
  <c r="E247" i="2" s="1"/>
  <c r="F247" i="2" s="1"/>
  <c r="I247" i="2"/>
  <c r="L247" i="2"/>
  <c r="M247" i="2"/>
  <c r="P247" i="2"/>
  <c r="Q247" i="2"/>
  <c r="R247" i="2"/>
  <c r="S247" i="2"/>
  <c r="T247" i="2"/>
  <c r="A248" i="2"/>
  <c r="B248" i="2" s="1"/>
  <c r="D248" i="2"/>
  <c r="G248" i="2"/>
  <c r="E248" i="2" s="1"/>
  <c r="F248" i="2" s="1"/>
  <c r="I248" i="2"/>
  <c r="L248" i="2"/>
  <c r="M248" i="2"/>
  <c r="P248" i="2"/>
  <c r="Q248" i="2"/>
  <c r="R248" i="2"/>
  <c r="S248" i="2"/>
  <c r="T248" i="2"/>
  <c r="A249" i="2"/>
  <c r="B249" i="2" s="1"/>
  <c r="D249" i="2"/>
  <c r="G249" i="2"/>
  <c r="E249" i="2" s="1"/>
  <c r="F249" i="2" s="1"/>
  <c r="I249" i="2"/>
  <c r="L249" i="2"/>
  <c r="M249" i="2"/>
  <c r="P249" i="2"/>
  <c r="Q249" i="2"/>
  <c r="R249" i="2"/>
  <c r="S249" i="2"/>
  <c r="T249" i="2"/>
  <c r="A250" i="2"/>
  <c r="B250" i="2" s="1"/>
  <c r="D250" i="2"/>
  <c r="G250" i="2"/>
  <c r="E250" i="2" s="1"/>
  <c r="F250" i="2" s="1"/>
  <c r="I250" i="2"/>
  <c r="L250" i="2"/>
  <c r="M250" i="2"/>
  <c r="P250" i="2"/>
  <c r="Q250" i="2"/>
  <c r="R250" i="2"/>
  <c r="S250" i="2"/>
  <c r="T250" i="2"/>
  <c r="A251" i="2"/>
  <c r="B251" i="2" s="1"/>
  <c r="D251" i="2"/>
  <c r="G251" i="2"/>
  <c r="E251" i="2" s="1"/>
  <c r="F251" i="2" s="1"/>
  <c r="I251" i="2"/>
  <c r="L251" i="2"/>
  <c r="M251" i="2"/>
  <c r="P251" i="2"/>
  <c r="Q251" i="2"/>
  <c r="R251" i="2"/>
  <c r="S251" i="2"/>
  <c r="T251" i="2"/>
  <c r="A252" i="2"/>
  <c r="B252" i="2" s="1"/>
  <c r="D252" i="2"/>
  <c r="G252" i="2"/>
  <c r="E252" i="2" s="1"/>
  <c r="F252" i="2" s="1"/>
  <c r="I252" i="2"/>
  <c r="L252" i="2"/>
  <c r="M252" i="2"/>
  <c r="P252" i="2"/>
  <c r="Q252" i="2"/>
  <c r="R252" i="2"/>
  <c r="S252" i="2"/>
  <c r="T252" i="2"/>
  <c r="A253" i="2"/>
  <c r="B253" i="2" s="1"/>
  <c r="D253" i="2"/>
  <c r="G253" i="2"/>
  <c r="E253" i="2" s="1"/>
  <c r="F253" i="2" s="1"/>
  <c r="I253" i="2"/>
  <c r="L253" i="2"/>
  <c r="M253" i="2"/>
  <c r="P253" i="2"/>
  <c r="Q253" i="2"/>
  <c r="R253" i="2"/>
  <c r="S253" i="2"/>
  <c r="T253" i="2"/>
  <c r="A254" i="2"/>
  <c r="B254" i="2" s="1"/>
  <c r="D254" i="2"/>
  <c r="G254" i="2"/>
  <c r="E254" i="2" s="1"/>
  <c r="F254" i="2" s="1"/>
  <c r="I254" i="2"/>
  <c r="L254" i="2"/>
  <c r="M254" i="2"/>
  <c r="P254" i="2"/>
  <c r="Q254" i="2"/>
  <c r="R254" i="2"/>
  <c r="S254" i="2"/>
  <c r="T254" i="2"/>
  <c r="A255" i="2"/>
  <c r="B255" i="2" s="1"/>
  <c r="D255" i="2"/>
  <c r="G255" i="2"/>
  <c r="E255" i="2" s="1"/>
  <c r="F255" i="2" s="1"/>
  <c r="I255" i="2"/>
  <c r="L255" i="2"/>
  <c r="M255" i="2"/>
  <c r="P255" i="2"/>
  <c r="Q255" i="2"/>
  <c r="R255" i="2"/>
  <c r="S255" i="2"/>
  <c r="T255" i="2"/>
  <c r="A256" i="2"/>
  <c r="B256" i="2" s="1"/>
  <c r="D256" i="2"/>
  <c r="G256" i="2"/>
  <c r="E256" i="2" s="1"/>
  <c r="F256" i="2" s="1"/>
  <c r="I256" i="2"/>
  <c r="L256" i="2"/>
  <c r="M256" i="2"/>
  <c r="P256" i="2"/>
  <c r="Q256" i="2"/>
  <c r="R256" i="2"/>
  <c r="S256" i="2"/>
  <c r="T256" i="2"/>
  <c r="A257" i="2"/>
  <c r="B257" i="2" s="1"/>
  <c r="D257" i="2"/>
  <c r="G257" i="2"/>
  <c r="E257" i="2" s="1"/>
  <c r="F257" i="2" s="1"/>
  <c r="I257" i="2"/>
  <c r="L257" i="2"/>
  <c r="M257" i="2"/>
  <c r="P257" i="2"/>
  <c r="Q257" i="2"/>
  <c r="R257" i="2"/>
  <c r="S257" i="2"/>
  <c r="T257" i="2"/>
  <c r="A258" i="2"/>
  <c r="B258" i="2" s="1"/>
  <c r="D258" i="2"/>
  <c r="G258" i="2"/>
  <c r="E258" i="2" s="1"/>
  <c r="F258" i="2" s="1"/>
  <c r="I258" i="2"/>
  <c r="L258" i="2"/>
  <c r="M258" i="2"/>
  <c r="P258" i="2"/>
  <c r="Q258" i="2"/>
  <c r="R258" i="2"/>
  <c r="S258" i="2"/>
  <c r="T258" i="2"/>
  <c r="A259" i="2"/>
  <c r="B259" i="2" s="1"/>
  <c r="D259" i="2"/>
  <c r="G259" i="2"/>
  <c r="E259" i="2" s="1"/>
  <c r="F259" i="2" s="1"/>
  <c r="I259" i="2"/>
  <c r="L259" i="2"/>
  <c r="M259" i="2"/>
  <c r="P259" i="2"/>
  <c r="Q259" i="2"/>
  <c r="R259" i="2"/>
  <c r="S259" i="2"/>
  <c r="T259" i="2"/>
  <c r="A260" i="2"/>
  <c r="B260" i="2" s="1"/>
  <c r="D260" i="2"/>
  <c r="G260" i="2"/>
  <c r="E260" i="2" s="1"/>
  <c r="F260" i="2" s="1"/>
  <c r="I260" i="2"/>
  <c r="L260" i="2"/>
  <c r="M260" i="2"/>
  <c r="P260" i="2"/>
  <c r="Q260" i="2"/>
  <c r="R260" i="2"/>
  <c r="S260" i="2"/>
  <c r="T260" i="2"/>
  <c r="A261" i="2"/>
  <c r="B261" i="2" s="1"/>
  <c r="D261" i="2"/>
  <c r="G261" i="2"/>
  <c r="E261" i="2" s="1"/>
  <c r="F261" i="2" s="1"/>
  <c r="I261" i="2"/>
  <c r="L261" i="2"/>
  <c r="M261" i="2"/>
  <c r="P261" i="2"/>
  <c r="Q261" i="2"/>
  <c r="R261" i="2"/>
  <c r="S261" i="2"/>
  <c r="T261" i="2"/>
  <c r="A262" i="2"/>
  <c r="B262" i="2" s="1"/>
  <c r="D262" i="2"/>
  <c r="G262" i="2"/>
  <c r="E262" i="2" s="1"/>
  <c r="F262" i="2" s="1"/>
  <c r="I262" i="2"/>
  <c r="L262" i="2"/>
  <c r="M262" i="2"/>
  <c r="P262" i="2"/>
  <c r="Q262" i="2"/>
  <c r="R262" i="2"/>
  <c r="S262" i="2"/>
  <c r="T262" i="2"/>
  <c r="A263" i="2"/>
  <c r="B263" i="2" s="1"/>
  <c r="D263" i="2"/>
  <c r="G263" i="2"/>
  <c r="E263" i="2" s="1"/>
  <c r="F263" i="2" s="1"/>
  <c r="I263" i="2"/>
  <c r="L263" i="2"/>
  <c r="M263" i="2"/>
  <c r="P263" i="2"/>
  <c r="Q263" i="2"/>
  <c r="R263" i="2"/>
  <c r="S263" i="2"/>
  <c r="T263" i="2"/>
  <c r="A264" i="2"/>
  <c r="B264" i="2" s="1"/>
  <c r="D264" i="2"/>
  <c r="G264" i="2"/>
  <c r="E264" i="2" s="1"/>
  <c r="F264" i="2" s="1"/>
  <c r="I264" i="2"/>
  <c r="L264" i="2"/>
  <c r="M264" i="2"/>
  <c r="P264" i="2"/>
  <c r="Q264" i="2"/>
  <c r="R264" i="2"/>
  <c r="S264" i="2"/>
  <c r="T264" i="2"/>
  <c r="A265" i="2"/>
  <c r="B265" i="2" s="1"/>
  <c r="D265" i="2"/>
  <c r="G265" i="2"/>
  <c r="E265" i="2" s="1"/>
  <c r="F265" i="2" s="1"/>
  <c r="I265" i="2"/>
  <c r="L265" i="2"/>
  <c r="M265" i="2"/>
  <c r="P265" i="2"/>
  <c r="Q265" i="2"/>
  <c r="R265" i="2"/>
  <c r="S265" i="2"/>
  <c r="T265" i="2"/>
  <c r="A266" i="2"/>
  <c r="B266" i="2" s="1"/>
  <c r="D266" i="2"/>
  <c r="G266" i="2"/>
  <c r="E266" i="2" s="1"/>
  <c r="F266" i="2" s="1"/>
  <c r="I266" i="2"/>
  <c r="L266" i="2"/>
  <c r="M266" i="2"/>
  <c r="P266" i="2"/>
  <c r="Q266" i="2"/>
  <c r="R266" i="2"/>
  <c r="S266" i="2"/>
  <c r="T266" i="2"/>
  <c r="A267" i="2"/>
  <c r="B267" i="2" s="1"/>
  <c r="D267" i="2"/>
  <c r="G267" i="2"/>
  <c r="E267" i="2" s="1"/>
  <c r="F267" i="2" s="1"/>
  <c r="I267" i="2"/>
  <c r="L267" i="2"/>
  <c r="M267" i="2"/>
  <c r="P267" i="2"/>
  <c r="Q267" i="2"/>
  <c r="R267" i="2"/>
  <c r="S267" i="2"/>
  <c r="T267" i="2"/>
  <c r="A268" i="2"/>
  <c r="B268" i="2" s="1"/>
  <c r="D268" i="2"/>
  <c r="G268" i="2"/>
  <c r="E268" i="2" s="1"/>
  <c r="F268" i="2" s="1"/>
  <c r="I268" i="2"/>
  <c r="L268" i="2"/>
  <c r="M268" i="2"/>
  <c r="P268" i="2"/>
  <c r="Q268" i="2"/>
  <c r="R268" i="2"/>
  <c r="S268" i="2"/>
  <c r="T268" i="2"/>
  <c r="A269" i="2"/>
  <c r="B269" i="2" s="1"/>
  <c r="D269" i="2"/>
  <c r="G269" i="2"/>
  <c r="E269" i="2" s="1"/>
  <c r="F269" i="2" s="1"/>
  <c r="I269" i="2"/>
  <c r="L269" i="2"/>
  <c r="M269" i="2"/>
  <c r="P269" i="2"/>
  <c r="Q269" i="2"/>
  <c r="R269" i="2"/>
  <c r="S269" i="2"/>
  <c r="T269" i="2"/>
  <c r="A270" i="2"/>
  <c r="B270" i="2" s="1"/>
  <c r="D270" i="2"/>
  <c r="G270" i="2"/>
  <c r="E270" i="2" s="1"/>
  <c r="F270" i="2" s="1"/>
  <c r="I270" i="2"/>
  <c r="L270" i="2"/>
  <c r="M270" i="2"/>
  <c r="P270" i="2"/>
  <c r="Q270" i="2"/>
  <c r="R270" i="2"/>
  <c r="S270" i="2"/>
  <c r="T270" i="2"/>
  <c r="A271" i="2"/>
  <c r="B271" i="2" s="1"/>
  <c r="D271" i="2"/>
  <c r="G271" i="2"/>
  <c r="E271" i="2" s="1"/>
  <c r="F271" i="2" s="1"/>
  <c r="I271" i="2"/>
  <c r="L271" i="2"/>
  <c r="M271" i="2"/>
  <c r="P271" i="2"/>
  <c r="Q271" i="2"/>
  <c r="R271" i="2"/>
  <c r="S271" i="2"/>
  <c r="T271" i="2"/>
  <c r="A272" i="2"/>
  <c r="B272" i="2" s="1"/>
  <c r="D272" i="2"/>
  <c r="G272" i="2"/>
  <c r="E272" i="2" s="1"/>
  <c r="F272" i="2" s="1"/>
  <c r="I272" i="2"/>
  <c r="L272" i="2"/>
  <c r="M272" i="2"/>
  <c r="P272" i="2"/>
  <c r="Q272" i="2"/>
  <c r="R272" i="2"/>
  <c r="S272" i="2"/>
  <c r="T272" i="2"/>
  <c r="A273" i="2"/>
  <c r="B273" i="2" s="1"/>
  <c r="D273" i="2"/>
  <c r="G273" i="2"/>
  <c r="E273" i="2" s="1"/>
  <c r="F273" i="2" s="1"/>
  <c r="I273" i="2"/>
  <c r="L273" i="2"/>
  <c r="M273" i="2"/>
  <c r="P273" i="2"/>
  <c r="Q273" i="2"/>
  <c r="R273" i="2"/>
  <c r="S273" i="2"/>
  <c r="T273" i="2"/>
  <c r="A274" i="2"/>
  <c r="B274" i="2" s="1"/>
  <c r="D274" i="2"/>
  <c r="G274" i="2"/>
  <c r="E274" i="2" s="1"/>
  <c r="F274" i="2" s="1"/>
  <c r="I274" i="2"/>
  <c r="L274" i="2"/>
  <c r="M274" i="2"/>
  <c r="P274" i="2"/>
  <c r="Q274" i="2"/>
  <c r="R274" i="2"/>
  <c r="S274" i="2"/>
  <c r="T274" i="2"/>
  <c r="A275" i="2"/>
  <c r="B275" i="2" s="1"/>
  <c r="D275" i="2"/>
  <c r="G275" i="2"/>
  <c r="E275" i="2" s="1"/>
  <c r="F275" i="2" s="1"/>
  <c r="I275" i="2"/>
  <c r="L275" i="2"/>
  <c r="M275" i="2"/>
  <c r="P275" i="2"/>
  <c r="Q275" i="2"/>
  <c r="R275" i="2"/>
  <c r="S275" i="2"/>
  <c r="T275" i="2"/>
  <c r="A276" i="2"/>
  <c r="B276" i="2" s="1"/>
  <c r="D276" i="2"/>
  <c r="G276" i="2"/>
  <c r="E276" i="2" s="1"/>
  <c r="F276" i="2" s="1"/>
  <c r="I276" i="2"/>
  <c r="L276" i="2"/>
  <c r="M276" i="2"/>
  <c r="P276" i="2"/>
  <c r="Q276" i="2"/>
  <c r="R276" i="2"/>
  <c r="S276" i="2"/>
  <c r="T276" i="2"/>
  <c r="A277" i="2"/>
  <c r="B277" i="2" s="1"/>
  <c r="D277" i="2"/>
  <c r="G277" i="2"/>
  <c r="E277" i="2" s="1"/>
  <c r="F277" i="2" s="1"/>
  <c r="I277" i="2"/>
  <c r="L277" i="2"/>
  <c r="M277" i="2"/>
  <c r="P277" i="2"/>
  <c r="Q277" i="2"/>
  <c r="R277" i="2"/>
  <c r="S277" i="2"/>
  <c r="T277" i="2"/>
  <c r="A278" i="2"/>
  <c r="B278" i="2" s="1"/>
  <c r="D278" i="2"/>
  <c r="G278" i="2"/>
  <c r="E278" i="2" s="1"/>
  <c r="F278" i="2" s="1"/>
  <c r="I278" i="2"/>
  <c r="L278" i="2"/>
  <c r="M278" i="2"/>
  <c r="P278" i="2"/>
  <c r="Q278" i="2"/>
  <c r="R278" i="2"/>
  <c r="S278" i="2"/>
  <c r="T278" i="2"/>
  <c r="A279" i="2"/>
  <c r="B279" i="2" s="1"/>
  <c r="D279" i="2"/>
  <c r="G279" i="2"/>
  <c r="E279" i="2" s="1"/>
  <c r="F279" i="2" s="1"/>
  <c r="I279" i="2"/>
  <c r="L279" i="2"/>
  <c r="M279" i="2"/>
  <c r="P279" i="2"/>
  <c r="Q279" i="2"/>
  <c r="R279" i="2"/>
  <c r="S279" i="2"/>
  <c r="T279" i="2"/>
  <c r="A280" i="2"/>
  <c r="B280" i="2" s="1"/>
  <c r="D280" i="2"/>
  <c r="G280" i="2"/>
  <c r="E280" i="2" s="1"/>
  <c r="F280" i="2" s="1"/>
  <c r="I280" i="2"/>
  <c r="L280" i="2"/>
  <c r="M280" i="2"/>
  <c r="P280" i="2"/>
  <c r="Q280" i="2"/>
  <c r="R280" i="2"/>
  <c r="S280" i="2"/>
  <c r="T280" i="2"/>
  <c r="A281" i="2"/>
  <c r="B281" i="2" s="1"/>
  <c r="D281" i="2"/>
  <c r="G281" i="2"/>
  <c r="E281" i="2" s="1"/>
  <c r="F281" i="2" s="1"/>
  <c r="I281" i="2"/>
  <c r="L281" i="2"/>
  <c r="M281" i="2"/>
  <c r="P281" i="2"/>
  <c r="Q281" i="2"/>
  <c r="R281" i="2"/>
  <c r="S281" i="2"/>
  <c r="T281" i="2"/>
  <c r="A282" i="2"/>
  <c r="B282" i="2" s="1"/>
  <c r="D282" i="2"/>
  <c r="G282" i="2"/>
  <c r="E282" i="2" s="1"/>
  <c r="F282" i="2" s="1"/>
  <c r="I282" i="2"/>
  <c r="L282" i="2"/>
  <c r="M282" i="2"/>
  <c r="P282" i="2"/>
  <c r="Q282" i="2"/>
  <c r="R282" i="2"/>
  <c r="S282" i="2"/>
  <c r="T282" i="2"/>
  <c r="A283" i="2"/>
  <c r="B283" i="2" s="1"/>
  <c r="D283" i="2"/>
  <c r="G283" i="2"/>
  <c r="E283" i="2" s="1"/>
  <c r="F283" i="2" s="1"/>
  <c r="I283" i="2"/>
  <c r="L283" i="2"/>
  <c r="M283" i="2"/>
  <c r="P283" i="2"/>
  <c r="Q283" i="2"/>
  <c r="R283" i="2"/>
  <c r="S283" i="2"/>
  <c r="T283" i="2"/>
  <c r="A284" i="2"/>
  <c r="B284" i="2" s="1"/>
  <c r="D284" i="2"/>
  <c r="G284" i="2"/>
  <c r="E284" i="2" s="1"/>
  <c r="F284" i="2" s="1"/>
  <c r="I284" i="2"/>
  <c r="L284" i="2"/>
  <c r="M284" i="2"/>
  <c r="P284" i="2"/>
  <c r="Q284" i="2"/>
  <c r="R284" i="2"/>
  <c r="S284" i="2"/>
  <c r="T284" i="2"/>
  <c r="A285" i="2"/>
  <c r="B285" i="2" s="1"/>
  <c r="D285" i="2"/>
  <c r="G285" i="2"/>
  <c r="E285" i="2" s="1"/>
  <c r="F285" i="2" s="1"/>
  <c r="I285" i="2"/>
  <c r="L285" i="2"/>
  <c r="M285" i="2"/>
  <c r="P285" i="2"/>
  <c r="Q285" i="2"/>
  <c r="R285" i="2"/>
  <c r="S285" i="2"/>
  <c r="T285" i="2"/>
  <c r="A286" i="2"/>
  <c r="B286" i="2" s="1"/>
  <c r="D286" i="2"/>
  <c r="G286" i="2"/>
  <c r="E286" i="2" s="1"/>
  <c r="F286" i="2" s="1"/>
  <c r="I286" i="2"/>
  <c r="L286" i="2"/>
  <c r="M286" i="2"/>
  <c r="P286" i="2"/>
  <c r="Q286" i="2"/>
  <c r="R286" i="2"/>
  <c r="S286" i="2"/>
  <c r="T286" i="2"/>
  <c r="A287" i="2"/>
  <c r="B287" i="2" s="1"/>
  <c r="D287" i="2"/>
  <c r="G287" i="2"/>
  <c r="E287" i="2" s="1"/>
  <c r="F287" i="2" s="1"/>
  <c r="I287" i="2"/>
  <c r="L287" i="2"/>
  <c r="M287" i="2"/>
  <c r="P287" i="2"/>
  <c r="Q287" i="2"/>
  <c r="R287" i="2"/>
  <c r="S287" i="2"/>
  <c r="T287" i="2"/>
  <c r="A288" i="2"/>
  <c r="B288" i="2" s="1"/>
  <c r="D288" i="2"/>
  <c r="G288" i="2"/>
  <c r="E288" i="2" s="1"/>
  <c r="F288" i="2" s="1"/>
  <c r="I288" i="2"/>
  <c r="L288" i="2"/>
  <c r="M288" i="2"/>
  <c r="P288" i="2"/>
  <c r="Q288" i="2"/>
  <c r="R288" i="2"/>
  <c r="S288" i="2"/>
  <c r="T288" i="2"/>
  <c r="A289" i="2"/>
  <c r="B289" i="2" s="1"/>
  <c r="D289" i="2"/>
  <c r="G289" i="2"/>
  <c r="E289" i="2" s="1"/>
  <c r="F289" i="2" s="1"/>
  <c r="I289" i="2"/>
  <c r="L289" i="2"/>
  <c r="M289" i="2"/>
  <c r="P289" i="2"/>
  <c r="Q289" i="2"/>
  <c r="R289" i="2"/>
  <c r="S289" i="2"/>
  <c r="T289" i="2"/>
  <c r="A290" i="2"/>
  <c r="B290" i="2" s="1"/>
  <c r="D290" i="2"/>
  <c r="G290" i="2"/>
  <c r="E290" i="2" s="1"/>
  <c r="F290" i="2" s="1"/>
  <c r="I290" i="2"/>
  <c r="L290" i="2"/>
  <c r="M290" i="2"/>
  <c r="P290" i="2"/>
  <c r="Q290" i="2"/>
  <c r="R290" i="2"/>
  <c r="S290" i="2"/>
  <c r="T290" i="2"/>
  <c r="A291" i="2"/>
  <c r="B291" i="2" s="1"/>
  <c r="D291" i="2"/>
  <c r="G291" i="2"/>
  <c r="E291" i="2" s="1"/>
  <c r="F291" i="2" s="1"/>
  <c r="I291" i="2"/>
  <c r="L291" i="2"/>
  <c r="M291" i="2"/>
  <c r="P291" i="2"/>
  <c r="Q291" i="2"/>
  <c r="R291" i="2"/>
  <c r="S291" i="2"/>
  <c r="T291" i="2"/>
  <c r="A292" i="2"/>
  <c r="B292" i="2" s="1"/>
  <c r="D292" i="2"/>
  <c r="G292" i="2"/>
  <c r="E292" i="2" s="1"/>
  <c r="F292" i="2" s="1"/>
  <c r="I292" i="2"/>
  <c r="L292" i="2"/>
  <c r="M292" i="2"/>
  <c r="P292" i="2"/>
  <c r="Q292" i="2"/>
  <c r="R292" i="2"/>
  <c r="S292" i="2"/>
  <c r="T292" i="2"/>
  <c r="A293" i="2"/>
  <c r="B293" i="2" s="1"/>
  <c r="D293" i="2"/>
  <c r="G293" i="2"/>
  <c r="E293" i="2" s="1"/>
  <c r="F293" i="2" s="1"/>
  <c r="I293" i="2"/>
  <c r="L293" i="2"/>
  <c r="M293" i="2"/>
  <c r="P293" i="2"/>
  <c r="Q293" i="2"/>
  <c r="R293" i="2"/>
  <c r="S293" i="2"/>
  <c r="T293" i="2"/>
  <c r="A294" i="2"/>
  <c r="B294" i="2" s="1"/>
  <c r="D294" i="2"/>
  <c r="G294" i="2"/>
  <c r="E294" i="2" s="1"/>
  <c r="F294" i="2" s="1"/>
  <c r="I294" i="2"/>
  <c r="L294" i="2"/>
  <c r="M294" i="2"/>
  <c r="P294" i="2"/>
  <c r="Q294" i="2"/>
  <c r="R294" i="2"/>
  <c r="S294" i="2"/>
  <c r="T294" i="2"/>
  <c r="A295" i="2"/>
  <c r="B295" i="2" s="1"/>
  <c r="D295" i="2"/>
  <c r="G295" i="2"/>
  <c r="E295" i="2" s="1"/>
  <c r="F295" i="2" s="1"/>
  <c r="I295" i="2"/>
  <c r="L295" i="2"/>
  <c r="M295" i="2"/>
  <c r="P295" i="2"/>
  <c r="Q295" i="2"/>
  <c r="R295" i="2"/>
  <c r="S295" i="2"/>
  <c r="T295" i="2"/>
  <c r="A296" i="2"/>
  <c r="B296" i="2" s="1"/>
  <c r="D296" i="2"/>
  <c r="G296" i="2"/>
  <c r="E296" i="2" s="1"/>
  <c r="F296" i="2" s="1"/>
  <c r="I296" i="2"/>
  <c r="L296" i="2"/>
  <c r="M296" i="2"/>
  <c r="P296" i="2"/>
  <c r="Q296" i="2"/>
  <c r="R296" i="2"/>
  <c r="S296" i="2"/>
  <c r="T296" i="2"/>
  <c r="A297" i="2"/>
  <c r="B297" i="2" s="1"/>
  <c r="D297" i="2"/>
  <c r="G297" i="2"/>
  <c r="E297" i="2" s="1"/>
  <c r="F297" i="2" s="1"/>
  <c r="I297" i="2"/>
  <c r="L297" i="2"/>
  <c r="M297" i="2"/>
  <c r="P297" i="2"/>
  <c r="Q297" i="2"/>
  <c r="R297" i="2"/>
  <c r="S297" i="2"/>
  <c r="T297" i="2"/>
  <c r="A298" i="2"/>
  <c r="B298" i="2" s="1"/>
  <c r="D298" i="2"/>
  <c r="G298" i="2"/>
  <c r="E298" i="2" s="1"/>
  <c r="F298" i="2" s="1"/>
  <c r="I298" i="2"/>
  <c r="L298" i="2"/>
  <c r="M298" i="2"/>
  <c r="P298" i="2"/>
  <c r="Q298" i="2"/>
  <c r="R298" i="2"/>
  <c r="S298" i="2"/>
  <c r="T298" i="2"/>
  <c r="A299" i="2"/>
  <c r="B299" i="2" s="1"/>
  <c r="D299" i="2"/>
  <c r="G299" i="2"/>
  <c r="E299" i="2" s="1"/>
  <c r="F299" i="2" s="1"/>
  <c r="I299" i="2"/>
  <c r="L299" i="2"/>
  <c r="M299" i="2"/>
  <c r="P299" i="2"/>
  <c r="Q299" i="2"/>
  <c r="R299" i="2"/>
  <c r="S299" i="2"/>
  <c r="T299" i="2"/>
  <c r="A300" i="2"/>
  <c r="B300" i="2" s="1"/>
  <c r="D300" i="2"/>
  <c r="G300" i="2"/>
  <c r="E300" i="2" s="1"/>
  <c r="F300" i="2" s="1"/>
  <c r="I300" i="2"/>
  <c r="L300" i="2"/>
  <c r="M300" i="2"/>
  <c r="P300" i="2"/>
  <c r="Q300" i="2"/>
  <c r="R300" i="2"/>
  <c r="S300" i="2"/>
  <c r="T300" i="2"/>
  <c r="A301" i="2"/>
  <c r="B301" i="2" s="1"/>
  <c r="D301" i="2"/>
  <c r="G301" i="2"/>
  <c r="E301" i="2" s="1"/>
  <c r="F301" i="2" s="1"/>
  <c r="I301" i="2"/>
  <c r="L301" i="2"/>
  <c r="M301" i="2"/>
  <c r="P301" i="2"/>
  <c r="Q301" i="2"/>
  <c r="R301" i="2"/>
  <c r="S301" i="2"/>
  <c r="T301" i="2"/>
  <c r="A302" i="2"/>
  <c r="B302" i="2" s="1"/>
  <c r="D302" i="2"/>
  <c r="G302" i="2"/>
  <c r="E302" i="2" s="1"/>
  <c r="F302" i="2" s="1"/>
  <c r="I302" i="2"/>
  <c r="L302" i="2"/>
  <c r="M302" i="2"/>
  <c r="P302" i="2"/>
  <c r="Q302" i="2"/>
  <c r="R302" i="2"/>
  <c r="S302" i="2"/>
  <c r="T302" i="2"/>
  <c r="A303" i="2"/>
  <c r="B303" i="2" s="1"/>
  <c r="D303" i="2"/>
  <c r="G303" i="2"/>
  <c r="E303" i="2" s="1"/>
  <c r="F303" i="2" s="1"/>
  <c r="I303" i="2"/>
  <c r="L303" i="2"/>
  <c r="M303" i="2"/>
  <c r="P303" i="2"/>
  <c r="Q303" i="2"/>
  <c r="R303" i="2"/>
  <c r="S303" i="2"/>
  <c r="T303" i="2"/>
  <c r="A304" i="2"/>
  <c r="B304" i="2" s="1"/>
  <c r="D304" i="2"/>
  <c r="G304" i="2"/>
  <c r="E304" i="2" s="1"/>
  <c r="F304" i="2" s="1"/>
  <c r="I304" i="2"/>
  <c r="L304" i="2"/>
  <c r="M304" i="2"/>
  <c r="P304" i="2"/>
  <c r="Q304" i="2"/>
  <c r="R304" i="2"/>
  <c r="S304" i="2"/>
  <c r="T304" i="2"/>
  <c r="A305" i="2"/>
  <c r="B305" i="2" s="1"/>
  <c r="D305" i="2"/>
  <c r="G305" i="2"/>
  <c r="E305" i="2" s="1"/>
  <c r="F305" i="2" s="1"/>
  <c r="I305" i="2"/>
  <c r="L305" i="2"/>
  <c r="M305" i="2"/>
  <c r="P305" i="2"/>
  <c r="Q305" i="2"/>
  <c r="R305" i="2"/>
  <c r="S305" i="2"/>
  <c r="T305" i="2"/>
  <c r="A306" i="2"/>
  <c r="B306" i="2" s="1"/>
  <c r="D306" i="2"/>
  <c r="G306" i="2"/>
  <c r="E306" i="2" s="1"/>
  <c r="F306" i="2" s="1"/>
  <c r="I306" i="2"/>
  <c r="L306" i="2"/>
  <c r="M306" i="2"/>
  <c r="P306" i="2"/>
  <c r="Q306" i="2"/>
  <c r="R306" i="2"/>
  <c r="S306" i="2"/>
  <c r="T306" i="2"/>
  <c r="A307" i="2"/>
  <c r="B307" i="2" s="1"/>
  <c r="D307" i="2"/>
  <c r="G307" i="2"/>
  <c r="E307" i="2" s="1"/>
  <c r="F307" i="2" s="1"/>
  <c r="I307" i="2"/>
  <c r="L307" i="2"/>
  <c r="M307" i="2"/>
  <c r="P307" i="2"/>
  <c r="Q307" i="2"/>
  <c r="R307" i="2"/>
  <c r="S307" i="2"/>
  <c r="T307" i="2"/>
  <c r="A308" i="2"/>
  <c r="B308" i="2" s="1"/>
  <c r="D308" i="2"/>
  <c r="G308" i="2"/>
  <c r="E308" i="2" s="1"/>
  <c r="F308" i="2" s="1"/>
  <c r="I308" i="2"/>
  <c r="L308" i="2"/>
  <c r="M308" i="2"/>
  <c r="P308" i="2"/>
  <c r="Q308" i="2"/>
  <c r="R308" i="2"/>
  <c r="S308" i="2"/>
  <c r="T308" i="2"/>
  <c r="A309" i="2"/>
  <c r="B309" i="2" s="1"/>
  <c r="D309" i="2"/>
  <c r="G309" i="2"/>
  <c r="E309" i="2" s="1"/>
  <c r="F309" i="2" s="1"/>
  <c r="I309" i="2"/>
  <c r="L309" i="2"/>
  <c r="M309" i="2"/>
  <c r="P309" i="2"/>
  <c r="Q309" i="2"/>
  <c r="R309" i="2"/>
  <c r="S309" i="2"/>
  <c r="T309" i="2"/>
  <c r="A310" i="2"/>
  <c r="B310" i="2" s="1"/>
  <c r="D310" i="2"/>
  <c r="G310" i="2"/>
  <c r="E310" i="2" s="1"/>
  <c r="F310" i="2" s="1"/>
  <c r="I310" i="2"/>
  <c r="L310" i="2"/>
  <c r="M310" i="2"/>
  <c r="P310" i="2"/>
  <c r="Q310" i="2"/>
  <c r="R310" i="2"/>
  <c r="S310" i="2"/>
  <c r="T310" i="2"/>
  <c r="A311" i="2"/>
  <c r="B311" i="2" s="1"/>
  <c r="D311" i="2"/>
  <c r="G311" i="2"/>
  <c r="E311" i="2" s="1"/>
  <c r="F311" i="2" s="1"/>
  <c r="I311" i="2"/>
  <c r="L311" i="2"/>
  <c r="M311" i="2"/>
  <c r="P311" i="2"/>
  <c r="Q311" i="2"/>
  <c r="R311" i="2"/>
  <c r="S311" i="2"/>
  <c r="T311" i="2"/>
  <c r="A312" i="2"/>
  <c r="B312" i="2" s="1"/>
  <c r="D312" i="2"/>
  <c r="G312" i="2"/>
  <c r="E312" i="2" s="1"/>
  <c r="F312" i="2" s="1"/>
  <c r="I312" i="2"/>
  <c r="L312" i="2"/>
  <c r="M312" i="2"/>
  <c r="P312" i="2"/>
  <c r="Q312" i="2"/>
  <c r="R312" i="2"/>
  <c r="S312" i="2"/>
  <c r="T312" i="2"/>
  <c r="A313" i="2"/>
  <c r="B313" i="2" s="1"/>
  <c r="D313" i="2"/>
  <c r="G313" i="2"/>
  <c r="E313" i="2" s="1"/>
  <c r="F313" i="2" s="1"/>
  <c r="I313" i="2"/>
  <c r="L313" i="2"/>
  <c r="M313" i="2"/>
  <c r="P313" i="2"/>
  <c r="Q313" i="2"/>
  <c r="R313" i="2"/>
  <c r="S313" i="2"/>
  <c r="T313" i="2"/>
  <c r="A314" i="2"/>
  <c r="B314" i="2" s="1"/>
  <c r="D314" i="2"/>
  <c r="G314" i="2"/>
  <c r="E314" i="2" s="1"/>
  <c r="F314" i="2" s="1"/>
  <c r="I314" i="2"/>
  <c r="L314" i="2"/>
  <c r="M314" i="2"/>
  <c r="P314" i="2"/>
  <c r="Q314" i="2"/>
  <c r="R314" i="2"/>
  <c r="S314" i="2"/>
  <c r="T314" i="2"/>
  <c r="A315" i="2"/>
  <c r="B315" i="2" s="1"/>
  <c r="D315" i="2"/>
  <c r="G315" i="2"/>
  <c r="E315" i="2" s="1"/>
  <c r="F315" i="2" s="1"/>
  <c r="I315" i="2"/>
  <c r="L315" i="2"/>
  <c r="M315" i="2"/>
  <c r="P315" i="2"/>
  <c r="Q315" i="2"/>
  <c r="R315" i="2"/>
  <c r="S315" i="2"/>
  <c r="T315" i="2"/>
  <c r="A316" i="2"/>
  <c r="B316" i="2" s="1"/>
  <c r="D316" i="2"/>
  <c r="G316" i="2"/>
  <c r="E316" i="2" s="1"/>
  <c r="F316" i="2" s="1"/>
  <c r="I316" i="2"/>
  <c r="L316" i="2"/>
  <c r="M316" i="2"/>
  <c r="P316" i="2"/>
  <c r="Q316" i="2"/>
  <c r="R316" i="2"/>
  <c r="S316" i="2"/>
  <c r="T316" i="2"/>
  <c r="A317" i="2"/>
  <c r="B317" i="2" s="1"/>
  <c r="D317" i="2"/>
  <c r="G317" i="2"/>
  <c r="E317" i="2" s="1"/>
  <c r="F317" i="2" s="1"/>
  <c r="I317" i="2"/>
  <c r="L317" i="2"/>
  <c r="M317" i="2"/>
  <c r="P317" i="2"/>
  <c r="Q317" i="2"/>
  <c r="R317" i="2"/>
  <c r="S317" i="2"/>
  <c r="T317" i="2"/>
  <c r="A318" i="2"/>
  <c r="B318" i="2" s="1"/>
  <c r="D318" i="2"/>
  <c r="G318" i="2"/>
  <c r="E318" i="2" s="1"/>
  <c r="F318" i="2" s="1"/>
  <c r="I318" i="2"/>
  <c r="L318" i="2"/>
  <c r="M318" i="2"/>
  <c r="P318" i="2"/>
  <c r="Q318" i="2"/>
  <c r="R318" i="2"/>
  <c r="S318" i="2"/>
  <c r="T318" i="2"/>
  <c r="A319" i="2"/>
  <c r="B319" i="2" s="1"/>
  <c r="D319" i="2"/>
  <c r="G319" i="2"/>
  <c r="E319" i="2" s="1"/>
  <c r="F319" i="2" s="1"/>
  <c r="I319" i="2"/>
  <c r="L319" i="2"/>
  <c r="M319" i="2"/>
  <c r="P319" i="2"/>
  <c r="Q319" i="2"/>
  <c r="R319" i="2"/>
  <c r="S319" i="2"/>
  <c r="T319" i="2"/>
  <c r="A320" i="2"/>
  <c r="B320" i="2" s="1"/>
  <c r="D320" i="2"/>
  <c r="G320" i="2"/>
  <c r="E320" i="2" s="1"/>
  <c r="F320" i="2" s="1"/>
  <c r="I320" i="2"/>
  <c r="L320" i="2"/>
  <c r="M320" i="2"/>
  <c r="P320" i="2"/>
  <c r="Q320" i="2"/>
  <c r="R320" i="2"/>
  <c r="S320" i="2"/>
  <c r="T320" i="2"/>
  <c r="A321" i="2"/>
  <c r="B321" i="2" s="1"/>
  <c r="D321" i="2"/>
  <c r="G321" i="2"/>
  <c r="E321" i="2" s="1"/>
  <c r="F321" i="2" s="1"/>
  <c r="I321" i="2"/>
  <c r="L321" i="2"/>
  <c r="M321" i="2"/>
  <c r="P321" i="2"/>
  <c r="Q321" i="2"/>
  <c r="R321" i="2"/>
  <c r="S321" i="2"/>
  <c r="T321" i="2"/>
  <c r="A322" i="2"/>
  <c r="B322" i="2" s="1"/>
  <c r="D322" i="2"/>
  <c r="G322" i="2"/>
  <c r="E322" i="2" s="1"/>
  <c r="F322" i="2" s="1"/>
  <c r="I322" i="2"/>
  <c r="L322" i="2"/>
  <c r="M322" i="2"/>
  <c r="P322" i="2"/>
  <c r="Q322" i="2"/>
  <c r="R322" i="2"/>
  <c r="S322" i="2"/>
  <c r="T322" i="2"/>
  <c r="A323" i="2"/>
  <c r="B323" i="2" s="1"/>
  <c r="D323" i="2"/>
  <c r="G323" i="2"/>
  <c r="E323" i="2" s="1"/>
  <c r="F323" i="2" s="1"/>
  <c r="I323" i="2"/>
  <c r="L323" i="2"/>
  <c r="M323" i="2"/>
  <c r="P323" i="2"/>
  <c r="Q323" i="2"/>
  <c r="R323" i="2"/>
  <c r="S323" i="2"/>
  <c r="T323" i="2"/>
  <c r="A324" i="2"/>
  <c r="B324" i="2" s="1"/>
  <c r="D324" i="2"/>
  <c r="G324" i="2"/>
  <c r="E324" i="2" s="1"/>
  <c r="F324" i="2" s="1"/>
  <c r="I324" i="2"/>
  <c r="L324" i="2"/>
  <c r="M324" i="2"/>
  <c r="P324" i="2"/>
  <c r="Q324" i="2"/>
  <c r="R324" i="2"/>
  <c r="S324" i="2"/>
  <c r="T324" i="2"/>
  <c r="A325" i="2"/>
  <c r="B325" i="2" s="1"/>
  <c r="D325" i="2"/>
  <c r="G325" i="2"/>
  <c r="E325" i="2" s="1"/>
  <c r="F325" i="2" s="1"/>
  <c r="I325" i="2"/>
  <c r="L325" i="2"/>
  <c r="M325" i="2"/>
  <c r="P325" i="2"/>
  <c r="Q325" i="2"/>
  <c r="R325" i="2"/>
  <c r="S325" i="2"/>
  <c r="T325" i="2"/>
  <c r="A326" i="2"/>
  <c r="B326" i="2" s="1"/>
  <c r="D326" i="2"/>
  <c r="G326" i="2"/>
  <c r="E326" i="2" s="1"/>
  <c r="F326" i="2" s="1"/>
  <c r="I326" i="2"/>
  <c r="L326" i="2"/>
  <c r="M326" i="2"/>
  <c r="P326" i="2"/>
  <c r="Q326" i="2"/>
  <c r="R326" i="2"/>
  <c r="S326" i="2"/>
  <c r="T326" i="2"/>
  <c r="A327" i="2"/>
  <c r="B327" i="2" s="1"/>
  <c r="D327" i="2"/>
  <c r="G327" i="2"/>
  <c r="E327" i="2" s="1"/>
  <c r="F327" i="2" s="1"/>
  <c r="I327" i="2"/>
  <c r="L327" i="2"/>
  <c r="M327" i="2"/>
  <c r="P327" i="2"/>
  <c r="Q327" i="2"/>
  <c r="R327" i="2"/>
  <c r="S327" i="2"/>
  <c r="T327" i="2"/>
  <c r="A328" i="2"/>
  <c r="B328" i="2" s="1"/>
  <c r="D328" i="2"/>
  <c r="G328" i="2"/>
  <c r="E328" i="2" s="1"/>
  <c r="F328" i="2" s="1"/>
  <c r="I328" i="2"/>
  <c r="L328" i="2"/>
  <c r="M328" i="2"/>
  <c r="P328" i="2"/>
  <c r="Q328" i="2"/>
  <c r="R328" i="2"/>
  <c r="S328" i="2"/>
  <c r="T328" i="2"/>
  <c r="A329" i="2"/>
  <c r="B329" i="2" s="1"/>
  <c r="D329" i="2"/>
  <c r="G329" i="2"/>
  <c r="E329" i="2" s="1"/>
  <c r="F329" i="2" s="1"/>
  <c r="I329" i="2"/>
  <c r="L329" i="2"/>
  <c r="M329" i="2"/>
  <c r="P329" i="2"/>
  <c r="Q329" i="2"/>
  <c r="R329" i="2"/>
  <c r="S329" i="2"/>
  <c r="T329" i="2"/>
  <c r="A330" i="2"/>
  <c r="B330" i="2" s="1"/>
  <c r="D330" i="2"/>
  <c r="G330" i="2"/>
  <c r="E330" i="2" s="1"/>
  <c r="F330" i="2" s="1"/>
  <c r="I330" i="2"/>
  <c r="L330" i="2"/>
  <c r="M330" i="2"/>
  <c r="P330" i="2"/>
  <c r="Q330" i="2"/>
  <c r="R330" i="2"/>
  <c r="S330" i="2"/>
  <c r="T330" i="2"/>
  <c r="A331" i="2"/>
  <c r="B331" i="2" s="1"/>
  <c r="D331" i="2"/>
  <c r="G331" i="2"/>
  <c r="E331" i="2" s="1"/>
  <c r="F331" i="2" s="1"/>
  <c r="I331" i="2"/>
  <c r="L331" i="2"/>
  <c r="M331" i="2"/>
  <c r="P331" i="2"/>
  <c r="Q331" i="2"/>
  <c r="R331" i="2"/>
  <c r="S331" i="2"/>
  <c r="T331" i="2"/>
  <c r="A332" i="2"/>
  <c r="B332" i="2" s="1"/>
  <c r="D332" i="2"/>
  <c r="G332" i="2"/>
  <c r="E332" i="2" s="1"/>
  <c r="F332" i="2" s="1"/>
  <c r="I332" i="2"/>
  <c r="L332" i="2"/>
  <c r="M332" i="2"/>
  <c r="P332" i="2"/>
  <c r="Q332" i="2"/>
  <c r="R332" i="2"/>
  <c r="S332" i="2"/>
  <c r="T332" i="2"/>
  <c r="A333" i="2"/>
  <c r="B333" i="2" s="1"/>
  <c r="D333" i="2"/>
  <c r="G333" i="2"/>
  <c r="E333" i="2" s="1"/>
  <c r="F333" i="2" s="1"/>
  <c r="I333" i="2"/>
  <c r="L333" i="2"/>
  <c r="M333" i="2"/>
  <c r="P333" i="2"/>
  <c r="Q333" i="2"/>
  <c r="R333" i="2"/>
  <c r="S333" i="2"/>
  <c r="T333" i="2"/>
  <c r="A334" i="2"/>
  <c r="B334" i="2" s="1"/>
  <c r="D334" i="2"/>
  <c r="G334" i="2"/>
  <c r="E334" i="2" s="1"/>
  <c r="F334" i="2" s="1"/>
  <c r="I334" i="2"/>
  <c r="L334" i="2"/>
  <c r="M334" i="2"/>
  <c r="P334" i="2"/>
  <c r="Q334" i="2"/>
  <c r="R334" i="2"/>
  <c r="S334" i="2"/>
  <c r="T334" i="2"/>
  <c r="A335" i="2"/>
  <c r="B335" i="2" s="1"/>
  <c r="D335" i="2"/>
  <c r="G335" i="2"/>
  <c r="E335" i="2" s="1"/>
  <c r="F335" i="2" s="1"/>
  <c r="I335" i="2"/>
  <c r="L335" i="2"/>
  <c r="M335" i="2"/>
  <c r="P335" i="2"/>
  <c r="Q335" i="2"/>
  <c r="R335" i="2"/>
  <c r="S335" i="2"/>
  <c r="T335" i="2"/>
  <c r="A336" i="2"/>
  <c r="B336" i="2" s="1"/>
  <c r="D336" i="2"/>
  <c r="G336" i="2"/>
  <c r="E336" i="2" s="1"/>
  <c r="F336" i="2" s="1"/>
  <c r="I336" i="2"/>
  <c r="L336" i="2"/>
  <c r="M336" i="2"/>
  <c r="P336" i="2"/>
  <c r="Q336" i="2"/>
  <c r="R336" i="2"/>
  <c r="S336" i="2"/>
  <c r="T336" i="2"/>
  <c r="A337" i="2"/>
  <c r="B337" i="2" s="1"/>
  <c r="D337" i="2"/>
  <c r="G337" i="2"/>
  <c r="E337" i="2" s="1"/>
  <c r="F337" i="2" s="1"/>
  <c r="I337" i="2"/>
  <c r="L337" i="2"/>
  <c r="M337" i="2"/>
  <c r="P337" i="2"/>
  <c r="Q337" i="2"/>
  <c r="R337" i="2"/>
  <c r="S337" i="2"/>
  <c r="T337" i="2"/>
  <c r="A338" i="2"/>
  <c r="B338" i="2" s="1"/>
  <c r="D338" i="2"/>
  <c r="G338" i="2"/>
  <c r="E338" i="2" s="1"/>
  <c r="F338" i="2" s="1"/>
  <c r="I338" i="2"/>
  <c r="L338" i="2"/>
  <c r="M338" i="2"/>
  <c r="P338" i="2"/>
  <c r="Q338" i="2"/>
  <c r="R338" i="2"/>
  <c r="S338" i="2"/>
  <c r="T338" i="2"/>
  <c r="A339" i="2"/>
  <c r="B339" i="2" s="1"/>
  <c r="D339" i="2"/>
  <c r="G339" i="2"/>
  <c r="E339" i="2" s="1"/>
  <c r="F339" i="2" s="1"/>
  <c r="I339" i="2"/>
  <c r="L339" i="2"/>
  <c r="M339" i="2"/>
  <c r="P339" i="2"/>
  <c r="Q339" i="2"/>
  <c r="R339" i="2"/>
  <c r="S339" i="2"/>
  <c r="T339" i="2"/>
  <c r="A340" i="2"/>
  <c r="B340" i="2" s="1"/>
  <c r="D340" i="2"/>
  <c r="G340" i="2"/>
  <c r="E340" i="2" s="1"/>
  <c r="F340" i="2" s="1"/>
  <c r="I340" i="2"/>
  <c r="L340" i="2"/>
  <c r="M340" i="2"/>
  <c r="P340" i="2"/>
  <c r="Q340" i="2"/>
  <c r="R340" i="2"/>
  <c r="S340" i="2"/>
  <c r="T340" i="2"/>
  <c r="A341" i="2"/>
  <c r="B341" i="2" s="1"/>
  <c r="D341" i="2"/>
  <c r="G341" i="2"/>
  <c r="E341" i="2" s="1"/>
  <c r="F341" i="2" s="1"/>
  <c r="I341" i="2"/>
  <c r="L341" i="2"/>
  <c r="M341" i="2"/>
  <c r="P341" i="2"/>
  <c r="Q341" i="2"/>
  <c r="R341" i="2"/>
  <c r="S341" i="2"/>
  <c r="T341" i="2"/>
  <c r="A342" i="2"/>
  <c r="B342" i="2" s="1"/>
  <c r="D342" i="2"/>
  <c r="G342" i="2"/>
  <c r="E342" i="2" s="1"/>
  <c r="F342" i="2" s="1"/>
  <c r="I342" i="2"/>
  <c r="L342" i="2"/>
  <c r="M342" i="2"/>
  <c r="P342" i="2"/>
  <c r="Q342" i="2"/>
  <c r="R342" i="2"/>
  <c r="S342" i="2"/>
  <c r="T342" i="2"/>
  <c r="A343" i="2"/>
  <c r="B343" i="2" s="1"/>
  <c r="D343" i="2"/>
  <c r="G343" i="2"/>
  <c r="E343" i="2" s="1"/>
  <c r="F343" i="2" s="1"/>
  <c r="I343" i="2"/>
  <c r="L343" i="2"/>
  <c r="M343" i="2"/>
  <c r="P343" i="2"/>
  <c r="Q343" i="2"/>
  <c r="R343" i="2"/>
  <c r="S343" i="2"/>
  <c r="T343" i="2"/>
  <c r="A344" i="2"/>
  <c r="B344" i="2" s="1"/>
  <c r="D344" i="2"/>
  <c r="G344" i="2"/>
  <c r="E344" i="2" s="1"/>
  <c r="F344" i="2" s="1"/>
  <c r="I344" i="2"/>
  <c r="L344" i="2"/>
  <c r="M344" i="2"/>
  <c r="P344" i="2"/>
  <c r="Q344" i="2"/>
  <c r="R344" i="2"/>
  <c r="S344" i="2"/>
  <c r="T344" i="2"/>
  <c r="A345" i="2"/>
  <c r="B345" i="2" s="1"/>
  <c r="D345" i="2"/>
  <c r="G345" i="2"/>
  <c r="E345" i="2" s="1"/>
  <c r="F345" i="2" s="1"/>
  <c r="I345" i="2"/>
  <c r="L345" i="2"/>
  <c r="M345" i="2"/>
  <c r="P345" i="2"/>
  <c r="Q345" i="2"/>
  <c r="R345" i="2"/>
  <c r="S345" i="2"/>
  <c r="T345" i="2"/>
  <c r="A346" i="2"/>
  <c r="B346" i="2" s="1"/>
  <c r="D346" i="2"/>
  <c r="G346" i="2"/>
  <c r="E346" i="2" s="1"/>
  <c r="F346" i="2" s="1"/>
  <c r="I346" i="2"/>
  <c r="L346" i="2"/>
  <c r="M346" i="2"/>
  <c r="P346" i="2"/>
  <c r="Q346" i="2"/>
  <c r="R346" i="2"/>
  <c r="S346" i="2"/>
  <c r="T346" i="2"/>
  <c r="A347" i="2"/>
  <c r="B347" i="2" s="1"/>
  <c r="D347" i="2"/>
  <c r="G347" i="2"/>
  <c r="E347" i="2" s="1"/>
  <c r="F347" i="2" s="1"/>
  <c r="I347" i="2"/>
  <c r="L347" i="2"/>
  <c r="M347" i="2"/>
  <c r="P347" i="2"/>
  <c r="Q347" i="2"/>
  <c r="R347" i="2"/>
  <c r="S347" i="2"/>
  <c r="T347" i="2"/>
  <c r="A348" i="2"/>
  <c r="B348" i="2" s="1"/>
  <c r="D348" i="2"/>
  <c r="G348" i="2"/>
  <c r="E348" i="2" s="1"/>
  <c r="F348" i="2" s="1"/>
  <c r="I348" i="2"/>
  <c r="L348" i="2"/>
  <c r="M348" i="2"/>
  <c r="P348" i="2"/>
  <c r="Q348" i="2"/>
  <c r="R348" i="2"/>
  <c r="S348" i="2"/>
  <c r="T348" i="2"/>
  <c r="A349" i="2"/>
  <c r="B349" i="2" s="1"/>
  <c r="D349" i="2"/>
  <c r="G349" i="2"/>
  <c r="E349" i="2" s="1"/>
  <c r="F349" i="2" s="1"/>
  <c r="I349" i="2"/>
  <c r="L349" i="2"/>
  <c r="M349" i="2"/>
  <c r="P349" i="2"/>
  <c r="Q349" i="2"/>
  <c r="R349" i="2"/>
  <c r="S349" i="2"/>
  <c r="T349" i="2"/>
  <c r="A350" i="2"/>
  <c r="B350" i="2" s="1"/>
  <c r="D350" i="2"/>
  <c r="G350" i="2"/>
  <c r="E350" i="2" s="1"/>
  <c r="F350" i="2" s="1"/>
  <c r="I350" i="2"/>
  <c r="L350" i="2"/>
  <c r="M350" i="2"/>
  <c r="P350" i="2"/>
  <c r="Q350" i="2"/>
  <c r="R350" i="2"/>
  <c r="S350" i="2"/>
  <c r="T350" i="2"/>
  <c r="A351" i="2"/>
  <c r="B351" i="2" s="1"/>
  <c r="D351" i="2"/>
  <c r="G351" i="2"/>
  <c r="E351" i="2" s="1"/>
  <c r="F351" i="2" s="1"/>
  <c r="I351" i="2"/>
  <c r="L351" i="2"/>
  <c r="M351" i="2"/>
  <c r="P351" i="2"/>
  <c r="Q351" i="2"/>
  <c r="R351" i="2"/>
  <c r="S351" i="2"/>
  <c r="T351" i="2"/>
  <c r="A352" i="2"/>
  <c r="B352" i="2" s="1"/>
  <c r="D352" i="2"/>
  <c r="G352" i="2"/>
  <c r="E352" i="2" s="1"/>
  <c r="F352" i="2" s="1"/>
  <c r="I352" i="2"/>
  <c r="L352" i="2"/>
  <c r="M352" i="2"/>
  <c r="P352" i="2"/>
  <c r="Q352" i="2"/>
  <c r="R352" i="2"/>
  <c r="S352" i="2"/>
  <c r="T352" i="2"/>
  <c r="A353" i="2"/>
  <c r="B353" i="2" s="1"/>
  <c r="D353" i="2"/>
  <c r="G353" i="2"/>
  <c r="E353" i="2" s="1"/>
  <c r="F353" i="2" s="1"/>
  <c r="I353" i="2"/>
  <c r="L353" i="2"/>
  <c r="M353" i="2"/>
  <c r="P353" i="2"/>
  <c r="Q353" i="2"/>
  <c r="R353" i="2"/>
  <c r="S353" i="2"/>
  <c r="T353" i="2"/>
  <c r="A354" i="2"/>
  <c r="B354" i="2" s="1"/>
  <c r="D354" i="2"/>
  <c r="G354" i="2"/>
  <c r="E354" i="2" s="1"/>
  <c r="F354" i="2" s="1"/>
  <c r="I354" i="2"/>
  <c r="L354" i="2"/>
  <c r="M354" i="2"/>
  <c r="P354" i="2"/>
  <c r="Q354" i="2"/>
  <c r="R354" i="2"/>
  <c r="S354" i="2"/>
  <c r="T354" i="2"/>
  <c r="A355" i="2"/>
  <c r="B355" i="2" s="1"/>
  <c r="D355" i="2"/>
  <c r="G355" i="2"/>
  <c r="E355" i="2" s="1"/>
  <c r="F355" i="2" s="1"/>
  <c r="I355" i="2"/>
  <c r="L355" i="2"/>
  <c r="M355" i="2"/>
  <c r="P355" i="2"/>
  <c r="Q355" i="2"/>
  <c r="R355" i="2"/>
  <c r="S355" i="2"/>
  <c r="T355" i="2"/>
  <c r="A356" i="2"/>
  <c r="B356" i="2" s="1"/>
  <c r="D356" i="2"/>
  <c r="G356" i="2"/>
  <c r="E356" i="2" s="1"/>
  <c r="F356" i="2" s="1"/>
  <c r="I356" i="2"/>
  <c r="L356" i="2"/>
  <c r="M356" i="2"/>
  <c r="P356" i="2"/>
  <c r="Q356" i="2"/>
  <c r="R356" i="2"/>
  <c r="S356" i="2"/>
  <c r="T356" i="2"/>
  <c r="A357" i="2"/>
  <c r="B357" i="2" s="1"/>
  <c r="D357" i="2"/>
  <c r="G357" i="2"/>
  <c r="E357" i="2" s="1"/>
  <c r="F357" i="2" s="1"/>
  <c r="I357" i="2"/>
  <c r="L357" i="2"/>
  <c r="M357" i="2"/>
  <c r="P357" i="2"/>
  <c r="Q357" i="2"/>
  <c r="R357" i="2"/>
  <c r="S357" i="2"/>
  <c r="T357" i="2"/>
  <c r="A358" i="2"/>
  <c r="B358" i="2" s="1"/>
  <c r="D358" i="2"/>
  <c r="G358" i="2"/>
  <c r="E358" i="2" s="1"/>
  <c r="F358" i="2" s="1"/>
  <c r="I358" i="2"/>
  <c r="L358" i="2"/>
  <c r="M358" i="2"/>
  <c r="P358" i="2"/>
  <c r="Q358" i="2"/>
  <c r="R358" i="2"/>
  <c r="S358" i="2"/>
  <c r="T358" i="2"/>
  <c r="A359" i="2"/>
  <c r="B359" i="2" s="1"/>
  <c r="D359" i="2"/>
  <c r="G359" i="2"/>
  <c r="E359" i="2" s="1"/>
  <c r="F359" i="2" s="1"/>
  <c r="I359" i="2"/>
  <c r="L359" i="2"/>
  <c r="M359" i="2"/>
  <c r="P359" i="2"/>
  <c r="Q359" i="2"/>
  <c r="R359" i="2"/>
  <c r="S359" i="2"/>
  <c r="T359" i="2"/>
  <c r="A360" i="2"/>
  <c r="B360" i="2" s="1"/>
  <c r="D360" i="2"/>
  <c r="G360" i="2"/>
  <c r="E360" i="2" s="1"/>
  <c r="F360" i="2" s="1"/>
  <c r="I360" i="2"/>
  <c r="L360" i="2"/>
  <c r="M360" i="2"/>
  <c r="P360" i="2"/>
  <c r="Q360" i="2"/>
  <c r="R360" i="2"/>
  <c r="S360" i="2"/>
  <c r="T360" i="2"/>
  <c r="A361" i="2"/>
  <c r="B361" i="2" s="1"/>
  <c r="D361" i="2"/>
  <c r="G361" i="2"/>
  <c r="E361" i="2" s="1"/>
  <c r="F361" i="2" s="1"/>
  <c r="I361" i="2"/>
  <c r="L361" i="2"/>
  <c r="M361" i="2"/>
  <c r="P361" i="2"/>
  <c r="Q361" i="2"/>
  <c r="R361" i="2"/>
  <c r="S361" i="2"/>
  <c r="T361" i="2"/>
  <c r="A362" i="2"/>
  <c r="B362" i="2" s="1"/>
  <c r="D362" i="2"/>
  <c r="G362" i="2"/>
  <c r="E362" i="2" s="1"/>
  <c r="F362" i="2" s="1"/>
  <c r="I362" i="2"/>
  <c r="L362" i="2"/>
  <c r="M362" i="2"/>
  <c r="P362" i="2"/>
  <c r="Q362" i="2"/>
  <c r="R362" i="2"/>
  <c r="S362" i="2"/>
  <c r="T362" i="2"/>
  <c r="A363" i="2"/>
  <c r="B363" i="2" s="1"/>
  <c r="D363" i="2"/>
  <c r="G363" i="2"/>
  <c r="E363" i="2" s="1"/>
  <c r="F363" i="2" s="1"/>
  <c r="I363" i="2"/>
  <c r="L363" i="2"/>
  <c r="M363" i="2"/>
  <c r="P363" i="2"/>
  <c r="Q363" i="2"/>
  <c r="R363" i="2"/>
  <c r="S363" i="2"/>
  <c r="T363" i="2"/>
  <c r="A364" i="2"/>
  <c r="B364" i="2" s="1"/>
  <c r="D364" i="2"/>
  <c r="G364" i="2"/>
  <c r="E364" i="2" s="1"/>
  <c r="F364" i="2" s="1"/>
  <c r="I364" i="2"/>
  <c r="L364" i="2"/>
  <c r="M364" i="2"/>
  <c r="P364" i="2"/>
  <c r="Q364" i="2"/>
  <c r="R364" i="2"/>
  <c r="S364" i="2"/>
  <c r="T364" i="2"/>
  <c r="A365" i="2"/>
  <c r="B365" i="2" s="1"/>
  <c r="D365" i="2"/>
  <c r="G365" i="2"/>
  <c r="E365" i="2" s="1"/>
  <c r="F365" i="2" s="1"/>
  <c r="I365" i="2"/>
  <c r="L365" i="2"/>
  <c r="M365" i="2"/>
  <c r="P365" i="2"/>
  <c r="Q365" i="2"/>
  <c r="R365" i="2"/>
  <c r="S365" i="2"/>
  <c r="T365" i="2"/>
  <c r="A366" i="2"/>
  <c r="B366" i="2" s="1"/>
  <c r="D366" i="2"/>
  <c r="G366" i="2"/>
  <c r="E366" i="2" s="1"/>
  <c r="F366" i="2" s="1"/>
  <c r="I366" i="2"/>
  <c r="L366" i="2"/>
  <c r="M366" i="2"/>
  <c r="P366" i="2"/>
  <c r="Q366" i="2"/>
  <c r="R366" i="2"/>
  <c r="S366" i="2"/>
  <c r="T366" i="2"/>
  <c r="A367" i="2"/>
  <c r="B367" i="2" s="1"/>
  <c r="D367" i="2"/>
  <c r="G367" i="2"/>
  <c r="E367" i="2" s="1"/>
  <c r="F367" i="2" s="1"/>
  <c r="I367" i="2"/>
  <c r="L367" i="2"/>
  <c r="M367" i="2"/>
  <c r="P367" i="2"/>
  <c r="Q367" i="2"/>
  <c r="R367" i="2"/>
  <c r="S367" i="2"/>
  <c r="T367" i="2"/>
  <c r="A368" i="2"/>
  <c r="B368" i="2" s="1"/>
  <c r="D368" i="2"/>
  <c r="G368" i="2"/>
  <c r="E368" i="2" s="1"/>
  <c r="F368" i="2" s="1"/>
  <c r="I368" i="2"/>
  <c r="L368" i="2"/>
  <c r="M368" i="2"/>
  <c r="P368" i="2"/>
  <c r="Q368" i="2"/>
  <c r="R368" i="2"/>
  <c r="S368" i="2"/>
  <c r="T368" i="2"/>
  <c r="A369" i="2"/>
  <c r="B369" i="2" s="1"/>
  <c r="D369" i="2"/>
  <c r="G369" i="2"/>
  <c r="E369" i="2" s="1"/>
  <c r="F369" i="2" s="1"/>
  <c r="I369" i="2"/>
  <c r="L369" i="2"/>
  <c r="M369" i="2"/>
  <c r="P369" i="2"/>
  <c r="Q369" i="2"/>
  <c r="R369" i="2"/>
  <c r="S369" i="2"/>
  <c r="T369" i="2"/>
  <c r="A370" i="2"/>
  <c r="B370" i="2" s="1"/>
  <c r="D370" i="2"/>
  <c r="G370" i="2"/>
  <c r="E370" i="2" s="1"/>
  <c r="F370" i="2" s="1"/>
  <c r="I370" i="2"/>
  <c r="L370" i="2"/>
  <c r="M370" i="2"/>
  <c r="P370" i="2"/>
  <c r="Q370" i="2"/>
  <c r="R370" i="2"/>
  <c r="S370" i="2"/>
  <c r="T370" i="2"/>
  <c r="A371" i="2"/>
  <c r="B371" i="2" s="1"/>
  <c r="D371" i="2"/>
  <c r="G371" i="2"/>
  <c r="E371" i="2" s="1"/>
  <c r="F371" i="2" s="1"/>
  <c r="I371" i="2"/>
  <c r="L371" i="2"/>
  <c r="M371" i="2"/>
  <c r="P371" i="2"/>
  <c r="Q371" i="2"/>
  <c r="R371" i="2"/>
  <c r="S371" i="2"/>
  <c r="T371" i="2"/>
  <c r="A372" i="2"/>
  <c r="B372" i="2" s="1"/>
  <c r="D372" i="2"/>
  <c r="G372" i="2"/>
  <c r="E372" i="2" s="1"/>
  <c r="F372" i="2" s="1"/>
  <c r="I372" i="2"/>
  <c r="L372" i="2"/>
  <c r="M372" i="2"/>
  <c r="P372" i="2"/>
  <c r="Q372" i="2"/>
  <c r="R372" i="2"/>
  <c r="S372" i="2"/>
  <c r="T372" i="2"/>
  <c r="A373" i="2"/>
  <c r="B373" i="2" s="1"/>
  <c r="D373" i="2"/>
  <c r="G373" i="2"/>
  <c r="E373" i="2" s="1"/>
  <c r="F373" i="2" s="1"/>
  <c r="I373" i="2"/>
  <c r="L373" i="2"/>
  <c r="M373" i="2"/>
  <c r="P373" i="2"/>
  <c r="Q373" i="2"/>
  <c r="R373" i="2"/>
  <c r="S373" i="2"/>
  <c r="T373" i="2"/>
  <c r="A374" i="2"/>
  <c r="B374" i="2" s="1"/>
  <c r="D374" i="2"/>
  <c r="G374" i="2"/>
  <c r="E374" i="2" s="1"/>
  <c r="F374" i="2" s="1"/>
  <c r="I374" i="2"/>
  <c r="L374" i="2"/>
  <c r="M374" i="2"/>
  <c r="P374" i="2"/>
  <c r="Q374" i="2"/>
  <c r="R374" i="2"/>
  <c r="S374" i="2"/>
  <c r="T374" i="2"/>
  <c r="A375" i="2"/>
  <c r="B375" i="2" s="1"/>
  <c r="D375" i="2"/>
  <c r="G375" i="2"/>
  <c r="E375" i="2" s="1"/>
  <c r="F375" i="2" s="1"/>
  <c r="I375" i="2"/>
  <c r="L375" i="2"/>
  <c r="M375" i="2"/>
  <c r="P375" i="2"/>
  <c r="Q375" i="2"/>
  <c r="R375" i="2"/>
  <c r="S375" i="2"/>
  <c r="T375" i="2"/>
  <c r="A376" i="2"/>
  <c r="B376" i="2" s="1"/>
  <c r="D376" i="2"/>
  <c r="G376" i="2"/>
  <c r="E376" i="2" s="1"/>
  <c r="F376" i="2" s="1"/>
  <c r="I376" i="2"/>
  <c r="L376" i="2"/>
  <c r="M376" i="2"/>
  <c r="P376" i="2"/>
  <c r="Q376" i="2"/>
  <c r="R376" i="2"/>
  <c r="S376" i="2"/>
  <c r="T376" i="2"/>
  <c r="A377" i="2"/>
  <c r="B377" i="2" s="1"/>
  <c r="D377" i="2"/>
  <c r="G377" i="2"/>
  <c r="E377" i="2" s="1"/>
  <c r="F377" i="2" s="1"/>
  <c r="I377" i="2"/>
  <c r="L377" i="2"/>
  <c r="M377" i="2"/>
  <c r="P377" i="2"/>
  <c r="Q377" i="2"/>
  <c r="R377" i="2"/>
  <c r="S377" i="2"/>
  <c r="T377" i="2"/>
  <c r="A378" i="2"/>
  <c r="B378" i="2" s="1"/>
  <c r="D378" i="2"/>
  <c r="G378" i="2"/>
  <c r="E378" i="2" s="1"/>
  <c r="F378" i="2" s="1"/>
  <c r="I378" i="2"/>
  <c r="L378" i="2"/>
  <c r="M378" i="2"/>
  <c r="P378" i="2"/>
  <c r="Q378" i="2"/>
  <c r="R378" i="2"/>
  <c r="S378" i="2"/>
  <c r="T378" i="2"/>
  <c r="A379" i="2"/>
  <c r="B379" i="2" s="1"/>
  <c r="D379" i="2"/>
  <c r="G379" i="2"/>
  <c r="E379" i="2" s="1"/>
  <c r="F379" i="2" s="1"/>
  <c r="I379" i="2"/>
  <c r="L379" i="2"/>
  <c r="M379" i="2"/>
  <c r="P379" i="2"/>
  <c r="Q379" i="2"/>
  <c r="R379" i="2"/>
  <c r="S379" i="2"/>
  <c r="T379" i="2"/>
  <c r="A380" i="2"/>
  <c r="B380" i="2" s="1"/>
  <c r="D380" i="2"/>
  <c r="G380" i="2"/>
  <c r="E380" i="2" s="1"/>
  <c r="F380" i="2" s="1"/>
  <c r="I380" i="2"/>
  <c r="L380" i="2"/>
  <c r="M380" i="2"/>
  <c r="P380" i="2"/>
  <c r="Q380" i="2"/>
  <c r="R380" i="2"/>
  <c r="S380" i="2"/>
  <c r="T380" i="2"/>
  <c r="A381" i="2"/>
  <c r="B381" i="2" s="1"/>
  <c r="D381" i="2"/>
  <c r="G381" i="2"/>
  <c r="E381" i="2" s="1"/>
  <c r="F381" i="2" s="1"/>
  <c r="I381" i="2"/>
  <c r="L381" i="2"/>
  <c r="M381" i="2"/>
  <c r="P381" i="2"/>
  <c r="Q381" i="2"/>
  <c r="R381" i="2"/>
  <c r="S381" i="2"/>
  <c r="T381" i="2"/>
  <c r="A382" i="2"/>
  <c r="B382" i="2" s="1"/>
  <c r="D382" i="2"/>
  <c r="G382" i="2"/>
  <c r="E382" i="2" s="1"/>
  <c r="F382" i="2" s="1"/>
  <c r="I382" i="2"/>
  <c r="L382" i="2"/>
  <c r="M382" i="2"/>
  <c r="P382" i="2"/>
  <c r="Q382" i="2"/>
  <c r="R382" i="2"/>
  <c r="S382" i="2"/>
  <c r="T382" i="2"/>
  <c r="A383" i="2"/>
  <c r="B383" i="2" s="1"/>
  <c r="D383" i="2"/>
  <c r="G383" i="2"/>
  <c r="E383" i="2" s="1"/>
  <c r="F383" i="2" s="1"/>
  <c r="I383" i="2"/>
  <c r="L383" i="2"/>
  <c r="M383" i="2"/>
  <c r="P383" i="2"/>
  <c r="Q383" i="2"/>
  <c r="R383" i="2"/>
  <c r="S383" i="2"/>
  <c r="T383" i="2"/>
  <c r="A384" i="2"/>
  <c r="B384" i="2" s="1"/>
  <c r="D384" i="2"/>
  <c r="G384" i="2"/>
  <c r="E384" i="2" s="1"/>
  <c r="F384" i="2" s="1"/>
  <c r="I384" i="2"/>
  <c r="L384" i="2"/>
  <c r="M384" i="2"/>
  <c r="P384" i="2"/>
  <c r="Q384" i="2"/>
  <c r="R384" i="2"/>
  <c r="S384" i="2"/>
  <c r="T384" i="2"/>
  <c r="A385" i="2"/>
  <c r="B385" i="2" s="1"/>
  <c r="D385" i="2"/>
  <c r="G385" i="2"/>
  <c r="E385" i="2" s="1"/>
  <c r="F385" i="2" s="1"/>
  <c r="I385" i="2"/>
  <c r="L385" i="2"/>
  <c r="M385" i="2"/>
  <c r="P385" i="2"/>
  <c r="Q385" i="2"/>
  <c r="R385" i="2"/>
  <c r="S385" i="2"/>
  <c r="T385" i="2"/>
  <c r="A386" i="2"/>
  <c r="B386" i="2" s="1"/>
  <c r="D386" i="2"/>
  <c r="G386" i="2"/>
  <c r="E386" i="2" s="1"/>
  <c r="F386" i="2" s="1"/>
  <c r="I386" i="2"/>
  <c r="L386" i="2"/>
  <c r="M386" i="2"/>
  <c r="P386" i="2"/>
  <c r="Q386" i="2"/>
  <c r="R386" i="2"/>
  <c r="S386" i="2"/>
  <c r="T386" i="2"/>
  <c r="A387" i="2"/>
  <c r="B387" i="2" s="1"/>
  <c r="D387" i="2"/>
  <c r="G387" i="2"/>
  <c r="E387" i="2" s="1"/>
  <c r="F387" i="2" s="1"/>
  <c r="I387" i="2"/>
  <c r="L387" i="2"/>
  <c r="M387" i="2"/>
  <c r="P387" i="2"/>
  <c r="Q387" i="2"/>
  <c r="R387" i="2"/>
  <c r="S387" i="2"/>
  <c r="T387" i="2"/>
  <c r="A388" i="2"/>
  <c r="B388" i="2" s="1"/>
  <c r="D388" i="2"/>
  <c r="G388" i="2"/>
  <c r="E388" i="2" s="1"/>
  <c r="F388" i="2" s="1"/>
  <c r="I388" i="2"/>
  <c r="L388" i="2"/>
  <c r="M388" i="2"/>
  <c r="P388" i="2"/>
  <c r="Q388" i="2"/>
  <c r="R388" i="2"/>
  <c r="S388" i="2"/>
  <c r="T388" i="2"/>
  <c r="A389" i="2"/>
  <c r="B389" i="2" s="1"/>
  <c r="D389" i="2"/>
  <c r="G389" i="2"/>
  <c r="E389" i="2" s="1"/>
  <c r="F389" i="2" s="1"/>
  <c r="I389" i="2"/>
  <c r="L389" i="2"/>
  <c r="M389" i="2"/>
  <c r="P389" i="2"/>
  <c r="Q389" i="2"/>
  <c r="R389" i="2"/>
  <c r="S389" i="2"/>
  <c r="T389" i="2"/>
  <c r="A390" i="2"/>
  <c r="B390" i="2" s="1"/>
  <c r="D390" i="2"/>
  <c r="G390" i="2"/>
  <c r="E390" i="2" s="1"/>
  <c r="F390" i="2" s="1"/>
  <c r="I390" i="2"/>
  <c r="L390" i="2"/>
  <c r="M390" i="2"/>
  <c r="P390" i="2"/>
  <c r="Q390" i="2"/>
  <c r="R390" i="2"/>
  <c r="S390" i="2"/>
  <c r="T390" i="2"/>
  <c r="A391" i="2"/>
  <c r="B391" i="2" s="1"/>
  <c r="D391" i="2"/>
  <c r="G391" i="2"/>
  <c r="E391" i="2" s="1"/>
  <c r="F391" i="2" s="1"/>
  <c r="I391" i="2"/>
  <c r="L391" i="2"/>
  <c r="M391" i="2"/>
  <c r="P391" i="2"/>
  <c r="Q391" i="2"/>
  <c r="R391" i="2"/>
  <c r="S391" i="2"/>
  <c r="T391" i="2"/>
  <c r="A392" i="2"/>
  <c r="B392" i="2" s="1"/>
  <c r="D392" i="2"/>
  <c r="G392" i="2"/>
  <c r="E392" i="2" s="1"/>
  <c r="F392" i="2" s="1"/>
  <c r="I392" i="2"/>
  <c r="L392" i="2"/>
  <c r="M392" i="2"/>
  <c r="P392" i="2"/>
  <c r="Q392" i="2"/>
  <c r="R392" i="2"/>
  <c r="S392" i="2"/>
  <c r="T392" i="2"/>
  <c r="A393" i="2"/>
  <c r="B393" i="2" s="1"/>
  <c r="D393" i="2"/>
  <c r="G393" i="2"/>
  <c r="E393" i="2" s="1"/>
  <c r="F393" i="2" s="1"/>
  <c r="I393" i="2"/>
  <c r="L393" i="2"/>
  <c r="M393" i="2"/>
  <c r="P393" i="2"/>
  <c r="Q393" i="2"/>
  <c r="R393" i="2"/>
  <c r="S393" i="2"/>
  <c r="T393" i="2"/>
  <c r="A394" i="2"/>
  <c r="B394" i="2" s="1"/>
  <c r="D394" i="2"/>
  <c r="G394" i="2"/>
  <c r="E394" i="2" s="1"/>
  <c r="F394" i="2" s="1"/>
  <c r="I394" i="2"/>
  <c r="L394" i="2"/>
  <c r="M394" i="2"/>
  <c r="P394" i="2"/>
  <c r="Q394" i="2"/>
  <c r="R394" i="2"/>
  <c r="S394" i="2"/>
  <c r="T394" i="2"/>
  <c r="A395" i="2"/>
  <c r="B395" i="2" s="1"/>
  <c r="D395" i="2"/>
  <c r="G395" i="2"/>
  <c r="E395" i="2" s="1"/>
  <c r="F395" i="2" s="1"/>
  <c r="I395" i="2"/>
  <c r="L395" i="2"/>
  <c r="M395" i="2"/>
  <c r="P395" i="2"/>
  <c r="Q395" i="2"/>
  <c r="R395" i="2"/>
  <c r="S395" i="2"/>
  <c r="T395" i="2"/>
  <c r="A396" i="2"/>
  <c r="B396" i="2" s="1"/>
  <c r="D396" i="2"/>
  <c r="G396" i="2"/>
  <c r="E396" i="2" s="1"/>
  <c r="F396" i="2" s="1"/>
  <c r="I396" i="2"/>
  <c r="L396" i="2"/>
  <c r="M396" i="2"/>
  <c r="P396" i="2"/>
  <c r="Q396" i="2"/>
  <c r="R396" i="2"/>
  <c r="S396" i="2"/>
  <c r="T396" i="2"/>
  <c r="A397" i="2"/>
  <c r="B397" i="2" s="1"/>
  <c r="D397" i="2"/>
  <c r="G397" i="2"/>
  <c r="E397" i="2" s="1"/>
  <c r="F397" i="2" s="1"/>
  <c r="I397" i="2"/>
  <c r="L397" i="2"/>
  <c r="M397" i="2"/>
  <c r="P397" i="2"/>
  <c r="Q397" i="2"/>
  <c r="R397" i="2"/>
  <c r="S397" i="2"/>
  <c r="T397" i="2"/>
  <c r="A398" i="2"/>
  <c r="B398" i="2" s="1"/>
  <c r="D398" i="2"/>
  <c r="G398" i="2"/>
  <c r="E398" i="2" s="1"/>
  <c r="F398" i="2" s="1"/>
  <c r="I398" i="2"/>
  <c r="L398" i="2"/>
  <c r="M398" i="2"/>
  <c r="P398" i="2"/>
  <c r="Q398" i="2"/>
  <c r="R398" i="2"/>
  <c r="S398" i="2"/>
  <c r="T398" i="2"/>
  <c r="A399" i="2"/>
  <c r="B399" i="2" s="1"/>
  <c r="D399" i="2"/>
  <c r="G399" i="2"/>
  <c r="E399" i="2" s="1"/>
  <c r="F399" i="2" s="1"/>
  <c r="I399" i="2"/>
  <c r="L399" i="2"/>
  <c r="M399" i="2"/>
  <c r="P399" i="2"/>
  <c r="Q399" i="2"/>
  <c r="R399" i="2"/>
  <c r="S399" i="2"/>
  <c r="T399" i="2"/>
  <c r="A400" i="2"/>
  <c r="B400" i="2" s="1"/>
  <c r="D400" i="2"/>
  <c r="G400" i="2"/>
  <c r="E400" i="2" s="1"/>
  <c r="F400" i="2" s="1"/>
  <c r="I400" i="2"/>
  <c r="L400" i="2"/>
  <c r="M400" i="2"/>
  <c r="P400" i="2"/>
  <c r="Q400" i="2"/>
  <c r="R400" i="2"/>
  <c r="S400" i="2"/>
  <c r="T400" i="2"/>
  <c r="A401" i="2"/>
  <c r="B401" i="2" s="1"/>
  <c r="D401" i="2"/>
  <c r="G401" i="2"/>
  <c r="E401" i="2" s="1"/>
  <c r="F401" i="2" s="1"/>
  <c r="I401" i="2"/>
  <c r="L401" i="2"/>
  <c r="M401" i="2"/>
  <c r="P401" i="2"/>
  <c r="Q401" i="2"/>
  <c r="R401" i="2"/>
  <c r="S401" i="2"/>
  <c r="T401" i="2"/>
  <c r="A402" i="2"/>
  <c r="B402" i="2" s="1"/>
  <c r="D402" i="2"/>
  <c r="G402" i="2"/>
  <c r="E402" i="2" s="1"/>
  <c r="F402" i="2" s="1"/>
  <c r="I402" i="2"/>
  <c r="L402" i="2"/>
  <c r="M402" i="2"/>
  <c r="P402" i="2"/>
  <c r="Q402" i="2"/>
  <c r="R402" i="2"/>
  <c r="S402" i="2"/>
  <c r="T402" i="2"/>
  <c r="A403" i="2"/>
  <c r="B403" i="2" s="1"/>
  <c r="D403" i="2"/>
  <c r="G403" i="2"/>
  <c r="E403" i="2" s="1"/>
  <c r="F403" i="2" s="1"/>
  <c r="I403" i="2"/>
  <c r="L403" i="2"/>
  <c r="M403" i="2"/>
  <c r="P403" i="2"/>
  <c r="Q403" i="2"/>
  <c r="R403" i="2"/>
  <c r="S403" i="2"/>
  <c r="T403" i="2"/>
  <c r="A404" i="2"/>
  <c r="B404" i="2" s="1"/>
  <c r="D404" i="2"/>
  <c r="G404" i="2"/>
  <c r="E404" i="2" s="1"/>
  <c r="F404" i="2" s="1"/>
  <c r="I404" i="2"/>
  <c r="L404" i="2"/>
  <c r="M404" i="2"/>
  <c r="P404" i="2"/>
  <c r="Q404" i="2"/>
  <c r="R404" i="2"/>
  <c r="S404" i="2"/>
  <c r="T404" i="2"/>
  <c r="A405" i="2"/>
  <c r="B405" i="2" s="1"/>
  <c r="D405" i="2"/>
  <c r="G405" i="2"/>
  <c r="E405" i="2" s="1"/>
  <c r="F405" i="2" s="1"/>
  <c r="I405" i="2"/>
  <c r="L405" i="2"/>
  <c r="M405" i="2"/>
  <c r="P405" i="2"/>
  <c r="Q405" i="2"/>
  <c r="R405" i="2"/>
  <c r="S405" i="2"/>
  <c r="T405" i="2"/>
  <c r="A406" i="2"/>
  <c r="B406" i="2" s="1"/>
  <c r="D406" i="2"/>
  <c r="G406" i="2"/>
  <c r="E406" i="2" s="1"/>
  <c r="F406" i="2" s="1"/>
  <c r="I406" i="2"/>
  <c r="L406" i="2"/>
  <c r="M406" i="2"/>
  <c r="P406" i="2"/>
  <c r="Q406" i="2"/>
  <c r="R406" i="2"/>
  <c r="S406" i="2"/>
  <c r="T406" i="2"/>
  <c r="A407" i="2"/>
  <c r="B407" i="2" s="1"/>
  <c r="D407" i="2"/>
  <c r="G407" i="2"/>
  <c r="E407" i="2" s="1"/>
  <c r="F407" i="2" s="1"/>
  <c r="I407" i="2"/>
  <c r="L407" i="2"/>
  <c r="M407" i="2"/>
  <c r="P407" i="2"/>
  <c r="Q407" i="2"/>
  <c r="R407" i="2"/>
  <c r="S407" i="2"/>
  <c r="T407" i="2"/>
  <c r="A408" i="2"/>
  <c r="B408" i="2" s="1"/>
  <c r="D408" i="2"/>
  <c r="G408" i="2"/>
  <c r="E408" i="2" s="1"/>
  <c r="F408" i="2" s="1"/>
  <c r="I408" i="2"/>
  <c r="L408" i="2"/>
  <c r="M408" i="2"/>
  <c r="P408" i="2"/>
  <c r="Q408" i="2"/>
  <c r="R408" i="2"/>
  <c r="S408" i="2"/>
  <c r="T408" i="2"/>
  <c r="A409" i="2"/>
  <c r="B409" i="2" s="1"/>
  <c r="D409" i="2"/>
  <c r="G409" i="2"/>
  <c r="E409" i="2" s="1"/>
  <c r="F409" i="2" s="1"/>
  <c r="I409" i="2"/>
  <c r="L409" i="2"/>
  <c r="M409" i="2"/>
  <c r="P409" i="2"/>
  <c r="Q409" i="2"/>
  <c r="R409" i="2"/>
  <c r="S409" i="2"/>
  <c r="T409" i="2"/>
  <c r="A410" i="2"/>
  <c r="B410" i="2" s="1"/>
  <c r="D410" i="2"/>
  <c r="G410" i="2"/>
  <c r="E410" i="2" s="1"/>
  <c r="F410" i="2" s="1"/>
  <c r="I410" i="2"/>
  <c r="L410" i="2"/>
  <c r="M410" i="2"/>
  <c r="P410" i="2"/>
  <c r="Q410" i="2"/>
  <c r="R410" i="2"/>
  <c r="S410" i="2"/>
  <c r="T410" i="2"/>
  <c r="A411" i="2"/>
  <c r="B411" i="2" s="1"/>
  <c r="D411" i="2"/>
  <c r="G411" i="2"/>
  <c r="E411" i="2" s="1"/>
  <c r="F411" i="2" s="1"/>
  <c r="I411" i="2"/>
  <c r="L411" i="2"/>
  <c r="M411" i="2"/>
  <c r="P411" i="2"/>
  <c r="Q411" i="2"/>
  <c r="R411" i="2"/>
  <c r="S411" i="2"/>
  <c r="T411" i="2"/>
  <c r="A412" i="2"/>
  <c r="B412" i="2" s="1"/>
  <c r="D412" i="2"/>
  <c r="G412" i="2"/>
  <c r="E412" i="2" s="1"/>
  <c r="F412" i="2" s="1"/>
  <c r="I412" i="2"/>
  <c r="L412" i="2"/>
  <c r="M412" i="2"/>
  <c r="P412" i="2"/>
  <c r="Q412" i="2"/>
  <c r="R412" i="2"/>
  <c r="S412" i="2"/>
  <c r="T412" i="2"/>
  <c r="A413" i="2"/>
  <c r="B413" i="2" s="1"/>
  <c r="D413" i="2"/>
  <c r="G413" i="2"/>
  <c r="E413" i="2" s="1"/>
  <c r="F413" i="2" s="1"/>
  <c r="I413" i="2"/>
  <c r="L413" i="2"/>
  <c r="M413" i="2"/>
  <c r="P413" i="2"/>
  <c r="Q413" i="2"/>
  <c r="R413" i="2"/>
  <c r="S413" i="2"/>
  <c r="T413" i="2"/>
  <c r="A414" i="2"/>
  <c r="B414" i="2" s="1"/>
  <c r="D414" i="2"/>
  <c r="G414" i="2"/>
  <c r="E414" i="2" s="1"/>
  <c r="F414" i="2" s="1"/>
  <c r="I414" i="2"/>
  <c r="L414" i="2"/>
  <c r="M414" i="2"/>
  <c r="P414" i="2"/>
  <c r="Q414" i="2"/>
  <c r="R414" i="2"/>
  <c r="S414" i="2"/>
  <c r="T414" i="2"/>
  <c r="A415" i="2"/>
  <c r="B415" i="2" s="1"/>
  <c r="D415" i="2"/>
  <c r="G415" i="2"/>
  <c r="E415" i="2" s="1"/>
  <c r="F415" i="2" s="1"/>
  <c r="I415" i="2"/>
  <c r="L415" i="2"/>
  <c r="M415" i="2"/>
  <c r="P415" i="2"/>
  <c r="Q415" i="2"/>
  <c r="R415" i="2"/>
  <c r="S415" i="2"/>
  <c r="T415" i="2"/>
  <c r="A416" i="2"/>
  <c r="B416" i="2" s="1"/>
  <c r="D416" i="2"/>
  <c r="G416" i="2"/>
  <c r="E416" i="2" s="1"/>
  <c r="F416" i="2" s="1"/>
  <c r="I416" i="2"/>
  <c r="L416" i="2"/>
  <c r="M416" i="2"/>
  <c r="P416" i="2"/>
  <c r="Q416" i="2"/>
  <c r="R416" i="2"/>
  <c r="S416" i="2"/>
  <c r="T416" i="2"/>
  <c r="A417" i="2"/>
  <c r="B417" i="2" s="1"/>
  <c r="D417" i="2"/>
  <c r="G417" i="2"/>
  <c r="E417" i="2" s="1"/>
  <c r="F417" i="2" s="1"/>
  <c r="I417" i="2"/>
  <c r="L417" i="2"/>
  <c r="M417" i="2"/>
  <c r="P417" i="2"/>
  <c r="Q417" i="2"/>
  <c r="R417" i="2"/>
  <c r="S417" i="2"/>
  <c r="T417" i="2"/>
  <c r="A418" i="2"/>
  <c r="B418" i="2" s="1"/>
  <c r="D418" i="2"/>
  <c r="G418" i="2"/>
  <c r="E418" i="2" s="1"/>
  <c r="F418" i="2" s="1"/>
  <c r="I418" i="2"/>
  <c r="L418" i="2"/>
  <c r="M418" i="2"/>
  <c r="P418" i="2"/>
  <c r="Q418" i="2"/>
  <c r="R418" i="2"/>
  <c r="S418" i="2"/>
  <c r="T418" i="2"/>
  <c r="A419" i="2"/>
  <c r="B419" i="2" s="1"/>
  <c r="D419" i="2"/>
  <c r="G419" i="2"/>
  <c r="E419" i="2" s="1"/>
  <c r="F419" i="2" s="1"/>
  <c r="I419" i="2"/>
  <c r="L419" i="2"/>
  <c r="M419" i="2"/>
  <c r="P419" i="2"/>
  <c r="Q419" i="2"/>
  <c r="R419" i="2"/>
  <c r="S419" i="2"/>
  <c r="T419" i="2"/>
  <c r="A420" i="2"/>
  <c r="B420" i="2" s="1"/>
  <c r="D420" i="2"/>
  <c r="G420" i="2"/>
  <c r="E420" i="2" s="1"/>
  <c r="F420" i="2" s="1"/>
  <c r="I420" i="2"/>
  <c r="L420" i="2"/>
  <c r="M420" i="2"/>
  <c r="P420" i="2"/>
  <c r="Q420" i="2"/>
  <c r="R420" i="2"/>
  <c r="S420" i="2"/>
  <c r="T420" i="2"/>
  <c r="A421" i="2"/>
  <c r="B421" i="2" s="1"/>
  <c r="D421" i="2"/>
  <c r="G421" i="2"/>
  <c r="E421" i="2" s="1"/>
  <c r="F421" i="2" s="1"/>
  <c r="I421" i="2"/>
  <c r="L421" i="2"/>
  <c r="M421" i="2"/>
  <c r="P421" i="2"/>
  <c r="Q421" i="2"/>
  <c r="R421" i="2"/>
  <c r="S421" i="2"/>
  <c r="T421" i="2"/>
  <c r="A422" i="2"/>
  <c r="B422" i="2" s="1"/>
  <c r="D422" i="2"/>
  <c r="G422" i="2"/>
  <c r="E422" i="2" s="1"/>
  <c r="F422" i="2" s="1"/>
  <c r="I422" i="2"/>
  <c r="L422" i="2"/>
  <c r="M422" i="2"/>
  <c r="P422" i="2"/>
  <c r="Q422" i="2"/>
  <c r="R422" i="2"/>
  <c r="S422" i="2"/>
  <c r="T422" i="2"/>
  <c r="A423" i="2"/>
  <c r="B423" i="2" s="1"/>
  <c r="D423" i="2"/>
  <c r="G423" i="2"/>
  <c r="E423" i="2" s="1"/>
  <c r="F423" i="2" s="1"/>
  <c r="I423" i="2"/>
  <c r="L423" i="2"/>
  <c r="M423" i="2"/>
  <c r="P423" i="2"/>
  <c r="Q423" i="2"/>
  <c r="R423" i="2"/>
  <c r="S423" i="2"/>
  <c r="T423" i="2"/>
  <c r="A424" i="2"/>
  <c r="B424" i="2" s="1"/>
  <c r="D424" i="2"/>
  <c r="G424" i="2"/>
  <c r="E424" i="2" s="1"/>
  <c r="F424" i="2" s="1"/>
  <c r="I424" i="2"/>
  <c r="L424" i="2"/>
  <c r="M424" i="2"/>
  <c r="P424" i="2"/>
  <c r="Q424" i="2"/>
  <c r="R424" i="2"/>
  <c r="S424" i="2"/>
  <c r="T424" i="2"/>
  <c r="A425" i="2"/>
  <c r="B425" i="2" s="1"/>
  <c r="D425" i="2"/>
  <c r="G425" i="2"/>
  <c r="E425" i="2" s="1"/>
  <c r="F425" i="2" s="1"/>
  <c r="I425" i="2"/>
  <c r="L425" i="2"/>
  <c r="M425" i="2"/>
  <c r="P425" i="2"/>
  <c r="Q425" i="2"/>
  <c r="R425" i="2"/>
  <c r="S425" i="2"/>
  <c r="T425" i="2"/>
  <c r="A426" i="2"/>
  <c r="B426" i="2" s="1"/>
  <c r="D426" i="2"/>
  <c r="G426" i="2"/>
  <c r="E426" i="2" s="1"/>
  <c r="F426" i="2" s="1"/>
  <c r="I426" i="2"/>
  <c r="L426" i="2"/>
  <c r="M426" i="2"/>
  <c r="P426" i="2"/>
  <c r="Q426" i="2"/>
  <c r="R426" i="2"/>
  <c r="S426" i="2"/>
  <c r="T426" i="2"/>
  <c r="A427" i="2"/>
  <c r="B427" i="2" s="1"/>
  <c r="D427" i="2"/>
  <c r="G427" i="2"/>
  <c r="E427" i="2" s="1"/>
  <c r="F427" i="2" s="1"/>
  <c r="I427" i="2"/>
  <c r="L427" i="2"/>
  <c r="M427" i="2"/>
  <c r="P427" i="2"/>
  <c r="Q427" i="2"/>
  <c r="R427" i="2"/>
  <c r="S427" i="2"/>
  <c r="T427" i="2"/>
  <c r="A428" i="2"/>
  <c r="B428" i="2" s="1"/>
  <c r="D428" i="2"/>
  <c r="G428" i="2"/>
  <c r="E428" i="2" s="1"/>
  <c r="F428" i="2" s="1"/>
  <c r="I428" i="2"/>
  <c r="L428" i="2"/>
  <c r="M428" i="2"/>
  <c r="P428" i="2"/>
  <c r="Q428" i="2"/>
  <c r="R428" i="2"/>
  <c r="S428" i="2"/>
  <c r="T428" i="2"/>
  <c r="A429" i="2"/>
  <c r="B429" i="2" s="1"/>
  <c r="D429" i="2"/>
  <c r="G429" i="2"/>
  <c r="E429" i="2" s="1"/>
  <c r="F429" i="2" s="1"/>
  <c r="I429" i="2"/>
  <c r="L429" i="2"/>
  <c r="M429" i="2"/>
  <c r="P429" i="2"/>
  <c r="Q429" i="2"/>
  <c r="R429" i="2"/>
  <c r="S429" i="2"/>
  <c r="T429" i="2"/>
  <c r="A430" i="2"/>
  <c r="B430" i="2" s="1"/>
  <c r="D430" i="2"/>
  <c r="G430" i="2"/>
  <c r="E430" i="2" s="1"/>
  <c r="F430" i="2" s="1"/>
  <c r="I430" i="2"/>
  <c r="L430" i="2"/>
  <c r="M430" i="2"/>
  <c r="P430" i="2"/>
  <c r="Q430" i="2"/>
  <c r="R430" i="2"/>
  <c r="S430" i="2"/>
  <c r="T430" i="2"/>
  <c r="A431" i="2"/>
  <c r="B431" i="2" s="1"/>
  <c r="D431" i="2"/>
  <c r="G431" i="2"/>
  <c r="E431" i="2" s="1"/>
  <c r="F431" i="2" s="1"/>
  <c r="I431" i="2"/>
  <c r="L431" i="2"/>
  <c r="M431" i="2"/>
  <c r="P431" i="2"/>
  <c r="Q431" i="2"/>
  <c r="R431" i="2"/>
  <c r="S431" i="2"/>
  <c r="T431" i="2"/>
  <c r="A432" i="2"/>
  <c r="B432" i="2" s="1"/>
  <c r="D432" i="2"/>
  <c r="G432" i="2"/>
  <c r="E432" i="2" s="1"/>
  <c r="F432" i="2" s="1"/>
  <c r="I432" i="2"/>
  <c r="L432" i="2"/>
  <c r="M432" i="2"/>
  <c r="P432" i="2"/>
  <c r="Q432" i="2"/>
  <c r="R432" i="2"/>
  <c r="S432" i="2"/>
  <c r="T432" i="2"/>
  <c r="A433" i="2"/>
  <c r="B433" i="2" s="1"/>
  <c r="D433" i="2"/>
  <c r="G433" i="2"/>
  <c r="E433" i="2" s="1"/>
  <c r="F433" i="2" s="1"/>
  <c r="I433" i="2"/>
  <c r="L433" i="2"/>
  <c r="M433" i="2"/>
  <c r="P433" i="2"/>
  <c r="Q433" i="2"/>
  <c r="R433" i="2"/>
  <c r="S433" i="2"/>
  <c r="T433" i="2"/>
  <c r="A434" i="2"/>
  <c r="B434" i="2" s="1"/>
  <c r="D434" i="2"/>
  <c r="G434" i="2"/>
  <c r="E434" i="2" s="1"/>
  <c r="F434" i="2" s="1"/>
  <c r="I434" i="2"/>
  <c r="L434" i="2"/>
  <c r="M434" i="2"/>
  <c r="P434" i="2"/>
  <c r="Q434" i="2"/>
  <c r="R434" i="2"/>
  <c r="S434" i="2"/>
  <c r="T434" i="2"/>
  <c r="A435" i="2"/>
  <c r="B435" i="2" s="1"/>
  <c r="D435" i="2"/>
  <c r="G435" i="2"/>
  <c r="E435" i="2" s="1"/>
  <c r="F435" i="2" s="1"/>
  <c r="I435" i="2"/>
  <c r="L435" i="2"/>
  <c r="M435" i="2"/>
  <c r="P435" i="2"/>
  <c r="Q435" i="2"/>
  <c r="R435" i="2"/>
  <c r="S435" i="2"/>
  <c r="T435" i="2"/>
  <c r="A436" i="2"/>
  <c r="B436" i="2" s="1"/>
  <c r="D436" i="2"/>
  <c r="G436" i="2"/>
  <c r="E436" i="2" s="1"/>
  <c r="F436" i="2" s="1"/>
  <c r="I436" i="2"/>
  <c r="L436" i="2"/>
  <c r="M436" i="2"/>
  <c r="P436" i="2"/>
  <c r="Q436" i="2"/>
  <c r="R436" i="2"/>
  <c r="S436" i="2"/>
  <c r="T436" i="2"/>
  <c r="A437" i="2"/>
  <c r="B437" i="2" s="1"/>
  <c r="D437" i="2"/>
  <c r="G437" i="2"/>
  <c r="E437" i="2" s="1"/>
  <c r="F437" i="2" s="1"/>
  <c r="I437" i="2"/>
  <c r="L437" i="2"/>
  <c r="M437" i="2"/>
  <c r="P437" i="2"/>
  <c r="Q437" i="2"/>
  <c r="R437" i="2"/>
  <c r="S437" i="2"/>
  <c r="T437" i="2"/>
  <c r="A438" i="2"/>
  <c r="B438" i="2" s="1"/>
  <c r="D438" i="2"/>
  <c r="G438" i="2"/>
  <c r="E438" i="2" s="1"/>
  <c r="F438" i="2" s="1"/>
  <c r="I438" i="2"/>
  <c r="L438" i="2"/>
  <c r="M438" i="2"/>
  <c r="P438" i="2"/>
  <c r="Q438" i="2"/>
  <c r="R438" i="2"/>
  <c r="S438" i="2"/>
  <c r="T438" i="2"/>
  <c r="A439" i="2"/>
  <c r="B439" i="2" s="1"/>
  <c r="D439" i="2"/>
  <c r="G439" i="2"/>
  <c r="E439" i="2" s="1"/>
  <c r="F439" i="2" s="1"/>
  <c r="I439" i="2"/>
  <c r="L439" i="2"/>
  <c r="M439" i="2"/>
  <c r="P439" i="2"/>
  <c r="Q439" i="2"/>
  <c r="R439" i="2"/>
  <c r="S439" i="2"/>
  <c r="T439" i="2"/>
  <c r="A440" i="2"/>
  <c r="B440" i="2" s="1"/>
  <c r="D440" i="2"/>
  <c r="G440" i="2"/>
  <c r="E440" i="2" s="1"/>
  <c r="F440" i="2" s="1"/>
  <c r="I440" i="2"/>
  <c r="L440" i="2"/>
  <c r="M440" i="2"/>
  <c r="P440" i="2"/>
  <c r="Q440" i="2"/>
  <c r="R440" i="2"/>
  <c r="S440" i="2"/>
  <c r="T440" i="2"/>
  <c r="A441" i="2"/>
  <c r="B441" i="2" s="1"/>
  <c r="D441" i="2"/>
  <c r="G441" i="2"/>
  <c r="E441" i="2" s="1"/>
  <c r="F441" i="2" s="1"/>
  <c r="I441" i="2"/>
  <c r="L441" i="2"/>
  <c r="M441" i="2"/>
  <c r="P441" i="2"/>
  <c r="Q441" i="2"/>
  <c r="R441" i="2"/>
  <c r="S441" i="2"/>
  <c r="T441" i="2"/>
  <c r="A442" i="2"/>
  <c r="B442" i="2" s="1"/>
  <c r="D442" i="2"/>
  <c r="G442" i="2"/>
  <c r="E442" i="2" s="1"/>
  <c r="F442" i="2" s="1"/>
  <c r="I442" i="2"/>
  <c r="L442" i="2"/>
  <c r="M442" i="2"/>
  <c r="P442" i="2"/>
  <c r="Q442" i="2"/>
  <c r="R442" i="2"/>
  <c r="S442" i="2"/>
  <c r="T442" i="2"/>
  <c r="A443" i="2"/>
  <c r="B443" i="2" s="1"/>
  <c r="D443" i="2"/>
  <c r="G443" i="2"/>
  <c r="E443" i="2" s="1"/>
  <c r="F443" i="2" s="1"/>
  <c r="I443" i="2"/>
  <c r="L443" i="2"/>
  <c r="M443" i="2"/>
  <c r="P443" i="2"/>
  <c r="Q443" i="2"/>
  <c r="R443" i="2"/>
  <c r="S443" i="2"/>
  <c r="T443" i="2"/>
  <c r="A444" i="2"/>
  <c r="B444" i="2" s="1"/>
  <c r="D444" i="2"/>
  <c r="G444" i="2"/>
  <c r="E444" i="2" s="1"/>
  <c r="F444" i="2" s="1"/>
  <c r="I444" i="2"/>
  <c r="L444" i="2"/>
  <c r="M444" i="2"/>
  <c r="P444" i="2"/>
  <c r="Q444" i="2"/>
  <c r="R444" i="2"/>
  <c r="S444" i="2"/>
  <c r="T444" i="2"/>
  <c r="A445" i="2"/>
  <c r="B445" i="2" s="1"/>
  <c r="D445" i="2"/>
  <c r="G445" i="2"/>
  <c r="E445" i="2" s="1"/>
  <c r="F445" i="2" s="1"/>
  <c r="I445" i="2"/>
  <c r="L445" i="2"/>
  <c r="M445" i="2"/>
  <c r="P445" i="2"/>
  <c r="Q445" i="2"/>
  <c r="R445" i="2"/>
  <c r="S445" i="2"/>
  <c r="T445" i="2"/>
  <c r="A446" i="2"/>
  <c r="B446" i="2" s="1"/>
  <c r="D446" i="2"/>
  <c r="G446" i="2"/>
  <c r="E446" i="2" s="1"/>
  <c r="F446" i="2" s="1"/>
  <c r="I446" i="2"/>
  <c r="L446" i="2"/>
  <c r="M446" i="2"/>
  <c r="P446" i="2"/>
  <c r="Q446" i="2"/>
  <c r="R446" i="2"/>
  <c r="S446" i="2"/>
  <c r="T446" i="2"/>
  <c r="A447" i="2"/>
  <c r="B447" i="2" s="1"/>
  <c r="D447" i="2"/>
  <c r="G447" i="2"/>
  <c r="E447" i="2" s="1"/>
  <c r="F447" i="2" s="1"/>
  <c r="I447" i="2"/>
  <c r="L447" i="2"/>
  <c r="M447" i="2"/>
  <c r="P447" i="2"/>
  <c r="Q447" i="2"/>
  <c r="R447" i="2"/>
  <c r="S447" i="2"/>
  <c r="T447" i="2"/>
  <c r="A448" i="2"/>
  <c r="B448" i="2" s="1"/>
  <c r="D448" i="2"/>
  <c r="G448" i="2"/>
  <c r="E448" i="2" s="1"/>
  <c r="F448" i="2" s="1"/>
  <c r="I448" i="2"/>
  <c r="L448" i="2"/>
  <c r="M448" i="2"/>
  <c r="P448" i="2"/>
  <c r="Q448" i="2"/>
  <c r="R448" i="2"/>
  <c r="S448" i="2"/>
  <c r="T448" i="2"/>
  <c r="A449" i="2"/>
  <c r="B449" i="2" s="1"/>
  <c r="D449" i="2"/>
  <c r="G449" i="2"/>
  <c r="E449" i="2" s="1"/>
  <c r="F449" i="2" s="1"/>
  <c r="I449" i="2"/>
  <c r="L449" i="2"/>
  <c r="M449" i="2"/>
  <c r="P449" i="2"/>
  <c r="Q449" i="2"/>
  <c r="R449" i="2"/>
  <c r="S449" i="2"/>
  <c r="T449" i="2"/>
  <c r="A450" i="2"/>
  <c r="B450" i="2" s="1"/>
  <c r="D450" i="2"/>
  <c r="G450" i="2"/>
  <c r="E450" i="2" s="1"/>
  <c r="F450" i="2" s="1"/>
  <c r="I450" i="2"/>
  <c r="L450" i="2"/>
  <c r="M450" i="2"/>
  <c r="P450" i="2"/>
  <c r="Q450" i="2"/>
  <c r="R450" i="2"/>
  <c r="S450" i="2"/>
  <c r="T450" i="2"/>
  <c r="A451" i="2"/>
  <c r="B451" i="2" s="1"/>
  <c r="D451" i="2"/>
  <c r="G451" i="2"/>
  <c r="E451" i="2" s="1"/>
  <c r="F451" i="2" s="1"/>
  <c r="I451" i="2"/>
  <c r="L451" i="2"/>
  <c r="M451" i="2"/>
  <c r="P451" i="2"/>
  <c r="Q451" i="2"/>
  <c r="R451" i="2"/>
  <c r="S451" i="2"/>
  <c r="T451" i="2"/>
  <c r="A452" i="2"/>
  <c r="B452" i="2" s="1"/>
  <c r="D452" i="2"/>
  <c r="G452" i="2"/>
  <c r="E452" i="2" s="1"/>
  <c r="F452" i="2" s="1"/>
  <c r="I452" i="2"/>
  <c r="L452" i="2"/>
  <c r="M452" i="2"/>
  <c r="P452" i="2"/>
  <c r="Q452" i="2"/>
  <c r="R452" i="2"/>
  <c r="S452" i="2"/>
  <c r="T452" i="2"/>
  <c r="A453" i="2"/>
  <c r="B453" i="2" s="1"/>
  <c r="D453" i="2"/>
  <c r="G453" i="2"/>
  <c r="E453" i="2" s="1"/>
  <c r="F453" i="2" s="1"/>
  <c r="I453" i="2"/>
  <c r="L453" i="2"/>
  <c r="M453" i="2"/>
  <c r="P453" i="2"/>
  <c r="Q453" i="2"/>
  <c r="R453" i="2"/>
  <c r="S453" i="2"/>
  <c r="T453" i="2"/>
  <c r="A454" i="2"/>
  <c r="B454" i="2" s="1"/>
  <c r="D454" i="2"/>
  <c r="G454" i="2"/>
  <c r="E454" i="2" s="1"/>
  <c r="F454" i="2" s="1"/>
  <c r="I454" i="2"/>
  <c r="L454" i="2"/>
  <c r="M454" i="2"/>
  <c r="P454" i="2"/>
  <c r="Q454" i="2"/>
  <c r="R454" i="2"/>
  <c r="S454" i="2"/>
  <c r="T454" i="2"/>
  <c r="A455" i="2"/>
  <c r="B455" i="2" s="1"/>
  <c r="D455" i="2"/>
  <c r="G455" i="2"/>
  <c r="E455" i="2" s="1"/>
  <c r="F455" i="2" s="1"/>
  <c r="I455" i="2"/>
  <c r="L455" i="2"/>
  <c r="M455" i="2"/>
  <c r="P455" i="2"/>
  <c r="Q455" i="2"/>
  <c r="R455" i="2"/>
  <c r="S455" i="2"/>
  <c r="T455" i="2"/>
  <c r="A456" i="2"/>
  <c r="B456" i="2" s="1"/>
  <c r="D456" i="2"/>
  <c r="G456" i="2"/>
  <c r="E456" i="2" s="1"/>
  <c r="F456" i="2" s="1"/>
  <c r="I456" i="2"/>
  <c r="L456" i="2"/>
  <c r="M456" i="2"/>
  <c r="P456" i="2"/>
  <c r="Q456" i="2"/>
  <c r="R456" i="2"/>
  <c r="S456" i="2"/>
  <c r="T456" i="2"/>
  <c r="A457" i="2"/>
  <c r="B457" i="2" s="1"/>
  <c r="D457" i="2"/>
  <c r="G457" i="2"/>
  <c r="E457" i="2" s="1"/>
  <c r="F457" i="2" s="1"/>
  <c r="I457" i="2"/>
  <c r="L457" i="2"/>
  <c r="M457" i="2"/>
  <c r="P457" i="2"/>
  <c r="Q457" i="2"/>
  <c r="R457" i="2"/>
  <c r="S457" i="2"/>
  <c r="T457" i="2"/>
  <c r="A458" i="2"/>
  <c r="B458" i="2" s="1"/>
  <c r="D458" i="2"/>
  <c r="G458" i="2"/>
  <c r="E458" i="2" s="1"/>
  <c r="F458" i="2" s="1"/>
  <c r="I458" i="2"/>
  <c r="L458" i="2"/>
  <c r="M458" i="2"/>
  <c r="P458" i="2"/>
  <c r="Q458" i="2"/>
  <c r="R458" i="2"/>
  <c r="S458" i="2"/>
  <c r="T458" i="2"/>
  <c r="A459" i="2"/>
  <c r="B459" i="2" s="1"/>
  <c r="D459" i="2"/>
  <c r="G459" i="2"/>
  <c r="E459" i="2" s="1"/>
  <c r="F459" i="2" s="1"/>
  <c r="I459" i="2"/>
  <c r="L459" i="2"/>
  <c r="M459" i="2"/>
  <c r="P459" i="2"/>
  <c r="Q459" i="2"/>
  <c r="R459" i="2"/>
  <c r="S459" i="2"/>
  <c r="T459" i="2"/>
  <c r="A460" i="2"/>
  <c r="B460" i="2" s="1"/>
  <c r="D460" i="2"/>
  <c r="G460" i="2"/>
  <c r="E460" i="2" s="1"/>
  <c r="F460" i="2" s="1"/>
  <c r="I460" i="2"/>
  <c r="L460" i="2"/>
  <c r="M460" i="2"/>
  <c r="P460" i="2"/>
  <c r="Q460" i="2"/>
  <c r="R460" i="2"/>
  <c r="S460" i="2"/>
  <c r="T460" i="2"/>
  <c r="A461" i="2"/>
  <c r="B461" i="2" s="1"/>
  <c r="D461" i="2"/>
  <c r="G461" i="2"/>
  <c r="E461" i="2" s="1"/>
  <c r="F461" i="2" s="1"/>
  <c r="I461" i="2"/>
  <c r="L461" i="2"/>
  <c r="M461" i="2"/>
  <c r="P461" i="2"/>
  <c r="Q461" i="2"/>
  <c r="R461" i="2"/>
  <c r="S461" i="2"/>
  <c r="T461" i="2"/>
  <c r="A462" i="2"/>
  <c r="B462" i="2" s="1"/>
  <c r="D462" i="2"/>
  <c r="G462" i="2"/>
  <c r="E462" i="2" s="1"/>
  <c r="F462" i="2" s="1"/>
  <c r="I462" i="2"/>
  <c r="L462" i="2"/>
  <c r="M462" i="2"/>
  <c r="P462" i="2"/>
  <c r="Q462" i="2"/>
  <c r="R462" i="2"/>
  <c r="S462" i="2"/>
  <c r="T462" i="2"/>
  <c r="A463" i="2"/>
  <c r="B463" i="2" s="1"/>
  <c r="D463" i="2"/>
  <c r="G463" i="2"/>
  <c r="E463" i="2" s="1"/>
  <c r="F463" i="2" s="1"/>
  <c r="I463" i="2"/>
  <c r="L463" i="2"/>
  <c r="M463" i="2"/>
  <c r="P463" i="2"/>
  <c r="Q463" i="2"/>
  <c r="R463" i="2"/>
  <c r="S463" i="2"/>
  <c r="T463" i="2"/>
  <c r="A464" i="2"/>
  <c r="B464" i="2" s="1"/>
  <c r="D464" i="2"/>
  <c r="G464" i="2"/>
  <c r="E464" i="2" s="1"/>
  <c r="F464" i="2" s="1"/>
  <c r="I464" i="2"/>
  <c r="L464" i="2"/>
  <c r="M464" i="2"/>
  <c r="P464" i="2"/>
  <c r="Q464" i="2"/>
  <c r="R464" i="2"/>
  <c r="S464" i="2"/>
  <c r="T464" i="2"/>
  <c r="A465" i="2"/>
  <c r="B465" i="2" s="1"/>
  <c r="D465" i="2"/>
  <c r="G465" i="2"/>
  <c r="E465" i="2" s="1"/>
  <c r="F465" i="2" s="1"/>
  <c r="I465" i="2"/>
  <c r="L465" i="2"/>
  <c r="M465" i="2"/>
  <c r="P465" i="2"/>
  <c r="Q465" i="2"/>
  <c r="R465" i="2"/>
  <c r="S465" i="2"/>
  <c r="T465" i="2"/>
  <c r="A466" i="2"/>
  <c r="B466" i="2" s="1"/>
  <c r="D466" i="2"/>
  <c r="G466" i="2"/>
  <c r="E466" i="2" s="1"/>
  <c r="F466" i="2" s="1"/>
  <c r="I466" i="2"/>
  <c r="L466" i="2"/>
  <c r="M466" i="2"/>
  <c r="P466" i="2"/>
  <c r="Q466" i="2"/>
  <c r="R466" i="2"/>
  <c r="S466" i="2"/>
  <c r="T466" i="2"/>
  <c r="A467" i="2"/>
  <c r="B467" i="2" s="1"/>
  <c r="D467" i="2"/>
  <c r="G467" i="2"/>
  <c r="E467" i="2" s="1"/>
  <c r="F467" i="2" s="1"/>
  <c r="I467" i="2"/>
  <c r="L467" i="2"/>
  <c r="M467" i="2"/>
  <c r="P467" i="2"/>
  <c r="Q467" i="2"/>
  <c r="R467" i="2"/>
  <c r="S467" i="2"/>
  <c r="T467" i="2"/>
  <c r="A468" i="2"/>
  <c r="B468" i="2" s="1"/>
  <c r="D468" i="2"/>
  <c r="G468" i="2"/>
  <c r="E468" i="2" s="1"/>
  <c r="F468" i="2" s="1"/>
  <c r="I468" i="2"/>
  <c r="L468" i="2"/>
  <c r="M468" i="2"/>
  <c r="P468" i="2"/>
  <c r="Q468" i="2"/>
  <c r="R468" i="2"/>
  <c r="S468" i="2"/>
  <c r="T468" i="2"/>
  <c r="A469" i="2"/>
  <c r="B469" i="2" s="1"/>
  <c r="D469" i="2"/>
  <c r="G469" i="2"/>
  <c r="E469" i="2" s="1"/>
  <c r="F469" i="2" s="1"/>
  <c r="I469" i="2"/>
  <c r="L469" i="2"/>
  <c r="M469" i="2"/>
  <c r="P469" i="2"/>
  <c r="Q469" i="2"/>
  <c r="R469" i="2"/>
  <c r="S469" i="2"/>
  <c r="T469" i="2"/>
  <c r="A470" i="2"/>
  <c r="B470" i="2" s="1"/>
  <c r="D470" i="2"/>
  <c r="G470" i="2"/>
  <c r="E470" i="2" s="1"/>
  <c r="F470" i="2" s="1"/>
  <c r="I470" i="2"/>
  <c r="L470" i="2"/>
  <c r="M470" i="2"/>
  <c r="P470" i="2"/>
  <c r="Q470" i="2"/>
  <c r="R470" i="2"/>
  <c r="S470" i="2"/>
  <c r="T470" i="2"/>
  <c r="A471" i="2"/>
  <c r="B471" i="2" s="1"/>
  <c r="D471" i="2"/>
  <c r="G471" i="2"/>
  <c r="E471" i="2" s="1"/>
  <c r="F471" i="2" s="1"/>
  <c r="I471" i="2"/>
  <c r="L471" i="2"/>
  <c r="M471" i="2"/>
  <c r="P471" i="2"/>
  <c r="Q471" i="2"/>
  <c r="R471" i="2"/>
  <c r="S471" i="2"/>
  <c r="T471" i="2"/>
  <c r="A472" i="2"/>
  <c r="B472" i="2" s="1"/>
  <c r="D472" i="2"/>
  <c r="G472" i="2"/>
  <c r="E472" i="2" s="1"/>
  <c r="F472" i="2" s="1"/>
  <c r="I472" i="2"/>
  <c r="L472" i="2"/>
  <c r="M472" i="2"/>
  <c r="P472" i="2"/>
  <c r="Q472" i="2"/>
  <c r="R472" i="2"/>
  <c r="S472" i="2"/>
  <c r="T472" i="2"/>
  <c r="A473" i="2"/>
  <c r="B473" i="2" s="1"/>
  <c r="D473" i="2"/>
  <c r="G473" i="2"/>
  <c r="E473" i="2" s="1"/>
  <c r="F473" i="2" s="1"/>
  <c r="I473" i="2"/>
  <c r="L473" i="2"/>
  <c r="M473" i="2"/>
  <c r="P473" i="2"/>
  <c r="Q473" i="2"/>
  <c r="R473" i="2"/>
  <c r="S473" i="2"/>
  <c r="T473" i="2"/>
  <c r="A474" i="2"/>
  <c r="B474" i="2" s="1"/>
  <c r="D474" i="2"/>
  <c r="G474" i="2"/>
  <c r="E474" i="2" s="1"/>
  <c r="F474" i="2" s="1"/>
  <c r="I474" i="2"/>
  <c r="L474" i="2"/>
  <c r="M474" i="2"/>
  <c r="P474" i="2"/>
  <c r="Q474" i="2"/>
  <c r="R474" i="2"/>
  <c r="S474" i="2"/>
  <c r="T474" i="2"/>
  <c r="A475" i="2"/>
  <c r="B475" i="2" s="1"/>
  <c r="D475" i="2"/>
  <c r="G475" i="2"/>
  <c r="E475" i="2" s="1"/>
  <c r="F475" i="2" s="1"/>
  <c r="I475" i="2"/>
  <c r="L475" i="2"/>
  <c r="M475" i="2"/>
  <c r="P475" i="2"/>
  <c r="Q475" i="2"/>
  <c r="R475" i="2"/>
  <c r="S475" i="2"/>
  <c r="T475" i="2"/>
  <c r="A476" i="2"/>
  <c r="B476" i="2" s="1"/>
  <c r="D476" i="2"/>
  <c r="G476" i="2"/>
  <c r="E476" i="2" s="1"/>
  <c r="F476" i="2" s="1"/>
  <c r="I476" i="2"/>
  <c r="L476" i="2"/>
  <c r="M476" i="2"/>
  <c r="P476" i="2"/>
  <c r="Q476" i="2"/>
  <c r="R476" i="2"/>
  <c r="S476" i="2"/>
  <c r="T476" i="2"/>
  <c r="A477" i="2"/>
  <c r="B477" i="2" s="1"/>
  <c r="D477" i="2"/>
  <c r="G477" i="2"/>
  <c r="E477" i="2" s="1"/>
  <c r="F477" i="2" s="1"/>
  <c r="I477" i="2"/>
  <c r="L477" i="2"/>
  <c r="M477" i="2"/>
  <c r="P477" i="2"/>
  <c r="Q477" i="2"/>
  <c r="R477" i="2"/>
  <c r="S477" i="2"/>
  <c r="T477" i="2"/>
  <c r="A478" i="2"/>
  <c r="B478" i="2" s="1"/>
  <c r="D478" i="2"/>
  <c r="G478" i="2"/>
  <c r="E478" i="2" s="1"/>
  <c r="F478" i="2" s="1"/>
  <c r="I478" i="2"/>
  <c r="L478" i="2"/>
  <c r="M478" i="2"/>
  <c r="P478" i="2"/>
  <c r="Q478" i="2"/>
  <c r="R478" i="2"/>
  <c r="S478" i="2"/>
  <c r="T478" i="2"/>
  <c r="A479" i="2"/>
  <c r="B479" i="2" s="1"/>
  <c r="D479" i="2"/>
  <c r="G479" i="2"/>
  <c r="E479" i="2" s="1"/>
  <c r="F479" i="2" s="1"/>
  <c r="I479" i="2"/>
  <c r="L479" i="2"/>
  <c r="M479" i="2"/>
  <c r="P479" i="2"/>
  <c r="Q479" i="2"/>
  <c r="R479" i="2"/>
  <c r="S479" i="2"/>
  <c r="T479" i="2"/>
  <c r="A480" i="2"/>
  <c r="B480" i="2" s="1"/>
  <c r="D480" i="2"/>
  <c r="G480" i="2"/>
  <c r="E480" i="2" s="1"/>
  <c r="F480" i="2" s="1"/>
  <c r="I480" i="2"/>
  <c r="L480" i="2"/>
  <c r="M480" i="2"/>
  <c r="P480" i="2"/>
  <c r="Q480" i="2"/>
  <c r="R480" i="2"/>
  <c r="S480" i="2"/>
  <c r="T480" i="2"/>
  <c r="A481" i="2"/>
  <c r="B481" i="2" s="1"/>
  <c r="D481" i="2"/>
  <c r="G481" i="2"/>
  <c r="E481" i="2" s="1"/>
  <c r="F481" i="2" s="1"/>
  <c r="I481" i="2"/>
  <c r="L481" i="2"/>
  <c r="M481" i="2"/>
  <c r="P481" i="2"/>
  <c r="Q481" i="2"/>
  <c r="R481" i="2"/>
  <c r="S481" i="2"/>
  <c r="T481" i="2"/>
  <c r="A482" i="2"/>
  <c r="B482" i="2" s="1"/>
  <c r="D482" i="2"/>
  <c r="G482" i="2"/>
  <c r="E482" i="2" s="1"/>
  <c r="F482" i="2" s="1"/>
  <c r="I482" i="2"/>
  <c r="L482" i="2"/>
  <c r="M482" i="2"/>
  <c r="P482" i="2"/>
  <c r="Q482" i="2"/>
  <c r="R482" i="2"/>
  <c r="S482" i="2"/>
  <c r="T482" i="2"/>
  <c r="A483" i="2"/>
  <c r="B483" i="2" s="1"/>
  <c r="D483" i="2"/>
  <c r="G483" i="2"/>
  <c r="E483" i="2" s="1"/>
  <c r="F483" i="2" s="1"/>
  <c r="I483" i="2"/>
  <c r="L483" i="2"/>
  <c r="M483" i="2"/>
  <c r="P483" i="2"/>
  <c r="Q483" i="2"/>
  <c r="R483" i="2"/>
  <c r="S483" i="2"/>
  <c r="T483" i="2"/>
  <c r="A484" i="2"/>
  <c r="B484" i="2" s="1"/>
  <c r="D484" i="2"/>
  <c r="G484" i="2"/>
  <c r="E484" i="2" s="1"/>
  <c r="F484" i="2" s="1"/>
  <c r="I484" i="2"/>
  <c r="L484" i="2"/>
  <c r="M484" i="2"/>
  <c r="P484" i="2"/>
  <c r="Q484" i="2"/>
  <c r="R484" i="2"/>
  <c r="S484" i="2"/>
  <c r="T484" i="2"/>
  <c r="A485" i="2"/>
  <c r="B485" i="2" s="1"/>
  <c r="D485" i="2"/>
  <c r="G485" i="2"/>
  <c r="E485" i="2" s="1"/>
  <c r="F485" i="2" s="1"/>
  <c r="I485" i="2"/>
  <c r="L485" i="2"/>
  <c r="M485" i="2"/>
  <c r="P485" i="2"/>
  <c r="Q485" i="2"/>
  <c r="R485" i="2"/>
  <c r="S485" i="2"/>
  <c r="T485" i="2"/>
  <c r="A486" i="2"/>
  <c r="B486" i="2" s="1"/>
  <c r="D486" i="2"/>
  <c r="G486" i="2"/>
  <c r="E486" i="2" s="1"/>
  <c r="F486" i="2" s="1"/>
  <c r="I486" i="2"/>
  <c r="L486" i="2"/>
  <c r="M486" i="2"/>
  <c r="P486" i="2"/>
  <c r="Q486" i="2"/>
  <c r="R486" i="2"/>
  <c r="S486" i="2"/>
  <c r="T486" i="2"/>
  <c r="A487" i="2"/>
  <c r="B487" i="2" s="1"/>
  <c r="D487" i="2"/>
  <c r="G487" i="2"/>
  <c r="E487" i="2" s="1"/>
  <c r="F487" i="2" s="1"/>
  <c r="I487" i="2"/>
  <c r="L487" i="2"/>
  <c r="M487" i="2"/>
  <c r="P487" i="2"/>
  <c r="Q487" i="2"/>
  <c r="R487" i="2"/>
  <c r="S487" i="2"/>
  <c r="T487" i="2"/>
  <c r="A488" i="2"/>
  <c r="B488" i="2" s="1"/>
  <c r="D488" i="2"/>
  <c r="G488" i="2"/>
  <c r="E488" i="2" s="1"/>
  <c r="F488" i="2" s="1"/>
  <c r="I488" i="2"/>
  <c r="L488" i="2"/>
  <c r="M488" i="2"/>
  <c r="P488" i="2"/>
  <c r="Q488" i="2"/>
  <c r="R488" i="2"/>
  <c r="S488" i="2"/>
  <c r="T488" i="2"/>
  <c r="A489" i="2"/>
  <c r="B489" i="2" s="1"/>
  <c r="D489" i="2"/>
  <c r="G489" i="2"/>
  <c r="E489" i="2" s="1"/>
  <c r="F489" i="2" s="1"/>
  <c r="I489" i="2"/>
  <c r="L489" i="2"/>
  <c r="M489" i="2"/>
  <c r="P489" i="2"/>
  <c r="Q489" i="2"/>
  <c r="R489" i="2"/>
  <c r="S489" i="2"/>
  <c r="T489" i="2"/>
  <c r="A490" i="2"/>
  <c r="B490" i="2" s="1"/>
  <c r="D490" i="2"/>
  <c r="G490" i="2"/>
  <c r="E490" i="2" s="1"/>
  <c r="F490" i="2" s="1"/>
  <c r="I490" i="2"/>
  <c r="L490" i="2"/>
  <c r="M490" i="2"/>
  <c r="P490" i="2"/>
  <c r="Q490" i="2"/>
  <c r="R490" i="2"/>
  <c r="S490" i="2"/>
  <c r="T490" i="2"/>
  <c r="A491" i="2"/>
  <c r="B491" i="2" s="1"/>
  <c r="D491" i="2"/>
  <c r="G491" i="2"/>
  <c r="E491" i="2" s="1"/>
  <c r="F491" i="2" s="1"/>
  <c r="I491" i="2"/>
  <c r="L491" i="2"/>
  <c r="M491" i="2"/>
  <c r="P491" i="2"/>
  <c r="Q491" i="2"/>
  <c r="R491" i="2"/>
  <c r="S491" i="2"/>
  <c r="T491" i="2"/>
  <c r="A492" i="2"/>
  <c r="B492" i="2" s="1"/>
  <c r="D492" i="2"/>
  <c r="G492" i="2"/>
  <c r="E492" i="2" s="1"/>
  <c r="F492" i="2" s="1"/>
  <c r="I492" i="2"/>
  <c r="L492" i="2"/>
  <c r="M492" i="2"/>
  <c r="P492" i="2"/>
  <c r="Q492" i="2"/>
  <c r="R492" i="2"/>
  <c r="S492" i="2"/>
  <c r="T492" i="2"/>
  <c r="A493" i="2"/>
  <c r="B493" i="2" s="1"/>
  <c r="D493" i="2"/>
  <c r="G493" i="2"/>
  <c r="E493" i="2" s="1"/>
  <c r="F493" i="2" s="1"/>
  <c r="I493" i="2"/>
  <c r="L493" i="2"/>
  <c r="M493" i="2"/>
  <c r="P493" i="2"/>
  <c r="Q493" i="2"/>
  <c r="R493" i="2"/>
  <c r="S493" i="2"/>
  <c r="T493" i="2"/>
  <c r="A494" i="2"/>
  <c r="B494" i="2" s="1"/>
  <c r="D494" i="2"/>
  <c r="G494" i="2"/>
  <c r="E494" i="2" s="1"/>
  <c r="F494" i="2" s="1"/>
  <c r="I494" i="2"/>
  <c r="L494" i="2"/>
  <c r="M494" i="2"/>
  <c r="P494" i="2"/>
  <c r="Q494" i="2"/>
  <c r="R494" i="2"/>
  <c r="S494" i="2"/>
  <c r="T494" i="2"/>
  <c r="A495" i="2"/>
  <c r="B495" i="2" s="1"/>
  <c r="D495" i="2"/>
  <c r="G495" i="2"/>
  <c r="E495" i="2" s="1"/>
  <c r="F495" i="2" s="1"/>
  <c r="I495" i="2"/>
  <c r="L495" i="2"/>
  <c r="M495" i="2"/>
  <c r="P495" i="2"/>
  <c r="Q495" i="2"/>
  <c r="R495" i="2"/>
  <c r="S495" i="2"/>
  <c r="T495" i="2"/>
  <c r="A496" i="2"/>
  <c r="B496" i="2" s="1"/>
  <c r="D496" i="2"/>
  <c r="G496" i="2"/>
  <c r="E496" i="2" s="1"/>
  <c r="F496" i="2" s="1"/>
  <c r="I496" i="2"/>
  <c r="L496" i="2"/>
  <c r="M496" i="2"/>
  <c r="P496" i="2"/>
  <c r="Q496" i="2"/>
  <c r="R496" i="2"/>
  <c r="S496" i="2"/>
  <c r="T496" i="2"/>
  <c r="A497" i="2"/>
  <c r="B497" i="2" s="1"/>
  <c r="D497" i="2"/>
  <c r="G497" i="2"/>
  <c r="E497" i="2" s="1"/>
  <c r="F497" i="2" s="1"/>
  <c r="I497" i="2"/>
  <c r="L497" i="2"/>
  <c r="M497" i="2"/>
  <c r="P497" i="2"/>
  <c r="Q497" i="2"/>
  <c r="R497" i="2"/>
  <c r="S497" i="2"/>
  <c r="T497" i="2"/>
  <c r="A498" i="2"/>
  <c r="B498" i="2" s="1"/>
  <c r="D498" i="2"/>
  <c r="G498" i="2"/>
  <c r="E498" i="2" s="1"/>
  <c r="F498" i="2" s="1"/>
  <c r="I498" i="2"/>
  <c r="L498" i="2"/>
  <c r="M498" i="2"/>
  <c r="P498" i="2"/>
  <c r="Q498" i="2"/>
  <c r="R498" i="2"/>
  <c r="S498" i="2"/>
  <c r="T498" i="2"/>
  <c r="A499" i="2"/>
  <c r="B499" i="2" s="1"/>
  <c r="D499" i="2"/>
  <c r="G499" i="2"/>
  <c r="E499" i="2" s="1"/>
  <c r="F499" i="2" s="1"/>
  <c r="I499" i="2"/>
  <c r="L499" i="2"/>
  <c r="M499" i="2"/>
  <c r="P499" i="2"/>
  <c r="Q499" i="2"/>
  <c r="R499" i="2"/>
  <c r="S499" i="2"/>
  <c r="T499" i="2"/>
  <c r="A500" i="2"/>
  <c r="B500" i="2" s="1"/>
  <c r="D500" i="2"/>
  <c r="G500" i="2"/>
  <c r="E500" i="2" s="1"/>
  <c r="F500" i="2" s="1"/>
  <c r="I500" i="2"/>
  <c r="L500" i="2"/>
  <c r="M500" i="2"/>
  <c r="P500" i="2"/>
  <c r="Q500" i="2"/>
  <c r="R500" i="2"/>
  <c r="S500" i="2"/>
  <c r="T500" i="2"/>
  <c r="A501" i="2"/>
  <c r="B501" i="2" s="1"/>
  <c r="D501" i="2"/>
  <c r="G501" i="2"/>
  <c r="E501" i="2" s="1"/>
  <c r="F501" i="2" s="1"/>
  <c r="I501" i="2"/>
  <c r="L501" i="2"/>
  <c r="M501" i="2"/>
  <c r="P501" i="2"/>
  <c r="Q501" i="2"/>
  <c r="R501" i="2"/>
  <c r="S501" i="2"/>
  <c r="T501" i="2"/>
  <c r="A502" i="2"/>
  <c r="B502" i="2" s="1"/>
  <c r="D502" i="2"/>
  <c r="G502" i="2"/>
  <c r="E502" i="2" s="1"/>
  <c r="F502" i="2" s="1"/>
  <c r="I502" i="2"/>
  <c r="L502" i="2"/>
  <c r="M502" i="2"/>
  <c r="P502" i="2"/>
  <c r="Q502" i="2"/>
  <c r="R502" i="2"/>
  <c r="S502" i="2"/>
  <c r="T502" i="2"/>
  <c r="A503" i="2"/>
  <c r="B503" i="2" s="1"/>
  <c r="D503" i="2"/>
  <c r="G503" i="2"/>
  <c r="E503" i="2" s="1"/>
  <c r="F503" i="2" s="1"/>
  <c r="I503" i="2"/>
  <c r="L503" i="2"/>
  <c r="M503" i="2"/>
  <c r="P503" i="2"/>
  <c r="Q503" i="2"/>
  <c r="R503" i="2"/>
  <c r="S503" i="2"/>
  <c r="T503" i="2"/>
  <c r="A504" i="2"/>
  <c r="B504" i="2" s="1"/>
  <c r="D504" i="2"/>
  <c r="G504" i="2"/>
  <c r="E504" i="2" s="1"/>
  <c r="F504" i="2" s="1"/>
  <c r="I504" i="2"/>
  <c r="L504" i="2"/>
  <c r="M504" i="2"/>
  <c r="P504" i="2"/>
  <c r="Q504" i="2"/>
  <c r="R504" i="2"/>
  <c r="S504" i="2"/>
  <c r="T504" i="2"/>
  <c r="A505" i="2"/>
  <c r="B505" i="2" s="1"/>
  <c r="D505" i="2"/>
  <c r="G505" i="2"/>
  <c r="E505" i="2" s="1"/>
  <c r="F505" i="2" s="1"/>
  <c r="I505" i="2"/>
  <c r="L505" i="2"/>
  <c r="M505" i="2"/>
  <c r="P505" i="2"/>
  <c r="Q505" i="2"/>
  <c r="R505" i="2"/>
  <c r="S505" i="2"/>
  <c r="T505" i="2"/>
  <c r="A506" i="2"/>
  <c r="B506" i="2" s="1"/>
  <c r="D506" i="2"/>
  <c r="G506" i="2"/>
  <c r="E506" i="2" s="1"/>
  <c r="F506" i="2" s="1"/>
  <c r="I506" i="2"/>
  <c r="L506" i="2"/>
  <c r="M506" i="2"/>
  <c r="P506" i="2"/>
  <c r="Q506" i="2"/>
  <c r="R506" i="2"/>
  <c r="S506" i="2"/>
  <c r="T506" i="2"/>
  <c r="A507" i="2"/>
  <c r="B507" i="2" s="1"/>
  <c r="D507" i="2"/>
  <c r="G507" i="2"/>
  <c r="E507" i="2" s="1"/>
  <c r="F507" i="2" s="1"/>
  <c r="I507" i="2"/>
  <c r="L507" i="2"/>
  <c r="M507" i="2"/>
  <c r="P507" i="2"/>
  <c r="Q507" i="2"/>
  <c r="R507" i="2"/>
  <c r="S507" i="2"/>
  <c r="T507" i="2"/>
  <c r="A508" i="2"/>
  <c r="B508" i="2" s="1"/>
  <c r="D508" i="2"/>
  <c r="G508" i="2"/>
  <c r="E508" i="2" s="1"/>
  <c r="F508" i="2" s="1"/>
  <c r="I508" i="2"/>
  <c r="L508" i="2"/>
  <c r="M508" i="2"/>
  <c r="P508" i="2"/>
  <c r="Q508" i="2"/>
  <c r="R508" i="2"/>
  <c r="S508" i="2"/>
  <c r="T508" i="2"/>
  <c r="A509" i="2"/>
  <c r="B509" i="2" s="1"/>
  <c r="D509" i="2"/>
  <c r="G509" i="2"/>
  <c r="E509" i="2" s="1"/>
  <c r="F509" i="2" s="1"/>
  <c r="I509" i="2"/>
  <c r="L509" i="2"/>
  <c r="M509" i="2"/>
  <c r="P509" i="2"/>
  <c r="Q509" i="2"/>
  <c r="R509" i="2"/>
  <c r="S509" i="2"/>
  <c r="T509" i="2"/>
  <c r="A510" i="2"/>
  <c r="B510" i="2" s="1"/>
  <c r="D510" i="2"/>
  <c r="G510" i="2"/>
  <c r="E510" i="2" s="1"/>
  <c r="F510" i="2" s="1"/>
  <c r="I510" i="2"/>
  <c r="L510" i="2"/>
  <c r="M510" i="2"/>
  <c r="P510" i="2"/>
  <c r="Q510" i="2"/>
  <c r="R510" i="2"/>
  <c r="S510" i="2"/>
  <c r="T510" i="2"/>
  <c r="A511" i="2"/>
  <c r="B511" i="2" s="1"/>
  <c r="D511" i="2"/>
  <c r="G511" i="2"/>
  <c r="E511" i="2" s="1"/>
  <c r="F511" i="2" s="1"/>
  <c r="I511" i="2"/>
  <c r="L511" i="2"/>
  <c r="M511" i="2"/>
  <c r="P511" i="2"/>
  <c r="Q511" i="2"/>
  <c r="R511" i="2"/>
  <c r="S511" i="2"/>
  <c r="T511" i="2"/>
  <c r="A512" i="2"/>
  <c r="B512" i="2" s="1"/>
  <c r="D512" i="2"/>
  <c r="G512" i="2"/>
  <c r="E512" i="2" s="1"/>
  <c r="F512" i="2" s="1"/>
  <c r="I512" i="2"/>
  <c r="L512" i="2"/>
  <c r="M512" i="2"/>
  <c r="P512" i="2"/>
  <c r="Q512" i="2"/>
  <c r="R512" i="2"/>
  <c r="S512" i="2"/>
  <c r="T512" i="2"/>
  <c r="A513" i="2"/>
  <c r="B513" i="2" s="1"/>
  <c r="D513" i="2"/>
  <c r="G513" i="2"/>
  <c r="E513" i="2" s="1"/>
  <c r="F513" i="2" s="1"/>
  <c r="I513" i="2"/>
  <c r="L513" i="2"/>
  <c r="M513" i="2"/>
  <c r="P513" i="2"/>
  <c r="Q513" i="2"/>
  <c r="R513" i="2"/>
  <c r="S513" i="2"/>
  <c r="T513" i="2"/>
  <c r="A514" i="2"/>
  <c r="B514" i="2" s="1"/>
  <c r="D514" i="2"/>
  <c r="G514" i="2"/>
  <c r="E514" i="2" s="1"/>
  <c r="F514" i="2" s="1"/>
  <c r="I514" i="2"/>
  <c r="L514" i="2"/>
  <c r="M514" i="2"/>
  <c r="P514" i="2"/>
  <c r="Q514" i="2"/>
  <c r="R514" i="2"/>
  <c r="S514" i="2"/>
  <c r="T514" i="2"/>
  <c r="A515" i="2"/>
  <c r="B515" i="2" s="1"/>
  <c r="D515" i="2"/>
  <c r="G515" i="2"/>
  <c r="E515" i="2" s="1"/>
  <c r="F515" i="2" s="1"/>
  <c r="I515" i="2"/>
  <c r="L515" i="2"/>
  <c r="M515" i="2"/>
  <c r="P515" i="2"/>
  <c r="Q515" i="2"/>
  <c r="R515" i="2"/>
  <c r="S515" i="2"/>
  <c r="T515" i="2"/>
  <c r="A516" i="2"/>
  <c r="B516" i="2" s="1"/>
  <c r="D516" i="2"/>
  <c r="G516" i="2"/>
  <c r="E516" i="2" s="1"/>
  <c r="F516" i="2" s="1"/>
  <c r="I516" i="2"/>
  <c r="L516" i="2"/>
  <c r="M516" i="2"/>
  <c r="P516" i="2"/>
  <c r="Q516" i="2"/>
  <c r="R516" i="2"/>
  <c r="S516" i="2"/>
  <c r="T516" i="2"/>
  <c r="A517" i="2"/>
  <c r="B517" i="2" s="1"/>
  <c r="D517" i="2"/>
  <c r="G517" i="2"/>
  <c r="E517" i="2" s="1"/>
  <c r="F517" i="2" s="1"/>
  <c r="I517" i="2"/>
  <c r="L517" i="2"/>
  <c r="M517" i="2"/>
  <c r="P517" i="2"/>
  <c r="Q517" i="2"/>
  <c r="R517" i="2"/>
  <c r="S517" i="2"/>
  <c r="T517" i="2"/>
  <c r="A518" i="2"/>
  <c r="B518" i="2" s="1"/>
  <c r="D518" i="2"/>
  <c r="G518" i="2"/>
  <c r="E518" i="2" s="1"/>
  <c r="F518" i="2" s="1"/>
  <c r="I518" i="2"/>
  <c r="L518" i="2"/>
  <c r="M518" i="2"/>
  <c r="P518" i="2"/>
  <c r="Q518" i="2"/>
  <c r="R518" i="2"/>
  <c r="S518" i="2"/>
  <c r="T518" i="2"/>
  <c r="A519" i="2"/>
  <c r="B519" i="2" s="1"/>
  <c r="D519" i="2"/>
  <c r="G519" i="2"/>
  <c r="E519" i="2" s="1"/>
  <c r="F519" i="2" s="1"/>
  <c r="I519" i="2"/>
  <c r="L519" i="2"/>
  <c r="M519" i="2"/>
  <c r="P519" i="2"/>
  <c r="Q519" i="2"/>
  <c r="R519" i="2"/>
  <c r="S519" i="2"/>
  <c r="T519" i="2"/>
  <c r="A520" i="2"/>
  <c r="B520" i="2" s="1"/>
  <c r="D520" i="2"/>
  <c r="G520" i="2"/>
  <c r="E520" i="2" s="1"/>
  <c r="F520" i="2" s="1"/>
  <c r="I520" i="2"/>
  <c r="L520" i="2"/>
  <c r="M520" i="2"/>
  <c r="P520" i="2"/>
  <c r="Q520" i="2"/>
  <c r="R520" i="2"/>
  <c r="S520" i="2"/>
  <c r="T520" i="2"/>
  <c r="A521" i="2"/>
  <c r="B521" i="2" s="1"/>
  <c r="D521" i="2"/>
  <c r="G521" i="2"/>
  <c r="E521" i="2" s="1"/>
  <c r="F521" i="2" s="1"/>
  <c r="I521" i="2"/>
  <c r="L521" i="2"/>
  <c r="M521" i="2"/>
  <c r="P521" i="2"/>
  <c r="Q521" i="2"/>
  <c r="R521" i="2"/>
  <c r="S521" i="2"/>
  <c r="T521" i="2"/>
  <c r="A522" i="2"/>
  <c r="B522" i="2" s="1"/>
  <c r="D522" i="2"/>
  <c r="G522" i="2"/>
  <c r="E522" i="2" s="1"/>
  <c r="F522" i="2" s="1"/>
  <c r="I522" i="2"/>
  <c r="L522" i="2"/>
  <c r="M522" i="2"/>
  <c r="P522" i="2"/>
  <c r="Q522" i="2"/>
  <c r="R522" i="2"/>
  <c r="S522" i="2"/>
  <c r="T522" i="2"/>
  <c r="A523" i="2"/>
  <c r="B523" i="2" s="1"/>
  <c r="D523" i="2"/>
  <c r="G523" i="2"/>
  <c r="E523" i="2" s="1"/>
  <c r="F523" i="2" s="1"/>
  <c r="I523" i="2"/>
  <c r="L523" i="2"/>
  <c r="M523" i="2"/>
  <c r="P523" i="2"/>
  <c r="Q523" i="2"/>
  <c r="R523" i="2"/>
  <c r="S523" i="2"/>
  <c r="T523" i="2"/>
  <c r="A524" i="2"/>
  <c r="B524" i="2" s="1"/>
  <c r="D524" i="2"/>
  <c r="G524" i="2"/>
  <c r="E524" i="2" s="1"/>
  <c r="F524" i="2" s="1"/>
  <c r="I524" i="2"/>
  <c r="L524" i="2"/>
  <c r="M524" i="2"/>
  <c r="P524" i="2"/>
  <c r="Q524" i="2"/>
  <c r="R524" i="2"/>
  <c r="S524" i="2"/>
  <c r="T524" i="2"/>
  <c r="A525" i="2"/>
  <c r="B525" i="2" s="1"/>
  <c r="D525" i="2"/>
  <c r="G525" i="2"/>
  <c r="E525" i="2" s="1"/>
  <c r="F525" i="2" s="1"/>
  <c r="I525" i="2"/>
  <c r="L525" i="2"/>
  <c r="M525" i="2"/>
  <c r="P525" i="2"/>
  <c r="Q525" i="2"/>
  <c r="R525" i="2"/>
  <c r="S525" i="2"/>
  <c r="T525" i="2"/>
  <c r="A526" i="2"/>
  <c r="B526" i="2" s="1"/>
  <c r="D526" i="2"/>
  <c r="G526" i="2"/>
  <c r="E526" i="2" s="1"/>
  <c r="F526" i="2" s="1"/>
  <c r="I526" i="2"/>
  <c r="L526" i="2"/>
  <c r="M526" i="2"/>
  <c r="P526" i="2"/>
  <c r="Q526" i="2"/>
  <c r="R526" i="2"/>
  <c r="S526" i="2"/>
  <c r="T526" i="2"/>
  <c r="A527" i="2"/>
  <c r="B527" i="2" s="1"/>
  <c r="D527" i="2"/>
  <c r="G527" i="2"/>
  <c r="E527" i="2" s="1"/>
  <c r="F527" i="2" s="1"/>
  <c r="I527" i="2"/>
  <c r="L527" i="2"/>
  <c r="M527" i="2"/>
  <c r="P527" i="2"/>
  <c r="Q527" i="2"/>
  <c r="R527" i="2"/>
  <c r="S527" i="2"/>
  <c r="T527" i="2"/>
  <c r="A528" i="2"/>
  <c r="B528" i="2" s="1"/>
  <c r="D528" i="2"/>
  <c r="G528" i="2"/>
  <c r="E528" i="2" s="1"/>
  <c r="F528" i="2" s="1"/>
  <c r="I528" i="2"/>
  <c r="L528" i="2"/>
  <c r="M528" i="2"/>
  <c r="P528" i="2"/>
  <c r="Q528" i="2"/>
  <c r="R528" i="2"/>
  <c r="S528" i="2"/>
  <c r="T528" i="2"/>
  <c r="A529" i="2"/>
  <c r="B529" i="2" s="1"/>
  <c r="D529" i="2"/>
  <c r="G529" i="2"/>
  <c r="E529" i="2" s="1"/>
  <c r="F529" i="2" s="1"/>
  <c r="I529" i="2"/>
  <c r="L529" i="2"/>
  <c r="M529" i="2"/>
  <c r="P529" i="2"/>
  <c r="Q529" i="2"/>
  <c r="R529" i="2"/>
  <c r="S529" i="2"/>
  <c r="T529" i="2"/>
  <c r="A530" i="2"/>
  <c r="B530" i="2" s="1"/>
  <c r="D530" i="2"/>
  <c r="G530" i="2"/>
  <c r="E530" i="2" s="1"/>
  <c r="F530" i="2" s="1"/>
  <c r="I530" i="2"/>
  <c r="L530" i="2"/>
  <c r="M530" i="2"/>
  <c r="P530" i="2"/>
  <c r="Q530" i="2"/>
  <c r="R530" i="2"/>
  <c r="S530" i="2"/>
  <c r="T530" i="2"/>
  <c r="A531" i="2"/>
  <c r="B531" i="2" s="1"/>
  <c r="D531" i="2"/>
  <c r="G531" i="2"/>
  <c r="E531" i="2" s="1"/>
  <c r="F531" i="2" s="1"/>
  <c r="I531" i="2"/>
  <c r="L531" i="2"/>
  <c r="M531" i="2"/>
  <c r="P531" i="2"/>
  <c r="Q531" i="2"/>
  <c r="R531" i="2"/>
  <c r="S531" i="2"/>
  <c r="T531" i="2"/>
  <c r="A532" i="2"/>
  <c r="B532" i="2" s="1"/>
  <c r="D532" i="2"/>
  <c r="G532" i="2"/>
  <c r="E532" i="2" s="1"/>
  <c r="F532" i="2" s="1"/>
  <c r="I532" i="2"/>
  <c r="L532" i="2"/>
  <c r="M532" i="2"/>
  <c r="P532" i="2"/>
  <c r="Q532" i="2"/>
  <c r="R532" i="2"/>
  <c r="S532" i="2"/>
  <c r="T532" i="2"/>
  <c r="A533" i="2"/>
  <c r="B533" i="2" s="1"/>
  <c r="D533" i="2"/>
  <c r="G533" i="2"/>
  <c r="E533" i="2" s="1"/>
  <c r="F533" i="2" s="1"/>
  <c r="I533" i="2"/>
  <c r="L533" i="2"/>
  <c r="M533" i="2"/>
  <c r="P533" i="2"/>
  <c r="Q533" i="2"/>
  <c r="R533" i="2"/>
  <c r="S533" i="2"/>
  <c r="T533" i="2"/>
  <c r="A534" i="2"/>
  <c r="B534" i="2" s="1"/>
  <c r="D534" i="2"/>
  <c r="G534" i="2"/>
  <c r="E534" i="2" s="1"/>
  <c r="F534" i="2" s="1"/>
  <c r="I534" i="2"/>
  <c r="L534" i="2"/>
  <c r="M534" i="2"/>
  <c r="P534" i="2"/>
  <c r="Q534" i="2"/>
  <c r="R534" i="2"/>
  <c r="S534" i="2"/>
  <c r="T534" i="2"/>
  <c r="A535" i="2"/>
  <c r="B535" i="2" s="1"/>
  <c r="D535" i="2"/>
  <c r="G535" i="2"/>
  <c r="E535" i="2" s="1"/>
  <c r="F535" i="2" s="1"/>
  <c r="I535" i="2"/>
  <c r="L535" i="2"/>
  <c r="M535" i="2"/>
  <c r="P535" i="2"/>
  <c r="Q535" i="2"/>
  <c r="R535" i="2"/>
  <c r="S535" i="2"/>
  <c r="T535" i="2"/>
  <c r="A536" i="2"/>
  <c r="B536" i="2" s="1"/>
  <c r="D536" i="2"/>
  <c r="G536" i="2"/>
  <c r="E536" i="2" s="1"/>
  <c r="F536" i="2" s="1"/>
  <c r="I536" i="2"/>
  <c r="L536" i="2"/>
  <c r="M536" i="2"/>
  <c r="P536" i="2"/>
  <c r="Q536" i="2"/>
  <c r="R536" i="2"/>
  <c r="S536" i="2"/>
  <c r="T536" i="2"/>
  <c r="A537" i="2"/>
  <c r="B537" i="2" s="1"/>
  <c r="D537" i="2"/>
  <c r="G537" i="2"/>
  <c r="E537" i="2" s="1"/>
  <c r="F537" i="2" s="1"/>
  <c r="I537" i="2"/>
  <c r="L537" i="2"/>
  <c r="M537" i="2"/>
  <c r="P537" i="2"/>
  <c r="Q537" i="2"/>
  <c r="R537" i="2"/>
  <c r="S537" i="2"/>
  <c r="T537" i="2"/>
  <c r="A538" i="2"/>
  <c r="B538" i="2" s="1"/>
  <c r="D538" i="2"/>
  <c r="G538" i="2"/>
  <c r="E538" i="2" s="1"/>
  <c r="F538" i="2" s="1"/>
  <c r="I538" i="2"/>
  <c r="L538" i="2"/>
  <c r="M538" i="2"/>
  <c r="P538" i="2"/>
  <c r="Q538" i="2"/>
  <c r="R538" i="2"/>
  <c r="S538" i="2"/>
  <c r="T538" i="2"/>
  <c r="A539" i="2"/>
  <c r="B539" i="2" s="1"/>
  <c r="D539" i="2"/>
  <c r="G539" i="2"/>
  <c r="E539" i="2" s="1"/>
  <c r="F539" i="2" s="1"/>
  <c r="I539" i="2"/>
  <c r="L539" i="2"/>
  <c r="M539" i="2"/>
  <c r="P539" i="2"/>
  <c r="Q539" i="2"/>
  <c r="R539" i="2"/>
  <c r="S539" i="2"/>
  <c r="T539" i="2"/>
  <c r="A540" i="2"/>
  <c r="B540" i="2" s="1"/>
  <c r="D540" i="2"/>
  <c r="G540" i="2"/>
  <c r="E540" i="2" s="1"/>
  <c r="F540" i="2" s="1"/>
  <c r="I540" i="2"/>
  <c r="L540" i="2"/>
  <c r="M540" i="2"/>
  <c r="P540" i="2"/>
  <c r="Q540" i="2"/>
  <c r="R540" i="2"/>
  <c r="S540" i="2"/>
  <c r="T540" i="2"/>
  <c r="A541" i="2"/>
  <c r="B541" i="2" s="1"/>
  <c r="D541" i="2"/>
  <c r="G541" i="2"/>
  <c r="E541" i="2" s="1"/>
  <c r="F541" i="2" s="1"/>
  <c r="I541" i="2"/>
  <c r="L541" i="2"/>
  <c r="M541" i="2"/>
  <c r="P541" i="2"/>
  <c r="Q541" i="2"/>
  <c r="R541" i="2"/>
  <c r="S541" i="2"/>
  <c r="T541" i="2"/>
  <c r="A542" i="2"/>
  <c r="B542" i="2" s="1"/>
  <c r="D542" i="2"/>
  <c r="G542" i="2"/>
  <c r="E542" i="2" s="1"/>
  <c r="F542" i="2" s="1"/>
  <c r="I542" i="2"/>
  <c r="L542" i="2"/>
  <c r="M542" i="2"/>
  <c r="P542" i="2"/>
  <c r="Q542" i="2"/>
  <c r="R542" i="2"/>
  <c r="S542" i="2"/>
  <c r="T542" i="2"/>
  <c r="A543" i="2"/>
  <c r="B543" i="2" s="1"/>
  <c r="D543" i="2"/>
  <c r="G543" i="2"/>
  <c r="E543" i="2" s="1"/>
  <c r="F543" i="2" s="1"/>
  <c r="I543" i="2"/>
  <c r="L543" i="2"/>
  <c r="M543" i="2"/>
  <c r="P543" i="2"/>
  <c r="Q543" i="2"/>
  <c r="R543" i="2"/>
  <c r="S543" i="2"/>
  <c r="T543" i="2"/>
  <c r="A544" i="2"/>
  <c r="B544" i="2" s="1"/>
  <c r="D544" i="2"/>
  <c r="G544" i="2"/>
  <c r="E544" i="2" s="1"/>
  <c r="F544" i="2" s="1"/>
  <c r="I544" i="2"/>
  <c r="L544" i="2"/>
  <c r="M544" i="2"/>
  <c r="P544" i="2"/>
  <c r="Q544" i="2"/>
  <c r="R544" i="2"/>
  <c r="S544" i="2"/>
  <c r="T544" i="2"/>
  <c r="A545" i="2"/>
  <c r="B545" i="2" s="1"/>
  <c r="D545" i="2"/>
  <c r="G545" i="2"/>
  <c r="E545" i="2" s="1"/>
  <c r="F545" i="2" s="1"/>
  <c r="I545" i="2"/>
  <c r="L545" i="2"/>
  <c r="M545" i="2"/>
  <c r="P545" i="2"/>
  <c r="Q545" i="2"/>
  <c r="R545" i="2"/>
  <c r="S545" i="2"/>
  <c r="T545" i="2"/>
  <c r="A546" i="2"/>
  <c r="B546" i="2" s="1"/>
  <c r="D546" i="2"/>
  <c r="G546" i="2"/>
  <c r="E546" i="2" s="1"/>
  <c r="F546" i="2" s="1"/>
  <c r="I546" i="2"/>
  <c r="L546" i="2"/>
  <c r="M546" i="2"/>
  <c r="P546" i="2"/>
  <c r="Q546" i="2"/>
  <c r="R546" i="2"/>
  <c r="S546" i="2"/>
  <c r="T546" i="2"/>
  <c r="A547" i="2"/>
  <c r="B547" i="2" s="1"/>
  <c r="D547" i="2"/>
  <c r="G547" i="2"/>
  <c r="E547" i="2" s="1"/>
  <c r="F547" i="2" s="1"/>
  <c r="I547" i="2"/>
  <c r="L547" i="2"/>
  <c r="M547" i="2"/>
  <c r="P547" i="2"/>
  <c r="Q547" i="2"/>
  <c r="R547" i="2"/>
  <c r="S547" i="2"/>
  <c r="T547" i="2"/>
  <c r="A548" i="2"/>
  <c r="B548" i="2" s="1"/>
  <c r="D548" i="2"/>
  <c r="G548" i="2"/>
  <c r="E548" i="2" s="1"/>
  <c r="F548" i="2" s="1"/>
  <c r="I548" i="2"/>
  <c r="L548" i="2"/>
  <c r="M548" i="2"/>
  <c r="P548" i="2"/>
  <c r="Q548" i="2"/>
  <c r="R548" i="2"/>
  <c r="S548" i="2"/>
  <c r="T548" i="2"/>
  <c r="A549" i="2"/>
  <c r="B549" i="2" s="1"/>
  <c r="D549" i="2"/>
  <c r="G549" i="2"/>
  <c r="E549" i="2" s="1"/>
  <c r="F549" i="2" s="1"/>
  <c r="I549" i="2"/>
  <c r="L549" i="2"/>
  <c r="M549" i="2"/>
  <c r="P549" i="2"/>
  <c r="Q549" i="2"/>
  <c r="R549" i="2"/>
  <c r="S549" i="2"/>
  <c r="T549" i="2"/>
  <c r="A550" i="2"/>
  <c r="B550" i="2" s="1"/>
  <c r="D550" i="2"/>
  <c r="G550" i="2"/>
  <c r="E550" i="2" s="1"/>
  <c r="F550" i="2" s="1"/>
  <c r="I550" i="2"/>
  <c r="L550" i="2"/>
  <c r="M550" i="2"/>
  <c r="P550" i="2"/>
  <c r="Q550" i="2"/>
  <c r="R550" i="2"/>
  <c r="S550" i="2"/>
  <c r="T550" i="2"/>
  <c r="A551" i="2"/>
  <c r="B551" i="2" s="1"/>
  <c r="D551" i="2"/>
  <c r="G551" i="2"/>
  <c r="E551" i="2" s="1"/>
  <c r="F551" i="2" s="1"/>
  <c r="I551" i="2"/>
  <c r="L551" i="2"/>
  <c r="M551" i="2"/>
  <c r="P551" i="2"/>
  <c r="Q551" i="2"/>
  <c r="R551" i="2"/>
  <c r="S551" i="2"/>
  <c r="T551" i="2"/>
  <c r="A552" i="2"/>
  <c r="B552" i="2" s="1"/>
  <c r="D552" i="2"/>
  <c r="G552" i="2"/>
  <c r="E552" i="2" s="1"/>
  <c r="F552" i="2" s="1"/>
  <c r="I552" i="2"/>
  <c r="L552" i="2"/>
  <c r="M552" i="2"/>
  <c r="P552" i="2"/>
  <c r="Q552" i="2"/>
  <c r="R552" i="2"/>
  <c r="S552" i="2"/>
  <c r="T552" i="2"/>
  <c r="A553" i="2"/>
  <c r="B553" i="2" s="1"/>
  <c r="D553" i="2"/>
  <c r="G553" i="2"/>
  <c r="E553" i="2" s="1"/>
  <c r="F553" i="2" s="1"/>
  <c r="I553" i="2"/>
  <c r="L553" i="2"/>
  <c r="M553" i="2"/>
  <c r="P553" i="2"/>
  <c r="Q553" i="2"/>
  <c r="R553" i="2"/>
  <c r="S553" i="2"/>
  <c r="T553" i="2"/>
  <c r="A554" i="2"/>
  <c r="B554" i="2" s="1"/>
  <c r="D554" i="2"/>
  <c r="G554" i="2"/>
  <c r="E554" i="2" s="1"/>
  <c r="F554" i="2" s="1"/>
  <c r="I554" i="2"/>
  <c r="L554" i="2"/>
  <c r="M554" i="2"/>
  <c r="P554" i="2"/>
  <c r="Q554" i="2"/>
  <c r="R554" i="2"/>
  <c r="S554" i="2"/>
  <c r="T554" i="2"/>
  <c r="A555" i="2"/>
  <c r="B555" i="2" s="1"/>
  <c r="D555" i="2"/>
  <c r="G555" i="2"/>
  <c r="E555" i="2" s="1"/>
  <c r="F555" i="2" s="1"/>
  <c r="I555" i="2"/>
  <c r="L555" i="2"/>
  <c r="M555" i="2"/>
  <c r="P555" i="2"/>
  <c r="Q555" i="2"/>
  <c r="R555" i="2"/>
  <c r="S555" i="2"/>
  <c r="T555" i="2"/>
  <c r="A556" i="2"/>
  <c r="B556" i="2" s="1"/>
  <c r="D556" i="2"/>
  <c r="G556" i="2"/>
  <c r="E556" i="2" s="1"/>
  <c r="F556" i="2" s="1"/>
  <c r="I556" i="2"/>
  <c r="L556" i="2"/>
  <c r="M556" i="2"/>
  <c r="P556" i="2"/>
  <c r="Q556" i="2"/>
  <c r="R556" i="2"/>
  <c r="S556" i="2"/>
  <c r="T556" i="2"/>
  <c r="A557" i="2"/>
  <c r="B557" i="2" s="1"/>
  <c r="D557" i="2"/>
  <c r="G557" i="2"/>
  <c r="E557" i="2" s="1"/>
  <c r="F557" i="2" s="1"/>
  <c r="I557" i="2"/>
  <c r="L557" i="2"/>
  <c r="M557" i="2"/>
  <c r="P557" i="2"/>
  <c r="Q557" i="2"/>
  <c r="R557" i="2"/>
  <c r="S557" i="2"/>
  <c r="T557" i="2"/>
  <c r="A558" i="2"/>
  <c r="B558" i="2" s="1"/>
  <c r="D558" i="2"/>
  <c r="G558" i="2"/>
  <c r="E558" i="2" s="1"/>
  <c r="F558" i="2" s="1"/>
  <c r="I558" i="2"/>
  <c r="L558" i="2"/>
  <c r="M558" i="2"/>
  <c r="P558" i="2"/>
  <c r="Q558" i="2"/>
  <c r="R558" i="2"/>
  <c r="S558" i="2"/>
  <c r="T558" i="2"/>
  <c r="A559" i="2"/>
  <c r="B559" i="2" s="1"/>
  <c r="D559" i="2"/>
  <c r="G559" i="2"/>
  <c r="E559" i="2" s="1"/>
  <c r="F559" i="2" s="1"/>
  <c r="I559" i="2"/>
  <c r="L559" i="2"/>
  <c r="M559" i="2"/>
  <c r="P559" i="2"/>
  <c r="Q559" i="2"/>
  <c r="R559" i="2"/>
  <c r="S559" i="2"/>
  <c r="T559" i="2"/>
  <c r="A560" i="2"/>
  <c r="B560" i="2" s="1"/>
  <c r="D560" i="2"/>
  <c r="G560" i="2"/>
  <c r="E560" i="2" s="1"/>
  <c r="F560" i="2" s="1"/>
  <c r="I560" i="2"/>
  <c r="L560" i="2"/>
  <c r="M560" i="2"/>
  <c r="P560" i="2"/>
  <c r="Q560" i="2"/>
  <c r="R560" i="2"/>
  <c r="S560" i="2"/>
  <c r="T560" i="2"/>
  <c r="A561" i="2"/>
  <c r="B561" i="2" s="1"/>
  <c r="D561" i="2"/>
  <c r="G561" i="2"/>
  <c r="E561" i="2" s="1"/>
  <c r="F561" i="2" s="1"/>
  <c r="I561" i="2"/>
  <c r="L561" i="2"/>
  <c r="M561" i="2"/>
  <c r="P561" i="2"/>
  <c r="Q561" i="2"/>
  <c r="R561" i="2"/>
  <c r="S561" i="2"/>
  <c r="T561" i="2"/>
  <c r="A562" i="2"/>
  <c r="B562" i="2" s="1"/>
  <c r="D562" i="2"/>
  <c r="G562" i="2"/>
  <c r="E562" i="2" s="1"/>
  <c r="F562" i="2" s="1"/>
  <c r="I562" i="2"/>
  <c r="L562" i="2"/>
  <c r="M562" i="2"/>
  <c r="P562" i="2"/>
  <c r="Q562" i="2"/>
  <c r="R562" i="2"/>
  <c r="S562" i="2"/>
  <c r="T562" i="2"/>
  <c r="A563" i="2"/>
  <c r="B563" i="2" s="1"/>
  <c r="D563" i="2"/>
  <c r="G563" i="2"/>
  <c r="E563" i="2" s="1"/>
  <c r="F563" i="2" s="1"/>
  <c r="I563" i="2"/>
  <c r="L563" i="2"/>
  <c r="M563" i="2"/>
  <c r="P563" i="2"/>
  <c r="Q563" i="2"/>
  <c r="R563" i="2"/>
  <c r="S563" i="2"/>
  <c r="T563" i="2"/>
  <c r="A564" i="2"/>
  <c r="B564" i="2" s="1"/>
  <c r="D564" i="2"/>
  <c r="G564" i="2"/>
  <c r="E564" i="2" s="1"/>
  <c r="F564" i="2" s="1"/>
  <c r="I564" i="2"/>
  <c r="L564" i="2"/>
  <c r="M564" i="2"/>
  <c r="P564" i="2"/>
  <c r="Q564" i="2"/>
  <c r="R564" i="2"/>
  <c r="S564" i="2"/>
  <c r="T564" i="2"/>
  <c r="A565" i="2"/>
  <c r="B565" i="2" s="1"/>
  <c r="D565" i="2"/>
  <c r="G565" i="2"/>
  <c r="E565" i="2" s="1"/>
  <c r="F565" i="2" s="1"/>
  <c r="I565" i="2"/>
  <c r="L565" i="2"/>
  <c r="M565" i="2"/>
  <c r="P565" i="2"/>
  <c r="Q565" i="2"/>
  <c r="R565" i="2"/>
  <c r="S565" i="2"/>
  <c r="T565" i="2"/>
  <c r="A566" i="2"/>
  <c r="B566" i="2" s="1"/>
  <c r="D566" i="2"/>
  <c r="G566" i="2"/>
  <c r="E566" i="2" s="1"/>
  <c r="F566" i="2" s="1"/>
  <c r="I566" i="2"/>
  <c r="L566" i="2"/>
  <c r="M566" i="2"/>
  <c r="P566" i="2"/>
  <c r="Q566" i="2"/>
  <c r="R566" i="2"/>
  <c r="S566" i="2"/>
  <c r="T566" i="2"/>
  <c r="A567" i="2"/>
  <c r="B567" i="2" s="1"/>
  <c r="D567" i="2"/>
  <c r="G567" i="2"/>
  <c r="E567" i="2" s="1"/>
  <c r="F567" i="2" s="1"/>
  <c r="I567" i="2"/>
  <c r="L567" i="2"/>
  <c r="M567" i="2"/>
  <c r="P567" i="2"/>
  <c r="Q567" i="2"/>
  <c r="R567" i="2"/>
  <c r="S567" i="2"/>
  <c r="T567" i="2"/>
  <c r="A568" i="2"/>
  <c r="B568" i="2" s="1"/>
  <c r="D568" i="2"/>
  <c r="G568" i="2"/>
  <c r="E568" i="2" s="1"/>
  <c r="F568" i="2" s="1"/>
  <c r="I568" i="2"/>
  <c r="L568" i="2"/>
  <c r="M568" i="2"/>
  <c r="P568" i="2"/>
  <c r="Q568" i="2"/>
  <c r="R568" i="2"/>
  <c r="S568" i="2"/>
  <c r="T568" i="2"/>
  <c r="A569" i="2"/>
  <c r="B569" i="2" s="1"/>
  <c r="D569" i="2"/>
  <c r="G569" i="2"/>
  <c r="E569" i="2" s="1"/>
  <c r="F569" i="2" s="1"/>
  <c r="I569" i="2"/>
  <c r="L569" i="2"/>
  <c r="M569" i="2"/>
  <c r="P569" i="2"/>
  <c r="Q569" i="2"/>
  <c r="R569" i="2"/>
  <c r="S569" i="2"/>
  <c r="T569" i="2"/>
  <c r="A570" i="2"/>
  <c r="B570" i="2" s="1"/>
  <c r="D570" i="2"/>
  <c r="G570" i="2"/>
  <c r="E570" i="2" s="1"/>
  <c r="F570" i="2" s="1"/>
  <c r="I570" i="2"/>
  <c r="L570" i="2"/>
  <c r="M570" i="2"/>
  <c r="P570" i="2"/>
  <c r="Q570" i="2"/>
  <c r="R570" i="2"/>
  <c r="S570" i="2"/>
  <c r="T570" i="2"/>
  <c r="A571" i="2"/>
  <c r="B571" i="2" s="1"/>
  <c r="D571" i="2"/>
  <c r="G571" i="2"/>
  <c r="E571" i="2" s="1"/>
  <c r="F571" i="2" s="1"/>
  <c r="I571" i="2"/>
  <c r="L571" i="2"/>
  <c r="M571" i="2"/>
  <c r="P571" i="2"/>
  <c r="Q571" i="2"/>
  <c r="R571" i="2"/>
  <c r="S571" i="2"/>
  <c r="T571" i="2"/>
  <c r="A572" i="2"/>
  <c r="B572" i="2" s="1"/>
  <c r="D572" i="2"/>
  <c r="G572" i="2"/>
  <c r="E572" i="2" s="1"/>
  <c r="F572" i="2" s="1"/>
  <c r="I572" i="2"/>
  <c r="L572" i="2"/>
  <c r="M572" i="2"/>
  <c r="P572" i="2"/>
  <c r="Q572" i="2"/>
  <c r="R572" i="2"/>
  <c r="S572" i="2"/>
  <c r="T572" i="2"/>
  <c r="A573" i="2"/>
  <c r="B573" i="2" s="1"/>
  <c r="D573" i="2"/>
  <c r="G573" i="2"/>
  <c r="E573" i="2" s="1"/>
  <c r="F573" i="2" s="1"/>
  <c r="I573" i="2"/>
  <c r="L573" i="2"/>
  <c r="M573" i="2"/>
  <c r="P573" i="2"/>
  <c r="Q573" i="2"/>
  <c r="R573" i="2"/>
  <c r="S573" i="2"/>
  <c r="T573" i="2"/>
  <c r="A574" i="2"/>
  <c r="B574" i="2" s="1"/>
  <c r="D574" i="2"/>
  <c r="G574" i="2"/>
  <c r="E574" i="2" s="1"/>
  <c r="F574" i="2" s="1"/>
  <c r="I574" i="2"/>
  <c r="L574" i="2"/>
  <c r="M574" i="2"/>
  <c r="P574" i="2"/>
  <c r="Q574" i="2"/>
  <c r="R574" i="2"/>
  <c r="S574" i="2"/>
  <c r="T574" i="2"/>
  <c r="A575" i="2"/>
  <c r="B575" i="2" s="1"/>
  <c r="D575" i="2"/>
  <c r="G575" i="2"/>
  <c r="E575" i="2" s="1"/>
  <c r="F575" i="2" s="1"/>
  <c r="I575" i="2"/>
  <c r="L575" i="2"/>
  <c r="M575" i="2"/>
  <c r="P575" i="2"/>
  <c r="Q575" i="2"/>
  <c r="R575" i="2"/>
  <c r="S575" i="2"/>
  <c r="T575" i="2"/>
  <c r="A576" i="2"/>
  <c r="B576" i="2" s="1"/>
  <c r="D576" i="2"/>
  <c r="G576" i="2"/>
  <c r="E576" i="2" s="1"/>
  <c r="F576" i="2" s="1"/>
  <c r="I576" i="2"/>
  <c r="L576" i="2"/>
  <c r="M576" i="2"/>
  <c r="P576" i="2"/>
  <c r="Q576" i="2"/>
  <c r="R576" i="2"/>
  <c r="S576" i="2"/>
  <c r="T576" i="2"/>
  <c r="A577" i="2"/>
  <c r="B577" i="2" s="1"/>
  <c r="D577" i="2"/>
  <c r="G577" i="2"/>
  <c r="E577" i="2" s="1"/>
  <c r="F577" i="2" s="1"/>
  <c r="I577" i="2"/>
  <c r="L577" i="2"/>
  <c r="M577" i="2"/>
  <c r="P577" i="2"/>
  <c r="Q577" i="2"/>
  <c r="R577" i="2"/>
  <c r="S577" i="2"/>
  <c r="T577" i="2"/>
  <c r="A578" i="2"/>
  <c r="B578" i="2" s="1"/>
  <c r="D578" i="2"/>
  <c r="G578" i="2"/>
  <c r="E578" i="2" s="1"/>
  <c r="F578" i="2" s="1"/>
  <c r="I578" i="2"/>
  <c r="L578" i="2"/>
  <c r="M578" i="2"/>
  <c r="P578" i="2"/>
  <c r="Q578" i="2"/>
  <c r="R578" i="2"/>
  <c r="S578" i="2"/>
  <c r="T578" i="2"/>
  <c r="A579" i="2"/>
  <c r="B579" i="2" s="1"/>
  <c r="D579" i="2"/>
  <c r="G579" i="2"/>
  <c r="E579" i="2" s="1"/>
  <c r="F579" i="2" s="1"/>
  <c r="I579" i="2"/>
  <c r="L579" i="2"/>
  <c r="M579" i="2"/>
  <c r="P579" i="2"/>
  <c r="Q579" i="2"/>
  <c r="R579" i="2"/>
  <c r="S579" i="2"/>
  <c r="T579" i="2"/>
  <c r="A580" i="2"/>
  <c r="B580" i="2" s="1"/>
  <c r="D580" i="2"/>
  <c r="G580" i="2"/>
  <c r="E580" i="2" s="1"/>
  <c r="F580" i="2" s="1"/>
  <c r="I580" i="2"/>
  <c r="L580" i="2"/>
  <c r="M580" i="2"/>
  <c r="P580" i="2"/>
  <c r="Q580" i="2"/>
  <c r="R580" i="2"/>
  <c r="S580" i="2"/>
  <c r="T580" i="2"/>
  <c r="A581" i="2"/>
  <c r="B581" i="2" s="1"/>
  <c r="D581" i="2"/>
  <c r="G581" i="2"/>
  <c r="E581" i="2" s="1"/>
  <c r="F581" i="2" s="1"/>
  <c r="I581" i="2"/>
  <c r="L581" i="2"/>
  <c r="M581" i="2"/>
  <c r="P581" i="2"/>
  <c r="Q581" i="2"/>
  <c r="R581" i="2"/>
  <c r="S581" i="2"/>
  <c r="T581" i="2"/>
  <c r="A582" i="2"/>
  <c r="B582" i="2" s="1"/>
  <c r="D582" i="2"/>
  <c r="G582" i="2"/>
  <c r="E582" i="2" s="1"/>
  <c r="F582" i="2" s="1"/>
  <c r="I582" i="2"/>
  <c r="L582" i="2"/>
  <c r="M582" i="2"/>
  <c r="P582" i="2"/>
  <c r="Q582" i="2"/>
  <c r="R582" i="2"/>
  <c r="S582" i="2"/>
  <c r="T582" i="2"/>
  <c r="A583" i="2"/>
  <c r="B583" i="2" s="1"/>
  <c r="D583" i="2"/>
  <c r="G583" i="2"/>
  <c r="E583" i="2" s="1"/>
  <c r="F583" i="2" s="1"/>
  <c r="I583" i="2"/>
  <c r="L583" i="2"/>
  <c r="M583" i="2"/>
  <c r="P583" i="2"/>
  <c r="Q583" i="2"/>
  <c r="R583" i="2"/>
  <c r="S583" i="2"/>
  <c r="T583" i="2"/>
  <c r="A584" i="2"/>
  <c r="B584" i="2" s="1"/>
  <c r="D584" i="2"/>
  <c r="G584" i="2"/>
  <c r="E584" i="2" s="1"/>
  <c r="F584" i="2" s="1"/>
  <c r="I584" i="2"/>
  <c r="L584" i="2"/>
  <c r="M584" i="2"/>
  <c r="P584" i="2"/>
  <c r="Q584" i="2"/>
  <c r="R584" i="2"/>
  <c r="S584" i="2"/>
  <c r="T584" i="2"/>
  <c r="A585" i="2"/>
  <c r="B585" i="2" s="1"/>
  <c r="D585" i="2"/>
  <c r="G585" i="2"/>
  <c r="E585" i="2" s="1"/>
  <c r="F585" i="2" s="1"/>
  <c r="I585" i="2"/>
  <c r="L585" i="2"/>
  <c r="M585" i="2"/>
  <c r="P585" i="2"/>
  <c r="Q585" i="2"/>
  <c r="R585" i="2"/>
  <c r="S585" i="2"/>
  <c r="T585" i="2"/>
  <c r="A586" i="2"/>
  <c r="B586" i="2" s="1"/>
  <c r="D586" i="2"/>
  <c r="G586" i="2"/>
  <c r="E586" i="2" s="1"/>
  <c r="F586" i="2" s="1"/>
  <c r="I586" i="2"/>
  <c r="L586" i="2"/>
  <c r="M586" i="2"/>
  <c r="P586" i="2"/>
  <c r="Q586" i="2"/>
  <c r="R586" i="2"/>
  <c r="S586" i="2"/>
  <c r="T586" i="2"/>
  <c r="A587" i="2"/>
  <c r="B587" i="2" s="1"/>
  <c r="D587" i="2"/>
  <c r="G587" i="2"/>
  <c r="E587" i="2" s="1"/>
  <c r="F587" i="2" s="1"/>
  <c r="I587" i="2"/>
  <c r="L587" i="2"/>
  <c r="M587" i="2"/>
  <c r="P587" i="2"/>
  <c r="Q587" i="2"/>
  <c r="R587" i="2"/>
  <c r="S587" i="2"/>
  <c r="T587" i="2"/>
  <c r="A588" i="2"/>
  <c r="B588" i="2" s="1"/>
  <c r="D588" i="2"/>
  <c r="G588" i="2"/>
  <c r="E588" i="2" s="1"/>
  <c r="F588" i="2" s="1"/>
  <c r="I588" i="2"/>
  <c r="L588" i="2"/>
  <c r="M588" i="2"/>
  <c r="P588" i="2"/>
  <c r="Q588" i="2"/>
  <c r="R588" i="2"/>
  <c r="S588" i="2"/>
  <c r="T588" i="2"/>
  <c r="A589" i="2"/>
  <c r="B589" i="2" s="1"/>
  <c r="D589" i="2"/>
  <c r="G589" i="2"/>
  <c r="E589" i="2" s="1"/>
  <c r="F589" i="2" s="1"/>
  <c r="I589" i="2"/>
  <c r="L589" i="2"/>
  <c r="M589" i="2"/>
  <c r="P589" i="2"/>
  <c r="Q589" i="2"/>
  <c r="R589" i="2"/>
  <c r="S589" i="2"/>
  <c r="T589" i="2"/>
  <c r="A590" i="2"/>
  <c r="B590" i="2" s="1"/>
  <c r="D590" i="2"/>
  <c r="G590" i="2"/>
  <c r="E590" i="2" s="1"/>
  <c r="F590" i="2" s="1"/>
  <c r="I590" i="2"/>
  <c r="L590" i="2"/>
  <c r="M590" i="2"/>
  <c r="P590" i="2"/>
  <c r="Q590" i="2"/>
  <c r="R590" i="2"/>
  <c r="S590" i="2"/>
  <c r="T590" i="2"/>
  <c r="A591" i="2"/>
  <c r="B591" i="2" s="1"/>
  <c r="D591" i="2"/>
  <c r="G591" i="2"/>
  <c r="E591" i="2" s="1"/>
  <c r="F591" i="2" s="1"/>
  <c r="I591" i="2"/>
  <c r="L591" i="2"/>
  <c r="M591" i="2"/>
  <c r="P591" i="2"/>
  <c r="Q591" i="2"/>
  <c r="R591" i="2"/>
  <c r="S591" i="2"/>
  <c r="T591" i="2"/>
  <c r="A592" i="2"/>
  <c r="B592" i="2" s="1"/>
  <c r="D592" i="2"/>
  <c r="G592" i="2"/>
  <c r="E592" i="2" s="1"/>
  <c r="F592" i="2" s="1"/>
  <c r="I592" i="2"/>
  <c r="L592" i="2"/>
  <c r="M592" i="2"/>
  <c r="P592" i="2"/>
  <c r="Q592" i="2"/>
  <c r="R592" i="2"/>
  <c r="S592" i="2"/>
  <c r="T592" i="2"/>
  <c r="A593" i="2"/>
  <c r="B593" i="2" s="1"/>
  <c r="D593" i="2"/>
  <c r="G593" i="2"/>
  <c r="E593" i="2" s="1"/>
  <c r="F593" i="2" s="1"/>
  <c r="I593" i="2"/>
  <c r="L593" i="2"/>
  <c r="M593" i="2"/>
  <c r="P593" i="2"/>
  <c r="Q593" i="2"/>
  <c r="R593" i="2"/>
  <c r="S593" i="2"/>
  <c r="T593" i="2"/>
  <c r="A594" i="2"/>
  <c r="B594" i="2" s="1"/>
  <c r="D594" i="2"/>
  <c r="G594" i="2"/>
  <c r="E594" i="2" s="1"/>
  <c r="F594" i="2" s="1"/>
  <c r="I594" i="2"/>
  <c r="L594" i="2"/>
  <c r="M594" i="2"/>
  <c r="P594" i="2"/>
  <c r="Q594" i="2"/>
  <c r="R594" i="2"/>
  <c r="S594" i="2"/>
  <c r="T594" i="2"/>
  <c r="A595" i="2"/>
  <c r="B595" i="2" s="1"/>
  <c r="D595" i="2"/>
  <c r="G595" i="2"/>
  <c r="E595" i="2" s="1"/>
  <c r="F595" i="2" s="1"/>
  <c r="I595" i="2"/>
  <c r="L595" i="2"/>
  <c r="M595" i="2"/>
  <c r="P595" i="2"/>
  <c r="Q595" i="2"/>
  <c r="R595" i="2"/>
  <c r="S595" i="2"/>
  <c r="T595" i="2"/>
  <c r="A596" i="2"/>
  <c r="B596" i="2" s="1"/>
  <c r="D596" i="2"/>
  <c r="G596" i="2"/>
  <c r="E596" i="2" s="1"/>
  <c r="F596" i="2" s="1"/>
  <c r="I596" i="2"/>
  <c r="L596" i="2"/>
  <c r="M596" i="2"/>
  <c r="P596" i="2"/>
  <c r="Q596" i="2"/>
  <c r="R596" i="2"/>
  <c r="S596" i="2"/>
  <c r="T596" i="2"/>
  <c r="A597" i="2"/>
  <c r="B597" i="2" s="1"/>
  <c r="D597" i="2"/>
  <c r="G597" i="2"/>
  <c r="E597" i="2" s="1"/>
  <c r="F597" i="2" s="1"/>
  <c r="I597" i="2"/>
  <c r="L597" i="2"/>
  <c r="M597" i="2"/>
  <c r="P597" i="2"/>
  <c r="Q597" i="2"/>
  <c r="R597" i="2"/>
  <c r="S597" i="2"/>
  <c r="T597" i="2"/>
  <c r="A598" i="2"/>
  <c r="B598" i="2" s="1"/>
  <c r="D598" i="2"/>
  <c r="G598" i="2"/>
  <c r="E598" i="2" s="1"/>
  <c r="F598" i="2" s="1"/>
  <c r="I598" i="2"/>
  <c r="L598" i="2"/>
  <c r="M598" i="2"/>
  <c r="P598" i="2"/>
  <c r="Q598" i="2"/>
  <c r="R598" i="2"/>
  <c r="S598" i="2"/>
  <c r="T598" i="2"/>
  <c r="A599" i="2"/>
  <c r="B599" i="2" s="1"/>
  <c r="D599" i="2"/>
  <c r="G599" i="2"/>
  <c r="E599" i="2" s="1"/>
  <c r="F599" i="2" s="1"/>
  <c r="I599" i="2"/>
  <c r="L599" i="2"/>
  <c r="M599" i="2"/>
  <c r="P599" i="2"/>
  <c r="Q599" i="2"/>
  <c r="R599" i="2"/>
  <c r="S599" i="2"/>
  <c r="T599" i="2"/>
  <c r="A600" i="2"/>
  <c r="B600" i="2" s="1"/>
  <c r="D600" i="2"/>
  <c r="G600" i="2"/>
  <c r="E600" i="2" s="1"/>
  <c r="F600" i="2" s="1"/>
  <c r="I600" i="2"/>
  <c r="L600" i="2"/>
  <c r="M600" i="2"/>
  <c r="P600" i="2"/>
  <c r="Q600" i="2"/>
  <c r="R600" i="2"/>
  <c r="S600" i="2"/>
  <c r="T600" i="2"/>
  <c r="A601" i="2"/>
  <c r="B601" i="2" s="1"/>
  <c r="D601" i="2"/>
  <c r="G601" i="2"/>
  <c r="E601" i="2" s="1"/>
  <c r="F601" i="2" s="1"/>
  <c r="I601" i="2"/>
  <c r="L601" i="2"/>
  <c r="M601" i="2"/>
  <c r="P601" i="2"/>
  <c r="Q601" i="2"/>
  <c r="R601" i="2"/>
  <c r="S601" i="2"/>
  <c r="T601" i="2"/>
  <c r="A602" i="2"/>
  <c r="B602" i="2" s="1"/>
  <c r="D602" i="2"/>
  <c r="G602" i="2"/>
  <c r="E602" i="2" s="1"/>
  <c r="F602" i="2" s="1"/>
  <c r="I602" i="2"/>
  <c r="L602" i="2"/>
  <c r="M602" i="2"/>
  <c r="P602" i="2"/>
  <c r="Q602" i="2"/>
  <c r="R602" i="2"/>
  <c r="S602" i="2"/>
  <c r="T602" i="2"/>
  <c r="A603" i="2"/>
  <c r="B603" i="2" s="1"/>
  <c r="D603" i="2"/>
  <c r="G603" i="2"/>
  <c r="E603" i="2" s="1"/>
  <c r="F603" i="2" s="1"/>
  <c r="I603" i="2"/>
  <c r="L603" i="2"/>
  <c r="M603" i="2"/>
  <c r="P603" i="2"/>
  <c r="Q603" i="2"/>
  <c r="R603" i="2"/>
  <c r="S603" i="2"/>
  <c r="T603" i="2"/>
  <c r="A604" i="2"/>
  <c r="B604" i="2" s="1"/>
  <c r="D604" i="2"/>
  <c r="G604" i="2"/>
  <c r="E604" i="2" s="1"/>
  <c r="F604" i="2" s="1"/>
  <c r="I604" i="2"/>
  <c r="L604" i="2"/>
  <c r="M604" i="2"/>
  <c r="P604" i="2"/>
  <c r="Q604" i="2"/>
  <c r="R604" i="2"/>
  <c r="S604" i="2"/>
  <c r="T604" i="2"/>
  <c r="A605" i="2"/>
  <c r="B605" i="2" s="1"/>
  <c r="D605" i="2"/>
  <c r="G605" i="2"/>
  <c r="E605" i="2" s="1"/>
  <c r="F605" i="2" s="1"/>
  <c r="I605" i="2"/>
  <c r="L605" i="2"/>
  <c r="M605" i="2"/>
  <c r="P605" i="2"/>
  <c r="Q605" i="2"/>
  <c r="R605" i="2"/>
  <c r="S605" i="2"/>
  <c r="T605" i="2"/>
  <c r="A606" i="2"/>
  <c r="B606" i="2" s="1"/>
  <c r="D606" i="2"/>
  <c r="G606" i="2"/>
  <c r="E606" i="2" s="1"/>
  <c r="F606" i="2" s="1"/>
  <c r="I606" i="2"/>
  <c r="L606" i="2"/>
  <c r="M606" i="2"/>
  <c r="P606" i="2"/>
  <c r="Q606" i="2"/>
  <c r="R606" i="2"/>
  <c r="S606" i="2"/>
  <c r="T606" i="2"/>
  <c r="A607" i="2"/>
  <c r="B607" i="2" s="1"/>
  <c r="D607" i="2"/>
  <c r="G607" i="2"/>
  <c r="E607" i="2" s="1"/>
  <c r="F607" i="2" s="1"/>
  <c r="I607" i="2"/>
  <c r="L607" i="2"/>
  <c r="M607" i="2"/>
  <c r="P607" i="2"/>
  <c r="Q607" i="2"/>
  <c r="R607" i="2"/>
  <c r="S607" i="2"/>
  <c r="T607" i="2"/>
  <c r="A608" i="2"/>
  <c r="B608" i="2" s="1"/>
  <c r="D608" i="2"/>
  <c r="G608" i="2"/>
  <c r="E608" i="2" s="1"/>
  <c r="F608" i="2" s="1"/>
  <c r="I608" i="2"/>
  <c r="L608" i="2"/>
  <c r="M608" i="2"/>
  <c r="P608" i="2"/>
  <c r="Q608" i="2"/>
  <c r="R608" i="2"/>
  <c r="S608" i="2"/>
  <c r="T608" i="2"/>
  <c r="A609" i="2"/>
  <c r="B609" i="2" s="1"/>
  <c r="D609" i="2"/>
  <c r="G609" i="2"/>
  <c r="E609" i="2" s="1"/>
  <c r="F609" i="2" s="1"/>
  <c r="I609" i="2"/>
  <c r="L609" i="2"/>
  <c r="M609" i="2"/>
  <c r="P609" i="2"/>
  <c r="Q609" i="2"/>
  <c r="R609" i="2"/>
  <c r="S609" i="2"/>
  <c r="T609" i="2"/>
  <c r="A610" i="2"/>
  <c r="B610" i="2" s="1"/>
  <c r="D610" i="2"/>
  <c r="G610" i="2"/>
  <c r="E610" i="2" s="1"/>
  <c r="F610" i="2" s="1"/>
  <c r="I610" i="2"/>
  <c r="L610" i="2"/>
  <c r="M610" i="2"/>
  <c r="P610" i="2"/>
  <c r="Q610" i="2"/>
  <c r="R610" i="2"/>
  <c r="S610" i="2"/>
  <c r="T610" i="2"/>
  <c r="A611" i="2"/>
  <c r="B611" i="2" s="1"/>
  <c r="D611" i="2"/>
  <c r="G611" i="2"/>
  <c r="E611" i="2" s="1"/>
  <c r="F611" i="2" s="1"/>
  <c r="I611" i="2"/>
  <c r="L611" i="2"/>
  <c r="M611" i="2"/>
  <c r="P611" i="2"/>
  <c r="Q611" i="2"/>
  <c r="R611" i="2"/>
  <c r="S611" i="2"/>
  <c r="T611" i="2"/>
  <c r="A612" i="2"/>
  <c r="B612" i="2" s="1"/>
  <c r="D612" i="2"/>
  <c r="G612" i="2"/>
  <c r="E612" i="2" s="1"/>
  <c r="F612" i="2" s="1"/>
  <c r="I612" i="2"/>
  <c r="L612" i="2"/>
  <c r="M612" i="2"/>
  <c r="P612" i="2"/>
  <c r="Q612" i="2"/>
  <c r="R612" i="2"/>
  <c r="S612" i="2"/>
  <c r="T612" i="2"/>
  <c r="A613" i="2"/>
  <c r="B613" i="2" s="1"/>
  <c r="D613" i="2"/>
  <c r="G613" i="2"/>
  <c r="E613" i="2" s="1"/>
  <c r="F613" i="2" s="1"/>
  <c r="I613" i="2"/>
  <c r="L613" i="2"/>
  <c r="M613" i="2"/>
  <c r="P613" i="2"/>
  <c r="Q613" i="2"/>
  <c r="R613" i="2"/>
  <c r="S613" i="2"/>
  <c r="T613" i="2"/>
  <c r="A614" i="2"/>
  <c r="B614" i="2" s="1"/>
  <c r="D614" i="2"/>
  <c r="G614" i="2"/>
  <c r="E614" i="2" s="1"/>
  <c r="F614" i="2" s="1"/>
  <c r="I614" i="2"/>
  <c r="L614" i="2"/>
  <c r="M614" i="2"/>
  <c r="P614" i="2"/>
  <c r="Q614" i="2"/>
  <c r="R614" i="2"/>
  <c r="S614" i="2"/>
  <c r="T614" i="2"/>
  <c r="A615" i="2"/>
  <c r="B615" i="2" s="1"/>
  <c r="D615" i="2"/>
  <c r="G615" i="2"/>
  <c r="E615" i="2" s="1"/>
  <c r="F615" i="2" s="1"/>
  <c r="I615" i="2"/>
  <c r="L615" i="2"/>
  <c r="M615" i="2"/>
  <c r="P615" i="2"/>
  <c r="Q615" i="2"/>
  <c r="R615" i="2"/>
  <c r="S615" i="2"/>
  <c r="T615" i="2"/>
  <c r="A616" i="2"/>
  <c r="B616" i="2" s="1"/>
  <c r="D616" i="2"/>
  <c r="G616" i="2"/>
  <c r="E616" i="2" s="1"/>
  <c r="F616" i="2" s="1"/>
  <c r="I616" i="2"/>
  <c r="L616" i="2"/>
  <c r="M616" i="2"/>
  <c r="P616" i="2"/>
  <c r="Q616" i="2"/>
  <c r="R616" i="2"/>
  <c r="S616" i="2"/>
  <c r="T616" i="2"/>
  <c r="A617" i="2"/>
  <c r="B617" i="2" s="1"/>
  <c r="D617" i="2"/>
  <c r="G617" i="2"/>
  <c r="E617" i="2" s="1"/>
  <c r="F617" i="2" s="1"/>
  <c r="I617" i="2"/>
  <c r="L617" i="2"/>
  <c r="M617" i="2"/>
  <c r="P617" i="2"/>
  <c r="Q617" i="2"/>
  <c r="R617" i="2"/>
  <c r="S617" i="2"/>
  <c r="T617" i="2"/>
  <c r="A618" i="2"/>
  <c r="B618" i="2" s="1"/>
  <c r="D618" i="2"/>
  <c r="G618" i="2"/>
  <c r="E618" i="2" s="1"/>
  <c r="F618" i="2" s="1"/>
  <c r="I618" i="2"/>
  <c r="L618" i="2"/>
  <c r="M618" i="2"/>
  <c r="P618" i="2"/>
  <c r="Q618" i="2"/>
  <c r="R618" i="2"/>
  <c r="S618" i="2"/>
  <c r="T618" i="2"/>
  <c r="A619" i="2"/>
  <c r="B619" i="2" s="1"/>
  <c r="D619" i="2"/>
  <c r="G619" i="2"/>
  <c r="E619" i="2" s="1"/>
  <c r="F619" i="2" s="1"/>
  <c r="I619" i="2"/>
  <c r="L619" i="2"/>
  <c r="M619" i="2"/>
  <c r="P619" i="2"/>
  <c r="Q619" i="2"/>
  <c r="R619" i="2"/>
  <c r="S619" i="2"/>
  <c r="T619" i="2"/>
  <c r="A620" i="2"/>
  <c r="B620" i="2" s="1"/>
  <c r="D620" i="2"/>
  <c r="G620" i="2"/>
  <c r="E620" i="2" s="1"/>
  <c r="F620" i="2" s="1"/>
  <c r="I620" i="2"/>
  <c r="L620" i="2"/>
  <c r="M620" i="2"/>
  <c r="P620" i="2"/>
  <c r="Q620" i="2"/>
  <c r="R620" i="2"/>
  <c r="S620" i="2"/>
  <c r="T620" i="2"/>
  <c r="A621" i="2"/>
  <c r="B621" i="2" s="1"/>
  <c r="D621" i="2"/>
  <c r="G621" i="2"/>
  <c r="E621" i="2" s="1"/>
  <c r="F621" i="2" s="1"/>
  <c r="I621" i="2"/>
  <c r="L621" i="2"/>
  <c r="M621" i="2"/>
  <c r="P621" i="2"/>
  <c r="Q621" i="2"/>
  <c r="R621" i="2"/>
  <c r="S621" i="2"/>
  <c r="T621" i="2"/>
  <c r="A622" i="2"/>
  <c r="B622" i="2" s="1"/>
  <c r="D622" i="2"/>
  <c r="G622" i="2"/>
  <c r="E622" i="2" s="1"/>
  <c r="F622" i="2" s="1"/>
  <c r="I622" i="2"/>
  <c r="L622" i="2"/>
  <c r="M622" i="2"/>
  <c r="P622" i="2"/>
  <c r="Q622" i="2"/>
  <c r="R622" i="2"/>
  <c r="S622" i="2"/>
  <c r="T622" i="2"/>
  <c r="A623" i="2"/>
  <c r="B623" i="2" s="1"/>
  <c r="D623" i="2"/>
  <c r="G623" i="2"/>
  <c r="E623" i="2" s="1"/>
  <c r="F623" i="2" s="1"/>
  <c r="I623" i="2"/>
  <c r="L623" i="2"/>
  <c r="M623" i="2"/>
  <c r="P623" i="2"/>
  <c r="Q623" i="2"/>
  <c r="R623" i="2"/>
  <c r="S623" i="2"/>
  <c r="T623" i="2"/>
  <c r="A624" i="2"/>
  <c r="B624" i="2" s="1"/>
  <c r="D624" i="2"/>
  <c r="G624" i="2"/>
  <c r="E624" i="2" s="1"/>
  <c r="F624" i="2" s="1"/>
  <c r="I624" i="2"/>
  <c r="L624" i="2"/>
  <c r="M624" i="2"/>
  <c r="P624" i="2"/>
  <c r="Q624" i="2"/>
  <c r="R624" i="2"/>
  <c r="S624" i="2"/>
  <c r="T624" i="2"/>
  <c r="A625" i="2"/>
  <c r="B625" i="2" s="1"/>
  <c r="D625" i="2"/>
  <c r="G625" i="2"/>
  <c r="E625" i="2" s="1"/>
  <c r="F625" i="2" s="1"/>
  <c r="I625" i="2"/>
  <c r="L625" i="2"/>
  <c r="M625" i="2"/>
  <c r="P625" i="2"/>
  <c r="Q625" i="2"/>
  <c r="R625" i="2"/>
  <c r="S625" i="2"/>
  <c r="T625" i="2"/>
  <c r="A626" i="2"/>
  <c r="B626" i="2" s="1"/>
  <c r="D626" i="2"/>
  <c r="G626" i="2"/>
  <c r="E626" i="2" s="1"/>
  <c r="F626" i="2" s="1"/>
  <c r="I626" i="2"/>
  <c r="L626" i="2"/>
  <c r="M626" i="2"/>
  <c r="P626" i="2"/>
  <c r="Q626" i="2"/>
  <c r="R626" i="2"/>
  <c r="S626" i="2"/>
  <c r="T626" i="2"/>
  <c r="A627" i="2"/>
  <c r="B627" i="2" s="1"/>
  <c r="D627" i="2"/>
  <c r="G627" i="2"/>
  <c r="E627" i="2" s="1"/>
  <c r="F627" i="2" s="1"/>
  <c r="I627" i="2"/>
  <c r="L627" i="2"/>
  <c r="M627" i="2"/>
  <c r="P627" i="2"/>
  <c r="Q627" i="2"/>
  <c r="R627" i="2"/>
  <c r="S627" i="2"/>
  <c r="T627" i="2"/>
  <c r="A628" i="2"/>
  <c r="B628" i="2" s="1"/>
  <c r="D628" i="2"/>
  <c r="G628" i="2"/>
  <c r="E628" i="2" s="1"/>
  <c r="F628" i="2" s="1"/>
  <c r="I628" i="2"/>
  <c r="L628" i="2"/>
  <c r="M628" i="2"/>
  <c r="P628" i="2"/>
  <c r="Q628" i="2"/>
  <c r="R628" i="2"/>
  <c r="S628" i="2"/>
  <c r="T628" i="2"/>
  <c r="A629" i="2"/>
  <c r="B629" i="2" s="1"/>
  <c r="D629" i="2"/>
  <c r="G629" i="2"/>
  <c r="E629" i="2" s="1"/>
  <c r="F629" i="2" s="1"/>
  <c r="I629" i="2"/>
  <c r="L629" i="2"/>
  <c r="M629" i="2"/>
  <c r="P629" i="2"/>
  <c r="Q629" i="2"/>
  <c r="R629" i="2"/>
  <c r="S629" i="2"/>
  <c r="T629" i="2"/>
  <c r="A630" i="2"/>
  <c r="B630" i="2" s="1"/>
  <c r="D630" i="2"/>
  <c r="G630" i="2"/>
  <c r="E630" i="2" s="1"/>
  <c r="F630" i="2" s="1"/>
  <c r="I630" i="2"/>
  <c r="L630" i="2"/>
  <c r="M630" i="2"/>
  <c r="P630" i="2"/>
  <c r="Q630" i="2"/>
  <c r="R630" i="2"/>
  <c r="S630" i="2"/>
  <c r="T630" i="2"/>
  <c r="A631" i="2"/>
  <c r="B631" i="2" s="1"/>
  <c r="D631" i="2"/>
  <c r="G631" i="2"/>
  <c r="E631" i="2" s="1"/>
  <c r="F631" i="2" s="1"/>
  <c r="I631" i="2"/>
  <c r="L631" i="2"/>
  <c r="M631" i="2"/>
  <c r="P631" i="2"/>
  <c r="Q631" i="2"/>
  <c r="R631" i="2"/>
  <c r="S631" i="2"/>
  <c r="T631" i="2"/>
  <c r="A632" i="2"/>
  <c r="B632" i="2" s="1"/>
  <c r="D632" i="2"/>
  <c r="G632" i="2"/>
  <c r="E632" i="2" s="1"/>
  <c r="F632" i="2" s="1"/>
  <c r="I632" i="2"/>
  <c r="L632" i="2"/>
  <c r="M632" i="2"/>
  <c r="P632" i="2"/>
  <c r="Q632" i="2"/>
  <c r="R632" i="2"/>
  <c r="S632" i="2"/>
  <c r="T632" i="2"/>
  <c r="A633" i="2"/>
  <c r="B633" i="2" s="1"/>
  <c r="D633" i="2"/>
  <c r="G633" i="2"/>
  <c r="E633" i="2" s="1"/>
  <c r="F633" i="2" s="1"/>
  <c r="I633" i="2"/>
  <c r="L633" i="2"/>
  <c r="M633" i="2"/>
  <c r="P633" i="2"/>
  <c r="Q633" i="2"/>
  <c r="R633" i="2"/>
  <c r="S633" i="2"/>
  <c r="T633" i="2"/>
  <c r="A634" i="2"/>
  <c r="B634" i="2" s="1"/>
  <c r="D634" i="2"/>
  <c r="G634" i="2"/>
  <c r="E634" i="2" s="1"/>
  <c r="F634" i="2" s="1"/>
  <c r="I634" i="2"/>
  <c r="L634" i="2"/>
  <c r="M634" i="2"/>
  <c r="P634" i="2"/>
  <c r="Q634" i="2"/>
  <c r="R634" i="2"/>
  <c r="S634" i="2"/>
  <c r="T634" i="2"/>
  <c r="A635" i="2"/>
  <c r="B635" i="2" s="1"/>
  <c r="D635" i="2"/>
  <c r="G635" i="2"/>
  <c r="E635" i="2" s="1"/>
  <c r="F635" i="2" s="1"/>
  <c r="I635" i="2"/>
  <c r="L635" i="2"/>
  <c r="M635" i="2"/>
  <c r="P635" i="2"/>
  <c r="Q635" i="2"/>
  <c r="R635" i="2"/>
  <c r="S635" i="2"/>
  <c r="T635" i="2"/>
  <c r="A636" i="2"/>
  <c r="B636" i="2" s="1"/>
  <c r="D636" i="2"/>
  <c r="G636" i="2"/>
  <c r="E636" i="2" s="1"/>
  <c r="F636" i="2" s="1"/>
  <c r="I636" i="2"/>
  <c r="L636" i="2"/>
  <c r="M636" i="2"/>
  <c r="P636" i="2"/>
  <c r="Q636" i="2"/>
  <c r="R636" i="2"/>
  <c r="S636" i="2"/>
  <c r="T636" i="2"/>
  <c r="A637" i="2"/>
  <c r="B637" i="2" s="1"/>
  <c r="D637" i="2"/>
  <c r="G637" i="2"/>
  <c r="E637" i="2" s="1"/>
  <c r="F637" i="2" s="1"/>
  <c r="I637" i="2"/>
  <c r="L637" i="2"/>
  <c r="M637" i="2"/>
  <c r="P637" i="2"/>
  <c r="Q637" i="2"/>
  <c r="R637" i="2"/>
  <c r="S637" i="2"/>
  <c r="T637" i="2"/>
  <c r="A638" i="2"/>
  <c r="B638" i="2" s="1"/>
  <c r="D638" i="2"/>
  <c r="G638" i="2"/>
  <c r="E638" i="2" s="1"/>
  <c r="F638" i="2" s="1"/>
  <c r="I638" i="2"/>
  <c r="L638" i="2"/>
  <c r="M638" i="2"/>
  <c r="P638" i="2"/>
  <c r="Q638" i="2"/>
  <c r="R638" i="2"/>
  <c r="S638" i="2"/>
  <c r="T638" i="2"/>
  <c r="A639" i="2"/>
  <c r="B639" i="2" s="1"/>
  <c r="D639" i="2"/>
  <c r="G639" i="2"/>
  <c r="E639" i="2" s="1"/>
  <c r="F639" i="2" s="1"/>
  <c r="I639" i="2"/>
  <c r="L639" i="2"/>
  <c r="M639" i="2"/>
  <c r="P639" i="2"/>
  <c r="Q639" i="2"/>
  <c r="R639" i="2"/>
  <c r="S639" i="2"/>
  <c r="T639" i="2"/>
  <c r="A640" i="2"/>
  <c r="B640" i="2" s="1"/>
  <c r="D640" i="2"/>
  <c r="G640" i="2"/>
  <c r="E640" i="2" s="1"/>
  <c r="F640" i="2" s="1"/>
  <c r="I640" i="2"/>
  <c r="L640" i="2"/>
  <c r="M640" i="2"/>
  <c r="P640" i="2"/>
  <c r="Q640" i="2"/>
  <c r="R640" i="2"/>
  <c r="S640" i="2"/>
  <c r="T640" i="2"/>
  <c r="A641" i="2"/>
  <c r="B641" i="2" s="1"/>
  <c r="D641" i="2"/>
  <c r="G641" i="2"/>
  <c r="E641" i="2" s="1"/>
  <c r="F641" i="2" s="1"/>
  <c r="I641" i="2"/>
  <c r="L641" i="2"/>
  <c r="M641" i="2"/>
  <c r="P641" i="2"/>
  <c r="Q641" i="2"/>
  <c r="R641" i="2"/>
  <c r="S641" i="2"/>
  <c r="T641" i="2"/>
  <c r="A642" i="2"/>
  <c r="B642" i="2" s="1"/>
  <c r="D642" i="2"/>
  <c r="G642" i="2"/>
  <c r="E642" i="2" s="1"/>
  <c r="F642" i="2" s="1"/>
  <c r="I642" i="2"/>
  <c r="L642" i="2"/>
  <c r="M642" i="2"/>
  <c r="P642" i="2"/>
  <c r="Q642" i="2"/>
  <c r="R642" i="2"/>
  <c r="S642" i="2"/>
  <c r="T642" i="2"/>
  <c r="A643" i="2"/>
  <c r="B643" i="2" s="1"/>
  <c r="D643" i="2"/>
  <c r="G643" i="2"/>
  <c r="E643" i="2" s="1"/>
  <c r="F643" i="2" s="1"/>
  <c r="I643" i="2"/>
  <c r="L643" i="2"/>
  <c r="M643" i="2"/>
  <c r="P643" i="2"/>
  <c r="Q643" i="2"/>
  <c r="R643" i="2"/>
  <c r="S643" i="2"/>
  <c r="T643" i="2"/>
  <c r="A644" i="2"/>
  <c r="B644" i="2" s="1"/>
  <c r="D644" i="2"/>
  <c r="G644" i="2"/>
  <c r="E644" i="2" s="1"/>
  <c r="F644" i="2" s="1"/>
  <c r="I644" i="2"/>
  <c r="L644" i="2"/>
  <c r="M644" i="2"/>
  <c r="P644" i="2"/>
  <c r="Q644" i="2"/>
  <c r="R644" i="2"/>
  <c r="S644" i="2"/>
  <c r="T644" i="2"/>
  <c r="A645" i="2"/>
  <c r="B645" i="2" s="1"/>
  <c r="D645" i="2"/>
  <c r="G645" i="2"/>
  <c r="E645" i="2" s="1"/>
  <c r="F645" i="2" s="1"/>
  <c r="I645" i="2"/>
  <c r="L645" i="2"/>
  <c r="M645" i="2"/>
  <c r="P645" i="2"/>
  <c r="Q645" i="2"/>
  <c r="R645" i="2"/>
  <c r="S645" i="2"/>
  <c r="T645" i="2"/>
  <c r="A646" i="2"/>
  <c r="B646" i="2" s="1"/>
  <c r="D646" i="2"/>
  <c r="G646" i="2"/>
  <c r="E646" i="2" s="1"/>
  <c r="F646" i="2" s="1"/>
  <c r="I646" i="2"/>
  <c r="L646" i="2"/>
  <c r="M646" i="2"/>
  <c r="P646" i="2"/>
  <c r="Q646" i="2"/>
  <c r="R646" i="2"/>
  <c r="S646" i="2"/>
  <c r="T646" i="2"/>
  <c r="A647" i="2"/>
  <c r="B647" i="2" s="1"/>
  <c r="D647" i="2"/>
  <c r="G647" i="2"/>
  <c r="E647" i="2" s="1"/>
  <c r="F647" i="2" s="1"/>
  <c r="I647" i="2"/>
  <c r="L647" i="2"/>
  <c r="M647" i="2"/>
  <c r="P647" i="2"/>
  <c r="Q647" i="2"/>
  <c r="R647" i="2"/>
  <c r="S647" i="2"/>
  <c r="T647" i="2"/>
  <c r="A648" i="2"/>
  <c r="B648" i="2" s="1"/>
  <c r="D648" i="2"/>
  <c r="G648" i="2"/>
  <c r="E648" i="2" s="1"/>
  <c r="F648" i="2" s="1"/>
  <c r="I648" i="2"/>
  <c r="L648" i="2"/>
  <c r="M648" i="2"/>
  <c r="P648" i="2"/>
  <c r="Q648" i="2"/>
  <c r="R648" i="2"/>
  <c r="S648" i="2"/>
  <c r="T648" i="2"/>
  <c r="A649" i="2"/>
  <c r="B649" i="2" s="1"/>
  <c r="D649" i="2"/>
  <c r="G649" i="2"/>
  <c r="E649" i="2" s="1"/>
  <c r="F649" i="2" s="1"/>
  <c r="I649" i="2"/>
  <c r="L649" i="2"/>
  <c r="M649" i="2"/>
  <c r="P649" i="2"/>
  <c r="Q649" i="2"/>
  <c r="R649" i="2"/>
  <c r="S649" i="2"/>
  <c r="T649" i="2"/>
  <c r="A650" i="2"/>
  <c r="B650" i="2" s="1"/>
  <c r="D650" i="2"/>
  <c r="G650" i="2"/>
  <c r="E650" i="2" s="1"/>
  <c r="F650" i="2" s="1"/>
  <c r="I650" i="2"/>
  <c r="L650" i="2"/>
  <c r="M650" i="2"/>
  <c r="P650" i="2"/>
  <c r="Q650" i="2"/>
  <c r="R650" i="2"/>
  <c r="S650" i="2"/>
  <c r="T650" i="2"/>
  <c r="A651" i="2"/>
  <c r="B651" i="2" s="1"/>
  <c r="D651" i="2"/>
  <c r="G651" i="2"/>
  <c r="E651" i="2" s="1"/>
  <c r="F651" i="2" s="1"/>
  <c r="I651" i="2"/>
  <c r="L651" i="2"/>
  <c r="M651" i="2"/>
  <c r="P651" i="2"/>
  <c r="Q651" i="2"/>
  <c r="R651" i="2"/>
  <c r="S651" i="2"/>
  <c r="T651" i="2"/>
  <c r="A652" i="2"/>
  <c r="B652" i="2" s="1"/>
  <c r="D652" i="2"/>
  <c r="G652" i="2"/>
  <c r="E652" i="2" s="1"/>
  <c r="F652" i="2" s="1"/>
  <c r="I652" i="2"/>
  <c r="L652" i="2"/>
  <c r="M652" i="2"/>
  <c r="P652" i="2"/>
  <c r="Q652" i="2"/>
  <c r="R652" i="2"/>
  <c r="S652" i="2"/>
  <c r="T652" i="2"/>
  <c r="A653" i="2"/>
  <c r="B653" i="2" s="1"/>
  <c r="D653" i="2"/>
  <c r="G653" i="2"/>
  <c r="E653" i="2" s="1"/>
  <c r="F653" i="2" s="1"/>
  <c r="I653" i="2"/>
  <c r="L653" i="2"/>
  <c r="M653" i="2"/>
  <c r="P653" i="2"/>
  <c r="Q653" i="2"/>
  <c r="R653" i="2"/>
  <c r="S653" i="2"/>
  <c r="T653" i="2"/>
  <c r="A654" i="2"/>
  <c r="B654" i="2" s="1"/>
  <c r="D654" i="2"/>
  <c r="G654" i="2"/>
  <c r="E654" i="2" s="1"/>
  <c r="F654" i="2" s="1"/>
  <c r="I654" i="2"/>
  <c r="L654" i="2"/>
  <c r="M654" i="2"/>
  <c r="P654" i="2"/>
  <c r="Q654" i="2"/>
  <c r="R654" i="2"/>
  <c r="S654" i="2"/>
  <c r="T654" i="2"/>
  <c r="A655" i="2"/>
  <c r="B655" i="2" s="1"/>
  <c r="D655" i="2"/>
  <c r="G655" i="2"/>
  <c r="E655" i="2" s="1"/>
  <c r="F655" i="2" s="1"/>
  <c r="I655" i="2"/>
  <c r="L655" i="2"/>
  <c r="M655" i="2"/>
  <c r="P655" i="2"/>
  <c r="Q655" i="2"/>
  <c r="R655" i="2"/>
  <c r="S655" i="2"/>
  <c r="T655" i="2"/>
  <c r="A656" i="2"/>
  <c r="B656" i="2" s="1"/>
  <c r="D656" i="2"/>
  <c r="G656" i="2"/>
  <c r="E656" i="2" s="1"/>
  <c r="F656" i="2" s="1"/>
  <c r="I656" i="2"/>
  <c r="L656" i="2"/>
  <c r="M656" i="2"/>
  <c r="P656" i="2"/>
  <c r="Q656" i="2"/>
  <c r="R656" i="2"/>
  <c r="S656" i="2"/>
  <c r="T656" i="2"/>
  <c r="A657" i="2"/>
  <c r="B657" i="2" s="1"/>
  <c r="D657" i="2"/>
  <c r="G657" i="2"/>
  <c r="E657" i="2" s="1"/>
  <c r="F657" i="2" s="1"/>
  <c r="I657" i="2"/>
  <c r="L657" i="2"/>
  <c r="M657" i="2"/>
  <c r="P657" i="2"/>
  <c r="Q657" i="2"/>
  <c r="R657" i="2"/>
  <c r="S657" i="2"/>
  <c r="T657" i="2"/>
  <c r="A658" i="2"/>
  <c r="B658" i="2" s="1"/>
  <c r="D658" i="2"/>
  <c r="G658" i="2"/>
  <c r="E658" i="2" s="1"/>
  <c r="F658" i="2" s="1"/>
  <c r="I658" i="2"/>
  <c r="L658" i="2"/>
  <c r="M658" i="2"/>
  <c r="P658" i="2"/>
  <c r="Q658" i="2"/>
  <c r="R658" i="2"/>
  <c r="S658" i="2"/>
  <c r="T658" i="2"/>
  <c r="A659" i="2"/>
  <c r="B659" i="2" s="1"/>
  <c r="D659" i="2"/>
  <c r="G659" i="2"/>
  <c r="E659" i="2" s="1"/>
  <c r="F659" i="2" s="1"/>
  <c r="I659" i="2"/>
  <c r="L659" i="2"/>
  <c r="M659" i="2"/>
  <c r="P659" i="2"/>
  <c r="Q659" i="2"/>
  <c r="R659" i="2"/>
  <c r="S659" i="2"/>
  <c r="T659" i="2"/>
  <c r="A660" i="2"/>
  <c r="B660" i="2" s="1"/>
  <c r="D660" i="2"/>
  <c r="G660" i="2"/>
  <c r="E660" i="2" s="1"/>
  <c r="F660" i="2" s="1"/>
  <c r="I660" i="2"/>
  <c r="L660" i="2"/>
  <c r="M660" i="2"/>
  <c r="P660" i="2"/>
  <c r="Q660" i="2"/>
  <c r="R660" i="2"/>
  <c r="S660" i="2"/>
  <c r="T660" i="2"/>
  <c r="A661" i="2"/>
  <c r="B661" i="2" s="1"/>
  <c r="D661" i="2"/>
  <c r="G661" i="2"/>
  <c r="E661" i="2" s="1"/>
  <c r="F661" i="2" s="1"/>
  <c r="I661" i="2"/>
  <c r="L661" i="2"/>
  <c r="M661" i="2"/>
  <c r="P661" i="2"/>
  <c r="Q661" i="2"/>
  <c r="R661" i="2"/>
  <c r="S661" i="2"/>
  <c r="T661" i="2"/>
  <c r="A662" i="2"/>
  <c r="B662" i="2" s="1"/>
  <c r="D662" i="2"/>
  <c r="G662" i="2"/>
  <c r="E662" i="2" s="1"/>
  <c r="F662" i="2" s="1"/>
  <c r="I662" i="2"/>
  <c r="L662" i="2"/>
  <c r="M662" i="2"/>
  <c r="P662" i="2"/>
  <c r="Q662" i="2"/>
  <c r="R662" i="2"/>
  <c r="S662" i="2"/>
  <c r="T662" i="2"/>
  <c r="A663" i="2"/>
  <c r="B663" i="2" s="1"/>
  <c r="D663" i="2"/>
  <c r="G663" i="2"/>
  <c r="E663" i="2" s="1"/>
  <c r="F663" i="2" s="1"/>
  <c r="I663" i="2"/>
  <c r="L663" i="2"/>
  <c r="M663" i="2"/>
  <c r="P663" i="2"/>
  <c r="Q663" i="2"/>
  <c r="R663" i="2"/>
  <c r="S663" i="2"/>
  <c r="T663" i="2"/>
  <c r="A664" i="2"/>
  <c r="B664" i="2" s="1"/>
  <c r="D664" i="2"/>
  <c r="G664" i="2"/>
  <c r="E664" i="2" s="1"/>
  <c r="F664" i="2" s="1"/>
  <c r="I664" i="2"/>
  <c r="L664" i="2"/>
  <c r="M664" i="2"/>
  <c r="P664" i="2"/>
  <c r="Q664" i="2"/>
  <c r="R664" i="2"/>
  <c r="S664" i="2"/>
  <c r="T664" i="2"/>
  <c r="A665" i="2"/>
  <c r="B665" i="2" s="1"/>
  <c r="D665" i="2"/>
  <c r="G665" i="2"/>
  <c r="E665" i="2" s="1"/>
  <c r="F665" i="2" s="1"/>
  <c r="I665" i="2"/>
  <c r="L665" i="2"/>
  <c r="M665" i="2"/>
  <c r="P665" i="2"/>
  <c r="Q665" i="2"/>
  <c r="R665" i="2"/>
  <c r="S665" i="2"/>
  <c r="T665" i="2"/>
  <c r="A666" i="2"/>
  <c r="B666" i="2" s="1"/>
  <c r="D666" i="2"/>
  <c r="G666" i="2"/>
  <c r="E666" i="2" s="1"/>
  <c r="F666" i="2" s="1"/>
  <c r="I666" i="2"/>
  <c r="L666" i="2"/>
  <c r="M666" i="2"/>
  <c r="P666" i="2"/>
  <c r="Q666" i="2"/>
  <c r="R666" i="2"/>
  <c r="S666" i="2"/>
  <c r="T666" i="2"/>
  <c r="A667" i="2"/>
  <c r="B667" i="2" s="1"/>
  <c r="D667" i="2"/>
  <c r="G667" i="2"/>
  <c r="E667" i="2" s="1"/>
  <c r="F667" i="2" s="1"/>
  <c r="I667" i="2"/>
  <c r="L667" i="2"/>
  <c r="M667" i="2"/>
  <c r="P667" i="2"/>
  <c r="Q667" i="2"/>
  <c r="R667" i="2"/>
  <c r="S667" i="2"/>
  <c r="T667" i="2"/>
  <c r="A668" i="2"/>
  <c r="B668" i="2" s="1"/>
  <c r="D668" i="2"/>
  <c r="G668" i="2"/>
  <c r="E668" i="2" s="1"/>
  <c r="F668" i="2" s="1"/>
  <c r="I668" i="2"/>
  <c r="L668" i="2"/>
  <c r="M668" i="2"/>
  <c r="P668" i="2"/>
  <c r="Q668" i="2"/>
  <c r="R668" i="2"/>
  <c r="S668" i="2"/>
  <c r="T668" i="2"/>
  <c r="A669" i="2"/>
  <c r="B669" i="2" s="1"/>
  <c r="D669" i="2"/>
  <c r="G669" i="2"/>
  <c r="E669" i="2" s="1"/>
  <c r="F669" i="2" s="1"/>
  <c r="I669" i="2"/>
  <c r="L669" i="2"/>
  <c r="M669" i="2"/>
  <c r="P669" i="2"/>
  <c r="Q669" i="2"/>
  <c r="R669" i="2"/>
  <c r="S669" i="2"/>
  <c r="T669" i="2"/>
  <c r="A670" i="2"/>
  <c r="B670" i="2" s="1"/>
  <c r="D670" i="2"/>
  <c r="G670" i="2"/>
  <c r="E670" i="2" s="1"/>
  <c r="F670" i="2" s="1"/>
  <c r="I670" i="2"/>
  <c r="L670" i="2"/>
  <c r="M670" i="2"/>
  <c r="P670" i="2"/>
  <c r="Q670" i="2"/>
  <c r="R670" i="2"/>
  <c r="S670" i="2"/>
  <c r="T670" i="2"/>
  <c r="A671" i="2"/>
  <c r="B671" i="2" s="1"/>
  <c r="D671" i="2"/>
  <c r="G671" i="2"/>
  <c r="E671" i="2" s="1"/>
  <c r="F671" i="2" s="1"/>
  <c r="I671" i="2"/>
  <c r="L671" i="2"/>
  <c r="M671" i="2"/>
  <c r="P671" i="2"/>
  <c r="Q671" i="2"/>
  <c r="R671" i="2"/>
  <c r="S671" i="2"/>
  <c r="T671" i="2"/>
  <c r="A672" i="2"/>
  <c r="B672" i="2" s="1"/>
  <c r="D672" i="2"/>
  <c r="G672" i="2"/>
  <c r="E672" i="2" s="1"/>
  <c r="F672" i="2" s="1"/>
  <c r="I672" i="2"/>
  <c r="L672" i="2"/>
  <c r="M672" i="2"/>
  <c r="P672" i="2"/>
  <c r="Q672" i="2"/>
  <c r="R672" i="2"/>
  <c r="S672" i="2"/>
  <c r="T672" i="2"/>
  <c r="A673" i="2"/>
  <c r="B673" i="2" s="1"/>
  <c r="D673" i="2"/>
  <c r="G673" i="2"/>
  <c r="E673" i="2" s="1"/>
  <c r="F673" i="2" s="1"/>
  <c r="I673" i="2"/>
  <c r="L673" i="2"/>
  <c r="M673" i="2"/>
  <c r="P673" i="2"/>
  <c r="Q673" i="2"/>
  <c r="R673" i="2"/>
  <c r="S673" i="2"/>
  <c r="T673" i="2"/>
  <c r="A674" i="2"/>
  <c r="B674" i="2" s="1"/>
  <c r="D674" i="2"/>
  <c r="G674" i="2"/>
  <c r="E674" i="2" s="1"/>
  <c r="F674" i="2" s="1"/>
  <c r="I674" i="2"/>
  <c r="L674" i="2"/>
  <c r="M674" i="2"/>
  <c r="P674" i="2"/>
  <c r="Q674" i="2"/>
  <c r="R674" i="2"/>
  <c r="S674" i="2"/>
  <c r="T674" i="2"/>
  <c r="A675" i="2"/>
  <c r="B675" i="2" s="1"/>
  <c r="D675" i="2"/>
  <c r="G675" i="2"/>
  <c r="E675" i="2" s="1"/>
  <c r="F675" i="2" s="1"/>
  <c r="I675" i="2"/>
  <c r="L675" i="2"/>
  <c r="M675" i="2"/>
  <c r="P675" i="2"/>
  <c r="Q675" i="2"/>
  <c r="R675" i="2"/>
  <c r="S675" i="2"/>
  <c r="T675" i="2"/>
  <c r="A676" i="2"/>
  <c r="B676" i="2" s="1"/>
  <c r="D676" i="2"/>
  <c r="G676" i="2"/>
  <c r="E676" i="2" s="1"/>
  <c r="F676" i="2" s="1"/>
  <c r="I676" i="2"/>
  <c r="L676" i="2"/>
  <c r="M676" i="2"/>
  <c r="P676" i="2"/>
  <c r="Q676" i="2"/>
  <c r="R676" i="2"/>
  <c r="S676" i="2"/>
  <c r="T676" i="2"/>
  <c r="A677" i="2"/>
  <c r="B677" i="2" s="1"/>
  <c r="D677" i="2"/>
  <c r="G677" i="2"/>
  <c r="E677" i="2" s="1"/>
  <c r="F677" i="2" s="1"/>
  <c r="I677" i="2"/>
  <c r="L677" i="2"/>
  <c r="M677" i="2"/>
  <c r="P677" i="2"/>
  <c r="Q677" i="2"/>
  <c r="R677" i="2"/>
  <c r="S677" i="2"/>
  <c r="T677" i="2"/>
  <c r="A678" i="2"/>
  <c r="B678" i="2" s="1"/>
  <c r="D678" i="2"/>
  <c r="G678" i="2"/>
  <c r="E678" i="2" s="1"/>
  <c r="F678" i="2" s="1"/>
  <c r="I678" i="2"/>
  <c r="L678" i="2"/>
  <c r="M678" i="2"/>
  <c r="P678" i="2"/>
  <c r="Q678" i="2"/>
  <c r="R678" i="2"/>
  <c r="S678" i="2"/>
  <c r="T678" i="2"/>
  <c r="A679" i="2"/>
  <c r="B679" i="2" s="1"/>
  <c r="D679" i="2"/>
  <c r="G679" i="2"/>
  <c r="E679" i="2" s="1"/>
  <c r="F679" i="2" s="1"/>
  <c r="I679" i="2"/>
  <c r="L679" i="2"/>
  <c r="M679" i="2"/>
  <c r="P679" i="2"/>
  <c r="Q679" i="2"/>
  <c r="R679" i="2"/>
  <c r="S679" i="2"/>
  <c r="T679" i="2"/>
  <c r="A680" i="2"/>
  <c r="B680" i="2" s="1"/>
  <c r="D680" i="2"/>
  <c r="G680" i="2"/>
  <c r="E680" i="2" s="1"/>
  <c r="F680" i="2" s="1"/>
  <c r="I680" i="2"/>
  <c r="L680" i="2"/>
  <c r="M680" i="2"/>
  <c r="P680" i="2"/>
  <c r="Q680" i="2"/>
  <c r="R680" i="2"/>
  <c r="S680" i="2"/>
  <c r="T680" i="2"/>
  <c r="A681" i="2"/>
  <c r="B681" i="2" s="1"/>
  <c r="D681" i="2"/>
  <c r="G681" i="2"/>
  <c r="E681" i="2" s="1"/>
  <c r="F681" i="2" s="1"/>
  <c r="I681" i="2"/>
  <c r="L681" i="2"/>
  <c r="M681" i="2"/>
  <c r="P681" i="2"/>
  <c r="Q681" i="2"/>
  <c r="R681" i="2"/>
  <c r="S681" i="2"/>
  <c r="T681" i="2"/>
  <c r="A682" i="2"/>
  <c r="B682" i="2" s="1"/>
  <c r="D682" i="2"/>
  <c r="G682" i="2"/>
  <c r="E682" i="2" s="1"/>
  <c r="F682" i="2" s="1"/>
  <c r="I682" i="2"/>
  <c r="L682" i="2"/>
  <c r="M682" i="2"/>
  <c r="P682" i="2"/>
  <c r="Q682" i="2"/>
  <c r="R682" i="2"/>
  <c r="S682" i="2"/>
  <c r="T682" i="2"/>
  <c r="A683" i="2"/>
  <c r="B683" i="2" s="1"/>
  <c r="D683" i="2"/>
  <c r="G683" i="2"/>
  <c r="E683" i="2" s="1"/>
  <c r="F683" i="2" s="1"/>
  <c r="I683" i="2"/>
  <c r="L683" i="2"/>
  <c r="M683" i="2"/>
  <c r="P683" i="2"/>
  <c r="Q683" i="2"/>
  <c r="R683" i="2"/>
  <c r="S683" i="2"/>
  <c r="T683" i="2"/>
  <c r="A684" i="2"/>
  <c r="B684" i="2" s="1"/>
  <c r="D684" i="2"/>
  <c r="G684" i="2"/>
  <c r="E684" i="2" s="1"/>
  <c r="F684" i="2" s="1"/>
  <c r="I684" i="2"/>
  <c r="L684" i="2"/>
  <c r="M684" i="2"/>
  <c r="P684" i="2"/>
  <c r="Q684" i="2"/>
  <c r="R684" i="2"/>
  <c r="S684" i="2"/>
  <c r="T684" i="2"/>
  <c r="A685" i="2"/>
  <c r="B685" i="2" s="1"/>
  <c r="D685" i="2"/>
  <c r="G685" i="2"/>
  <c r="E685" i="2" s="1"/>
  <c r="F685" i="2" s="1"/>
  <c r="I685" i="2"/>
  <c r="L685" i="2"/>
  <c r="M685" i="2"/>
  <c r="P685" i="2"/>
  <c r="Q685" i="2"/>
  <c r="R685" i="2"/>
  <c r="S685" i="2"/>
  <c r="T685" i="2"/>
  <c r="A686" i="2"/>
  <c r="B686" i="2" s="1"/>
  <c r="D686" i="2"/>
  <c r="G686" i="2"/>
  <c r="E686" i="2" s="1"/>
  <c r="F686" i="2" s="1"/>
  <c r="I686" i="2"/>
  <c r="L686" i="2"/>
  <c r="M686" i="2"/>
  <c r="P686" i="2"/>
  <c r="Q686" i="2"/>
  <c r="R686" i="2"/>
  <c r="S686" i="2"/>
  <c r="T686" i="2"/>
  <c r="A687" i="2"/>
  <c r="B687" i="2" s="1"/>
  <c r="D687" i="2"/>
  <c r="G687" i="2"/>
  <c r="E687" i="2" s="1"/>
  <c r="F687" i="2" s="1"/>
  <c r="I687" i="2"/>
  <c r="L687" i="2"/>
  <c r="M687" i="2"/>
  <c r="P687" i="2"/>
  <c r="Q687" i="2"/>
  <c r="R687" i="2"/>
  <c r="S687" i="2"/>
  <c r="T687" i="2"/>
  <c r="A688" i="2"/>
  <c r="B688" i="2" s="1"/>
  <c r="D688" i="2"/>
  <c r="G688" i="2"/>
  <c r="E688" i="2" s="1"/>
  <c r="F688" i="2" s="1"/>
  <c r="I688" i="2"/>
  <c r="L688" i="2"/>
  <c r="M688" i="2"/>
  <c r="P688" i="2"/>
  <c r="Q688" i="2"/>
  <c r="R688" i="2"/>
  <c r="S688" i="2"/>
  <c r="T688" i="2"/>
  <c r="A689" i="2"/>
  <c r="B689" i="2" s="1"/>
  <c r="D689" i="2"/>
  <c r="G689" i="2"/>
  <c r="E689" i="2" s="1"/>
  <c r="F689" i="2" s="1"/>
  <c r="I689" i="2"/>
  <c r="L689" i="2"/>
  <c r="M689" i="2"/>
  <c r="P689" i="2"/>
  <c r="Q689" i="2"/>
  <c r="R689" i="2"/>
  <c r="S689" i="2"/>
  <c r="T689" i="2"/>
  <c r="A690" i="2"/>
  <c r="B690" i="2" s="1"/>
  <c r="D690" i="2"/>
  <c r="G690" i="2"/>
  <c r="E690" i="2" s="1"/>
  <c r="F690" i="2" s="1"/>
  <c r="I690" i="2"/>
  <c r="L690" i="2"/>
  <c r="M690" i="2"/>
  <c r="P690" i="2"/>
  <c r="Q690" i="2"/>
  <c r="R690" i="2"/>
  <c r="S690" i="2"/>
  <c r="T690" i="2"/>
  <c r="A691" i="2"/>
  <c r="B691" i="2" s="1"/>
  <c r="D691" i="2"/>
  <c r="G691" i="2"/>
  <c r="E691" i="2" s="1"/>
  <c r="F691" i="2" s="1"/>
  <c r="I691" i="2"/>
  <c r="L691" i="2"/>
  <c r="M691" i="2"/>
  <c r="P691" i="2"/>
  <c r="Q691" i="2"/>
  <c r="R691" i="2"/>
  <c r="S691" i="2"/>
  <c r="T691" i="2"/>
  <c r="A692" i="2"/>
  <c r="B692" i="2" s="1"/>
  <c r="D692" i="2"/>
  <c r="G692" i="2"/>
  <c r="E692" i="2" s="1"/>
  <c r="F692" i="2" s="1"/>
  <c r="I692" i="2"/>
  <c r="L692" i="2"/>
  <c r="M692" i="2"/>
  <c r="P692" i="2"/>
  <c r="Q692" i="2"/>
  <c r="R692" i="2"/>
  <c r="S692" i="2"/>
  <c r="T692" i="2"/>
  <c r="A693" i="2"/>
  <c r="B693" i="2" s="1"/>
  <c r="D693" i="2"/>
  <c r="G693" i="2"/>
  <c r="E693" i="2" s="1"/>
  <c r="F693" i="2" s="1"/>
  <c r="I693" i="2"/>
  <c r="L693" i="2"/>
  <c r="M693" i="2"/>
  <c r="P693" i="2"/>
  <c r="Q693" i="2"/>
  <c r="R693" i="2"/>
  <c r="S693" i="2"/>
  <c r="T693" i="2"/>
  <c r="A694" i="2"/>
  <c r="B694" i="2" s="1"/>
  <c r="D694" i="2"/>
  <c r="G694" i="2"/>
  <c r="E694" i="2" s="1"/>
  <c r="F694" i="2" s="1"/>
  <c r="I694" i="2"/>
  <c r="L694" i="2"/>
  <c r="M694" i="2"/>
  <c r="P694" i="2"/>
  <c r="Q694" i="2"/>
  <c r="R694" i="2"/>
  <c r="S694" i="2"/>
  <c r="T694" i="2"/>
  <c r="A695" i="2"/>
  <c r="B695" i="2" s="1"/>
  <c r="D695" i="2"/>
  <c r="G695" i="2"/>
  <c r="E695" i="2" s="1"/>
  <c r="F695" i="2" s="1"/>
  <c r="I695" i="2"/>
  <c r="L695" i="2"/>
  <c r="M695" i="2"/>
  <c r="P695" i="2"/>
  <c r="Q695" i="2"/>
  <c r="R695" i="2"/>
  <c r="S695" i="2"/>
  <c r="T695" i="2"/>
  <c r="A696" i="2"/>
  <c r="B696" i="2" s="1"/>
  <c r="D696" i="2"/>
  <c r="G696" i="2"/>
  <c r="E696" i="2" s="1"/>
  <c r="F696" i="2" s="1"/>
  <c r="I696" i="2"/>
  <c r="L696" i="2"/>
  <c r="M696" i="2"/>
  <c r="P696" i="2"/>
  <c r="Q696" i="2"/>
  <c r="R696" i="2"/>
  <c r="S696" i="2"/>
  <c r="T696" i="2"/>
  <c r="A697" i="2"/>
  <c r="B697" i="2" s="1"/>
  <c r="D697" i="2"/>
  <c r="G697" i="2"/>
  <c r="E697" i="2" s="1"/>
  <c r="F697" i="2" s="1"/>
  <c r="I697" i="2"/>
  <c r="L697" i="2"/>
  <c r="M697" i="2"/>
  <c r="P697" i="2"/>
  <c r="Q697" i="2"/>
  <c r="R697" i="2"/>
  <c r="S697" i="2"/>
  <c r="T697" i="2"/>
  <c r="A698" i="2"/>
  <c r="B698" i="2" s="1"/>
  <c r="D698" i="2"/>
  <c r="G698" i="2"/>
  <c r="E698" i="2" s="1"/>
  <c r="F698" i="2" s="1"/>
  <c r="I698" i="2"/>
  <c r="L698" i="2"/>
  <c r="M698" i="2"/>
  <c r="P698" i="2"/>
  <c r="Q698" i="2"/>
  <c r="R698" i="2"/>
  <c r="S698" i="2"/>
  <c r="T698" i="2"/>
  <c r="A699" i="2"/>
  <c r="B699" i="2" s="1"/>
  <c r="D699" i="2"/>
  <c r="G699" i="2"/>
  <c r="E699" i="2" s="1"/>
  <c r="F699" i="2" s="1"/>
  <c r="I699" i="2"/>
  <c r="L699" i="2"/>
  <c r="M699" i="2"/>
  <c r="P699" i="2"/>
  <c r="Q699" i="2"/>
  <c r="R699" i="2"/>
  <c r="S699" i="2"/>
  <c r="T699" i="2"/>
  <c r="A700" i="2"/>
  <c r="B700" i="2" s="1"/>
  <c r="D700" i="2"/>
  <c r="G700" i="2"/>
  <c r="E700" i="2" s="1"/>
  <c r="F700" i="2" s="1"/>
  <c r="I700" i="2"/>
  <c r="L700" i="2"/>
  <c r="M700" i="2"/>
  <c r="P700" i="2"/>
  <c r="Q700" i="2"/>
  <c r="R700" i="2"/>
  <c r="S700" i="2"/>
  <c r="T700" i="2"/>
  <c r="A701" i="2"/>
  <c r="B701" i="2" s="1"/>
  <c r="D701" i="2"/>
  <c r="G701" i="2"/>
  <c r="E701" i="2" s="1"/>
  <c r="F701" i="2" s="1"/>
  <c r="I701" i="2"/>
  <c r="L701" i="2"/>
  <c r="M701" i="2"/>
  <c r="P701" i="2"/>
  <c r="Q701" i="2"/>
  <c r="R701" i="2"/>
  <c r="S701" i="2"/>
  <c r="T701" i="2"/>
  <c r="A702" i="2"/>
  <c r="B702" i="2" s="1"/>
  <c r="D702" i="2"/>
  <c r="G702" i="2"/>
  <c r="E702" i="2" s="1"/>
  <c r="F702" i="2" s="1"/>
  <c r="I702" i="2"/>
  <c r="L702" i="2"/>
  <c r="M702" i="2"/>
  <c r="P702" i="2"/>
  <c r="Q702" i="2"/>
  <c r="R702" i="2"/>
  <c r="S702" i="2"/>
  <c r="T702" i="2"/>
  <c r="J9" i="6" l="1"/>
  <c r="D3" i="6"/>
  <c r="H8" i="6"/>
  <c r="D20" i="3"/>
  <c r="F2" i="2"/>
  <c r="D2" i="7"/>
  <c r="C2" i="7"/>
  <c r="C4" i="7"/>
  <c r="D4" i="7"/>
  <c r="C3" i="7"/>
  <c r="D3" i="7"/>
  <c r="G15" i="6"/>
  <c r="G42" i="6"/>
  <c r="K24" i="6"/>
  <c r="K33" i="6"/>
  <c r="M33" i="11" s="1"/>
  <c r="G5" i="6"/>
  <c r="G28" i="6"/>
  <c r="K17" i="6"/>
  <c r="K43" i="6"/>
  <c r="G12" i="6"/>
  <c r="G26" i="6"/>
  <c r="G35" i="6"/>
  <c r="K26" i="6"/>
  <c r="M26" i="11" s="1"/>
  <c r="K35" i="6"/>
  <c r="K49" i="6"/>
  <c r="G11" i="6"/>
  <c r="G17" i="6"/>
  <c r="L17" i="6" s="1"/>
  <c r="G45" i="6"/>
  <c r="K38" i="6"/>
  <c r="K25" i="6"/>
  <c r="M25" i="11" s="1"/>
  <c r="K47" i="6"/>
  <c r="G20" i="6"/>
  <c r="G22" i="6"/>
  <c r="G24" i="6"/>
  <c r="G33" i="6"/>
  <c r="G49" i="6"/>
  <c r="K42" i="6"/>
  <c r="K28" i="6"/>
  <c r="M28" i="11" s="1"/>
  <c r="K45" i="6"/>
  <c r="K20" i="6"/>
  <c r="K12" i="6"/>
  <c r="K22" i="6"/>
  <c r="K15" i="6"/>
  <c r="G34" i="6"/>
  <c r="G25" i="6"/>
  <c r="G43" i="6"/>
  <c r="L43" i="6" s="1"/>
  <c r="K34" i="6"/>
  <c r="K27" i="6"/>
  <c r="M27" i="11" s="1"/>
  <c r="G38" i="6"/>
  <c r="G27" i="6"/>
  <c r="G47" i="6"/>
  <c r="K11" i="6"/>
  <c r="AC3" i="10"/>
  <c r="AK3" i="10"/>
  <c r="AS3" i="10"/>
  <c r="W4" i="10"/>
  <c r="AE4" i="10"/>
  <c r="AM4" i="10"/>
  <c r="AU4" i="10"/>
  <c r="Y5" i="10"/>
  <c r="AG5" i="10"/>
  <c r="AO5" i="10"/>
  <c r="AW5" i="10"/>
  <c r="AA6" i="10"/>
  <c r="AI6" i="10"/>
  <c r="AQ6" i="10"/>
  <c r="AY6" i="10"/>
  <c r="AC7" i="10"/>
  <c r="AK7" i="10"/>
  <c r="AS7" i="10"/>
  <c r="W8" i="10"/>
  <c r="AE8" i="10"/>
  <c r="AM8" i="10"/>
  <c r="AU8" i="10"/>
  <c r="L3" i="10"/>
  <c r="T3" i="10"/>
  <c r="O4" i="10"/>
  <c r="J5" i="10"/>
  <c r="R5" i="10"/>
  <c r="M6" i="10"/>
  <c r="U6" i="10"/>
  <c r="P7" i="10"/>
  <c r="K8" i="10"/>
  <c r="S8" i="10"/>
  <c r="I3" i="10"/>
  <c r="G5" i="10"/>
  <c r="E7" i="10"/>
  <c r="H8" i="10"/>
  <c r="C8" i="10"/>
  <c r="E4" i="10"/>
  <c r="H5" i="10"/>
  <c r="I7" i="10"/>
  <c r="AP3" i="10"/>
  <c r="AR4" i="10"/>
  <c r="AL5" i="10"/>
  <c r="I4" i="10"/>
  <c r="C3" i="10"/>
  <c r="AN5" i="10"/>
  <c r="AB7" i="10"/>
  <c r="AZ7" i="10"/>
  <c r="S3" i="10"/>
  <c r="L6" i="10"/>
  <c r="AD3" i="10"/>
  <c r="AL3" i="10"/>
  <c r="AT3" i="10"/>
  <c r="X4" i="10"/>
  <c r="AF4" i="10"/>
  <c r="AN4" i="10"/>
  <c r="AV4" i="10"/>
  <c r="Z5" i="10"/>
  <c r="AH5" i="10"/>
  <c r="AP5" i="10"/>
  <c r="AX5" i="10"/>
  <c r="AB6" i="10"/>
  <c r="AJ6" i="10"/>
  <c r="AR6" i="10"/>
  <c r="AZ6" i="10"/>
  <c r="AD7" i="10"/>
  <c r="AL7" i="10"/>
  <c r="AT7" i="10"/>
  <c r="X8" i="10"/>
  <c r="AF8" i="10"/>
  <c r="AN8" i="10"/>
  <c r="AV8" i="10"/>
  <c r="M3" i="10"/>
  <c r="U3" i="10"/>
  <c r="P4" i="10"/>
  <c r="K5" i="10"/>
  <c r="S5" i="10"/>
  <c r="N6" i="10"/>
  <c r="V6" i="10"/>
  <c r="Q7" i="10"/>
  <c r="L8" i="10"/>
  <c r="T8" i="10"/>
  <c r="F7" i="10"/>
  <c r="I8" i="10"/>
  <c r="C7" i="10"/>
  <c r="C4" i="10"/>
  <c r="AH3" i="10"/>
  <c r="AB4" i="10"/>
  <c r="AZ4" i="10"/>
  <c r="AT5" i="10"/>
  <c r="AP7" i="10"/>
  <c r="AJ8" i="10"/>
  <c r="Q3" i="10"/>
  <c r="O5" i="10"/>
  <c r="AB3" i="10"/>
  <c r="AH6" i="10"/>
  <c r="AJ7" i="10"/>
  <c r="AD8" i="10"/>
  <c r="W3" i="10"/>
  <c r="AE3" i="10"/>
  <c r="AM3" i="10"/>
  <c r="AU3" i="10"/>
  <c r="Y4" i="10"/>
  <c r="AG4" i="10"/>
  <c r="AO4" i="10"/>
  <c r="AW4" i="10"/>
  <c r="AA5" i="10"/>
  <c r="AI5" i="10"/>
  <c r="AQ5" i="10"/>
  <c r="AY5" i="10"/>
  <c r="AC6" i="10"/>
  <c r="AK6" i="10"/>
  <c r="AS6" i="10"/>
  <c r="W7" i="10"/>
  <c r="AE7" i="10"/>
  <c r="AM7" i="10"/>
  <c r="AU7" i="10"/>
  <c r="Y8" i="10"/>
  <c r="AG8" i="10"/>
  <c r="AO8" i="10"/>
  <c r="AW8" i="10"/>
  <c r="N3" i="10"/>
  <c r="V3" i="10"/>
  <c r="Q4" i="10"/>
  <c r="L5" i="10"/>
  <c r="T5" i="10"/>
  <c r="O6" i="10"/>
  <c r="J7" i="10"/>
  <c r="R7" i="10"/>
  <c r="M8" i="10"/>
  <c r="U8" i="10"/>
  <c r="F4" i="10"/>
  <c r="I5" i="10"/>
  <c r="G7" i="10"/>
  <c r="D4" i="10"/>
  <c r="C6" i="10"/>
  <c r="AV6" i="10"/>
  <c r="AX7" i="10"/>
  <c r="AR8" i="10"/>
  <c r="T4" i="10"/>
  <c r="R6" i="10"/>
  <c r="M7" i="10"/>
  <c r="P8" i="10"/>
  <c r="G6" i="10"/>
  <c r="AD4" i="10"/>
  <c r="X5" i="10"/>
  <c r="Z6" i="10"/>
  <c r="AP6" i="10"/>
  <c r="AR7" i="10"/>
  <c r="AT8" i="10"/>
  <c r="N4" i="10"/>
  <c r="T6" i="10"/>
  <c r="H3" i="10"/>
  <c r="D3" i="10"/>
  <c r="X3" i="10"/>
  <c r="AF3" i="10"/>
  <c r="AN3" i="10"/>
  <c r="AV3" i="10"/>
  <c r="Z4" i="10"/>
  <c r="AH4" i="10"/>
  <c r="AP4" i="10"/>
  <c r="AX4" i="10"/>
  <c r="AB5" i="10"/>
  <c r="AJ5" i="10"/>
  <c r="AR5" i="10"/>
  <c r="AZ5" i="10"/>
  <c r="AD6" i="10"/>
  <c r="AL6" i="10"/>
  <c r="AT6" i="10"/>
  <c r="X7" i="10"/>
  <c r="AF7" i="10"/>
  <c r="AN7" i="10"/>
  <c r="AV7" i="10"/>
  <c r="Z8" i="10"/>
  <c r="AH8" i="10"/>
  <c r="AP8" i="10"/>
  <c r="AX8" i="10"/>
  <c r="O3" i="10"/>
  <c r="J4" i="10"/>
  <c r="R4" i="10"/>
  <c r="M5" i="10"/>
  <c r="U5" i="10"/>
  <c r="P6" i="10"/>
  <c r="K7" i="10"/>
  <c r="S7" i="10"/>
  <c r="N8" i="10"/>
  <c r="V8" i="10"/>
  <c r="G4" i="10"/>
  <c r="E6" i="10"/>
  <c r="H7" i="10"/>
  <c r="D5" i="10"/>
  <c r="C5" i="10"/>
  <c r="AX3" i="10"/>
  <c r="AD5" i="10"/>
  <c r="X6" i="10"/>
  <c r="AF6" i="10"/>
  <c r="L4" i="10"/>
  <c r="J6" i="10"/>
  <c r="U7" i="10"/>
  <c r="F3" i="10"/>
  <c r="E8" i="10"/>
  <c r="AR3" i="10"/>
  <c r="AL4" i="10"/>
  <c r="AV5" i="10"/>
  <c r="AX6" i="10"/>
  <c r="AL8" i="10"/>
  <c r="V4" i="10"/>
  <c r="O7" i="10"/>
  <c r="I6" i="10"/>
  <c r="Y3" i="10"/>
  <c r="AG3" i="10"/>
  <c r="AO3" i="10"/>
  <c r="AW3" i="10"/>
  <c r="AA4" i="10"/>
  <c r="AI4" i="10"/>
  <c r="AQ4" i="10"/>
  <c r="AY4" i="10"/>
  <c r="AC5" i="10"/>
  <c r="AK5" i="10"/>
  <c r="AS5" i="10"/>
  <c r="W6" i="10"/>
  <c r="AE6" i="10"/>
  <c r="AM6" i="10"/>
  <c r="AU6" i="10"/>
  <c r="Y7" i="10"/>
  <c r="AG7" i="10"/>
  <c r="AO7" i="10"/>
  <c r="AW7" i="10"/>
  <c r="AA8" i="10"/>
  <c r="AI8" i="10"/>
  <c r="AQ8" i="10"/>
  <c r="AY8" i="10"/>
  <c r="P3" i="10"/>
  <c r="K4" i="10"/>
  <c r="S4" i="10"/>
  <c r="N5" i="10"/>
  <c r="V5" i="10"/>
  <c r="Q6" i="10"/>
  <c r="L7" i="10"/>
  <c r="T7" i="10"/>
  <c r="O8" i="10"/>
  <c r="E3" i="10"/>
  <c r="H4" i="10"/>
  <c r="F6" i="10"/>
  <c r="D6" i="10"/>
  <c r="Z3" i="10"/>
  <c r="AJ4" i="10"/>
  <c r="AN6" i="10"/>
  <c r="Z7" i="10"/>
  <c r="AH7" i="10"/>
  <c r="AB8" i="10"/>
  <c r="AZ8" i="10"/>
  <c r="D7" i="10"/>
  <c r="AZ3" i="10"/>
  <c r="AT4" i="10"/>
  <c r="AF5" i="10"/>
  <c r="R8" i="10"/>
  <c r="G8" i="10"/>
  <c r="AA3" i="10"/>
  <c r="AI3" i="10"/>
  <c r="AQ3" i="10"/>
  <c r="AY3" i="10"/>
  <c r="AC4" i="10"/>
  <c r="AK4" i="10"/>
  <c r="AS4" i="10"/>
  <c r="W5" i="10"/>
  <c r="AE5" i="10"/>
  <c r="AM5" i="10"/>
  <c r="AU5" i="10"/>
  <c r="Y6" i="10"/>
  <c r="AG6" i="10"/>
  <c r="AO6" i="10"/>
  <c r="AW6" i="10"/>
  <c r="AA7" i="10"/>
  <c r="AI7" i="10"/>
  <c r="AQ7" i="10"/>
  <c r="AY7" i="10"/>
  <c r="AC8" i="10"/>
  <c r="AK8" i="10"/>
  <c r="AS8" i="10"/>
  <c r="J3" i="10"/>
  <c r="R3" i="10"/>
  <c r="M4" i="10"/>
  <c r="U4" i="10"/>
  <c r="P5" i="10"/>
  <c r="K6" i="10"/>
  <c r="S6" i="10"/>
  <c r="N7" i="10"/>
  <c r="V7" i="10"/>
  <c r="Q8" i="10"/>
  <c r="G3" i="10"/>
  <c r="E5" i="10"/>
  <c r="H6" i="10"/>
  <c r="F8" i="10"/>
  <c r="D8" i="10"/>
  <c r="AJ3" i="10"/>
  <c r="K3" i="10"/>
  <c r="Q5" i="10"/>
  <c r="J8" i="10"/>
  <c r="F5" i="10"/>
  <c r="C50" i="8"/>
  <c r="D47" i="8"/>
  <c r="D13" i="8"/>
  <c r="C16" i="8"/>
  <c r="D21" i="8"/>
  <c r="C24" i="8"/>
  <c r="D29" i="8"/>
  <c r="C32" i="8"/>
  <c r="D12" i="8"/>
  <c r="C7" i="8"/>
  <c r="D4" i="8"/>
  <c r="D39" i="8"/>
  <c r="D43" i="8"/>
  <c r="C33" i="8"/>
  <c r="D3" i="8"/>
  <c r="C42" i="8"/>
  <c r="D15" i="8"/>
  <c r="D50" i="8"/>
  <c r="C47" i="8"/>
  <c r="D16" i="8"/>
  <c r="E16" i="8" s="1"/>
  <c r="C19" i="8"/>
  <c r="D24" i="8"/>
  <c r="C27" i="8"/>
  <c r="D32" i="8"/>
  <c r="E32" i="8" s="1"/>
  <c r="C12" i="8"/>
  <c r="D9" i="8"/>
  <c r="C4" i="8"/>
  <c r="C36" i="8"/>
  <c r="C40" i="8"/>
  <c r="C44" i="8"/>
  <c r="D11" i="8"/>
  <c r="C6" i="8"/>
  <c r="C41" i="8"/>
  <c r="C18" i="8"/>
  <c r="D31" i="8"/>
  <c r="C5" i="8"/>
  <c r="C35" i="8"/>
  <c r="D18" i="8"/>
  <c r="D34" i="8"/>
  <c r="C39" i="8"/>
  <c r="D52" i="8"/>
  <c r="D49" i="8"/>
  <c r="C14" i="8"/>
  <c r="D19" i="8"/>
  <c r="C22" i="8"/>
  <c r="D27" i="8"/>
  <c r="C30" i="8"/>
  <c r="C9" i="8"/>
  <c r="D6" i="8"/>
  <c r="D36" i="8"/>
  <c r="D40" i="8"/>
  <c r="D44" i="8"/>
  <c r="D30" i="8"/>
  <c r="C37" i="8"/>
  <c r="C45" i="8"/>
  <c r="C48" i="8"/>
  <c r="C34" i="8"/>
  <c r="D38" i="8"/>
  <c r="C13" i="8"/>
  <c r="C29" i="8"/>
  <c r="C2" i="8"/>
  <c r="C52" i="8"/>
  <c r="C49" i="8"/>
  <c r="D46" i="8"/>
  <c r="D14" i="8"/>
  <c r="C17" i="8"/>
  <c r="D22" i="8"/>
  <c r="C25" i="8"/>
  <c r="D35" i="8"/>
  <c r="E35" i="8" s="1"/>
  <c r="C26" i="8"/>
  <c r="D10" i="8"/>
  <c r="D42" i="8"/>
  <c r="E42" i="8" s="1"/>
  <c r="D26" i="8"/>
  <c r="C10" i="8"/>
  <c r="D51" i="8"/>
  <c r="C46" i="8"/>
  <c r="D17" i="8"/>
  <c r="C20" i="8"/>
  <c r="D25" i="8"/>
  <c r="C28" i="8"/>
  <c r="D33" i="8"/>
  <c r="C11" i="8"/>
  <c r="D8" i="8"/>
  <c r="C3" i="8"/>
  <c r="D37" i="8"/>
  <c r="D41" i="8"/>
  <c r="D45" i="8"/>
  <c r="E45" i="8" s="1"/>
  <c r="C51" i="8"/>
  <c r="D48" i="8"/>
  <c r="C15" i="8"/>
  <c r="D20" i="8"/>
  <c r="C23" i="8"/>
  <c r="D28" i="8"/>
  <c r="C31" i="8"/>
  <c r="C8" i="8"/>
  <c r="D5" i="8"/>
  <c r="C38" i="8"/>
  <c r="D23" i="8"/>
  <c r="D2" i="8"/>
  <c r="C21" i="8"/>
  <c r="D7" i="8"/>
  <c r="C43" i="8"/>
  <c r="I17" i="6"/>
  <c r="D45" i="6"/>
  <c r="J38" i="6"/>
  <c r="H20" i="6"/>
  <c r="F11" i="6"/>
  <c r="D12" i="6"/>
  <c r="J34" i="6"/>
  <c r="H22" i="6"/>
  <c r="F28" i="6"/>
  <c r="D15" i="6"/>
  <c r="J17" i="6"/>
  <c r="H24" i="6"/>
  <c r="F25" i="6"/>
  <c r="D26" i="6"/>
  <c r="J27" i="6"/>
  <c r="H42" i="6"/>
  <c r="F45" i="6"/>
  <c r="D33" i="6"/>
  <c r="J43" i="6"/>
  <c r="H35" i="6"/>
  <c r="F47" i="6"/>
  <c r="D49" i="6"/>
  <c r="H44" i="6"/>
  <c r="J18" i="6"/>
  <c r="I13" i="6"/>
  <c r="H29" i="6"/>
  <c r="J4" i="6"/>
  <c r="I51" i="6"/>
  <c r="H37" i="6"/>
  <c r="J32" i="6"/>
  <c r="I16" i="6"/>
  <c r="H6" i="6"/>
  <c r="J23" i="6"/>
  <c r="F44" i="6"/>
  <c r="F36" i="6"/>
  <c r="F29" i="6"/>
  <c r="F48" i="6"/>
  <c r="F37" i="6"/>
  <c r="F9" i="6"/>
  <c r="F6" i="6"/>
  <c r="D18" i="6"/>
  <c r="D4" i="6"/>
  <c r="D32" i="6"/>
  <c r="D23" i="6"/>
  <c r="E6" i="6"/>
  <c r="I20" i="6"/>
  <c r="E12" i="6"/>
  <c r="I22" i="6"/>
  <c r="E15" i="6"/>
  <c r="I24" i="6"/>
  <c r="E26" i="6"/>
  <c r="I42" i="6"/>
  <c r="E33" i="6"/>
  <c r="I35" i="6"/>
  <c r="E49" i="6"/>
  <c r="I44" i="6"/>
  <c r="H3" i="6"/>
  <c r="J13" i="6"/>
  <c r="I29" i="6"/>
  <c r="H41" i="6"/>
  <c r="J51" i="6"/>
  <c r="I37" i="6"/>
  <c r="H10" i="6"/>
  <c r="J16" i="6"/>
  <c r="I6" i="6"/>
  <c r="H21" i="6"/>
  <c r="E8" i="6"/>
  <c r="E13" i="6"/>
  <c r="E30" i="6"/>
  <c r="E51" i="6"/>
  <c r="E14" i="6"/>
  <c r="E16" i="6"/>
  <c r="E19" i="6"/>
  <c r="D41" i="6"/>
  <c r="D10" i="6"/>
  <c r="D21" i="6"/>
  <c r="F8" i="6"/>
  <c r="F13" i="6"/>
  <c r="F14" i="6"/>
  <c r="F16" i="6"/>
  <c r="D36" i="6"/>
  <c r="D9" i="6"/>
  <c r="F4" i="6"/>
  <c r="F32" i="6"/>
  <c r="D40" i="6"/>
  <c r="J36" i="6"/>
  <c r="J48" i="6"/>
  <c r="I7" i="6"/>
  <c r="F50" i="6"/>
  <c r="F21" i="6"/>
  <c r="E25" i="6"/>
  <c r="H13" i="6"/>
  <c r="I32" i="6"/>
  <c r="E44" i="6"/>
  <c r="E37" i="6"/>
  <c r="D14" i="6"/>
  <c r="D38" i="6"/>
  <c r="J20" i="6"/>
  <c r="H11" i="6"/>
  <c r="F12" i="6"/>
  <c r="D34" i="6"/>
  <c r="J22" i="6"/>
  <c r="H28" i="6"/>
  <c r="F15" i="6"/>
  <c r="D17" i="6"/>
  <c r="J24" i="6"/>
  <c r="H25" i="6"/>
  <c r="F26" i="6"/>
  <c r="D27" i="6"/>
  <c r="J42" i="6"/>
  <c r="H45" i="6"/>
  <c r="F33" i="6"/>
  <c r="D43" i="6"/>
  <c r="J35" i="6"/>
  <c r="H47" i="6"/>
  <c r="F49" i="6"/>
  <c r="J44" i="6"/>
  <c r="I3" i="6"/>
  <c r="H31" i="6"/>
  <c r="J29" i="6"/>
  <c r="I41" i="6"/>
  <c r="H40" i="6"/>
  <c r="J37" i="6"/>
  <c r="I10" i="6"/>
  <c r="H39" i="6"/>
  <c r="J6" i="6"/>
  <c r="I21" i="6"/>
  <c r="F30" i="6"/>
  <c r="F51" i="6"/>
  <c r="F19" i="6"/>
  <c r="D48" i="6"/>
  <c r="D44" i="6"/>
  <c r="F40" i="6"/>
  <c r="F23" i="6"/>
  <c r="D39" i="6"/>
  <c r="H18" i="6"/>
  <c r="H4" i="6"/>
  <c r="F3" i="6"/>
  <c r="F10" i="6"/>
  <c r="D6" i="6"/>
  <c r="E47" i="6"/>
  <c r="H51" i="6"/>
  <c r="J7" i="6"/>
  <c r="E29" i="6"/>
  <c r="D30" i="6"/>
  <c r="E38" i="6"/>
  <c r="I11" i="6"/>
  <c r="E34" i="6"/>
  <c r="I28" i="6"/>
  <c r="E17" i="6"/>
  <c r="I25" i="6"/>
  <c r="E27" i="6"/>
  <c r="I45" i="6"/>
  <c r="E43" i="6"/>
  <c r="I47" i="6"/>
  <c r="J3" i="6"/>
  <c r="I31" i="6"/>
  <c r="H30" i="6"/>
  <c r="J41" i="6"/>
  <c r="I40" i="6"/>
  <c r="H14" i="6"/>
  <c r="J10" i="6"/>
  <c r="I39" i="6"/>
  <c r="H19" i="6"/>
  <c r="J21" i="6"/>
  <c r="E18" i="6"/>
  <c r="E31" i="6"/>
  <c r="E4" i="6"/>
  <c r="E40" i="6"/>
  <c r="E32" i="6"/>
  <c r="E39" i="6"/>
  <c r="E23" i="6"/>
  <c r="D13" i="6"/>
  <c r="D51" i="6"/>
  <c r="D16" i="6"/>
  <c r="F5" i="6"/>
  <c r="H49" i="6"/>
  <c r="H36" i="6"/>
  <c r="I30" i="6"/>
  <c r="J40" i="6"/>
  <c r="H9" i="6"/>
  <c r="J39" i="6"/>
  <c r="I19" i="6"/>
  <c r="I5" i="6"/>
  <c r="D31" i="6"/>
  <c r="E5" i="6"/>
  <c r="I46" i="6"/>
  <c r="H5" i="6"/>
  <c r="F7" i="6"/>
  <c r="I27" i="6"/>
  <c r="I18" i="6"/>
  <c r="J46" i="6"/>
  <c r="I23" i="6"/>
  <c r="E48" i="6"/>
  <c r="D8" i="6"/>
  <c r="F38" i="6"/>
  <c r="D20" i="6"/>
  <c r="J11" i="6"/>
  <c r="H12" i="6"/>
  <c r="F34" i="6"/>
  <c r="D22" i="6"/>
  <c r="J28" i="6"/>
  <c r="H15" i="6"/>
  <c r="F17" i="6"/>
  <c r="D24" i="6"/>
  <c r="J25" i="6"/>
  <c r="H26" i="6"/>
  <c r="F27" i="6"/>
  <c r="D42" i="6"/>
  <c r="J45" i="6"/>
  <c r="H33" i="6"/>
  <c r="F43" i="6"/>
  <c r="D35" i="6"/>
  <c r="J47" i="6"/>
  <c r="I8" i="6"/>
  <c r="J31" i="6"/>
  <c r="H48" i="6"/>
  <c r="I14" i="6"/>
  <c r="F18" i="6"/>
  <c r="F31" i="6"/>
  <c r="F39" i="6"/>
  <c r="F41" i="6"/>
  <c r="D29" i="6"/>
  <c r="E45" i="6"/>
  <c r="J50" i="6"/>
  <c r="D19" i="6"/>
  <c r="E20" i="6"/>
  <c r="I12" i="6"/>
  <c r="E22" i="6"/>
  <c r="I15" i="6"/>
  <c r="E24" i="6"/>
  <c r="I26" i="6"/>
  <c r="E42" i="6"/>
  <c r="I33" i="6"/>
  <c r="E35" i="6"/>
  <c r="I49" i="6"/>
  <c r="J8" i="6"/>
  <c r="I36" i="6"/>
  <c r="H50" i="6"/>
  <c r="J30" i="6"/>
  <c r="I48" i="6"/>
  <c r="H46" i="6"/>
  <c r="J14" i="6"/>
  <c r="I9" i="6"/>
  <c r="H7" i="6"/>
  <c r="J19" i="6"/>
  <c r="J5" i="6"/>
  <c r="E3" i="6"/>
  <c r="E50" i="6"/>
  <c r="E41" i="6"/>
  <c r="E46" i="6"/>
  <c r="E10" i="6"/>
  <c r="E7" i="6"/>
  <c r="E21" i="6"/>
  <c r="D50" i="6"/>
  <c r="D46" i="6"/>
  <c r="D7" i="6"/>
  <c r="D5" i="6"/>
  <c r="J33" i="6"/>
  <c r="H43" i="6"/>
  <c r="F35" i="6"/>
  <c r="D47" i="6"/>
  <c r="J49" i="6"/>
  <c r="I50" i="6"/>
  <c r="H32" i="6"/>
  <c r="H23" i="6"/>
  <c r="F46" i="6"/>
  <c r="D37" i="6"/>
  <c r="I43" i="6"/>
  <c r="I4" i="6"/>
  <c r="H16" i="6"/>
  <c r="E36" i="6"/>
  <c r="E9" i="6"/>
  <c r="H38" i="6"/>
  <c r="F20" i="6"/>
  <c r="D11" i="6"/>
  <c r="J12" i="6"/>
  <c r="H34" i="6"/>
  <c r="F22" i="6"/>
  <c r="D28" i="6"/>
  <c r="J15" i="6"/>
  <c r="H17" i="6"/>
  <c r="F24" i="6"/>
  <c r="D25" i="6"/>
  <c r="J26" i="6"/>
  <c r="H27" i="6"/>
  <c r="F42" i="6"/>
  <c r="I38" i="6"/>
  <c r="E11" i="6"/>
  <c r="I34" i="6"/>
  <c r="E28" i="6"/>
  <c r="E26" i="5"/>
  <c r="D26" i="5"/>
  <c r="D30" i="5"/>
  <c r="E30" i="5"/>
  <c r="E29" i="5"/>
  <c r="D29" i="5"/>
  <c r="G44" i="6"/>
  <c r="G13" i="6"/>
  <c r="G29" i="6"/>
  <c r="G51" i="6"/>
  <c r="G37" i="6"/>
  <c r="G16" i="6"/>
  <c r="G39" i="6"/>
  <c r="E7" i="5"/>
  <c r="E15" i="5"/>
  <c r="E23" i="5"/>
  <c r="D3" i="5"/>
  <c r="K44" i="6"/>
  <c r="K13" i="6"/>
  <c r="K29" i="6"/>
  <c r="M29" i="11" s="1"/>
  <c r="K51" i="6"/>
  <c r="K37" i="6"/>
  <c r="M37" i="11" s="1"/>
  <c r="K16" i="6"/>
  <c r="K39" i="6"/>
  <c r="K5" i="6"/>
  <c r="E9" i="5"/>
  <c r="G8" i="6"/>
  <c r="G36" i="6"/>
  <c r="G4" i="6"/>
  <c r="G48" i="6"/>
  <c r="G14" i="6"/>
  <c r="G9" i="6"/>
  <c r="G19" i="6"/>
  <c r="E10" i="5"/>
  <c r="E18" i="5"/>
  <c r="K8" i="6"/>
  <c r="K36" i="6"/>
  <c r="K4" i="6"/>
  <c r="K48" i="6"/>
  <c r="K14" i="6"/>
  <c r="K9" i="6"/>
  <c r="K19" i="6"/>
  <c r="E3" i="5"/>
  <c r="E11" i="5"/>
  <c r="E19" i="5"/>
  <c r="E25" i="5"/>
  <c r="D5" i="5"/>
  <c r="G3" i="6"/>
  <c r="G31" i="6"/>
  <c r="G30" i="6"/>
  <c r="G40" i="6"/>
  <c r="G32" i="6"/>
  <c r="G6" i="6"/>
  <c r="G21" i="6"/>
  <c r="E4" i="5"/>
  <c r="E13" i="5"/>
  <c r="E20" i="5"/>
  <c r="E28" i="5"/>
  <c r="D8" i="5"/>
  <c r="D16" i="5"/>
  <c r="D24" i="5"/>
  <c r="D2" i="5"/>
  <c r="K3" i="6"/>
  <c r="K31" i="6"/>
  <c r="M31" i="11" s="1"/>
  <c r="K30" i="6"/>
  <c r="K40" i="6"/>
  <c r="K32" i="6"/>
  <c r="K6" i="6"/>
  <c r="K21" i="6"/>
  <c r="E6" i="5"/>
  <c r="E12" i="5"/>
  <c r="E21" i="5"/>
  <c r="D7" i="5"/>
  <c r="D15" i="5"/>
  <c r="D23" i="5"/>
  <c r="G18" i="6"/>
  <c r="G50" i="6"/>
  <c r="G41" i="6"/>
  <c r="G46" i="6"/>
  <c r="G10" i="6"/>
  <c r="G7" i="6"/>
  <c r="G23" i="6"/>
  <c r="K18" i="6"/>
  <c r="K50" i="6"/>
  <c r="K41" i="6"/>
  <c r="K46" i="6"/>
  <c r="K10" i="6"/>
  <c r="M10" i="11" s="1"/>
  <c r="K7" i="6"/>
  <c r="M7" i="11" s="1"/>
  <c r="K23" i="6"/>
  <c r="E8" i="5"/>
  <c r="E16" i="5"/>
  <c r="E24" i="5"/>
  <c r="E2" i="5"/>
  <c r="D14" i="5"/>
  <c r="D4" i="5"/>
  <c r="D17" i="5"/>
  <c r="D25" i="5"/>
  <c r="D6" i="5"/>
  <c r="D18" i="5"/>
  <c r="D28" i="5"/>
  <c r="E5" i="5"/>
  <c r="D9" i="5"/>
  <c r="D19" i="5"/>
  <c r="E14" i="5"/>
  <c r="D10" i="5"/>
  <c r="D20" i="5"/>
  <c r="E17" i="5"/>
  <c r="D11" i="5"/>
  <c r="D21" i="5"/>
  <c r="E22" i="5"/>
  <c r="E27" i="5"/>
  <c r="D13" i="5"/>
  <c r="D22" i="5"/>
  <c r="D12" i="5"/>
  <c r="D27" i="5"/>
  <c r="N702" i="2"/>
  <c r="O702" i="2"/>
  <c r="N639" i="2"/>
  <c r="O639" i="2"/>
  <c r="N599" i="2"/>
  <c r="O599" i="2"/>
  <c r="N550" i="2"/>
  <c r="O550" i="2"/>
  <c r="N513" i="2"/>
  <c r="O513" i="2"/>
  <c r="N465" i="2"/>
  <c r="O465" i="2"/>
  <c r="N457" i="2"/>
  <c r="O457" i="2"/>
  <c r="N393" i="2"/>
  <c r="O393" i="2"/>
  <c r="N353" i="2"/>
  <c r="O353" i="2"/>
  <c r="N337" i="2"/>
  <c r="O337" i="2"/>
  <c r="N321" i="2"/>
  <c r="O321" i="2"/>
  <c r="N209" i="2"/>
  <c r="O209" i="2"/>
  <c r="N185" i="2"/>
  <c r="O185" i="2"/>
  <c r="N169" i="2"/>
  <c r="O169" i="2"/>
  <c r="N105" i="2"/>
  <c r="O105" i="2"/>
  <c r="N73" i="2"/>
  <c r="O73" i="2"/>
  <c r="O691" i="2"/>
  <c r="N691" i="2"/>
  <c r="O683" i="2"/>
  <c r="N683" i="2"/>
  <c r="O659" i="2"/>
  <c r="N659" i="2"/>
  <c r="O652" i="2"/>
  <c r="N652" i="2"/>
  <c r="O604" i="2"/>
  <c r="N604" i="2"/>
  <c r="O583" i="2"/>
  <c r="N583" i="2"/>
  <c r="N574" i="2"/>
  <c r="O574" i="2"/>
  <c r="N563" i="2"/>
  <c r="O563" i="2"/>
  <c r="N555" i="2"/>
  <c r="O555" i="2"/>
  <c r="N547" i="2"/>
  <c r="O547" i="2"/>
  <c r="N539" i="2"/>
  <c r="O539" i="2"/>
  <c r="N531" i="2"/>
  <c r="O531" i="2"/>
  <c r="N523" i="2"/>
  <c r="O523" i="2"/>
  <c r="N518" i="2"/>
  <c r="O518" i="2"/>
  <c r="N510" i="2"/>
  <c r="O510" i="2"/>
  <c r="N502" i="2"/>
  <c r="O502" i="2"/>
  <c r="N494" i="2"/>
  <c r="O494" i="2"/>
  <c r="N486" i="2"/>
  <c r="O486" i="2"/>
  <c r="N478" i="2"/>
  <c r="O478" i="2"/>
  <c r="N470" i="2"/>
  <c r="O470" i="2"/>
  <c r="N462" i="2"/>
  <c r="O462" i="2"/>
  <c r="N454" i="2"/>
  <c r="O454" i="2"/>
  <c r="N446" i="2"/>
  <c r="O446" i="2"/>
  <c r="N438" i="2"/>
  <c r="O438" i="2"/>
  <c r="N430" i="2"/>
  <c r="O430" i="2"/>
  <c r="N422" i="2"/>
  <c r="O422" i="2"/>
  <c r="N414" i="2"/>
  <c r="O414" i="2"/>
  <c r="N406" i="2"/>
  <c r="O406" i="2"/>
  <c r="N398" i="2"/>
  <c r="O398" i="2"/>
  <c r="N390" i="2"/>
  <c r="O390" i="2"/>
  <c r="N382" i="2"/>
  <c r="O382" i="2"/>
  <c r="N375" i="2"/>
  <c r="O375" i="2"/>
  <c r="N366" i="2"/>
  <c r="O366" i="2"/>
  <c r="N358" i="2"/>
  <c r="O358" i="2"/>
  <c r="N350" i="2"/>
  <c r="O350" i="2"/>
  <c r="N342" i="2"/>
  <c r="O342" i="2"/>
  <c r="N334" i="2"/>
  <c r="O334" i="2"/>
  <c r="N326" i="2"/>
  <c r="O326" i="2"/>
  <c r="N318" i="2"/>
  <c r="O318" i="2"/>
  <c r="N310" i="2"/>
  <c r="O310" i="2"/>
  <c r="N302" i="2"/>
  <c r="O302" i="2"/>
  <c r="N294" i="2"/>
  <c r="O294" i="2"/>
  <c r="N283" i="2"/>
  <c r="O283" i="2"/>
  <c r="N275" i="2"/>
  <c r="O275" i="2"/>
  <c r="N267" i="2"/>
  <c r="O267" i="2"/>
  <c r="N259" i="2"/>
  <c r="O259" i="2"/>
  <c r="N251" i="2"/>
  <c r="O251" i="2"/>
  <c r="N243" i="2"/>
  <c r="O243" i="2"/>
  <c r="N235" i="2"/>
  <c r="O235" i="2"/>
  <c r="N227" i="2"/>
  <c r="O227" i="2"/>
  <c r="N219" i="2"/>
  <c r="O219" i="2"/>
  <c r="N212" i="2"/>
  <c r="O212" i="2"/>
  <c r="N197" i="2"/>
  <c r="O197" i="2"/>
  <c r="N190" i="2"/>
  <c r="O190" i="2"/>
  <c r="N182" i="2"/>
  <c r="O182" i="2"/>
  <c r="N174" i="2"/>
  <c r="O174" i="2"/>
  <c r="N166" i="2"/>
  <c r="O166" i="2"/>
  <c r="N158" i="2"/>
  <c r="O158" i="2"/>
  <c r="N150" i="2"/>
  <c r="O150" i="2"/>
  <c r="N145" i="2"/>
  <c r="O145" i="2"/>
  <c r="N140" i="2"/>
  <c r="O140" i="2"/>
  <c r="N132" i="2"/>
  <c r="O132" i="2"/>
  <c r="N126" i="2"/>
  <c r="O126" i="2"/>
  <c r="N118" i="2"/>
  <c r="O118" i="2"/>
  <c r="N110" i="2"/>
  <c r="O110" i="2"/>
  <c r="N102" i="2"/>
  <c r="O102" i="2"/>
  <c r="N94" i="2"/>
  <c r="O94" i="2"/>
  <c r="N86" i="2"/>
  <c r="O86" i="2"/>
  <c r="N78" i="2"/>
  <c r="O78" i="2"/>
  <c r="N70" i="2"/>
  <c r="O70" i="2"/>
  <c r="O62" i="2"/>
  <c r="N62" i="2"/>
  <c r="O54" i="2"/>
  <c r="N54" i="2"/>
  <c r="O46" i="2"/>
  <c r="N46" i="2"/>
  <c r="O38" i="2"/>
  <c r="N38" i="2"/>
  <c r="O30" i="2"/>
  <c r="N30" i="2"/>
  <c r="O28" i="2"/>
  <c r="N28" i="2"/>
  <c r="O20" i="2"/>
  <c r="N20" i="2"/>
  <c r="O11" i="2"/>
  <c r="N11" i="2"/>
  <c r="O3" i="2"/>
  <c r="N3" i="2"/>
  <c r="N662" i="2"/>
  <c r="O662" i="2"/>
  <c r="N647" i="2"/>
  <c r="O647" i="2"/>
  <c r="N623" i="2"/>
  <c r="O623" i="2"/>
  <c r="N526" i="2"/>
  <c r="O526" i="2"/>
  <c r="N481" i="2"/>
  <c r="O481" i="2"/>
  <c r="N473" i="2"/>
  <c r="O473" i="2"/>
  <c r="N449" i="2"/>
  <c r="O449" i="2"/>
  <c r="N433" i="2"/>
  <c r="O433" i="2"/>
  <c r="N369" i="2"/>
  <c r="O369" i="2"/>
  <c r="N345" i="2"/>
  <c r="O345" i="2"/>
  <c r="N222" i="2"/>
  <c r="O222" i="2"/>
  <c r="N203" i="2"/>
  <c r="O203" i="2"/>
  <c r="N143" i="2"/>
  <c r="O143" i="2"/>
  <c r="N33" i="2"/>
  <c r="O33" i="2"/>
  <c r="O23" i="2"/>
  <c r="N23" i="2"/>
  <c r="O15" i="2"/>
  <c r="N15" i="2"/>
  <c r="O14" i="2"/>
  <c r="N14" i="2"/>
  <c r="O6" i="2"/>
  <c r="N6" i="2"/>
  <c r="O699" i="2"/>
  <c r="N699" i="2"/>
  <c r="O675" i="2"/>
  <c r="N675" i="2"/>
  <c r="O667" i="2"/>
  <c r="N667" i="2"/>
  <c r="O644" i="2"/>
  <c r="N644" i="2"/>
  <c r="O636" i="2"/>
  <c r="N636" i="2"/>
  <c r="O628" i="2"/>
  <c r="N628" i="2"/>
  <c r="O620" i="2"/>
  <c r="N620" i="2"/>
  <c r="O612" i="2"/>
  <c r="N612" i="2"/>
  <c r="O596" i="2"/>
  <c r="N596" i="2"/>
  <c r="O588" i="2"/>
  <c r="N588" i="2"/>
  <c r="N696" i="2"/>
  <c r="O696" i="2"/>
  <c r="N688" i="2"/>
  <c r="O688" i="2"/>
  <c r="N680" i="2"/>
  <c r="O680" i="2"/>
  <c r="N672" i="2"/>
  <c r="O672" i="2"/>
  <c r="N664" i="2"/>
  <c r="O664" i="2"/>
  <c r="N656" i="2"/>
  <c r="O656" i="2"/>
  <c r="N649" i="2"/>
  <c r="O649" i="2"/>
  <c r="N641" i="2"/>
  <c r="O641" i="2"/>
  <c r="N633" i="2"/>
  <c r="O633" i="2"/>
  <c r="N625" i="2"/>
  <c r="O625" i="2"/>
  <c r="N617" i="2"/>
  <c r="O617" i="2"/>
  <c r="N609" i="2"/>
  <c r="O609" i="2"/>
  <c r="N601" i="2"/>
  <c r="O601" i="2"/>
  <c r="N593" i="2"/>
  <c r="O593" i="2"/>
  <c r="N585" i="2"/>
  <c r="O585" i="2"/>
  <c r="N582" i="2"/>
  <c r="O582" i="2"/>
  <c r="N578" i="2"/>
  <c r="O578" i="2"/>
  <c r="N571" i="2"/>
  <c r="O571" i="2"/>
  <c r="N560" i="2"/>
  <c r="O560" i="2"/>
  <c r="N552" i="2"/>
  <c r="O552" i="2"/>
  <c r="N544" i="2"/>
  <c r="O544" i="2"/>
  <c r="N536" i="2"/>
  <c r="O536" i="2"/>
  <c r="N528" i="2"/>
  <c r="O528" i="2"/>
  <c r="N520" i="2"/>
  <c r="O520" i="2"/>
  <c r="N515" i="2"/>
  <c r="O515" i="2"/>
  <c r="N507" i="2"/>
  <c r="O507" i="2"/>
  <c r="N499" i="2"/>
  <c r="O499" i="2"/>
  <c r="N491" i="2"/>
  <c r="O491" i="2"/>
  <c r="N483" i="2"/>
  <c r="O483" i="2"/>
  <c r="N475" i="2"/>
  <c r="O475" i="2"/>
  <c r="N467" i="2"/>
  <c r="O467" i="2"/>
  <c r="N459" i="2"/>
  <c r="O459" i="2"/>
  <c r="N451" i="2"/>
  <c r="O451" i="2"/>
  <c r="N443" i="2"/>
  <c r="O443" i="2"/>
  <c r="N435" i="2"/>
  <c r="O435" i="2"/>
  <c r="N427" i="2"/>
  <c r="O427" i="2"/>
  <c r="N419" i="2"/>
  <c r="O419" i="2"/>
  <c r="N411" i="2"/>
  <c r="O411" i="2"/>
  <c r="N403" i="2"/>
  <c r="O403" i="2"/>
  <c r="N395" i="2"/>
  <c r="O395" i="2"/>
  <c r="N387" i="2"/>
  <c r="O387" i="2"/>
  <c r="N379" i="2"/>
  <c r="O379" i="2"/>
  <c r="N372" i="2"/>
  <c r="O372" i="2"/>
  <c r="N371" i="2"/>
  <c r="O371" i="2"/>
  <c r="N363" i="2"/>
  <c r="O363" i="2"/>
  <c r="N355" i="2"/>
  <c r="O355" i="2"/>
  <c r="N347" i="2"/>
  <c r="O347" i="2"/>
  <c r="N339" i="2"/>
  <c r="O339" i="2"/>
  <c r="N331" i="2"/>
  <c r="O331" i="2"/>
  <c r="N323" i="2"/>
  <c r="O323" i="2"/>
  <c r="N315" i="2"/>
  <c r="O315" i="2"/>
  <c r="N307" i="2"/>
  <c r="O307" i="2"/>
  <c r="N299" i="2"/>
  <c r="O299" i="2"/>
  <c r="N291" i="2"/>
  <c r="O291" i="2"/>
  <c r="O288" i="2"/>
  <c r="N288" i="2"/>
  <c r="O280" i="2"/>
  <c r="N280" i="2"/>
  <c r="O272" i="2"/>
  <c r="N272" i="2"/>
  <c r="O264" i="2"/>
  <c r="N264" i="2"/>
  <c r="O256" i="2"/>
  <c r="N256" i="2"/>
  <c r="O248" i="2"/>
  <c r="N248" i="2"/>
  <c r="O240" i="2"/>
  <c r="N240" i="2"/>
  <c r="O232" i="2"/>
  <c r="N232" i="2"/>
  <c r="O224" i="2"/>
  <c r="N224" i="2"/>
  <c r="N215" i="2"/>
  <c r="O215" i="2"/>
  <c r="N210" i="2"/>
  <c r="O210" i="2"/>
  <c r="N205" i="2"/>
  <c r="O205" i="2"/>
  <c r="N195" i="2"/>
  <c r="O195" i="2"/>
  <c r="N187" i="2"/>
  <c r="O187" i="2"/>
  <c r="N179" i="2"/>
  <c r="O179" i="2"/>
  <c r="N171" i="2"/>
  <c r="O171" i="2"/>
  <c r="N163" i="2"/>
  <c r="O163" i="2"/>
  <c r="N155" i="2"/>
  <c r="O155" i="2"/>
  <c r="N137" i="2"/>
  <c r="O137" i="2"/>
  <c r="N129" i="2"/>
  <c r="O129" i="2"/>
  <c r="N123" i="2"/>
  <c r="O123" i="2"/>
  <c r="N115" i="2"/>
  <c r="O115" i="2"/>
  <c r="N107" i="2"/>
  <c r="O107" i="2"/>
  <c r="N99" i="2"/>
  <c r="O99" i="2"/>
  <c r="N91" i="2"/>
  <c r="O91" i="2"/>
  <c r="N83" i="2"/>
  <c r="O83" i="2"/>
  <c r="N75" i="2"/>
  <c r="O75" i="2"/>
  <c r="N67" i="2"/>
  <c r="O67" i="2"/>
  <c r="O59" i="2"/>
  <c r="N59" i="2"/>
  <c r="O51" i="2"/>
  <c r="N51" i="2"/>
  <c r="O43" i="2"/>
  <c r="N43" i="2"/>
  <c r="O35" i="2"/>
  <c r="N35" i="2"/>
  <c r="N25" i="2"/>
  <c r="O25" i="2"/>
  <c r="N17" i="2"/>
  <c r="O17" i="2"/>
  <c r="N8" i="2"/>
  <c r="O8" i="2"/>
  <c r="N569" i="2"/>
  <c r="O569" i="2"/>
  <c r="N542" i="2"/>
  <c r="O542" i="2"/>
  <c r="N489" i="2"/>
  <c r="O489" i="2"/>
  <c r="N441" i="2"/>
  <c r="O441" i="2"/>
  <c r="N401" i="2"/>
  <c r="O401" i="2"/>
  <c r="N385" i="2"/>
  <c r="O385" i="2"/>
  <c r="N329" i="2"/>
  <c r="O329" i="2"/>
  <c r="N297" i="2"/>
  <c r="O297" i="2"/>
  <c r="N278" i="2"/>
  <c r="O278" i="2"/>
  <c r="N246" i="2"/>
  <c r="O246" i="2"/>
  <c r="N230" i="2"/>
  <c r="O230" i="2"/>
  <c r="N148" i="2"/>
  <c r="O148" i="2"/>
  <c r="N113" i="2"/>
  <c r="O113" i="2"/>
  <c r="N89" i="2"/>
  <c r="O89" i="2"/>
  <c r="N81" i="2"/>
  <c r="O81" i="2"/>
  <c r="N65" i="2"/>
  <c r="O65" i="2"/>
  <c r="N49" i="2"/>
  <c r="O49" i="2"/>
  <c r="N669" i="2"/>
  <c r="O669" i="2"/>
  <c r="N638" i="2"/>
  <c r="O638" i="2"/>
  <c r="N630" i="2"/>
  <c r="O630" i="2"/>
  <c r="N622" i="2"/>
  <c r="O622" i="2"/>
  <c r="N614" i="2"/>
  <c r="O614" i="2"/>
  <c r="N606" i="2"/>
  <c r="O606" i="2"/>
  <c r="N598" i="2"/>
  <c r="O598" i="2"/>
  <c r="N590" i="2"/>
  <c r="O590" i="2"/>
  <c r="N576" i="2"/>
  <c r="O576" i="2"/>
  <c r="N568" i="2"/>
  <c r="O568" i="2"/>
  <c r="N565" i="2"/>
  <c r="O565" i="2"/>
  <c r="N557" i="2"/>
  <c r="O557" i="2"/>
  <c r="N549" i="2"/>
  <c r="O549" i="2"/>
  <c r="N541" i="2"/>
  <c r="O541" i="2"/>
  <c r="N533" i="2"/>
  <c r="O533" i="2"/>
  <c r="N525" i="2"/>
  <c r="O525" i="2"/>
  <c r="N512" i="2"/>
  <c r="O512" i="2"/>
  <c r="N504" i="2"/>
  <c r="O504" i="2"/>
  <c r="N496" i="2"/>
  <c r="O496" i="2"/>
  <c r="N488" i="2"/>
  <c r="O488" i="2"/>
  <c r="N480" i="2"/>
  <c r="O480" i="2"/>
  <c r="N472" i="2"/>
  <c r="O472" i="2"/>
  <c r="N464" i="2"/>
  <c r="O464" i="2"/>
  <c r="N456" i="2"/>
  <c r="O456" i="2"/>
  <c r="N448" i="2"/>
  <c r="O448" i="2"/>
  <c r="N440" i="2"/>
  <c r="O440" i="2"/>
  <c r="N432" i="2"/>
  <c r="O432" i="2"/>
  <c r="N424" i="2"/>
  <c r="O424" i="2"/>
  <c r="N416" i="2"/>
  <c r="O416" i="2"/>
  <c r="N408" i="2"/>
  <c r="O408" i="2"/>
  <c r="N400" i="2"/>
  <c r="O400" i="2"/>
  <c r="N392" i="2"/>
  <c r="O392" i="2"/>
  <c r="N384" i="2"/>
  <c r="O384" i="2"/>
  <c r="N377" i="2"/>
  <c r="O377" i="2"/>
  <c r="N368" i="2"/>
  <c r="O368" i="2"/>
  <c r="N360" i="2"/>
  <c r="O360" i="2"/>
  <c r="N352" i="2"/>
  <c r="O352" i="2"/>
  <c r="N344" i="2"/>
  <c r="O344" i="2"/>
  <c r="N336" i="2"/>
  <c r="O336" i="2"/>
  <c r="N328" i="2"/>
  <c r="O328" i="2"/>
  <c r="N320" i="2"/>
  <c r="O320" i="2"/>
  <c r="N312" i="2"/>
  <c r="O312" i="2"/>
  <c r="N304" i="2"/>
  <c r="O304" i="2"/>
  <c r="N296" i="2"/>
  <c r="O296" i="2"/>
  <c r="N285" i="2"/>
  <c r="O285" i="2"/>
  <c r="N277" i="2"/>
  <c r="O277" i="2"/>
  <c r="N269" i="2"/>
  <c r="O269" i="2"/>
  <c r="N261" i="2"/>
  <c r="O261" i="2"/>
  <c r="N253" i="2"/>
  <c r="O253" i="2"/>
  <c r="N245" i="2"/>
  <c r="O245" i="2"/>
  <c r="N237" i="2"/>
  <c r="O237" i="2"/>
  <c r="N229" i="2"/>
  <c r="O229" i="2"/>
  <c r="N221" i="2"/>
  <c r="O221" i="2"/>
  <c r="N213" i="2"/>
  <c r="O213" i="2"/>
  <c r="N202" i="2"/>
  <c r="O202" i="2"/>
  <c r="N198" i="2"/>
  <c r="O198" i="2"/>
  <c r="N192" i="2"/>
  <c r="O192" i="2"/>
  <c r="N184" i="2"/>
  <c r="O184" i="2"/>
  <c r="N176" i="2"/>
  <c r="O176" i="2"/>
  <c r="N168" i="2"/>
  <c r="O168" i="2"/>
  <c r="N160" i="2"/>
  <c r="O160" i="2"/>
  <c r="N152" i="2"/>
  <c r="O152" i="2"/>
  <c r="N147" i="2"/>
  <c r="O147" i="2"/>
  <c r="N142" i="2"/>
  <c r="O142" i="2"/>
  <c r="N134" i="2"/>
  <c r="O134" i="2"/>
  <c r="N120" i="2"/>
  <c r="O120" i="2"/>
  <c r="N112" i="2"/>
  <c r="O112" i="2"/>
  <c r="N104" i="2"/>
  <c r="O104" i="2"/>
  <c r="N96" i="2"/>
  <c r="O96" i="2"/>
  <c r="N88" i="2"/>
  <c r="O88" i="2"/>
  <c r="N80" i="2"/>
  <c r="O80" i="2"/>
  <c r="N72" i="2"/>
  <c r="O72" i="2"/>
  <c r="N64" i="2"/>
  <c r="O64" i="2"/>
  <c r="N56" i="2"/>
  <c r="O56" i="2"/>
  <c r="N48" i="2"/>
  <c r="O48" i="2"/>
  <c r="N40" i="2"/>
  <c r="O40" i="2"/>
  <c r="N32" i="2"/>
  <c r="O32" i="2"/>
  <c r="N22" i="2"/>
  <c r="O22" i="2"/>
  <c r="N13" i="2"/>
  <c r="O13" i="2"/>
  <c r="N5" i="2"/>
  <c r="O5" i="2"/>
  <c r="N686" i="2"/>
  <c r="O686" i="2"/>
  <c r="N670" i="2"/>
  <c r="O670" i="2"/>
  <c r="N591" i="2"/>
  <c r="O591" i="2"/>
  <c r="N534" i="2"/>
  <c r="O534" i="2"/>
  <c r="N497" i="2"/>
  <c r="O497" i="2"/>
  <c r="N417" i="2"/>
  <c r="O417" i="2"/>
  <c r="N305" i="2"/>
  <c r="O305" i="2"/>
  <c r="N270" i="2"/>
  <c r="O270" i="2"/>
  <c r="O177" i="2"/>
  <c r="N177" i="2"/>
  <c r="N161" i="2"/>
  <c r="O161" i="2"/>
  <c r="N690" i="2"/>
  <c r="O690" i="2"/>
  <c r="N682" i="2"/>
  <c r="O682" i="2"/>
  <c r="N674" i="2"/>
  <c r="O674" i="2"/>
  <c r="N666" i="2"/>
  <c r="O666" i="2"/>
  <c r="N658" i="2"/>
  <c r="O658" i="2"/>
  <c r="N651" i="2"/>
  <c r="O651" i="2"/>
  <c r="N643" i="2"/>
  <c r="O643" i="2"/>
  <c r="N635" i="2"/>
  <c r="O635" i="2"/>
  <c r="N627" i="2"/>
  <c r="O627" i="2"/>
  <c r="N619" i="2"/>
  <c r="O619" i="2"/>
  <c r="N611" i="2"/>
  <c r="O611" i="2"/>
  <c r="N603" i="2"/>
  <c r="O603" i="2"/>
  <c r="N595" i="2"/>
  <c r="O595" i="2"/>
  <c r="N587" i="2"/>
  <c r="O587" i="2"/>
  <c r="N579" i="2"/>
  <c r="O579" i="2"/>
  <c r="N573" i="2"/>
  <c r="O573" i="2"/>
  <c r="N562" i="2"/>
  <c r="O562" i="2"/>
  <c r="N554" i="2"/>
  <c r="O554" i="2"/>
  <c r="N546" i="2"/>
  <c r="O546" i="2"/>
  <c r="N538" i="2"/>
  <c r="O538" i="2"/>
  <c r="N530" i="2"/>
  <c r="O530" i="2"/>
  <c r="N522" i="2"/>
  <c r="O522" i="2"/>
  <c r="N517" i="2"/>
  <c r="O517" i="2"/>
  <c r="N509" i="2"/>
  <c r="O509" i="2"/>
  <c r="N501" i="2"/>
  <c r="O501" i="2"/>
  <c r="N493" i="2"/>
  <c r="O493" i="2"/>
  <c r="N485" i="2"/>
  <c r="O485" i="2"/>
  <c r="N477" i="2"/>
  <c r="O477" i="2"/>
  <c r="N469" i="2"/>
  <c r="O469" i="2"/>
  <c r="N461" i="2"/>
  <c r="O461" i="2"/>
  <c r="N453" i="2"/>
  <c r="O453" i="2"/>
  <c r="N445" i="2"/>
  <c r="O445" i="2"/>
  <c r="N437" i="2"/>
  <c r="O437" i="2"/>
  <c r="N429" i="2"/>
  <c r="O429" i="2"/>
  <c r="N421" i="2"/>
  <c r="O421" i="2"/>
  <c r="N413" i="2"/>
  <c r="O413" i="2"/>
  <c r="N405" i="2"/>
  <c r="O405" i="2"/>
  <c r="N397" i="2"/>
  <c r="O397" i="2"/>
  <c r="N389" i="2"/>
  <c r="O389" i="2"/>
  <c r="N381" i="2"/>
  <c r="O381" i="2"/>
  <c r="N374" i="2"/>
  <c r="O374" i="2"/>
  <c r="N365" i="2"/>
  <c r="O365" i="2"/>
  <c r="N357" i="2"/>
  <c r="O357" i="2"/>
  <c r="N349" i="2"/>
  <c r="O349" i="2"/>
  <c r="N341" i="2"/>
  <c r="O341" i="2"/>
  <c r="N333" i="2"/>
  <c r="O333" i="2"/>
  <c r="N325" i="2"/>
  <c r="O325" i="2"/>
  <c r="N317" i="2"/>
  <c r="O317" i="2"/>
  <c r="N309" i="2"/>
  <c r="O309" i="2"/>
  <c r="N301" i="2"/>
  <c r="O301" i="2"/>
  <c r="N293" i="2"/>
  <c r="O293" i="2"/>
  <c r="N282" i="2"/>
  <c r="O282" i="2"/>
  <c r="N274" i="2"/>
  <c r="O274" i="2"/>
  <c r="N266" i="2"/>
  <c r="O266" i="2"/>
  <c r="N258" i="2"/>
  <c r="O258" i="2"/>
  <c r="N250" i="2"/>
  <c r="O250" i="2"/>
  <c r="N242" i="2"/>
  <c r="O242" i="2"/>
  <c r="N234" i="2"/>
  <c r="O234" i="2"/>
  <c r="N226" i="2"/>
  <c r="O226" i="2"/>
  <c r="N217" i="2"/>
  <c r="O217" i="2"/>
  <c r="N211" i="2"/>
  <c r="O211" i="2"/>
  <c r="N207" i="2"/>
  <c r="O207" i="2"/>
  <c r="N189" i="2"/>
  <c r="O189" i="2"/>
  <c r="N181" i="2"/>
  <c r="O181" i="2"/>
  <c r="N173" i="2"/>
  <c r="O173" i="2"/>
  <c r="N165" i="2"/>
  <c r="O165" i="2"/>
  <c r="N157" i="2"/>
  <c r="O157" i="2"/>
  <c r="N144" i="2"/>
  <c r="O144" i="2"/>
  <c r="N139" i="2"/>
  <c r="O139" i="2"/>
  <c r="N131" i="2"/>
  <c r="O131" i="2"/>
  <c r="N125" i="2"/>
  <c r="O125" i="2"/>
  <c r="N117" i="2"/>
  <c r="O117" i="2"/>
  <c r="N109" i="2"/>
  <c r="O109" i="2"/>
  <c r="N101" i="2"/>
  <c r="O101" i="2"/>
  <c r="N93" i="2"/>
  <c r="O93" i="2"/>
  <c r="N85" i="2"/>
  <c r="O85" i="2"/>
  <c r="N77" i="2"/>
  <c r="O77" i="2"/>
  <c r="N69" i="2"/>
  <c r="O69" i="2"/>
  <c r="N61" i="2"/>
  <c r="O61" i="2"/>
  <c r="N53" i="2"/>
  <c r="O53" i="2"/>
  <c r="N45" i="2"/>
  <c r="O45" i="2"/>
  <c r="N37" i="2"/>
  <c r="O37" i="2"/>
  <c r="O27" i="2"/>
  <c r="N27" i="2"/>
  <c r="O19" i="2"/>
  <c r="N19" i="2"/>
  <c r="O10" i="2"/>
  <c r="N10" i="2"/>
  <c r="O2" i="2"/>
  <c r="N2" i="2"/>
  <c r="N678" i="2"/>
  <c r="O678" i="2"/>
  <c r="N631" i="2"/>
  <c r="O631" i="2"/>
  <c r="N607" i="2"/>
  <c r="O607" i="2"/>
  <c r="N505" i="2"/>
  <c r="O505" i="2"/>
  <c r="N286" i="2"/>
  <c r="O286" i="2"/>
  <c r="N254" i="2"/>
  <c r="O254" i="2"/>
  <c r="N153" i="2"/>
  <c r="O153" i="2"/>
  <c r="N128" i="2"/>
  <c r="O128" i="2"/>
  <c r="N97" i="2"/>
  <c r="O97" i="2"/>
  <c r="N57" i="2"/>
  <c r="O57" i="2"/>
  <c r="N685" i="2"/>
  <c r="O685" i="2"/>
  <c r="N698" i="2"/>
  <c r="O698" i="2"/>
  <c r="O695" i="2"/>
  <c r="N695" i="2"/>
  <c r="O687" i="2"/>
  <c r="N687" i="2"/>
  <c r="O679" i="2"/>
  <c r="N679" i="2"/>
  <c r="O671" i="2"/>
  <c r="N671" i="2"/>
  <c r="O663" i="2"/>
  <c r="N663" i="2"/>
  <c r="O655" i="2"/>
  <c r="N655" i="2"/>
  <c r="O648" i="2"/>
  <c r="N648" i="2"/>
  <c r="O640" i="2"/>
  <c r="N640" i="2"/>
  <c r="O632" i="2"/>
  <c r="N632" i="2"/>
  <c r="O624" i="2"/>
  <c r="N624" i="2"/>
  <c r="O616" i="2"/>
  <c r="N616" i="2"/>
  <c r="O608" i="2"/>
  <c r="N608" i="2"/>
  <c r="O600" i="2"/>
  <c r="N600" i="2"/>
  <c r="O592" i="2"/>
  <c r="N592" i="2"/>
  <c r="O584" i="2"/>
  <c r="N584" i="2"/>
  <c r="N570" i="2"/>
  <c r="O570" i="2"/>
  <c r="N559" i="2"/>
  <c r="O559" i="2"/>
  <c r="N551" i="2"/>
  <c r="O551" i="2"/>
  <c r="N543" i="2"/>
  <c r="O543" i="2"/>
  <c r="N535" i="2"/>
  <c r="O535" i="2"/>
  <c r="N527" i="2"/>
  <c r="O527" i="2"/>
  <c r="N514" i="2"/>
  <c r="O514" i="2"/>
  <c r="N506" i="2"/>
  <c r="O506" i="2"/>
  <c r="N498" i="2"/>
  <c r="O498" i="2"/>
  <c r="N490" i="2"/>
  <c r="O490" i="2"/>
  <c r="N482" i="2"/>
  <c r="O482" i="2"/>
  <c r="N474" i="2"/>
  <c r="O474" i="2"/>
  <c r="N466" i="2"/>
  <c r="O466" i="2"/>
  <c r="N458" i="2"/>
  <c r="O458" i="2"/>
  <c r="N450" i="2"/>
  <c r="O450" i="2"/>
  <c r="N442" i="2"/>
  <c r="O442" i="2"/>
  <c r="N434" i="2"/>
  <c r="O434" i="2"/>
  <c r="N426" i="2"/>
  <c r="O426" i="2"/>
  <c r="N418" i="2"/>
  <c r="O418" i="2"/>
  <c r="N410" i="2"/>
  <c r="O410" i="2"/>
  <c r="N402" i="2"/>
  <c r="O402" i="2"/>
  <c r="N394" i="2"/>
  <c r="O394" i="2"/>
  <c r="N386" i="2"/>
  <c r="O386" i="2"/>
  <c r="N370" i="2"/>
  <c r="O370" i="2"/>
  <c r="N362" i="2"/>
  <c r="O362" i="2"/>
  <c r="N354" i="2"/>
  <c r="O354" i="2"/>
  <c r="N346" i="2"/>
  <c r="O346" i="2"/>
  <c r="N338" i="2"/>
  <c r="O338" i="2"/>
  <c r="N330" i="2"/>
  <c r="O330" i="2"/>
  <c r="N322" i="2"/>
  <c r="O322" i="2"/>
  <c r="N314" i="2"/>
  <c r="O314" i="2"/>
  <c r="N306" i="2"/>
  <c r="O306" i="2"/>
  <c r="N298" i="2"/>
  <c r="O298" i="2"/>
  <c r="N290" i="2"/>
  <c r="O290" i="2"/>
  <c r="N287" i="2"/>
  <c r="O287" i="2"/>
  <c r="N279" i="2"/>
  <c r="O279" i="2"/>
  <c r="N271" i="2"/>
  <c r="O271" i="2"/>
  <c r="N263" i="2"/>
  <c r="O263" i="2"/>
  <c r="N255" i="2"/>
  <c r="O255" i="2"/>
  <c r="N247" i="2"/>
  <c r="O247" i="2"/>
  <c r="N239" i="2"/>
  <c r="O239" i="2"/>
  <c r="N231" i="2"/>
  <c r="O231" i="2"/>
  <c r="N223" i="2"/>
  <c r="O223" i="2"/>
  <c r="N214" i="2"/>
  <c r="O214" i="2"/>
  <c r="N204" i="2"/>
  <c r="O204" i="2"/>
  <c r="N199" i="2"/>
  <c r="O199" i="2"/>
  <c r="N194" i="2"/>
  <c r="O194" i="2"/>
  <c r="N186" i="2"/>
  <c r="O186" i="2"/>
  <c r="N178" i="2"/>
  <c r="O178" i="2"/>
  <c r="N170" i="2"/>
  <c r="O170" i="2"/>
  <c r="N162" i="2"/>
  <c r="O162" i="2"/>
  <c r="N154" i="2"/>
  <c r="O154" i="2"/>
  <c r="N149" i="2"/>
  <c r="O149" i="2"/>
  <c r="N136" i="2"/>
  <c r="O136" i="2"/>
  <c r="N122" i="2"/>
  <c r="O122" i="2"/>
  <c r="N114" i="2"/>
  <c r="O114" i="2"/>
  <c r="N106" i="2"/>
  <c r="O106" i="2"/>
  <c r="N98" i="2"/>
  <c r="O98" i="2"/>
  <c r="N90" i="2"/>
  <c r="O90" i="2"/>
  <c r="N82" i="2"/>
  <c r="O82" i="2"/>
  <c r="N74" i="2"/>
  <c r="O74" i="2"/>
  <c r="N66" i="2"/>
  <c r="O66" i="2"/>
  <c r="O58" i="2"/>
  <c r="N58" i="2"/>
  <c r="O50" i="2"/>
  <c r="N50" i="2"/>
  <c r="O42" i="2"/>
  <c r="N42" i="2"/>
  <c r="O34" i="2"/>
  <c r="N34" i="2"/>
  <c r="O24" i="2"/>
  <c r="N24" i="2"/>
  <c r="O16" i="2"/>
  <c r="N16" i="2"/>
  <c r="O7" i="2"/>
  <c r="N7" i="2"/>
  <c r="N558" i="2"/>
  <c r="O558" i="2"/>
  <c r="N425" i="2"/>
  <c r="O425" i="2"/>
  <c r="N313" i="2"/>
  <c r="O313" i="2"/>
  <c r="N238" i="2"/>
  <c r="O238" i="2"/>
  <c r="N135" i="2"/>
  <c r="O135" i="2"/>
  <c r="N121" i="2"/>
  <c r="O121" i="2"/>
  <c r="N701" i="2"/>
  <c r="O701" i="2"/>
  <c r="N677" i="2"/>
  <c r="O677" i="2"/>
  <c r="N661" i="2"/>
  <c r="O661" i="2"/>
  <c r="N646" i="2"/>
  <c r="O646" i="2"/>
  <c r="N692" i="2"/>
  <c r="O692" i="2"/>
  <c r="N684" i="2"/>
  <c r="O684" i="2"/>
  <c r="N676" i="2"/>
  <c r="O676" i="2"/>
  <c r="N668" i="2"/>
  <c r="O668" i="2"/>
  <c r="N660" i="2"/>
  <c r="O660" i="2"/>
  <c r="N653" i="2"/>
  <c r="O653" i="2"/>
  <c r="N645" i="2"/>
  <c r="O645" i="2"/>
  <c r="N637" i="2"/>
  <c r="O637" i="2"/>
  <c r="N629" i="2"/>
  <c r="O629" i="2"/>
  <c r="N621" i="2"/>
  <c r="O621" i="2"/>
  <c r="N613" i="2"/>
  <c r="O613" i="2"/>
  <c r="N605" i="2"/>
  <c r="O605" i="2"/>
  <c r="N597" i="2"/>
  <c r="O597" i="2"/>
  <c r="N589" i="2"/>
  <c r="O589" i="2"/>
  <c r="N580" i="2"/>
  <c r="O580" i="2"/>
  <c r="N575" i="2"/>
  <c r="O575" i="2"/>
  <c r="N567" i="2"/>
  <c r="O567" i="2"/>
  <c r="N564" i="2"/>
  <c r="O564" i="2"/>
  <c r="N556" i="2"/>
  <c r="O556" i="2"/>
  <c r="N548" i="2"/>
  <c r="O548" i="2"/>
  <c r="N540" i="2"/>
  <c r="O540" i="2"/>
  <c r="N532" i="2"/>
  <c r="O532" i="2"/>
  <c r="N524" i="2"/>
  <c r="O524" i="2"/>
  <c r="N519" i="2"/>
  <c r="O519" i="2"/>
  <c r="N511" i="2"/>
  <c r="O511" i="2"/>
  <c r="N503" i="2"/>
  <c r="O503" i="2"/>
  <c r="N495" i="2"/>
  <c r="O495" i="2"/>
  <c r="N487" i="2"/>
  <c r="O487" i="2"/>
  <c r="N479" i="2"/>
  <c r="O479" i="2"/>
  <c r="N471" i="2"/>
  <c r="O471" i="2"/>
  <c r="N463" i="2"/>
  <c r="O463" i="2"/>
  <c r="N455" i="2"/>
  <c r="O455" i="2"/>
  <c r="N447" i="2"/>
  <c r="O447" i="2"/>
  <c r="N439" i="2"/>
  <c r="O439" i="2"/>
  <c r="N431" i="2"/>
  <c r="O431" i="2"/>
  <c r="N423" i="2"/>
  <c r="O423" i="2"/>
  <c r="N415" i="2"/>
  <c r="O415" i="2"/>
  <c r="N407" i="2"/>
  <c r="O407" i="2"/>
  <c r="N399" i="2"/>
  <c r="O399" i="2"/>
  <c r="N391" i="2"/>
  <c r="O391" i="2"/>
  <c r="N383" i="2"/>
  <c r="O383" i="2"/>
  <c r="N376" i="2"/>
  <c r="O376" i="2"/>
  <c r="N367" i="2"/>
  <c r="O367" i="2"/>
  <c r="N359" i="2"/>
  <c r="O359" i="2"/>
  <c r="N351" i="2"/>
  <c r="O351" i="2"/>
  <c r="N343" i="2"/>
  <c r="O343" i="2"/>
  <c r="N335" i="2"/>
  <c r="O335" i="2"/>
  <c r="N327" i="2"/>
  <c r="O327" i="2"/>
  <c r="N319" i="2"/>
  <c r="O319" i="2"/>
  <c r="N311" i="2"/>
  <c r="O311" i="2"/>
  <c r="N303" i="2"/>
  <c r="O303" i="2"/>
  <c r="N295" i="2"/>
  <c r="O295" i="2"/>
  <c r="O284" i="2"/>
  <c r="N284" i="2"/>
  <c r="O276" i="2"/>
  <c r="N276" i="2"/>
  <c r="O268" i="2"/>
  <c r="N268" i="2"/>
  <c r="O260" i="2"/>
  <c r="N260" i="2"/>
  <c r="O252" i="2"/>
  <c r="N252" i="2"/>
  <c r="O244" i="2"/>
  <c r="N244" i="2"/>
  <c r="O236" i="2"/>
  <c r="N236" i="2"/>
  <c r="O228" i="2"/>
  <c r="N228" i="2"/>
  <c r="O220" i="2"/>
  <c r="N220" i="2"/>
  <c r="N208" i="2"/>
  <c r="O208" i="2"/>
  <c r="N201" i="2"/>
  <c r="O201" i="2"/>
  <c r="N191" i="2"/>
  <c r="O191" i="2"/>
  <c r="N183" i="2"/>
  <c r="O183" i="2"/>
  <c r="N175" i="2"/>
  <c r="O175" i="2"/>
  <c r="N167" i="2"/>
  <c r="O167" i="2"/>
  <c r="N159" i="2"/>
  <c r="O159" i="2"/>
  <c r="N151" i="2"/>
  <c r="O151" i="2"/>
  <c r="N146" i="2"/>
  <c r="O146" i="2"/>
  <c r="N141" i="2"/>
  <c r="O141" i="2"/>
  <c r="N133" i="2"/>
  <c r="O133" i="2"/>
  <c r="N127" i="2"/>
  <c r="O127" i="2"/>
  <c r="N119" i="2"/>
  <c r="O119" i="2"/>
  <c r="N111" i="2"/>
  <c r="O111" i="2"/>
  <c r="N103" i="2"/>
  <c r="O103" i="2"/>
  <c r="N95" i="2"/>
  <c r="O95" i="2"/>
  <c r="N87" i="2"/>
  <c r="O87" i="2"/>
  <c r="N79" i="2"/>
  <c r="O79" i="2"/>
  <c r="N71" i="2"/>
  <c r="O71" i="2"/>
  <c r="O63" i="2"/>
  <c r="N63" i="2"/>
  <c r="O55" i="2"/>
  <c r="N55" i="2"/>
  <c r="O47" i="2"/>
  <c r="N47" i="2"/>
  <c r="O39" i="2"/>
  <c r="N39" i="2"/>
  <c r="O31" i="2"/>
  <c r="N31" i="2"/>
  <c r="N29" i="2"/>
  <c r="O29" i="2"/>
  <c r="N21" i="2"/>
  <c r="O21" i="2"/>
  <c r="N12" i="2"/>
  <c r="O12" i="2"/>
  <c r="N4" i="2"/>
  <c r="O4" i="2"/>
  <c r="N694" i="2"/>
  <c r="O694" i="2"/>
  <c r="N615" i="2"/>
  <c r="O615" i="2"/>
  <c r="N581" i="2"/>
  <c r="O581" i="2"/>
  <c r="N577" i="2"/>
  <c r="O577" i="2"/>
  <c r="N566" i="2"/>
  <c r="O566" i="2"/>
  <c r="N409" i="2"/>
  <c r="O409" i="2"/>
  <c r="N378" i="2"/>
  <c r="O378" i="2"/>
  <c r="N361" i="2"/>
  <c r="O361" i="2"/>
  <c r="N262" i="2"/>
  <c r="O262" i="2"/>
  <c r="N193" i="2"/>
  <c r="O193" i="2"/>
  <c r="N41" i="2"/>
  <c r="O41" i="2"/>
  <c r="N693" i="2"/>
  <c r="O693" i="2"/>
  <c r="N654" i="2"/>
  <c r="O654" i="2"/>
  <c r="N700" i="2"/>
  <c r="O700" i="2"/>
  <c r="N697" i="2"/>
  <c r="O697" i="2"/>
  <c r="N689" i="2"/>
  <c r="O689" i="2"/>
  <c r="N681" i="2"/>
  <c r="O681" i="2"/>
  <c r="N673" i="2"/>
  <c r="O673" i="2"/>
  <c r="N665" i="2"/>
  <c r="O665" i="2"/>
  <c r="N657" i="2"/>
  <c r="O657" i="2"/>
  <c r="N650" i="2"/>
  <c r="O650" i="2"/>
  <c r="N642" i="2"/>
  <c r="O642" i="2"/>
  <c r="N634" i="2"/>
  <c r="O634" i="2"/>
  <c r="N626" i="2"/>
  <c r="O626" i="2"/>
  <c r="N618" i="2"/>
  <c r="O618" i="2"/>
  <c r="N610" i="2"/>
  <c r="O610" i="2"/>
  <c r="N602" i="2"/>
  <c r="O602" i="2"/>
  <c r="N594" i="2"/>
  <c r="O594" i="2"/>
  <c r="N586" i="2"/>
  <c r="O586" i="2"/>
  <c r="N572" i="2"/>
  <c r="O572" i="2"/>
  <c r="N561" i="2"/>
  <c r="O561" i="2"/>
  <c r="N553" i="2"/>
  <c r="O553" i="2"/>
  <c r="N545" i="2"/>
  <c r="O545" i="2"/>
  <c r="N537" i="2"/>
  <c r="O537" i="2"/>
  <c r="N529" i="2"/>
  <c r="O529" i="2"/>
  <c r="N521" i="2"/>
  <c r="O521" i="2"/>
  <c r="N516" i="2"/>
  <c r="O516" i="2"/>
  <c r="N508" i="2"/>
  <c r="O508" i="2"/>
  <c r="N500" i="2"/>
  <c r="O500" i="2"/>
  <c r="N492" i="2"/>
  <c r="O492" i="2"/>
  <c r="N484" i="2"/>
  <c r="O484" i="2"/>
  <c r="N476" i="2"/>
  <c r="O476" i="2"/>
  <c r="N468" i="2"/>
  <c r="O468" i="2"/>
  <c r="N460" i="2"/>
  <c r="O460" i="2"/>
  <c r="N452" i="2"/>
  <c r="O452" i="2"/>
  <c r="N444" i="2"/>
  <c r="O444" i="2"/>
  <c r="N436" i="2"/>
  <c r="O436" i="2"/>
  <c r="N428" i="2"/>
  <c r="O428" i="2"/>
  <c r="N420" i="2"/>
  <c r="O420" i="2"/>
  <c r="N412" i="2"/>
  <c r="O412" i="2"/>
  <c r="N404" i="2"/>
  <c r="O404" i="2"/>
  <c r="N396" i="2"/>
  <c r="O396" i="2"/>
  <c r="N388" i="2"/>
  <c r="O388" i="2"/>
  <c r="N380" i="2"/>
  <c r="O380" i="2"/>
  <c r="N373" i="2"/>
  <c r="O373" i="2"/>
  <c r="N364" i="2"/>
  <c r="O364" i="2"/>
  <c r="N356" i="2"/>
  <c r="O356" i="2"/>
  <c r="N348" i="2"/>
  <c r="O348" i="2"/>
  <c r="N340" i="2"/>
  <c r="O340" i="2"/>
  <c r="N332" i="2"/>
  <c r="O332" i="2"/>
  <c r="N324" i="2"/>
  <c r="O324" i="2"/>
  <c r="N316" i="2"/>
  <c r="O316" i="2"/>
  <c r="N308" i="2"/>
  <c r="O308" i="2"/>
  <c r="N300" i="2"/>
  <c r="O300" i="2"/>
  <c r="N292" i="2"/>
  <c r="O292" i="2"/>
  <c r="N289" i="2"/>
  <c r="O289" i="2"/>
  <c r="N281" i="2"/>
  <c r="O281" i="2"/>
  <c r="N273" i="2"/>
  <c r="O273" i="2"/>
  <c r="N265" i="2"/>
  <c r="O265" i="2"/>
  <c r="N257" i="2"/>
  <c r="O257" i="2"/>
  <c r="N249" i="2"/>
  <c r="O249" i="2"/>
  <c r="N241" i="2"/>
  <c r="O241" i="2"/>
  <c r="N233" i="2"/>
  <c r="O233" i="2"/>
  <c r="N225" i="2"/>
  <c r="O225" i="2"/>
  <c r="N218" i="2"/>
  <c r="O218" i="2"/>
  <c r="N216" i="2"/>
  <c r="O216" i="2"/>
  <c r="N206" i="2"/>
  <c r="O206" i="2"/>
  <c r="N200" i="2"/>
  <c r="O200" i="2"/>
  <c r="N196" i="2"/>
  <c r="O196" i="2"/>
  <c r="N188" i="2"/>
  <c r="O188" i="2"/>
  <c r="N180" i="2"/>
  <c r="O180" i="2"/>
  <c r="N172" i="2"/>
  <c r="O172" i="2"/>
  <c r="N164" i="2"/>
  <c r="O164" i="2"/>
  <c r="N156" i="2"/>
  <c r="O156" i="2"/>
  <c r="N138" i="2"/>
  <c r="O138" i="2"/>
  <c r="N130" i="2"/>
  <c r="O130" i="2"/>
  <c r="N124" i="2"/>
  <c r="O124" i="2"/>
  <c r="N116" i="2"/>
  <c r="O116" i="2"/>
  <c r="N108" i="2"/>
  <c r="O108" i="2"/>
  <c r="N100" i="2"/>
  <c r="O100" i="2"/>
  <c r="N92" i="2"/>
  <c r="O92" i="2"/>
  <c r="N84" i="2"/>
  <c r="O84" i="2"/>
  <c r="N76" i="2"/>
  <c r="O76" i="2"/>
  <c r="N68" i="2"/>
  <c r="O68" i="2"/>
  <c r="N60" i="2"/>
  <c r="O60" i="2"/>
  <c r="N52" i="2"/>
  <c r="O52" i="2"/>
  <c r="N44" i="2"/>
  <c r="O44" i="2"/>
  <c r="N36" i="2"/>
  <c r="O36" i="2"/>
  <c r="N26" i="2"/>
  <c r="O26" i="2"/>
  <c r="N18" i="2"/>
  <c r="O18" i="2"/>
  <c r="N9" i="2"/>
  <c r="O9" i="2"/>
  <c r="J414" i="2"/>
  <c r="K414" i="2"/>
  <c r="J398" i="2"/>
  <c r="K398" i="2"/>
  <c r="J335" i="2"/>
  <c r="K335" i="2"/>
  <c r="K432" i="2"/>
  <c r="J432" i="2"/>
  <c r="J409" i="2"/>
  <c r="K409" i="2"/>
  <c r="K400" i="2"/>
  <c r="J400" i="2"/>
  <c r="J393" i="2"/>
  <c r="K393" i="2"/>
  <c r="J3" i="2"/>
  <c r="K3" i="2"/>
  <c r="K474" i="2"/>
  <c r="J474" i="2"/>
  <c r="J467" i="2"/>
  <c r="K467" i="2"/>
  <c r="K458" i="2"/>
  <c r="J458" i="2"/>
  <c r="J451" i="2"/>
  <c r="K451" i="2"/>
  <c r="K442" i="2"/>
  <c r="J442" i="2"/>
  <c r="J435" i="2"/>
  <c r="K435" i="2"/>
  <c r="K426" i="2"/>
  <c r="J426" i="2"/>
  <c r="J419" i="2"/>
  <c r="K419" i="2"/>
  <c r="J410" i="2"/>
  <c r="K410" i="2"/>
  <c r="J403" i="2"/>
  <c r="K403" i="2"/>
  <c r="J394" i="2"/>
  <c r="K394" i="2"/>
  <c r="J387" i="2"/>
  <c r="K387" i="2"/>
  <c r="J363" i="2"/>
  <c r="K363" i="2"/>
  <c r="J354" i="2"/>
  <c r="K354" i="2"/>
  <c r="J347" i="2"/>
  <c r="K347" i="2"/>
  <c r="J338" i="2"/>
  <c r="K338" i="2"/>
  <c r="J331" i="2"/>
  <c r="K331" i="2"/>
  <c r="J322" i="2"/>
  <c r="K322" i="2"/>
  <c r="J315" i="2"/>
  <c r="K315" i="2"/>
  <c r="J306" i="2"/>
  <c r="K306" i="2"/>
  <c r="J290" i="2"/>
  <c r="K290" i="2"/>
  <c r="J471" i="2"/>
  <c r="K471" i="2"/>
  <c r="K462" i="2"/>
  <c r="J462" i="2"/>
  <c r="J455" i="2"/>
  <c r="K455" i="2"/>
  <c r="J423" i="2"/>
  <c r="K423" i="2"/>
  <c r="J367" i="2"/>
  <c r="K367" i="2"/>
  <c r="J310" i="2"/>
  <c r="K310" i="2"/>
  <c r="K207" i="2"/>
  <c r="J207" i="2"/>
  <c r="K144" i="2"/>
  <c r="J144" i="2"/>
  <c r="J6" i="2"/>
  <c r="K6" i="2"/>
  <c r="K448" i="2"/>
  <c r="J448" i="2"/>
  <c r="J425" i="2"/>
  <c r="K425" i="2"/>
  <c r="J702" i="2"/>
  <c r="K702" i="2"/>
  <c r="J700" i="2"/>
  <c r="K700" i="2"/>
  <c r="J698" i="2"/>
  <c r="K698" i="2"/>
  <c r="J696" i="2"/>
  <c r="K696" i="2"/>
  <c r="J694" i="2"/>
  <c r="K694" i="2"/>
  <c r="J692" i="2"/>
  <c r="K692" i="2"/>
  <c r="J690" i="2"/>
  <c r="K690" i="2"/>
  <c r="J688" i="2"/>
  <c r="K688" i="2"/>
  <c r="J686" i="2"/>
  <c r="K686" i="2"/>
  <c r="J684" i="2"/>
  <c r="K684" i="2"/>
  <c r="J682" i="2"/>
  <c r="K682" i="2"/>
  <c r="J680" i="2"/>
  <c r="K680" i="2"/>
  <c r="J678" i="2"/>
  <c r="K678" i="2"/>
  <c r="J676" i="2"/>
  <c r="K676" i="2"/>
  <c r="J674" i="2"/>
  <c r="K674" i="2"/>
  <c r="J672" i="2"/>
  <c r="K672" i="2"/>
  <c r="J670" i="2"/>
  <c r="K670" i="2"/>
  <c r="J668" i="2"/>
  <c r="K668" i="2"/>
  <c r="J666" i="2"/>
  <c r="K666" i="2"/>
  <c r="J664" i="2"/>
  <c r="K664" i="2"/>
  <c r="J662" i="2"/>
  <c r="K662" i="2"/>
  <c r="J660" i="2"/>
  <c r="K660" i="2"/>
  <c r="J658" i="2"/>
  <c r="K658" i="2"/>
  <c r="J656" i="2"/>
  <c r="K656" i="2"/>
  <c r="J653" i="2"/>
  <c r="K653" i="2"/>
  <c r="J651" i="2"/>
  <c r="K651" i="2"/>
  <c r="J649" i="2"/>
  <c r="K649" i="2"/>
  <c r="J647" i="2"/>
  <c r="K647" i="2"/>
  <c r="J645" i="2"/>
  <c r="K645" i="2"/>
  <c r="J643" i="2"/>
  <c r="K643" i="2"/>
  <c r="J641" i="2"/>
  <c r="K641" i="2"/>
  <c r="J639" i="2"/>
  <c r="K639" i="2"/>
  <c r="J637" i="2"/>
  <c r="K637" i="2"/>
  <c r="J635" i="2"/>
  <c r="K635" i="2"/>
  <c r="J633" i="2"/>
  <c r="K633" i="2"/>
  <c r="J631" i="2"/>
  <c r="K631" i="2"/>
  <c r="J629" i="2"/>
  <c r="K629" i="2"/>
  <c r="J627" i="2"/>
  <c r="K627" i="2"/>
  <c r="J625" i="2"/>
  <c r="K625" i="2"/>
  <c r="J623" i="2"/>
  <c r="K623" i="2"/>
  <c r="J621" i="2"/>
  <c r="K621" i="2"/>
  <c r="J619" i="2"/>
  <c r="K619" i="2"/>
  <c r="J617" i="2"/>
  <c r="K617" i="2"/>
  <c r="J615" i="2"/>
  <c r="K615" i="2"/>
  <c r="J613" i="2"/>
  <c r="K613" i="2"/>
  <c r="J611" i="2"/>
  <c r="K611" i="2"/>
  <c r="J609" i="2"/>
  <c r="K609" i="2"/>
  <c r="J607" i="2"/>
  <c r="K607" i="2"/>
  <c r="J605" i="2"/>
  <c r="K605" i="2"/>
  <c r="J603" i="2"/>
  <c r="K603" i="2"/>
  <c r="J601" i="2"/>
  <c r="K601" i="2"/>
  <c r="J599" i="2"/>
  <c r="K599" i="2"/>
  <c r="J597" i="2"/>
  <c r="K597" i="2"/>
  <c r="J595" i="2"/>
  <c r="K595" i="2"/>
  <c r="J593" i="2"/>
  <c r="K593" i="2"/>
  <c r="J591" i="2"/>
  <c r="K591" i="2"/>
  <c r="J589" i="2"/>
  <c r="K589" i="2"/>
  <c r="J587" i="2"/>
  <c r="K587" i="2"/>
  <c r="J585" i="2"/>
  <c r="K585" i="2"/>
  <c r="J582" i="2"/>
  <c r="K582" i="2"/>
  <c r="J581" i="2"/>
  <c r="K581" i="2"/>
  <c r="J580" i="2"/>
  <c r="K580" i="2"/>
  <c r="J579" i="2"/>
  <c r="K579" i="2"/>
  <c r="J578" i="2"/>
  <c r="K578" i="2"/>
  <c r="J576" i="2"/>
  <c r="K576" i="2"/>
  <c r="J574" i="2"/>
  <c r="K574" i="2"/>
  <c r="J572" i="2"/>
  <c r="K572" i="2"/>
  <c r="J570" i="2"/>
  <c r="K570" i="2"/>
  <c r="J568" i="2"/>
  <c r="K568" i="2"/>
  <c r="J565" i="2"/>
  <c r="K565" i="2"/>
  <c r="J563" i="2"/>
  <c r="K563" i="2"/>
  <c r="K561" i="2"/>
  <c r="J561" i="2"/>
  <c r="K559" i="2"/>
  <c r="J559" i="2"/>
  <c r="K557" i="2"/>
  <c r="J557" i="2"/>
  <c r="K555" i="2"/>
  <c r="J555" i="2"/>
  <c r="K553" i="2"/>
  <c r="J553" i="2"/>
  <c r="K551" i="2"/>
  <c r="J551" i="2"/>
  <c r="K549" i="2"/>
  <c r="J549" i="2"/>
  <c r="K547" i="2"/>
  <c r="J547" i="2"/>
  <c r="K545" i="2"/>
  <c r="J545" i="2"/>
  <c r="K543" i="2"/>
  <c r="J543" i="2"/>
  <c r="K541" i="2"/>
  <c r="J541" i="2"/>
  <c r="K539" i="2"/>
  <c r="J539" i="2"/>
  <c r="K537" i="2"/>
  <c r="J537" i="2"/>
  <c r="K535" i="2"/>
  <c r="J535" i="2"/>
  <c r="K533" i="2"/>
  <c r="J533" i="2"/>
  <c r="K531" i="2"/>
  <c r="J531" i="2"/>
  <c r="K529" i="2"/>
  <c r="J529" i="2"/>
  <c r="K527" i="2"/>
  <c r="J527" i="2"/>
  <c r="K525" i="2"/>
  <c r="J525" i="2"/>
  <c r="K523" i="2"/>
  <c r="J523" i="2"/>
  <c r="K521" i="2"/>
  <c r="J521" i="2"/>
  <c r="K518" i="2"/>
  <c r="J518" i="2"/>
  <c r="K516" i="2"/>
  <c r="J516" i="2"/>
  <c r="K514" i="2"/>
  <c r="J514" i="2"/>
  <c r="K512" i="2"/>
  <c r="J512" i="2"/>
  <c r="K510" i="2"/>
  <c r="J510" i="2"/>
  <c r="K508" i="2"/>
  <c r="J508" i="2"/>
  <c r="K506" i="2"/>
  <c r="J506" i="2"/>
  <c r="K504" i="2"/>
  <c r="J504" i="2"/>
  <c r="K502" i="2"/>
  <c r="J502" i="2"/>
  <c r="K500" i="2"/>
  <c r="J500" i="2"/>
  <c r="K498" i="2"/>
  <c r="J498" i="2"/>
  <c r="K496" i="2"/>
  <c r="J496" i="2"/>
  <c r="K494" i="2"/>
  <c r="J494" i="2"/>
  <c r="K492" i="2"/>
  <c r="J492" i="2"/>
  <c r="K490" i="2"/>
  <c r="J490" i="2"/>
  <c r="K488" i="2"/>
  <c r="J488" i="2"/>
  <c r="K486" i="2"/>
  <c r="J486" i="2"/>
  <c r="K484" i="2"/>
  <c r="J484" i="2"/>
  <c r="K482" i="2"/>
  <c r="J482" i="2"/>
  <c r="K480" i="2"/>
  <c r="J480" i="2"/>
  <c r="K478" i="2"/>
  <c r="J478" i="2"/>
  <c r="K476" i="2"/>
  <c r="J476" i="2"/>
  <c r="J469" i="2"/>
  <c r="K469" i="2"/>
  <c r="K460" i="2"/>
  <c r="J460" i="2"/>
  <c r="J453" i="2"/>
  <c r="K453" i="2"/>
  <c r="K444" i="2"/>
  <c r="J444" i="2"/>
  <c r="J437" i="2"/>
  <c r="K437" i="2"/>
  <c r="K428" i="2"/>
  <c r="J428" i="2"/>
  <c r="J421" i="2"/>
  <c r="K421" i="2"/>
  <c r="K412" i="2"/>
  <c r="J412" i="2"/>
  <c r="J405" i="2"/>
  <c r="K405" i="2"/>
  <c r="K396" i="2"/>
  <c r="J396" i="2"/>
  <c r="J389" i="2"/>
  <c r="K389" i="2"/>
  <c r="K380" i="2"/>
  <c r="J380" i="2"/>
  <c r="J373" i="2"/>
  <c r="K373" i="2"/>
  <c r="J365" i="2"/>
  <c r="K365" i="2"/>
  <c r="J356" i="2"/>
  <c r="K356" i="2"/>
  <c r="J349" i="2"/>
  <c r="K349" i="2"/>
  <c r="J340" i="2"/>
  <c r="K340" i="2"/>
  <c r="J333" i="2"/>
  <c r="K333" i="2"/>
  <c r="J324" i="2"/>
  <c r="K324" i="2"/>
  <c r="J317" i="2"/>
  <c r="K317" i="2"/>
  <c r="J308" i="2"/>
  <c r="K308" i="2"/>
  <c r="J292" i="2"/>
  <c r="K292" i="2"/>
  <c r="J289" i="2"/>
  <c r="K289" i="2"/>
  <c r="J281" i="2"/>
  <c r="K281" i="2"/>
  <c r="J273" i="2"/>
  <c r="K273" i="2"/>
  <c r="J265" i="2"/>
  <c r="K265" i="2"/>
  <c r="J257" i="2"/>
  <c r="K257" i="2"/>
  <c r="J249" i="2"/>
  <c r="K249" i="2"/>
  <c r="J241" i="2"/>
  <c r="K241" i="2"/>
  <c r="J233" i="2"/>
  <c r="K233" i="2"/>
  <c r="J225" i="2"/>
  <c r="K225" i="2"/>
  <c r="K218" i="2"/>
  <c r="J218" i="2"/>
  <c r="J48" i="2"/>
  <c r="K48" i="2"/>
  <c r="J43" i="2"/>
  <c r="K43" i="2"/>
  <c r="K446" i="2"/>
  <c r="J446" i="2"/>
  <c r="J407" i="2"/>
  <c r="K407" i="2"/>
  <c r="J375" i="2"/>
  <c r="K375" i="2"/>
  <c r="K165" i="2"/>
  <c r="J165" i="2"/>
  <c r="K157" i="2"/>
  <c r="J157" i="2"/>
  <c r="J45" i="2"/>
  <c r="K45" i="2"/>
  <c r="K464" i="2"/>
  <c r="J464" i="2"/>
  <c r="J441" i="2"/>
  <c r="K441" i="2"/>
  <c r="K416" i="2"/>
  <c r="J416" i="2"/>
  <c r="J337" i="2"/>
  <c r="K337" i="2"/>
  <c r="J328" i="2"/>
  <c r="K328" i="2"/>
  <c r="J296" i="2"/>
  <c r="K296" i="2"/>
  <c r="J11" i="2"/>
  <c r="K11" i="2"/>
  <c r="J475" i="2"/>
  <c r="K475" i="2"/>
  <c r="K466" i="2"/>
  <c r="J466" i="2"/>
  <c r="J459" i="2"/>
  <c r="K459" i="2"/>
  <c r="K450" i="2"/>
  <c r="J450" i="2"/>
  <c r="J443" i="2"/>
  <c r="K443" i="2"/>
  <c r="K434" i="2"/>
  <c r="J434" i="2"/>
  <c r="J427" i="2"/>
  <c r="K427" i="2"/>
  <c r="J418" i="2"/>
  <c r="K418" i="2"/>
  <c r="J411" i="2"/>
  <c r="K411" i="2"/>
  <c r="J402" i="2"/>
  <c r="K402" i="2"/>
  <c r="J395" i="2"/>
  <c r="K395" i="2"/>
  <c r="J386" i="2"/>
  <c r="K386" i="2"/>
  <c r="J379" i="2"/>
  <c r="K379" i="2"/>
  <c r="J372" i="2"/>
  <c r="K372" i="2"/>
  <c r="J371" i="2"/>
  <c r="K371" i="2"/>
  <c r="J370" i="2"/>
  <c r="K370" i="2"/>
  <c r="J362" i="2"/>
  <c r="K362" i="2"/>
  <c r="J355" i="2"/>
  <c r="K355" i="2"/>
  <c r="J346" i="2"/>
  <c r="K346" i="2"/>
  <c r="J339" i="2"/>
  <c r="K339" i="2"/>
  <c r="J330" i="2"/>
  <c r="K330" i="2"/>
  <c r="J323" i="2"/>
  <c r="K323" i="2"/>
  <c r="J314" i="2"/>
  <c r="K314" i="2"/>
  <c r="J307" i="2"/>
  <c r="K307" i="2"/>
  <c r="J298" i="2"/>
  <c r="K298" i="2"/>
  <c r="J118" i="2"/>
  <c r="K118" i="2"/>
  <c r="K113" i="2"/>
  <c r="J113" i="2"/>
  <c r="K108" i="2"/>
  <c r="J108" i="2"/>
  <c r="K430" i="2"/>
  <c r="J430" i="2"/>
  <c r="J391" i="2"/>
  <c r="K391" i="2"/>
  <c r="J351" i="2"/>
  <c r="K351" i="2"/>
  <c r="J326" i="2"/>
  <c r="K326" i="2"/>
  <c r="K211" i="2"/>
  <c r="J211" i="2"/>
  <c r="K189" i="2"/>
  <c r="J189" i="2"/>
  <c r="K181" i="2"/>
  <c r="J181" i="2"/>
  <c r="J473" i="2"/>
  <c r="K473" i="2"/>
  <c r="J344" i="2"/>
  <c r="K344" i="2"/>
  <c r="J283" i="2"/>
  <c r="K283" i="2"/>
  <c r="J275" i="2"/>
  <c r="K275" i="2"/>
  <c r="J267" i="2"/>
  <c r="K267" i="2"/>
  <c r="J259" i="2"/>
  <c r="K259" i="2"/>
  <c r="J243" i="2"/>
  <c r="K243" i="2"/>
  <c r="J235" i="2"/>
  <c r="K235" i="2"/>
  <c r="J227" i="2"/>
  <c r="K227" i="2"/>
  <c r="J219" i="2"/>
  <c r="K219" i="2"/>
  <c r="J685" i="2"/>
  <c r="K685" i="2"/>
  <c r="J675" i="2"/>
  <c r="K675" i="2"/>
  <c r="J663" i="2"/>
  <c r="K663" i="2"/>
  <c r="J655" i="2"/>
  <c r="K655" i="2"/>
  <c r="J648" i="2"/>
  <c r="K648" i="2"/>
  <c r="J646" i="2"/>
  <c r="K646" i="2"/>
  <c r="J634" i="2"/>
  <c r="K634" i="2"/>
  <c r="J628" i="2"/>
  <c r="K628" i="2"/>
  <c r="K624" i="2"/>
  <c r="J624" i="2"/>
  <c r="K616" i="2"/>
  <c r="J616" i="2"/>
  <c r="J612" i="2"/>
  <c r="K612" i="2"/>
  <c r="J604" i="2"/>
  <c r="K604" i="2"/>
  <c r="J598" i="2"/>
  <c r="K598" i="2"/>
  <c r="J590" i="2"/>
  <c r="K590" i="2"/>
  <c r="J577" i="2"/>
  <c r="K577" i="2"/>
  <c r="K575" i="2"/>
  <c r="J575" i="2"/>
  <c r="J573" i="2"/>
  <c r="K573" i="2"/>
  <c r="K571" i="2"/>
  <c r="J571" i="2"/>
  <c r="J569" i="2"/>
  <c r="K569" i="2"/>
  <c r="J567" i="2"/>
  <c r="K567" i="2"/>
  <c r="J566" i="2"/>
  <c r="K566" i="2"/>
  <c r="J564" i="2"/>
  <c r="K564" i="2"/>
  <c r="J562" i="2"/>
  <c r="K562" i="2"/>
  <c r="J560" i="2"/>
  <c r="K560" i="2"/>
  <c r="J558" i="2"/>
  <c r="K558" i="2"/>
  <c r="J556" i="2"/>
  <c r="K556" i="2"/>
  <c r="J554" i="2"/>
  <c r="K554" i="2"/>
  <c r="J552" i="2"/>
  <c r="K552" i="2"/>
  <c r="J550" i="2"/>
  <c r="K550" i="2"/>
  <c r="J548" i="2"/>
  <c r="K548" i="2"/>
  <c r="J546" i="2"/>
  <c r="K546" i="2"/>
  <c r="J544" i="2"/>
  <c r="K544" i="2"/>
  <c r="J542" i="2"/>
  <c r="K542" i="2"/>
  <c r="J540" i="2"/>
  <c r="K540" i="2"/>
  <c r="J538" i="2"/>
  <c r="K538" i="2"/>
  <c r="J536" i="2"/>
  <c r="K536" i="2"/>
  <c r="J534" i="2"/>
  <c r="K534" i="2"/>
  <c r="J532" i="2"/>
  <c r="K532" i="2"/>
  <c r="J530" i="2"/>
  <c r="K530" i="2"/>
  <c r="J528" i="2"/>
  <c r="K528" i="2"/>
  <c r="J526" i="2"/>
  <c r="K526" i="2"/>
  <c r="J524" i="2"/>
  <c r="K524" i="2"/>
  <c r="J522" i="2"/>
  <c r="K522" i="2"/>
  <c r="J520" i="2"/>
  <c r="K520" i="2"/>
  <c r="J519" i="2"/>
  <c r="K519" i="2"/>
  <c r="J517" i="2"/>
  <c r="K517" i="2"/>
  <c r="J515" i="2"/>
  <c r="K515" i="2"/>
  <c r="J513" i="2"/>
  <c r="K513" i="2"/>
  <c r="J511" i="2"/>
  <c r="K511" i="2"/>
  <c r="J509" i="2"/>
  <c r="K509" i="2"/>
  <c r="J507" i="2"/>
  <c r="K507" i="2"/>
  <c r="J505" i="2"/>
  <c r="K505" i="2"/>
  <c r="J503" i="2"/>
  <c r="K503" i="2"/>
  <c r="J501" i="2"/>
  <c r="K501" i="2"/>
  <c r="J499" i="2"/>
  <c r="K499" i="2"/>
  <c r="J497" i="2"/>
  <c r="K497" i="2"/>
  <c r="J495" i="2"/>
  <c r="K495" i="2"/>
  <c r="J493" i="2"/>
  <c r="K493" i="2"/>
  <c r="J491" i="2"/>
  <c r="K491" i="2"/>
  <c r="J489" i="2"/>
  <c r="K489" i="2"/>
  <c r="J487" i="2"/>
  <c r="K487" i="2"/>
  <c r="J485" i="2"/>
  <c r="K485" i="2"/>
  <c r="J483" i="2"/>
  <c r="K483" i="2"/>
  <c r="J481" i="2"/>
  <c r="K481" i="2"/>
  <c r="J479" i="2"/>
  <c r="K479" i="2"/>
  <c r="J477" i="2"/>
  <c r="K477" i="2"/>
  <c r="K468" i="2"/>
  <c r="J468" i="2"/>
  <c r="J461" i="2"/>
  <c r="K461" i="2"/>
  <c r="K452" i="2"/>
  <c r="J452" i="2"/>
  <c r="J445" i="2"/>
  <c r="K445" i="2"/>
  <c r="K436" i="2"/>
  <c r="J436" i="2"/>
  <c r="J429" i="2"/>
  <c r="K429" i="2"/>
  <c r="K420" i="2"/>
  <c r="J420" i="2"/>
  <c r="J413" i="2"/>
  <c r="K413" i="2"/>
  <c r="K404" i="2"/>
  <c r="J404" i="2"/>
  <c r="J397" i="2"/>
  <c r="K397" i="2"/>
  <c r="K388" i="2"/>
  <c r="J388" i="2"/>
  <c r="J381" i="2"/>
  <c r="K381" i="2"/>
  <c r="J374" i="2"/>
  <c r="K374" i="2"/>
  <c r="J364" i="2"/>
  <c r="K364" i="2"/>
  <c r="J357" i="2"/>
  <c r="K357" i="2"/>
  <c r="J348" i="2"/>
  <c r="K348" i="2"/>
  <c r="J341" i="2"/>
  <c r="K341" i="2"/>
  <c r="J332" i="2"/>
  <c r="K332" i="2"/>
  <c r="J325" i="2"/>
  <c r="K325" i="2"/>
  <c r="J316" i="2"/>
  <c r="K316" i="2"/>
  <c r="J309" i="2"/>
  <c r="K309" i="2"/>
  <c r="J300" i="2"/>
  <c r="K300" i="2"/>
  <c r="J285" i="2"/>
  <c r="K285" i="2"/>
  <c r="J277" i="2"/>
  <c r="K277" i="2"/>
  <c r="J269" i="2"/>
  <c r="K269" i="2"/>
  <c r="J261" i="2"/>
  <c r="K261" i="2"/>
  <c r="J253" i="2"/>
  <c r="K253" i="2"/>
  <c r="J245" i="2"/>
  <c r="K245" i="2"/>
  <c r="J237" i="2"/>
  <c r="K237" i="2"/>
  <c r="J229" i="2"/>
  <c r="K229" i="2"/>
  <c r="K221" i="2"/>
  <c r="J221" i="2"/>
  <c r="J439" i="2"/>
  <c r="K439" i="2"/>
  <c r="J342" i="2"/>
  <c r="K342" i="2"/>
  <c r="J319" i="2"/>
  <c r="K319" i="2"/>
  <c r="J294" i="2"/>
  <c r="K294" i="2"/>
  <c r="K217" i="2"/>
  <c r="J217" i="2"/>
  <c r="K173" i="2"/>
  <c r="J173" i="2"/>
  <c r="K384" i="2"/>
  <c r="J384" i="2"/>
  <c r="K377" i="2"/>
  <c r="J377" i="2"/>
  <c r="J360" i="2"/>
  <c r="K360" i="2"/>
  <c r="J353" i="2"/>
  <c r="K353" i="2"/>
  <c r="J321" i="2"/>
  <c r="K321" i="2"/>
  <c r="J312" i="2"/>
  <c r="K312" i="2"/>
  <c r="J251" i="2"/>
  <c r="K251" i="2"/>
  <c r="J103" i="2"/>
  <c r="K103" i="2"/>
  <c r="J27" i="2"/>
  <c r="K27" i="2"/>
  <c r="J22" i="2"/>
  <c r="K22" i="2"/>
  <c r="J701" i="2"/>
  <c r="K701" i="2"/>
  <c r="J699" i="2"/>
  <c r="K699" i="2"/>
  <c r="J697" i="2"/>
  <c r="K697" i="2"/>
  <c r="J695" i="2"/>
  <c r="K695" i="2"/>
  <c r="J693" i="2"/>
  <c r="K693" i="2"/>
  <c r="K691" i="2"/>
  <c r="J691" i="2"/>
  <c r="J689" i="2"/>
  <c r="K689" i="2"/>
  <c r="J687" i="2"/>
  <c r="K687" i="2"/>
  <c r="J683" i="2"/>
  <c r="K683" i="2"/>
  <c r="J681" i="2"/>
  <c r="K681" i="2"/>
  <c r="J679" i="2"/>
  <c r="K679" i="2"/>
  <c r="J677" i="2"/>
  <c r="K677" i="2"/>
  <c r="J673" i="2"/>
  <c r="K673" i="2"/>
  <c r="J671" i="2"/>
  <c r="K671" i="2"/>
  <c r="J669" i="2"/>
  <c r="K669" i="2"/>
  <c r="K667" i="2"/>
  <c r="J667" i="2"/>
  <c r="J665" i="2"/>
  <c r="K665" i="2"/>
  <c r="J661" i="2"/>
  <c r="K661" i="2"/>
  <c r="J659" i="2"/>
  <c r="K659" i="2"/>
  <c r="J657" i="2"/>
  <c r="K657" i="2"/>
  <c r="J654" i="2"/>
  <c r="K654" i="2"/>
  <c r="J652" i="2"/>
  <c r="K652" i="2"/>
  <c r="J650" i="2"/>
  <c r="K650" i="2"/>
  <c r="K644" i="2"/>
  <c r="J644" i="2"/>
  <c r="J642" i="2"/>
  <c r="K642" i="2"/>
  <c r="J640" i="2"/>
  <c r="K640" i="2"/>
  <c r="J638" i="2"/>
  <c r="K638" i="2"/>
  <c r="J636" i="2"/>
  <c r="K636" i="2"/>
  <c r="J632" i="2"/>
  <c r="K632" i="2"/>
  <c r="J630" i="2"/>
  <c r="K630" i="2"/>
  <c r="J626" i="2"/>
  <c r="K626" i="2"/>
  <c r="J622" i="2"/>
  <c r="K622" i="2"/>
  <c r="J620" i="2"/>
  <c r="K620" i="2"/>
  <c r="J618" i="2"/>
  <c r="K618" i="2"/>
  <c r="J614" i="2"/>
  <c r="K614" i="2"/>
  <c r="J610" i="2"/>
  <c r="K610" i="2"/>
  <c r="J608" i="2"/>
  <c r="K608" i="2"/>
  <c r="J606" i="2"/>
  <c r="K606" i="2"/>
  <c r="J602" i="2"/>
  <c r="K602" i="2"/>
  <c r="J600" i="2"/>
  <c r="K600" i="2"/>
  <c r="J596" i="2"/>
  <c r="K596" i="2"/>
  <c r="J594" i="2"/>
  <c r="K594" i="2"/>
  <c r="K592" i="2"/>
  <c r="J592" i="2"/>
  <c r="J588" i="2"/>
  <c r="K588" i="2"/>
  <c r="J586" i="2"/>
  <c r="K586" i="2"/>
  <c r="J584" i="2"/>
  <c r="K584" i="2"/>
  <c r="J583" i="2"/>
  <c r="K583" i="2"/>
  <c r="K470" i="2"/>
  <c r="J470" i="2"/>
  <c r="J463" i="2"/>
  <c r="K463" i="2"/>
  <c r="K454" i="2"/>
  <c r="J454" i="2"/>
  <c r="J447" i="2"/>
  <c r="K447" i="2"/>
  <c r="K438" i="2"/>
  <c r="J438" i="2"/>
  <c r="J431" i="2"/>
  <c r="K431" i="2"/>
  <c r="K422" i="2"/>
  <c r="J422" i="2"/>
  <c r="J415" i="2"/>
  <c r="K415" i="2"/>
  <c r="J406" i="2"/>
  <c r="K406" i="2"/>
  <c r="J399" i="2"/>
  <c r="K399" i="2"/>
  <c r="J390" i="2"/>
  <c r="K390" i="2"/>
  <c r="J383" i="2"/>
  <c r="K383" i="2"/>
  <c r="J376" i="2"/>
  <c r="K376" i="2"/>
  <c r="J366" i="2"/>
  <c r="K366" i="2"/>
  <c r="J359" i="2"/>
  <c r="K359" i="2"/>
  <c r="J350" i="2"/>
  <c r="K350" i="2"/>
  <c r="J343" i="2"/>
  <c r="K343" i="2"/>
  <c r="J334" i="2"/>
  <c r="K334" i="2"/>
  <c r="J327" i="2"/>
  <c r="K327" i="2"/>
  <c r="J318" i="2"/>
  <c r="K318" i="2"/>
  <c r="J311" i="2"/>
  <c r="K311" i="2"/>
  <c r="J302" i="2"/>
  <c r="K302" i="2"/>
  <c r="J382" i="2"/>
  <c r="K382" i="2"/>
  <c r="J358" i="2"/>
  <c r="K358" i="2"/>
  <c r="J457" i="2"/>
  <c r="K457" i="2"/>
  <c r="K472" i="2"/>
  <c r="J472" i="2"/>
  <c r="J465" i="2"/>
  <c r="K465" i="2"/>
  <c r="K456" i="2"/>
  <c r="J456" i="2"/>
  <c r="J449" i="2"/>
  <c r="K449" i="2"/>
  <c r="K440" i="2"/>
  <c r="J440" i="2"/>
  <c r="J433" i="2"/>
  <c r="K433" i="2"/>
  <c r="K424" i="2"/>
  <c r="J424" i="2"/>
  <c r="J417" i="2"/>
  <c r="K417" i="2"/>
  <c r="K408" i="2"/>
  <c r="J408" i="2"/>
  <c r="J401" i="2"/>
  <c r="K401" i="2"/>
  <c r="K392" i="2"/>
  <c r="J392" i="2"/>
  <c r="J385" i="2"/>
  <c r="K385" i="2"/>
  <c r="J378" i="2"/>
  <c r="K378" i="2"/>
  <c r="J369" i="2"/>
  <c r="K369" i="2"/>
  <c r="J368" i="2"/>
  <c r="K368" i="2"/>
  <c r="J361" i="2"/>
  <c r="K361" i="2"/>
  <c r="J352" i="2"/>
  <c r="K352" i="2"/>
  <c r="J345" i="2"/>
  <c r="K345" i="2"/>
  <c r="J336" i="2"/>
  <c r="K336" i="2"/>
  <c r="J329" i="2"/>
  <c r="K329" i="2"/>
  <c r="J320" i="2"/>
  <c r="K320" i="2"/>
  <c r="J313" i="2"/>
  <c r="K313" i="2"/>
  <c r="J304" i="2"/>
  <c r="K304" i="2"/>
  <c r="J287" i="2"/>
  <c r="K287" i="2"/>
  <c r="J279" i="2"/>
  <c r="K279" i="2"/>
  <c r="J271" i="2"/>
  <c r="K271" i="2"/>
  <c r="J263" i="2"/>
  <c r="K263" i="2"/>
  <c r="J255" i="2"/>
  <c r="K255" i="2"/>
  <c r="J247" i="2"/>
  <c r="K247" i="2"/>
  <c r="J239" i="2"/>
  <c r="K239" i="2"/>
  <c r="J231" i="2"/>
  <c r="K231" i="2"/>
  <c r="J223" i="2"/>
  <c r="K223" i="2"/>
  <c r="J91" i="2"/>
  <c r="K91" i="2"/>
  <c r="K84" i="2"/>
  <c r="J84" i="2"/>
  <c r="J36" i="2"/>
  <c r="K36" i="2"/>
  <c r="J31" i="2"/>
  <c r="K31" i="2"/>
  <c r="J215" i="2"/>
  <c r="K215" i="2"/>
  <c r="J210" i="2"/>
  <c r="K210" i="2"/>
  <c r="J205" i="2"/>
  <c r="K205" i="2"/>
  <c r="J195" i="2"/>
  <c r="K195" i="2"/>
  <c r="J187" i="2"/>
  <c r="K187" i="2"/>
  <c r="J179" i="2"/>
  <c r="K179" i="2"/>
  <c r="J171" i="2"/>
  <c r="K171" i="2"/>
  <c r="J163" i="2"/>
  <c r="K163" i="2"/>
  <c r="J155" i="2"/>
  <c r="K155" i="2"/>
  <c r="J106" i="2"/>
  <c r="K106" i="2"/>
  <c r="K101" i="2"/>
  <c r="J101" i="2"/>
  <c r="K96" i="2"/>
  <c r="J96" i="2"/>
  <c r="J38" i="2"/>
  <c r="K38" i="2"/>
  <c r="K60" i="2"/>
  <c r="J60" i="2"/>
  <c r="J55" i="2"/>
  <c r="K55" i="2"/>
  <c r="J50" i="2"/>
  <c r="K50" i="2"/>
  <c r="J24" i="2"/>
  <c r="K24" i="2"/>
  <c r="J19" i="2"/>
  <c r="K19" i="2"/>
  <c r="J208" i="2"/>
  <c r="K208" i="2"/>
  <c r="J201" i="2"/>
  <c r="K201" i="2"/>
  <c r="J191" i="2"/>
  <c r="K191" i="2"/>
  <c r="J183" i="2"/>
  <c r="K183" i="2"/>
  <c r="J175" i="2"/>
  <c r="K175" i="2"/>
  <c r="J167" i="2"/>
  <c r="K167" i="2"/>
  <c r="J159" i="2"/>
  <c r="K159" i="2"/>
  <c r="J151" i="2"/>
  <c r="K151" i="2"/>
  <c r="J146" i="2"/>
  <c r="K146" i="2"/>
  <c r="K125" i="2"/>
  <c r="J125" i="2"/>
  <c r="K120" i="2"/>
  <c r="J120" i="2"/>
  <c r="J305" i="2"/>
  <c r="K305" i="2"/>
  <c r="J303" i="2"/>
  <c r="K303" i="2"/>
  <c r="J301" i="2"/>
  <c r="K301" i="2"/>
  <c r="J299" i="2"/>
  <c r="K299" i="2"/>
  <c r="J297" i="2"/>
  <c r="K297" i="2"/>
  <c r="J295" i="2"/>
  <c r="K295" i="2"/>
  <c r="J293" i="2"/>
  <c r="K293" i="2"/>
  <c r="J291" i="2"/>
  <c r="K291" i="2"/>
  <c r="J288" i="2"/>
  <c r="K288" i="2"/>
  <c r="J286" i="2"/>
  <c r="K286" i="2"/>
  <c r="J284" i="2"/>
  <c r="K284" i="2"/>
  <c r="J282" i="2"/>
  <c r="K282" i="2"/>
  <c r="J280" i="2"/>
  <c r="K280" i="2"/>
  <c r="J278" i="2"/>
  <c r="K278" i="2"/>
  <c r="J276" i="2"/>
  <c r="K276" i="2"/>
  <c r="J274" i="2"/>
  <c r="K274" i="2"/>
  <c r="J272" i="2"/>
  <c r="K272" i="2"/>
  <c r="J270" i="2"/>
  <c r="K270" i="2"/>
  <c r="J268" i="2"/>
  <c r="K268" i="2"/>
  <c r="J266" i="2"/>
  <c r="K266" i="2"/>
  <c r="J264" i="2"/>
  <c r="K264" i="2"/>
  <c r="J262" i="2"/>
  <c r="K262" i="2"/>
  <c r="J260" i="2"/>
  <c r="K260" i="2"/>
  <c r="J258" i="2"/>
  <c r="K258" i="2"/>
  <c r="J256" i="2"/>
  <c r="K256" i="2"/>
  <c r="J254" i="2"/>
  <c r="K254" i="2"/>
  <c r="J252" i="2"/>
  <c r="K252" i="2"/>
  <c r="J250" i="2"/>
  <c r="K250" i="2"/>
  <c r="J248" i="2"/>
  <c r="K248" i="2"/>
  <c r="J246" i="2"/>
  <c r="K246" i="2"/>
  <c r="J244" i="2"/>
  <c r="K244" i="2"/>
  <c r="J242" i="2"/>
  <c r="K242" i="2"/>
  <c r="J240" i="2"/>
  <c r="K240" i="2"/>
  <c r="J238" i="2"/>
  <c r="K238" i="2"/>
  <c r="J236" i="2"/>
  <c r="K236" i="2"/>
  <c r="J234" i="2"/>
  <c r="K234" i="2"/>
  <c r="J232" i="2"/>
  <c r="K232" i="2"/>
  <c r="J230" i="2"/>
  <c r="K230" i="2"/>
  <c r="J228" i="2"/>
  <c r="K228" i="2"/>
  <c r="J226" i="2"/>
  <c r="K226" i="2"/>
  <c r="J224" i="2"/>
  <c r="K224" i="2"/>
  <c r="K222" i="2"/>
  <c r="J222" i="2"/>
  <c r="J220" i="2"/>
  <c r="K220" i="2"/>
  <c r="J140" i="2"/>
  <c r="K140" i="2"/>
  <c r="K135" i="2"/>
  <c r="J135" i="2"/>
  <c r="K72" i="2"/>
  <c r="J72" i="2"/>
  <c r="J67" i="2"/>
  <c r="K67" i="2"/>
  <c r="J62" i="2"/>
  <c r="K62" i="2"/>
  <c r="K209" i="2"/>
  <c r="J209" i="2"/>
  <c r="K203" i="2"/>
  <c r="J203" i="2"/>
  <c r="K193" i="2"/>
  <c r="J193" i="2"/>
  <c r="K185" i="2"/>
  <c r="J185" i="2"/>
  <c r="K177" i="2"/>
  <c r="J177" i="2"/>
  <c r="K169" i="2"/>
  <c r="J169" i="2"/>
  <c r="K161" i="2"/>
  <c r="J161" i="2"/>
  <c r="K153" i="2"/>
  <c r="J153" i="2"/>
  <c r="K148" i="2"/>
  <c r="J148" i="2"/>
  <c r="K89" i="2"/>
  <c r="J89" i="2"/>
  <c r="J79" i="2"/>
  <c r="K79" i="2"/>
  <c r="K143" i="2"/>
  <c r="J143" i="2"/>
  <c r="J136" i="2"/>
  <c r="K136" i="2"/>
  <c r="K131" i="2"/>
  <c r="J131" i="2"/>
  <c r="K121" i="2"/>
  <c r="J121" i="2"/>
  <c r="K104" i="2"/>
  <c r="J104" i="2"/>
  <c r="K92" i="2"/>
  <c r="J92" i="2"/>
  <c r="J87" i="2"/>
  <c r="K87" i="2"/>
  <c r="K80" i="2"/>
  <c r="J80" i="2"/>
  <c r="J75" i="2"/>
  <c r="K75" i="2"/>
  <c r="K68" i="2"/>
  <c r="J68" i="2"/>
  <c r="J63" i="2"/>
  <c r="K63" i="2"/>
  <c r="J51" i="2"/>
  <c r="K51" i="2"/>
  <c r="J46" i="2"/>
  <c r="K46" i="2"/>
  <c r="J39" i="2"/>
  <c r="K39" i="2"/>
  <c r="J25" i="2"/>
  <c r="K25" i="2"/>
  <c r="J20" i="2"/>
  <c r="K20" i="2"/>
  <c r="J12" i="2"/>
  <c r="K12" i="2"/>
  <c r="J4" i="2"/>
  <c r="K4" i="2"/>
  <c r="K138" i="2"/>
  <c r="J138" i="2"/>
  <c r="J133" i="2"/>
  <c r="K133" i="2"/>
  <c r="J123" i="2"/>
  <c r="K123" i="2"/>
  <c r="K116" i="2"/>
  <c r="J116" i="2"/>
  <c r="J111" i="2"/>
  <c r="K111" i="2"/>
  <c r="J99" i="2"/>
  <c r="K99" i="2"/>
  <c r="J94" i="2"/>
  <c r="K94" i="2"/>
  <c r="J82" i="2"/>
  <c r="K82" i="2"/>
  <c r="K77" i="2"/>
  <c r="J77" i="2"/>
  <c r="J70" i="2"/>
  <c r="K70" i="2"/>
  <c r="K65" i="2"/>
  <c r="J65" i="2"/>
  <c r="K58" i="2"/>
  <c r="J58" i="2"/>
  <c r="J53" i="2"/>
  <c r="K53" i="2"/>
  <c r="J41" i="2"/>
  <c r="K41" i="2"/>
  <c r="J34" i="2"/>
  <c r="K34" i="2"/>
  <c r="J17" i="2"/>
  <c r="K17" i="2"/>
  <c r="J14" i="2"/>
  <c r="K14" i="2"/>
  <c r="J9" i="2"/>
  <c r="K9" i="2"/>
  <c r="K142" i="2"/>
  <c r="J142" i="2"/>
  <c r="J137" i="2"/>
  <c r="K137" i="2"/>
  <c r="K130" i="2"/>
  <c r="J130" i="2"/>
  <c r="J127" i="2"/>
  <c r="K127" i="2"/>
  <c r="J115" i="2"/>
  <c r="K115" i="2"/>
  <c r="J110" i="2"/>
  <c r="K110" i="2"/>
  <c r="J98" i="2"/>
  <c r="K98" i="2"/>
  <c r="K93" i="2"/>
  <c r="J93" i="2"/>
  <c r="J86" i="2"/>
  <c r="K86" i="2"/>
  <c r="K81" i="2"/>
  <c r="J81" i="2"/>
  <c r="J74" i="2"/>
  <c r="K74" i="2"/>
  <c r="K69" i="2"/>
  <c r="J69" i="2"/>
  <c r="J57" i="2"/>
  <c r="K57" i="2"/>
  <c r="J40" i="2"/>
  <c r="K40" i="2"/>
  <c r="J33" i="2"/>
  <c r="K33" i="2"/>
  <c r="J29" i="2"/>
  <c r="K29" i="2"/>
  <c r="J16" i="2"/>
  <c r="K16" i="2"/>
  <c r="J8" i="2"/>
  <c r="K8" i="2"/>
  <c r="K139" i="2"/>
  <c r="J139" i="2"/>
  <c r="J132" i="2"/>
  <c r="K132" i="2"/>
  <c r="K128" i="2"/>
  <c r="J128" i="2"/>
  <c r="J122" i="2"/>
  <c r="K122" i="2"/>
  <c r="K117" i="2"/>
  <c r="J117" i="2"/>
  <c r="K105" i="2"/>
  <c r="J105" i="2"/>
  <c r="K88" i="2"/>
  <c r="J88" i="2"/>
  <c r="K76" i="2"/>
  <c r="J76" i="2"/>
  <c r="J71" i="2"/>
  <c r="K71" i="2"/>
  <c r="K64" i="2"/>
  <c r="J64" i="2"/>
  <c r="J59" i="2"/>
  <c r="K59" i="2"/>
  <c r="J52" i="2"/>
  <c r="K52" i="2"/>
  <c r="J47" i="2"/>
  <c r="K47" i="2"/>
  <c r="J26" i="2"/>
  <c r="K26" i="2"/>
  <c r="J21" i="2"/>
  <c r="K21" i="2"/>
  <c r="J13" i="2"/>
  <c r="K13" i="2"/>
  <c r="J5" i="2"/>
  <c r="K5" i="2"/>
  <c r="K216" i="2"/>
  <c r="J216" i="2"/>
  <c r="J214" i="2"/>
  <c r="K214" i="2"/>
  <c r="K213" i="2"/>
  <c r="J213" i="2"/>
  <c r="J212" i="2"/>
  <c r="K212" i="2"/>
  <c r="K206" i="2"/>
  <c r="J206" i="2"/>
  <c r="J204" i="2"/>
  <c r="K204" i="2"/>
  <c r="K202" i="2"/>
  <c r="J202" i="2"/>
  <c r="K200" i="2"/>
  <c r="J200" i="2"/>
  <c r="J199" i="2"/>
  <c r="K199" i="2"/>
  <c r="K198" i="2"/>
  <c r="J198" i="2"/>
  <c r="J197" i="2"/>
  <c r="K197" i="2"/>
  <c r="K196" i="2"/>
  <c r="J196" i="2"/>
  <c r="J194" i="2"/>
  <c r="K194" i="2"/>
  <c r="K192" i="2"/>
  <c r="J192" i="2"/>
  <c r="J190" i="2"/>
  <c r="K190" i="2"/>
  <c r="K188" i="2"/>
  <c r="J188" i="2"/>
  <c r="J186" i="2"/>
  <c r="K186" i="2"/>
  <c r="K184" i="2"/>
  <c r="J184" i="2"/>
  <c r="J182" i="2"/>
  <c r="K182" i="2"/>
  <c r="K180" i="2"/>
  <c r="J180" i="2"/>
  <c r="J178" i="2"/>
  <c r="K178" i="2"/>
  <c r="K176" i="2"/>
  <c r="J176" i="2"/>
  <c r="J174" i="2"/>
  <c r="K174" i="2"/>
  <c r="K172" i="2"/>
  <c r="J172" i="2"/>
  <c r="J170" i="2"/>
  <c r="K170" i="2"/>
  <c r="K168" i="2"/>
  <c r="J168" i="2"/>
  <c r="J166" i="2"/>
  <c r="K166" i="2"/>
  <c r="K164" i="2"/>
  <c r="J164" i="2"/>
  <c r="J162" i="2"/>
  <c r="K162" i="2"/>
  <c r="K160" i="2"/>
  <c r="J160" i="2"/>
  <c r="J158" i="2"/>
  <c r="K158" i="2"/>
  <c r="K156" i="2"/>
  <c r="J156" i="2"/>
  <c r="J154" i="2"/>
  <c r="K154" i="2"/>
  <c r="K152" i="2"/>
  <c r="J152" i="2"/>
  <c r="J150" i="2"/>
  <c r="K150" i="2"/>
  <c r="J149" i="2"/>
  <c r="K149" i="2"/>
  <c r="K147" i="2"/>
  <c r="J147" i="2"/>
  <c r="J145" i="2"/>
  <c r="K145" i="2"/>
  <c r="K134" i="2"/>
  <c r="J134" i="2"/>
  <c r="K124" i="2"/>
  <c r="J124" i="2"/>
  <c r="J119" i="2"/>
  <c r="K119" i="2"/>
  <c r="K112" i="2"/>
  <c r="J112" i="2"/>
  <c r="J107" i="2"/>
  <c r="K107" i="2"/>
  <c r="K100" i="2"/>
  <c r="J100" i="2"/>
  <c r="J95" i="2"/>
  <c r="K95" i="2"/>
  <c r="J83" i="2"/>
  <c r="K83" i="2"/>
  <c r="J78" i="2"/>
  <c r="K78" i="2"/>
  <c r="J66" i="2"/>
  <c r="K66" i="2"/>
  <c r="K61" i="2"/>
  <c r="J61" i="2"/>
  <c r="J54" i="2"/>
  <c r="K54" i="2"/>
  <c r="J49" i="2"/>
  <c r="K49" i="2"/>
  <c r="J42" i="2"/>
  <c r="K42" i="2"/>
  <c r="J35" i="2"/>
  <c r="K35" i="2"/>
  <c r="J30" i="2"/>
  <c r="K30" i="2"/>
  <c r="J23" i="2"/>
  <c r="K23" i="2"/>
  <c r="J18" i="2"/>
  <c r="K18" i="2"/>
  <c r="J10" i="2"/>
  <c r="K10" i="2"/>
  <c r="J2" i="2"/>
  <c r="K2" i="2"/>
  <c r="J141" i="2"/>
  <c r="K141" i="2"/>
  <c r="J129" i="2"/>
  <c r="K129" i="2"/>
  <c r="J126" i="2"/>
  <c r="K126" i="2"/>
  <c r="J114" i="2"/>
  <c r="K114" i="2"/>
  <c r="K109" i="2"/>
  <c r="J109" i="2"/>
  <c r="J102" i="2"/>
  <c r="K102" i="2"/>
  <c r="K97" i="2"/>
  <c r="J97" i="2"/>
  <c r="J90" i="2"/>
  <c r="K90" i="2"/>
  <c r="K85" i="2"/>
  <c r="J85" i="2"/>
  <c r="K73" i="2"/>
  <c r="J73" i="2"/>
  <c r="J56" i="2"/>
  <c r="K56" i="2"/>
  <c r="J44" i="2"/>
  <c r="K44" i="2"/>
  <c r="J37" i="2"/>
  <c r="K37" i="2"/>
  <c r="J32" i="2"/>
  <c r="K32" i="2"/>
  <c r="J28" i="2"/>
  <c r="K28" i="2"/>
  <c r="J15" i="2"/>
  <c r="K15" i="2"/>
  <c r="K7" i="2"/>
  <c r="L33" i="6" l="1"/>
  <c r="L24" i="6"/>
  <c r="M18" i="11"/>
  <c r="M48" i="11"/>
  <c r="M50" i="11"/>
  <c r="M32" i="11"/>
  <c r="M30" i="11"/>
  <c r="M39" i="11"/>
  <c r="M14" i="11"/>
  <c r="M5" i="11"/>
  <c r="M21" i="11"/>
  <c r="L40" i="6"/>
  <c r="L19" i="6"/>
  <c r="M46" i="11"/>
  <c r="M34" i="11"/>
  <c r="M41" i="11"/>
  <c r="M6" i="11"/>
  <c r="M8" i="11"/>
  <c r="M42" i="11"/>
  <c r="M23" i="11"/>
  <c r="M3" i="11"/>
  <c r="L44" i="6"/>
  <c r="M16" i="11"/>
  <c r="L21" i="6"/>
  <c r="M45" i="11"/>
  <c r="M47" i="11"/>
  <c r="M36" i="11"/>
  <c r="M51" i="11"/>
  <c r="L26" i="6"/>
  <c r="M19" i="11"/>
  <c r="M15" i="11"/>
  <c r="M43" i="11"/>
  <c r="M9" i="11"/>
  <c r="M22" i="11"/>
  <c r="M17" i="11"/>
  <c r="L38" i="6"/>
  <c r="M49" i="11"/>
  <c r="L14" i="6"/>
  <c r="M35" i="11"/>
  <c r="L41" i="6"/>
  <c r="L48" i="6"/>
  <c r="L50" i="6"/>
  <c r="L6" i="6"/>
  <c r="L39" i="6"/>
  <c r="M24" i="11"/>
  <c r="M38" i="11"/>
  <c r="M13" i="11"/>
  <c r="M11" i="11"/>
  <c r="L8" i="6"/>
  <c r="M40" i="11"/>
  <c r="M44" i="11"/>
  <c r="L29" i="6"/>
  <c r="M12" i="11"/>
  <c r="L46" i="6"/>
  <c r="L20" i="6"/>
  <c r="L5" i="6"/>
  <c r="L35" i="6"/>
  <c r="L4" i="6"/>
  <c r="L18" i="6"/>
  <c r="L32" i="6"/>
  <c r="L36" i="6"/>
  <c r="L16" i="6"/>
  <c r="L25" i="6"/>
  <c r="L42" i="6"/>
  <c r="L34" i="6"/>
  <c r="L49" i="6"/>
  <c r="L45" i="6"/>
  <c r="L12" i="6"/>
  <c r="L15" i="6"/>
  <c r="L37" i="6"/>
  <c r="L23" i="6"/>
  <c r="L30" i="6"/>
  <c r="L51" i="6"/>
  <c r="L47" i="6"/>
  <c r="L7" i="6"/>
  <c r="L31" i="6"/>
  <c r="L27" i="6"/>
  <c r="L11" i="6"/>
  <c r="L10" i="6"/>
  <c r="L3" i="6"/>
  <c r="L9" i="6"/>
  <c r="L13" i="6"/>
  <c r="L22" i="6"/>
  <c r="L28" i="6"/>
  <c r="E2" i="7"/>
  <c r="D54" i="8"/>
  <c r="E27" i="8"/>
  <c r="M20" i="6"/>
  <c r="M20" i="11"/>
  <c r="K53" i="6"/>
  <c r="M4" i="11" s="1"/>
  <c r="E5" i="8"/>
  <c r="E4" i="7"/>
  <c r="E7" i="8"/>
  <c r="E3" i="7"/>
  <c r="E20" i="8"/>
  <c r="E51" i="8"/>
  <c r="E53" i="6"/>
  <c r="J53" i="6"/>
  <c r="G53" i="6"/>
  <c r="I53" i="6"/>
  <c r="E48" i="8"/>
  <c r="E33" i="8"/>
  <c r="E6" i="8"/>
  <c r="D53" i="6"/>
  <c r="H53" i="6"/>
  <c r="F53" i="6"/>
  <c r="E37" i="8"/>
  <c r="E30" i="8"/>
  <c r="E44" i="8"/>
  <c r="E19" i="8"/>
  <c r="N16" i="6"/>
  <c r="E2" i="8"/>
  <c r="E22" i="8"/>
  <c r="E40" i="8"/>
  <c r="E26" i="8"/>
  <c r="E25" i="8"/>
  <c r="E10" i="8"/>
  <c r="E18" i="8"/>
  <c r="E8" i="8"/>
  <c r="E31" i="8"/>
  <c r="E50" i="8"/>
  <c r="E41" i="8"/>
  <c r="E28" i="8"/>
  <c r="E17" i="8"/>
  <c r="E39" i="8"/>
  <c r="AJ10" i="10"/>
  <c r="M11" i="6"/>
  <c r="N11" i="6"/>
  <c r="E4" i="8"/>
  <c r="E13" i="8"/>
  <c r="N15" i="6"/>
  <c r="M15" i="6"/>
  <c r="M43" i="6"/>
  <c r="N43" i="6"/>
  <c r="E23" i="8"/>
  <c r="E38" i="8"/>
  <c r="E36" i="8"/>
  <c r="E49" i="8"/>
  <c r="E9" i="8"/>
  <c r="E47" i="8"/>
  <c r="Z10" i="10"/>
  <c r="M22" i="6"/>
  <c r="N22" i="6"/>
  <c r="N17" i="6"/>
  <c r="M17" i="6"/>
  <c r="E14" i="8"/>
  <c r="E52" i="8"/>
  <c r="E15" i="8"/>
  <c r="E12" i="8"/>
  <c r="M12" i="6"/>
  <c r="N12" i="6"/>
  <c r="N49" i="6"/>
  <c r="M49" i="6"/>
  <c r="E46" i="8"/>
  <c r="AI10" i="10"/>
  <c r="AF10" i="10"/>
  <c r="M27" i="6"/>
  <c r="N27" i="6"/>
  <c r="N20" i="6"/>
  <c r="N35" i="6"/>
  <c r="M35" i="6"/>
  <c r="E34" i="8"/>
  <c r="E11" i="8"/>
  <c r="E3" i="8"/>
  <c r="E29" i="8"/>
  <c r="AA10" i="10"/>
  <c r="M34" i="6"/>
  <c r="N34" i="6"/>
  <c r="N45" i="6"/>
  <c r="M45" i="6"/>
  <c r="M47" i="6"/>
  <c r="N47" i="6"/>
  <c r="M26" i="6"/>
  <c r="N26" i="6"/>
  <c r="M33" i="6"/>
  <c r="N33" i="6"/>
  <c r="E24" i="8"/>
  <c r="U10" i="10"/>
  <c r="AK10" i="10"/>
  <c r="N28" i="6"/>
  <c r="M28" i="6"/>
  <c r="M25" i="6"/>
  <c r="N25" i="6"/>
  <c r="M24" i="6"/>
  <c r="N24" i="6"/>
  <c r="E43" i="8"/>
  <c r="E21" i="8"/>
  <c r="M10" i="10"/>
  <c r="AC10" i="10"/>
  <c r="M42" i="6"/>
  <c r="N42" i="6"/>
  <c r="N38" i="6"/>
  <c r="M38" i="6"/>
  <c r="D32" i="5"/>
  <c r="D34" i="5"/>
  <c r="E32" i="5"/>
  <c r="E34" i="5" s="1"/>
  <c r="G29" i="5"/>
  <c r="F29" i="5"/>
  <c r="F2" i="5"/>
  <c r="N18" i="6"/>
  <c r="M18" i="6"/>
  <c r="N6" i="6"/>
  <c r="M6" i="6"/>
  <c r="M8" i="6"/>
  <c r="N8" i="6"/>
  <c r="N51" i="6"/>
  <c r="M51" i="6"/>
  <c r="N32" i="6"/>
  <c r="M32" i="6"/>
  <c r="N29" i="6"/>
  <c r="M29" i="6"/>
  <c r="N23" i="6"/>
  <c r="M23" i="6"/>
  <c r="N40" i="6"/>
  <c r="M40" i="6"/>
  <c r="N19" i="6"/>
  <c r="M19" i="6"/>
  <c r="M13" i="6"/>
  <c r="N13" i="6"/>
  <c r="M16" i="6"/>
  <c r="N7" i="6"/>
  <c r="M7" i="6"/>
  <c r="N30" i="6"/>
  <c r="M30" i="6"/>
  <c r="N9" i="6"/>
  <c r="M9" i="6"/>
  <c r="N44" i="6"/>
  <c r="M44" i="6"/>
  <c r="N10" i="6"/>
  <c r="M10" i="6"/>
  <c r="N31" i="6"/>
  <c r="M31" i="6"/>
  <c r="N14" i="6"/>
  <c r="M14" i="6"/>
  <c r="M5" i="6"/>
  <c r="N5" i="6"/>
  <c r="N46" i="6"/>
  <c r="M46" i="6"/>
  <c r="N3" i="6"/>
  <c r="M3" i="6"/>
  <c r="M48" i="6"/>
  <c r="N48" i="6"/>
  <c r="M39" i="6"/>
  <c r="N39" i="6"/>
  <c r="N41" i="6"/>
  <c r="M41" i="6"/>
  <c r="M4" i="6"/>
  <c r="N4" i="6"/>
  <c r="N50" i="6"/>
  <c r="M50" i="6"/>
  <c r="N21" i="6"/>
  <c r="M21" i="6"/>
  <c r="M36" i="6"/>
  <c r="N36" i="6"/>
  <c r="N37" i="6"/>
  <c r="M37" i="6"/>
  <c r="F21" i="5"/>
  <c r="G21" i="5"/>
  <c r="F30" i="5"/>
  <c r="G30" i="5"/>
  <c r="F16" i="5"/>
  <c r="G4" i="5"/>
  <c r="F7" i="5"/>
  <c r="G7" i="5"/>
  <c r="F5" i="5"/>
  <c r="G5" i="5"/>
  <c r="G11" i="5"/>
  <c r="F11" i="5"/>
  <c r="F23" i="5"/>
  <c r="G23" i="5"/>
  <c r="G12" i="5"/>
  <c r="F12" i="5"/>
  <c r="F26" i="5"/>
  <c r="G26" i="5"/>
  <c r="F27" i="5"/>
  <c r="G27" i="5"/>
  <c r="F4" i="5"/>
  <c r="G2" i="5"/>
  <c r="G19" i="5"/>
  <c r="F19" i="5"/>
  <c r="G25" i="5"/>
  <c r="F25" i="5"/>
  <c r="G3" i="5"/>
  <c r="F3" i="5"/>
  <c r="G14" i="5"/>
  <c r="F14" i="5"/>
  <c r="G16" i="5"/>
  <c r="F18" i="5"/>
  <c r="G18" i="5"/>
  <c r="G28" i="5"/>
  <c r="F28" i="5"/>
  <c r="G6" i="5"/>
  <c r="F6" i="5"/>
  <c r="F22" i="5"/>
  <c r="G22" i="5"/>
  <c r="G8" i="5"/>
  <c r="F8" i="5"/>
  <c r="F13" i="5"/>
  <c r="G13" i="5"/>
  <c r="F24" i="5"/>
  <c r="G24" i="5"/>
  <c r="G20" i="5"/>
  <c r="F20" i="5"/>
  <c r="G15" i="5"/>
  <c r="F15" i="5"/>
  <c r="G9" i="5"/>
  <c r="F9" i="5"/>
  <c r="F17" i="5"/>
  <c r="G17" i="5"/>
  <c r="G10" i="5"/>
  <c r="F10" i="5"/>
  <c r="D24" i="3"/>
  <c r="C22" i="3"/>
  <c r="E25" i="3"/>
  <c r="D23" i="3"/>
  <c r="C21" i="3"/>
  <c r="E24" i="3"/>
  <c r="D22" i="3"/>
  <c r="C20" i="3"/>
  <c r="E23" i="3"/>
  <c r="D21" i="3"/>
  <c r="D2" i="3"/>
  <c r="E22" i="3"/>
  <c r="C2" i="3"/>
  <c r="E21" i="3"/>
  <c r="C25" i="3"/>
  <c r="C23" i="3"/>
  <c r="E20" i="3"/>
  <c r="C24" i="3"/>
  <c r="D25" i="3"/>
  <c r="C6" i="3"/>
  <c r="D7" i="3"/>
  <c r="C5" i="3"/>
  <c r="D6" i="3"/>
  <c r="C4" i="3"/>
  <c r="D5" i="3"/>
  <c r="C3" i="3"/>
  <c r="D4" i="3"/>
  <c r="D3" i="3"/>
  <c r="C7" i="3"/>
  <c r="L53" i="6" l="1"/>
  <c r="F32" i="5"/>
  <c r="G32" i="5"/>
  <c r="F23" i="3"/>
  <c r="F5" i="3" s="1"/>
  <c r="G34" i="5"/>
  <c r="F34" i="5"/>
  <c r="F24" i="3"/>
  <c r="F6" i="3" s="1"/>
  <c r="E5" i="3"/>
  <c r="E6" i="3"/>
  <c r="F25" i="3"/>
  <c r="F7" i="3" s="1"/>
  <c r="F20" i="3"/>
  <c r="F2" i="3" s="1"/>
  <c r="E3" i="3"/>
  <c r="E4" i="3"/>
  <c r="F21" i="3"/>
  <c r="F3" i="3" s="1"/>
  <c r="F22" i="3"/>
  <c r="F4" i="3" s="1"/>
  <c r="E2" i="3"/>
  <c r="D9" i="3"/>
  <c r="E7" i="3"/>
  <c r="C9" i="3"/>
  <c r="G5" i="3" l="1"/>
  <c r="G6" i="3"/>
  <c r="G3" i="3"/>
  <c r="G2" i="3"/>
  <c r="G4" i="3"/>
  <c r="G7" i="3"/>
  <c r="F9" i="3"/>
  <c r="E9" i="3"/>
  <c r="G9" i="3" l="1"/>
  <c r="M54" i="11" l="1"/>
  <c r="N54" i="11" l="1"/>
</calcChain>
</file>

<file path=xl/sharedStrings.xml><?xml version="1.0" encoding="utf-8"?>
<sst xmlns="http://schemas.openxmlformats.org/spreadsheetml/2006/main" count="8673" uniqueCount="4266">
  <si>
    <t>Fund</t>
  </si>
  <si>
    <t>fund type</t>
  </si>
  <si>
    <t>TYPE</t>
  </si>
  <si>
    <t>Func</t>
  </si>
  <si>
    <t>Obj Cl</t>
  </si>
  <si>
    <t>Obj Cl Desc</t>
  </si>
  <si>
    <t>Object</t>
  </si>
  <si>
    <t>Object Def</t>
  </si>
  <si>
    <t>Org</t>
  </si>
  <si>
    <t>Org Def</t>
  </si>
  <si>
    <t>Org Name</t>
  </si>
  <si>
    <t>Pic</t>
  </si>
  <si>
    <t>Local</t>
  </si>
  <si>
    <t>Local Def</t>
  </si>
  <si>
    <t>Chief</t>
  </si>
  <si>
    <t>FY24 Budget</t>
  </si>
  <si>
    <t>FY24 Encumbered</t>
  </si>
  <si>
    <t>FY24 Activity YTD</t>
  </si>
  <si>
    <t>FY25 Request</t>
  </si>
  <si>
    <t>▲ From Prior Year</t>
  </si>
  <si>
    <t xml:space="preserve"> Account</t>
  </si>
  <si>
    <t>Object Description</t>
  </si>
  <si>
    <t>2023-24 Revised Budget</t>
  </si>
  <si>
    <t>Encumbered Amount</t>
  </si>
  <si>
    <t>2023-24 FYTD Activity</t>
  </si>
  <si>
    <t>2023-24 Available Funds</t>
  </si>
  <si>
    <t>2024-25 Bud Reqs</t>
  </si>
  <si>
    <t>Change From Prior Year</t>
  </si>
  <si>
    <t>204 E 11 6321 00 035 5 99 939</t>
  </si>
  <si>
    <t>TEXTBOOKS</t>
  </si>
  <si>
    <t>204 E 11 6321 00 036 5 99 939</t>
  </si>
  <si>
    <t>204 E 11 6321 00 037 5 99 939</t>
  </si>
  <si>
    <t>204 E 11 6321 00 038 4 99 939</t>
  </si>
  <si>
    <t>204 E 11 6321 00 038 5 99 939</t>
  </si>
  <si>
    <t>204 E 11 6321 00 039 5 99 939</t>
  </si>
  <si>
    <t>204 E 11 6321 00 040 4 99 939</t>
  </si>
  <si>
    <t>204 E 11 6321 00 040 5 99 939</t>
  </si>
  <si>
    <t>204 E 11 6321 00 041 4 99 939</t>
  </si>
  <si>
    <t>204 E 11 6321 00 041 5 99 939</t>
  </si>
  <si>
    <t>204 E 11 6321 00 042 4 99 939</t>
  </si>
  <si>
    <t>204 E 11 6321 00 042 5 99 939</t>
  </si>
  <si>
    <t>204 E 11 6321 00 043 4 99 939</t>
  </si>
  <si>
    <t>204 E 11 6321 00 044 4 99 939</t>
  </si>
  <si>
    <t>204 E 11 6321 00 045 4 99 939</t>
  </si>
  <si>
    <t>204 E 12 6329 00 038 5 99 939</t>
  </si>
  <si>
    <t>READING MATERIALS</t>
  </si>
  <si>
    <t>204 E 12 6329 00 040 5 99 939</t>
  </si>
  <si>
    <t>204 E 12 6329 00 044 4 99 939</t>
  </si>
  <si>
    <t>204 E 13 6299 00 041 4 99 859</t>
  </si>
  <si>
    <t>MISC. CONTRACTED SERVICE</t>
  </si>
  <si>
    <t>204 E 13 6299 00 041 5 99 859</t>
  </si>
  <si>
    <t>204 E 13 6299 00 042 4 99 859</t>
  </si>
  <si>
    <t>204 E 13 6299 00 042 5 99 859</t>
  </si>
  <si>
    <t>204 E 35 6399 00 036 5 99 880</t>
  </si>
  <si>
    <t>GENERAL SUPPLIES</t>
  </si>
  <si>
    <t>204 E 41 6411 00 750 5 99 750</t>
  </si>
  <si>
    <t>EMPLOYEE TRAVEL</t>
  </si>
  <si>
    <t>204 E 51 6399 00 041 4 99 937</t>
  </si>
  <si>
    <t>204 E 52 6297 00 041 4 99 937</t>
  </si>
  <si>
    <t>SECURITY SERVICE/STUDENT</t>
  </si>
  <si>
    <t>204 E 52 6297 00 043 4 99 937</t>
  </si>
  <si>
    <t>204 E 53 6299 00 035 5 99 880</t>
  </si>
  <si>
    <t>204 E 53 6299 00 036 5 99 880</t>
  </si>
  <si>
    <t>204 E 53 6299 00 037 4 99 880</t>
  </si>
  <si>
    <t>204 E 53 6299 00 037 5 99 880</t>
  </si>
  <si>
    <t>204 E 53 6299 00 038 4 99 880</t>
  </si>
  <si>
    <t>204 E 53 6299 00 038 5 99 880</t>
  </si>
  <si>
    <t>204 E 53 6299 00 039 4 99 880</t>
  </si>
  <si>
    <t>204 E 53 6299 00 039 5 99 880</t>
  </si>
  <si>
    <t>204 E 53 6299 00 040 4 99 880</t>
  </si>
  <si>
    <t>204 E 53 6299 00 040 5 99 880</t>
  </si>
  <si>
    <t>204 E 53 6299 00 043 4 99 880</t>
  </si>
  <si>
    <t>204 E 53 6299 00 043 5 99 880</t>
  </si>
  <si>
    <t>204 E 53 6299 00 044 4 99 880</t>
  </si>
  <si>
    <t>204 E 53 6299 00 044 5 99 880</t>
  </si>
  <si>
    <t>204 E 53 6399 00 035 5 99 880</t>
  </si>
  <si>
    <t>204 E 53 6399 00 036 5 99 880</t>
  </si>
  <si>
    <t>204 E 53 6399 00 037 4 99 880</t>
  </si>
  <si>
    <t>204 E 53 6399 00 038 4 99 880</t>
  </si>
  <si>
    <t>204 E 53 6399 00 039 4 99 880</t>
  </si>
  <si>
    <t>204 E 53 6399 00 040 4 99 880</t>
  </si>
  <si>
    <t>204 E 53 6399 00 044 4 99 880</t>
  </si>
  <si>
    <t>204 E 53 6399 00 044 5 99 880</t>
  </si>
  <si>
    <t>206 E 11 6299 00 999 4 99 844</t>
  </si>
  <si>
    <t>206 E 11 6399 00 999 4 99 844</t>
  </si>
  <si>
    <t>206 E 11 6411 00 999 4 99 844</t>
  </si>
  <si>
    <t>206 E 32 6299 00 999 4 99 844</t>
  </si>
  <si>
    <t>211 E 11 6299 00 002 4 24 850</t>
  </si>
  <si>
    <t>211 E 11 6299 00 002 5 24 850</t>
  </si>
  <si>
    <t>211 E 11 6299 00 003 4 24 850</t>
  </si>
  <si>
    <t>211 E 11 6299 00 003 5 24 850</t>
  </si>
  <si>
    <t>211 E 11 6299 00 006 4 24 850</t>
  </si>
  <si>
    <t>211 E 11 6299 00 006 5 24 850</t>
  </si>
  <si>
    <t>211 E 11 6299 00 009 4 24 850</t>
  </si>
  <si>
    <t>211 E 11 6299 00 009 5 24 850</t>
  </si>
  <si>
    <t>211 E 11 6299 00 012 4 24 850</t>
  </si>
  <si>
    <t>211 E 11 6299 00 012 5 24 850</t>
  </si>
  <si>
    <t>211 E 11 6299 00 013 4 24 850</t>
  </si>
  <si>
    <t>211 E 11 6299 00 013 5 24 850</t>
  </si>
  <si>
    <t>211 E 11 6299 00 017 4 24 850</t>
  </si>
  <si>
    <t>211 E 11 6299 00 017 5 24 850</t>
  </si>
  <si>
    <t>211 E 11 6299 00 018 4 24 850</t>
  </si>
  <si>
    <t>211 E 11 6299 00 018 5 24 850</t>
  </si>
  <si>
    <t>211 E 11 6299 00 019 4 24 850</t>
  </si>
  <si>
    <t>211 E 11 6299 00 020 4 24 850</t>
  </si>
  <si>
    <t>211 E 11 6299 00 021 4 24 850</t>
  </si>
  <si>
    <t>211 E 11 6299 00 022 4 24 850</t>
  </si>
  <si>
    <t>211 E 11 6299 00 023 4 24 850</t>
  </si>
  <si>
    <t>211 E 11 6299 00 024 4 24 850</t>
  </si>
  <si>
    <t>211 E 11 6299 00 025 4 24 850</t>
  </si>
  <si>
    <t>211 E 11 6299 00 026 4 24 850</t>
  </si>
  <si>
    <t>211 E 11 6299 00 027 4 24 850</t>
  </si>
  <si>
    <t>211 E 11 6299 00 028 4 24 850</t>
  </si>
  <si>
    <t>211 E 11 6299 00 032 4 24 850</t>
  </si>
  <si>
    <t>211 E 11 6299 00 033 4 24 850</t>
  </si>
  <si>
    <t>211 E 11 6399 00 001 4 30 939</t>
  </si>
  <si>
    <t>211 E 11 6399 00 001 5 30 939</t>
  </si>
  <si>
    <t>211 E 11 6399 00 002 2 30 939</t>
  </si>
  <si>
    <t>211 E 11 6399 00 002 4 30 939</t>
  </si>
  <si>
    <t>211 E 11 6399 00 002 5 30 939</t>
  </si>
  <si>
    <t>211 E 11 6399 00 003 4 30 939</t>
  </si>
  <si>
    <t>211 E 11 6399 00 004 4 30 939</t>
  </si>
  <si>
    <t>211 E 11 6399 00 004 5 30 939</t>
  </si>
  <si>
    <t>211 E 11 6399 00 005 4 30 939</t>
  </si>
  <si>
    <t>211 E 11 6399 00 006 4 30 939</t>
  </si>
  <si>
    <t>211 E 11 6399 00 006 5 30 939</t>
  </si>
  <si>
    <t>211 E 11 6399 00 007 4 30 939</t>
  </si>
  <si>
    <t>211 E 11 6399 00 007 5 30 939</t>
  </si>
  <si>
    <t>211 E 11 6399 00 009 4 30 939</t>
  </si>
  <si>
    <t>211 E 11 6399 00 010 4 30 939</t>
  </si>
  <si>
    <t>211 E 11 6399 00 010 5 30 939</t>
  </si>
  <si>
    <t>211 E 11 6399 00 011 4 30 939</t>
  </si>
  <si>
    <t>211 E 11 6399 00 011 5 30 939</t>
  </si>
  <si>
    <t>211 E 11 6399 00 012 4 30 939</t>
  </si>
  <si>
    <t>211 E 11 6399 00 012 5 30 939</t>
  </si>
  <si>
    <t>211 E 11 6399 00 013 4 30 939</t>
  </si>
  <si>
    <t>211 E 11 6399 00 013 5 30 939</t>
  </si>
  <si>
    <t>211 E 11 6399 00 014 3 30 939</t>
  </si>
  <si>
    <t>211 E 11 6399 00 014 4 30 939</t>
  </si>
  <si>
    <t>211 E 11 6399 00 015 4 30 939</t>
  </si>
  <si>
    <t>211 E 11 6399 00 015 5 30 939</t>
  </si>
  <si>
    <t>211 E 11 6399 00 016 4 30 939</t>
  </si>
  <si>
    <t>211 E 11 6399 00 016 5 30 939</t>
  </si>
  <si>
    <t>211 E 11 6399 00 017 4 30 939</t>
  </si>
  <si>
    <t>211 E 11 6399 00 017 5 30 939</t>
  </si>
  <si>
    <t>211 E 11 6399 00 018 4 30 939</t>
  </si>
  <si>
    <t>211 E 11 6399 00 019 4 30 939</t>
  </si>
  <si>
    <t>211 E 11 6399 00 020 4 30 939</t>
  </si>
  <si>
    <t>211 E 11 6399 00 020 5 30 939</t>
  </si>
  <si>
    <t>211 E 11 6399 00 021 4 30 939</t>
  </si>
  <si>
    <t>211 E 11 6399 00 022 4 30 939</t>
  </si>
  <si>
    <t>211 E 11 6399 00 022 5 30 939</t>
  </si>
  <si>
    <t>211 E 11 6399 00 023 4 30 939</t>
  </si>
  <si>
    <t>211 E 11 6399 00 024 4 30 939</t>
  </si>
  <si>
    <t>211 E 11 6399 00 024 5 30 939</t>
  </si>
  <si>
    <t>211 E 11 6399 00 025 4 30 939</t>
  </si>
  <si>
    <t>211 E 11 6399 00 025 5 30 939</t>
  </si>
  <si>
    <t>211 E 11 6399 00 026 4 30 939</t>
  </si>
  <si>
    <t>211 E 11 6399 00 026 5 30 939</t>
  </si>
  <si>
    <t>211 E 11 6399 00 027 3 30 SIP</t>
  </si>
  <si>
    <t>211 E 11 6399 00 027 4 30 939</t>
  </si>
  <si>
    <t>211 E 11 6399 00 027 5 30 939</t>
  </si>
  <si>
    <t>211 E 11 6399 00 028 4 30 939</t>
  </si>
  <si>
    <t>211 E 11 6399 00 028 5 30 939</t>
  </si>
  <si>
    <t>211 E 11 6399 00 030 4 30 939</t>
  </si>
  <si>
    <t>211 E 11 6399 00 030 5 30 939</t>
  </si>
  <si>
    <t>211 E 11 6399 00 031 4 30 939</t>
  </si>
  <si>
    <t>211 E 11 6399 00 032 4 30 939</t>
  </si>
  <si>
    <t>211 E 11 6399 00 033 4 30 939</t>
  </si>
  <si>
    <t>211 E 11 6399 00 033 5 30 939</t>
  </si>
  <si>
    <t>211 E 11 6399 00 034 4 30 939</t>
  </si>
  <si>
    <t>211 E 11 6399 00 041 4 30 939</t>
  </si>
  <si>
    <t>211 E 11 6399 00 041 5 30 939</t>
  </si>
  <si>
    <t>211 E 11 6399 00 042 4 30 939</t>
  </si>
  <si>
    <t>211 E 11 6399 00 043 4 30 939</t>
  </si>
  <si>
    <t>211 E 11 6399 00 043 5 30 939</t>
  </si>
  <si>
    <t>211 E 11 6399 00 044 4 30 939</t>
  </si>
  <si>
    <t>211 E 11 6399 00 044 5 30 939</t>
  </si>
  <si>
    <t>211 E 11 6399 00 999 4 30 844</t>
  </si>
  <si>
    <t>211 E 11 6399 00 999 4 30 850</t>
  </si>
  <si>
    <t>211 E 11 6399 00 999 5 30 844</t>
  </si>
  <si>
    <t>211 E 11 6399 00 999 5 30 850</t>
  </si>
  <si>
    <t>211 E 11 6499 00 003 3 30 000</t>
  </si>
  <si>
    <t>MISC OP COSTS</t>
  </si>
  <si>
    <t>211 E 11 6499 00 006 3 30 000</t>
  </si>
  <si>
    <t>211 E 11 6499 00 009 3 30 000</t>
  </si>
  <si>
    <t>211 E 11 6499 00 034 3 30 000</t>
  </si>
  <si>
    <t>211 E 12 6321 00 003 3 30 939</t>
  </si>
  <si>
    <t>211 E 12 6321 00 004 3 30 939</t>
  </si>
  <si>
    <t>211 E 12 6321 00 005 3 30 939</t>
  </si>
  <si>
    <t>211 E 12 6321 00 014 3 30 939</t>
  </si>
  <si>
    <t>211 E 12 6321 00 015 3 30 939</t>
  </si>
  <si>
    <t>211 E 12 6321 00 018 3 30 939</t>
  </si>
  <si>
    <t>211 E 12 6321 00 025 3 30 939</t>
  </si>
  <si>
    <t>211 E 12 6321 00 026 3 30 939</t>
  </si>
  <si>
    <t>211 E 12 6329 00 016 4 30 939</t>
  </si>
  <si>
    <t>211 E 12 6399 00 034 4 30 939</t>
  </si>
  <si>
    <t>211 E 13 6239 00 027 3 30 SIP</t>
  </si>
  <si>
    <t>ESC SERVICES</t>
  </si>
  <si>
    <t>211 E 13 6239 00 028 3 30 SIP</t>
  </si>
  <si>
    <t>211 E 13 6299 00 027 3 30 SIP</t>
  </si>
  <si>
    <t>211 E 13 6329 00 999 4 30 850</t>
  </si>
  <si>
    <t>211 E 13 6329 00 999 4 30 859</t>
  </si>
  <si>
    <t>211 E 13 6329 00 999 5 30 850</t>
  </si>
  <si>
    <t>211 E 13 6499 00 999 4 99 844</t>
  </si>
  <si>
    <t>211 E 13 6499 00 999 5 99 844</t>
  </si>
  <si>
    <t>211 E 21 6299 00 999 4 30 844</t>
  </si>
  <si>
    <t>211 E 21 6399 00 002 4 30 850</t>
  </si>
  <si>
    <t>211 E 21 6399 00 002 5 30 850</t>
  </si>
  <si>
    <t>211 E 21 6399 00 003 4 30 850</t>
  </si>
  <si>
    <t>211 E 21 6399 00 003 5 30 850</t>
  </si>
  <si>
    <t>211 E 21 6399 00 005 4 30 850</t>
  </si>
  <si>
    <t>211 E 21 6399 00 005 5 30 850</t>
  </si>
  <si>
    <t>211 E 21 6399 00 006 4 30 850</t>
  </si>
  <si>
    <t>211 E 21 6399 00 006 5 30 850</t>
  </si>
  <si>
    <t>211 E 21 6399 00 009 4 30 850</t>
  </si>
  <si>
    <t>211 E 21 6399 00 009 5 30 850</t>
  </si>
  <si>
    <t>211 E 21 6399 00 011 4 30 850</t>
  </si>
  <si>
    <t>211 E 21 6399 00 011 5 30 850</t>
  </si>
  <si>
    <t>211 E 21 6399 00 013 4 30 850</t>
  </si>
  <si>
    <t>211 E 21 6399 00 013 5 30 850</t>
  </si>
  <si>
    <t>211 E 21 6399 00 015 4 30 850</t>
  </si>
  <si>
    <t>211 E 21 6399 00 015 5 30 850</t>
  </si>
  <si>
    <t>211 E 21 6399 00 017 4 30 850</t>
  </si>
  <si>
    <t>211 E 21 6399 00 017 5 30 850</t>
  </si>
  <si>
    <t>211 E 21 6399 00 018 4 30 850</t>
  </si>
  <si>
    <t>211 E 21 6399 00 018 5 30 850</t>
  </si>
  <si>
    <t>211 E 21 6399 00 020 4 30 850</t>
  </si>
  <si>
    <t>211 E 21 6399 00 020 5 30 850</t>
  </si>
  <si>
    <t>211 E 21 6399 00 022 4 30 850</t>
  </si>
  <si>
    <t>211 E 21 6399 00 022 5 30 850</t>
  </si>
  <si>
    <t>211 E 21 6399 00 024 4 30 850</t>
  </si>
  <si>
    <t>211 E 21 6399 00 024 5 30 850</t>
  </si>
  <si>
    <t>211 E 21 6399 00 026 4 30 850</t>
  </si>
  <si>
    <t>211 E 21 6399 00 026 5 30 850</t>
  </si>
  <si>
    <t>211 E 21 6399 00 028 4 30 850</t>
  </si>
  <si>
    <t>211 E 21 6399 00 028 5 30 850</t>
  </si>
  <si>
    <t>211 E 21 6399 00 031 4 30 850</t>
  </si>
  <si>
    <t>211 E 21 6399 00 031 5 30 850</t>
  </si>
  <si>
    <t>211 E 21 6399 00 032 4 30 850</t>
  </si>
  <si>
    <t>211 E 21 6399 00 032 5 30 850</t>
  </si>
  <si>
    <t>211 E 21 6399 00 033 4 30 850</t>
  </si>
  <si>
    <t>211 E 21 6399 00 033 5 30 850</t>
  </si>
  <si>
    <t>211 E 21 6399 00 041 4 30 850</t>
  </si>
  <si>
    <t>211 E 21 6399 00 041 5 30 850</t>
  </si>
  <si>
    <t>211 E 21 6399 00 999 4 30 850</t>
  </si>
  <si>
    <t>211 E 21 6399 00 999 5 30 850</t>
  </si>
  <si>
    <t>211 E 32 6399 00 001 4 30 MVH</t>
  </si>
  <si>
    <t>211 E 32 6399 00 002 4 30 MVH</t>
  </si>
  <si>
    <t>211 E 32 6399 00 003 4 30 MVH</t>
  </si>
  <si>
    <t>211 E 32 6399 00 005 4 30 MVH</t>
  </si>
  <si>
    <t>211 E 32 6399 00 006 4 30 MVH</t>
  </si>
  <si>
    <t>211 E 32 6399 00 007 4 30 MVH</t>
  </si>
  <si>
    <t>211 E 32 6399 00 009 4 30 MVH</t>
  </si>
  <si>
    <t>211 E 32 6399 00 010 4 30 MVH</t>
  </si>
  <si>
    <t>211 E 32 6399 00 011 4 30 844</t>
  </si>
  <si>
    <t>211 E 32 6399 00 011 4 30 MVH</t>
  </si>
  <si>
    <t>211 E 32 6399 00 014 4 30 844</t>
  </si>
  <si>
    <t>211 E 32 6399 00 014 4 30 MVH</t>
  </si>
  <si>
    <t>211 E 32 6399 00 016 4 30 844</t>
  </si>
  <si>
    <t>211 E 32 6399 00 016 4 30 MVH</t>
  </si>
  <si>
    <t>211 E 32 6399 00 017 4 30 844</t>
  </si>
  <si>
    <t>211 E 32 6399 00 017 4 30 MVH</t>
  </si>
  <si>
    <t>211 E 32 6399 00 018 3 30 844</t>
  </si>
  <si>
    <t>211 E 32 6399 00 018 4 30 844</t>
  </si>
  <si>
    <t>211 E 32 6399 00 018 4 30 MVH</t>
  </si>
  <si>
    <t>211 E 32 6399 00 019 4 30 MVH</t>
  </si>
  <si>
    <t>211 E 32 6399 00 020 4 30 MVH</t>
  </si>
  <si>
    <t>211 E 32 6399 00 021 4 30 MVH</t>
  </si>
  <si>
    <t>211 E 32 6399 00 022 4 30 MVH</t>
  </si>
  <si>
    <t>211 E 32 6399 00 023 4 30 MVH</t>
  </si>
  <si>
    <t>211 E 32 6399 00 024 4 30 MVH</t>
  </si>
  <si>
    <t>211 E 32 6399 00 025 4 30 844</t>
  </si>
  <si>
    <t>211 E 32 6399 00 025 4 30 MVH</t>
  </si>
  <si>
    <t>211 E 32 6399 00 026 4 30 844</t>
  </si>
  <si>
    <t>211 E 32 6399 00 026 4 30 MVH</t>
  </si>
  <si>
    <t>211 E 32 6399 00 028 4 30 844</t>
  </si>
  <si>
    <t>211 E 32 6399 00 028 4 30 MVH</t>
  </si>
  <si>
    <t>211 E 32 6399 00 030 4 30 844</t>
  </si>
  <si>
    <t>211 E 32 6399 00 030 4 30 MVH</t>
  </si>
  <si>
    <t>211 E 32 6399 00 031 4 30 MVH</t>
  </si>
  <si>
    <t>211 E 32 6399 00 032 4 30 MVH</t>
  </si>
  <si>
    <t>211 E 32 6399 00 033 4 30 844</t>
  </si>
  <si>
    <t>211 E 32 6399 00 033 4 30 MVH</t>
  </si>
  <si>
    <t>211 E 32 6399 00 034 4 30 844</t>
  </si>
  <si>
    <t>211 E 32 6399 00 034 4 30 MVH</t>
  </si>
  <si>
    <t>211 E 32 6399 00 042 4 30 MVH</t>
  </si>
  <si>
    <t>211 E 32 6399 00 043 4 30 MVH</t>
  </si>
  <si>
    <t>211 E 32 6399 00 999 4 30 MVH</t>
  </si>
  <si>
    <t>211 E 41 6411 00 750 4 30 844</t>
  </si>
  <si>
    <t>211 E 61 6299 00 999 4 30 844</t>
  </si>
  <si>
    <t>211 E 61 6299 00 999 4 30 PFE</t>
  </si>
  <si>
    <t>211 E 61 6299 00 999 5 30 844</t>
  </si>
  <si>
    <t>211 E 61 6299 00 999 5 30 PFE</t>
  </si>
  <si>
    <t>211 E 61 6399 00 001 4 30 PFE</t>
  </si>
  <si>
    <t>211 E 61 6399 00 001 5 30 PFE</t>
  </si>
  <si>
    <t>211 E 61 6399 00 002 4 30 PFE</t>
  </si>
  <si>
    <t>211 E 61 6399 00 002 5 30 PFE</t>
  </si>
  <si>
    <t>211 E 61 6399 00 003 4 30 PFE</t>
  </si>
  <si>
    <t>211 E 61 6399 00 003 5 30 PFE</t>
  </si>
  <si>
    <t>211 E 61 6399 00 004 4 30 PFE</t>
  </si>
  <si>
    <t>211 E 61 6399 00 004 5 30 PFE</t>
  </si>
  <si>
    <t>211 E 61 6399 00 005 4 30 PFE</t>
  </si>
  <si>
    <t>211 E 61 6399 00 005 5 30 PFE</t>
  </si>
  <si>
    <t>211 E 61 6399 00 006 4 30 PFE</t>
  </si>
  <si>
    <t>211 E 61 6399 00 006 5 30 PFE</t>
  </si>
  <si>
    <t>211 E 61 6399 00 007 4 30 PFE</t>
  </si>
  <si>
    <t>211 E 61 6399 00 007 5 30 PFE</t>
  </si>
  <si>
    <t>211 E 61 6399 00 009 4 30 PFE</t>
  </si>
  <si>
    <t>211 E 61 6399 00 009 5 30 PFE</t>
  </si>
  <si>
    <t>211 E 61 6399 00 010 4 30 PFE</t>
  </si>
  <si>
    <t>211 E 61 6399 00 010 5 30 PFE</t>
  </si>
  <si>
    <t>211 E 61 6399 00 011 4 30 PFE</t>
  </si>
  <si>
    <t>211 E 61 6399 00 011 5 30 PFE</t>
  </si>
  <si>
    <t>211 E 61 6399 00 012 4 30 PFE</t>
  </si>
  <si>
    <t>211 E 61 6399 00 012 5 30 PFE</t>
  </si>
  <si>
    <t>211 E 61 6399 00 013 4 30 PFE</t>
  </si>
  <si>
    <t>211 E 61 6399 00 013 5 30 PFE</t>
  </si>
  <si>
    <t>211 E 61 6399 00 014 4 30 PFE</t>
  </si>
  <si>
    <t>211 E 61 6399 00 014 5 30 PFE</t>
  </si>
  <si>
    <t>211 E 61 6399 00 015 4 30 PFE</t>
  </si>
  <si>
    <t>211 E 61 6399 00 015 5 30 PFE</t>
  </si>
  <si>
    <t>211 E 61 6399 00 016 4 30 PFE</t>
  </si>
  <si>
    <t>211 E 61 6399 00 016 5 30 PFE</t>
  </si>
  <si>
    <t>211 E 61 6399 00 017 4 30 PFE</t>
  </si>
  <si>
    <t>211 E 61 6399 00 017 5 30 PFE</t>
  </si>
  <si>
    <t>211 E 61 6399 00 018 4 30 PFE</t>
  </si>
  <si>
    <t>211 E 61 6399 00 018 5 30 PFE</t>
  </si>
  <si>
    <t>211 E 61 6399 00 019 4 30 PFE</t>
  </si>
  <si>
    <t>211 E 61 6399 00 019 5 30 PFE</t>
  </si>
  <si>
    <t>211 E 61 6399 00 020 4 30 PFE</t>
  </si>
  <si>
    <t>211 E 61 6399 00 020 5 30 PFE</t>
  </si>
  <si>
    <t>211 E 61 6399 00 021 4 30 PFE</t>
  </si>
  <si>
    <t>211 E 61 6399 00 021 5 30 PFE</t>
  </si>
  <si>
    <t>211 E 61 6399 00 022 4 30 PFE</t>
  </si>
  <si>
    <t>211 E 61 6399 00 022 5 30 PFE</t>
  </si>
  <si>
    <t>211 E 61 6399 00 023 4 30 PFE</t>
  </si>
  <si>
    <t>211 E 61 6399 00 023 5 30 PFE</t>
  </si>
  <si>
    <t>211 E 61 6399 00 024 4 30 PFE</t>
  </si>
  <si>
    <t>211 E 61 6399 00 024 5 30 PFE</t>
  </si>
  <si>
    <t>211 E 61 6399 00 025 4 30 PFE</t>
  </si>
  <si>
    <t>211 E 61 6399 00 025 5 30 PFE</t>
  </si>
  <si>
    <t>211 E 61 6399 00 026 4 30 PFE</t>
  </si>
  <si>
    <t>211 E 61 6399 00 026 5 30 PFE</t>
  </si>
  <si>
    <t>211 E 61 6399 00 027 4 30 PFE</t>
  </si>
  <si>
    <t>211 E 61 6399 00 027 5 30 PFE</t>
  </si>
  <si>
    <t>211 E 61 6399 00 028 4 30 PFE</t>
  </si>
  <si>
    <t>211 E 61 6399 00 028 5 30 PFE</t>
  </si>
  <si>
    <t>211 E 61 6399 00 030 4 30 PFE</t>
  </si>
  <si>
    <t>211 E 61 6399 00 030 5 30 PFE</t>
  </si>
  <si>
    <t>211 E 61 6399 00 031 4 30 PFE</t>
  </si>
  <si>
    <t>211 E 61 6399 00 031 5 30 PFE</t>
  </si>
  <si>
    <t>211 E 61 6399 00 032 4 30 PFE</t>
  </si>
  <si>
    <t>211 E 61 6399 00 032 5 30 PFE</t>
  </si>
  <si>
    <t>211 E 61 6399 00 033 4 30 PFE</t>
  </si>
  <si>
    <t>211 E 61 6399 00 033 5 30 PFE</t>
  </si>
  <si>
    <t>211 E 61 6399 00 034 4 30 PFE</t>
  </si>
  <si>
    <t>211 E 61 6399 00 034 5 30 PFE</t>
  </si>
  <si>
    <t>211 E 61 6399 00 041 4 30 PFE</t>
  </si>
  <si>
    <t>211 E 61 6399 00 041 5 30 PFE</t>
  </si>
  <si>
    <t>211 E 61 6399 00 042 4 30 PFE</t>
  </si>
  <si>
    <t>211 E 61 6399 00 042 5 30 PFE</t>
  </si>
  <si>
    <t>211 E 61 6399 00 999 4 30 PFE</t>
  </si>
  <si>
    <t>211 E 61 6399 00 999 5 30 PFE</t>
  </si>
  <si>
    <t>224 E 11 6239 00 999 4 23 850</t>
  </si>
  <si>
    <t>224 E 11 6299 00 999 4 23 850</t>
  </si>
  <si>
    <t>224 E 11 6299 00 999 5 23 850</t>
  </si>
  <si>
    <t>224 E 11 6329 00 999 3 23 850</t>
  </si>
  <si>
    <t>224 E 11 6329 00 999 4 23 850</t>
  </si>
  <si>
    <t>224 E 11 6399 00 001 3 23 850</t>
  </si>
  <si>
    <t>224 E 11 6399 00 001 4 23 850</t>
  </si>
  <si>
    <t>224 E 11 6399 00 002 4 23 850</t>
  </si>
  <si>
    <t>224 E 11 6399 00 003 4 23 850</t>
  </si>
  <si>
    <t>224 E 11 6399 00 004 3 23 850</t>
  </si>
  <si>
    <t>224 E 11 6399 00 004 4 23 850</t>
  </si>
  <si>
    <t>224 E 11 6399 00 005 4 23 850</t>
  </si>
  <si>
    <t>224 E 11 6399 00 006 4 23 850</t>
  </si>
  <si>
    <t>224 E 11 6399 00 007 3 23 850</t>
  </si>
  <si>
    <t>224 E 11 6399 00 007 4 23 850</t>
  </si>
  <si>
    <t>224 E 11 6399 00 008 4 23 850</t>
  </si>
  <si>
    <t>224 E 11 6399 00 009 4 23 850</t>
  </si>
  <si>
    <t>224 E 11 6399 00 010 3 23 850</t>
  </si>
  <si>
    <t>224 E 11 6399 00 010 4 23 850</t>
  </si>
  <si>
    <t>224 E 11 6399 00 011 4 23 850</t>
  </si>
  <si>
    <t>224 E 11 6399 00 012 3 23 850</t>
  </si>
  <si>
    <t>224 E 11 6399 00 012 4 23 850</t>
  </si>
  <si>
    <t>224 E 11 6399 00 013 4 23 850</t>
  </si>
  <si>
    <t>224 E 11 6399 00 014 3 23 850</t>
  </si>
  <si>
    <t>224 E 11 6399 00 014 4 23 850</t>
  </si>
  <si>
    <t>224 E 11 6399 00 015 4 23 850</t>
  </si>
  <si>
    <t>224 E 11 6399 00 016 3 23 850</t>
  </si>
  <si>
    <t>224 E 11 6399 00 016 4 23 850</t>
  </si>
  <si>
    <t>224 E 11 6399 00 017 4 23 850</t>
  </si>
  <si>
    <t>224 E 11 6399 00 017 5 23 850</t>
  </si>
  <si>
    <t>224 E 11 6399 00 018 4 23 850</t>
  </si>
  <si>
    <t>224 E 11 6399 00 019 3 23 850</t>
  </si>
  <si>
    <t>224 E 11 6399 00 019 4 23 850</t>
  </si>
  <si>
    <t>224 E 11 6399 00 020 4 23 850</t>
  </si>
  <si>
    <t>224 E 11 6399 00 021 3 23 850</t>
  </si>
  <si>
    <t>224 E 11 6399 00 021 4 23 850</t>
  </si>
  <si>
    <t>224 E 11 6399 00 022 4 23 850</t>
  </si>
  <si>
    <t>224 E 11 6399 00 023 3 23 850</t>
  </si>
  <si>
    <t>224 E 11 6399 00 023 4 23 850</t>
  </si>
  <si>
    <t>224 E 11 6399 00 024 4 23 850</t>
  </si>
  <si>
    <t>224 E 11 6399 00 025 3 23 850</t>
  </si>
  <si>
    <t>224 E 11 6399 00 025 4 23 850</t>
  </si>
  <si>
    <t>224 E 11 6399 00 025 5 23 850</t>
  </si>
  <si>
    <t>224 E 11 6399 00 026 4 23 850</t>
  </si>
  <si>
    <t>224 E 11 6399 00 027 3 23 850</t>
  </si>
  <si>
    <t>224 E 11 6399 00 027 4 23 850</t>
  </si>
  <si>
    <t>224 E 11 6399 00 027 5 23 850</t>
  </si>
  <si>
    <t>224 E 11 6399 00 028 3 23 850</t>
  </si>
  <si>
    <t>224 E 11 6399 00 028 4 23 850</t>
  </si>
  <si>
    <t>224 E 11 6399 00 028 5 23 850</t>
  </si>
  <si>
    <t>224 E 11 6399 00 030 3 23 850</t>
  </si>
  <si>
    <t>224 E 11 6399 00 030 4 23 850</t>
  </si>
  <si>
    <t>224 E 11 6399 00 030 5 23 850</t>
  </si>
  <si>
    <t>224 E 11 6399 00 031 4 23 850</t>
  </si>
  <si>
    <t>224 E 11 6399 00 031 5 23 850</t>
  </si>
  <si>
    <t>224 E 11 6399 00 032 4 23 850</t>
  </si>
  <si>
    <t>224 E 11 6399 00 032 5 23 850</t>
  </si>
  <si>
    <t>224 E 11 6399 00 033 4 23 850</t>
  </si>
  <si>
    <t>224 E 11 6399 00 034 4 23 850</t>
  </si>
  <si>
    <t>224 E 11 6399 00 034 5 23 850</t>
  </si>
  <si>
    <t>224 E 11 6399 00 041 4 23 850</t>
  </si>
  <si>
    <t>224 E 11 6399 00 042 3 23 850</t>
  </si>
  <si>
    <t>224 E 11 6399 00 042 4 23 850</t>
  </si>
  <si>
    <t>224 E 11 6399 00 042 5 23 850</t>
  </si>
  <si>
    <t>224 E 11 6399 00 043 3 23 850</t>
  </si>
  <si>
    <t>224 E 11 6399 00 043 4 23 850</t>
  </si>
  <si>
    <t>224 E 11 6399 00 043 5 23 850</t>
  </si>
  <si>
    <t>224 E 11 6399 00 044 4 23 850</t>
  </si>
  <si>
    <t>224 E 11 6399 00 044 5 23 850</t>
  </si>
  <si>
    <t>224 E 11 6399 00 045 4 23 850</t>
  </si>
  <si>
    <t>224 E 11 6399 00 045 5 23 850</t>
  </si>
  <si>
    <t>224 E 11 6399 00 999 3 23 850</t>
  </si>
  <si>
    <t>224 E 11 6399 00 999 4 23 850</t>
  </si>
  <si>
    <t>224 E 11 6399 00 999 5 23 850</t>
  </si>
  <si>
    <t>224 E 11 6412 00 018 4 23 850</t>
  </si>
  <si>
    <t>TRAVEL-STUDENTS</t>
  </si>
  <si>
    <t>224 E 11 6412 00 033 4 23 850</t>
  </si>
  <si>
    <t>224 E 11 6499 00 019 4 23 850</t>
  </si>
  <si>
    <t>224 E 11 6499 00 023 4 23 850</t>
  </si>
  <si>
    <t>224 E 11 6499 00 024 4 23 850</t>
  </si>
  <si>
    <t>224 E 11 6499 00 041 0 23 850</t>
  </si>
  <si>
    <t>224 E 11 6499 00 042 0 23 850</t>
  </si>
  <si>
    <t>224 E 11 6499 00 999 4 23 850</t>
  </si>
  <si>
    <t>224 E 11 6499 00 999 5 23 850</t>
  </si>
  <si>
    <t>224 E 13 6329 00 999 3 23 850</t>
  </si>
  <si>
    <t>224 E 13 6329 00 999 4 23 850</t>
  </si>
  <si>
    <t>224 E 21 6299 00 999 4 23 850</t>
  </si>
  <si>
    <t>224 E 31 6299 00 999 3 23 850</t>
  </si>
  <si>
    <t>224 E 31 6299 00 999 4 23 850</t>
  </si>
  <si>
    <t>224 E 31 6339 00 999 0 23 850</t>
  </si>
  <si>
    <t>TESTING MATERIALS</t>
  </si>
  <si>
    <t>224 E 31 6339 00 999 3 23 850</t>
  </si>
  <si>
    <t>224 E 31 6399 00 999 4 23 850</t>
  </si>
  <si>
    <t>224 E 33 6219 00 024 4 23 850</t>
  </si>
  <si>
    <t>PROFESSIONAL SERVICES</t>
  </si>
  <si>
    <t>224 E 34 6299 00 014 3 23 850</t>
  </si>
  <si>
    <t>224 E 34 6299 00 999 4 23 850</t>
  </si>
  <si>
    <t>240 E 35 6249 00 999 0 99 950</t>
  </si>
  <si>
    <t>CONTRACTED MAINT/RPR</t>
  </si>
  <si>
    <t>240 E 35 6269 00 999 0 99 950</t>
  </si>
  <si>
    <t>RENTALS-OP LEASES</t>
  </si>
  <si>
    <t>240 E 35 6299 00 001 0 99 950</t>
  </si>
  <si>
    <t>240 E 35 6299 00 002 0 99 950</t>
  </si>
  <si>
    <t>240 E 35 6299 00 003 0 99 950</t>
  </si>
  <si>
    <t>240 E 35 6299 00 004 0 99 950</t>
  </si>
  <si>
    <t>240 E 35 6299 00 005 0 99 950</t>
  </si>
  <si>
    <t>240 E 35 6299 00 006 0 99 950</t>
  </si>
  <si>
    <t>240 E 35 6299 00 007 0 99 950</t>
  </si>
  <si>
    <t>240 E 35 6299 00 008 0 99 950</t>
  </si>
  <si>
    <t>240 E 35 6299 00 009 0 99 950</t>
  </si>
  <si>
    <t>240 E 35 6299 00 010 0 99 950</t>
  </si>
  <si>
    <t>240 E 35 6299 00 011 0 99 950</t>
  </si>
  <si>
    <t>240 E 35 6299 00 012 0 99 950</t>
  </si>
  <si>
    <t>240 E 35 6299 00 013 0 99 950</t>
  </si>
  <si>
    <t>240 E 35 6299 00 014 0 99 950</t>
  </si>
  <si>
    <t>240 E 35 6299 00 015 0 99 950</t>
  </si>
  <si>
    <t>240 E 35 6299 00 016 0 99 950</t>
  </si>
  <si>
    <t>240 E 35 6299 00 017 0 99 950</t>
  </si>
  <si>
    <t>240 E 35 6299 00 018 0 99 950</t>
  </si>
  <si>
    <t>240 E 35 6299 00 019 0 99 950</t>
  </si>
  <si>
    <t>240 E 35 6299 00 020 0 99 950</t>
  </si>
  <si>
    <t>240 E 35 6299 00 021 0 99 950</t>
  </si>
  <si>
    <t>240 E 35 6299 00 022 0 99 950</t>
  </si>
  <si>
    <t>240 E 35 6299 00 023 0 99 950</t>
  </si>
  <si>
    <t>240 E 35 6299 00 024 0 99 950</t>
  </si>
  <si>
    <t>240 E 35 6299 00 025 0 99 950</t>
  </si>
  <si>
    <t>240 E 35 6299 00 026 0 99 950</t>
  </si>
  <si>
    <t>240 E 35 6299 00 027 0 99 950</t>
  </si>
  <si>
    <t>240 E 35 6299 00 028 0 99 950</t>
  </si>
  <si>
    <t>240 E 35 6299 00 030 0 99 950</t>
  </si>
  <si>
    <t>240 E 35 6299 00 031 0 99 950</t>
  </si>
  <si>
    <t>240 E 35 6299 00 032 0 99 950</t>
  </si>
  <si>
    <t>240 E 35 6299 00 033 0 99 950</t>
  </si>
  <si>
    <t>240 E 35 6299 00 034 0 99 950</t>
  </si>
  <si>
    <t>240 E 35 6299 00 035 0 99 950</t>
  </si>
  <si>
    <t>240 E 35 6299 00 036 0 99 950</t>
  </si>
  <si>
    <t>240 E 35 6299 00 037 0 99 950</t>
  </si>
  <si>
    <t>240 E 35 6299 00 038 0 99 950</t>
  </si>
  <si>
    <t>240 E 35 6299 00 039 0 99 950</t>
  </si>
  <si>
    <t>240 E 35 6299 00 040 0 99 950</t>
  </si>
  <si>
    <t>240 E 35 6299 00 041 0 99 950</t>
  </si>
  <si>
    <t>240 E 35 6299 00 042 0 99 950</t>
  </si>
  <si>
    <t>240 E 35 6299 00 043 0 99 950</t>
  </si>
  <si>
    <t>240 E 35 6299 00 044 0 99 950</t>
  </si>
  <si>
    <t>240 E 35 6299 00 045 0 99 950</t>
  </si>
  <si>
    <t>240 E 35 6299 00 999 0 99 000</t>
  </si>
  <si>
    <t>240 E 35 6299 00 999 0 99 950</t>
  </si>
  <si>
    <t>240 E 35 6344 00 999 0 99 950</t>
  </si>
  <si>
    <t>USDA COMMODITIES</t>
  </si>
  <si>
    <t>240 E 35 6399 00 001 0 99 950</t>
  </si>
  <si>
    <t>240 E 35 6399 00 002 0 99 950</t>
  </si>
  <si>
    <t>240 E 35 6399 00 003 0 99 950</t>
  </si>
  <si>
    <t>240 E 35 6399 00 004 0 99 950</t>
  </si>
  <si>
    <t>240 E 35 6399 00 005 0 99 950</t>
  </si>
  <si>
    <t>240 E 35 6399 00 006 0 99 950</t>
  </si>
  <si>
    <t>240 E 35 6399 00 007 0 99 950</t>
  </si>
  <si>
    <t>240 E 35 6399 00 008 0 99 950</t>
  </si>
  <si>
    <t>240 E 35 6399 00 009 0 99 950</t>
  </si>
  <si>
    <t>240 E 35 6399 00 010 0 99 950</t>
  </si>
  <si>
    <t>240 E 35 6399 00 011 0 99 950</t>
  </si>
  <si>
    <t>240 E 35 6399 00 012 0 99 950</t>
  </si>
  <si>
    <t>240 E 35 6399 00 013 0 99 950</t>
  </si>
  <si>
    <t>240 E 35 6399 00 014 0 99 950</t>
  </si>
  <si>
    <t>240 E 35 6399 00 015 0 99 950</t>
  </si>
  <si>
    <t>240 E 35 6399 00 016 0 99 950</t>
  </si>
  <si>
    <t>240 E 35 6399 00 017 0 99 950</t>
  </si>
  <si>
    <t>240 E 35 6399 00 018 0 99 950</t>
  </si>
  <si>
    <t>240 E 35 6399 00 019 0 99 950</t>
  </si>
  <si>
    <t>240 E 35 6399 00 020 0 99 950</t>
  </si>
  <si>
    <t>240 E 35 6399 00 021 0 99 950</t>
  </si>
  <si>
    <t>240 E 35 6399 00 022 0 99 950</t>
  </si>
  <si>
    <t>240 E 35 6399 00 023 0 99 950</t>
  </si>
  <si>
    <t>240 E 35 6399 00 024 0 99 950</t>
  </si>
  <si>
    <t>240 E 35 6399 00 025 0 99 950</t>
  </si>
  <si>
    <t>240 E 35 6399 00 026 0 99 950</t>
  </si>
  <si>
    <t>240 E 35 6399 00 027 0 99 950</t>
  </si>
  <si>
    <t>240 E 35 6399 00 028 0 99 950</t>
  </si>
  <si>
    <t>240 E 35 6399 00 030 0 99 950</t>
  </si>
  <si>
    <t>240 E 35 6399 00 031 0 99 950</t>
  </si>
  <si>
    <t>240 E 35 6399 00 032 0 99 950</t>
  </si>
  <si>
    <t>240 E 35 6399 00 033 0 99 950</t>
  </si>
  <si>
    <t>240 E 35 6399 00 034 0 99 950</t>
  </si>
  <si>
    <t>240 E 35 6399 00 035 0 99 950</t>
  </si>
  <si>
    <t>240 E 35 6399 00 036 0 99 950</t>
  </si>
  <si>
    <t>240 E 35 6399 00 037 0 99 950</t>
  </si>
  <si>
    <t>240 E 35 6399 00 038 0 99 950</t>
  </si>
  <si>
    <t>240 E 35 6399 00 039 0 99 950</t>
  </si>
  <si>
    <t>240 E 35 6399 00 040 0 99 950</t>
  </si>
  <si>
    <t>240 E 35 6399 00 041 0 99 950</t>
  </si>
  <si>
    <t>240 E 35 6399 00 042 0 99 950</t>
  </si>
  <si>
    <t>240 E 35 6399 00 043 0 99 950</t>
  </si>
  <si>
    <t>240 E 35 6399 00 044 0 99 950</t>
  </si>
  <si>
    <t>240 E 35 6399 00 045 0 99 950</t>
  </si>
  <si>
    <t>240 E 35 6399 00 999 0 99 950</t>
  </si>
  <si>
    <t>240 E 35 6411 00 999 0 99 950</t>
  </si>
  <si>
    <t>240 E 35 6495 00 999 0 99 950</t>
  </si>
  <si>
    <t>MEMBERSHIPS AND DUES</t>
  </si>
  <si>
    <t>240 E 35 6499 00 001 0 99 950</t>
  </si>
  <si>
    <t>240 E 35 6499 00 002 0 99 950</t>
  </si>
  <si>
    <t>240 E 35 6499 00 003 0 99 950</t>
  </si>
  <si>
    <t>240 E 35 6499 00 004 0 99 950</t>
  </si>
  <si>
    <t>240 E 35 6499 00 005 0 99 950</t>
  </si>
  <si>
    <t>240 E 35 6499 00 006 0 99 950</t>
  </si>
  <si>
    <t>240 E 35 6499 00 007 0 99 950</t>
  </si>
  <si>
    <t>240 E 35 6499 00 008 0 99 950</t>
  </si>
  <si>
    <t>240 E 35 6499 00 009 0 99 950</t>
  </si>
  <si>
    <t>240 E 35 6499 00 010 0 99 950</t>
  </si>
  <si>
    <t>240 E 35 6499 00 011 0 99 950</t>
  </si>
  <si>
    <t>240 E 35 6499 00 012 0 99 950</t>
  </si>
  <si>
    <t>240 E 35 6499 00 013 0 99 950</t>
  </si>
  <si>
    <t>240 E 35 6499 00 014 0 99 950</t>
  </si>
  <si>
    <t>240 E 35 6499 00 015 0 99 950</t>
  </si>
  <si>
    <t>240 E 35 6499 00 016 0 99 950</t>
  </si>
  <si>
    <t>240 E 35 6499 00 017 0 99 950</t>
  </si>
  <si>
    <t>240 E 35 6499 00 018 0 99 950</t>
  </si>
  <si>
    <t>240 E 35 6499 00 019 0 99 950</t>
  </si>
  <si>
    <t>240 E 35 6499 00 020 0 99 950</t>
  </si>
  <si>
    <t>240 E 35 6499 00 021 0 99 950</t>
  </si>
  <si>
    <t>240 E 35 6499 00 022 0 99 950</t>
  </si>
  <si>
    <t>240 E 35 6499 00 023 0 99 950</t>
  </si>
  <si>
    <t>240 E 35 6499 00 024 0 99 950</t>
  </si>
  <si>
    <t>240 E 35 6499 00 025 0 99 950</t>
  </si>
  <si>
    <t>240 E 35 6499 00 026 0 99 950</t>
  </si>
  <si>
    <t>240 E 35 6499 00 027 0 99 950</t>
  </si>
  <si>
    <t>240 E 35 6499 00 028 0 99 950</t>
  </si>
  <si>
    <t>240 E 35 6499 00 030 0 99 950</t>
  </si>
  <si>
    <t>240 E 35 6499 00 031 0 99 950</t>
  </si>
  <si>
    <t>240 E 35 6499 00 032 0 99 950</t>
  </si>
  <si>
    <t>240 E 35 6499 00 033 0 99 950</t>
  </si>
  <si>
    <t>240 E 35 6499 00 034 0 99 950</t>
  </si>
  <si>
    <t>240 E 35 6499 00 035 0 99 950</t>
  </si>
  <si>
    <t>240 E 35 6499 00 036 0 99 950</t>
  </si>
  <si>
    <t>240 E 35 6499 00 037 0 99 950</t>
  </si>
  <si>
    <t>240 E 35 6499 00 038 0 99 950</t>
  </si>
  <si>
    <t>240 E 35 6499 00 039 0 99 950</t>
  </si>
  <si>
    <t>240 E 35 6499 00 040 0 99 950</t>
  </si>
  <si>
    <t>240 E 35 6499 00 041 0 99 950</t>
  </si>
  <si>
    <t>240 E 35 6499 00 042 0 99 950</t>
  </si>
  <si>
    <t>240 E 35 6499 00 043 0 99 950</t>
  </si>
  <si>
    <t>240 E 35 6499 00 044 0 99 950</t>
  </si>
  <si>
    <t>240 E 35 6499 00 045 0 99 950</t>
  </si>
  <si>
    <t>240 E 35 6499 00 999 0 99 950</t>
  </si>
  <si>
    <t>244 E 11 6399 00 002 4 22 850</t>
  </si>
  <si>
    <t>244 E 11 6399 00 002 5 22 850</t>
  </si>
  <si>
    <t>244 E 11 6399 00 003 4 22 850</t>
  </si>
  <si>
    <t>244 E 11 6399 00 003 5 22 850</t>
  </si>
  <si>
    <t>244 E 11 6399 00 005 4 22 850</t>
  </si>
  <si>
    <t>244 E 11 6399 00 005 5 22 850</t>
  </si>
  <si>
    <t>244 E 11 6399 00 006 4 22 850</t>
  </si>
  <si>
    <t>244 E 11 6399 00 006 4 22 939</t>
  </si>
  <si>
    <t>244 E 11 6399 00 006 5 22 850</t>
  </si>
  <si>
    <t>244 E 11 6399 00 006 5 22 939</t>
  </si>
  <si>
    <t>244 E 11 6399 00 008 4 22 850</t>
  </si>
  <si>
    <t>244 E 11 6399 00 008 5 22 850</t>
  </si>
  <si>
    <t>244 E 11 6399 00 009 4 22 850</t>
  </si>
  <si>
    <t>244 E 11 6399 00 009 5 22 850</t>
  </si>
  <si>
    <t>244 E 11 6399 00 011 4 22 850</t>
  </si>
  <si>
    <t>244 E 11 6399 00 011 5 22 850</t>
  </si>
  <si>
    <t>244 E 11 6399 00 013 4 22 850</t>
  </si>
  <si>
    <t>244 E 11 6399 00 013 5 22 850</t>
  </si>
  <si>
    <t>244 E 11 6399 00 015 4 22 850</t>
  </si>
  <si>
    <t>244 E 11 6399 00 015 5 22 850</t>
  </si>
  <si>
    <t>244 E 11 6399 00 017 4 22 850</t>
  </si>
  <si>
    <t>244 E 11 6399 00 017 5 22 850</t>
  </si>
  <si>
    <t>244 E 11 6399 00 018 4 22 850</t>
  </si>
  <si>
    <t>244 E 11 6399 00 018 4 22 939</t>
  </si>
  <si>
    <t>244 E 11 6399 00 018 5 22 850</t>
  </si>
  <si>
    <t>244 E 11 6399 00 018 5 22 939</t>
  </si>
  <si>
    <t>244 E 11 6399 00 020 4 22 850</t>
  </si>
  <si>
    <t>244 E 11 6399 00 020 5 22 850</t>
  </si>
  <si>
    <t>244 E 11 6399 00 022 4 22 850</t>
  </si>
  <si>
    <t>244 E 11 6399 00 022 5 22 850</t>
  </si>
  <si>
    <t>244 E 11 6399 00 024 4 22 850</t>
  </si>
  <si>
    <t>244 E 11 6399 00 024 5 22 850</t>
  </si>
  <si>
    <t>244 E 11 6399 00 026 4 22 850</t>
  </si>
  <si>
    <t>244 E 11 6399 00 026 5 22 850</t>
  </si>
  <si>
    <t>244 E 11 6399 00 028 4 22 850</t>
  </si>
  <si>
    <t>244 E 11 6399 00 031 4 22 850</t>
  </si>
  <si>
    <t>244 E 11 6399 00 032 4 22 850</t>
  </si>
  <si>
    <t>244 E 11 6399 00 033 4 22 850</t>
  </si>
  <si>
    <t>244 E 11 6399 00 034 4 22 850</t>
  </si>
  <si>
    <t>244 E 11 6399 00 041 4 22 850</t>
  </si>
  <si>
    <t>244 E 11 6399 00 044 4 22 850</t>
  </si>
  <si>
    <t>244 E 11 6399 00 045 4 22 850</t>
  </si>
  <si>
    <t>244 E 11 6399 00 999 4 22 850</t>
  </si>
  <si>
    <t>244 E 11 6399 00 999 5 22 850</t>
  </si>
  <si>
    <t>244 E 12 6321 00 018 3 22 850</t>
  </si>
  <si>
    <t>244 E 12 6321 00 032 3 22 850</t>
  </si>
  <si>
    <t>244 E 12 6399 00 034 4 22 850</t>
  </si>
  <si>
    <t>244 E 13 6299 00 003 4 22 850</t>
  </si>
  <si>
    <t>244 E 13 6299 00 006 4 22 850</t>
  </si>
  <si>
    <t>244 E 13 6299 00 009 4 22 850</t>
  </si>
  <si>
    <t>244 E 13 6299 00 018 4 22 850</t>
  </si>
  <si>
    <t>244 E 13 6299 00 032 4 22 850</t>
  </si>
  <si>
    <t>244 E 13 6299 00 033 4 22 850</t>
  </si>
  <si>
    <t>244 E 13 6299 00 034 4 22 850</t>
  </si>
  <si>
    <t>244 E 13 6299 00 999 4 22 850</t>
  </si>
  <si>
    <t>244 E 13 6299 00 999 5 22 850</t>
  </si>
  <si>
    <t>244 E 13 6411 00 999 4 22 850</t>
  </si>
  <si>
    <t>244 E 13 6411 00 999 5 22 850</t>
  </si>
  <si>
    <t>255 E 11 6299 00 999 4 24 850</t>
  </si>
  <si>
    <t>255 E 13 6299 00 007 4 11 859</t>
  </si>
  <si>
    <t>255 E 13 6299 00 014 4 11 859</t>
  </si>
  <si>
    <t>255 E 13 6299 00 043 4 11 859</t>
  </si>
  <si>
    <t>255 E 13 6299 00 999 4 24 859</t>
  </si>
  <si>
    <t>255 E 13 6299 00 999 4 99 844</t>
  </si>
  <si>
    <t>255 E 13 6299 00 999 5 24 859</t>
  </si>
  <si>
    <t>255 E 13 6299 00 999 5 99 844</t>
  </si>
  <si>
    <t>255 E 13 6329 00 999 4 24 859</t>
  </si>
  <si>
    <t>255 E 13 6399 00 999 4 99 844</t>
  </si>
  <si>
    <t>255 E 13 6399 00 999 4 99 850</t>
  </si>
  <si>
    <t>255 E 13 6399 00 999 5 99 844</t>
  </si>
  <si>
    <t>255 E 13 6399 00 999 5 99 850</t>
  </si>
  <si>
    <t>255 E 13 6499 00 999 4 99 844</t>
  </si>
  <si>
    <t>255 E 13 6499 00 999 5 99 844</t>
  </si>
  <si>
    <t>256 E 13 6299 00 999 4 99 844</t>
  </si>
  <si>
    <t>256 E 13 6299 C2 999 4 99 844</t>
  </si>
  <si>
    <t>256 E 13 6399 00 999 4 99 844</t>
  </si>
  <si>
    <t>256 E 13 6399 C2 999 4 99 844</t>
  </si>
  <si>
    <t>258 E 51 6299 00 033 0 99 880</t>
  </si>
  <si>
    <t>263 E 11 6299 00 999 4 99 850</t>
  </si>
  <si>
    <t>263 E 11 6299 00 999 5 99 850</t>
  </si>
  <si>
    <t>263 E 11 6329 00 002 4 25 850</t>
  </si>
  <si>
    <t>263 E 11 6329 00 002 5 25 850</t>
  </si>
  <si>
    <t>263 E 11 6329 00 003 4 25 850</t>
  </si>
  <si>
    <t>263 E 11 6329 00 003 5 25 850</t>
  </si>
  <si>
    <t>263 E 11 6329 00 005 4 25 850</t>
  </si>
  <si>
    <t>263 E 11 6329 00 005 5 25 850</t>
  </si>
  <si>
    <t>263 E 11 6329 00 006 4 25 850</t>
  </si>
  <si>
    <t>263 E 11 6329 00 006 5 25 850</t>
  </si>
  <si>
    <t>263 E 11 6329 00 008 4 25 850</t>
  </si>
  <si>
    <t>263 E 11 6329 00 008 5 25 850</t>
  </si>
  <si>
    <t>263 E 11 6329 00 009 4 25 850</t>
  </si>
  <si>
    <t>263 E 11 6329 00 009 5 25 850</t>
  </si>
  <si>
    <t>263 E 11 6329 00 011 4 25 850</t>
  </si>
  <si>
    <t>263 E 11 6329 00 011 5 25 850</t>
  </si>
  <si>
    <t>263 E 11 6329 00 013 4 25 850</t>
  </si>
  <si>
    <t>263 E 11 6329 00 013 5 25 850</t>
  </si>
  <si>
    <t>263 E 11 6329 00 015 4 25 850</t>
  </si>
  <si>
    <t>263 E 11 6329 00 015 5 25 850</t>
  </si>
  <si>
    <t>263 E 11 6329 00 017 4 25 850</t>
  </si>
  <si>
    <t>263 E 11 6329 00 017 5 25 850</t>
  </si>
  <si>
    <t>263 E 11 6329 00 018 4 25 850</t>
  </si>
  <si>
    <t>263 E 11 6329 00 018 5 25 850</t>
  </si>
  <si>
    <t>263 E 11 6329 00 020 4 25 850</t>
  </si>
  <si>
    <t>263 E 11 6329 00 020 5 25 850</t>
  </si>
  <si>
    <t>263 E 11 6329 00 022 4 25 850</t>
  </si>
  <si>
    <t>263 E 11 6329 00 022 5 25 850</t>
  </si>
  <si>
    <t>263 E 11 6329 00 024 4 25 850</t>
  </si>
  <si>
    <t>263 E 11 6329 00 024 5 25 850</t>
  </si>
  <si>
    <t>263 E 11 6329 00 026 4 25 850</t>
  </si>
  <si>
    <t>263 E 11 6329 00 026 5 25 850</t>
  </si>
  <si>
    <t>263 E 11 6329 00 028 4 25 850</t>
  </si>
  <si>
    <t>263 E 11 6329 00 028 5 25 850</t>
  </si>
  <si>
    <t>263 E 11 6329 00 031 4 25 850</t>
  </si>
  <si>
    <t>263 E 11 6329 00 031 5 25 850</t>
  </si>
  <si>
    <t>263 E 11 6329 00 032 4 25 850</t>
  </si>
  <si>
    <t>263 E 11 6329 00 032 5 25 850</t>
  </si>
  <si>
    <t>263 E 11 6329 00 033 4 25 850</t>
  </si>
  <si>
    <t>263 E 11 6329 00 033 5 25 850</t>
  </si>
  <si>
    <t>263 E 11 6329 00 044 4 25 939</t>
  </si>
  <si>
    <t>263 E 11 6329 00 044 5 25 939</t>
  </si>
  <si>
    <t>263 E 11 6329 00 045 4 25 850</t>
  </si>
  <si>
    <t>263 E 11 6329 00 045 4 25 939</t>
  </si>
  <si>
    <t>263 E 11 6329 00 045 5 25 850</t>
  </si>
  <si>
    <t>263 E 11 6329 00 045 5 25 939</t>
  </si>
  <si>
    <t>263 E 11 6329 00 999 4 25 850</t>
  </si>
  <si>
    <t>263 E 11 6329 00 999 5 25 850</t>
  </si>
  <si>
    <t>263 E 11 6399 00 001 4 25 939</t>
  </si>
  <si>
    <t>263 E 11 6399 00 004 3 25 850</t>
  </si>
  <si>
    <t>263 E 11 6399 00 004 4 25 939</t>
  </si>
  <si>
    <t>263 E 11 6399 00 007 3 25 850</t>
  </si>
  <si>
    <t>263 E 11 6399 00 007 4 25 939</t>
  </si>
  <si>
    <t>263 E 11 6399 00 010 4 25 939</t>
  </si>
  <si>
    <t>263 E 11 6399 00 012 4 25 939</t>
  </si>
  <si>
    <t>263 E 11 6399 00 014 4 25 939</t>
  </si>
  <si>
    <t>263 E 11 6399 00 016 4 25 939</t>
  </si>
  <si>
    <t>263 E 11 6399 00 019 4 25 939</t>
  </si>
  <si>
    <t>263 E 11 6399 00 021 4 25 939</t>
  </si>
  <si>
    <t>263 E 11 6399 00 023 4 25 939</t>
  </si>
  <si>
    <t>263 E 11 6399 00 025 3 25 850</t>
  </si>
  <si>
    <t>263 E 11 6399 00 025 4 25 939</t>
  </si>
  <si>
    <t>263 E 11 6399 00 027 4 25 939</t>
  </si>
  <si>
    <t>263 E 11 6399 00 030 4 25 939</t>
  </si>
  <si>
    <t>263 E 11 6399 00 042 3 25 850</t>
  </si>
  <si>
    <t>263 E 11 6399 00 042 4 25 939</t>
  </si>
  <si>
    <t>263 E 11 6399 00 043 4 25 939</t>
  </si>
  <si>
    <t>263 E 11 6399 00 999 4 99 850</t>
  </si>
  <si>
    <t>263 E 11 6399 00 999 5 99 850</t>
  </si>
  <si>
    <t>263 E 11 6499 00 999 4 99 850</t>
  </si>
  <si>
    <t>263 E 11 6499 00 999 5 99 850</t>
  </si>
  <si>
    <t>263 E 13 6299 00 001 4 25 859</t>
  </si>
  <si>
    <t>263 E 13 6299 00 001 5 25 859</t>
  </si>
  <si>
    <t>263 E 13 6299 00 004 4 25 859</t>
  </si>
  <si>
    <t>263 E 13 6299 00 004 5 25 859</t>
  </si>
  <si>
    <t>263 E 13 6299 00 007 4 25 859</t>
  </si>
  <si>
    <t>263 E 13 6299 00 007 5 25 859</t>
  </si>
  <si>
    <t>263 E 13 6299 00 010 4 25 859</t>
  </si>
  <si>
    <t>263 E 13 6299 00 010 5 25 859</t>
  </si>
  <si>
    <t>263 E 13 6299 00 012 4 25 859</t>
  </si>
  <si>
    <t>263 E 13 6299 00 012 5 25 859</t>
  </si>
  <si>
    <t>263 E 13 6299 00 014 4 25 859</t>
  </si>
  <si>
    <t>263 E 13 6299 00 014 5 25 859</t>
  </si>
  <si>
    <t>263 E 13 6299 00 016 4 25 859</t>
  </si>
  <si>
    <t>263 E 13 6299 00 016 5 25 859</t>
  </si>
  <si>
    <t>263 E 13 6299 00 019 4 25 859</t>
  </si>
  <si>
    <t>263 E 13 6299 00 019 5 25 859</t>
  </si>
  <si>
    <t>263 E 13 6299 00 021 4 25 859</t>
  </si>
  <si>
    <t>263 E 13 6299 00 021 5 25 859</t>
  </si>
  <si>
    <t>263 E 13 6299 00 023 4 25 859</t>
  </si>
  <si>
    <t>263 E 13 6299 00 023 5 25 859</t>
  </si>
  <si>
    <t>263 E 13 6299 00 025 4 25 859</t>
  </si>
  <si>
    <t>263 E 13 6299 00 025 5 25 859</t>
  </si>
  <si>
    <t>263 E 13 6299 00 027 4 25 859</t>
  </si>
  <si>
    <t>263 E 13 6299 00 027 5 25 859</t>
  </si>
  <si>
    <t>263 E 13 6299 00 030 4 25 859</t>
  </si>
  <si>
    <t>263 E 13 6299 00 030 5 25 859</t>
  </si>
  <si>
    <t>263 E 13 6299 00 042 4 25 859</t>
  </si>
  <si>
    <t>263 E 13 6299 00 042 5 25 859</t>
  </si>
  <si>
    <t>263 E 13 6299 00 043 4 25 859</t>
  </si>
  <si>
    <t>263 E 13 6299 00 043 5 25 859</t>
  </si>
  <si>
    <t>263 E 13 6299 00 999 4 25 859</t>
  </si>
  <si>
    <t>263 E 13 6299 00 999 5 25 859</t>
  </si>
  <si>
    <t>263 E 13 6329 00 999 3 25 850</t>
  </si>
  <si>
    <t>263 E 13 6411 00 001 4 25 859</t>
  </si>
  <si>
    <t>263 E 13 6411 00 004 4 25 859</t>
  </si>
  <si>
    <t>263 E 13 6411 00 007 4 25 859</t>
  </si>
  <si>
    <t>263 E 13 6411 00 010 4 25 859</t>
  </si>
  <si>
    <t>263 E 13 6411 00 012 4 25 859</t>
  </si>
  <si>
    <t>263 E 13 6411 00 014 4 25 859</t>
  </si>
  <si>
    <t>263 E 13 6411 00 016 4 25 859</t>
  </si>
  <si>
    <t>263 E 13 6411 00 019 4 25 859</t>
  </si>
  <si>
    <t>263 E 13 6411 00 021 4 25 859</t>
  </si>
  <si>
    <t>263 E 13 6411 00 023 4 25 859</t>
  </si>
  <si>
    <t>263 E 13 6411 00 025 4 25 859</t>
  </si>
  <si>
    <t>263 E 13 6411 00 027 4 25 859</t>
  </si>
  <si>
    <t>263 E 13 6411 00 030 4 25 859</t>
  </si>
  <si>
    <t>263 E 13 6411 00 042 4 25 859</t>
  </si>
  <si>
    <t>263 E 13 6411 00 043 4 25 859</t>
  </si>
  <si>
    <t>263 E 13 6411 00 999 4 25 859</t>
  </si>
  <si>
    <t>263 E 13 6411 00 999 5 25 859</t>
  </si>
  <si>
    <t>263 E 61 6399 00 999 4 99 PFE</t>
  </si>
  <si>
    <t>263 E 61 6399 00 999 5 99 PFE</t>
  </si>
  <si>
    <t>279 E 11 6299 6a 999 4 11 850</t>
  </si>
  <si>
    <t>280 E 32 6499 00 001 3 99 844</t>
  </si>
  <si>
    <t>280 E 32 6499 00 001 4 99 844</t>
  </si>
  <si>
    <t>280 E 32 6499 00 002 3 99 844</t>
  </si>
  <si>
    <t>280 E 32 6499 00 003 4 99 844</t>
  </si>
  <si>
    <t>280 E 32 6499 00 016 4 99 844</t>
  </si>
  <si>
    <t>280 E 32 6499 00 017 4 99 844</t>
  </si>
  <si>
    <t>280 E 32 6499 00 018 4 99 844</t>
  </si>
  <si>
    <t>280 E 32 6499 00 019 4 99 844</t>
  </si>
  <si>
    <t>280 E 32 6499 00 020 4 99 844</t>
  </si>
  <si>
    <t>280 E 32 6499 00 027 4 99 844</t>
  </si>
  <si>
    <t>280 E 32 6499 00 033 4 99 844</t>
  </si>
  <si>
    <t>280 E 32 6499 00 034 4 99 844</t>
  </si>
  <si>
    <t>281 E 11 6399 00 003 4 11 939</t>
  </si>
  <si>
    <t>281 E 11 6399 00 006 4 11 939</t>
  </si>
  <si>
    <t>281 E 11 6399 00 007 4 11 939</t>
  </si>
  <si>
    <t>281 E 11 6399 00 008 4 11 939</t>
  </si>
  <si>
    <t>281 E 11 6399 00 009 4 11 939</t>
  </si>
  <si>
    <t>281 E 11 6399 00 018 4 11 939</t>
  </si>
  <si>
    <t>281 E 11 6399 00 019 4 11 939</t>
  </si>
  <si>
    <t>281 E 11 6399 00 020 4 11 939</t>
  </si>
  <si>
    <t>281 E 11 6399 00 032 4 11 939</t>
  </si>
  <si>
    <t>281 E 11 6399 00 033 4 11 939</t>
  </si>
  <si>
    <t>281 E 11 6399 00 034 4 11 939</t>
  </si>
  <si>
    <t>281 E 51 6299 00 001 3 99 937</t>
  </si>
  <si>
    <t>281 E 51 6299 00 001 4 99 937</t>
  </si>
  <si>
    <t>281 E 51 6299 00 002 3 99 937</t>
  </si>
  <si>
    <t>281 E 51 6299 00 002 4 99 937</t>
  </si>
  <si>
    <t>281 E 51 6299 00 003 3 99 937</t>
  </si>
  <si>
    <t>281 E 51 6299 00 003 4 99 937</t>
  </si>
  <si>
    <t>281 E 51 6299 00 004 3 99 937</t>
  </si>
  <si>
    <t>281 E 51 6299 00 004 4 99 937</t>
  </si>
  <si>
    <t>281 E 51 6299 00 005 3 99 937</t>
  </si>
  <si>
    <t>281 E 51 6299 00 005 4 99 937</t>
  </si>
  <si>
    <t>281 E 51 6299 00 006 3 99 937</t>
  </si>
  <si>
    <t>281 E 51 6299 00 006 4 99 937</t>
  </si>
  <si>
    <t>281 E 51 6299 00 007 3 99 937</t>
  </si>
  <si>
    <t>281 E 51 6299 00 007 4 99 937</t>
  </si>
  <si>
    <t>281 E 51 6299 00 008 3 99 937</t>
  </si>
  <si>
    <t>281 E 51 6299 00 008 4 99 937</t>
  </si>
  <si>
    <t>281 E 51 6299 00 009 3 99 937</t>
  </si>
  <si>
    <t>281 E 51 6299 00 009 4 99 937</t>
  </si>
  <si>
    <t>281 E 51 6299 00 010 3 99 937</t>
  </si>
  <si>
    <t>281 E 51 6299 00 010 4 99 937</t>
  </si>
  <si>
    <t>281 E 51 6299 00 011 3 99 937</t>
  </si>
  <si>
    <t>281 E 51 6299 00 011 4 99 937</t>
  </si>
  <si>
    <t>281 E 51 6299 00 012 3 99 937</t>
  </si>
  <si>
    <t>281 E 51 6299 00 012 4 99 937</t>
  </si>
  <si>
    <t>281 E 51 6299 00 013 3 99 937</t>
  </si>
  <si>
    <t>281 E 51 6299 00 013 4 99 937</t>
  </si>
  <si>
    <t>281 E 51 6299 00 014 3 99 937</t>
  </si>
  <si>
    <t>281 E 51 6299 00 014 4 99 937</t>
  </si>
  <si>
    <t>281 E 51 6299 00 015 3 99 937</t>
  </si>
  <si>
    <t>281 E 51 6299 00 015 4 99 937</t>
  </si>
  <si>
    <t>281 E 51 6299 00 016 3 99 937</t>
  </si>
  <si>
    <t>281 E 51 6299 00 016 4 99 937</t>
  </si>
  <si>
    <t>281 E 51 6299 00 017 3 99 937</t>
  </si>
  <si>
    <t>281 E 51 6299 00 017 4 99 937</t>
  </si>
  <si>
    <t>281 E 51 6299 00 018 3 99 937</t>
  </si>
  <si>
    <t>281 E 51 6299 00 018 4 99 937</t>
  </si>
  <si>
    <t>281 E 51 6299 00 019 3 99 937</t>
  </si>
  <si>
    <t>281 E 51 6299 00 019 4 99 937</t>
  </si>
  <si>
    <t>281 E 51 6299 00 020 3 99 937</t>
  </si>
  <si>
    <t>281 E 51 6299 00 020 4 99 937</t>
  </si>
  <si>
    <t>281 E 51 6299 00 021 3 99 937</t>
  </si>
  <si>
    <t>281 E 51 6299 00 021 4 99 937</t>
  </si>
  <si>
    <t>281 E 51 6299 00 022 3 99 937</t>
  </si>
  <si>
    <t>281 E 51 6299 00 022 4 99 937</t>
  </si>
  <si>
    <t>281 E 51 6299 00 023 3 99 937</t>
  </si>
  <si>
    <t>281 E 51 6299 00 023 4 99 937</t>
  </si>
  <si>
    <t>281 E 51 6299 00 024 3 99 937</t>
  </si>
  <si>
    <t>281 E 51 6299 00 024 4 99 937</t>
  </si>
  <si>
    <t>281 E 51 6299 00 025 3 99 937</t>
  </si>
  <si>
    <t>281 E 51 6299 00 025 4 99 937</t>
  </si>
  <si>
    <t>281 E 51 6299 00 026 3 99 937</t>
  </si>
  <si>
    <t>281 E 51 6299 00 026 4 99 937</t>
  </si>
  <si>
    <t>281 E 51 6299 00 027 3 99 937</t>
  </si>
  <si>
    <t>281 E 51 6299 00 027 4 99 937</t>
  </si>
  <si>
    <t>281 E 51 6299 00 028 3 99 937</t>
  </si>
  <si>
    <t>281 E 51 6299 00 028 4 99 937</t>
  </si>
  <si>
    <t>281 E 51 6299 00 030 3 99 937</t>
  </si>
  <si>
    <t>281 E 51 6299 00 030 4 99 937</t>
  </si>
  <si>
    <t>281 E 51 6299 00 031 3 99 937</t>
  </si>
  <si>
    <t>281 E 51 6299 00 031 4 99 937</t>
  </si>
  <si>
    <t>281 E 51 6299 00 032 3 99 937</t>
  </si>
  <si>
    <t>281 E 51 6299 00 032 4 99 937</t>
  </si>
  <si>
    <t>281 E 51 6299 00 033 3 99 937</t>
  </si>
  <si>
    <t>281 E 51 6299 00 033 4 99 937</t>
  </si>
  <si>
    <t>281 E 51 6299 00 034 3 99 937</t>
  </si>
  <si>
    <t>281 E 51 6299 00 034 4 99 937</t>
  </si>
  <si>
    <t>281 E 51 6299 00 041 4 99 937</t>
  </si>
  <si>
    <t>281 E 51 6299 00 042 4 99 937</t>
  </si>
  <si>
    <t>281 E 51 6299 00 043 4 99 937</t>
  </si>
  <si>
    <t>281 E 51 6299 00 999 4 99 937</t>
  </si>
  <si>
    <t>281 E 53 6249 00 999 4 99 707</t>
  </si>
  <si>
    <t>282 E 11 6321 00 009 4 11 939</t>
  </si>
  <si>
    <t>282 E 11 6321 00 032 4 11 939</t>
  </si>
  <si>
    <t>282 E 11 6321 00 999 3 11 939</t>
  </si>
  <si>
    <t>282 E 11 6321 00 999 3 24 939</t>
  </si>
  <si>
    <t>282 E 11 6321 00 999 4 11 939</t>
  </si>
  <si>
    <t>282 E 11 6329 00 001 4 11 939</t>
  </si>
  <si>
    <t>282 E 11 6329 00 002 4 11 939</t>
  </si>
  <si>
    <t>282 E 11 6329 00 003 4 11 939</t>
  </si>
  <si>
    <t>282 E 11 6329 00 004 4 11 939</t>
  </si>
  <si>
    <t>282 E 11 6329 00 005 4 11 939</t>
  </si>
  <si>
    <t>282 E 11 6329 00 006 4 11 939</t>
  </si>
  <si>
    <t>282 E 11 6329 00 007 4 11 939</t>
  </si>
  <si>
    <t>282 E 11 6329 00 008 4 11 939</t>
  </si>
  <si>
    <t>282 E 11 6329 00 009 4 11 939</t>
  </si>
  <si>
    <t>282 E 11 6329 00 010 4 11 939</t>
  </si>
  <si>
    <t>282 E 11 6329 00 011 4 11 939</t>
  </si>
  <si>
    <t>282 E 11 6329 00 012 4 11 939</t>
  </si>
  <si>
    <t>282 E 11 6329 00 013 4 11 939</t>
  </si>
  <si>
    <t>282 E 11 6329 00 014 4 11 939</t>
  </si>
  <si>
    <t>282 E 11 6329 00 015 4 11 939</t>
  </si>
  <si>
    <t>282 E 11 6329 00 016 4 11 939</t>
  </si>
  <si>
    <t>282 E 11 6329 00 017 4 11 939</t>
  </si>
  <si>
    <t>282 E 11 6329 00 018 4 11 939</t>
  </si>
  <si>
    <t>282 E 11 6329 00 019 4 11 939</t>
  </si>
  <si>
    <t>282 E 11 6329 00 020 4 11 939</t>
  </si>
  <si>
    <t>282 E 11 6329 00 021 4 11 939</t>
  </si>
  <si>
    <t>282 E 11 6329 00 022 4 11 939</t>
  </si>
  <si>
    <t>282 E 11 6329 00 023 4 11 939</t>
  </si>
  <si>
    <t>282 E 11 6329 00 024 4 11 939</t>
  </si>
  <si>
    <t>282 E 11 6329 00 025 4 11 939</t>
  </si>
  <si>
    <t>282 E 11 6329 00 026 4 11 939</t>
  </si>
  <si>
    <t>282 E 11 6329 00 027 4 11 939</t>
  </si>
  <si>
    <t>282 E 11 6329 00 028 4 11 939</t>
  </si>
  <si>
    <t>282 E 11 6329 00 030 4 11 939</t>
  </si>
  <si>
    <t>282 E 11 6329 00 031 4 11 939</t>
  </si>
  <si>
    <t>282 E 11 6329 00 032 4 11 939</t>
  </si>
  <si>
    <t>282 E 11 6329 00 033 4 11 939</t>
  </si>
  <si>
    <t>282 E 11 6329 00 034 4 11 939</t>
  </si>
  <si>
    <t>282 E 11 6329 00 999 4 11 939</t>
  </si>
  <si>
    <t>282 E 11 6329 00 999 4 24 939</t>
  </si>
  <si>
    <t>282 E 11 6399 00 001 4 11 939</t>
  </si>
  <si>
    <t>282 E 11 6399 00 002 4 11 939</t>
  </si>
  <si>
    <t>282 E 11 6399 00 003 4 11 939</t>
  </si>
  <si>
    <t>282 E 11 6399 00 004 3 11 939</t>
  </si>
  <si>
    <t>282 E 11 6399 00 004 3 24 939</t>
  </si>
  <si>
    <t>282 E 11 6399 00 004 4 11 939</t>
  </si>
  <si>
    <t>282 E 11 6399 00 005 4 11 939</t>
  </si>
  <si>
    <t>282 E 11 6399 00 006 3 24 939</t>
  </si>
  <si>
    <t>282 E 11 6399 00 006 4 11 939</t>
  </si>
  <si>
    <t>282 E 11 6399 00 007 4 11 939</t>
  </si>
  <si>
    <t>282 E 11 6399 00 008 3 24 939</t>
  </si>
  <si>
    <t>282 E 11 6399 00 008 4 11 939</t>
  </si>
  <si>
    <t>282 E 11 6399 00 009 4 11 939</t>
  </si>
  <si>
    <t>282 E 11 6399 00 010 4 11 939</t>
  </si>
  <si>
    <t>282 E 11 6399 00 011 4 11 939</t>
  </si>
  <si>
    <t>282 E 11 6399 00 012 4 11 939</t>
  </si>
  <si>
    <t>282 E 11 6399 00 013 4 11 939</t>
  </si>
  <si>
    <t>282 E 11 6399 00 014 4 11 939</t>
  </si>
  <si>
    <t>282 E 11 6399 00 015 4 11 939</t>
  </si>
  <si>
    <t>282 E 11 6399 00 016 4 11 939</t>
  </si>
  <si>
    <t>282 E 11 6399 00 017 4 11 939</t>
  </si>
  <si>
    <t>282 E 11 6399 00 018 3 24 939</t>
  </si>
  <si>
    <t>282 E 11 6399 00 018 4 11 939</t>
  </si>
  <si>
    <t>282 E 11 6399 00 019 4 11 939</t>
  </si>
  <si>
    <t>282 E 11 6399 00 020 4 11 939</t>
  </si>
  <si>
    <t>282 E 11 6399 00 021 4 11 939</t>
  </si>
  <si>
    <t>282 E 11 6399 00 022 4 11 939</t>
  </si>
  <si>
    <t>282 E 11 6399 00 023 4 11 939</t>
  </si>
  <si>
    <t>282 E 11 6399 00 024 4 11 939</t>
  </si>
  <si>
    <t>282 E 11 6399 00 025 4 11 939</t>
  </si>
  <si>
    <t>282 E 11 6399 00 026 4 11 939</t>
  </si>
  <si>
    <t>282 E 11 6399 00 027 3 11 939</t>
  </si>
  <si>
    <t>282 E 11 6399 00 027 3 24 939</t>
  </si>
  <si>
    <t>282 E 11 6399 00 027 4 11 939</t>
  </si>
  <si>
    <t>282 E 11 6399 00 028 4 11 939</t>
  </si>
  <si>
    <t>282 E 11 6399 00 030 4 11 939</t>
  </si>
  <si>
    <t>282 E 11 6399 00 031 4 11 939</t>
  </si>
  <si>
    <t>282 E 11 6399 00 032 4 11 939</t>
  </si>
  <si>
    <t>282 E 11 6399 00 033 4 11 939</t>
  </si>
  <si>
    <t>282 E 11 6399 00 034 4 11 939</t>
  </si>
  <si>
    <t>282 E 11 6399 00 045 4 11 939</t>
  </si>
  <si>
    <t>282 E 11 6399 00 999 4 11 939</t>
  </si>
  <si>
    <t>282 E 12 6399 00 999 4 99 939</t>
  </si>
  <si>
    <t>282 E 31 6399 00 999 4 24 872</t>
  </si>
  <si>
    <t>284 E 11 6399 00 999 3 23 850</t>
  </si>
  <si>
    <t>284 E 11 6399 00 999 4 23 850</t>
  </si>
  <si>
    <t>284 E 31 6299 00 999 3 23 850</t>
  </si>
  <si>
    <t>284 E 31 6339 00 999 3 23 850</t>
  </si>
  <si>
    <t>284 E 31 6399 00 999 3 23 850</t>
  </si>
  <si>
    <t>288 E 13 6299 00 002 4 99 ESF</t>
  </si>
  <si>
    <t>288 E 13 6299 00 012 4 99 ESF</t>
  </si>
  <si>
    <t>288 E 13 6299 00 013 4 99 ESF</t>
  </si>
  <si>
    <t>288 E 13 6299 00 017 4 99 ESF</t>
  </si>
  <si>
    <t>288 E 13 6299 00 019 4 99 ESF</t>
  </si>
  <si>
    <t>288 E 13 6299 00 020 4 99 ESF</t>
  </si>
  <si>
    <t>288 E 13 6299 00 021 4 99 ESF</t>
  </si>
  <si>
    <t>288 E 13 6299 00 022 4 99 ESF</t>
  </si>
  <si>
    <t>288 E 13 6299 00 023 4 99 ESF</t>
  </si>
  <si>
    <t>288 E 13 6299 00 024 4 99 ESF</t>
  </si>
  <si>
    <t>288 E 13 6299 00 025 4 99 ESF</t>
  </si>
  <si>
    <t>288 E 13 6299 00 026 4 99 ESF</t>
  </si>
  <si>
    <t>288 E 13 6299 00 027 4 99 ESF</t>
  </si>
  <si>
    <t>288 E 13 6299 00 028 4 99 ESF</t>
  </si>
  <si>
    <t>288 E 13 6299 00 999 4 99 850</t>
  </si>
  <si>
    <t>288 E 13 6299 00 999 4 99 DD2</t>
  </si>
  <si>
    <t>288 E 13 6299 00 999 4 99 DDA</t>
  </si>
  <si>
    <t>288 E 13 6399 00 999 4 99 DD2</t>
  </si>
  <si>
    <t>288 E 13 6411 00 002 4 99 ESF</t>
  </si>
  <si>
    <t>288 E 13 6411 00 012 4 99 ESF</t>
  </si>
  <si>
    <t>288 E 13 6411 00 013 4 99 ESF</t>
  </si>
  <si>
    <t>288 E 13 6411 00 017 4 99 ESF</t>
  </si>
  <si>
    <t>288 E 13 6411 00 019 4 99 ESF</t>
  </si>
  <si>
    <t>288 E 13 6411 00 020 4 99 ESF</t>
  </si>
  <si>
    <t>288 E 13 6411 00 021 4 99 ESF</t>
  </si>
  <si>
    <t>288 E 13 6411 00 022 4 99 ESF</t>
  </si>
  <si>
    <t>288 E 13 6411 00 023 4 99 ESF</t>
  </si>
  <si>
    <t>288 E 13 6411 00 024 4 99 ESF</t>
  </si>
  <si>
    <t>288 E 13 6411 00 025 4 99 ESF</t>
  </si>
  <si>
    <t>288 E 13 6411 00 026 4 99 ESF</t>
  </si>
  <si>
    <t>288 E 13 6411 00 027 4 99 ESF</t>
  </si>
  <si>
    <t>288 E 13 6411 00 028 4 99 ESF</t>
  </si>
  <si>
    <t>288 E 13 6411 00 999 4 99 DDA</t>
  </si>
  <si>
    <t>288 E 13 6419 00 999 4 99 850</t>
  </si>
  <si>
    <t>TRAVEL--NON-EMP</t>
  </si>
  <si>
    <t>288 E 13 6499 00 999 4 99 DD2</t>
  </si>
  <si>
    <t>288 E 13 6499 00 999 4 99 ESF</t>
  </si>
  <si>
    <t>288 E 41 6299 00 750 4 99 850</t>
  </si>
  <si>
    <t>288 E 41 6299 00 750 4 99 DDA</t>
  </si>
  <si>
    <t>289 E 11 6249 00 999 4 30 939</t>
  </si>
  <si>
    <t>289 E 11 6299 00 006 3 30 872</t>
  </si>
  <si>
    <t>289 E 11 6299 00 009 3 30 872</t>
  </si>
  <si>
    <t>289 E 11 6299 00 014 3 30 872</t>
  </si>
  <si>
    <t>289 E 11 6299 00 015 3 30 872</t>
  </si>
  <si>
    <t>289 E 11 6299 00 032 3 30 872</t>
  </si>
  <si>
    <t>289 E 11 6299 00 999 4 30 872</t>
  </si>
  <si>
    <t>289 E 11 6299 00 999 4 99 844</t>
  </si>
  <si>
    <t>289 E 11 6339 00 003 4 11 844</t>
  </si>
  <si>
    <t>289 E 11 6339 00 006 4 11 844</t>
  </si>
  <si>
    <t>289 E 11 6339 00 009 4 11 844</t>
  </si>
  <si>
    <t>289 E 11 6339 00 018 4 11 844</t>
  </si>
  <si>
    <t>289 E 11 6339 00 033 4 11 844</t>
  </si>
  <si>
    <t>289 E 11 6339 00 034 4 11 844</t>
  </si>
  <si>
    <t>289 E 11 6339 00 045 4 11 844</t>
  </si>
  <si>
    <t>289 E 11 6399 00 001 4 30 939</t>
  </si>
  <si>
    <t>289 E 11 6399 00 002 4 30 939</t>
  </si>
  <si>
    <t>289 E 11 6399 00 003 4 30 939</t>
  </si>
  <si>
    <t>289 E 11 6399 00 004 4 30 939</t>
  </si>
  <si>
    <t>289 E 11 6399 00 005 4 30 939</t>
  </si>
  <si>
    <t>289 E 11 6399 00 006 4 30 939</t>
  </si>
  <si>
    <t>289 E 11 6399 00 007 4 30 939</t>
  </si>
  <si>
    <t>289 E 11 6399 00 008 4 30 939</t>
  </si>
  <si>
    <t>289 E 11 6399 00 009 4 30 939</t>
  </si>
  <si>
    <t>289 E 11 6399 00 010 4 30 939</t>
  </si>
  <si>
    <t>289 E 11 6399 00 011 4 30 939</t>
  </si>
  <si>
    <t>289 E 11 6399 00 012 4 30 939</t>
  </si>
  <si>
    <t>289 E 11 6399 00 013 4 30 939</t>
  </si>
  <si>
    <t>289 E 11 6399 00 014 4 30 939</t>
  </si>
  <si>
    <t>289 E 11 6399 00 015 4 30 939</t>
  </si>
  <si>
    <t>289 E 11 6399 00 016 4 30 939</t>
  </si>
  <si>
    <t>289 E 11 6399 00 017 4 30 939</t>
  </si>
  <si>
    <t>289 E 11 6399 00 018 4 30 939</t>
  </si>
  <si>
    <t>289 E 11 6399 00 019 4 30 939</t>
  </si>
  <si>
    <t>289 E 11 6399 00 020 4 30 939</t>
  </si>
  <si>
    <t>289 E 11 6399 00 021 4 30 939</t>
  </si>
  <si>
    <t>289 E 11 6399 00 022 4 30 939</t>
  </si>
  <si>
    <t>289 E 11 6399 00 023 4 30 939</t>
  </si>
  <si>
    <t>289 E 11 6399 00 024 4 30 939</t>
  </si>
  <si>
    <t>289 E 11 6399 00 025 4 30 939</t>
  </si>
  <si>
    <t>289 E 11 6399 00 026 4 30 939</t>
  </si>
  <si>
    <t>289 E 11 6399 00 027 4 30 939</t>
  </si>
  <si>
    <t>289 E 11 6399 00 028 4 30 939</t>
  </si>
  <si>
    <t>289 E 11 6399 00 030 4 30 939</t>
  </si>
  <si>
    <t>289 E 11 6399 00 031 4 30 939</t>
  </si>
  <si>
    <t>289 E 11 6399 00 032 4 30 939</t>
  </si>
  <si>
    <t>289 E 11 6399 00 033 4 30 939</t>
  </si>
  <si>
    <t>289 E 11 6399 00 034 4 30 939</t>
  </si>
  <si>
    <t>289 E 11 6399 00 041 4 30 939</t>
  </si>
  <si>
    <t>289 E 11 6399 00 042 4 30 939</t>
  </si>
  <si>
    <t>289 E 11 6399 00 043 4 30 939</t>
  </si>
  <si>
    <t>289 E 11 6399 00 044 4 30 939</t>
  </si>
  <si>
    <t>289 E 11 6399 00 045 4 30 939</t>
  </si>
  <si>
    <t>289 E 11 6399 00 999 4 30 939</t>
  </si>
  <si>
    <t>289 E 11 6399 00 999 4 99 844</t>
  </si>
  <si>
    <t>289 E 13 6299 00 999 4 99 STR</t>
  </si>
  <si>
    <t>289 E 13 6399 00 999 4 99 STR</t>
  </si>
  <si>
    <t>289 E 13 6499 00 999 4 99 STR</t>
  </si>
  <si>
    <t>420 E 11 6239 00 999 0 11 850</t>
  </si>
  <si>
    <t>420 E 11 6239 00 999 0 21 850</t>
  </si>
  <si>
    <t>420 E 11 6239 00 999 0 23 850</t>
  </si>
  <si>
    <t>420 E 11 6239 00 999 0 25 850</t>
  </si>
  <si>
    <t>420 E 11 6247 00 007 0 99 880</t>
  </si>
  <si>
    <t>CHROMEBOOK FEE'S</t>
  </si>
  <si>
    <t>420 E 11 6247 00 009 0 99 880</t>
  </si>
  <si>
    <t>420 E 11 6247 00 014 0 99 880</t>
  </si>
  <si>
    <t>420 E 11 6247 00 016 0 99 880</t>
  </si>
  <si>
    <t>420 E 11 6247 00 017 0 99 880</t>
  </si>
  <si>
    <t>420 E 11 6247 00 018 0 99 880</t>
  </si>
  <si>
    <t>420 E 11 6247 00 023 0 99 880</t>
  </si>
  <si>
    <t>420 E 11 6247 00 027 0 99 880</t>
  </si>
  <si>
    <t>420 E 11 6247 00 030 0 99 880</t>
  </si>
  <si>
    <t>420 E 11 6247 00 045 0 99 880</t>
  </si>
  <si>
    <t>420 E 11 6249 00 003 0 11 939</t>
  </si>
  <si>
    <t>420 E 11 6249 00 006 0 11 939</t>
  </si>
  <si>
    <t>420 E 11 6249 00 009 0 11 939</t>
  </si>
  <si>
    <t>420 E 11 6249 00 018 0 11 939</t>
  </si>
  <si>
    <t>420 E 11 6249 00 032 0 11 939</t>
  </si>
  <si>
    <t>420 E 11 6249 00 033 0 11 939</t>
  </si>
  <si>
    <t>420 E 11 6249 00 034 0 11 939</t>
  </si>
  <si>
    <t>420 E 11 6249 00 999 0 11 939</t>
  </si>
  <si>
    <t>420 E 11 6249 00 999 0 22 850</t>
  </si>
  <si>
    <t>420 E 11 6249 00 999 0 99 880</t>
  </si>
  <si>
    <t>420 E 11 6269 00 001 0 11 000</t>
  </si>
  <si>
    <t>420 E 11 6269 00 001 0 11 850</t>
  </si>
  <si>
    <t>420 E 11 6269 00 001 0 11 880</t>
  </si>
  <si>
    <t>420 E 11 6269 00 002 0 11 000</t>
  </si>
  <si>
    <t>420 E 11 6269 00 002 0 11 850</t>
  </si>
  <si>
    <t>420 E 11 6269 00 002 0 11 880</t>
  </si>
  <si>
    <t>420 E 11 6269 00 003 0 11 000</t>
  </si>
  <si>
    <t>420 E 11 6269 00 003 0 11 850</t>
  </si>
  <si>
    <t>420 E 11 6269 00 003 0 11 880</t>
  </si>
  <si>
    <t>420 E 11 6269 00 004 0 11 000</t>
  </si>
  <si>
    <t>420 E 11 6269 00 004 0 11 850</t>
  </si>
  <si>
    <t>420 E 11 6269 00 004 0 11 880</t>
  </si>
  <si>
    <t>420 E 11 6269 00 005 0 11 000</t>
  </si>
  <si>
    <t>420 E 11 6269 00 005 0 11 850</t>
  </si>
  <si>
    <t>420 E 11 6269 00 005 0 11 880</t>
  </si>
  <si>
    <t>420 E 11 6269 00 006 0 11 000</t>
  </si>
  <si>
    <t>420 E 11 6269 00 006 0 11 850</t>
  </si>
  <si>
    <t>420 E 11 6269 00 006 0 11 880</t>
  </si>
  <si>
    <t>420 E 11 6269 00 007 0 11 000</t>
  </si>
  <si>
    <t>420 E 11 6269 00 007 0 11 850</t>
  </si>
  <si>
    <t>420 E 11 6269 00 007 0 11 880</t>
  </si>
  <si>
    <t>420 E 11 6269 00 008 0 11 000</t>
  </si>
  <si>
    <t>420 E 11 6269 00 008 0 11 850</t>
  </si>
  <si>
    <t>420 E 11 6269 00 008 0 11 880</t>
  </si>
  <si>
    <t>420 E 11 6269 00 009 0 11 000</t>
  </si>
  <si>
    <t>420 E 11 6269 00 009 0 11 850</t>
  </si>
  <si>
    <t>420 E 11 6269 00 009 0 11 880</t>
  </si>
  <si>
    <t>420 E 11 6269 00 010 0 11 850</t>
  </si>
  <si>
    <t>420 E 11 6269 00 010 0 11 880</t>
  </si>
  <si>
    <t>420 E 11 6269 00 011 0 11 850</t>
  </si>
  <si>
    <t>420 E 11 6269 00 011 0 11 880</t>
  </si>
  <si>
    <t>420 E 11 6269 00 012 0 11 850</t>
  </si>
  <si>
    <t>420 E 11 6269 00 012 0 11 880</t>
  </si>
  <si>
    <t>420 E 11 6269 00 013 0 11 850</t>
  </si>
  <si>
    <t>420 E 11 6269 00 013 0 11 880</t>
  </si>
  <si>
    <t>420 E 11 6269 00 014 0 11 850</t>
  </si>
  <si>
    <t>420 E 11 6269 00 014 0 11 880</t>
  </si>
  <si>
    <t>420 E 11 6269 00 015 0 11 850</t>
  </si>
  <si>
    <t>420 E 11 6269 00 015 0 11 880</t>
  </si>
  <si>
    <t>420 E 11 6269 00 016 0 11 850</t>
  </si>
  <si>
    <t>420 E 11 6269 00 016 0 11 880</t>
  </si>
  <si>
    <t>420 E 11 6269 00 017 0 11 850</t>
  </si>
  <si>
    <t>420 E 11 6269 00 017 0 11 880</t>
  </si>
  <si>
    <t>420 E 11 6269 00 018 0 11 000</t>
  </si>
  <si>
    <t>420 E 11 6269 00 018 0 11 850</t>
  </si>
  <si>
    <t>420 E 11 6269 00 018 0 11 880</t>
  </si>
  <si>
    <t>420 E 11 6269 00 019 0 11 000</t>
  </si>
  <si>
    <t>420 E 11 6269 00 019 0 11 850</t>
  </si>
  <si>
    <t>420 E 11 6269 00 019 0 11 880</t>
  </si>
  <si>
    <t>420 E 11 6269 00 020 0 11 000</t>
  </si>
  <si>
    <t>420 E 11 6269 00 020 0 11 850</t>
  </si>
  <si>
    <t>420 E 11 6269 00 020 0 11 880</t>
  </si>
  <si>
    <t>420 E 11 6269 00 021 0 11 000</t>
  </si>
  <si>
    <t>420 E 11 6269 00 021 0 11 850</t>
  </si>
  <si>
    <t>420 E 11 6269 00 021 0 11 880</t>
  </si>
  <si>
    <t>420 E 11 6269 00 022 0 11 000</t>
  </si>
  <si>
    <t>420 E 11 6269 00 022 0 11 850</t>
  </si>
  <si>
    <t>420 E 11 6269 00 022 0 11 880</t>
  </si>
  <si>
    <t>420 E 11 6269 00 023 0 11 000</t>
  </si>
  <si>
    <t>420 E 11 6269 00 023 0 11 850</t>
  </si>
  <si>
    <t>420 E 11 6269 00 023 0 11 880</t>
  </si>
  <si>
    <t>420 E 11 6269 00 024 0 11 000</t>
  </si>
  <si>
    <t>420 E 11 6269 00 024 0 11 850</t>
  </si>
  <si>
    <t>420 E 11 6269 00 024 0 11 880</t>
  </si>
  <si>
    <t>420 E 11 6269 00 025 0 11 000</t>
  </si>
  <si>
    <t>420 E 11 6269 00 025 0 11 850</t>
  </si>
  <si>
    <t>420 E 11 6269 00 025 0 11 880</t>
  </si>
  <si>
    <t>420 E 11 6269 00 026 0 11 000</t>
  </si>
  <si>
    <t>420 E 11 6269 00 026 0 11 850</t>
  </si>
  <si>
    <t>420 E 11 6269 00 026 0 11 880</t>
  </si>
  <si>
    <t>420 E 11 6269 00 027 0 11 000</t>
  </si>
  <si>
    <t>420 E 11 6269 00 027 0 11 850</t>
  </si>
  <si>
    <t>420 E 11 6269 00 027 0 11 880</t>
  </si>
  <si>
    <t>420 E 11 6269 00 028 0 11 000</t>
  </si>
  <si>
    <t>420 E 11 6269 00 028 0 11 850</t>
  </si>
  <si>
    <t>420 E 11 6269 00 028 0 11 880</t>
  </si>
  <si>
    <t>420 E 11 6269 00 030 0 11 000</t>
  </si>
  <si>
    <t>420 E 11 6269 00 030 0 11 850</t>
  </si>
  <si>
    <t>420 E 11 6269 00 030 0 11 880</t>
  </si>
  <si>
    <t>420 E 11 6269 00 031 0 11 000</t>
  </si>
  <si>
    <t>420 E 11 6269 00 031 0 11 850</t>
  </si>
  <si>
    <t>420 E 11 6269 00 031 0 11 880</t>
  </si>
  <si>
    <t>420 E 11 6269 00 032 0 11 000</t>
  </si>
  <si>
    <t>420 E 11 6269 00 033 0 11 000</t>
  </si>
  <si>
    <t>420 E 11 6269 00 033 0 11 880</t>
  </si>
  <si>
    <t>420 E 11 6269 00 034 0 11 000</t>
  </si>
  <si>
    <t>420 E 11 6269 00 034 0 11 858</t>
  </si>
  <si>
    <t>420 E 11 6269 00 035 0 11 000</t>
  </si>
  <si>
    <t>420 E 11 6269 00 036 0 11 000</t>
  </si>
  <si>
    <t>420 E 11 6269 00 037 0 11 000</t>
  </si>
  <si>
    <t>420 E 11 6269 00 038 0 11 000</t>
  </si>
  <si>
    <t>420 E 11 6269 00 039 0 11 000</t>
  </si>
  <si>
    <t>420 E 11 6269 00 040 0 11 000</t>
  </si>
  <si>
    <t>420 E 11 6269 00 041 0 11 000</t>
  </si>
  <si>
    <t>420 E 11 6269 00 042 0 11 000</t>
  </si>
  <si>
    <t>420 E 11 6269 00 043 0 11 000</t>
  </si>
  <si>
    <t>420 E 11 6269 00 044 0 11 000</t>
  </si>
  <si>
    <t>420 E 11 6269 00 999 0 11 880</t>
  </si>
  <si>
    <t>420 E 11 6269 90 016 0 11 880</t>
  </si>
  <si>
    <t>420 E 11 6269 90 017 0 11 880</t>
  </si>
  <si>
    <t>420 E 11 6269 90 018 0 11 880</t>
  </si>
  <si>
    <t>420 E 11 6269 90 033 0 11 880</t>
  </si>
  <si>
    <t>420 E 11 6269 90 999 0 11 880</t>
  </si>
  <si>
    <t>420 E 11 6299 00 001 0 11 858</t>
  </si>
  <si>
    <t>420 E 11 6299 00 001 0 25 850</t>
  </si>
  <si>
    <t>420 E 11 6299 00 002 0 11 858</t>
  </si>
  <si>
    <t>420 E 11 6299 00 002 0 25 850</t>
  </si>
  <si>
    <t>420 E 11 6299 00 003 0 11 850</t>
  </si>
  <si>
    <t>420 E 11 6299 00 003 0 11 858</t>
  </si>
  <si>
    <t>420 E 11 6299 00 003 0 22 850</t>
  </si>
  <si>
    <t>420 E 11 6299 00 004 0 11 858</t>
  </si>
  <si>
    <t>420 E 11 6299 00 004 0 25 850</t>
  </si>
  <si>
    <t>420 E 11 6299 00 005 0 11 850</t>
  </si>
  <si>
    <t>420 E 11 6299 00 005 0 11 858</t>
  </si>
  <si>
    <t>420 E 11 6299 00 005 0 25 850</t>
  </si>
  <si>
    <t>420 E 11 6299 00 006 0 11 850</t>
  </si>
  <si>
    <t>420 E 11 6299 00 006 0 11 858</t>
  </si>
  <si>
    <t>420 E 11 6299 00 006 0 22 850</t>
  </si>
  <si>
    <t>420 E 11 6299 00 007 0 25 850</t>
  </si>
  <si>
    <t>420 E 11 6299 00 008 0 11 858</t>
  </si>
  <si>
    <t>420 E 11 6299 00 008 0 25 850</t>
  </si>
  <si>
    <t>420 E 11 6299 00 009 0 11 850</t>
  </si>
  <si>
    <t>420 E 11 6299 00 009 0 11 858</t>
  </si>
  <si>
    <t>420 E 11 6299 00 009 0 22 850</t>
  </si>
  <si>
    <t>420 E 11 6299 00 010 0 25 850</t>
  </si>
  <si>
    <t>420 E 11 6299 00 011 0 11 850</t>
  </si>
  <si>
    <t>420 E 11 6299 00 011 0 11 858</t>
  </si>
  <si>
    <t>420 E 11 6299 00 011 0 25 850</t>
  </si>
  <si>
    <t>420 E 11 6299 00 012 0 25 850</t>
  </si>
  <si>
    <t>420 E 11 6299 00 013 0 25 850</t>
  </si>
  <si>
    <t>420 E 11 6299 00 014 0 25 850</t>
  </si>
  <si>
    <t>420 E 11 6299 00 015 0 11 858</t>
  </si>
  <si>
    <t>420 E 11 6299 00 015 0 25 850</t>
  </si>
  <si>
    <t>420 E 11 6299 00 016 0 11 858</t>
  </si>
  <si>
    <t>420 E 11 6299 00 016 0 25 850</t>
  </si>
  <si>
    <t>420 E 11 6299 00 017 0 11 858</t>
  </si>
  <si>
    <t>420 E 11 6299 00 017 0 25 850</t>
  </si>
  <si>
    <t>420 E 11 6299 00 018 0 11 850</t>
  </si>
  <si>
    <t>420 E 11 6299 00 018 0 11 858</t>
  </si>
  <si>
    <t>420 E 11 6299 00 018 0 22 850</t>
  </si>
  <si>
    <t>420 E 11 6299 00 019 0 11 880</t>
  </si>
  <si>
    <t>420 E 11 6299 00 019 0 25 850</t>
  </si>
  <si>
    <t>420 E 11 6299 00 020 0 11 858</t>
  </si>
  <si>
    <t>420 E 11 6299 00 020 0 25 850</t>
  </si>
  <si>
    <t>420 E 11 6299 00 021 0 25 850</t>
  </si>
  <si>
    <t>420 E 11 6299 00 022 0 11 858</t>
  </si>
  <si>
    <t>420 E 11 6299 00 022 0 25 850</t>
  </si>
  <si>
    <t>420 E 11 6299 00 024 0 11 858</t>
  </si>
  <si>
    <t>420 E 11 6299 00 025 0 25 850</t>
  </si>
  <si>
    <t>420 E 11 6299 00 026 0 11 858</t>
  </si>
  <si>
    <t>420 E 11 6299 00 026 0 25 850</t>
  </si>
  <si>
    <t>420 E 11 6299 00 027 0 25 850</t>
  </si>
  <si>
    <t>420 E 11 6299 00 028 0 11 858</t>
  </si>
  <si>
    <t>420 E 11 6299 00 028 0 25 850</t>
  </si>
  <si>
    <t>420 E 11 6299 00 030 0 25 850</t>
  </si>
  <si>
    <t>420 E 11 6299 00 031 0 11 858</t>
  </si>
  <si>
    <t>420 E 11 6299 00 031 0 25 850</t>
  </si>
  <si>
    <t>420 E 11 6299 00 032 0 11 850</t>
  </si>
  <si>
    <t>420 E 11 6299 00 032 0 22 850</t>
  </si>
  <si>
    <t>420 E 11 6299 00 033 0 11 850</t>
  </si>
  <si>
    <t>420 E 11 6299 00 033 0 22 850</t>
  </si>
  <si>
    <t>420 E 11 6299 00 034 0 11 850</t>
  </si>
  <si>
    <t>420 E 11 6299 00 034 0 11 858</t>
  </si>
  <si>
    <t>420 E 11 6299 00 034 0 22 850</t>
  </si>
  <si>
    <t>420 E 11 6299 00 035 0 25 850</t>
  </si>
  <si>
    <t>420 E 11 6299 00 036 0 25 850</t>
  </si>
  <si>
    <t>420 E 11 6299 00 037 0 25 850</t>
  </si>
  <si>
    <t>420 E 11 6299 00 038 0 25 850</t>
  </si>
  <si>
    <t>420 E 11 6299 00 039 0 25 850</t>
  </si>
  <si>
    <t>420 E 11 6299 00 040 0 25 850</t>
  </si>
  <si>
    <t>420 E 11 6299 00 041 0 11 850</t>
  </si>
  <si>
    <t>420 E 11 6299 00 041 0 11 858</t>
  </si>
  <si>
    <t>420 E 11 6299 00 041 0 25 850</t>
  </si>
  <si>
    <t>420 E 11 6299 00 042 0 11 858</t>
  </si>
  <si>
    <t>420 E 11 6299 00 042 0 25 850</t>
  </si>
  <si>
    <t>420 E 11 6299 00 043 0 11 939</t>
  </si>
  <si>
    <t>420 E 11 6299 00 043 0 25 850</t>
  </si>
  <si>
    <t>420 E 11 6299 00 044 0 11 939</t>
  </si>
  <si>
    <t>420 E 11 6299 00 044 0 25 850</t>
  </si>
  <si>
    <t>420 E 11 6299 00 045 0 22 850</t>
  </si>
  <si>
    <t>420 E 11 6299 00 999 0 11 850</t>
  </si>
  <si>
    <t>420 E 11 6299 00 999 0 11 858</t>
  </si>
  <si>
    <t>420 E 11 6299 00 999 0 11 SUB</t>
  </si>
  <si>
    <t>420 E 11 6299 00 999 0 22 850</t>
  </si>
  <si>
    <t>420 E 11 6299 00 999 0 22 875</t>
  </si>
  <si>
    <t>420 E 11 6299 00 999 0 23 850</t>
  </si>
  <si>
    <t>420 E 11 6299 00 999 0 25 850</t>
  </si>
  <si>
    <t>420 E 11 6299 00 999 0 99 858</t>
  </si>
  <si>
    <t>420 E 11 6299 00 999 0 99 875</t>
  </si>
  <si>
    <t>420 E 11 6321 00 002 0 11 939</t>
  </si>
  <si>
    <t>420 E 11 6321 00 003 0 11 939</t>
  </si>
  <si>
    <t>420 E 11 6321 00 003 0 22 939</t>
  </si>
  <si>
    <t>420 E 11 6321 00 003 0 25 939</t>
  </si>
  <si>
    <t>420 E 11 6321 00 018 0 11 939</t>
  </si>
  <si>
    <t>420 E 11 6321 00 020 0 11 939</t>
  </si>
  <si>
    <t>420 E 11 6321 00 022 0 11 939</t>
  </si>
  <si>
    <t>420 E 11 6321 00 024 0 11 939</t>
  </si>
  <si>
    <t>420 E 11 6321 00 026 0 11 939</t>
  </si>
  <si>
    <t>420 E 11 6321 00 026 0 25 939</t>
  </si>
  <si>
    <t>420 E 11 6321 00 032 0 11 939</t>
  </si>
  <si>
    <t>420 E 11 6321 00 033 0 22 939</t>
  </si>
  <si>
    <t>420 E 11 6321 00 034 0 11 939</t>
  </si>
  <si>
    <t>420 E 11 6321 00 035 0 11 939</t>
  </si>
  <si>
    <t>420 E 11 6321 00 035 0 25 939</t>
  </si>
  <si>
    <t>420 E 11 6321 00 036 0 11 939</t>
  </si>
  <si>
    <t>420 E 11 6321 00 037 0 11 939</t>
  </si>
  <si>
    <t>420 E 11 6321 00 037 0 25 939</t>
  </si>
  <si>
    <t>420 E 11 6321 00 038 0 11 939</t>
  </si>
  <si>
    <t>420 E 11 6321 00 039 0 11 939</t>
  </si>
  <si>
    <t>420 E 11 6321 00 039 0 25 939</t>
  </si>
  <si>
    <t>420 E 11 6321 00 040 0 11 939</t>
  </si>
  <si>
    <t>420 E 11 6321 00 041 0 11 939</t>
  </si>
  <si>
    <t>420 E 11 6321 00 043 0 11 939</t>
  </si>
  <si>
    <t>420 E 11 6321 00 044 0 11 939</t>
  </si>
  <si>
    <t>420 E 11 6321 00 045 0 11 939</t>
  </si>
  <si>
    <t>420 E 11 6321 00 045 0 21 939</t>
  </si>
  <si>
    <t>420 E 11 6321 00 045 0 22 939</t>
  </si>
  <si>
    <t>420 E 11 6321 00 045 0 25 939</t>
  </si>
  <si>
    <t>420 E 11 6321 00 999 0 11 939</t>
  </si>
  <si>
    <t>420 E 11 6321 00 999 0 21 939</t>
  </si>
  <si>
    <t>420 E 11 6321 00 999 0 23 939</t>
  </si>
  <si>
    <t>420 E 11 6321 00 999 0 25 850</t>
  </si>
  <si>
    <t>420 E 11 6321 00 999 0 36 939</t>
  </si>
  <si>
    <t>420 E 11 6329 00 001 0 11 939</t>
  </si>
  <si>
    <t>420 E 11 6329 00 002 0 11 939</t>
  </si>
  <si>
    <t>420 E 11 6329 00 003 0 11 939</t>
  </si>
  <si>
    <t>420 E 11 6329 00 004 0 11 939</t>
  </si>
  <si>
    <t>420 E 11 6329 00 005 0 11 939</t>
  </si>
  <si>
    <t>420 E 11 6329 00 006 0 11 939</t>
  </si>
  <si>
    <t>420 E 11 6329 00 006 0 22 939</t>
  </si>
  <si>
    <t>420 E 11 6329 00 007 0 11 939</t>
  </si>
  <si>
    <t>420 E 11 6329 00 008 0 11 939</t>
  </si>
  <si>
    <t>420 E 11 6329 00 009 0 11 939</t>
  </si>
  <si>
    <t>420 E 11 6329 00 010 0 11 939</t>
  </si>
  <si>
    <t>420 E 11 6329 00 011 0 11 939</t>
  </si>
  <si>
    <t>420 E 11 6329 00 012 0 11 939</t>
  </si>
  <si>
    <t>420 E 11 6329 00 013 0 11 939</t>
  </si>
  <si>
    <t>420 E 11 6329 00 014 0 11 939</t>
  </si>
  <si>
    <t>420 E 11 6329 00 015 0 11 939</t>
  </si>
  <si>
    <t>420 E 11 6329 00 016 0 11 939</t>
  </si>
  <si>
    <t>420 E 11 6329 00 017 0 11 939</t>
  </si>
  <si>
    <t>420 E 11 6329 00 018 0 11 939</t>
  </si>
  <si>
    <t>420 E 11 6329 00 019 0 11 939</t>
  </si>
  <si>
    <t>420 E 11 6329 00 020 0 11 939</t>
  </si>
  <si>
    <t>420 E 11 6329 00 021 0 11 939</t>
  </si>
  <si>
    <t>420 E 11 6329 00 022 0 11 939</t>
  </si>
  <si>
    <t>420 E 11 6329 00 023 0 11 939</t>
  </si>
  <si>
    <t>420 E 11 6329 00 024 0 11 939</t>
  </si>
  <si>
    <t>420 E 11 6329 00 025 0 11 939</t>
  </si>
  <si>
    <t>420 E 11 6329 00 026 0 11 939</t>
  </si>
  <si>
    <t>420 E 11 6329 00 027 0 11 939</t>
  </si>
  <si>
    <t>420 E 11 6329 00 028 0 11 939</t>
  </si>
  <si>
    <t>420 E 11 6329 00 030 0 11 939</t>
  </si>
  <si>
    <t>420 E 11 6329 00 031 0 11 939</t>
  </si>
  <si>
    <t>420 E 11 6329 00 032 0 11 939</t>
  </si>
  <si>
    <t>420 E 11 6329 00 033 0 11 939</t>
  </si>
  <si>
    <t>420 E 11 6329 00 034 0 11 939</t>
  </si>
  <si>
    <t>420 E 11 6329 00 035 0 11 939</t>
  </si>
  <si>
    <t>420 E 11 6329 00 036 0 11 939</t>
  </si>
  <si>
    <t>420 E 11 6329 00 037 0 11 939</t>
  </si>
  <si>
    <t>420 E 11 6329 00 038 0 11 939</t>
  </si>
  <si>
    <t>420 E 11 6329 00 039 0 11 939</t>
  </si>
  <si>
    <t>420 E 11 6329 00 040 0 11 939</t>
  </si>
  <si>
    <t>420 E 11 6329 00 041 0 11 939</t>
  </si>
  <si>
    <t>420 E 11 6329 00 041 0 25 850</t>
  </si>
  <si>
    <t>420 E 11 6329 00 042 0 11 939</t>
  </si>
  <si>
    <t>420 E 11 6329 00 043 0 11 939</t>
  </si>
  <si>
    <t>420 E 11 6329 00 044 0 11 939</t>
  </si>
  <si>
    <t>420 E 11 6329 00 044 0 25 850</t>
  </si>
  <si>
    <t>420 E 11 6329 00 045 0 11 939</t>
  </si>
  <si>
    <t>420 E 11 6329 00 045 0 25 850</t>
  </si>
  <si>
    <t>420 E 11 6329 00 999 0 11 850</t>
  </si>
  <si>
    <t>420 E 11 6329 00 999 0 11 939</t>
  </si>
  <si>
    <t>420 E 11 6329 00 999 0 22 939</t>
  </si>
  <si>
    <t>420 E 11 6339 00 999 0 11 850</t>
  </si>
  <si>
    <t>420 E 11 6339 00 999 0 21 939</t>
  </si>
  <si>
    <t>420 E 11 6339 00 999 0 25 850</t>
  </si>
  <si>
    <t>420 E 11 6399 00 001 0 11 850</t>
  </si>
  <si>
    <t>420 E 11 6399 00 001 0 11 858</t>
  </si>
  <si>
    <t>420 E 11 6399 00 001 0 11 920</t>
  </si>
  <si>
    <t>420 E 11 6399 00 001 0 11 939</t>
  </si>
  <si>
    <t>420 E 11 6399 00 001 0 21 939</t>
  </si>
  <si>
    <t>420 E 11 6399 00 001 0 23 850</t>
  </si>
  <si>
    <t>420 E 11 6399 00 002 0 11 850</t>
  </si>
  <si>
    <t>420 E 11 6399 00 002 0 11 858</t>
  </si>
  <si>
    <t>420 E 11 6399 00 002 0 11 920</t>
  </si>
  <si>
    <t>420 E 11 6399 00 002 0 11 939</t>
  </si>
  <si>
    <t>420 E 11 6399 00 002 0 21 939</t>
  </si>
  <si>
    <t>420 E 11 6399 00 002 0 23 850</t>
  </si>
  <si>
    <t>420 E 11 6399 00 003 0 11 850</t>
  </si>
  <si>
    <t>420 E 11 6399 00 003 0 11 858</t>
  </si>
  <si>
    <t>420 E 11 6399 00 003 0 11 920</t>
  </si>
  <si>
    <t>420 E 11 6399 00 003 0 11 939</t>
  </si>
  <si>
    <t>420 E 11 6399 00 003 0 21 939</t>
  </si>
  <si>
    <t>420 E 11 6399 00 003 0 22 850</t>
  </si>
  <si>
    <t>420 E 11 6399 00 003 0 22 939</t>
  </si>
  <si>
    <t>420 E 11 6399 00 003 0 23 850</t>
  </si>
  <si>
    <t>420 E 11 6399 00 003 0 38 930</t>
  </si>
  <si>
    <t>420 E 11 6399 00 004 0 11 850</t>
  </si>
  <si>
    <t>420 E 11 6399 00 004 0 11 858</t>
  </si>
  <si>
    <t>420 E 11 6399 00 004 0 11 920</t>
  </si>
  <si>
    <t>420 E 11 6399 00 004 0 11 939</t>
  </si>
  <si>
    <t>420 E 11 6399 00 004 0 23 850</t>
  </si>
  <si>
    <t>420 E 11 6399 00 005 0 11 850</t>
  </si>
  <si>
    <t>420 E 11 6399 00 005 0 11 858</t>
  </si>
  <si>
    <t>420 E 11 6399 00 005 0 11 920</t>
  </si>
  <si>
    <t>420 E 11 6399 00 005 0 11 939</t>
  </si>
  <si>
    <t>420 E 11 6399 00 005 0 21 939</t>
  </si>
  <si>
    <t>420 E 11 6399 00 005 0 23 850</t>
  </si>
  <si>
    <t>420 E 11 6399 00 006 0 11 850</t>
  </si>
  <si>
    <t>420 E 11 6399 00 006 0 11 858</t>
  </si>
  <si>
    <t>420 E 11 6399 00 006 0 11 920</t>
  </si>
  <si>
    <t>420 E 11 6399 00 006 0 11 939</t>
  </si>
  <si>
    <t>420 E 11 6399 00 006 0 21 939</t>
  </si>
  <si>
    <t>420 E 11 6399 00 006 0 22 939</t>
  </si>
  <si>
    <t>420 E 11 6399 00 006 0 23 850</t>
  </si>
  <si>
    <t>420 E 11 6399 00 007 0 11 850</t>
  </si>
  <si>
    <t>420 E 11 6399 00 007 0 11 858</t>
  </si>
  <si>
    <t>420 E 11 6399 00 007 0 11 920</t>
  </si>
  <si>
    <t>420 E 11 6399 00 007 0 11 939</t>
  </si>
  <si>
    <t>420 E 11 6399 00 007 0 23 850</t>
  </si>
  <si>
    <t>420 E 11 6399 00 008 0 11 850</t>
  </si>
  <si>
    <t>420 E 11 6399 00 008 0 11 858</t>
  </si>
  <si>
    <t>420 E 11 6399 00 008 0 11 920</t>
  </si>
  <si>
    <t>420 E 11 6399 00 008 0 11 939</t>
  </si>
  <si>
    <t>420 E 11 6399 00 008 0 21 939</t>
  </si>
  <si>
    <t>420 E 11 6399 00 008 0 23 850</t>
  </si>
  <si>
    <t>420 E 11 6399 00 009 0 11 850</t>
  </si>
  <si>
    <t>420 E 11 6399 00 009 0 11 858</t>
  </si>
  <si>
    <t>420 E 11 6399 00 009 0 11 920</t>
  </si>
  <si>
    <t>420 E 11 6399 00 009 0 11 939</t>
  </si>
  <si>
    <t>420 E 11 6399 00 009 0 21 939</t>
  </si>
  <si>
    <t>420 E 11 6399 00 009 0 22 850</t>
  </si>
  <si>
    <t>420 E 11 6399 00 009 0 22 939</t>
  </si>
  <si>
    <t>420 E 11 6399 00 009 0 23 850</t>
  </si>
  <si>
    <t>420 E 11 6399 00 010 0 11 850</t>
  </si>
  <si>
    <t>420 E 11 6399 00 010 0 11 858</t>
  </si>
  <si>
    <t>420 E 11 6399 00 010 0 11 920</t>
  </si>
  <si>
    <t>420 E 11 6399 00 010 0 11 939</t>
  </si>
  <si>
    <t>420 E 11 6399 00 010 0 23 850</t>
  </si>
  <si>
    <t>420 E 11 6399 00 011 0 11 850</t>
  </si>
  <si>
    <t>420 E 11 6399 00 011 0 11 858</t>
  </si>
  <si>
    <t>420 E 11 6399 00 011 0 11 920</t>
  </si>
  <si>
    <t>420 E 11 6399 00 011 0 11 939</t>
  </si>
  <si>
    <t>420 E 11 6399 00 011 0 23 850</t>
  </si>
  <si>
    <t>420 E 11 6399 00 012 0 11 850</t>
  </si>
  <si>
    <t>420 E 11 6399 00 012 0 11 858</t>
  </si>
  <si>
    <t>420 E 11 6399 00 012 0 11 920</t>
  </si>
  <si>
    <t>420 E 11 6399 00 012 0 11 939</t>
  </si>
  <si>
    <t>420 E 11 6399 00 012 0 23 850</t>
  </si>
  <si>
    <t>420 E 11 6399 00 013 0 11 858</t>
  </si>
  <si>
    <t>420 E 11 6399 00 013 0 11 920</t>
  </si>
  <si>
    <t>420 E 11 6399 00 013 0 11 939</t>
  </si>
  <si>
    <t>420 E 11 6399 00 013 0 23 850</t>
  </si>
  <si>
    <t>420 E 11 6399 00 014 0 11 850</t>
  </si>
  <si>
    <t>420 E 11 6399 00 014 0 11 858</t>
  </si>
  <si>
    <t>420 E 11 6399 00 014 0 11 920</t>
  </si>
  <si>
    <t>420 E 11 6399 00 014 0 11 939</t>
  </si>
  <si>
    <t>420 E 11 6399 00 014 0 21 939</t>
  </si>
  <si>
    <t>420 E 11 6399 00 014 0 23 850</t>
  </si>
  <si>
    <t>420 E 11 6399 00 015 0 11 850</t>
  </si>
  <si>
    <t>420 E 11 6399 00 015 0 11 858</t>
  </si>
  <si>
    <t>420 E 11 6399 00 015 0 11 920</t>
  </si>
  <si>
    <t>420 E 11 6399 00 015 0 11 939</t>
  </si>
  <si>
    <t>420 E 11 6399 00 015 0 21 939</t>
  </si>
  <si>
    <t>420 E 11 6399 00 015 0 23 850</t>
  </si>
  <si>
    <t>420 E 11 6399 00 016 0 11 850</t>
  </si>
  <si>
    <t>420 E 11 6399 00 016 0 11 858</t>
  </si>
  <si>
    <t>420 E 11 6399 00 016 0 11 920</t>
  </si>
  <si>
    <t>420 E 11 6399 00 016 0 11 939</t>
  </si>
  <si>
    <t>420 E 11 6399 00 016 0 21 939</t>
  </si>
  <si>
    <t>420 E 11 6399 00 016 0 23 850</t>
  </si>
  <si>
    <t>420 E 11 6399 00 017 0 11 850</t>
  </si>
  <si>
    <t>420 E 11 6399 00 017 0 11 858</t>
  </si>
  <si>
    <t>420 E 11 6399 00 017 0 11 920</t>
  </si>
  <si>
    <t>420 E 11 6399 00 017 0 11 939</t>
  </si>
  <si>
    <t>420 E 11 6399 00 017 0 23 850</t>
  </si>
  <si>
    <t>420 E 11 6399 00 018 0 11 850</t>
  </si>
  <si>
    <t>420 E 11 6399 00 018 0 11 858</t>
  </si>
  <si>
    <t>420 E 11 6399 00 018 0 11 920</t>
  </si>
  <si>
    <t>420 E 11 6399 00 018 0 11 939</t>
  </si>
  <si>
    <t>420 E 11 6399 00 018 0 22 850</t>
  </si>
  <si>
    <t>420 E 11 6399 00 018 0 22 939</t>
  </si>
  <si>
    <t>420 E 11 6399 00 018 0 23 850</t>
  </si>
  <si>
    <t>420 E 11 6399 00 019 0 11 850</t>
  </si>
  <si>
    <t>420 E 11 6399 00 019 0 11 858</t>
  </si>
  <si>
    <t>420 E 11 6399 00 019 0 11 920</t>
  </si>
  <si>
    <t>420 E 11 6399 00 019 0 11 939</t>
  </si>
  <si>
    <t>420 E 11 6399 00 019 0 23 850</t>
  </si>
  <si>
    <t>420 E 11 6399 00 020 0 11 858</t>
  </si>
  <si>
    <t>420 E 11 6399 00 020 0 11 920</t>
  </si>
  <si>
    <t>420 E 11 6399 00 020 0 11 939</t>
  </si>
  <si>
    <t>420 E 11 6399 00 020 0 23 850</t>
  </si>
  <si>
    <t>420 E 11 6399 00 021 0 11 850</t>
  </si>
  <si>
    <t>420 E 11 6399 00 021 0 11 858</t>
  </si>
  <si>
    <t>420 E 11 6399 00 021 0 11 920</t>
  </si>
  <si>
    <t>420 E 11 6399 00 021 0 11 939</t>
  </si>
  <si>
    <t>420 E 11 6399 00 021 0 23 850</t>
  </si>
  <si>
    <t>420 E 11 6399 00 022 0 11 850</t>
  </si>
  <si>
    <t>420 E 11 6399 00 022 0 11 858</t>
  </si>
  <si>
    <t>420 E 11 6399 00 022 0 11 920</t>
  </si>
  <si>
    <t>420 E 11 6399 00 022 0 11 939</t>
  </si>
  <si>
    <t>420 E 11 6399 00 022 0 23 850</t>
  </si>
  <si>
    <t>420 E 11 6399 00 023 0 11 850</t>
  </si>
  <si>
    <t>420 E 11 6399 00 023 0 11 858</t>
  </si>
  <si>
    <t>420 E 11 6399 00 023 0 11 920</t>
  </si>
  <si>
    <t>420 E 11 6399 00 023 0 11 939</t>
  </si>
  <si>
    <t>420 E 11 6399 00 023 0 21 850</t>
  </si>
  <si>
    <t>420 E 11 6399 00 023 0 23 850</t>
  </si>
  <si>
    <t>420 E 11 6399 00 024 0 11 850</t>
  </si>
  <si>
    <t>420 E 11 6399 00 024 0 11 858</t>
  </si>
  <si>
    <t>420 E 11 6399 00 024 0 11 920</t>
  </si>
  <si>
    <t>420 E 11 6399 00 024 0 11 939</t>
  </si>
  <si>
    <t>420 E 11 6399 00 024 0 21 850</t>
  </si>
  <si>
    <t>420 E 11 6399 00 024 0 23 850</t>
  </si>
  <si>
    <t>420 E 11 6399 00 025 0 11 850</t>
  </si>
  <si>
    <t>420 E 11 6399 00 025 0 11 858</t>
  </si>
  <si>
    <t>420 E 11 6399 00 025 0 11 880</t>
  </si>
  <si>
    <t>420 E 11 6399 00 025 0 11 920</t>
  </si>
  <si>
    <t>420 E 11 6399 00 025 0 11 939</t>
  </si>
  <si>
    <t>420 E 11 6399 00 025 0 21 939</t>
  </si>
  <si>
    <t>420 E 11 6399 00 025 0 23 850</t>
  </si>
  <si>
    <t>420 E 11 6399 00 026 0 11 850</t>
  </si>
  <si>
    <t>420 E 11 6399 00 026 0 11 858</t>
  </si>
  <si>
    <t>420 E 11 6399 00 026 0 11 880</t>
  </si>
  <si>
    <t>420 E 11 6399 00 026 0 11 920</t>
  </si>
  <si>
    <t>420 E 11 6399 00 026 0 11 939</t>
  </si>
  <si>
    <t>420 E 11 6399 00 026 0 23 850</t>
  </si>
  <si>
    <t>420 E 11 6399 00 027 0 11 850</t>
  </si>
  <si>
    <t>420 E 11 6399 00 027 0 11 858</t>
  </si>
  <si>
    <t>420 E 11 6399 00 027 0 11 880</t>
  </si>
  <si>
    <t>420 E 11 6399 00 027 0 11 920</t>
  </si>
  <si>
    <t>420 E 11 6399 00 027 0 11 939</t>
  </si>
  <si>
    <t>420 E 11 6399 00 027 0 21 939</t>
  </si>
  <si>
    <t>420 E 11 6399 00 027 0 23 850</t>
  </si>
  <si>
    <t>420 E 11 6399 00 028 0 11 850</t>
  </si>
  <si>
    <t>420 E 11 6399 00 028 0 11 858</t>
  </si>
  <si>
    <t>420 E 11 6399 00 028 0 11 880</t>
  </si>
  <si>
    <t>420 E 11 6399 00 028 0 11 920</t>
  </si>
  <si>
    <t>420 E 11 6399 00 028 0 11 939</t>
  </si>
  <si>
    <t>420 E 11 6399 00 028 0 23 850</t>
  </si>
  <si>
    <t>420 E 11 6399 00 030 0 11 850</t>
  </si>
  <si>
    <t>420 E 11 6399 00 030 0 11 858</t>
  </si>
  <si>
    <t>420 E 11 6399 00 030 0 11 920</t>
  </si>
  <si>
    <t>420 E 11 6399 00 030 0 11 939</t>
  </si>
  <si>
    <t>420 E 11 6399 00 030 0 21 939</t>
  </si>
  <si>
    <t>420 E 11 6399 00 030 0 23 850</t>
  </si>
  <si>
    <t>420 E 11 6399 00 030 0 99 880</t>
  </si>
  <si>
    <t>420 E 11 6399 00 031 0 11 850</t>
  </si>
  <si>
    <t>420 E 11 6399 00 031 0 11 858</t>
  </si>
  <si>
    <t>420 E 11 6399 00 031 0 11 920</t>
  </si>
  <si>
    <t>420 E 11 6399 00 031 0 11 939</t>
  </si>
  <si>
    <t>420 E 11 6399 00 031 0 21 939</t>
  </si>
  <si>
    <t>420 E 11 6399 00 031 0 23 850</t>
  </si>
  <si>
    <t>420 E 11 6399 00 032 0 11 850</t>
  </si>
  <si>
    <t>420 E 11 6399 00 032 0 11 858</t>
  </si>
  <si>
    <t>420 E 11 6399 00 032 0 11 920</t>
  </si>
  <si>
    <t>420 E 11 6399 00 032 0 11 939</t>
  </si>
  <si>
    <t>420 E 11 6399 00 032 0 21 939</t>
  </si>
  <si>
    <t>420 E 11 6399 00 032 0 22 939</t>
  </si>
  <si>
    <t>420 E 11 6399 00 032 0 23 850</t>
  </si>
  <si>
    <t>420 E 11 6399 00 033 0 11 850</t>
  </si>
  <si>
    <t>420 E 11 6399 00 033 0 11 858</t>
  </si>
  <si>
    <t>420 E 11 6399 00 033 0 11 920</t>
  </si>
  <si>
    <t>420 E 11 6399 00 033 0 11 939</t>
  </si>
  <si>
    <t>420 E 11 6399 00 033 0 22 939</t>
  </si>
  <si>
    <t>420 E 11 6399 00 033 0 23 850</t>
  </si>
  <si>
    <t>420 E 11 6399 00 033 0 99 939</t>
  </si>
  <si>
    <t>420 E 11 6399 00 034 0 11 858</t>
  </si>
  <si>
    <t>420 E 11 6399 00 034 0 11 920</t>
  </si>
  <si>
    <t>420 E 11 6399 00 034 0 11 939</t>
  </si>
  <si>
    <t>420 E 11 6399 00 034 0 22 939</t>
  </si>
  <si>
    <t>420 E 11 6399 00 034 0 23 850</t>
  </si>
  <si>
    <t>420 E 11 6399 00 035 0 11 939</t>
  </si>
  <si>
    <t>420 E 11 6399 00 035 0 23 850</t>
  </si>
  <si>
    <t>420 E 11 6399 00 036 0 11 939</t>
  </si>
  <si>
    <t>420 E 11 6399 00 036 0 23 850</t>
  </si>
  <si>
    <t>420 E 11 6399 00 037 0 11 939</t>
  </si>
  <si>
    <t>420 E 11 6399 00 037 0 23 850</t>
  </si>
  <si>
    <t>420 E 11 6399 00 038 0 11 939</t>
  </si>
  <si>
    <t>420 E 11 6399 00 038 0 23 850</t>
  </si>
  <si>
    <t>420 E 11 6399 00 039 0 11 939</t>
  </si>
  <si>
    <t>420 E 11 6399 00 039 0 23 850</t>
  </si>
  <si>
    <t>420 E 11 6399 00 040 0 11 939</t>
  </si>
  <si>
    <t>420 E 11 6399 00 040 0 23 850</t>
  </si>
  <si>
    <t>420 E 11 6399 00 041 0 11 850</t>
  </si>
  <si>
    <t>420 E 11 6399 00 041 0 11 858</t>
  </si>
  <si>
    <t>420 E 11 6399 00 041 0 11 920</t>
  </si>
  <si>
    <t>420 E 11 6399 00 041 0 11 939</t>
  </si>
  <si>
    <t>420 E 11 6399 00 041 0 21 939</t>
  </si>
  <si>
    <t>420 E 11 6399 00 041 0 23 850</t>
  </si>
  <si>
    <t>420 E 11 6399 00 042 0 11 850</t>
  </si>
  <si>
    <t>420 E 11 6399 00 042 0 11 858</t>
  </si>
  <si>
    <t>420 E 11 6399 00 042 0 11 920</t>
  </si>
  <si>
    <t>420 E 11 6399 00 042 0 11 939</t>
  </si>
  <si>
    <t>420 E 11 6399 00 042 0 21 939</t>
  </si>
  <si>
    <t>420 E 11 6399 00 042 0 23 850</t>
  </si>
  <si>
    <t>420 E 11 6399 00 043 0 11 850</t>
  </si>
  <si>
    <t>420 E 11 6399 00 043 0 11 858</t>
  </si>
  <si>
    <t>420 E 11 6399 00 043 0 11 920</t>
  </si>
  <si>
    <t>420 E 11 6399 00 043 0 11 939</t>
  </si>
  <si>
    <t>420 E 11 6399 00 043 0 23 850</t>
  </si>
  <si>
    <t>420 E 11 6399 00 043 0 99 939</t>
  </si>
  <si>
    <t>420 E 11 6399 00 044 0 11 858</t>
  </si>
  <si>
    <t>420 E 11 6399 00 044 0 11 920</t>
  </si>
  <si>
    <t>420 E 11 6399 00 044 0 11 939</t>
  </si>
  <si>
    <t>420 E 11 6399 00 044 0 23 850</t>
  </si>
  <si>
    <t>420 E 11 6399 00 045 0 11 858</t>
  </si>
  <si>
    <t>420 E 11 6399 00 045 0 11 939</t>
  </si>
  <si>
    <t>420 E 11 6399 00 045 0 22 939</t>
  </si>
  <si>
    <t>420 E 11 6399 00 045 0 23 850</t>
  </si>
  <si>
    <t>420 E 11 6399 00 045 0 91 920</t>
  </si>
  <si>
    <t>420 E 11 6399 00 746 0 11 850</t>
  </si>
  <si>
    <t>420 E 11 6399 00 748 0 11 850</t>
  </si>
  <si>
    <t>420 E 11 6399 00 748 0 99 705</t>
  </si>
  <si>
    <t>420 E 11 6399 00 999 0 11 751</t>
  </si>
  <si>
    <t>420 E 11 6399 00 999 0 11 850</t>
  </si>
  <si>
    <t>420 E 11 6399 00 999 0 11 858</t>
  </si>
  <si>
    <t>420 E 11 6399 00 999 0 11 880</t>
  </si>
  <si>
    <t>420 E 11 6399 00 999 0 11 920</t>
  </si>
  <si>
    <t>420 E 11 6399 00 999 0 11 939</t>
  </si>
  <si>
    <t>420 E 11 6399 00 999 0 21 850</t>
  </si>
  <si>
    <t>420 E 11 6399 00 999 0 22 875</t>
  </si>
  <si>
    <t>420 E 11 6399 00 999 0 22 939</t>
  </si>
  <si>
    <t>420 E 11 6399 00 999 0 23 850</t>
  </si>
  <si>
    <t>420 E 11 6399 00 999 0 24 850</t>
  </si>
  <si>
    <t>420 E 11 6399 00 999 0 25 850</t>
  </si>
  <si>
    <t>420 E 11 6399 00 999 0 99 850</t>
  </si>
  <si>
    <t>420 E 11 6399 00 999 0 99 875</t>
  </si>
  <si>
    <t>420 E 11 6399 00 999 0 99 880</t>
  </si>
  <si>
    <t>420 E 11 6399 30 003 0 11 920</t>
  </si>
  <si>
    <t>420 E 11 6399 30 018 0 11 920</t>
  </si>
  <si>
    <t>420 E 11 6399 30 033 0 11 920</t>
  </si>
  <si>
    <t>420 E 11 6399 GR 003 0 11 850</t>
  </si>
  <si>
    <t>420 E 11 6399 gr 018 0 99 705</t>
  </si>
  <si>
    <t>420 E 11 6399 gr 032 0 99 705</t>
  </si>
  <si>
    <t>420 E 11 6399 gr 746 0 99 705</t>
  </si>
  <si>
    <t>420 E 11 6399 gr 747 0 99 705</t>
  </si>
  <si>
    <t>420 E 11 6399 gr 748 0 99 705</t>
  </si>
  <si>
    <t>420 E 11 6412 00 003 0 22 850</t>
  </si>
  <si>
    <t>420 E 11 6412 00 009 0 22 850</t>
  </si>
  <si>
    <t>420 E 11 6412 00 018 0 11 858</t>
  </si>
  <si>
    <t>420 E 11 6412 00 018 0 22 850</t>
  </si>
  <si>
    <t>420 E 11 6412 00 749 0 99 705</t>
  </si>
  <si>
    <t>420 E 11 6412 00 999 0 22 875</t>
  </si>
  <si>
    <t>420 E 11 6412 00 999 0 38 875</t>
  </si>
  <si>
    <t>420 E 11 6412 00 999 0 99 875</t>
  </si>
  <si>
    <t>420 E 11 6412 cl 999 0 22 875</t>
  </si>
  <si>
    <t>420 E 11 6412 DC 999 0 22 875</t>
  </si>
  <si>
    <t>420 E 11 6412 GR 003 0 99 705</t>
  </si>
  <si>
    <t>420 E 11 6412 gr 746 0 99 705</t>
  </si>
  <si>
    <t>420 E 11 6412 gr 747 0 99 705</t>
  </si>
  <si>
    <t>420 E 11 6412 gr 748 0 99 705</t>
  </si>
  <si>
    <t>420 E 11 6412 TW 999 0 22 875</t>
  </si>
  <si>
    <t>420 E 11 6412 TX 999 0 22 875</t>
  </si>
  <si>
    <t>420 E 11 6412 UR 999 0 22 875</t>
  </si>
  <si>
    <t>420 E 11 6429 00 999 0 99 731</t>
  </si>
  <si>
    <t>INS/BONDING COSTS</t>
  </si>
  <si>
    <t>420 E 11 6495 00 003 0 22 850</t>
  </si>
  <si>
    <t>420 E 11 6495 00 006 0 22 850</t>
  </si>
  <si>
    <t>420 E 11 6495 00 009 0 22 850</t>
  </si>
  <si>
    <t>420 E 11 6495 00 018 0 22 850</t>
  </si>
  <si>
    <t>420 E 11 6495 00 031 0 11 858</t>
  </si>
  <si>
    <t>420 E 11 6495 00 033 0 22 850</t>
  </si>
  <si>
    <t>420 E 11 6499 00 021 0 23 850</t>
  </si>
  <si>
    <t>420 E 11 6499 00 022 0 23 850</t>
  </si>
  <si>
    <t>420 E 11 6499 00 999 0 11 705</t>
  </si>
  <si>
    <t>420 E 11 6499 00 999 0 11 850</t>
  </si>
  <si>
    <t>420 E 11 6499 00 999 0 11 858</t>
  </si>
  <si>
    <t>420 E 11 6499 00 999 0 11 920</t>
  </si>
  <si>
    <t>420 E 11 6499 00 999 0 22 875</t>
  </si>
  <si>
    <t>420 E 11 6499 00 999 0 30 844</t>
  </si>
  <si>
    <t>420 E 11 6499 gr 746 0 99 705</t>
  </si>
  <si>
    <t>420 E 11 6499 gr 747 0 99 705</t>
  </si>
  <si>
    <t>420 E 11 6499 gr 748 0 99 705</t>
  </si>
  <si>
    <t>420 E 12 6329 00 035 0 99 939</t>
  </si>
  <si>
    <t>420 E 12 6329 00 036 0 99 939</t>
  </si>
  <si>
    <t>420 E 12 6329 00 043 0 99 850</t>
  </si>
  <si>
    <t>420 E 12 6329 00 043 0 99 939</t>
  </si>
  <si>
    <t>420 E 12 6396 00 001 0 99 850</t>
  </si>
  <si>
    <t>STUDENT CREDITS</t>
  </si>
  <si>
    <t>420 E 12 6396 00 003 0 99 850</t>
  </si>
  <si>
    <t>420 E 12 6396 00 004 0 99 850</t>
  </si>
  <si>
    <t>420 E 12 6396 00 014 0 99 850</t>
  </si>
  <si>
    <t>420 E 12 6396 00 021 0 99 850</t>
  </si>
  <si>
    <t>420 E 12 6396 00 034 0 99 850</t>
  </si>
  <si>
    <t>420 E 12 6399 00 024 0 99 850</t>
  </si>
  <si>
    <t>420 E 12 6399 00 999 0 99 850</t>
  </si>
  <si>
    <t>420 E 12 6399 00 999 0 99 939</t>
  </si>
  <si>
    <t>420 E 12 6411 00 006 0 99 850</t>
  </si>
  <si>
    <t>420 E 12 6411 00 018 0 99 850</t>
  </si>
  <si>
    <t>420 E 13 6239 00 999 0 21 850</t>
  </si>
  <si>
    <t>420 E 13 6239 00 999 0 22 850</t>
  </si>
  <si>
    <t>420 E 13 6239 00 999 0 25 850</t>
  </si>
  <si>
    <t>420 E 13 6239 00 999 0 99 850</t>
  </si>
  <si>
    <t>420 E 13 6239 00 999 0 99 859</t>
  </si>
  <si>
    <t>420 E 13 6269 00 999 0 99 859</t>
  </si>
  <si>
    <t>420 E 13 6299 00 999 0 25 850</t>
  </si>
  <si>
    <t>420 E 13 6399 00 007 0 21 859</t>
  </si>
  <si>
    <t>420 E 13 6399 00 016 0 21 859</t>
  </si>
  <si>
    <t>420 E 13 6399 00 749 0 99 850</t>
  </si>
  <si>
    <t>420 E 13 6399 00 749 0 99 875</t>
  </si>
  <si>
    <t>420 E 13 6399 00 999 0 23 850</t>
  </si>
  <si>
    <t>420 E 13 6399 00 999 0 25 850</t>
  </si>
  <si>
    <t>420 E 13 6399 00 999 0 99 859</t>
  </si>
  <si>
    <t>420 E 13 6399 UN 999 0 22 875</t>
  </si>
  <si>
    <t>420 E 13 6411 00 001 0 21 859</t>
  </si>
  <si>
    <t>420 E 13 6411 00 001 0 23 850</t>
  </si>
  <si>
    <t>420 E 13 6411 00 001 0 25 850</t>
  </si>
  <si>
    <t>420 E 13 6411 00 001 0 91 920</t>
  </si>
  <si>
    <t>420 E 13 6411 00 001 0 99 850</t>
  </si>
  <si>
    <t>420 E 13 6411 00 001 0 99 920</t>
  </si>
  <si>
    <t>420 E 13 6411 00 002 0 23 850</t>
  </si>
  <si>
    <t>420 E 13 6411 00 002 0 99 850</t>
  </si>
  <si>
    <t>420 E 13 6411 00 003 0 22 850</t>
  </si>
  <si>
    <t>420 E 13 6411 00 003 0 23 850</t>
  </si>
  <si>
    <t>420 E 13 6411 00 003 0 38 860</t>
  </si>
  <si>
    <t>420 E 13 6411 00 003 0 99 850</t>
  </si>
  <si>
    <t>420 E 13 6411 00 003 0 99 860</t>
  </si>
  <si>
    <t>420 E 13 6411 00 004 0 11 850</t>
  </si>
  <si>
    <t>420 E 13 6411 00 004 0 21 859</t>
  </si>
  <si>
    <t>420 E 13 6411 00 004 0 23 850</t>
  </si>
  <si>
    <t>420 E 13 6411 00 004 0 25 850</t>
  </si>
  <si>
    <t>420 E 13 6411 00 004 0 99 850</t>
  </si>
  <si>
    <t>420 E 13 6411 00 005 0 23 850</t>
  </si>
  <si>
    <t>420 E 13 6411 00 005 0 99 850</t>
  </si>
  <si>
    <t>420 E 13 6411 00 006 0 22 850</t>
  </si>
  <si>
    <t>420 E 13 6411 00 006 0 23 850</t>
  </si>
  <si>
    <t>420 E 13 6411 00 006 0 38 860</t>
  </si>
  <si>
    <t>420 E 13 6411 00 006 0 99 850</t>
  </si>
  <si>
    <t>420 E 13 6411 00 006 0 99 858</t>
  </si>
  <si>
    <t>420 E 13 6411 00 006 0 99 860</t>
  </si>
  <si>
    <t>420 E 13 6411 00 007 0 11 850</t>
  </si>
  <si>
    <t>420 E 13 6411 00 007 0 21 859</t>
  </si>
  <si>
    <t>420 E 13 6411 00 007 0 23 850</t>
  </si>
  <si>
    <t>420 E 13 6411 00 007 0 25 850</t>
  </si>
  <si>
    <t>420 E 13 6411 00 007 0 99 850</t>
  </si>
  <si>
    <t>420 E 13 6411 00 008 0 23 850</t>
  </si>
  <si>
    <t>420 E 13 6411 00 009 0 21 859</t>
  </si>
  <si>
    <t>420 E 13 6411 00 009 0 22 850</t>
  </si>
  <si>
    <t>420 E 13 6411 00 009 0 23 850</t>
  </si>
  <si>
    <t>420 E 13 6411 00 009 0 38 860</t>
  </si>
  <si>
    <t>420 E 13 6411 00 009 0 99 850</t>
  </si>
  <si>
    <t>420 E 13 6411 00 009 0 99 860</t>
  </si>
  <si>
    <t>420 E 13 6411 00 010 0 23 850</t>
  </si>
  <si>
    <t>420 E 13 6411 00 010 0 25 850</t>
  </si>
  <si>
    <t>420 E 13 6411 00 010 0 99 850</t>
  </si>
  <si>
    <t>420 E 13 6411 00 011 0 23 850</t>
  </si>
  <si>
    <t>420 E 13 6411 00 012 0 11 859</t>
  </si>
  <si>
    <t>420 E 13 6411 00 012 0 21 859</t>
  </si>
  <si>
    <t>420 E 13 6411 00 012 0 23 850</t>
  </si>
  <si>
    <t>420 E 13 6411 00 012 0 25 850</t>
  </si>
  <si>
    <t>420 E 13 6411 00 012 0 99 850</t>
  </si>
  <si>
    <t>420 E 13 6411 00 013 0 23 850</t>
  </si>
  <si>
    <t>420 E 13 6411 00 013 0 99 850</t>
  </si>
  <si>
    <t>420 E 13 6411 00 014 0 11 850</t>
  </si>
  <si>
    <t>420 E 13 6411 00 014 0 21 859</t>
  </si>
  <si>
    <t>420 E 13 6411 00 014 0 23 850</t>
  </si>
  <si>
    <t>420 E 13 6411 00 014 0 25 850</t>
  </si>
  <si>
    <t>420 E 13 6411 00 014 0 99 742</t>
  </si>
  <si>
    <t>420 E 13 6411 00 014 0 99 850</t>
  </si>
  <si>
    <t>420 E 13 6411 00 015 0 23 850</t>
  </si>
  <si>
    <t>420 E 13 6411 00 016 0 21 859</t>
  </si>
  <si>
    <t>420 E 13 6411 00 016 0 23 850</t>
  </si>
  <si>
    <t>420 E 13 6411 00 016 0 25 850</t>
  </si>
  <si>
    <t>420 E 13 6411 00 016 0 99 850</t>
  </si>
  <si>
    <t>420 E 13 6411 00 017 0 23 850</t>
  </si>
  <si>
    <t>420 E 13 6411 00 018 0 22 850</t>
  </si>
  <si>
    <t>420 E 13 6411 00 018 0 23 850</t>
  </si>
  <si>
    <t>420 E 13 6411 00 018 0 38 860</t>
  </si>
  <si>
    <t>420 E 13 6411 00 018 0 99 850</t>
  </si>
  <si>
    <t>420 E 13 6411 00 018 0 99 858</t>
  </si>
  <si>
    <t>420 E 13 6411 00 018 0 99 875</t>
  </si>
  <si>
    <t>420 E 13 6411 00 018 0 99 920</t>
  </si>
  <si>
    <t>420 E 13 6411 00 019 0 11 859</t>
  </si>
  <si>
    <t>420 E 13 6411 00 019 0 21 859</t>
  </si>
  <si>
    <t>420 E 13 6411 00 019 0 23 850</t>
  </si>
  <si>
    <t>420 E 13 6411 00 019 0 25 850</t>
  </si>
  <si>
    <t>420 E 13 6411 00 019 0 99 850</t>
  </si>
  <si>
    <t>420 E 13 6411 00 020 0 23 850</t>
  </si>
  <si>
    <t>420 E 13 6411 00 021 0 21 859</t>
  </si>
  <si>
    <t>420 E 13 6411 00 021 0 23 850</t>
  </si>
  <si>
    <t>420 E 13 6411 00 021 0 25 850</t>
  </si>
  <si>
    <t>420 E 13 6411 00 021 0 99 850</t>
  </si>
  <si>
    <t>420 E 13 6411 00 022 0 23 850</t>
  </si>
  <si>
    <t>420 E 13 6411 00 023 0 21 859</t>
  </si>
  <si>
    <t>420 E 13 6411 00 023 0 23 850</t>
  </si>
  <si>
    <t>420 E 13 6411 00 023 0 25 850</t>
  </si>
  <si>
    <t>420 E 13 6411 00 023 0 99 850</t>
  </si>
  <si>
    <t>420 E 13 6411 00 024 0 11 850</t>
  </si>
  <si>
    <t>420 E 13 6411 00 024 0 23 850</t>
  </si>
  <si>
    <t>420 E 13 6411 00 025 0 11 850</t>
  </si>
  <si>
    <t>420 E 13 6411 00 025 0 21 859</t>
  </si>
  <si>
    <t>420 E 13 6411 00 025 0 23 850</t>
  </si>
  <si>
    <t>420 E 13 6411 00 025 0 25 850</t>
  </si>
  <si>
    <t>420 E 13 6411 00 025 0 36 850</t>
  </si>
  <si>
    <t>420 E 13 6411 00 025 0 91 920</t>
  </si>
  <si>
    <t>420 E 13 6411 00 025 0 99 850</t>
  </si>
  <si>
    <t>420 E 13 6411 00 026 0 23 850</t>
  </si>
  <si>
    <t>420 E 13 6411 00 027 0 21 859</t>
  </si>
  <si>
    <t>420 E 13 6411 00 027 0 23 850</t>
  </si>
  <si>
    <t>420 E 13 6411 00 027 0 25 850</t>
  </si>
  <si>
    <t>420 E 13 6411 00 027 0 99 850</t>
  </si>
  <si>
    <t>420 E 13 6411 00 028 0 23 850</t>
  </si>
  <si>
    <t>420 E 13 6411 00 028 0 99 850</t>
  </si>
  <si>
    <t>420 E 13 6411 00 030 0 23 850</t>
  </si>
  <si>
    <t>420 E 13 6411 00 030 0 25 850</t>
  </si>
  <si>
    <t>420 E 13 6411 00 030 0 37 850</t>
  </si>
  <si>
    <t>420 E 13 6411 00 030 0 99 850</t>
  </si>
  <si>
    <t>420 E 13 6411 00 030 0 99 920</t>
  </si>
  <si>
    <t>420 E 13 6411 00 031 0 23 850</t>
  </si>
  <si>
    <t>420 E 13 6411 00 031 0 37 850</t>
  </si>
  <si>
    <t>420 E 13 6411 00 031 0 99 850</t>
  </si>
  <si>
    <t>420 E 13 6411 00 032 0 11 859</t>
  </si>
  <si>
    <t>420 E 13 6411 00 032 0 21 859</t>
  </si>
  <si>
    <t>420 E 13 6411 00 032 0 22 850</t>
  </si>
  <si>
    <t>420 E 13 6411 00 032 0 23 850</t>
  </si>
  <si>
    <t>420 E 13 6411 00 032 0 99 850</t>
  </si>
  <si>
    <t>420 E 13 6411 00 033 0 22 850</t>
  </si>
  <si>
    <t>420 E 13 6411 00 033 0 23 850</t>
  </si>
  <si>
    <t>420 E 13 6411 00 033 0 38 850</t>
  </si>
  <si>
    <t>420 E 13 6411 00 033 0 99 850</t>
  </si>
  <si>
    <t>420 E 13 6411 00 033 0 99 875</t>
  </si>
  <si>
    <t>420 E 13 6411 00 033 0 99 920</t>
  </si>
  <si>
    <t>420 E 13 6411 00 034 0 22 850</t>
  </si>
  <si>
    <t>420 E 13 6411 00 034 0 23 850</t>
  </si>
  <si>
    <t>420 E 13 6411 00 034 0 38 860</t>
  </si>
  <si>
    <t>420 E 13 6411 00 034 0 99 850</t>
  </si>
  <si>
    <t>420 E 13 6411 00 034 0 99 875</t>
  </si>
  <si>
    <t>420 E 13 6411 00 034 0 99 920</t>
  </si>
  <si>
    <t>420 E 13 6411 00 035 0 23 850</t>
  </si>
  <si>
    <t>420 E 13 6411 00 035 0 25 850</t>
  </si>
  <si>
    <t>420 E 13 6411 00 036 0 23 850</t>
  </si>
  <si>
    <t>420 E 13 6411 00 037 0 23 850</t>
  </si>
  <si>
    <t>420 E 13 6411 00 037 0 25 850</t>
  </si>
  <si>
    <t>420 E 13 6411 00 038 0 23 850</t>
  </si>
  <si>
    <t>420 E 13 6411 00 039 0 23 850</t>
  </si>
  <si>
    <t>420 E 13 6411 00 039 0 25 850</t>
  </si>
  <si>
    <t>420 E 13 6411 00 040 0 23 850</t>
  </si>
  <si>
    <t>420 E 13 6411 00 041 0 23 850</t>
  </si>
  <si>
    <t>420 E 13 6411 00 041 0 99 850</t>
  </si>
  <si>
    <t>420 E 13 6411 00 042 0 11 850</t>
  </si>
  <si>
    <t>420 E 13 6411 00 042 0 21 859</t>
  </si>
  <si>
    <t>420 E 13 6411 00 042 0 23 850</t>
  </si>
  <si>
    <t>420 E 13 6411 00 042 0 25 850</t>
  </si>
  <si>
    <t>420 E 13 6411 00 042 0 99 850</t>
  </si>
  <si>
    <t>420 E 13 6411 00 043 0 21 859</t>
  </si>
  <si>
    <t>420 E 13 6411 00 043 0 23 850</t>
  </si>
  <si>
    <t>420 E 13 6411 00 043 0 25 850</t>
  </si>
  <si>
    <t>420 E 13 6411 00 043 0 37 850</t>
  </si>
  <si>
    <t>420 E 13 6411 00 043 0 99 850</t>
  </si>
  <si>
    <t>420 E 13 6411 00 044 0 23 850</t>
  </si>
  <si>
    <t>420 E 13 6411 00 044 0 37 850</t>
  </si>
  <si>
    <t>420 E 13 6411 00 045 0 22 850</t>
  </si>
  <si>
    <t>420 E 13 6411 00 045 0 23 850</t>
  </si>
  <si>
    <t>420 E 13 6411 00 045 0 37 850</t>
  </si>
  <si>
    <t>420 E 13 6411 00 045 0 38 860</t>
  </si>
  <si>
    <t>420 E 13 6411 00 045 0 99 875</t>
  </si>
  <si>
    <t>420 E 13 6411 00 045 0 99 920</t>
  </si>
  <si>
    <t>420 E 13 6411 00 746 0 23 850</t>
  </si>
  <si>
    <t>420 E 13 6411 00 746 0 99 850</t>
  </si>
  <si>
    <t>420 E 13 6411 00 747 0 23 850</t>
  </si>
  <si>
    <t>420 E 13 6411 00 747 0 99 850</t>
  </si>
  <si>
    <t>420 E 13 6411 00 748 0 25 859</t>
  </si>
  <si>
    <t>420 E 13 6411 00 748 0 99 850</t>
  </si>
  <si>
    <t>420 E 13 6411 00 749 0 21 859</t>
  </si>
  <si>
    <t>420 E 13 6411 00 749 0 22 850</t>
  </si>
  <si>
    <t>420 E 13 6411 00 749 0 23 850</t>
  </si>
  <si>
    <t>420 E 13 6411 00 749 0 99 850</t>
  </si>
  <si>
    <t>420 E 13 6411 00 999 0 11 850</t>
  </si>
  <si>
    <t>420 E 13 6411 00 999 0 11 939</t>
  </si>
  <si>
    <t>420 E 13 6411 00 999 0 21 850</t>
  </si>
  <si>
    <t>420 E 13 6411 00 999 0 22 850</t>
  </si>
  <si>
    <t>420 E 13 6411 00 999 0 22 875</t>
  </si>
  <si>
    <t>420 E 13 6411 00 999 0 23 850</t>
  </si>
  <si>
    <t>420 E 13 6411 00 999 0 25 850</t>
  </si>
  <si>
    <t>420 E 13 6411 00 999 0 25 859</t>
  </si>
  <si>
    <t>420 E 13 6411 00 999 0 99 850</t>
  </si>
  <si>
    <t>420 E 13 6411 00 999 0 99 859</t>
  </si>
  <si>
    <t>420 E 13 6494 00 999 0 99 850</t>
  </si>
  <si>
    <t>RECLASS TRANSP EXP</t>
  </si>
  <si>
    <t>420 E 13 6495 00 749 0 99 850</t>
  </si>
  <si>
    <t>420 E 13 6495 00 999 0 23 850</t>
  </si>
  <si>
    <t>420 E 13 6499 00 749 0 25 850</t>
  </si>
  <si>
    <t>420 E 13 6499 00 749 0 99 850</t>
  </si>
  <si>
    <t>420 E 13 6499 00 999 0 23 850</t>
  </si>
  <si>
    <t>420 E 13 6499 00 999 0 99 850</t>
  </si>
  <si>
    <t>420 E 13 6499 00 999 0 99 859</t>
  </si>
  <si>
    <t>420 E 21 6239 00 748 0 99 705</t>
  </si>
  <si>
    <t>420 E 21 6399 00 749 0 38 860</t>
  </si>
  <si>
    <t>420 E 21 6399 00 749 0 99 858</t>
  </si>
  <si>
    <t>420 E 21 6399 00 749 0 99 860</t>
  </si>
  <si>
    <t>420 E 21 6399 00 999 0 23 850</t>
  </si>
  <si>
    <t>420 E 21 6399 00 999 0 99 850</t>
  </si>
  <si>
    <t>420 E 21 6399 00 999 0 99 875</t>
  </si>
  <si>
    <t>420 E 21 6411 00 746 0 23 850</t>
  </si>
  <si>
    <t>420 E 21 6411 00 746 0 99 705</t>
  </si>
  <si>
    <t>420 E 21 6411 00 746 0 99 850</t>
  </si>
  <si>
    <t>420 E 21 6411 00 747 0 25 850</t>
  </si>
  <si>
    <t>420 E 21 6411 00 747 0 99 705</t>
  </si>
  <si>
    <t>420 E 21 6411 00 747 0 99 850</t>
  </si>
  <si>
    <t>420 E 21 6411 00 748 0 23 850</t>
  </si>
  <si>
    <t>420 E 21 6411 00 748 0 99 850</t>
  </si>
  <si>
    <t>420 E 21 6411 00 749 0 23 850</t>
  </si>
  <si>
    <t>420 E 21 6411 00 749 0 99 850</t>
  </si>
  <si>
    <t>420 E 21 6411 00 749 0 99 858</t>
  </si>
  <si>
    <t>420 E 21 6411 00 749 0 99 875</t>
  </si>
  <si>
    <t>420 E 21 6411 00 749 0 99 881</t>
  </si>
  <si>
    <t>420 E 21 6411 00 750 0 99 850</t>
  </si>
  <si>
    <t>420 E 21 6411 00 750 0 99 875</t>
  </si>
  <si>
    <t>420 E 21 6411 00 999 0 99 850</t>
  </si>
  <si>
    <t>420 E 21 6411 00 999 0 99 875</t>
  </si>
  <si>
    <t>420 E 21 6495 00 749 0 99 875</t>
  </si>
  <si>
    <t>420 E 21 6499 00 999 0 23 850</t>
  </si>
  <si>
    <t>420 E 21 6499 00 999 0 99 850</t>
  </si>
  <si>
    <t>420 E 21 6499 00 999 0 99 875</t>
  </si>
  <si>
    <t>420 E 23 6291 00 749 0 99 705</t>
  </si>
  <si>
    <t>CONSULTING SERVICES</t>
  </si>
  <si>
    <t>420 E 23 6299 00 747 0 99 705</t>
  </si>
  <si>
    <t>420 E 23 6399 00 001 0 99 751</t>
  </si>
  <si>
    <t>420 E 23 6399 00 004 0 99 751</t>
  </si>
  <si>
    <t>420 E 23 6399 00 005 0 99 751</t>
  </si>
  <si>
    <t>420 E 23 6399 00 006 0 99 751</t>
  </si>
  <si>
    <t>420 E 23 6399 00 007 0 99 751</t>
  </si>
  <si>
    <t>420 E 23 6399 00 010 0 99 751</t>
  </si>
  <si>
    <t>420 E 23 6399 00 012 0 99 751</t>
  </si>
  <si>
    <t>420 E 23 6399 00 014 0 99 751</t>
  </si>
  <si>
    <t>420 E 23 6399 00 016 0 99 751</t>
  </si>
  <si>
    <t>420 E 23 6399 00 018 0 99 751</t>
  </si>
  <si>
    <t>420 E 23 6399 00 019 0 99 751</t>
  </si>
  <si>
    <t>420 E 23 6399 00 023 0 99 751</t>
  </si>
  <si>
    <t>420 E 23 6399 00 025 0 99 751</t>
  </si>
  <si>
    <t>420 E 23 6399 00 027 0 99 751</t>
  </si>
  <si>
    <t>420 E 23 6399 00 030 0 99 751</t>
  </si>
  <si>
    <t>420 E 23 6399 00 032 0 99 751</t>
  </si>
  <si>
    <t>420 E 23 6399 00 034 0 99 751</t>
  </si>
  <si>
    <t>420 E 23 6399 00 042 0 99 751</t>
  </si>
  <si>
    <t>420 E 23 6399 00 746 0 99 705</t>
  </si>
  <si>
    <t>420 E 23 6399 00 747 0 99 705</t>
  </si>
  <si>
    <t>420 E 23 6399 00 748 0 99 705</t>
  </si>
  <si>
    <t>420 E 23 6399 00 749 0 99 705</t>
  </si>
  <si>
    <t>420 E 23 6399 00 999 0 99 705</t>
  </si>
  <si>
    <t>420 E 23 6411 00 003 0 99 705</t>
  </si>
  <si>
    <t>420 E 23 6411 00 006 0 99 705</t>
  </si>
  <si>
    <t>420 E 23 6411 00 007 0 99 705</t>
  </si>
  <si>
    <t>420 E 23 6411 00 009 0 99 705</t>
  </si>
  <si>
    <t>420 E 23 6411 00 010 0 99 705</t>
  </si>
  <si>
    <t>420 E 23 6411 00 014 0 99 705</t>
  </si>
  <si>
    <t>420 E 23 6411 00 016 0 99 705</t>
  </si>
  <si>
    <t>420 E 23 6411 00 017 0 99 705</t>
  </si>
  <si>
    <t>420 E 23 6411 00 019 0 99 705</t>
  </si>
  <si>
    <t>420 E 23 6411 00 023 0 99 705</t>
  </si>
  <si>
    <t>420 E 23 6411 00 025 0 99 705</t>
  </si>
  <si>
    <t>420 E 23 6411 00 027 0 99 705</t>
  </si>
  <si>
    <t>420 E 23 6411 00 028 0 99 705</t>
  </si>
  <si>
    <t>420 E 23 6411 00 030 0 99 705</t>
  </si>
  <si>
    <t>420 E 23 6411 00 030 0 99 881</t>
  </si>
  <si>
    <t>420 E 23 6411 00 034 0 99 705</t>
  </si>
  <si>
    <t>420 E 23 6411 00 034 0 99 881</t>
  </si>
  <si>
    <t>420 E 23 6411 00 035 0 99 705</t>
  </si>
  <si>
    <t>420 E 23 6411 00 037 0 99 705</t>
  </si>
  <si>
    <t>420 E 23 6411 00 041 0 99 705</t>
  </si>
  <si>
    <t>420 E 23 6411 00 042 0 99 705</t>
  </si>
  <si>
    <t>420 E 23 6411 00 042 0 99 881</t>
  </si>
  <si>
    <t>420 E 23 6411 00 043 0 99 705</t>
  </si>
  <si>
    <t>420 E 23 6411 00 045 0 99 705</t>
  </si>
  <si>
    <t>420 E 23 6411 00 746 0 99 705</t>
  </si>
  <si>
    <t>420 E 23 6411 00 747 0 99 705</t>
  </si>
  <si>
    <t>420 E 23 6411 00 748 0 99 705</t>
  </si>
  <si>
    <t>420 E 23 6411 00 749 0 99 705</t>
  </si>
  <si>
    <t>420 E 23 6411 00 999 0 23 850</t>
  </si>
  <si>
    <t>420 E 23 6411 gr 749 0 99 705</t>
  </si>
  <si>
    <t>420 E 23 6499 00 001 0 99 742</t>
  </si>
  <si>
    <t>420 E 23 6499 00 003 0 99 742</t>
  </si>
  <si>
    <t>420 E 23 6499 00 004 0 99 742</t>
  </si>
  <si>
    <t>420 E 23 6499 00 006 0 99 742</t>
  </si>
  <si>
    <t>420 E 23 6499 00 007 0 99 742</t>
  </si>
  <si>
    <t>420 E 23 6499 00 009 0 99 742</t>
  </si>
  <si>
    <t>420 E 23 6499 00 010 0 99 742</t>
  </si>
  <si>
    <t>420 E 23 6499 00 012 0 99 742</t>
  </si>
  <si>
    <t>420 E 23 6499 00 014 0 99 742</t>
  </si>
  <si>
    <t>420 E 23 6499 00 016 0 99 742</t>
  </si>
  <si>
    <t>420 E 23 6499 00 018 0 99 742</t>
  </si>
  <si>
    <t>420 E 23 6499 00 019 0 99 742</t>
  </si>
  <si>
    <t>420 E 23 6499 00 021 0 99 742</t>
  </si>
  <si>
    <t>420 E 23 6499 00 023 0 99 742</t>
  </si>
  <si>
    <t>420 E 23 6499 00 025 0 99 742</t>
  </si>
  <si>
    <t>420 E 23 6499 00 027 0 99 742</t>
  </si>
  <si>
    <t>420 E 23 6499 00 030 0 99 742</t>
  </si>
  <si>
    <t>420 E 23 6499 00 032 0 99 742</t>
  </si>
  <si>
    <t>420 E 23 6499 00 033 0 99 742</t>
  </si>
  <si>
    <t>420 E 23 6499 00 034 0 99 742</t>
  </si>
  <si>
    <t>420 E 23 6499 00 034 0 99 850</t>
  </si>
  <si>
    <t>420 E 23 6499 00 035 0 99 742</t>
  </si>
  <si>
    <t>420 E 23 6499 00 037 0 99 742</t>
  </si>
  <si>
    <t>420 E 23 6499 00 039 0 99 742</t>
  </si>
  <si>
    <t>420 E 23 6499 00 042 0 99 742</t>
  </si>
  <si>
    <t>420 E 23 6499 00 043 0 99 742</t>
  </si>
  <si>
    <t>420 E 23 6499 00 045 0 99 742</t>
  </si>
  <si>
    <t>420 E 23 6499 00 746 0 99 705</t>
  </si>
  <si>
    <t>420 E 23 6499 00 747 0 99 705</t>
  </si>
  <si>
    <t>420 E 23 6499 00 748 0 99 705</t>
  </si>
  <si>
    <t>420 E 23 6499 00 749 0 99 705</t>
  </si>
  <si>
    <t>420 E 31 6239 00 999 0 99 872</t>
  </si>
  <si>
    <t>420 E 31 6291 00 999 0 23 850</t>
  </si>
  <si>
    <t>420 E 31 6299 00 999 0 22 872</t>
  </si>
  <si>
    <t>420 E 31 6299 00 999 0 23 850</t>
  </si>
  <si>
    <t>420 E 31 6299 00 999 0 37 850</t>
  </si>
  <si>
    <t>420 E 31 6299 00 999 0 99 872</t>
  </si>
  <si>
    <t>420 E 31 6329 00 999 0 99 872</t>
  </si>
  <si>
    <t>420 E 31 6339 00 001 0 99 850</t>
  </si>
  <si>
    <t>420 E 31 6339 00 002 0 99 850</t>
  </si>
  <si>
    <t>420 E 31 6339 00 003 0 99 850</t>
  </si>
  <si>
    <t>420 E 31 6339 00 003 0 99 864</t>
  </si>
  <si>
    <t>420 E 31 6339 00 004 0 99 850</t>
  </si>
  <si>
    <t>420 E 31 6339 00 005 0 99 850</t>
  </si>
  <si>
    <t>420 E 31 6339 00 006 0 99 850</t>
  </si>
  <si>
    <t>420 E 31 6339 00 006 0 99 864</t>
  </si>
  <si>
    <t>420 E 31 6339 00 007 0 99 850</t>
  </si>
  <si>
    <t>420 E 31 6339 00 008 0 99 850</t>
  </si>
  <si>
    <t>420 E 31 6339 00 009 0 99 850</t>
  </si>
  <si>
    <t>420 E 31 6339 00 009 0 99 864</t>
  </si>
  <si>
    <t>420 E 31 6339 00 010 0 99 850</t>
  </si>
  <si>
    <t>420 E 31 6339 00 011 0 99 850</t>
  </si>
  <si>
    <t>420 E 31 6339 00 012 0 99 850</t>
  </si>
  <si>
    <t>420 E 31 6339 00 013 0 99 850</t>
  </si>
  <si>
    <t>420 E 31 6339 00 014 0 99 850</t>
  </si>
  <si>
    <t>420 E 31 6339 00 015 0 99 850</t>
  </si>
  <si>
    <t>420 E 31 6339 00 016 0 99 850</t>
  </si>
  <si>
    <t>420 E 31 6339 00 017 0 99 850</t>
  </si>
  <si>
    <t>420 E 31 6339 00 018 0 99 850</t>
  </si>
  <si>
    <t>420 E 31 6339 00 018 0 99 864</t>
  </si>
  <si>
    <t>420 E 31 6339 00 019 0 99 850</t>
  </si>
  <si>
    <t>420 E 31 6339 00 020 0 99 850</t>
  </si>
  <si>
    <t>420 E 31 6339 00 021 0 99 850</t>
  </si>
  <si>
    <t>420 E 31 6339 00 021 0 99 864</t>
  </si>
  <si>
    <t>420 E 31 6339 00 022 0 99 850</t>
  </si>
  <si>
    <t>420 E 31 6339 00 022 0 99 864</t>
  </si>
  <si>
    <t>420 E 31 6339 00 023 0 99 850</t>
  </si>
  <si>
    <t>420 E 31 6339 00 024 0 99 850</t>
  </si>
  <si>
    <t>420 E 31 6339 00 025 0 99 850</t>
  </si>
  <si>
    <t>420 E 31 6339 00 026 0 99 850</t>
  </si>
  <si>
    <t>420 E 31 6339 00 027 0 99 850</t>
  </si>
  <si>
    <t>420 E 31 6339 00 028 0 99 850</t>
  </si>
  <si>
    <t>420 E 31 6339 00 030 0 99 850</t>
  </si>
  <si>
    <t>420 E 31 6339 00 031 0 99 850</t>
  </si>
  <si>
    <t>420 E 31 6339 00 032 0 99 850</t>
  </si>
  <si>
    <t>420 E 31 6339 00 032 0 99 864</t>
  </si>
  <si>
    <t>420 E 31 6339 00 033 0 99 850</t>
  </si>
  <si>
    <t>420 E 31 6339 00 033 0 99 864</t>
  </si>
  <si>
    <t>420 E 31 6339 00 034 0 99 850</t>
  </si>
  <si>
    <t>420 E 31 6339 00 034 0 99 864</t>
  </si>
  <si>
    <t>420 E 31 6339 00 035 0 99 850</t>
  </si>
  <si>
    <t>420 E 31 6339 00 036 0 99 850</t>
  </si>
  <si>
    <t>420 E 31 6339 00 037 0 99 850</t>
  </si>
  <si>
    <t>420 E 31 6339 00 038 0 99 850</t>
  </si>
  <si>
    <t>420 E 31 6339 00 039 0 99 850</t>
  </si>
  <si>
    <t>420 E 31 6339 00 040 0 99 850</t>
  </si>
  <si>
    <t>420 E 31 6339 00 041 0 99 850</t>
  </si>
  <si>
    <t>420 E 31 6339 00 042 0 99 850</t>
  </si>
  <si>
    <t>420 E 31 6339 00 043 0 99 850</t>
  </si>
  <si>
    <t>420 E 31 6339 00 044 0 99 850</t>
  </si>
  <si>
    <t>420 E 31 6339 00 045 0 99 850</t>
  </si>
  <si>
    <t>420 E 31 6339 00 999 0 11 850</t>
  </si>
  <si>
    <t>420 E 31 6339 00 999 0 21 850</t>
  </si>
  <si>
    <t>420 E 31 6339 00 999 0 38 850</t>
  </si>
  <si>
    <t>420 E 31 6339 00 999 0 99 850</t>
  </si>
  <si>
    <t>420 E 31 6399 00 001 0 99 872</t>
  </si>
  <si>
    <t>420 E 31 6399 00 002 0 99 872</t>
  </si>
  <si>
    <t>420 E 31 6399 00 003 0 99 872</t>
  </si>
  <si>
    <t>420 E 31 6399 00 004 0 99 872</t>
  </si>
  <si>
    <t>420 E 31 6399 00 005 0 99 872</t>
  </si>
  <si>
    <t>420 E 31 6399 00 006 0 99 872</t>
  </si>
  <si>
    <t>420 E 31 6399 00 007 0 99 872</t>
  </si>
  <si>
    <t>420 E 31 6399 00 008 0 99 872</t>
  </si>
  <si>
    <t>420 E 31 6399 00 009 0 99 872</t>
  </si>
  <si>
    <t>420 E 31 6399 00 010 0 99 872</t>
  </si>
  <si>
    <t>420 E 31 6399 00 011 0 99 872</t>
  </si>
  <si>
    <t>420 E 31 6399 00 012 0 99 872</t>
  </si>
  <si>
    <t>420 E 31 6399 00 013 0 99 872</t>
  </si>
  <si>
    <t>420 E 31 6399 00 014 0 99 872</t>
  </si>
  <si>
    <t>420 E 31 6399 00 015 0 99 872</t>
  </si>
  <si>
    <t>420 E 31 6399 00 016 0 99 872</t>
  </si>
  <si>
    <t>420 E 31 6399 00 017 0 99 872</t>
  </si>
  <si>
    <t>420 E 31 6399 00 018 0 99 872</t>
  </si>
  <si>
    <t>420 E 31 6399 00 019 0 99 872</t>
  </si>
  <si>
    <t>420 E 31 6399 00 020 0 99 872</t>
  </si>
  <si>
    <t>420 E 31 6399 00 021 0 99 872</t>
  </si>
  <si>
    <t>420 E 31 6399 00 022 0 99 872</t>
  </si>
  <si>
    <t>420 E 31 6399 00 023 0 99 872</t>
  </si>
  <si>
    <t>420 E 31 6399 00 024 0 99 872</t>
  </si>
  <si>
    <t>420 E 31 6399 00 025 0 99 872</t>
  </si>
  <si>
    <t>420 E 31 6399 00 026 0 99 872</t>
  </si>
  <si>
    <t>420 E 31 6399 00 027 0 99 872</t>
  </si>
  <si>
    <t>420 E 31 6399 00 028 0 99 872</t>
  </si>
  <si>
    <t>420 E 31 6399 00 030 0 99 872</t>
  </si>
  <si>
    <t>420 E 31 6399 00 031 0 99 872</t>
  </si>
  <si>
    <t>420 E 31 6399 00 032 0 99 872</t>
  </si>
  <si>
    <t>420 E 31 6399 00 033 0 99 872</t>
  </si>
  <si>
    <t>420 E 31 6399 00 034 0 99 872</t>
  </si>
  <si>
    <t>420 E 31 6399 00 035 0 99 872</t>
  </si>
  <si>
    <t>420 E 31 6399 00 036 0 99 872</t>
  </si>
  <si>
    <t>420 E 31 6399 00 037 0 99 872</t>
  </si>
  <si>
    <t>420 E 31 6399 00 038 0 99 872</t>
  </si>
  <si>
    <t>420 E 31 6399 00 039 0 99 872</t>
  </si>
  <si>
    <t>420 E 31 6399 00 040 0 99 872</t>
  </si>
  <si>
    <t>420 E 31 6399 00 041 0 99 872</t>
  </si>
  <si>
    <t>420 E 31 6399 00 042 0 99 872</t>
  </si>
  <si>
    <t>420 E 31 6399 00 043 0 99 872</t>
  </si>
  <si>
    <t>420 E 31 6399 00 044 0 99 872</t>
  </si>
  <si>
    <t>420 E 31 6399 00 045 0 99 872</t>
  </si>
  <si>
    <t>420 E 31 6399 00 999 0 25 850</t>
  </si>
  <si>
    <t>420 E 31 6399 00 999 0 37 850</t>
  </si>
  <si>
    <t>420 E 31 6399 00 999 0 99 872</t>
  </si>
  <si>
    <t>420 E 31 6411 00 001 0 99 872</t>
  </si>
  <si>
    <t>420 E 31 6411 00 002 0 99 872</t>
  </si>
  <si>
    <t>420 E 31 6411 00 003 0 99 872</t>
  </si>
  <si>
    <t>420 E 31 6411 00 004 0 99 872</t>
  </si>
  <si>
    <t>420 E 31 6411 00 005 0 99 872</t>
  </si>
  <si>
    <t>420 E 31 6411 00 006 0 99 872</t>
  </si>
  <si>
    <t>420 E 31 6411 00 007 0 99 872</t>
  </si>
  <si>
    <t>420 E 31 6411 00 008 0 99 872</t>
  </si>
  <si>
    <t>420 E 31 6411 00 009 0 99 872</t>
  </si>
  <si>
    <t>420 E 31 6411 00 010 0 99 872</t>
  </si>
  <si>
    <t>420 E 31 6411 00 011 0 99 872</t>
  </si>
  <si>
    <t>420 E 31 6411 00 012 0 99 872</t>
  </si>
  <si>
    <t>420 E 31 6411 00 013 0 99 872</t>
  </si>
  <si>
    <t>420 E 31 6411 00 014 0 99 872</t>
  </si>
  <si>
    <t>420 E 31 6411 00 015 0 99 872</t>
  </si>
  <si>
    <t>420 E 31 6411 00 016 0 99 872</t>
  </si>
  <si>
    <t>420 E 31 6411 00 017 0 99 872</t>
  </si>
  <si>
    <t>420 E 31 6411 00 018 0 99 872</t>
  </si>
  <si>
    <t>420 E 31 6411 00 019 0 99 872</t>
  </si>
  <si>
    <t>420 E 31 6411 00 020 0 99 850</t>
  </si>
  <si>
    <t>420 E 31 6411 00 020 0 99 872</t>
  </si>
  <si>
    <t>420 E 31 6411 00 021 0 99 872</t>
  </si>
  <si>
    <t>420 E 31 6411 00 022 0 99 872</t>
  </si>
  <si>
    <t>420 E 31 6411 00 023 0 99 872</t>
  </si>
  <si>
    <t>420 E 31 6411 00 024 0 99 872</t>
  </si>
  <si>
    <t>420 E 31 6411 00 025 0 99 872</t>
  </si>
  <si>
    <t>420 E 31 6411 00 026 0 99 872</t>
  </si>
  <si>
    <t>420 E 31 6411 00 027 0 99 872</t>
  </si>
  <si>
    <t>420 E 31 6411 00 028 0 99 872</t>
  </si>
  <si>
    <t>420 E 31 6411 00 030 0 99 872</t>
  </si>
  <si>
    <t>420 E 31 6411 00 031 0 99 872</t>
  </si>
  <si>
    <t>420 E 31 6411 00 032 0 99 872</t>
  </si>
  <si>
    <t>420 E 31 6411 00 033 0 99 872</t>
  </si>
  <si>
    <t>420 E 31 6411 00 034 0 99 872</t>
  </si>
  <si>
    <t>420 E 31 6411 00 035 0 99 872</t>
  </si>
  <si>
    <t>420 E 31 6411 00 036 0 99 872</t>
  </si>
  <si>
    <t>420 E 31 6411 00 037 0 99 872</t>
  </si>
  <si>
    <t>420 E 31 6411 00 038 0 99 872</t>
  </si>
  <si>
    <t>420 E 31 6411 00 039 0 99 872</t>
  </si>
  <si>
    <t>420 E 31 6411 00 040 0 99 872</t>
  </si>
  <si>
    <t>420 E 31 6411 00 041 0 99 872</t>
  </si>
  <si>
    <t>420 E 31 6411 00 042 0 99 872</t>
  </si>
  <si>
    <t>420 E 31 6411 00 043 0 99 872</t>
  </si>
  <si>
    <t>420 E 31 6411 00 044 0 99 872</t>
  </si>
  <si>
    <t>420 E 31 6411 00 045 0 99 872</t>
  </si>
  <si>
    <t>420 E 31 6411 00 746 0 23 850</t>
  </si>
  <si>
    <t>420 E 31 6411 00 747 0 99 850</t>
  </si>
  <si>
    <t>420 E 31 6411 00 748 0 23 850</t>
  </si>
  <si>
    <t>420 E 31 6411 00 748 0 99 850</t>
  </si>
  <si>
    <t>420 E 31 6411 00 749 0 99 850</t>
  </si>
  <si>
    <t>420 E 31 6411 00 749 0 99 872</t>
  </si>
  <si>
    <t>420 E 31 6411 00 999 0 99 850</t>
  </si>
  <si>
    <t>420 E 31 6411 00 999 0 99 872</t>
  </si>
  <si>
    <t>420 E 31 6412 00 033 0 38 850</t>
  </si>
  <si>
    <t>420 E 31 6499 00 999 0 99 872</t>
  </si>
  <si>
    <t>420 E 32 6411 00 748 0 99 750</t>
  </si>
  <si>
    <t>420 E 32 6411 00 749 0 99 750</t>
  </si>
  <si>
    <t>420 E 33 6299 00 001 0 99 871</t>
  </si>
  <si>
    <t>420 E 33 6299 00 002 0 99 871</t>
  </si>
  <si>
    <t>420 E 33 6299 00 003 0 99 871</t>
  </si>
  <si>
    <t>420 E 33 6299 00 004 0 99 871</t>
  </si>
  <si>
    <t>420 E 33 6299 00 005 0 99 871</t>
  </si>
  <si>
    <t>420 E 33 6299 00 006 0 99 871</t>
  </si>
  <si>
    <t>420 E 33 6299 00 007 0 99 871</t>
  </si>
  <si>
    <t>420 E 33 6299 00 008 0 99 871</t>
  </si>
  <si>
    <t>420 E 33 6299 00 009 0 99 871</t>
  </si>
  <si>
    <t>420 E 33 6299 00 010 0 99 871</t>
  </si>
  <si>
    <t>420 E 33 6299 00 011 0 99 871</t>
  </si>
  <si>
    <t>420 E 33 6299 00 012 0 99 871</t>
  </si>
  <si>
    <t>420 E 33 6299 00 013 0 99 871</t>
  </si>
  <si>
    <t>420 E 33 6299 00 014 0 99 871</t>
  </si>
  <si>
    <t>420 E 33 6299 00 015 0 99 871</t>
  </si>
  <si>
    <t>420 E 33 6299 00 016 0 99 871</t>
  </si>
  <si>
    <t>420 E 33 6299 00 017 0 99 871</t>
  </si>
  <si>
    <t>420 E 33 6299 00 018 0 99 871</t>
  </si>
  <si>
    <t>420 E 33 6299 00 019 0 99 871</t>
  </si>
  <si>
    <t>420 E 33 6299 00 020 0 99 871</t>
  </si>
  <si>
    <t>420 E 33 6299 00 021 0 99 871</t>
  </si>
  <si>
    <t>420 E 33 6299 00 022 0 99 871</t>
  </si>
  <si>
    <t>420 E 33 6299 00 023 0 99 871</t>
  </si>
  <si>
    <t>420 E 33 6299 00 024 0 99 871</t>
  </si>
  <si>
    <t>420 E 33 6299 00 025 0 99 871</t>
  </si>
  <si>
    <t>420 E 33 6299 00 026 0 99 871</t>
  </si>
  <si>
    <t>420 E 33 6299 00 027 0 99 871</t>
  </si>
  <si>
    <t>420 E 33 6299 00 028 0 99 871</t>
  </si>
  <si>
    <t>420 E 33 6299 00 030 0 99 871</t>
  </si>
  <si>
    <t>420 E 33 6299 00 031 0 99 871</t>
  </si>
  <si>
    <t>420 E 33 6299 00 032 0 99 871</t>
  </si>
  <si>
    <t>420 E 33 6299 00 033 0 99 871</t>
  </si>
  <si>
    <t>420 E 33 6299 00 034 0 99 871</t>
  </si>
  <si>
    <t>420 E 33 6299 00 035 0 99 871</t>
  </si>
  <si>
    <t>420 E 33 6299 00 036 0 99 871</t>
  </si>
  <si>
    <t>420 E 33 6299 00 037 0 99 871</t>
  </si>
  <si>
    <t>420 E 33 6299 00 038 0 99 871</t>
  </si>
  <si>
    <t>420 E 33 6299 00 039 0 99 871</t>
  </si>
  <si>
    <t>420 E 33 6299 00 040 0 99 871</t>
  </si>
  <si>
    <t>420 E 33 6299 00 041 0 99 871</t>
  </si>
  <si>
    <t>420 E 33 6299 00 042 0 99 871</t>
  </si>
  <si>
    <t>420 E 33 6299 00 043 0 99 871</t>
  </si>
  <si>
    <t>420 E 33 6299 00 044 0 99 871</t>
  </si>
  <si>
    <t>420 E 33 6299 00 045 0 99 871</t>
  </si>
  <si>
    <t>420 E 33 6299 00 748 0 23 850</t>
  </si>
  <si>
    <t>420 E 33 6299 00 999 0 99 871</t>
  </si>
  <si>
    <t>420 E 33 6399 00 001 0 99 871</t>
  </si>
  <si>
    <t>420 E 33 6399 00 002 0 99 871</t>
  </si>
  <si>
    <t>420 E 33 6399 00 003 0 99 871</t>
  </si>
  <si>
    <t>420 E 33 6399 00 004 0 99 871</t>
  </si>
  <si>
    <t>420 E 33 6399 00 005 0 99 871</t>
  </si>
  <si>
    <t>420 E 33 6399 00 006 0 99 871</t>
  </si>
  <si>
    <t>420 E 33 6399 00 007 0 99 871</t>
  </si>
  <si>
    <t>420 E 33 6399 00 008 0 99 871</t>
  </si>
  <si>
    <t>420 E 33 6399 00 009 0 99 871</t>
  </si>
  <si>
    <t>420 E 33 6399 00 010 0 99 871</t>
  </si>
  <si>
    <t>420 E 33 6399 00 011 0 99 871</t>
  </si>
  <si>
    <t>420 E 33 6399 00 012 0 99 871</t>
  </si>
  <si>
    <t>420 E 33 6399 00 013 0 99 871</t>
  </si>
  <si>
    <t>420 E 33 6399 00 014 0 99 871</t>
  </si>
  <si>
    <t>420 E 33 6399 00 015 0 99 871</t>
  </si>
  <si>
    <t>420 E 33 6399 00 016 0 99 871</t>
  </si>
  <si>
    <t>420 E 33 6399 00 017 0 99 871</t>
  </si>
  <si>
    <t>420 E 33 6399 00 018 0 99 871</t>
  </si>
  <si>
    <t>420 E 33 6399 00 019 0 99 871</t>
  </si>
  <si>
    <t>420 E 33 6399 00 020 0 99 871</t>
  </si>
  <si>
    <t>420 E 33 6399 00 021 0 99 871</t>
  </si>
  <si>
    <t>420 E 33 6399 00 022 0 99 871</t>
  </si>
  <si>
    <t>420 E 33 6399 00 023 0 99 871</t>
  </si>
  <si>
    <t>420 E 33 6399 00 024 0 99 871</t>
  </si>
  <si>
    <t>420 E 33 6399 00 025 0 99 871</t>
  </si>
  <si>
    <t>420 E 33 6399 00 026 0 99 871</t>
  </si>
  <si>
    <t>420 E 33 6399 00 027 0 99 871</t>
  </si>
  <si>
    <t>420 E 33 6399 00 028 0 99 871</t>
  </si>
  <si>
    <t>420 E 33 6399 00 030 0 99 871</t>
  </si>
  <si>
    <t>420 E 33 6399 00 031 0 99 871</t>
  </si>
  <si>
    <t>420 E 33 6399 00 032 0 99 871</t>
  </si>
  <si>
    <t>420 E 33 6399 00 033 0 99 871</t>
  </si>
  <si>
    <t>420 E 33 6399 00 034 0 99 871</t>
  </si>
  <si>
    <t>420 E 33 6399 00 035 0 99 871</t>
  </si>
  <si>
    <t>420 E 33 6399 00 036 0 99 871</t>
  </si>
  <si>
    <t>420 E 33 6399 00 037 0 99 871</t>
  </si>
  <si>
    <t>420 E 33 6399 00 038 0 99 871</t>
  </si>
  <si>
    <t>420 E 33 6399 00 039 0 99 871</t>
  </si>
  <si>
    <t>420 E 33 6399 00 040 0 99 871</t>
  </si>
  <si>
    <t>420 E 33 6399 00 041 0 99 871</t>
  </si>
  <si>
    <t>420 E 33 6399 00 042 0 99 871</t>
  </si>
  <si>
    <t>420 E 33 6399 00 043 0 99 871</t>
  </si>
  <si>
    <t>420 E 33 6399 00 044 0 99 871</t>
  </si>
  <si>
    <t>420 E 33 6399 00 045 0 99 871</t>
  </si>
  <si>
    <t>420 E 33 6399 00 999 0 99 871</t>
  </si>
  <si>
    <t>420 E 33 6411 00 007 0 99 871</t>
  </si>
  <si>
    <t>420 E 33 6411 00 034 0 99 871</t>
  </si>
  <si>
    <t>420 E 33 6411 00 999 0 99 871</t>
  </si>
  <si>
    <t>420 E 33 6499 00 999 0 99 751</t>
  </si>
  <si>
    <t>420 E 33 6499 00 999 0 99 871</t>
  </si>
  <si>
    <t>420 E 34 6239 00 034 0 99 931</t>
  </si>
  <si>
    <t>420 E 34 6239 00 999 0 99 931</t>
  </si>
  <si>
    <t>420 E 34 6249 00 999 0 99 931</t>
  </si>
  <si>
    <t>420 E 34 6269 00 999 0 99 931</t>
  </si>
  <si>
    <t>420 E 34 6311 00 999 0 99 931</t>
  </si>
  <si>
    <t>FUEL</t>
  </si>
  <si>
    <t>420 E 34 6319 00 999 0 99 931</t>
  </si>
  <si>
    <t>SUPPLIES M/O</t>
  </si>
  <si>
    <t>420 E 34 6399 00 999 0 99 931</t>
  </si>
  <si>
    <t>420 E 34 6411 00 747 0 99 931</t>
  </si>
  <si>
    <t>420 E 34 6411 00 748 0 99 931</t>
  </si>
  <si>
    <t>420 E 34 6411 00 749 0 99 931</t>
  </si>
  <si>
    <t>420 E 34 6411 00 999 0 99 931</t>
  </si>
  <si>
    <t>420 E 34 6429 00 999 0 99 731</t>
  </si>
  <si>
    <t>420 E 34 6494 00 999 0 99 931</t>
  </si>
  <si>
    <t>420 E 34 6499 00 999 0 99 751</t>
  </si>
  <si>
    <t>420 E 34 6499 00 999 0 99 931</t>
  </si>
  <si>
    <t>420 E 35 6299 00 006 0 99 950</t>
  </si>
  <si>
    <t>420 E 35 6299 00 009 0 99 950</t>
  </si>
  <si>
    <t>420 E 35 6299 00 042 0 99 950</t>
  </si>
  <si>
    <t>420 E 35 6411 00 042 0 99 950</t>
  </si>
  <si>
    <t>420 E 35 6411 00 748 0 99 950</t>
  </si>
  <si>
    <t>420 E 35 6411 00 749 0 99 950</t>
  </si>
  <si>
    <t>420 E 35 6411 00 999 0 99 950</t>
  </si>
  <si>
    <t>420 E 36 6269 00 006 0 91 920</t>
  </si>
  <si>
    <t>420 E 36 6299 00 006 0 91 920</t>
  </si>
  <si>
    <t>420 E 36 6299 00 009 0 91 920</t>
  </si>
  <si>
    <t>420 E 36 6299 00 013 0 91 920</t>
  </si>
  <si>
    <t>420 E 36 6299 00 033 0 91 920</t>
  </si>
  <si>
    <t>420 E 36 6299 00 034 0 91 920</t>
  </si>
  <si>
    <t>420 E 36 6299 00 999 0 22 875</t>
  </si>
  <si>
    <t>420 E 36 6299 00 999 0 91 920</t>
  </si>
  <si>
    <t>420 E 36 6299 00 999 0 99 850</t>
  </si>
  <si>
    <t>420 E 36 6299 00 999 0 99 858</t>
  </si>
  <si>
    <t>420 E 36 6322 CC 999 0 22 875</t>
  </si>
  <si>
    <t>420 E 36 6399 00 002 0 91 920</t>
  </si>
  <si>
    <t>420 E 36 6399 00 003 0 38 860</t>
  </si>
  <si>
    <t>420 E 36 6399 00 003 0 91 920</t>
  </si>
  <si>
    <t>420 E 36 6399 00 003 0 99 850</t>
  </si>
  <si>
    <t>420 E 36 6399 00 004 0 91 920</t>
  </si>
  <si>
    <t>420 E 36 6399 00 005 0 91 920</t>
  </si>
  <si>
    <t>420 E 36 6399 00 006 0 38 860</t>
  </si>
  <si>
    <t>420 E 36 6399 00 006 0 91 920</t>
  </si>
  <si>
    <t>420 E 36 6399 00 006 0 99 850</t>
  </si>
  <si>
    <t>420 E 36 6399 00 007 0 91 920</t>
  </si>
  <si>
    <t>420 E 36 6399 00 008 0 91 920</t>
  </si>
  <si>
    <t>420 E 36 6399 00 009 0 38 860</t>
  </si>
  <si>
    <t>420 E 36 6399 00 009 0 91 920</t>
  </si>
  <si>
    <t>420 E 36 6399 00 011 0 91 920</t>
  </si>
  <si>
    <t>420 E 36 6399 00 013 0 91 920</t>
  </si>
  <si>
    <t>420 E 36 6399 00 015 0 91 920</t>
  </si>
  <si>
    <t>420 E 36 6399 00 017 0 91 920</t>
  </si>
  <si>
    <t>420 E 36 6399 00 018 0 38 860</t>
  </si>
  <si>
    <t>420 E 36 6399 00 018 0 91 920</t>
  </si>
  <si>
    <t>420 E 36 6399 00 019 0 91 920</t>
  </si>
  <si>
    <t>420 E 36 6399 00 020 0 91 920</t>
  </si>
  <si>
    <t>420 E 36 6399 00 021 0 91 920</t>
  </si>
  <si>
    <t>420 E 36 6399 00 022 0 91 920</t>
  </si>
  <si>
    <t>420 E 36 6399 00 023 0 91 920</t>
  </si>
  <si>
    <t>420 E 36 6399 00 024 0 91 920</t>
  </si>
  <si>
    <t>420 E 36 6399 00 026 0 91 920</t>
  </si>
  <si>
    <t>420 E 36 6399 00 027 0 91 920</t>
  </si>
  <si>
    <t>420 E 36 6399 00 028 0 91 920</t>
  </si>
  <si>
    <t>420 E 36 6399 00 030 0 91 920</t>
  </si>
  <si>
    <t>420 E 36 6399 00 031 0 91 920</t>
  </si>
  <si>
    <t>420 E 36 6399 00 032 0 91 920</t>
  </si>
  <si>
    <t>420 E 36 6399 00 033 0 38 860</t>
  </si>
  <si>
    <t>420 E 36 6399 00 033 0 91 920</t>
  </si>
  <si>
    <t>420 E 36 6399 00 034 0 38 860</t>
  </si>
  <si>
    <t>420 E 36 6399 00 034 0 91 920</t>
  </si>
  <si>
    <t>420 E 36 6399 00 041 0 91 920</t>
  </si>
  <si>
    <t>420 E 36 6399 00 044 0 91 920</t>
  </si>
  <si>
    <t>420 E 36 6399 00 045 0 38 860</t>
  </si>
  <si>
    <t>420 E 36 6399 00 045 0 91 920</t>
  </si>
  <si>
    <t>420 E 36 6399 00 999 0 22 875</t>
  </si>
  <si>
    <t>420 E 36 6399 00 999 0 91 920</t>
  </si>
  <si>
    <t>420 E 36 6399 00 999 0 99 850</t>
  </si>
  <si>
    <t>420 E 36 6399 00 999 0 99 875</t>
  </si>
  <si>
    <t>420 E 36 6399 99 018 0 99 860</t>
  </si>
  <si>
    <t>420 E 36 6399 CH 999 0 99 875</t>
  </si>
  <si>
    <t>420 E 36 6399 JW 746 0 99 875</t>
  </si>
  <si>
    <t>420 E 36 6399 JW 748 0 99 875</t>
  </si>
  <si>
    <t>420 E 36 6399 NH 999 0 99 875</t>
  </si>
  <si>
    <t>420 E 36 6399 NJ 999 0 99 875</t>
  </si>
  <si>
    <t>420 E 36 6399 SH 999 0 99 875</t>
  </si>
  <si>
    <t>420 E 36 6399 UN 999 0 22 875</t>
  </si>
  <si>
    <t>420 E 36 6399 UN 999 0 99 875</t>
  </si>
  <si>
    <t>420 E 36 6411 00 009 0 22 850</t>
  </si>
  <si>
    <t>420 E 36 6411 00 033 0 38 860</t>
  </si>
  <si>
    <t>420 E 36 6411 00 041 0 91 920</t>
  </si>
  <si>
    <t>420 E 36 6411 00 044 0 91 920</t>
  </si>
  <si>
    <t>420 E 36 6411 00 747 0 99 920</t>
  </si>
  <si>
    <t>420 E 36 6411 00 748 0 99 920</t>
  </si>
  <si>
    <t>420 E 36 6411 00 749 0 99 920</t>
  </si>
  <si>
    <t>420 E 36 6411 00 999 0 91 920</t>
  </si>
  <si>
    <t>420 E 36 6411 00 999 0 99 850</t>
  </si>
  <si>
    <t>420 E 36 6412 00 002 0 91 920</t>
  </si>
  <si>
    <t>420 E 36 6412 00 002 0 99 850</t>
  </si>
  <si>
    <t>420 E 36 6412 00 003 0 38 860</t>
  </si>
  <si>
    <t>420 E 36 6412 00 003 0 91 920</t>
  </si>
  <si>
    <t>420 E 36 6412 00 003 0 99 850</t>
  </si>
  <si>
    <t>420 E 36 6412 00 004 0 99 850</t>
  </si>
  <si>
    <t>420 E 36 6412 00 005 0 91 920</t>
  </si>
  <si>
    <t>420 E 36 6412 00 005 0 99 850</t>
  </si>
  <si>
    <t>420 E 36 6412 00 006 0 22 850</t>
  </si>
  <si>
    <t>420 E 36 6412 00 006 0 38 860</t>
  </si>
  <si>
    <t>420 E 36 6412 00 006 0 91 920</t>
  </si>
  <si>
    <t>420 E 36 6412 00 006 0 99 850</t>
  </si>
  <si>
    <t>420 E 36 6412 00 006 0 99 858</t>
  </si>
  <si>
    <t>420 E 36 6412 00 007 0 99 850</t>
  </si>
  <si>
    <t>420 E 36 6412 00 008 0 91 920</t>
  </si>
  <si>
    <t>420 E 36 6412 00 008 0 99 850</t>
  </si>
  <si>
    <t>420 E 36 6412 00 009 0 22 850</t>
  </si>
  <si>
    <t>420 E 36 6412 00 009 0 38 860</t>
  </si>
  <si>
    <t>420 E 36 6412 00 009 0 91 920</t>
  </si>
  <si>
    <t>420 E 36 6412 00 009 0 99 850</t>
  </si>
  <si>
    <t>420 E 36 6412 00 009 0 99 858</t>
  </si>
  <si>
    <t>420 E 36 6412 00 010 0 99 850</t>
  </si>
  <si>
    <t>420 E 36 6412 00 011 0 91 920</t>
  </si>
  <si>
    <t>420 E 36 6412 00 011 0 99 850</t>
  </si>
  <si>
    <t>420 E 36 6412 00 013 0 91 920</t>
  </si>
  <si>
    <t>420 E 36 6412 00 014 0 25 850</t>
  </si>
  <si>
    <t>420 E 36 6412 00 014 0 99 850</t>
  </si>
  <si>
    <t>420 E 36 6412 00 015 0 25 850</t>
  </si>
  <si>
    <t>420 E 36 6412 00 015 0 91 920</t>
  </si>
  <si>
    <t>420 E 36 6412 00 015 0 99 850</t>
  </si>
  <si>
    <t>420 E 36 6412 00 017 0 91 920</t>
  </si>
  <si>
    <t>420 E 36 6412 00 017 0 99 850</t>
  </si>
  <si>
    <t>420 E 36 6412 00 018 0 22 850</t>
  </si>
  <si>
    <t>420 E 36 6412 00 018 0 38 860</t>
  </si>
  <si>
    <t>420 E 36 6412 00 018 0 91 920</t>
  </si>
  <si>
    <t>420 E 36 6412 00 018 0 99 850</t>
  </si>
  <si>
    <t>420 E 36 6412 00 019 0 25 850</t>
  </si>
  <si>
    <t>420 E 36 6412 00 019 0 99 850</t>
  </si>
  <si>
    <t>420 E 36 6412 00 020 0 91 920</t>
  </si>
  <si>
    <t>420 E 36 6412 00 022 0 91 920</t>
  </si>
  <si>
    <t>420 E 36 6412 00 022 0 99 850</t>
  </si>
  <si>
    <t>420 E 36 6412 00 024 0 91 920</t>
  </si>
  <si>
    <t>420 E 36 6412 00 024 0 99 850</t>
  </si>
  <si>
    <t>420 E 36 6412 00 026 0 91 920</t>
  </si>
  <si>
    <t>420 E 36 6412 00 028 0 91 920</t>
  </si>
  <si>
    <t>420 E 36 6412 00 031 0 91 920</t>
  </si>
  <si>
    <t>420 E 36 6412 00 031 0 99 850</t>
  </si>
  <si>
    <t>420 E 36 6412 00 032 0 91 920</t>
  </si>
  <si>
    <t>420 E 36 6412 00 032 0 99 850</t>
  </si>
  <si>
    <t>420 E 36 6412 00 033 0 38 860</t>
  </si>
  <si>
    <t>420 E 36 6412 00 033 0 91 920</t>
  </si>
  <si>
    <t>420 E 36 6412 00 033 0 99 850</t>
  </si>
  <si>
    <t>420 E 36 6412 00 034 0 91 920</t>
  </si>
  <si>
    <t>420 E 36 6412 00 034 0 99 850</t>
  </si>
  <si>
    <t>420 E 36 6412 00 041 0 91 920</t>
  </si>
  <si>
    <t>420 E 36 6412 00 044 0 91 920</t>
  </si>
  <si>
    <t>420 E 36 6412 00 045 0 38 860</t>
  </si>
  <si>
    <t>420 E 36 6412 00 045 0 91 920</t>
  </si>
  <si>
    <t>420 E 36 6412 00 999 0 22 875</t>
  </si>
  <si>
    <t>420 E 36 6412 00 999 0 38 860</t>
  </si>
  <si>
    <t>420 E 36 6412 00 999 0 91 920</t>
  </si>
  <si>
    <t>420 E 36 6412 00 999 0 99 850</t>
  </si>
  <si>
    <t>420 E 36 6412 00 999 0 99 875</t>
  </si>
  <si>
    <t>420 E 36 6412 20 008 0 99 850</t>
  </si>
  <si>
    <t>420 E 36 6412 20 033 0 99 850</t>
  </si>
  <si>
    <t>420 E 36 6412 61 009 0 22 850</t>
  </si>
  <si>
    <t>420 E 36 6412 99 003 0 99 860</t>
  </si>
  <si>
    <t>420 E 36 6412 CC 999 0 22 875</t>
  </si>
  <si>
    <t>420 E 36 6412 JW 746 0 99 875</t>
  </si>
  <si>
    <t>420 E 36 6412 JW 748 0 99 875</t>
  </si>
  <si>
    <t>420 E 36 6412 JW 999 0 22 875</t>
  </si>
  <si>
    <t>420 E 36 6412 OM 999 0 99 875</t>
  </si>
  <si>
    <t>420 E 36 6412 UN 999 0 22 875</t>
  </si>
  <si>
    <t>420 E 36 6412 UN 999 0 99 875</t>
  </si>
  <si>
    <t>420 E 36 6494 00 999 0 99 850</t>
  </si>
  <si>
    <t>420 E 36 6495 00 001 0 99 850</t>
  </si>
  <si>
    <t>420 E 36 6495 00 002 0 99 850</t>
  </si>
  <si>
    <t>420 E 36 6495 00 003 0 22 850</t>
  </si>
  <si>
    <t>420 E 36 6495 00 003 0 99 850</t>
  </si>
  <si>
    <t>420 E 36 6495 00 004 0 99 850</t>
  </si>
  <si>
    <t>420 E 36 6495 00 005 0 99 850</t>
  </si>
  <si>
    <t>420 E 36 6495 00 007 0 99 850</t>
  </si>
  <si>
    <t>420 E 36 6495 00 008 0 99 850</t>
  </si>
  <si>
    <t>420 E 36 6495 00 009 0 22 850</t>
  </si>
  <si>
    <t>420 E 36 6495 00 009 0 99 850</t>
  </si>
  <si>
    <t>420 E 36 6495 00 010 0 99 850</t>
  </si>
  <si>
    <t>420 E 36 6495 00 011 0 99 850</t>
  </si>
  <si>
    <t>420 E 36 6495 00 012 0 99 850</t>
  </si>
  <si>
    <t>420 E 36 6495 00 013 0 99 850</t>
  </si>
  <si>
    <t>420 E 36 6495 00 018 0 22 850</t>
  </si>
  <si>
    <t>420 E 36 6495 00 018 0 99 850</t>
  </si>
  <si>
    <t>420 E 36 6495 00 025 0 99 850</t>
  </si>
  <si>
    <t>420 E 36 6495 00 026 0 99 850</t>
  </si>
  <si>
    <t>420 E 36 6495 00 027 0 99 850</t>
  </si>
  <si>
    <t>420 E 36 6495 00 028 0 99 850</t>
  </si>
  <si>
    <t>420 E 36 6495 00 030 0 99 850</t>
  </si>
  <si>
    <t>420 E 36 6495 00 031 0 99 850</t>
  </si>
  <si>
    <t>420 E 36 6495 00 032 0 99 850</t>
  </si>
  <si>
    <t>420 E 36 6495 00 034 0 99 850</t>
  </si>
  <si>
    <t>420 E 36 6495 00 041 0 99 850</t>
  </si>
  <si>
    <t>420 E 36 6495 00 042 0 99 850</t>
  </si>
  <si>
    <t>420 E 36 6495 00 043 0 99 850</t>
  </si>
  <si>
    <t>420 E 36 6495 00 044 0 99 850</t>
  </si>
  <si>
    <t>420 E 36 6495 00 045 0 99 850</t>
  </si>
  <si>
    <t>420 E 36 6495 00 749 0 99 875</t>
  </si>
  <si>
    <t>420 E 36 6495 00 999 0 22 875</t>
  </si>
  <si>
    <t>420 E 36 6495 00 999 0 91 920</t>
  </si>
  <si>
    <t>420 E 36 6495 00 999 0 99 850</t>
  </si>
  <si>
    <t>420 E 36 6495 00 999 0 99 875</t>
  </si>
  <si>
    <t>420 E 36 6495 CH 999 0 99 875</t>
  </si>
  <si>
    <t>420 E 36 6495 JW 746 0 99 875</t>
  </si>
  <si>
    <t>420 E 36 6495 JW 748 0 99 875</t>
  </si>
  <si>
    <t>420 E 36 6495 NH 999 0 99 875</t>
  </si>
  <si>
    <t>420 E 36 6495 NJ 999 0 99 875</t>
  </si>
  <si>
    <t>420 E 36 6495 SH 999 0 99 875</t>
  </si>
  <si>
    <t>420 E 36 6495 UN 999 0 22 875</t>
  </si>
  <si>
    <t>420 E 36 6499 00 000 0 91 920</t>
  </si>
  <si>
    <t>420 E 36 6499 00 003 0 91 920</t>
  </si>
  <si>
    <t>420 E 36 6499 00 003 0 99 850</t>
  </si>
  <si>
    <t>420 E 36 6499 00 005 0 91 920</t>
  </si>
  <si>
    <t>420 E 36 6499 00 006 0 99 850</t>
  </si>
  <si>
    <t>420 E 36 6499 00 008 0 99 850</t>
  </si>
  <si>
    <t>420 E 36 6499 00 009 0 22 850</t>
  </si>
  <si>
    <t>420 E 36 6499 00 009 0 91 920</t>
  </si>
  <si>
    <t>420 E 36 6499 00 009 0 99 850</t>
  </si>
  <si>
    <t>420 E 36 6499 00 011 0 91 920</t>
  </si>
  <si>
    <t>420 E 36 6499 00 011 0 99 858</t>
  </si>
  <si>
    <t>420 E 36 6499 00 015 0 91 920</t>
  </si>
  <si>
    <t>420 E 36 6499 00 017 0 91 920</t>
  </si>
  <si>
    <t>420 E 36 6499 00 020 0 99 850</t>
  </si>
  <si>
    <t>420 E 36 6499 00 022 0 91 920</t>
  </si>
  <si>
    <t>420 E 36 6499 00 024 0 91 920</t>
  </si>
  <si>
    <t>420 E 36 6499 00 030 0 99 850</t>
  </si>
  <si>
    <t>420 E 36 6499 00 031 0 99 850</t>
  </si>
  <si>
    <t>420 E 36 6499 00 033 0 38 860</t>
  </si>
  <si>
    <t>420 E 36 6499 00 034 0 99 850</t>
  </si>
  <si>
    <t>420 E 36 6499 00 999 0 22 850</t>
  </si>
  <si>
    <t>420 E 36 6499 00 999 0 22 875</t>
  </si>
  <si>
    <t>420 E 36 6499 00 999 0 38 860</t>
  </si>
  <si>
    <t>420 E 36 6499 00 999 0 91 920</t>
  </si>
  <si>
    <t>420 E 36 6499 00 999 0 99 850</t>
  </si>
  <si>
    <t>420 E 36 6499 00 999 0 99 875</t>
  </si>
  <si>
    <t>420 E 41 6211 00 750 0 99 732</t>
  </si>
  <si>
    <t>LEGAL SERVICES</t>
  </si>
  <si>
    <t>420 E 41 6211 00 750 0 99 743</t>
  </si>
  <si>
    <t>420 E 41 6212 00 750 0 99 750</t>
  </si>
  <si>
    <t>AUDIT SERVICES</t>
  </si>
  <si>
    <t>420 E 41 6239 00 750 0 99 746</t>
  </si>
  <si>
    <t>420 E 41 6269 00 747 0 99 880</t>
  </si>
  <si>
    <t>420 E 41 6269 00 748 0 99 880</t>
  </si>
  <si>
    <t>420 E 41 6269 00 750 0 99 751</t>
  </si>
  <si>
    <t>420 E 41 6291 00 750 0 23 850</t>
  </si>
  <si>
    <t>420 E 41 6291 00 750 0 99 742</t>
  </si>
  <si>
    <t>420 E 41 6291 00 750 0 99 746</t>
  </si>
  <si>
    <t>420 E 41 6299 00 750 0 99 732</t>
  </si>
  <si>
    <t>420 E 41 6299 00 750 0 99 743</t>
  </si>
  <si>
    <t>420 E 41 6299 00 750 0 99 746</t>
  </si>
  <si>
    <t>420 E 41 6299 00 750 0 99 750</t>
  </si>
  <si>
    <t>420 E 41 6299 00 750 0 99 754</t>
  </si>
  <si>
    <t>420 E 41 6299 00 750 0 99 911</t>
  </si>
  <si>
    <t>420 E 41 6311 00 750 0 99 731</t>
  </si>
  <si>
    <t>420 E 41 6398 00 747 0 99 751</t>
  </si>
  <si>
    <t>COPY PAPER</t>
  </si>
  <si>
    <t>420 E 41 6398 00 748 0 99 751</t>
  </si>
  <si>
    <t>420 E 41 6398 00 750 0 99 750</t>
  </si>
  <si>
    <t>420 E 41 6398 00 750 0 99 751</t>
  </si>
  <si>
    <t>420 E 41 6399 00 701 0 99 701</t>
  </si>
  <si>
    <t>420 E 41 6399 00 702 0 99 701</t>
  </si>
  <si>
    <t>420 E 41 6399 00 742 0 99 742</t>
  </si>
  <si>
    <t>420 E 41 6399 00 750 0 99 705</t>
  </si>
  <si>
    <t>420 E 41 6399 00 750 0 99 707</t>
  </si>
  <si>
    <t>420 E 41 6399 00 750 0 99 731</t>
  </si>
  <si>
    <t>420 E 41 6399 00 750 0 99 732</t>
  </si>
  <si>
    <t>420 E 41 6399 00 750 0 99 742</t>
  </si>
  <si>
    <t>420 E 41 6399 00 750 0 99 743</t>
  </si>
  <si>
    <t>420 E 41 6399 00 750 0 99 744</t>
  </si>
  <si>
    <t>420 E 41 6399 00 750 0 99 746</t>
  </si>
  <si>
    <t>420 E 41 6399 00 750 0 99 750</t>
  </si>
  <si>
    <t>420 E 41 6399 00 750 0 99 850</t>
  </si>
  <si>
    <t>420 E 41 6399 00 750 0 99 875</t>
  </si>
  <si>
    <t>420 E 41 6399 00 750 0 99 911</t>
  </si>
  <si>
    <t>420 E 41 6399 00 750 0 99 939</t>
  </si>
  <si>
    <t>420 E 41 6411 00 701 0 99 701</t>
  </si>
  <si>
    <t>420 E 41 6411 00 702 0 99 702</t>
  </si>
  <si>
    <t>420 E 41 6411 00 748 0 99 850</t>
  </si>
  <si>
    <t>420 E 41 6411 00 748 0 99 911</t>
  </si>
  <si>
    <t>420 E 41 6411 00 750 0 99 000</t>
  </si>
  <si>
    <t>420 E 41 6411 00 750 0 99 701</t>
  </si>
  <si>
    <t>420 E 41 6411 00 750 0 99 704</t>
  </si>
  <si>
    <t>420 E 41 6411 00 750 0 99 705</t>
  </si>
  <si>
    <t>420 E 41 6411 00 750 0 99 707</t>
  </si>
  <si>
    <t>420 E 41 6411 00 750 0 99 731</t>
  </si>
  <si>
    <t>420 E 41 6411 00 750 0 99 732</t>
  </si>
  <si>
    <t>420 E 41 6411 00 750 0 99 742</t>
  </si>
  <si>
    <t>420 E 41 6411 00 750 0 99 743</t>
  </si>
  <si>
    <t>420 E 41 6411 00 750 0 99 744</t>
  </si>
  <si>
    <t>420 E 41 6411 00 750 0 99 746</t>
  </si>
  <si>
    <t>420 E 41 6411 00 750 0 99 750</t>
  </si>
  <si>
    <t>420 E 41 6411 00 750 0 99 850</t>
  </si>
  <si>
    <t>420 E 41 6411 00 750 0 99 860</t>
  </si>
  <si>
    <t>420 E 41 6411 00 750 0 99 875</t>
  </si>
  <si>
    <t>420 E 41 6411 00 750 0 99 881</t>
  </si>
  <si>
    <t>420 E 41 6411 00 750 0 99 911</t>
  </si>
  <si>
    <t>420 E 41 6411 00 750 0 99 939</t>
  </si>
  <si>
    <t>420 E 41 6411 LR 750 0 99 701</t>
  </si>
  <si>
    <t>420 E 41 6411 TP 701 0 99 701</t>
  </si>
  <si>
    <t>420 E 41 6412 00 750 0 99 743</t>
  </si>
  <si>
    <t>420 E 41 6419 00 702 0 99 701</t>
  </si>
  <si>
    <t>420 E 41 6419 00 750 0 99 702</t>
  </si>
  <si>
    <t>420 E 41 6429 00 750 0 99 731</t>
  </si>
  <si>
    <t>420 E 41 6495 00 701 0 99 701</t>
  </si>
  <si>
    <t>420 E 41 6495 00 750 0 99 701</t>
  </si>
  <si>
    <t>420 E 41 6495 00 750 0 99 743</t>
  </si>
  <si>
    <t>420 E 41 6495 00 750 0 99 744</t>
  </si>
  <si>
    <t>420 E 41 6495 00 750 0 99 746</t>
  </si>
  <si>
    <t>420 E 41 6495 00 750 0 99 750</t>
  </si>
  <si>
    <t>420 E 41 6495 00 750 0 99 751</t>
  </si>
  <si>
    <t>420 E 41 6499 00 701 0 99 701</t>
  </si>
  <si>
    <t>420 E 41 6499 00 702 0 99 701</t>
  </si>
  <si>
    <t>420 E 41 6499 00 746 0 99 746</t>
  </si>
  <si>
    <t>420 E 41 6499 00 748 0 99 705</t>
  </si>
  <si>
    <t>420 E 41 6499 00 750 0 99 701</t>
  </si>
  <si>
    <t>420 E 41 6499 00 750 0 99 704</t>
  </si>
  <si>
    <t>420 E 41 6499 00 750 0 99 705</t>
  </si>
  <si>
    <t>420 E 41 6499 00 750 0 99 706</t>
  </si>
  <si>
    <t>420 E 41 6499 00 750 0 99 731</t>
  </si>
  <si>
    <t>420 E 41 6499 00 750 0 99 732</t>
  </si>
  <si>
    <t>420 E 41 6499 00 750 0 99 742</t>
  </si>
  <si>
    <t>420 E 41 6499 00 750 0 99 743</t>
  </si>
  <si>
    <t>420 E 41 6499 00 750 0 99 744</t>
  </si>
  <si>
    <t>420 E 41 6499 00 750 0 99 746</t>
  </si>
  <si>
    <t>420 E 41 6499 00 750 0 99 750</t>
  </si>
  <si>
    <t>420 E 41 6499 00 750 0 99 751</t>
  </si>
  <si>
    <t>420 E 41 6499 00 750 0 99 850</t>
  </si>
  <si>
    <t>420 E 41 6499 00 750 0 99 911</t>
  </si>
  <si>
    <t>420 E 41 6499 00 750 0 99 939</t>
  </si>
  <si>
    <t>420 E 41 6499 00 750 0 99 SUB</t>
  </si>
  <si>
    <t>420 E 41 6499 00 999 0 99 707</t>
  </si>
  <si>
    <t>420 E 41 6499 00 999 0 99 751</t>
  </si>
  <si>
    <t>420 E 51 6249 00 001 0 99 937</t>
  </si>
  <si>
    <t>420 E 51 6249 00 002 0 99 937</t>
  </si>
  <si>
    <t>420 E 51 6249 00 003 0 99 937</t>
  </si>
  <si>
    <t>420 E 51 6249 00 004 0 99 937</t>
  </si>
  <si>
    <t>420 E 51 6249 00 005 0 99 937</t>
  </si>
  <si>
    <t>420 E 51 6249 00 006 0 99 937</t>
  </si>
  <si>
    <t>420 E 51 6249 00 007 0 99 937</t>
  </si>
  <si>
    <t>420 E 51 6249 00 008 0 99 937</t>
  </si>
  <si>
    <t>420 E 51 6249 00 009 0 99 937</t>
  </si>
  <si>
    <t>420 E 51 6249 00 010 0 99 937</t>
  </si>
  <si>
    <t>420 E 51 6249 00 011 0 99 937</t>
  </si>
  <si>
    <t>420 E 51 6249 00 012 0 99 937</t>
  </si>
  <si>
    <t>420 E 51 6249 00 013 0 99 937</t>
  </si>
  <si>
    <t>420 E 51 6249 00 014 0 99 937</t>
  </si>
  <si>
    <t>420 E 51 6249 00 015 0 99 937</t>
  </si>
  <si>
    <t>420 E 51 6249 00 016 0 99 937</t>
  </si>
  <si>
    <t>420 E 51 6249 00 017 0 99 937</t>
  </si>
  <si>
    <t>420 E 51 6249 00 018 0 99 937</t>
  </si>
  <si>
    <t>420 E 51 6249 00 019 0 99 937</t>
  </si>
  <si>
    <t>420 E 51 6249 00 020 0 99 937</t>
  </si>
  <si>
    <t>420 E 51 6249 00 021 0 99 937</t>
  </si>
  <si>
    <t>420 E 51 6249 00 022 0 99 937</t>
  </si>
  <si>
    <t>420 E 51 6249 00 023 0 99 937</t>
  </si>
  <si>
    <t>420 E 51 6249 00 024 0 99 937</t>
  </si>
  <si>
    <t>420 E 51 6249 00 025 0 99 937</t>
  </si>
  <si>
    <t>420 E 51 6249 00 026 0 99 937</t>
  </si>
  <si>
    <t>420 E 51 6249 00 027 0 99 937</t>
  </si>
  <si>
    <t>420 E 51 6249 00 028 0 99 937</t>
  </si>
  <si>
    <t>420 E 51 6249 00 030 0 99 937</t>
  </si>
  <si>
    <t>420 E 51 6249 00 031 0 99 937</t>
  </si>
  <si>
    <t>420 E 51 6249 00 032 0 99 937</t>
  </si>
  <si>
    <t>420 E 51 6249 00 033 0 99 937</t>
  </si>
  <si>
    <t>420 E 51 6249 00 034 0 99 937</t>
  </si>
  <si>
    <t>420 E 51 6249 00 035 0 99 937</t>
  </si>
  <si>
    <t>420 E 51 6249 00 036 0 99 937</t>
  </si>
  <si>
    <t>420 E 51 6249 00 037 0 99 937</t>
  </si>
  <si>
    <t>420 E 51 6249 00 038 0 99 937</t>
  </si>
  <si>
    <t>420 E 51 6249 00 039 0 99 937</t>
  </si>
  <si>
    <t>420 E 51 6249 00 040 0 99 937</t>
  </si>
  <si>
    <t>420 E 51 6249 00 041 0 99 937</t>
  </si>
  <si>
    <t>420 E 51 6249 00 042 0 99 937</t>
  </si>
  <si>
    <t>420 E 51 6249 00 043 0 99 937</t>
  </si>
  <si>
    <t>420 E 51 6249 00 044 0 99 937</t>
  </si>
  <si>
    <t>420 E 51 6249 00 045 0 99 937</t>
  </si>
  <si>
    <t>420 E 51 6249 00 749 0 99 937</t>
  </si>
  <si>
    <t>420 E 51 6249 00 998 0 99 937</t>
  </si>
  <si>
    <t>420 E 51 6249 00 999 0 99 931</t>
  </si>
  <si>
    <t>420 E 51 6249 00 999 0 99 937</t>
  </si>
  <si>
    <t>420 E 51 6249 hv 033 0 99 937</t>
  </si>
  <si>
    <t>420 E 51 6249 lp 010 0 99 937</t>
  </si>
  <si>
    <t>420 E 51 6249 lp 011 0 99 937</t>
  </si>
  <si>
    <t>420 E 51 6249 lp 014 0 99 937</t>
  </si>
  <si>
    <t>420 E 51 6249 lp 016 0 99 937</t>
  </si>
  <si>
    <t>420 E 51 6249 lp 018 0 99 937</t>
  </si>
  <si>
    <t>420 E 51 6249 lp 025 0 99 937</t>
  </si>
  <si>
    <t>420 E 51 6249 lp 027 0 99 937</t>
  </si>
  <si>
    <t>420 E 51 6249 lp 030 0 99 937</t>
  </si>
  <si>
    <t>420 E 51 6249 lp 033 0 99 937</t>
  </si>
  <si>
    <t>420 E 51 6249 lp 041 0 99 937</t>
  </si>
  <si>
    <t>420 E 51 6249 lp 042 0 99 937</t>
  </si>
  <si>
    <t>420 E 51 6249 lp 043 0 99 937</t>
  </si>
  <si>
    <t>420 E 51 6249 lp 749 0 99 937</t>
  </si>
  <si>
    <t>420 E 51 6254 00 001 0 99 880</t>
  </si>
  <si>
    <t>INTERNET SERVICES</t>
  </si>
  <si>
    <t>420 E 51 6254 00 002 0 99 880</t>
  </si>
  <si>
    <t>420 E 51 6254 00 003 0 99 880</t>
  </si>
  <si>
    <t>420 E 51 6254 00 004 0 99 880</t>
  </si>
  <si>
    <t>420 E 51 6254 00 005 0 99 880</t>
  </si>
  <si>
    <t>420 E 51 6254 00 006 0 99 880</t>
  </si>
  <si>
    <t>420 E 51 6254 00 007 0 99 880</t>
  </si>
  <si>
    <t>420 E 51 6254 00 008 0 99 880</t>
  </si>
  <si>
    <t>420 E 51 6254 00 009 0 99 880</t>
  </si>
  <si>
    <t>420 E 51 6254 00 010 0 99 880</t>
  </si>
  <si>
    <t>420 E 51 6254 00 011 0 99 880</t>
  </si>
  <si>
    <t>420 E 51 6254 00 012 0 99 880</t>
  </si>
  <si>
    <t>420 E 51 6254 00 013 0 99 880</t>
  </si>
  <si>
    <t>420 E 51 6254 00 014 0 99 880</t>
  </si>
  <si>
    <t>420 E 51 6254 00 015 0 99 880</t>
  </si>
  <si>
    <t>420 E 51 6254 00 016 0 99 880</t>
  </si>
  <si>
    <t>420 E 51 6254 00 017 0 99 880</t>
  </si>
  <si>
    <t>420 E 51 6254 00 018 0 99 880</t>
  </si>
  <si>
    <t>420 E 51 6254 00 019 0 99 880</t>
  </si>
  <si>
    <t>420 E 51 6254 00 020 0 99 880</t>
  </si>
  <si>
    <t>420 E 51 6254 00 021 0 99 880</t>
  </si>
  <si>
    <t>420 E 51 6254 00 022 0 99 880</t>
  </si>
  <si>
    <t>420 E 51 6254 00 023 0 99 880</t>
  </si>
  <si>
    <t>420 E 51 6254 00 024 0 99 880</t>
  </si>
  <si>
    <t>420 E 51 6254 00 025 0 99 880</t>
  </si>
  <si>
    <t>420 E 51 6254 00 026 0 99 880</t>
  </si>
  <si>
    <t>420 E 51 6254 00 027 0 99 880</t>
  </si>
  <si>
    <t>420 E 51 6254 00 028 0 99 880</t>
  </si>
  <si>
    <t>420 E 51 6254 00 030 0 99 880</t>
  </si>
  <si>
    <t>420 E 51 6254 00 031 0 99 880</t>
  </si>
  <si>
    <t>420 E 51 6254 00 032 0 99 880</t>
  </si>
  <si>
    <t>420 E 51 6254 00 033 0 99 880</t>
  </si>
  <si>
    <t>420 E 51 6254 00 034 0 99 880</t>
  </si>
  <si>
    <t>420 E 51 6254 00 035 0 99 880</t>
  </si>
  <si>
    <t>420 E 51 6254 00 036 0 99 880</t>
  </si>
  <si>
    <t>420 E 51 6254 00 037 0 99 880</t>
  </si>
  <si>
    <t>420 E 51 6254 00 038 0 99 880</t>
  </si>
  <si>
    <t>420 E 51 6254 00 039 0 99 880</t>
  </si>
  <si>
    <t>420 E 51 6254 00 040 0 99 880</t>
  </si>
  <si>
    <t>420 E 51 6254 00 041 0 99 880</t>
  </si>
  <si>
    <t>420 E 51 6254 00 042 0 99 880</t>
  </si>
  <si>
    <t>420 E 51 6254 00 043 0 99 880</t>
  </si>
  <si>
    <t>420 E 51 6254 00 044 0 99 880</t>
  </si>
  <si>
    <t>420 E 51 6254 00 045 0 99 880</t>
  </si>
  <si>
    <t>420 E 51 6254 00 746 0 99 880</t>
  </si>
  <si>
    <t>420 E 51 6254 00 747 0 99 880</t>
  </si>
  <si>
    <t>420 E 51 6254 00 748 0 99 880</t>
  </si>
  <si>
    <t>420 E 51 6254 00 749 0 99 880</t>
  </si>
  <si>
    <t>420 E 51 6254 00 750 0 99 880</t>
  </si>
  <si>
    <t>420 E 51 6254 00 998 0 99 880</t>
  </si>
  <si>
    <t>420 E 51 6254 00 999 0 99 880</t>
  </si>
  <si>
    <t>420 E 51 6255 00 750 0 99 880</t>
  </si>
  <si>
    <t>INTERNET MOBILITY (HOTSPOT)</t>
  </si>
  <si>
    <t>420 E 51 6255 00 999 0 99 880</t>
  </si>
  <si>
    <t>420 E 51 6255 00 999 0 99 937</t>
  </si>
  <si>
    <t>420 E 51 6256 00 001 0 99 937</t>
  </si>
  <si>
    <t>WATER/WASTE MGMNT</t>
  </si>
  <si>
    <t>420 E 51 6256 00 002 0 99 937</t>
  </si>
  <si>
    <t>420 E 51 6256 00 003 0 99 937</t>
  </si>
  <si>
    <t>420 E 51 6256 00 004 0 99 937</t>
  </si>
  <si>
    <t>420 E 51 6256 00 005 0 99 937</t>
  </si>
  <si>
    <t>420 E 51 6256 00 006 0 99 937</t>
  </si>
  <si>
    <t>420 E 51 6256 00 007 0 99 937</t>
  </si>
  <si>
    <t>420 E 51 6256 00 008 0 99 937</t>
  </si>
  <si>
    <t>420 E 51 6256 00 009 0 99 937</t>
  </si>
  <si>
    <t>420 E 51 6256 00 010 0 99 937</t>
  </si>
  <si>
    <t>420 E 51 6256 00 011 0 99 937</t>
  </si>
  <si>
    <t>420 E 51 6256 00 012 0 99 937</t>
  </si>
  <si>
    <t>420 E 51 6256 00 013 0 99 937</t>
  </si>
  <si>
    <t>420 E 51 6256 00 014 0 99 937</t>
  </si>
  <si>
    <t>420 E 51 6256 00 015 0 99 937</t>
  </si>
  <si>
    <t>420 E 51 6256 00 016 0 99 937</t>
  </si>
  <si>
    <t>420 E 51 6256 00 017 0 99 937</t>
  </si>
  <si>
    <t>420 E 51 6256 00 018 0 99 937</t>
  </si>
  <si>
    <t>420 E 51 6256 00 019 0 99 937</t>
  </si>
  <si>
    <t>420 E 51 6256 00 020 0 99 937</t>
  </si>
  <si>
    <t>420 E 51 6256 00 021 0 99 937</t>
  </si>
  <si>
    <t>420 E 51 6256 00 022 0 99 937</t>
  </si>
  <si>
    <t>420 E 51 6256 00 023 0 99 937</t>
  </si>
  <si>
    <t>420 E 51 6256 00 024 0 99 937</t>
  </si>
  <si>
    <t>420 E 51 6256 00 025 0 99 937</t>
  </si>
  <si>
    <t>420 E 51 6256 00 026 0 99 937</t>
  </si>
  <si>
    <t>420 E 51 6256 00 027 0 99 937</t>
  </si>
  <si>
    <t>420 E 51 6256 00 028 0 99 937</t>
  </si>
  <si>
    <t>420 E 51 6256 00 030 0 99 937</t>
  </si>
  <si>
    <t>420 E 51 6256 00 031 0 99 937</t>
  </si>
  <si>
    <t>420 E 51 6256 00 033 0 99 937</t>
  </si>
  <si>
    <t>420 E 51 6256 00 034 0 99 937</t>
  </si>
  <si>
    <t>420 E 51 6256 00 035 0 99 937</t>
  </si>
  <si>
    <t>420 E 51 6256 00 036 0 99 937</t>
  </si>
  <si>
    <t>420 E 51 6256 00 037 0 99 937</t>
  </si>
  <si>
    <t>420 E 51 6256 00 038 0 99 937</t>
  </si>
  <si>
    <t>420 E 51 6256 00 039 0 99 937</t>
  </si>
  <si>
    <t>420 E 51 6256 00 040 0 99 937</t>
  </si>
  <si>
    <t>420 E 51 6256 00 041 0 99 937</t>
  </si>
  <si>
    <t>420 E 51 6256 00 042 0 99 937</t>
  </si>
  <si>
    <t>420 E 51 6256 00 043 0 99 937</t>
  </si>
  <si>
    <t>420 E 51 6256 00 044 0 99 937</t>
  </si>
  <si>
    <t>420 E 51 6256 00 998 0 99 937</t>
  </si>
  <si>
    <t>420 E 51 6256 00 999 0 99 937</t>
  </si>
  <si>
    <t>420 E 51 6257 00 001 0 99 880</t>
  </si>
  <si>
    <t>PHONE</t>
  </si>
  <si>
    <t>420 E 51 6257 00 002 0 99 880</t>
  </si>
  <si>
    <t>420 E 51 6257 00 003 0 99 880</t>
  </si>
  <si>
    <t>420 E 51 6257 00 004 0 99 880</t>
  </si>
  <si>
    <t>420 E 51 6257 00 005 0 99 880</t>
  </si>
  <si>
    <t>420 E 51 6257 00 006 0 99 880</t>
  </si>
  <si>
    <t>420 E 51 6257 00 007 0 99 880</t>
  </si>
  <si>
    <t>420 E 51 6257 00 008 0 99 880</t>
  </si>
  <si>
    <t>420 E 51 6257 00 009 0 99 880</t>
  </si>
  <si>
    <t>420 E 51 6257 00 010 0 99 880</t>
  </si>
  <si>
    <t>420 E 51 6257 00 011 0 99 880</t>
  </si>
  <si>
    <t>420 E 51 6257 00 012 0 99 880</t>
  </si>
  <si>
    <t>420 E 51 6257 00 013 0 99 880</t>
  </si>
  <si>
    <t>420 E 51 6257 00 014 0 99 880</t>
  </si>
  <si>
    <t>420 E 51 6257 00 015 0 99 880</t>
  </si>
  <si>
    <t>420 E 51 6257 00 016 0 99 880</t>
  </si>
  <si>
    <t>420 E 51 6257 00 017 0 99 880</t>
  </si>
  <si>
    <t>420 E 51 6257 00 018 0 99 880</t>
  </si>
  <si>
    <t>420 E 51 6257 00 019 0 99 880</t>
  </si>
  <si>
    <t>420 E 51 6257 00 020 0 99 880</t>
  </si>
  <si>
    <t>420 E 51 6257 00 021 0 99 880</t>
  </si>
  <si>
    <t>420 E 51 6257 00 022 0 99 880</t>
  </si>
  <si>
    <t>420 E 51 6257 00 023 0 99 880</t>
  </si>
  <si>
    <t>420 E 51 6257 00 024 0 99 880</t>
  </si>
  <si>
    <t>420 E 51 6257 00 025 0 99 880</t>
  </si>
  <si>
    <t>420 E 51 6257 00 026 0 99 880</t>
  </si>
  <si>
    <t>420 E 51 6257 00 027 0 99 880</t>
  </si>
  <si>
    <t>420 E 51 6257 00 028 0 99 880</t>
  </si>
  <si>
    <t>420 E 51 6257 00 030 0 99 880</t>
  </si>
  <si>
    <t>420 E 51 6257 00 031 0 99 880</t>
  </si>
  <si>
    <t>420 E 51 6257 00 032 0 99 880</t>
  </si>
  <si>
    <t>420 E 51 6257 00 033 0 99 880</t>
  </si>
  <si>
    <t>420 E 51 6257 00 034 0 99 880</t>
  </si>
  <si>
    <t>420 E 51 6257 00 041 0 99 880</t>
  </si>
  <si>
    <t>420 E 51 6257 00 042 0 99 880</t>
  </si>
  <si>
    <t>420 E 51 6257 00 043 0 99 880</t>
  </si>
  <si>
    <t>420 E 51 6257 00 044 0 99 880</t>
  </si>
  <si>
    <t>420 E 51 6257 00 746 0 99 880</t>
  </si>
  <si>
    <t>420 E 51 6257 00 747 0 99 880</t>
  </si>
  <si>
    <t>420 E 51 6257 00 748 0 99 880</t>
  </si>
  <si>
    <t>420 E 51 6257 00 749 0 99 880</t>
  </si>
  <si>
    <t>420 E 51 6257 00 750 0 99 880</t>
  </si>
  <si>
    <t>420 E 51 6257 00 998 0 99 880</t>
  </si>
  <si>
    <t>420 E 51 6257 00 999 0 99 880</t>
  </si>
  <si>
    <t>420 E 51 6258 00 001 0 99 937</t>
  </si>
  <si>
    <t>ELECTRIC</t>
  </si>
  <si>
    <t>420 E 51 6258 00 002 0 99 937</t>
  </si>
  <si>
    <t>420 E 51 6258 00 003 0 99 937</t>
  </si>
  <si>
    <t>420 E 51 6258 00 004 0 99 937</t>
  </si>
  <si>
    <t>420 E 51 6258 00 005 0 99 937</t>
  </si>
  <si>
    <t>420 E 51 6258 00 006 0 99 937</t>
  </si>
  <si>
    <t>420 E 51 6258 00 007 0 99 937</t>
  </si>
  <si>
    <t>420 E 51 6258 00 008 0 99 937</t>
  </si>
  <si>
    <t>420 E 51 6258 00 009 0 99 937</t>
  </si>
  <si>
    <t>420 E 51 6258 00 010 0 99 937</t>
  </si>
  <si>
    <t>420 E 51 6258 00 011 0 99 937</t>
  </si>
  <si>
    <t>420 E 51 6258 00 012 0 99 937</t>
  </si>
  <si>
    <t>420 E 51 6258 00 013 0 99 937</t>
  </si>
  <si>
    <t>420 E 51 6258 00 014 0 99 937</t>
  </si>
  <si>
    <t>420 E 51 6258 00 015 0 99 937</t>
  </si>
  <si>
    <t>420 E 51 6258 00 016 0 99 937</t>
  </si>
  <si>
    <t>420 E 51 6258 00 017 0 99 937</t>
  </si>
  <si>
    <t>420 E 51 6258 00 018 0 99 937</t>
  </si>
  <si>
    <t>420 E 51 6258 00 019 0 99 937</t>
  </si>
  <si>
    <t>420 E 51 6258 00 020 0 99 937</t>
  </si>
  <si>
    <t>420 E 51 6258 00 021 0 99 937</t>
  </si>
  <si>
    <t>420 E 51 6258 00 022 0 99 937</t>
  </si>
  <si>
    <t>420 E 51 6258 00 023 0 99 937</t>
  </si>
  <si>
    <t>420 E 51 6258 00 024 0 99 937</t>
  </si>
  <si>
    <t>420 E 51 6258 00 025 0 99 937</t>
  </si>
  <si>
    <t>420 E 51 6258 00 026 0 99 937</t>
  </si>
  <si>
    <t>420 E 51 6258 00 027 0 99 937</t>
  </si>
  <si>
    <t>420 E 51 6258 00 028 0 99 937</t>
  </si>
  <si>
    <t>420 E 51 6258 00 030 0 99 937</t>
  </si>
  <si>
    <t>420 E 51 6258 00 031 0 99 937</t>
  </si>
  <si>
    <t>420 E 51 6258 00 032 0 99 937</t>
  </si>
  <si>
    <t>420 E 51 6258 00 033 0 99 937</t>
  </si>
  <si>
    <t>420 E 51 6258 00 034 0 99 937</t>
  </si>
  <si>
    <t>420 E 51 6258 00 035 0 99 937</t>
  </si>
  <si>
    <t>420 E 51 6258 00 036 0 99 937</t>
  </si>
  <si>
    <t>420 E 51 6258 00 037 0 99 937</t>
  </si>
  <si>
    <t>420 E 51 6258 00 038 0 99 937</t>
  </si>
  <si>
    <t>420 E 51 6258 00 039 0 99 937</t>
  </si>
  <si>
    <t>420 E 51 6258 00 040 0 99 937</t>
  </si>
  <si>
    <t>420 E 51 6258 00 041 0 99 937</t>
  </si>
  <si>
    <t>420 E 51 6258 00 042 0 99 937</t>
  </si>
  <si>
    <t>420 E 51 6258 00 043 0 99 937</t>
  </si>
  <si>
    <t>420 E 51 6258 00 044 0 99 937</t>
  </si>
  <si>
    <t>420 E 51 6258 00 999 0 99 937</t>
  </si>
  <si>
    <t>420 E 51 6259 00 001 0 99 937</t>
  </si>
  <si>
    <t>GAS</t>
  </si>
  <si>
    <t>420 E 51 6259 00 002 0 99 937</t>
  </si>
  <si>
    <t>420 E 51 6259 00 003 0 99 937</t>
  </si>
  <si>
    <t>420 E 51 6259 00 004 0 99 937</t>
  </si>
  <si>
    <t>420 E 51 6259 00 005 0 99 937</t>
  </si>
  <si>
    <t>420 E 51 6259 00 007 0 99 937</t>
  </si>
  <si>
    <t>420 E 51 6259 00 008 0 99 937</t>
  </si>
  <si>
    <t>420 E 51 6259 00 009 0 99 937</t>
  </si>
  <si>
    <t>420 E 51 6259 00 010 0 99 937</t>
  </si>
  <si>
    <t>420 E 51 6259 00 011 0 99 937</t>
  </si>
  <si>
    <t>420 E 51 6259 00 012 0 99 937</t>
  </si>
  <si>
    <t>420 E 51 6259 00 013 0 99 937</t>
  </si>
  <si>
    <t>420 E 51 6259 00 014 0 99 937</t>
  </si>
  <si>
    <t>420 E 51 6259 00 015 0 99 937</t>
  </si>
  <si>
    <t>420 E 51 6259 00 016 0 99 937</t>
  </si>
  <si>
    <t>420 E 51 6259 00 017 0 99 937</t>
  </si>
  <si>
    <t>420 E 51 6259 00 018 0 99 937</t>
  </si>
  <si>
    <t>420 E 51 6259 00 019 0 99 937</t>
  </si>
  <si>
    <t>420 E 51 6259 00 020 0 99 937</t>
  </si>
  <si>
    <t>420 E 51 6259 00 021 0 99 937</t>
  </si>
  <si>
    <t>420 E 51 6259 00 022 0 99 937</t>
  </si>
  <si>
    <t>420 E 51 6259 00 023 0 99 937</t>
  </si>
  <si>
    <t>420 E 51 6259 00 024 0 99 937</t>
  </si>
  <si>
    <t>420 E 51 6259 00 025 0 99 937</t>
  </si>
  <si>
    <t>420 E 51 6259 00 026 0 99 937</t>
  </si>
  <si>
    <t>420 E 51 6259 00 027 0 99 937</t>
  </si>
  <si>
    <t>420 E 51 6259 00 028 0 99 937</t>
  </si>
  <si>
    <t>420 E 51 6259 00 030 0 99 937</t>
  </si>
  <si>
    <t>420 E 51 6259 00 031 0 99 937</t>
  </si>
  <si>
    <t>420 E 51 6259 00 033 0 99 937</t>
  </si>
  <si>
    <t>420 E 51 6259 00 034 0 99 937</t>
  </si>
  <si>
    <t>420 E 51 6259 00 035 0 99 937</t>
  </si>
  <si>
    <t>420 E 51 6259 00 036 0 99 937</t>
  </si>
  <si>
    <t>420 E 51 6259 00 037 0 99 937</t>
  </si>
  <si>
    <t>420 E 51 6259 00 038 0 99 937</t>
  </si>
  <si>
    <t>420 E 51 6259 00 039 0 99 937</t>
  </si>
  <si>
    <t>420 E 51 6259 00 040 0 99 937</t>
  </si>
  <si>
    <t>420 E 51 6259 00 042 0 99 937</t>
  </si>
  <si>
    <t>420 E 51 6259 00 043 0 99 937</t>
  </si>
  <si>
    <t>420 E 51 6259 00 999 0 99 937</t>
  </si>
  <si>
    <t>420 E 51 6269 00 003 0 99 937</t>
  </si>
  <si>
    <t>420 E 51 6269 00 006 0 99 930</t>
  </si>
  <si>
    <t>420 E 51 6269 00 006 0 99 937</t>
  </si>
  <si>
    <t>420 E 51 6269 00 014 0 99 937</t>
  </si>
  <si>
    <t>420 E 51 6269 00 015 0 99 937</t>
  </si>
  <si>
    <t>420 E 51 6269 00 023 0 99 937</t>
  </si>
  <si>
    <t>420 E 51 6269 00 024 0 99 937</t>
  </si>
  <si>
    <t>420 E 51 6269 00 030 0 99 937</t>
  </si>
  <si>
    <t>420 E 51 6269 00 031 0 99 937</t>
  </si>
  <si>
    <t>420 E 51 6269 00 032 0 99 937</t>
  </si>
  <si>
    <t>420 E 51 6269 00 033 0 99 937</t>
  </si>
  <si>
    <t>420 E 51 6269 00 034 0 99 937</t>
  </si>
  <si>
    <t>420 E 51 6269 00 035 0 99 937</t>
  </si>
  <si>
    <t>420 E 51 6269 00 037 0 99 937</t>
  </si>
  <si>
    <t>420 E 51 6269 00 038 0 99 937</t>
  </si>
  <si>
    <t>420 E 51 6269 00 039 0 99 937</t>
  </si>
  <si>
    <t>420 E 51 6269 00 040 0 99 937</t>
  </si>
  <si>
    <t>420 E 51 6269 00 041 0 99 937</t>
  </si>
  <si>
    <t>420 E 51 6269 00 042 0 99 937</t>
  </si>
  <si>
    <t>420 E 51 6269 00 043 0 99 937</t>
  </si>
  <si>
    <t>420 E 51 6269 00 044 0 99 937</t>
  </si>
  <si>
    <t>420 E 51 6269 00 045 0 99 930</t>
  </si>
  <si>
    <t>420 E 51 6269 00 045 0 99 937</t>
  </si>
  <si>
    <t>420 E 51 6269 00 747 0 99 937</t>
  </si>
  <si>
    <t>420 E 51 6269 00 748 0 99 937</t>
  </si>
  <si>
    <t>420 E 51 6269 00 749 0 99 937</t>
  </si>
  <si>
    <t>420 E 51 6269 00 999 0 99 930</t>
  </si>
  <si>
    <t>420 E 51 6269 00 999 0 99 937</t>
  </si>
  <si>
    <t>420 E 51 6269 99 034 0 99 937</t>
  </si>
  <si>
    <t>420 E 51 6299 00 001 0 99 937</t>
  </si>
  <si>
    <t>420 E 51 6299 00 002 0 99 937</t>
  </si>
  <si>
    <t>420 E 51 6299 00 003 0 99 937</t>
  </si>
  <si>
    <t>420 E 51 6299 00 004 0 99 937</t>
  </si>
  <si>
    <t>420 E 51 6299 00 005 0 99 937</t>
  </si>
  <si>
    <t>420 E 51 6299 00 006 0 99 937</t>
  </si>
  <si>
    <t>420 E 51 6299 00 007 0 99 937</t>
  </si>
  <si>
    <t>420 E 51 6299 00 008 0 99 937</t>
  </si>
  <si>
    <t>420 E 51 6299 00 010 0 99 937</t>
  </si>
  <si>
    <t>420 E 51 6299 00 011 0 99 937</t>
  </si>
  <si>
    <t>420 E 51 6299 00 012 0 99 937</t>
  </si>
  <si>
    <t>420 E 51 6299 00 013 0 99 937</t>
  </si>
  <si>
    <t>420 E 51 6299 00 014 0 99 937</t>
  </si>
  <si>
    <t>420 E 51 6299 00 015 0 99 937</t>
  </si>
  <si>
    <t>420 E 51 6299 00 016 0 99 937</t>
  </si>
  <si>
    <t>420 E 51 6299 00 017 0 99 937</t>
  </si>
  <si>
    <t>420 E 51 6299 00 018 0 99 937</t>
  </si>
  <si>
    <t>420 E 51 6299 00 019 0 99 937</t>
  </si>
  <si>
    <t>420 E 51 6299 00 020 0 99 937</t>
  </si>
  <si>
    <t>420 E 51 6299 00 021 0 99 937</t>
  </si>
  <si>
    <t>420 E 51 6299 00 022 0 99 937</t>
  </si>
  <si>
    <t>420 E 51 6299 00 023 0 99 937</t>
  </si>
  <si>
    <t>420 E 51 6299 00 024 0 99 937</t>
  </si>
  <si>
    <t>420 E 51 6299 00 025 0 99 937</t>
  </si>
  <si>
    <t>420 E 51 6299 00 026 0 99 937</t>
  </si>
  <si>
    <t>420 E 51 6299 00 027 0 99 937</t>
  </si>
  <si>
    <t>420 E 51 6299 00 028 0 99 937</t>
  </si>
  <si>
    <t>420 E 51 6299 00 030 0 99 937</t>
  </si>
  <si>
    <t>420 E 51 6299 00 031 0 99 937</t>
  </si>
  <si>
    <t>420 E 51 6299 00 032 0 99 937</t>
  </si>
  <si>
    <t>420 E 51 6299 00 033 0 99 937</t>
  </si>
  <si>
    <t>420 E 51 6299 00 034 0 99 937</t>
  </si>
  <si>
    <t>420 E 51 6299 00 041 0 99 937</t>
  </si>
  <si>
    <t>420 E 51 6299 00 042 0 99 937</t>
  </si>
  <si>
    <t>420 E 51 6299 00 043 0 99 937</t>
  </si>
  <si>
    <t>420 E 51 6299 00 044 0 99 937</t>
  </si>
  <si>
    <t>420 E 51 6299 00 747 0 99 937</t>
  </si>
  <si>
    <t>420 E 51 6299 00 749 0 99 937</t>
  </si>
  <si>
    <t>420 E 51 6299 00 998 0 99 937</t>
  </si>
  <si>
    <t>420 E 51 6299 00 999 0 99 930</t>
  </si>
  <si>
    <t>420 E 51 6299 00 999 0 99 937</t>
  </si>
  <si>
    <t>420 E 51 6311 00 999 0 99 930</t>
  </si>
  <si>
    <t>420 E 51 6311 00 999 0 99 937</t>
  </si>
  <si>
    <t>420 E 51 6319 00 001 0 99 937</t>
  </si>
  <si>
    <t>420 E 51 6319 00 002 0 99 937</t>
  </si>
  <si>
    <t>420 E 51 6319 00 003 0 99 937</t>
  </si>
  <si>
    <t>420 E 51 6319 00 004 0 99 937</t>
  </si>
  <si>
    <t>420 E 51 6319 00 005 0 99 937</t>
  </si>
  <si>
    <t>420 E 51 6319 00 006 0 99 937</t>
  </si>
  <si>
    <t>420 E 51 6319 00 007 0 99 937</t>
  </si>
  <si>
    <t>420 E 51 6319 00 008 0 99 937</t>
  </si>
  <si>
    <t>420 E 51 6319 00 009 0 99 937</t>
  </si>
  <si>
    <t>420 E 51 6319 00 010 0 11 937</t>
  </si>
  <si>
    <t>420 E 51 6319 00 010 0 99 937</t>
  </si>
  <si>
    <t>420 E 51 6319 00 011 0 99 937</t>
  </si>
  <si>
    <t>420 E 51 6319 00 012 0 11 937</t>
  </si>
  <si>
    <t>420 E 51 6319 00 012 0 99 937</t>
  </si>
  <si>
    <t>420 E 51 6319 00 013 0 99 937</t>
  </si>
  <si>
    <t>420 E 51 6319 00 014 0 11 937</t>
  </si>
  <si>
    <t>420 E 51 6319 00 014 0 99 937</t>
  </si>
  <si>
    <t>420 E 51 6319 00 015 0 99 937</t>
  </si>
  <si>
    <t>420 E 51 6319 00 016 0 99 937</t>
  </si>
  <si>
    <t>420 E 51 6319 00 017 0 99 937</t>
  </si>
  <si>
    <t>420 E 51 6319 00 018 0 99 937</t>
  </si>
  <si>
    <t>420 E 51 6319 00 019 0 99 937</t>
  </si>
  <si>
    <t>420 E 51 6319 00 020 0 99 937</t>
  </si>
  <si>
    <t>420 E 51 6319 00 021 0 99 937</t>
  </si>
  <si>
    <t>420 E 51 6319 00 022 0 99 937</t>
  </si>
  <si>
    <t>420 E 51 6319 00 023 0 99 937</t>
  </si>
  <si>
    <t>420 E 51 6319 00 024 0 99 937</t>
  </si>
  <si>
    <t>420 E 51 6319 00 025 0 99 937</t>
  </si>
  <si>
    <t>420 E 51 6319 00 026 0 99 937</t>
  </si>
  <si>
    <t>420 E 51 6319 00 027 0 99 937</t>
  </si>
  <si>
    <t>420 E 51 6319 00 028 0 99 937</t>
  </si>
  <si>
    <t>420 E 51 6319 00 030 0 99 937</t>
  </si>
  <si>
    <t>420 E 51 6319 00 031 0 99 937</t>
  </si>
  <si>
    <t>420 E 51 6319 00 032 0 99 937</t>
  </si>
  <si>
    <t>420 E 51 6319 00 033 0 99 937</t>
  </si>
  <si>
    <t>420 E 51 6319 00 034 0 99 937</t>
  </si>
  <si>
    <t>420 E 51 6319 00 035 0 99 937</t>
  </si>
  <si>
    <t>420 E 51 6319 00 036 0 99 937</t>
  </si>
  <si>
    <t>420 E 51 6319 00 037 0 99 937</t>
  </si>
  <si>
    <t>420 E 51 6319 00 038 0 99 937</t>
  </si>
  <si>
    <t>420 E 51 6319 00 039 0 99 937</t>
  </si>
  <si>
    <t>420 E 51 6319 00 040 0 99 937</t>
  </si>
  <si>
    <t>420 E 51 6319 00 041 0 99 937</t>
  </si>
  <si>
    <t>420 E 51 6319 00 042 0 99 937</t>
  </si>
  <si>
    <t>420 E 51 6319 00 043 0 99 937</t>
  </si>
  <si>
    <t>420 E 51 6319 00 044 0 99 937</t>
  </si>
  <si>
    <t>420 E 51 6319 00 045 0 99 937</t>
  </si>
  <si>
    <t>420 E 51 6319 00 746 0 99 937</t>
  </si>
  <si>
    <t>420 E 51 6319 00 747 0 99 937</t>
  </si>
  <si>
    <t>420 E 51 6319 00 748 0 99 937</t>
  </si>
  <si>
    <t>420 E 51 6319 00 749 0 99 937</t>
  </si>
  <si>
    <t>420 E 51 6319 00 749 0 99 939</t>
  </si>
  <si>
    <t>420 E 51 6319 00 998 0 99 937</t>
  </si>
  <si>
    <t>420 E 51 6319 00 999 0 99 937</t>
  </si>
  <si>
    <t>420 E 51 6319 hv 748 0 99 937</t>
  </si>
  <si>
    <t>420 E 51 6319 hv 749 0 99 937</t>
  </si>
  <si>
    <t>420 E 51 6319 HV 999 0 99 937</t>
  </si>
  <si>
    <t>420 E 51 6319 lp 749 0 99 937</t>
  </si>
  <si>
    <t>420 E 51 6399 00 001 0 99 937</t>
  </si>
  <si>
    <t>420 E 51 6399 00 002 0 99 937</t>
  </si>
  <si>
    <t>420 E 51 6399 00 003 0 99 937</t>
  </si>
  <si>
    <t>420 E 51 6399 00 004 0 99 937</t>
  </si>
  <si>
    <t>420 E 51 6399 00 005 0 99 937</t>
  </si>
  <si>
    <t>420 E 51 6399 00 006 0 99 937</t>
  </si>
  <si>
    <t>420 E 51 6399 00 007 0 99 937</t>
  </si>
  <si>
    <t>420 E 51 6399 00 008 0 99 937</t>
  </si>
  <si>
    <t>420 E 51 6399 00 009 0 99 937</t>
  </si>
  <si>
    <t>420 E 51 6399 00 010 0 99 937</t>
  </si>
  <si>
    <t>420 E 51 6399 00 011 0 99 937</t>
  </si>
  <si>
    <t>420 E 51 6399 00 012 0 99 937</t>
  </si>
  <si>
    <t>420 E 51 6399 00 013 0 99 937</t>
  </si>
  <si>
    <t>420 E 51 6399 00 014 0 99 937</t>
  </si>
  <si>
    <t>420 E 51 6399 00 015 0 99 937</t>
  </si>
  <si>
    <t>420 E 51 6399 00 016 0 99 937</t>
  </si>
  <si>
    <t>420 E 51 6399 00 017 0 99 937</t>
  </si>
  <si>
    <t>420 E 51 6399 00 018 0 99 937</t>
  </si>
  <si>
    <t>420 E 51 6399 00 019 0 99 937</t>
  </si>
  <si>
    <t>420 E 51 6399 00 020 0 99 937</t>
  </si>
  <si>
    <t>420 E 51 6399 00 021 0 99 937</t>
  </si>
  <si>
    <t>420 E 51 6399 00 022 0 99 937</t>
  </si>
  <si>
    <t>420 E 51 6399 00 023 0 99 937</t>
  </si>
  <si>
    <t>420 E 51 6399 00 024 0 99 937</t>
  </si>
  <si>
    <t>420 E 51 6399 00 025 0 99 937</t>
  </si>
  <si>
    <t>420 E 51 6399 00 026 0 99 937</t>
  </si>
  <si>
    <t>420 E 51 6399 00 027 0 99 937</t>
  </si>
  <si>
    <t>420 E 51 6399 00 028 0 99 937</t>
  </si>
  <si>
    <t>420 E 51 6399 00 030 0 99 937</t>
  </si>
  <si>
    <t>420 E 51 6399 00 031 0 99 937</t>
  </si>
  <si>
    <t>420 E 51 6399 00 032 0 99 937</t>
  </si>
  <si>
    <t>420 E 51 6399 00 033 0 99 937</t>
  </si>
  <si>
    <t>420 E 51 6399 00 034 0 99 937</t>
  </si>
  <si>
    <t>420 E 51 6399 00 035 0 99 937</t>
  </si>
  <si>
    <t>420 E 51 6399 00 036 0 99 937</t>
  </si>
  <si>
    <t>420 E 51 6399 00 037 0 99 937</t>
  </si>
  <si>
    <t>420 E 51 6399 00 038 0 99 937</t>
  </si>
  <si>
    <t>420 E 51 6399 00 039 0 99 937</t>
  </si>
  <si>
    <t>420 E 51 6399 00 040 0 99 937</t>
  </si>
  <si>
    <t>420 E 51 6399 00 041 0 99 937</t>
  </si>
  <si>
    <t>420 E 51 6399 00 042 0 99 937</t>
  </si>
  <si>
    <t>420 E 51 6399 00 043 0 99 937</t>
  </si>
  <si>
    <t>420 E 51 6399 00 044 0 99 937</t>
  </si>
  <si>
    <t>420 E 51 6399 00 045 0 99 937</t>
  </si>
  <si>
    <t>420 E 51 6399 00 749 0 99 937</t>
  </si>
  <si>
    <t>420 E 51 6399 00 750 0 99 937</t>
  </si>
  <si>
    <t>420 E 51 6399 00 998 0 99 937</t>
  </si>
  <si>
    <t>420 E 51 6399 00 999 0 99 930</t>
  </si>
  <si>
    <t>420 E 51 6399 00 999 0 99 937</t>
  </si>
  <si>
    <t>420 E 51 6399 hv 999 0 99 937</t>
  </si>
  <si>
    <t>420 E 51 6399 LP 999 0 99 937</t>
  </si>
  <si>
    <t>420 E 51 6411 00 001 0 99 937</t>
  </si>
  <si>
    <t>420 E 51 6411 00 002 0 99 937</t>
  </si>
  <si>
    <t>420 E 51 6411 00 003 0 99 937</t>
  </si>
  <si>
    <t>420 E 51 6411 00 004 0 99 937</t>
  </si>
  <si>
    <t>420 E 51 6411 00 005 0 99 937</t>
  </si>
  <si>
    <t>420 E 51 6411 00 006 0 99 937</t>
  </si>
  <si>
    <t>420 E 51 6411 00 007 0 99 937</t>
  </si>
  <si>
    <t>420 E 51 6411 00 008 0 99 937</t>
  </si>
  <si>
    <t>420 E 51 6411 00 009 0 99 937</t>
  </si>
  <si>
    <t>420 E 51 6411 00 010 0 99 937</t>
  </si>
  <si>
    <t>420 E 51 6411 00 011 0 99 937</t>
  </si>
  <si>
    <t>420 E 51 6411 00 012 0 99 937</t>
  </si>
  <si>
    <t>420 E 51 6411 00 013 0 99 937</t>
  </si>
  <si>
    <t>420 E 51 6411 00 014 0 99 937</t>
  </si>
  <si>
    <t>420 E 51 6411 00 015 0 99 937</t>
  </si>
  <si>
    <t>420 E 51 6411 00 016 0 99 937</t>
  </si>
  <si>
    <t>420 E 51 6411 00 017 0 99 937</t>
  </si>
  <si>
    <t>420 E 51 6411 00 018 0 99 937</t>
  </si>
  <si>
    <t>420 E 51 6411 00 019 0 99 937</t>
  </si>
  <si>
    <t>420 E 51 6411 00 020 0 99 937</t>
  </si>
  <si>
    <t>420 E 51 6411 00 021 0 99 937</t>
  </si>
  <si>
    <t>420 E 51 6411 00 022 0 99 937</t>
  </si>
  <si>
    <t>420 E 51 6411 00 023 0 99 937</t>
  </si>
  <si>
    <t>420 E 51 6411 00 024 0 99 937</t>
  </si>
  <si>
    <t>420 E 51 6411 00 025 0 99 937</t>
  </si>
  <si>
    <t>420 E 51 6411 00 026 0 99 937</t>
  </si>
  <si>
    <t>420 E 51 6411 00 027 0 99 937</t>
  </si>
  <si>
    <t>420 E 51 6411 00 028 0 99 937</t>
  </si>
  <si>
    <t>420 E 51 6411 00 030 0 99 937</t>
  </si>
  <si>
    <t>420 E 51 6411 00 031 0 99 937</t>
  </si>
  <si>
    <t>420 E 51 6411 00 032 0 99 937</t>
  </si>
  <si>
    <t>420 E 51 6411 00 033 0 99 937</t>
  </si>
  <si>
    <t>420 E 51 6411 00 034 0 99 937</t>
  </si>
  <si>
    <t>420 E 51 6411 00 035 0 99 937</t>
  </si>
  <si>
    <t>420 E 51 6411 00 036 0 99 937</t>
  </si>
  <si>
    <t>420 E 51 6411 00 037 0 99 937</t>
  </si>
  <si>
    <t>420 E 51 6411 00 038 0 99 937</t>
  </si>
  <si>
    <t>420 E 51 6411 00 039 0 99 937</t>
  </si>
  <si>
    <t>420 E 51 6411 00 040 0 99 937</t>
  </si>
  <si>
    <t>420 E 51 6411 00 041 0 99 937</t>
  </si>
  <si>
    <t>420 E 51 6411 00 042 0 99 937</t>
  </si>
  <si>
    <t>420 E 51 6411 00 043 0 99 937</t>
  </si>
  <si>
    <t>420 E 51 6411 00 044 0 99 937</t>
  </si>
  <si>
    <t>420 E 51 6411 00 045 0 99 937</t>
  </si>
  <si>
    <t>420 E 51 6411 00 749 0 99 707</t>
  </si>
  <si>
    <t>420 E 51 6411 00 749 0 99 930</t>
  </si>
  <si>
    <t>420 E 51 6411 00 749 0 99 937</t>
  </si>
  <si>
    <t>420 E 51 6411 00 999 0 99 930</t>
  </si>
  <si>
    <t>420 E 51 6411 00 999 0 99 937</t>
  </si>
  <si>
    <t>420 E 51 6429 00 999 0 99 731</t>
  </si>
  <si>
    <t>420 E 51 6429 00 999 0 99 937</t>
  </si>
  <si>
    <t>420 E 51 6495 00 999 0 99 937</t>
  </si>
  <si>
    <t>420 E 51 6499 00 001 0 99 937</t>
  </si>
  <si>
    <t>420 E 51 6499 00 002 0 99 937</t>
  </si>
  <si>
    <t>420 E 51 6499 00 003 0 99 937</t>
  </si>
  <si>
    <t>420 E 51 6499 00 004 0 99 937</t>
  </si>
  <si>
    <t>420 E 51 6499 00 005 0 99 937</t>
  </si>
  <si>
    <t>420 E 51 6499 00 006 0 99 930</t>
  </si>
  <si>
    <t>420 E 51 6499 00 006 0 99 937</t>
  </si>
  <si>
    <t>420 E 51 6499 00 007 0 99 937</t>
  </si>
  <si>
    <t>420 E 51 6499 00 008 0 99 937</t>
  </si>
  <si>
    <t>420 E 51 6499 00 009 0 99 937</t>
  </si>
  <si>
    <t>420 E 51 6499 00 010 0 99 937</t>
  </si>
  <si>
    <t>420 E 51 6499 00 011 0 99 937</t>
  </si>
  <si>
    <t>420 E 51 6499 00 012 0 99 937</t>
  </si>
  <si>
    <t>420 E 51 6499 00 013 0 99 937</t>
  </si>
  <si>
    <t>420 E 51 6499 00 014 0 99 937</t>
  </si>
  <si>
    <t>420 E 51 6499 00 015 0 99 937</t>
  </si>
  <si>
    <t>420 E 51 6499 00 016 0 99 937</t>
  </si>
  <si>
    <t>420 E 51 6499 00 017 0 99 937</t>
  </si>
  <si>
    <t>420 E 51 6499 00 018 0 99 937</t>
  </si>
  <si>
    <t>420 E 51 6499 00 019 0 99 937</t>
  </si>
  <si>
    <t>420 E 51 6499 00 020 0 99 937</t>
  </si>
  <si>
    <t>420 E 51 6499 00 021 0 99 937</t>
  </si>
  <si>
    <t>420 E 51 6499 00 022 0 99 937</t>
  </si>
  <si>
    <t>420 E 51 6499 00 023 0 99 937</t>
  </si>
  <si>
    <t>420 E 51 6499 00 024 0 99 937</t>
  </si>
  <si>
    <t>420 E 51 6499 00 025 0 99 937</t>
  </si>
  <si>
    <t>420 E 51 6499 00 026 0 99 937</t>
  </si>
  <si>
    <t>420 E 51 6499 00 027 0 99 937</t>
  </si>
  <si>
    <t>420 E 51 6499 00 028 0 99 937</t>
  </si>
  <si>
    <t>420 E 51 6499 00 030 0 99 937</t>
  </si>
  <si>
    <t>420 E 51 6499 00 031 0 99 937</t>
  </si>
  <si>
    <t>420 E 51 6499 00 032 0 99 937</t>
  </si>
  <si>
    <t>420 E 51 6499 00 033 0 99 937</t>
  </si>
  <si>
    <t>420 E 51 6499 00 034 0 99 937</t>
  </si>
  <si>
    <t>420 E 51 6499 00 035 0 99 937</t>
  </si>
  <si>
    <t>420 E 51 6499 00 036 0 99 937</t>
  </si>
  <si>
    <t>420 E 51 6499 00 037 0 99 937</t>
  </si>
  <si>
    <t>420 E 51 6499 00 038 0 99 937</t>
  </si>
  <si>
    <t>420 E 51 6499 00 039 0 99 937</t>
  </si>
  <si>
    <t>420 E 51 6499 00 040 0 99 937</t>
  </si>
  <si>
    <t>420 E 51 6499 00 041 0 99 937</t>
  </si>
  <si>
    <t>420 E 51 6499 00 042 0 99 937</t>
  </si>
  <si>
    <t>420 E 51 6499 00 043 0 99 937</t>
  </si>
  <si>
    <t>420 E 51 6499 00 044 0 99 937</t>
  </si>
  <si>
    <t>420 E 51 6499 00 045 0 99 930</t>
  </si>
  <si>
    <t>420 E 51 6499 00 045 0 99 937</t>
  </si>
  <si>
    <t>420 E 51 6499 00 749 0 99 937</t>
  </si>
  <si>
    <t>420 E 51 6499 00 937 0 99 937</t>
  </si>
  <si>
    <t>420 E 51 6499 00 998 0 99 937</t>
  </si>
  <si>
    <t>420 E 51 6499 00 999 0 99 880</t>
  </si>
  <si>
    <t>420 E 51 6499 00 999 0 99 930</t>
  </si>
  <si>
    <t>420 E 51 6499 00 999 0 99 937</t>
  </si>
  <si>
    <t>420 E 51 6499 00 999 0 99 DEP</t>
  </si>
  <si>
    <t>420 E 52 6291 00 001 0 99 937</t>
  </si>
  <si>
    <t>420 E 52 6291 00 003 0 99 937</t>
  </si>
  <si>
    <t>420 E 52 6291 00 004 0 99 937</t>
  </si>
  <si>
    <t>420 E 52 6291 00 006 0 99 937</t>
  </si>
  <si>
    <t>420 E 52 6291 00 007 0 99 937</t>
  </si>
  <si>
    <t>420 E 52 6291 00 009 0 99 937</t>
  </si>
  <si>
    <t>420 E 52 6291 00 010 0 99 937</t>
  </si>
  <si>
    <t>420 E 52 6291 00 012 0 99 937</t>
  </si>
  <si>
    <t>420 E 52 6291 00 014 0 99 937</t>
  </si>
  <si>
    <t>420 E 52 6291 00 016 0 99 937</t>
  </si>
  <si>
    <t>420 E 52 6291 00 018 0 99 937</t>
  </si>
  <si>
    <t>420 E 52 6291 00 019 0 99 937</t>
  </si>
  <si>
    <t>420 E 52 6291 00 021 0 99 937</t>
  </si>
  <si>
    <t>420 E 52 6291 00 023 0 99 937</t>
  </si>
  <si>
    <t>420 E 52 6291 00 025 0 99 937</t>
  </si>
  <si>
    <t>420 E 52 6291 00 027 0 99 937</t>
  </si>
  <si>
    <t>420 E 52 6291 00 030 0 99 937</t>
  </si>
  <si>
    <t>420 E 52 6291 00 032 0 99 937</t>
  </si>
  <si>
    <t>420 E 52 6291 00 033 0 99 937</t>
  </si>
  <si>
    <t>420 E 52 6291 00 034 0 99 937</t>
  </si>
  <si>
    <t>420 E 52 6291 00 035 0 99 937</t>
  </si>
  <si>
    <t>420 E 52 6291 00 037 0 99 937</t>
  </si>
  <si>
    <t>420 E 52 6291 00 039 0 99 937</t>
  </si>
  <si>
    <t>420 E 52 6291 00 042 0 99 937</t>
  </si>
  <si>
    <t>420 E 52 6291 00 043 0 99 937</t>
  </si>
  <si>
    <t>420 E 52 6291 00 045 0 99 937</t>
  </si>
  <si>
    <t>420 E 52 6297 00 001 0 99 937</t>
  </si>
  <si>
    <t>420 E 52 6297 00 002 0 99 937</t>
  </si>
  <si>
    <t>420 E 52 6297 00 003 0 99 937</t>
  </si>
  <si>
    <t>420 E 52 6297 00 004 0 99 937</t>
  </si>
  <si>
    <t>420 E 52 6297 00 005 0 99 937</t>
  </si>
  <si>
    <t>420 E 52 6297 00 006 0 99 000</t>
  </si>
  <si>
    <t>420 E 52 6297 00 006 0 99 937</t>
  </si>
  <si>
    <t>420 E 52 6297 00 007 0 99 937</t>
  </si>
  <si>
    <t>420 E 52 6297 00 008 0 99 937</t>
  </si>
  <si>
    <t>420 E 52 6297 00 009 0 99 937</t>
  </si>
  <si>
    <t>420 E 52 6297 00 010 0 99 937</t>
  </si>
  <si>
    <t>420 E 52 6297 00 011 0 99 937</t>
  </si>
  <si>
    <t>420 E 52 6297 00 012 0 99 937</t>
  </si>
  <si>
    <t>420 E 52 6297 00 013 0 99 937</t>
  </si>
  <si>
    <t>420 E 52 6297 00 014 0 99 937</t>
  </si>
  <si>
    <t>420 E 52 6297 00 015 0 99 937</t>
  </si>
  <si>
    <t>420 E 52 6297 00 016 0 99 000</t>
  </si>
  <si>
    <t>420 E 52 6297 00 016 0 99 937</t>
  </si>
  <si>
    <t>420 E 52 6297 00 017 0 99 937</t>
  </si>
  <si>
    <t>420 E 52 6297 00 018 0 99 937</t>
  </si>
  <si>
    <t>420 E 52 6297 00 019 0 99 937</t>
  </si>
  <si>
    <t>420 E 52 6297 00 020 0 99 937</t>
  </si>
  <si>
    <t>420 E 52 6297 00 021 0 99 937</t>
  </si>
  <si>
    <t>420 E 52 6297 00 022 0 99 937</t>
  </si>
  <si>
    <t>420 E 52 6297 00 023 0 99 937</t>
  </si>
  <si>
    <t>420 E 52 6297 00 024 0 99 937</t>
  </si>
  <si>
    <t>420 E 52 6297 00 025 0 99 937</t>
  </si>
  <si>
    <t>420 E 52 6297 00 026 0 99 937</t>
  </si>
  <si>
    <t>420 E 52 6297 00 027 0 99 937</t>
  </si>
  <si>
    <t>420 E 52 6297 00 028 0 99 937</t>
  </si>
  <si>
    <t>420 E 52 6297 00 030 0 99 937</t>
  </si>
  <si>
    <t>420 E 52 6297 00 031 0 99 937</t>
  </si>
  <si>
    <t>420 E 52 6297 00 032 0 99 937</t>
  </si>
  <si>
    <t>420 E 52 6297 00 033 0 99 937</t>
  </si>
  <si>
    <t>420 E 52 6297 00 034 0 99 937</t>
  </si>
  <si>
    <t>420 E 52 6297 00 035 0 99 937</t>
  </si>
  <si>
    <t>420 E 52 6297 00 036 0 99 937</t>
  </si>
  <si>
    <t>420 E 52 6297 00 037 0 99 937</t>
  </si>
  <si>
    <t>420 E 52 6297 00 038 0 99 937</t>
  </si>
  <si>
    <t>420 E 52 6297 00 039 0 99 937</t>
  </si>
  <si>
    <t>420 E 52 6297 00 040 0 99 937</t>
  </si>
  <si>
    <t>420 E 52 6297 00 041 0 99 937</t>
  </si>
  <si>
    <t>420 E 52 6297 00 042 0 99 937</t>
  </si>
  <si>
    <t>420 E 52 6297 00 043 0 99 937</t>
  </si>
  <si>
    <t>420 E 52 6297 00 044 0 99 937</t>
  </si>
  <si>
    <t>420 E 52 6297 00 045 0 99 937</t>
  </si>
  <si>
    <t>420 E 52 6297 00 749 0 99 937</t>
  </si>
  <si>
    <t>420 E 52 6297 00 998 0 99 937</t>
  </si>
  <si>
    <t>420 E 52 6299 00 001 0 99 937</t>
  </si>
  <si>
    <t>420 E 52 6299 00 002 0 11 937</t>
  </si>
  <si>
    <t>420 E 52 6299 00 002 0 99 937</t>
  </si>
  <si>
    <t>420 E 52 6299 00 003 0 99 937</t>
  </si>
  <si>
    <t>420 E 52 6299 00 004 0 99 937</t>
  </si>
  <si>
    <t>420 E 52 6299 00 005 0 11 937</t>
  </si>
  <si>
    <t>420 E 52 6299 00 005 0 99 937</t>
  </si>
  <si>
    <t>420 E 52 6299 00 006 0 99 937</t>
  </si>
  <si>
    <t>420 E 52 6299 00 007 0 99 937</t>
  </si>
  <si>
    <t>420 E 52 6299 00 008 0 11 937</t>
  </si>
  <si>
    <t>420 E 52 6299 00 008 0 99 000</t>
  </si>
  <si>
    <t>420 E 52 6299 00 008 0 99 937</t>
  </si>
  <si>
    <t>420 E 52 6299 00 009 0 11 937</t>
  </si>
  <si>
    <t>420 E 52 6299 00 009 0 99 937</t>
  </si>
  <si>
    <t>420 E 52 6299 00 010 0 99 937</t>
  </si>
  <si>
    <t>420 E 52 6299 00 011 0 11 937</t>
  </si>
  <si>
    <t>420 E 52 6299 00 011 0 99 937</t>
  </si>
  <si>
    <t>420 E 52 6299 00 012 0 99 937</t>
  </si>
  <si>
    <t>420 E 52 6299 00 013 0 11 937</t>
  </si>
  <si>
    <t>420 E 52 6299 00 013 0 99 937</t>
  </si>
  <si>
    <t>420 E 52 6299 00 014 0 99 937</t>
  </si>
  <si>
    <t>420 E 52 6299 00 015 0 99 937</t>
  </si>
  <si>
    <t>420 E 52 6299 00 016 0 99 937</t>
  </si>
  <si>
    <t>420 E 52 6299 00 017 0 99 937</t>
  </si>
  <si>
    <t>420 E 52 6299 00 018 0 99 937</t>
  </si>
  <si>
    <t>420 E 52 6299 00 019 0 99 937</t>
  </si>
  <si>
    <t>420 E 52 6299 00 020 0 99 937</t>
  </si>
  <si>
    <t>420 E 52 6299 00 021 0 99 937</t>
  </si>
  <si>
    <t>420 E 52 6299 00 022 0 99 937</t>
  </si>
  <si>
    <t>420 E 52 6299 00 023 0 99 937</t>
  </si>
  <si>
    <t>420 E 52 6299 00 024 0 99 937</t>
  </si>
  <si>
    <t>420 E 52 6299 00 025 0 99 937</t>
  </si>
  <si>
    <t>420 E 52 6299 00 026 0 99 937</t>
  </si>
  <si>
    <t>420 E 52 6299 00 027 0 99 937</t>
  </si>
  <si>
    <t>420 E 52 6299 00 028 0 99 937</t>
  </si>
  <si>
    <t>420 E 52 6299 00 030 0 99 937</t>
  </si>
  <si>
    <t>420 E 52 6299 00 031 0 99 937</t>
  </si>
  <si>
    <t>420 E 52 6299 00 032 0 99 937</t>
  </si>
  <si>
    <t>420 E 52 6299 00 033 0 99 937</t>
  </si>
  <si>
    <t>420 E 52 6299 00 034 0 99 937</t>
  </si>
  <si>
    <t>420 E 52 6299 00 035 0 99 937</t>
  </si>
  <si>
    <t>420 E 52 6299 00 036 0 99 937</t>
  </si>
  <si>
    <t>420 E 52 6299 00 037 0 99 937</t>
  </si>
  <si>
    <t>420 E 52 6299 00 038 0 99 937</t>
  </si>
  <si>
    <t>420 E 52 6299 00 039 0 99 937</t>
  </si>
  <si>
    <t>420 E 52 6299 00 040 0 99 937</t>
  </si>
  <si>
    <t>420 E 52 6299 00 041 0 99 937</t>
  </si>
  <si>
    <t>420 E 52 6299 00 042 0 99 937</t>
  </si>
  <si>
    <t>420 E 52 6299 00 043 0 99 937</t>
  </si>
  <si>
    <t>420 E 52 6299 00 044 0 99 937</t>
  </si>
  <si>
    <t>420 E 52 6299 00 045 0 99 937</t>
  </si>
  <si>
    <t>420 E 52 6299 00 749 0 99 937</t>
  </si>
  <si>
    <t>420 E 52 6299 00 999 0 99 850</t>
  </si>
  <si>
    <t>420 E 52 6299 00 999 0 99 937</t>
  </si>
  <si>
    <t>420 E 52 6319 00 999 0 99 937</t>
  </si>
  <si>
    <t>420 E 52 6399 00 001 0 99 937</t>
  </si>
  <si>
    <t>420 E 52 6399 00 002 0 99 937</t>
  </si>
  <si>
    <t>420 E 52 6399 00 003 0 99 937</t>
  </si>
  <si>
    <t>420 E 52 6399 00 004 0 99 937</t>
  </si>
  <si>
    <t>420 E 52 6399 00 005 0 99 937</t>
  </si>
  <si>
    <t>420 E 52 6399 00 006 0 99 937</t>
  </si>
  <si>
    <t>420 E 52 6399 00 007 0 99 937</t>
  </si>
  <si>
    <t>420 E 52 6399 00 008 0 99 937</t>
  </si>
  <si>
    <t>420 E 52 6399 00 009 0 99 937</t>
  </si>
  <si>
    <t>420 E 52 6399 00 010 0 99 937</t>
  </si>
  <si>
    <t>420 E 52 6399 00 011 0 99 937</t>
  </si>
  <si>
    <t>420 E 52 6399 00 012 0 99 937</t>
  </si>
  <si>
    <t>420 E 52 6399 00 013 0 99 937</t>
  </si>
  <si>
    <t>420 E 52 6399 00 014 0 99 937</t>
  </si>
  <si>
    <t>420 E 52 6399 00 015 0 99 937</t>
  </si>
  <si>
    <t>420 E 52 6399 00 016 0 99 937</t>
  </si>
  <si>
    <t>420 E 52 6399 00 017 0 99 937</t>
  </si>
  <si>
    <t>420 E 52 6399 00 018 0 99 937</t>
  </si>
  <si>
    <t>420 E 52 6399 00 019 0 99 937</t>
  </si>
  <si>
    <t>420 E 52 6399 00 020 0 99 937</t>
  </si>
  <si>
    <t>420 E 52 6399 00 021 0 99 937</t>
  </si>
  <si>
    <t>420 E 52 6399 00 022 0 99 937</t>
  </si>
  <si>
    <t>420 E 52 6399 00 023 0 99 937</t>
  </si>
  <si>
    <t>420 E 52 6399 00 024 0 99 937</t>
  </si>
  <si>
    <t>420 E 52 6399 00 025 0 99 937</t>
  </si>
  <si>
    <t>420 E 52 6399 00 026 0 99 937</t>
  </si>
  <si>
    <t>420 E 52 6399 00 027 0 99 937</t>
  </si>
  <si>
    <t>420 E 52 6399 00 028 0 99 937</t>
  </si>
  <si>
    <t>420 E 52 6399 00 030 0 99 937</t>
  </si>
  <si>
    <t>420 E 52 6399 00 031 0 99 937</t>
  </si>
  <si>
    <t>420 E 52 6399 00 032 0 99 937</t>
  </si>
  <si>
    <t>420 E 52 6399 00 033 0 99 937</t>
  </si>
  <si>
    <t>420 E 52 6399 00 034 0 99 937</t>
  </si>
  <si>
    <t>420 E 52 6399 00 041 0 99 937</t>
  </si>
  <si>
    <t>420 E 52 6399 00 042 0 99 937</t>
  </si>
  <si>
    <t>420 E 52 6399 00 043 0 99 937</t>
  </si>
  <si>
    <t>420 E 52 6399 00 044 0 99 937</t>
  </si>
  <si>
    <t>420 E 52 6399 00 045 0 99 937</t>
  </si>
  <si>
    <t>420 E 52 6399 00 999 0 99 937</t>
  </si>
  <si>
    <t>420 E 52 6411 00 749 0 99 937</t>
  </si>
  <si>
    <t>420 E 52 6429 00 999 0 99 731</t>
  </si>
  <si>
    <t>420 E 53 6239 00 750 0 99 881</t>
  </si>
  <si>
    <t>420 E 53 6249 00 001 0 99 880</t>
  </si>
  <si>
    <t>420 E 53 6249 00 002 0 99 880</t>
  </si>
  <si>
    <t>420 E 53 6249 00 003 0 99 880</t>
  </si>
  <si>
    <t>420 E 53 6249 00 007 0 99 880</t>
  </si>
  <si>
    <t>420 E 53 6249 00 008 0 99 880</t>
  </si>
  <si>
    <t>420 E 53 6249 00 009 0 99 880</t>
  </si>
  <si>
    <t>420 E 53 6249 00 030 0 99 880</t>
  </si>
  <si>
    <t>420 E 53 6249 00 031 0 99 880</t>
  </si>
  <si>
    <t>420 E 53 6249 00 032 0 99 880</t>
  </si>
  <si>
    <t>420 E 53 6249 00 750 0 99 880</t>
  </si>
  <si>
    <t>420 E 53 6249 00 999 0 99 880</t>
  </si>
  <si>
    <t>420 E 53 6254 00 035 0 99 880</t>
  </si>
  <si>
    <t>420 E 53 6269 00 037 0 99 937</t>
  </si>
  <si>
    <t>420 E 53 6269 00 039 0 99 937</t>
  </si>
  <si>
    <t>420 E 53 6269 00 749 0 99 880</t>
  </si>
  <si>
    <t>420 E 53 6291 00 999 0 99 880</t>
  </si>
  <si>
    <t>420 E 53 6299 00 001 0 99 880</t>
  </si>
  <si>
    <t>420 E 53 6299 00 002 0 99 880</t>
  </si>
  <si>
    <t>420 E 53 6299 00 003 0 99 880</t>
  </si>
  <si>
    <t>420 E 53 6299 00 004 0 99 880</t>
  </si>
  <si>
    <t>420 E 53 6299 00 006 0 99 880</t>
  </si>
  <si>
    <t>420 E 53 6299 00 007 0 99 880</t>
  </si>
  <si>
    <t>420 E 53 6299 00 009 0 99 880</t>
  </si>
  <si>
    <t>420 E 53 6299 00 010 0 99 880</t>
  </si>
  <si>
    <t>420 E 53 6299 00 012 0 99 880</t>
  </si>
  <si>
    <t>420 E 53 6299 00 013 0 99 880</t>
  </si>
  <si>
    <t>420 E 53 6299 00 014 0 99 880</t>
  </si>
  <si>
    <t>420 E 53 6299 00 016 0 99 880</t>
  </si>
  <si>
    <t>420 E 53 6299 00 018 0 99 880</t>
  </si>
  <si>
    <t>420 E 53 6299 00 019 0 99 880</t>
  </si>
  <si>
    <t>420 E 53 6299 00 021 0 99 880</t>
  </si>
  <si>
    <t>420 E 53 6299 00 022 0 99 880</t>
  </si>
  <si>
    <t>420 E 53 6299 00 023 0 99 880</t>
  </si>
  <si>
    <t>420 E 53 6299 00 027 0 99 880</t>
  </si>
  <si>
    <t>420 E 53 6299 00 028 0 99 880</t>
  </si>
  <si>
    <t>420 E 53 6299 00 032 0 99 880</t>
  </si>
  <si>
    <t>420 E 53 6299 00 033 0 99 880</t>
  </si>
  <si>
    <t>420 E 53 6299 00 034 0 99 880</t>
  </si>
  <si>
    <t>420 E 53 6299 00 042 0 99 880</t>
  </si>
  <si>
    <t>420 E 53 6299 00 043 0 99 880</t>
  </si>
  <si>
    <t>420 E 53 6299 00 747 0 99 880</t>
  </si>
  <si>
    <t>420 E 53 6299 00 750 0 99 880</t>
  </si>
  <si>
    <t>420 E 53 6299 00 750 0 99 881</t>
  </si>
  <si>
    <t>420 E 53 6299 00 999 0 99 880</t>
  </si>
  <si>
    <t>420 E 53 6299 00 999 0 99 881</t>
  </si>
  <si>
    <t>420 E 53 6319 00 999 0 99 880</t>
  </si>
  <si>
    <t>420 E 53 6396 00 018 0 99 880</t>
  </si>
  <si>
    <t>420 E 53 6399 00 001 0 99 880</t>
  </si>
  <si>
    <t>420 E 53 6399 00 002 0 99 880</t>
  </si>
  <si>
    <t>420 E 53 6399 00 003 0 99 880</t>
  </si>
  <si>
    <t>420 E 53 6399 00 004 0 99 880</t>
  </si>
  <si>
    <t>420 E 53 6399 00 006 0 99 880</t>
  </si>
  <si>
    <t>420 E 53 6399 00 007 0 99 880</t>
  </si>
  <si>
    <t>420 E 53 6399 00 008 0 99 880</t>
  </si>
  <si>
    <t>420 E 53 6399 00 009 0 99 880</t>
  </si>
  <si>
    <t>420 E 53 6399 00 010 0 99 880</t>
  </si>
  <si>
    <t>420 E 53 6399 00 012 0 99 880</t>
  </si>
  <si>
    <t>420 E 53 6399 00 014 0 99 880</t>
  </si>
  <si>
    <t>420 E 53 6399 00 016 0 99 880</t>
  </si>
  <si>
    <t>420 E 53 6399 00 017 0 99 880</t>
  </si>
  <si>
    <t>420 E 53 6399 00 018 0 99 880</t>
  </si>
  <si>
    <t>420 E 53 6399 00 019 0 99 880</t>
  </si>
  <si>
    <t>420 E 53 6399 00 021 0 99 880</t>
  </si>
  <si>
    <t>420 E 53 6399 00 022 0 99 880</t>
  </si>
  <si>
    <t>420 E 53 6399 00 023 0 99 880</t>
  </si>
  <si>
    <t>420 E 53 6399 00 025 0 99 880</t>
  </si>
  <si>
    <t>420 E 53 6399 00 026 0 99 880</t>
  </si>
  <si>
    <t>420 E 53 6399 00 027 0 99 880</t>
  </si>
  <si>
    <t>420 E 53 6399 00 030 0 99 880</t>
  </si>
  <si>
    <t>420 E 53 6399 00 032 0 99 880</t>
  </si>
  <si>
    <t>420 E 53 6399 00 033 0 99 880</t>
  </si>
  <si>
    <t>420 E 53 6399 00 034 0 99 880</t>
  </si>
  <si>
    <t>420 E 53 6399 00 035 0 99 880</t>
  </si>
  <si>
    <t>420 E 53 6399 00 036 0 99 880</t>
  </si>
  <si>
    <t>420 E 53 6399 00 037 0 99 880</t>
  </si>
  <si>
    <t>420 E 53 6399 00 038 0 99 880</t>
  </si>
  <si>
    <t>420 E 53 6399 00 039 0 99 880</t>
  </si>
  <si>
    <t>420 E 53 6399 00 040 0 99 880</t>
  </si>
  <si>
    <t>420 E 53 6399 00 042 0 99 880</t>
  </si>
  <si>
    <t>420 E 53 6399 00 043 0 99 880</t>
  </si>
  <si>
    <t>420 E 53 6399 00 045 0 99 880</t>
  </si>
  <si>
    <t>420 E 53 6399 00 050 0 99 880</t>
  </si>
  <si>
    <t>420 E 53 6399 00 747 0 99 880</t>
  </si>
  <si>
    <t>420 E 53 6399 00 750 0 99 880</t>
  </si>
  <si>
    <t>420 E 53 6399 00 750 0 99 881</t>
  </si>
  <si>
    <t>420 E 53 6399 00 999 0 99 707</t>
  </si>
  <si>
    <t>420 E 53 6399 00 999 0 99 880</t>
  </si>
  <si>
    <t>420 E 53 6399 00 999 0 99 881</t>
  </si>
  <si>
    <t>420 E 53 6399 00 999 0 99 911</t>
  </si>
  <si>
    <t>420 E 53 6411 00 007 0 99 880</t>
  </si>
  <si>
    <t>420 E 53 6411 00 030 0 99 880</t>
  </si>
  <si>
    <t>420 E 53 6411 00 747 0 99 880</t>
  </si>
  <si>
    <t>420 E 53 6411 00 747 0 99 881</t>
  </si>
  <si>
    <t>420 E 53 6411 00 748 0 99 850</t>
  </si>
  <si>
    <t>420 E 53 6411 00 748 0 99 880</t>
  </si>
  <si>
    <t>420 E 53 6411 00 748 0 99 881</t>
  </si>
  <si>
    <t>420 E 53 6411 00 750 0 99 880</t>
  </si>
  <si>
    <t>420 E 53 6411 00 750 0 99 881</t>
  </si>
  <si>
    <t>420 E 53 6411 00 999 0 99 880</t>
  </si>
  <si>
    <t>420 E 53 6429 00 999 0 99 731</t>
  </si>
  <si>
    <t>420 E 53 6499 00 749 0 99 880</t>
  </si>
  <si>
    <t>420 E 53 6499 00 750 0 99 881</t>
  </si>
  <si>
    <t>420 E 61 6399 00 999 0 99 911</t>
  </si>
  <si>
    <t>420 E 61 6411 00 746 0 99 850</t>
  </si>
  <si>
    <t>420 E 61 6411 00 747 0 99 850</t>
  </si>
  <si>
    <t>420 E 61 6411 00 749 0 23 850</t>
  </si>
  <si>
    <t>420 E 61 6411 00 749 0 99 911</t>
  </si>
  <si>
    <t>420 E 81 6299 00 999 0 99 911</t>
  </si>
  <si>
    <t>420 E 81 6399 00 999 0 99 911</t>
  </si>
  <si>
    <t>427 E 11 6299 00 001 0 11 000</t>
  </si>
  <si>
    <t>427 E 11 6299 00 002 0 11 000</t>
  </si>
  <si>
    <t>427 E 11 6299 00 003 0 11 000</t>
  </si>
  <si>
    <t>427 E 11 6299 00 004 0 11 000</t>
  </si>
  <si>
    <t>427 E 11 6299 00 005 0 11 000</t>
  </si>
  <si>
    <t>427 E 11 6299 00 006 0 11 000</t>
  </si>
  <si>
    <t>427 E 11 6299 00 007 0 11 000</t>
  </si>
  <si>
    <t>427 E 11 6299 00 008 0 11 000</t>
  </si>
  <si>
    <t>427 E 11 6299 00 009 0 11 000</t>
  </si>
  <si>
    <t>427 E 11 6299 00 012 0 11 000</t>
  </si>
  <si>
    <t>427 E 11 6299 00 013 0 11 000</t>
  </si>
  <si>
    <t>427 E 11 6299 00 018 0 11 000</t>
  </si>
  <si>
    <t>427 E 11 6299 00 018 0 11 858</t>
  </si>
  <si>
    <t>427 E 11 6299 00 019 0 11 000</t>
  </si>
  <si>
    <t>427 E 11 6299 00 020 0 11 000</t>
  </si>
  <si>
    <t>427 E 11 6299 00 025 0 11 000</t>
  </si>
  <si>
    <t>427 E 11 6299 00 026 0 11 000</t>
  </si>
  <si>
    <t>427 E 11 6299 00 030 0 11 000</t>
  </si>
  <si>
    <t>427 E 11 6299 00 031 0 11 000</t>
  </si>
  <si>
    <t>427 E 11 6299 00 032 0 11 000</t>
  </si>
  <si>
    <t>427 E 11 6299 00 033 0 11 000</t>
  </si>
  <si>
    <t>427 E 11 6299 00 041 0 11 000</t>
  </si>
  <si>
    <t>427 E 11 6299 00 042 0 11 000</t>
  </si>
  <si>
    <t>427 E 11 6299 00 043 0 11 000</t>
  </si>
  <si>
    <t>427 E 11 6299 00 044 0 11 000</t>
  </si>
  <si>
    <t>427 E 11 6299 00 045 0 11 000</t>
  </si>
  <si>
    <t>427 E 11 6398 00 001 0 11 000</t>
  </si>
  <si>
    <t>427 E 11 6398 00 002 0 11 000</t>
  </si>
  <si>
    <t>427 E 11 6398 00 003 0 11 000</t>
  </si>
  <si>
    <t>427 E 11 6398 00 004 0 11 000</t>
  </si>
  <si>
    <t>427 E 11 6398 00 005 0 11 000</t>
  </si>
  <si>
    <t>427 E 11 6398 00 006 0 11 000</t>
  </si>
  <si>
    <t>427 E 11 6398 00 007 0 11 000</t>
  </si>
  <si>
    <t>427 E 11 6398 00 008 0 11 000</t>
  </si>
  <si>
    <t>427 E 11 6398 00 009 0 11 000</t>
  </si>
  <si>
    <t>427 E 11 6398 00 010 0 11 000</t>
  </si>
  <si>
    <t>427 E 11 6398 00 011 0 11 000</t>
  </si>
  <si>
    <t>427 E 11 6398 00 012 0 11 000</t>
  </si>
  <si>
    <t>427 E 11 6398 00 013 0 11 000</t>
  </si>
  <si>
    <t>427 E 11 6398 00 014 0 11 000</t>
  </si>
  <si>
    <t>427 E 11 6398 00 015 0 11 000</t>
  </si>
  <si>
    <t>427 E 11 6398 00 016 0 11 000</t>
  </si>
  <si>
    <t>427 E 11 6398 00 017 0 11 000</t>
  </si>
  <si>
    <t>427 E 11 6398 00 018 0 11 000</t>
  </si>
  <si>
    <t>427 E 11 6398 00 019 0 11 000</t>
  </si>
  <si>
    <t>427 E 11 6398 00 020 0 11 000</t>
  </si>
  <si>
    <t>427 E 11 6398 00 021 0 11 000</t>
  </si>
  <si>
    <t>427 E 11 6398 00 022 0 11 000</t>
  </si>
  <si>
    <t>427 E 11 6398 00 023 0 11 000</t>
  </si>
  <si>
    <t>427 E 11 6398 00 024 0 11 000</t>
  </si>
  <si>
    <t>427 E 11 6398 00 025 0 11 000</t>
  </si>
  <si>
    <t>427 E 11 6398 00 026 0 11 000</t>
  </si>
  <si>
    <t>427 E 11 6398 00 027 0 11 000</t>
  </si>
  <si>
    <t>427 E 11 6398 00 028 0 11 000</t>
  </si>
  <si>
    <t>427 E 11 6398 00 030 0 11 000</t>
  </si>
  <si>
    <t>427 E 11 6398 00 031 0 11 000</t>
  </si>
  <si>
    <t>427 E 11 6398 00 032 0 11 000</t>
  </si>
  <si>
    <t>427 E 11 6398 00 033 0 11 000</t>
  </si>
  <si>
    <t>427 E 11 6398 00 034 0 11 000</t>
  </si>
  <si>
    <t>427 E 11 6398 00 035 0 11 000</t>
  </si>
  <si>
    <t>427 E 11 6398 00 036 0 11 000</t>
  </si>
  <si>
    <t>427 E 11 6398 00 037 0 11 000</t>
  </si>
  <si>
    <t>427 E 11 6398 00 038 0 11 000</t>
  </si>
  <si>
    <t>427 E 11 6398 00 039 0 11 000</t>
  </si>
  <si>
    <t>427 E 11 6398 00 040 0 11 000</t>
  </si>
  <si>
    <t>427 E 11 6398 00 041 0 11 000</t>
  </si>
  <si>
    <t>427 E 11 6398 00 042 0 11 000</t>
  </si>
  <si>
    <t>427 E 11 6398 00 043 0 11 000</t>
  </si>
  <si>
    <t>427 E 11 6398 00 044 0 11 000</t>
  </si>
  <si>
    <t>427 E 11 6398 00 045 0 11 000</t>
  </si>
  <si>
    <t>427 E 11 6399 00 001 0 11 000</t>
  </si>
  <si>
    <t>427 E 11 6399 00 002 0 11 000</t>
  </si>
  <si>
    <t>427 E 11 6399 00 003 0 11 000</t>
  </si>
  <si>
    <t>427 E 11 6399 00 004 0 11 000</t>
  </si>
  <si>
    <t>427 E 11 6399 00 005 0 11 000</t>
  </si>
  <si>
    <t>427 E 11 6399 00 005 0 11 858</t>
  </si>
  <si>
    <t>427 E 11 6399 00 006 0 11 000</t>
  </si>
  <si>
    <t>427 E 11 6399 00 006 0 11 858</t>
  </si>
  <si>
    <t>427 E 11 6399 00 007 0 11 000</t>
  </si>
  <si>
    <t>427 E 11 6399 00 008 0 11 000</t>
  </si>
  <si>
    <t>427 E 11 6399 00 009 0 11 000</t>
  </si>
  <si>
    <t>427 E 11 6399 00 010 0 11 000</t>
  </si>
  <si>
    <t>427 E 11 6399 00 011 0 11 000</t>
  </si>
  <si>
    <t>427 E 11 6399 00 012 0 11 000</t>
  </si>
  <si>
    <t>427 E 11 6399 00 013 0 11 000</t>
  </si>
  <si>
    <t>427 E 11 6399 00 014 0 11 000</t>
  </si>
  <si>
    <t>427 E 11 6399 00 015 0 11 000</t>
  </si>
  <si>
    <t>427 E 11 6399 00 015 0 11 858</t>
  </si>
  <si>
    <t>427 E 11 6399 00 016 0 11 000</t>
  </si>
  <si>
    <t>427 E 11 6399 00 017 0 11 000</t>
  </si>
  <si>
    <t>427 E 11 6399 00 018 0 11 000</t>
  </si>
  <si>
    <t>427 E 11 6399 00 019 0 11 000</t>
  </si>
  <si>
    <t>427 E 11 6399 00 020 0 11 000</t>
  </si>
  <si>
    <t>427 E 11 6399 00 021 0 11 000</t>
  </si>
  <si>
    <t>427 E 11 6399 00 022 0 11 000</t>
  </si>
  <si>
    <t>427 E 11 6399 00 023 0 11 000</t>
  </si>
  <si>
    <t>427 E 11 6399 00 024 0 11 000</t>
  </si>
  <si>
    <t>427 E 11 6399 00 025 0 11 000</t>
  </si>
  <si>
    <t>427 E 11 6399 00 026 0 11 000</t>
  </si>
  <si>
    <t>427 E 11 6399 00 027 0 11 000</t>
  </si>
  <si>
    <t>427 E 11 6399 00 028 0 11 000</t>
  </si>
  <si>
    <t>427 E 11 6399 00 030 0 11 000</t>
  </si>
  <si>
    <t>427 E 11 6399 00 030 0 11 858</t>
  </si>
  <si>
    <t>427 E 11 6399 00 031 0 11 000</t>
  </si>
  <si>
    <t>427 E 11 6399 00 032 0 11 000</t>
  </si>
  <si>
    <t>427 E 11 6399 00 033 0 11 000</t>
  </si>
  <si>
    <t>427 E 11 6399 00 034 0 11 000</t>
  </si>
  <si>
    <t>427 E 11 6399 00 041 0 11 000</t>
  </si>
  <si>
    <t>427 E 11 6399 00 042 0 11 000</t>
  </si>
  <si>
    <t>427 E 11 6399 00 043 0 11 000</t>
  </si>
  <si>
    <t>427 E 11 6399 00 044 0 11 000</t>
  </si>
  <si>
    <t>427 E 11 6399 00 045 0 11 000</t>
  </si>
  <si>
    <t>427 E 11 6399 30 041 0 11 920</t>
  </si>
  <si>
    <t>427 E 11 6399 30 042 0 11 920</t>
  </si>
  <si>
    <t>427 E 11 6399 90 014 0 11 000</t>
  </si>
  <si>
    <t>427 E 11 6399 90 015 0 11 000</t>
  </si>
  <si>
    <t>427 E 11 6399 90 025 0 11 000</t>
  </si>
  <si>
    <t>427 E 11 6399 90 026 0 11 000</t>
  </si>
  <si>
    <t>427 E 11 6399 90 030 0 11 000</t>
  </si>
  <si>
    <t>427 E 11 6499 00 999 0 11 751</t>
  </si>
  <si>
    <t>427 E 12 6399 00 001 0 99 000</t>
  </si>
  <si>
    <t>427 E 12 6399 00 002 0 99 000</t>
  </si>
  <si>
    <t>427 E 12 6399 00 003 0 99 000</t>
  </si>
  <si>
    <t>427 E 12 6399 00 004 0 99 000</t>
  </si>
  <si>
    <t>427 E 12 6399 00 005 0 99 000</t>
  </si>
  <si>
    <t>427 E 12 6399 00 006 0 99 000</t>
  </si>
  <si>
    <t>427 E 12 6399 00 007 0 99 000</t>
  </si>
  <si>
    <t>427 E 12 6399 00 008 0 99 000</t>
  </si>
  <si>
    <t>427 E 12 6399 00 009 0 99 000</t>
  </si>
  <si>
    <t>427 E 12 6399 00 010 0 99 000</t>
  </si>
  <si>
    <t>427 E 12 6399 00 011 0 99 000</t>
  </si>
  <si>
    <t>427 E 12 6399 00 012 0 99 000</t>
  </si>
  <si>
    <t>427 E 12 6399 00 013 0 99 000</t>
  </si>
  <si>
    <t>427 E 12 6399 00 014 0 99 000</t>
  </si>
  <si>
    <t>427 E 12 6399 00 015 0 99 000</t>
  </si>
  <si>
    <t>427 E 12 6399 00 016 0 99 000</t>
  </si>
  <si>
    <t>427 E 12 6399 00 017 0 99 000</t>
  </si>
  <si>
    <t>427 E 12 6399 00 018 0 99 000</t>
  </si>
  <si>
    <t>427 E 12 6399 00 019 0 99 000</t>
  </si>
  <si>
    <t>427 E 12 6399 00 020 0 99 000</t>
  </si>
  <si>
    <t>427 E 12 6399 00 021 0 99 000</t>
  </si>
  <si>
    <t>427 E 12 6399 00 022 0 99 000</t>
  </si>
  <si>
    <t>427 E 12 6399 00 023 0 99 000</t>
  </si>
  <si>
    <t>427 E 12 6399 00 024 0 99 000</t>
  </si>
  <si>
    <t>427 E 12 6399 00 025 0 99 000</t>
  </si>
  <si>
    <t>427 E 12 6399 00 026 0 99 000</t>
  </si>
  <si>
    <t>427 E 12 6399 00 027 0 99 000</t>
  </si>
  <si>
    <t>427 E 12 6399 00 028 0 99 000</t>
  </si>
  <si>
    <t>427 E 12 6399 00 030 0 99 000</t>
  </si>
  <si>
    <t>427 E 12 6399 00 031 0 99 000</t>
  </si>
  <si>
    <t>427 E 12 6399 00 032 0 99 000</t>
  </si>
  <si>
    <t>427 E 12 6399 00 033 0 99 000</t>
  </si>
  <si>
    <t>427 E 12 6399 00 034 0 99 000</t>
  </si>
  <si>
    <t>427 E 12 6399 00 041 0 99 000</t>
  </si>
  <si>
    <t>427 E 12 6399 00 042 0 99 000</t>
  </si>
  <si>
    <t>427 E 12 6399 00 043 0 99 000</t>
  </si>
  <si>
    <t>427 E 12 6399 00 044 0 99 000</t>
  </si>
  <si>
    <t>427 E 12 6399 00 045 0 99 000</t>
  </si>
  <si>
    <t>427 E 12 6499 00 999 0 99 751</t>
  </si>
  <si>
    <t>427 E 13 6411 00 003 0 99 000</t>
  </si>
  <si>
    <t>427 E 13 6411 00 004 0 99 000</t>
  </si>
  <si>
    <t>427 E 13 6411 00 005 0 99 000</t>
  </si>
  <si>
    <t>427 E 13 6411 00 007 0 99 000</t>
  </si>
  <si>
    <t>427 E 13 6411 00 008 0 99 000</t>
  </si>
  <si>
    <t>427 E 13 6411 00 009 0 99 000</t>
  </si>
  <si>
    <t>427 E 13 6411 00 011 0 99 000</t>
  </si>
  <si>
    <t>427 E 13 6411 00 012 0 99 000</t>
  </si>
  <si>
    <t>427 E 13 6411 00 013 0 99 000</t>
  </si>
  <si>
    <t>427 E 13 6411 00 014 0 99 000</t>
  </si>
  <si>
    <t>427 E 13 6411 00 015 0 99 000</t>
  </si>
  <si>
    <t>427 E 13 6411 00 016 0 99 000</t>
  </si>
  <si>
    <t>427 E 13 6411 00 017 0 99 000</t>
  </si>
  <si>
    <t>427 E 13 6411 00 018 0 99 000</t>
  </si>
  <si>
    <t>427 E 13 6411 00 019 0 99 000</t>
  </si>
  <si>
    <t>427 E 13 6411 00 020 0 99 000</t>
  </si>
  <si>
    <t>427 E 13 6411 00 025 0 99 000</t>
  </si>
  <si>
    <t>427 E 13 6411 00 026 0 99 000</t>
  </si>
  <si>
    <t>427 E 13 6411 00 027 0 99 000</t>
  </si>
  <si>
    <t>427 E 13 6411 00 028 0 99 000</t>
  </si>
  <si>
    <t>427 E 13 6411 00 030 0 99 000</t>
  </si>
  <si>
    <t>427 E 13 6411 00 031 0 99 000</t>
  </si>
  <si>
    <t>427 E 13 6411 00 032 0 99 000</t>
  </si>
  <si>
    <t>427 E 13 6411 00 033 0 99 000</t>
  </si>
  <si>
    <t>427 E 13 6411 00 034 0 99 000</t>
  </si>
  <si>
    <t>427 E 13 6411 00 041 0 99 000</t>
  </si>
  <si>
    <t>427 E 13 6411 00 042 0 99 000</t>
  </si>
  <si>
    <t>427 E 13 6411 00 043 0 99 000</t>
  </si>
  <si>
    <t>427 E 13 6411 00 044 0 99 000</t>
  </si>
  <si>
    <t>427 E 13 6499 00 009 0 99 000</t>
  </si>
  <si>
    <t>427 E 13 6499 00 999 0 99 751</t>
  </si>
  <si>
    <t>427 E 23 6299 00 001 0 99 000</t>
  </si>
  <si>
    <t>427 E 23 6299 00 002 0 99 000</t>
  </si>
  <si>
    <t>427 E 23 6397 00 032 0 99 000</t>
  </si>
  <si>
    <t>CAMPUS SUPPLEMENTAL</t>
  </si>
  <si>
    <t>427 E 23 6397 00 034 0 99 000</t>
  </si>
  <si>
    <t>427 E 23 6399 00 001 0 99 000</t>
  </si>
  <si>
    <t>427 E 23 6399 00 002 0 99 000</t>
  </si>
  <si>
    <t>427 E 23 6399 00 003 0 99 000</t>
  </si>
  <si>
    <t>427 E 23 6399 00 004 0 99 000</t>
  </si>
  <si>
    <t>427 E 23 6399 00 005 0 99 000</t>
  </si>
  <si>
    <t>427 E 23 6399 00 006 0 99 000</t>
  </si>
  <si>
    <t>427 E 23 6399 00 007 0 99 000</t>
  </si>
  <si>
    <t>427 E 23 6399 00 008 0 99 000</t>
  </si>
  <si>
    <t>427 E 23 6399 00 009 0 99 000</t>
  </si>
  <si>
    <t>427 E 23 6399 00 010 0 99 000</t>
  </si>
  <si>
    <t>427 E 23 6399 00 011 0 99 000</t>
  </si>
  <si>
    <t>427 E 23 6399 00 012 0 99 000</t>
  </si>
  <si>
    <t>427 E 23 6399 00 013 0 99 000</t>
  </si>
  <si>
    <t>427 E 23 6399 00 014 0 99 000</t>
  </si>
  <si>
    <t>427 E 23 6399 00 015 0 99 000</t>
  </si>
  <si>
    <t>427 E 23 6399 00 016 0 99 000</t>
  </si>
  <si>
    <t>427 E 23 6399 00 017 0 99 000</t>
  </si>
  <si>
    <t>427 E 23 6399 00 018 0 99 000</t>
  </si>
  <si>
    <t>427 E 23 6399 00 019 0 99 000</t>
  </si>
  <si>
    <t>427 E 23 6399 00 020 0 99 000</t>
  </si>
  <si>
    <t>427 E 23 6399 00 021 0 99 000</t>
  </si>
  <si>
    <t>427 E 23 6399 00 022 0 99 000</t>
  </si>
  <si>
    <t>427 E 23 6399 00 023 0 99 000</t>
  </si>
  <si>
    <t>427 E 23 6399 00 023 0 99 751</t>
  </si>
  <si>
    <t>427 E 23 6399 00 024 0 99 000</t>
  </si>
  <si>
    <t>427 E 23 6399 00 025 0 36 000</t>
  </si>
  <si>
    <t>427 E 23 6399 00 025 0 99 000</t>
  </si>
  <si>
    <t>427 E 23 6399 00 026 0 99 000</t>
  </si>
  <si>
    <t>427 E 23 6399 00 027 0 99 000</t>
  </si>
  <si>
    <t>427 E 23 6399 00 028 0 99 000</t>
  </si>
  <si>
    <t>427 E 23 6399 00 030 0 99 000</t>
  </si>
  <si>
    <t>427 E 23 6399 00 031 0 99 000</t>
  </si>
  <si>
    <t>427 E 23 6399 00 032 0 99 000</t>
  </si>
  <si>
    <t>427 E 23 6399 00 033 0 99 000</t>
  </si>
  <si>
    <t>427 E 23 6399 00 034 0 99 000</t>
  </si>
  <si>
    <t>427 E 23 6399 00 035 0 99 000</t>
  </si>
  <si>
    <t>427 E 23 6399 00 036 0 99 000</t>
  </si>
  <si>
    <t>427 E 23 6399 00 037 0 99 000</t>
  </si>
  <si>
    <t>427 E 23 6399 00 038 0 99 000</t>
  </si>
  <si>
    <t>427 E 23 6399 00 039 0 99 000</t>
  </si>
  <si>
    <t>427 E 23 6399 00 040 0 99 000</t>
  </si>
  <si>
    <t>427 E 23 6399 00 041 0 99 000</t>
  </si>
  <si>
    <t>427 E 23 6399 00 042 0 99 000</t>
  </si>
  <si>
    <t>427 E 23 6399 00 043 0 99 000</t>
  </si>
  <si>
    <t>427 E 23 6399 00 044 0 99 000</t>
  </si>
  <si>
    <t>427 E 23 6399 00 045 0 99 000</t>
  </si>
  <si>
    <t>427 E 23 6411 00 003 0 99 000</t>
  </si>
  <si>
    <t>427 E 23 6411 00 004 0 11 000</t>
  </si>
  <si>
    <t>427 E 23 6411 00 004 0 99 000</t>
  </si>
  <si>
    <t>427 E 23 6411 00 005 0 11 000</t>
  </si>
  <si>
    <t>427 E 23 6411 00 005 0 99 000</t>
  </si>
  <si>
    <t>427 E 23 6411 00 006 0 99 000</t>
  </si>
  <si>
    <t>427 E 23 6411 00 007 0 99 000</t>
  </si>
  <si>
    <t>427 E 23 6411 00 008 0 99 000</t>
  </si>
  <si>
    <t>427 E 23 6411 00 009 0 99 000</t>
  </si>
  <si>
    <t>427 E 23 6411 00 012 0 99 000</t>
  </si>
  <si>
    <t>427 E 23 6411 00 013 0 99 000</t>
  </si>
  <si>
    <t>427 E 23 6411 00 014 0 99 000</t>
  </si>
  <si>
    <t>427 E 23 6411 00 015 0 99 000</t>
  </si>
  <si>
    <t>427 E 23 6411 00 018 0 99 000</t>
  </si>
  <si>
    <t>427 E 23 6411 00 019 0 99 000</t>
  </si>
  <si>
    <t>427 E 23 6411 00 020 0 99 000</t>
  </si>
  <si>
    <t>427 E 23 6411 00 024 0 99 000</t>
  </si>
  <si>
    <t>427 E 23 6411 00 025 0 99 000</t>
  </si>
  <si>
    <t>427 E 23 6411 00 026 0 99 000</t>
  </si>
  <si>
    <t>427 E 23 6411 00 027 0 99 000</t>
  </si>
  <si>
    <t>427 E 23 6411 00 028 0 99 000</t>
  </si>
  <si>
    <t>427 E 23 6411 00 030 0 99 000</t>
  </si>
  <si>
    <t>427 E 23 6411 00 031 0 99 000</t>
  </si>
  <si>
    <t>427 E 23 6411 00 032 0 99 000</t>
  </si>
  <si>
    <t>427 E 23 6411 00 033 0 99 000</t>
  </si>
  <si>
    <t>427 E 23 6411 00 034 0 99 000</t>
  </si>
  <si>
    <t>427 E 23 6411 00 041 0 99 000</t>
  </si>
  <si>
    <t>427 E 23 6411 00 042 0 99 000</t>
  </si>
  <si>
    <t>427 E 23 6411 00 043 0 99 000</t>
  </si>
  <si>
    <t>427 E 23 6411 00 044 0 99 000</t>
  </si>
  <si>
    <t>427 E 23 6411 00 045 0 99 000</t>
  </si>
  <si>
    <t>427 E 23 6495 00 001 0 99 000</t>
  </si>
  <si>
    <t>427 E 23 6495 00 003 0 99 000</t>
  </si>
  <si>
    <t>427 E 23 6495 00 004 0 99 000</t>
  </si>
  <si>
    <t>427 E 23 6495 00 006 0 99 000</t>
  </si>
  <si>
    <t>427 E 23 6495 00 007 0 99 000</t>
  </si>
  <si>
    <t>427 E 23 6495 00 009 0 99 000</t>
  </si>
  <si>
    <t>427 E 23 6495 00 010 0 99 000</t>
  </si>
  <si>
    <t>427 E 23 6495 00 012 0 99 000</t>
  </si>
  <si>
    <t>427 E 23 6495 00 014 0 99 000</t>
  </si>
  <si>
    <t>427 E 23 6495 00 016 0 99 000</t>
  </si>
  <si>
    <t>427 E 23 6495 00 018 0 99 000</t>
  </si>
  <si>
    <t>427 E 23 6495 00 019 0 99 000</t>
  </si>
  <si>
    <t>427 E 23 6495 00 021 0 99 000</t>
  </si>
  <si>
    <t>427 E 23 6495 00 023 0 99 000</t>
  </si>
  <si>
    <t>427 E 23 6495 00 025 0 99 000</t>
  </si>
  <si>
    <t>427 E 23 6495 00 027 0 99 000</t>
  </si>
  <si>
    <t>427 E 23 6495 00 030 0 99 000</t>
  </si>
  <si>
    <t>427 E 23 6495 00 032 0 99 000</t>
  </si>
  <si>
    <t>427 E 23 6495 00 033 0 99 000</t>
  </si>
  <si>
    <t>427 E 23 6495 00 034 0 99 000</t>
  </si>
  <si>
    <t>427 E 23 6495 00 035 0 99 000</t>
  </si>
  <si>
    <t>427 E 23 6495 00 037 0 99 000</t>
  </si>
  <si>
    <t>427 E 23 6495 00 039 0 99 000</t>
  </si>
  <si>
    <t>427 E 23 6495 00 040 0 99 000</t>
  </si>
  <si>
    <t>427 E 23 6495 00 042 0 99 000</t>
  </si>
  <si>
    <t>427 E 23 6495 00 043 0 99 000</t>
  </si>
  <si>
    <t>427 E 23 6495 00 045 0 99 000</t>
  </si>
  <si>
    <t>427 E 23 6498 00 001 0 99 000</t>
  </si>
  <si>
    <t>PRINCIPAL DISCRETIONARY</t>
  </si>
  <si>
    <t>427 E 23 6498 00 003 0 99 000</t>
  </si>
  <si>
    <t>427 E 23 6498 00 004 0 99 000</t>
  </si>
  <si>
    <t>427 E 23 6498 00 006 0 99 000</t>
  </si>
  <si>
    <t>427 E 23 6498 00 007 0 99 000</t>
  </si>
  <si>
    <t>427 E 23 6498 00 009 0 99 000</t>
  </si>
  <si>
    <t>427 E 23 6498 00 010 0 99 000</t>
  </si>
  <si>
    <t>427 E 23 6498 00 012 0 99 000</t>
  </si>
  <si>
    <t>427 E 23 6498 00 014 0 99 000</t>
  </si>
  <si>
    <t>427 E 23 6498 00 016 0 99 000</t>
  </si>
  <si>
    <t>427 E 23 6498 00 018 0 99 000</t>
  </si>
  <si>
    <t>427 E 23 6498 00 019 0 99 000</t>
  </si>
  <si>
    <t>427 E 23 6498 00 021 0 99 000</t>
  </si>
  <si>
    <t>427 E 23 6498 00 023 0 99 000</t>
  </si>
  <si>
    <t>427 E 23 6498 00 025 0 99 000</t>
  </si>
  <si>
    <t>427 E 23 6498 00 027 0 99 000</t>
  </si>
  <si>
    <t>427 E 23 6498 00 030 0 99 000</t>
  </si>
  <si>
    <t>427 E 23 6498 00 032 0 99 000</t>
  </si>
  <si>
    <t>427 E 23 6498 00 033 0 99 000</t>
  </si>
  <si>
    <t>427 E 23 6498 00 034 0 99 000</t>
  </si>
  <si>
    <t>427 E 23 6498 00 035 0 99 000</t>
  </si>
  <si>
    <t>427 E 23 6498 00 037 0 99 000</t>
  </si>
  <si>
    <t>427 E 23 6498 00 039 0 99 000</t>
  </si>
  <si>
    <t>427 E 23 6498 00 041 0 99 000</t>
  </si>
  <si>
    <t>427 E 23 6498 00 042 0 99 000</t>
  </si>
  <si>
    <t>427 E 23 6498 00 043 0 99 000</t>
  </si>
  <si>
    <t>427 E 23 6498 00 045 0 99 000</t>
  </si>
  <si>
    <t>427 E 23 6499 00 001 0 99 000</t>
  </si>
  <si>
    <t>427 E 23 6499 00 002 0 99 000</t>
  </si>
  <si>
    <t>427 E 23 6499 00 003 0 99 000</t>
  </si>
  <si>
    <t>427 E 23 6499 00 004 0 99 000</t>
  </si>
  <si>
    <t>427 E 23 6499 00 006 0 99 000</t>
  </si>
  <si>
    <t>427 E 23 6499 00 007 0 99 000</t>
  </si>
  <si>
    <t>427 E 23 6499 00 008 0 99 000</t>
  </si>
  <si>
    <t>427 E 23 6499 00 009 0 99 000</t>
  </si>
  <si>
    <t>427 E 23 6499 00 010 0 99 000</t>
  </si>
  <si>
    <t>427 E 23 6499 00 011 0 99 000</t>
  </si>
  <si>
    <t>427 E 23 6499 00 012 0 99 000</t>
  </si>
  <si>
    <t>427 E 23 6499 00 013 0 99 000</t>
  </si>
  <si>
    <t>427 E 23 6499 00 014 0 99 000</t>
  </si>
  <si>
    <t>427 E 23 6499 00 015 0 99 000</t>
  </si>
  <si>
    <t>427 E 23 6499 00 016 0 99 000</t>
  </si>
  <si>
    <t>427 E 23 6499 00 017 0 99 000</t>
  </si>
  <si>
    <t>427 E 23 6499 00 018 0 99 000</t>
  </si>
  <si>
    <t>427 E 23 6499 00 019 0 99 000</t>
  </si>
  <si>
    <t>427 E 23 6499 00 020 0 99 000</t>
  </si>
  <si>
    <t>427 E 23 6499 00 021 0 99 000</t>
  </si>
  <si>
    <t>427 E 23 6499 00 022 0 99 000</t>
  </si>
  <si>
    <t>427 E 23 6499 00 023 0 99 000</t>
  </si>
  <si>
    <t>427 E 23 6499 00 024 0 99 000</t>
  </si>
  <si>
    <t>427 E 23 6499 00 025 0 99 000</t>
  </si>
  <si>
    <t>427 E 23 6499 00 026 0 99 000</t>
  </si>
  <si>
    <t>427 E 23 6499 00 027 0 99 000</t>
  </si>
  <si>
    <t>427 E 23 6499 00 028 0 99 000</t>
  </si>
  <si>
    <t>427 E 23 6499 00 030 0 99 000</t>
  </si>
  <si>
    <t>427 E 23 6499 00 031 0 99 000</t>
  </si>
  <si>
    <t>427 E 23 6499 00 032 0 99 000</t>
  </si>
  <si>
    <t>427 E 23 6499 00 033 0 99 000</t>
  </si>
  <si>
    <t>427 E 23 6499 00 034 0 99 000</t>
  </si>
  <si>
    <t>427 E 23 6499 00 041 0 99 000</t>
  </si>
  <si>
    <t>427 E 23 6499 00 042 0 99 000</t>
  </si>
  <si>
    <t>427 E 23 6499 00 043 0 99 000</t>
  </si>
  <si>
    <t>427 E 23 6499 00 044 0 99 000</t>
  </si>
  <si>
    <t>427 E 23 6499 00 045 0 99 000</t>
  </si>
  <si>
    <t>427 E 23 6499 00 999 0 99 751</t>
  </si>
  <si>
    <t>427 E 31 6399 00 016 0 99 872</t>
  </si>
  <si>
    <t>427 E 31 6399 00 017 0 99 872</t>
  </si>
  <si>
    <t>427 E 31 6399 00 033 0 99 000</t>
  </si>
  <si>
    <t>427 E 33 6299 00 010 0 99 871</t>
  </si>
  <si>
    <t>427 E 33 6299 00 011 0 99 871</t>
  </si>
  <si>
    <t>427 E 33 6299 00 023 0 99 871</t>
  </si>
  <si>
    <t>427 E 33 6299 00 024 0 99 871</t>
  </si>
  <si>
    <t>427 E 33 6299 00 030 0 99 871</t>
  </si>
  <si>
    <t>427 E 33 6299 00 031 0 99 871</t>
  </si>
  <si>
    <t>427 E 33 6399 00 021 0 99 871</t>
  </si>
  <si>
    <t>427 E 33 6399 00 022 0 99 871</t>
  </si>
  <si>
    <t>427 E 33 6399 00 041 0 99 871</t>
  </si>
  <si>
    <t>427 E 33 6399 00 042 0 99 871</t>
  </si>
  <si>
    <t>427 E 36 6399 00 006 0 91 920</t>
  </si>
  <si>
    <t>427 E 36 6412 00 003 0 91 920</t>
  </si>
  <si>
    <t>427 E 36 6499 00 006 0 91 920</t>
  </si>
  <si>
    <t>427 E 51 6319 00 001 0 99 937</t>
  </si>
  <si>
    <t>427 E 51 6499 00 999 0 99 751</t>
  </si>
  <si>
    <t>427 E 52 6299 00 001 0 99 000</t>
  </si>
  <si>
    <t>427 E 52 6299 00 002 0 99 000</t>
  </si>
  <si>
    <t>427 E 52 6299 00 003 0 99 000</t>
  </si>
  <si>
    <t>427 E 52 6299 00 004 0 99 000</t>
  </si>
  <si>
    <t>427 E 52 6299 00 005 0 99 000</t>
  </si>
  <si>
    <t>427 E 52 6299 00 006 0 99 000</t>
  </si>
  <si>
    <t>427 E 52 6299 00 007 0 99 000</t>
  </si>
  <si>
    <t>427 E 52 6299 00 008 0 99 000</t>
  </si>
  <si>
    <t>427 E 52 6299 00 009 0 99 000</t>
  </si>
  <si>
    <t>427 E 52 6299 00 010 0 99 000</t>
  </si>
  <si>
    <t>427 E 52 6299 00 011 0 99 000</t>
  </si>
  <si>
    <t>427 E 52 6299 00 012 0 99 000</t>
  </si>
  <si>
    <t>427 E 52 6299 00 013 0 99 000</t>
  </si>
  <si>
    <t>427 E 52 6299 00 014 0 99 000</t>
  </si>
  <si>
    <t>427 E 52 6299 00 015 0 99 000</t>
  </si>
  <si>
    <t>427 E 52 6299 00 016 0 99 000</t>
  </si>
  <si>
    <t>427 E 52 6299 00 018 0 99 000</t>
  </si>
  <si>
    <t>427 E 52 6299 00 019 0 99 000</t>
  </si>
  <si>
    <t>427 E 52 6299 00 020 0 99 000</t>
  </si>
  <si>
    <t>427 E 52 6299 00 023 0 99 000</t>
  </si>
  <si>
    <t>427 E 52 6299 00 024 0 99 000</t>
  </si>
  <si>
    <t>427 E 52 6299 00 025 0 99 000</t>
  </si>
  <si>
    <t>427 E 52 6299 00 026 0 99 000</t>
  </si>
  <si>
    <t>427 E 52 6299 00 027 0 99 000</t>
  </si>
  <si>
    <t>427 E 52 6299 00 028 0 99 000</t>
  </si>
  <si>
    <t>427 E 52 6299 00 032 0 99 000</t>
  </si>
  <si>
    <t>427 E 52 6299 00 033 0 99 000</t>
  </si>
  <si>
    <t>427 E 52 6299 00 034 0 99 000</t>
  </si>
  <si>
    <t>427 E 52 6299 00 041 0 99 000</t>
  </si>
  <si>
    <t>427 E 52 6299 00 042 0 99 000</t>
  </si>
  <si>
    <t>427 E 52 6299 00 043 0 99 000</t>
  </si>
  <si>
    <t>427 E 52 6299 00 044 0 99 000</t>
  </si>
  <si>
    <t>427 E 52 6399 00 004 0 99 000</t>
  </si>
  <si>
    <t>427 E 52 6399 00 014 0 99 000</t>
  </si>
  <si>
    <t>427 E 52 6399 00 016 0 99 000</t>
  </si>
  <si>
    <t>427 E 52 6399 00 019 0 99 000</t>
  </si>
  <si>
    <t>427 E 52 6399 00 023 0 99 000</t>
  </si>
  <si>
    <t>427 E 52 6399 00 025 0 99 000</t>
  </si>
  <si>
    <t>427 E 52 6399 00 033 0 99 000</t>
  </si>
  <si>
    <t>427 E 52 6399 00 042 0 99 000</t>
  </si>
  <si>
    <t>427 E 52 6399 00 043 0 99 000</t>
  </si>
  <si>
    <t>427 E 52 6399 00 044 0 99 000</t>
  </si>
  <si>
    <t>427 E 52 6499 00 999 0 99 751</t>
  </si>
  <si>
    <t>427 E 53 6396 00 014 0 99 880</t>
  </si>
  <si>
    <t>427 E 53 6396 00 016 0 99 880</t>
  </si>
  <si>
    <t>427 E 53 6396 00 017 0 99 880</t>
  </si>
  <si>
    <t>429 E 11 6299 00 999 4 11 SFM</t>
  </si>
  <si>
    <t>429 E 11 6299 00 999 4 23 ISA</t>
  </si>
  <si>
    <t>429 E 11 6399 00 999 4 23 ISA</t>
  </si>
  <si>
    <t>429 E 11 6399 2C 999 4 99 854</t>
  </si>
  <si>
    <t>429 E 11 6399 2c 999 4 99 tgr</t>
  </si>
  <si>
    <t>429 E 11 6499 00 999 4 23 ISA</t>
  </si>
  <si>
    <t>429 E 13 6299 00 999 4 99 SFI</t>
  </si>
  <si>
    <t>429 E 13 6329 2c 999 4 99 854</t>
  </si>
  <si>
    <t>429 E 13 6399 00 999 4 99 SFI</t>
  </si>
  <si>
    <t>429 E 13 6499 00 999 4 99 SFI</t>
  </si>
  <si>
    <t>429 E 51 6299 00 999 4 99 SPA</t>
  </si>
  <si>
    <t>429 E 51 6399 00 999 4 99 SPA</t>
  </si>
  <si>
    <t>429 E 52 6299 00 999 4 99 SFG</t>
  </si>
  <si>
    <t>429 E 52 6299 00 999 4 99 SSS</t>
  </si>
  <si>
    <t>429 E 52 6411 00 999 4 99 SFG</t>
  </si>
  <si>
    <t>430 E 11 6329 00 999 4 37 850</t>
  </si>
  <si>
    <t>430 E 13 6221 00 999 3 22 850</t>
  </si>
  <si>
    <t>STAFF TUITION AND RELATED FEES</t>
  </si>
  <si>
    <t>430 E 13 6221 00 999 4 37 850</t>
  </si>
  <si>
    <t>430 E 13 6299 00 999 3 37 850</t>
  </si>
  <si>
    <t>430 E 13 6299 00 999 4 37 850</t>
  </si>
  <si>
    <t>430 E 13 6329 00 999 3 37 850</t>
  </si>
  <si>
    <t>430 E 13 6399 00 999 3 37 850</t>
  </si>
  <si>
    <t>430 E 13 6399 00 999 4 37 850</t>
  </si>
  <si>
    <t>430 E 31 6299 00 999 4 23 850</t>
  </si>
  <si>
    <t>459 E 11 6299 00 999 4 23 ISA</t>
  </si>
  <si>
    <t>459 E 11 6399 00 999 4 23 844</t>
  </si>
  <si>
    <t>459 E 11 6399 00 999 4 23 ISA</t>
  </si>
  <si>
    <t>ORG CODE</t>
  </si>
  <si>
    <t>BUILDING</t>
  </si>
  <si>
    <t>Organizational Name</t>
  </si>
  <si>
    <t>Location Type</t>
  </si>
  <si>
    <t>Chief/Supervisor</t>
  </si>
  <si>
    <t>Obje Cl</t>
  </si>
  <si>
    <t>Desc</t>
  </si>
  <si>
    <t>Class</t>
  </si>
  <si>
    <t>Fund Type</t>
  </si>
  <si>
    <t>000</t>
  </si>
  <si>
    <t>FINANCE USE ONLY</t>
  </si>
  <si>
    <t>N/A</t>
  </si>
  <si>
    <t>UNIDENTIFIED</t>
  </si>
  <si>
    <t>57--</t>
  </si>
  <si>
    <t>Local Rev</t>
  </si>
  <si>
    <t>204</t>
  </si>
  <si>
    <t>FED/GRANT</t>
  </si>
  <si>
    <t>001</t>
  </si>
  <si>
    <t>GARLAND ELEMENTARY SCHOOL</t>
  </si>
  <si>
    <t>GARLAND K8</t>
  </si>
  <si>
    <t>CAMPUS</t>
  </si>
  <si>
    <t>701</t>
  </si>
  <si>
    <t>SUPERINTENDENT</t>
  </si>
  <si>
    <t>CEO</t>
  </si>
  <si>
    <t>58--</t>
  </si>
  <si>
    <t>State Rev</t>
  </si>
  <si>
    <t>206</t>
  </si>
  <si>
    <t>002</t>
  </si>
  <si>
    <t>GARLAND MIDDLE SCHOOL</t>
  </si>
  <si>
    <t>702</t>
  </si>
  <si>
    <t>SCHOOL BOARD</t>
  </si>
  <si>
    <t>59--</t>
  </si>
  <si>
    <t>Federal Rev</t>
  </si>
  <si>
    <t>211</t>
  </si>
  <si>
    <t>003</t>
  </si>
  <si>
    <t>GARLAND HIGH SCHOOL</t>
  </si>
  <si>
    <t>GARLAND HS</t>
  </si>
  <si>
    <t>704</t>
  </si>
  <si>
    <t>CHIEF OF STAFF</t>
  </si>
  <si>
    <t>61--</t>
  </si>
  <si>
    <t>Pay Exp</t>
  </si>
  <si>
    <t>224</t>
  </si>
  <si>
    <t>004</t>
  </si>
  <si>
    <t>ARLINGTON ELEMENTARY SCHOOL</t>
  </si>
  <si>
    <t>ARLINGTON K8</t>
  </si>
  <si>
    <t>705</t>
  </si>
  <si>
    <t>DEPUTY SUPERINTENDENT OF SL</t>
  </si>
  <si>
    <t>DSSL</t>
  </si>
  <si>
    <t>62--</t>
  </si>
  <si>
    <t>Op Exp</t>
  </si>
  <si>
    <t>240</t>
  </si>
  <si>
    <t>FOOD</t>
  </si>
  <si>
    <t>005</t>
  </si>
  <si>
    <t>ARLINGTON MIDDLE SCHOOL</t>
  </si>
  <si>
    <t>706</t>
  </si>
  <si>
    <t>CHIEF EXECUTIVE OFFICER</t>
  </si>
  <si>
    <t>63--</t>
  </si>
  <si>
    <t>244</t>
  </si>
  <si>
    <t>006</t>
  </si>
  <si>
    <t>ARLINGTON HIGH SCHOOL</t>
  </si>
  <si>
    <t>ARLINGTON HS</t>
  </si>
  <si>
    <t>707</t>
  </si>
  <si>
    <t>DEPUTY SUPERINTENDENT OF OPS</t>
  </si>
  <si>
    <t>DSO</t>
  </si>
  <si>
    <t>64--</t>
  </si>
  <si>
    <t>255</t>
  </si>
  <si>
    <t>007</t>
  </si>
  <si>
    <t>KELLER ELEMENTARY SCHOOL</t>
  </si>
  <si>
    <t>KELLER K8</t>
  </si>
  <si>
    <t>731</t>
  </si>
  <si>
    <t>CHIEF ADMINISTRATIVE OFFICER</t>
  </si>
  <si>
    <t>CADO</t>
  </si>
  <si>
    <t>65--</t>
  </si>
  <si>
    <t>Debt Exp</t>
  </si>
  <si>
    <t>256</t>
  </si>
  <si>
    <t>008</t>
  </si>
  <si>
    <t>KELLER MIDDLE SCHOOL</t>
  </si>
  <si>
    <t>732</t>
  </si>
  <si>
    <t>LEGAL</t>
  </si>
  <si>
    <t>CLO</t>
  </si>
  <si>
    <t>66--</t>
  </si>
  <si>
    <t>Cap Exp</t>
  </si>
  <si>
    <t>258</t>
  </si>
  <si>
    <t>009</t>
  </si>
  <si>
    <t>KELLER HIGH SCHOOL</t>
  </si>
  <si>
    <t>KELLER HS</t>
  </si>
  <si>
    <t>742</t>
  </si>
  <si>
    <t>EQUITY OFFICE</t>
  </si>
  <si>
    <t>CEQO</t>
  </si>
  <si>
    <t>263</t>
  </si>
  <si>
    <t>010</t>
  </si>
  <si>
    <t>GRAND PRAIRIE ELEMENTARY SCHOO</t>
  </si>
  <si>
    <t>GRAND PR K8</t>
  </si>
  <si>
    <t>743</t>
  </si>
  <si>
    <t>INTERNATIONAL DEPT</t>
  </si>
  <si>
    <t>279</t>
  </si>
  <si>
    <t>011</t>
  </si>
  <si>
    <t>GRAND PRAIRIE MIDDLE SCHOOL</t>
  </si>
  <si>
    <t>744</t>
  </si>
  <si>
    <t>DEVELOPMENT</t>
  </si>
  <si>
    <t>CDO</t>
  </si>
  <si>
    <t>280</t>
  </si>
  <si>
    <t>012</t>
  </si>
  <si>
    <t>NORTH RICHLAND HILLS ELEMENTAR</t>
  </si>
  <si>
    <t>NORTH RICHLAND HILLS K8</t>
  </si>
  <si>
    <t>746</t>
  </si>
  <si>
    <t>HUMAN RESOURCES</t>
  </si>
  <si>
    <t>HR</t>
  </si>
  <si>
    <t>281</t>
  </si>
  <si>
    <t>013</t>
  </si>
  <si>
    <t>NORTH RICHLAND HILLS MIDDLE SC</t>
  </si>
  <si>
    <t>750</t>
  </si>
  <si>
    <t>FINANCE</t>
  </si>
  <si>
    <t>CFO</t>
  </si>
  <si>
    <t>282</t>
  </si>
  <si>
    <t>014</t>
  </si>
  <si>
    <t>KATY ELEMENTARY SCHOOL</t>
  </si>
  <si>
    <t>KATY K8</t>
  </si>
  <si>
    <t>751</t>
  </si>
  <si>
    <t>UNIDENTIFIED BUDGET OWNER/HOLD</t>
  </si>
  <si>
    <t>284</t>
  </si>
  <si>
    <t>015</t>
  </si>
  <si>
    <t>KATY MIDDLE SCHOOL</t>
  </si>
  <si>
    <t>754</t>
  </si>
  <si>
    <t>DALLAS AREA</t>
  </si>
  <si>
    <t>288</t>
  </si>
  <si>
    <t>016</t>
  </si>
  <si>
    <t>WESTPARK ELEMENTARY SCHOOL</t>
  </si>
  <si>
    <t>WESTPARK K8</t>
  </si>
  <si>
    <t>844</t>
  </si>
  <si>
    <t>FEDERAL PROGRAMS</t>
  </si>
  <si>
    <t>289</t>
  </si>
  <si>
    <t>017</t>
  </si>
  <si>
    <t>WESTPARK MIDDLE SCHOOL</t>
  </si>
  <si>
    <t>850</t>
  </si>
  <si>
    <t>DEPUTY SUPT ACADEMICS/STU SERV</t>
  </si>
  <si>
    <t>DSASS</t>
  </si>
  <si>
    <t>420</t>
  </si>
  <si>
    <t>LOCAL</t>
  </si>
  <si>
    <t>018</t>
  </si>
  <si>
    <t>KATY/WEST PARK HS</t>
  </si>
  <si>
    <t>KATY WESTPARK HS</t>
  </si>
  <si>
    <t>858</t>
  </si>
  <si>
    <t>FINE ARTS</t>
  </si>
  <si>
    <t>427</t>
  </si>
  <si>
    <t>019</t>
  </si>
  <si>
    <t>LANCASTER ELEMENTARY</t>
  </si>
  <si>
    <t>LANCASTER K8</t>
  </si>
  <si>
    <t>859</t>
  </si>
  <si>
    <t>PROFESSIONAL DEVELOPMENT</t>
  </si>
  <si>
    <t>429</t>
  </si>
  <si>
    <t>020</t>
  </si>
  <si>
    <t>LANCASTER MIDDLE SCHOOL</t>
  </si>
  <si>
    <t>860</t>
  </si>
  <si>
    <t>JROTC</t>
  </si>
  <si>
    <t>CSL</t>
  </si>
  <si>
    <t>430</t>
  </si>
  <si>
    <t>021</t>
  </si>
  <si>
    <t>WOODHAVEN ELEMENTARY</t>
  </si>
  <si>
    <t>WOODHAVEN K8</t>
  </si>
  <si>
    <t>864</t>
  </si>
  <si>
    <t>TESTING &amp; ASSESSMENT</t>
  </si>
  <si>
    <t>459</t>
  </si>
  <si>
    <t>022</t>
  </si>
  <si>
    <t>WOODHAVEN MIDDLE SCHOOL</t>
  </si>
  <si>
    <t>871</t>
  </si>
  <si>
    <t>HEALTH SERVICES</t>
  </si>
  <si>
    <t>410</t>
  </si>
  <si>
    <t>023</t>
  </si>
  <si>
    <t>SAGINAW ELEMENTARY</t>
  </si>
  <si>
    <t>SAGINAW K8</t>
  </si>
  <si>
    <t>872</t>
  </si>
  <si>
    <t>COUNSELORS</t>
  </si>
  <si>
    <t>024</t>
  </si>
  <si>
    <t>SAGINAW MIDDLE SCHOOL</t>
  </si>
  <si>
    <t>875</t>
  </si>
  <si>
    <t>STUDENT LEADERSHIP DEVELOPMENT</t>
  </si>
  <si>
    <t>025</t>
  </si>
  <si>
    <t>WINDMILL LAKES ELEMENTARY</t>
  </si>
  <si>
    <t>WINDMILL LAKES K8</t>
  </si>
  <si>
    <t>880</t>
  </si>
  <si>
    <t>TECHNOLOGY</t>
  </si>
  <si>
    <t>CIO</t>
  </si>
  <si>
    <t>026</t>
  </si>
  <si>
    <t>WM LAKES MIDDLE SCHOOL</t>
  </si>
  <si>
    <t>881</t>
  </si>
  <si>
    <t>PEIMS</t>
  </si>
  <si>
    <t>027</t>
  </si>
  <si>
    <t>HOUSTON OREM ELEMENTARY</t>
  </si>
  <si>
    <t>OREM K8</t>
  </si>
  <si>
    <t>911</t>
  </si>
  <si>
    <t>MEDIA, MARKETING, PR</t>
  </si>
  <si>
    <t>COMM</t>
  </si>
  <si>
    <t>028</t>
  </si>
  <si>
    <t>HOUSTON OREM MIDDLE SCHOOL</t>
  </si>
  <si>
    <t>920</t>
  </si>
  <si>
    <t>ATHLETICS</t>
  </si>
  <si>
    <t>030</t>
  </si>
  <si>
    <t>COLLEGE STATION ELEMENTARY</t>
  </si>
  <si>
    <t>COLLEGE STATION K8</t>
  </si>
  <si>
    <t>930</t>
  </si>
  <si>
    <t>CONSTRUCTION</t>
  </si>
  <si>
    <t>031</t>
  </si>
  <si>
    <t>COLLEGE STATION MIDDLE SCHOOL</t>
  </si>
  <si>
    <t>931</t>
  </si>
  <si>
    <t>TRANSPORTATION</t>
  </si>
  <si>
    <t>MAINT</t>
  </si>
  <si>
    <t>032</t>
  </si>
  <si>
    <t>LANCASTER HS</t>
  </si>
  <si>
    <t>937</t>
  </si>
  <si>
    <t>FACILITIES MAINTENANCE &amp; OPS</t>
  </si>
  <si>
    <t>033</t>
  </si>
  <si>
    <t>WINDMILL LAKES HS</t>
  </si>
  <si>
    <t>939</t>
  </si>
  <si>
    <t>INSTRUCTIONAL MATERIALS</t>
  </si>
  <si>
    <t>034</t>
  </si>
  <si>
    <t>AGGIELAND HIGH SCHOOL</t>
  </si>
  <si>
    <t>AGGIELAND HS</t>
  </si>
  <si>
    <t>950</t>
  </si>
  <si>
    <t>FOOD SERVICE</t>
  </si>
  <si>
    <t>035</t>
  </si>
  <si>
    <t>Richmond Elementary</t>
  </si>
  <si>
    <t>RICHMOND K8</t>
  </si>
  <si>
    <t>SUB</t>
  </si>
  <si>
    <t>SUBSTITUTE EXPENSES</t>
  </si>
  <si>
    <t>036</t>
  </si>
  <si>
    <t>Richmond Middle School</t>
  </si>
  <si>
    <t>DD2</t>
  </si>
  <si>
    <t>DODEA 2</t>
  </si>
  <si>
    <t>FED</t>
  </si>
  <si>
    <t>037</t>
  </si>
  <si>
    <t>Heritage Elementary</t>
  </si>
  <si>
    <t>HERITAGE K8</t>
  </si>
  <si>
    <t>DDA</t>
  </si>
  <si>
    <t>DODEA</t>
  </si>
  <si>
    <t>038</t>
  </si>
  <si>
    <t>Heritage Middle School</t>
  </si>
  <si>
    <t>ESF</t>
  </si>
  <si>
    <t>EFFECTIVE SCHOOL FRAMEWORKS</t>
  </si>
  <si>
    <t>039</t>
  </si>
  <si>
    <t>Pearland Elementary</t>
  </si>
  <si>
    <t>PEARLAND K8</t>
  </si>
  <si>
    <t>ISA</t>
  </si>
  <si>
    <t>INNOVATIVE SERVICES</t>
  </si>
  <si>
    <t>040</t>
  </si>
  <si>
    <t>Pearland Middle School</t>
  </si>
  <si>
    <t>MVH</t>
  </si>
  <si>
    <t>MCKINNEY VENTO</t>
  </si>
  <si>
    <t>041</t>
  </si>
  <si>
    <t>BG Rarmiez Middle School</t>
  </si>
  <si>
    <t>BG RAMIREZ K8</t>
  </si>
  <si>
    <t>PFE</t>
  </si>
  <si>
    <t>PARENT AND FAMILY ENGAGMENT</t>
  </si>
  <si>
    <t>042</t>
  </si>
  <si>
    <t>BG Ramirez Elementary</t>
  </si>
  <si>
    <t>SFG</t>
  </si>
  <si>
    <t>SAFTEY AND FACILITY ENHANCMENT</t>
  </si>
  <si>
    <t>043</t>
  </si>
  <si>
    <t>MSG Ramirez Elementary</t>
  </si>
  <si>
    <t>MSG RAMIREZ K8</t>
  </si>
  <si>
    <t>SFI</t>
  </si>
  <si>
    <t>STRONG FOUNDATIONS INSTRUCTION</t>
  </si>
  <si>
    <t>044</t>
  </si>
  <si>
    <t>MSG Ramirez Middle School</t>
  </si>
  <si>
    <t>SFM</t>
  </si>
  <si>
    <t>STRONG FOUNDATIONS MATH</t>
  </si>
  <si>
    <t>045</t>
  </si>
  <si>
    <t>Liberty HS</t>
  </si>
  <si>
    <t>LIBERTY HS</t>
  </si>
  <si>
    <t>SIP</t>
  </si>
  <si>
    <t>SCHOOL IMPROVEMENT PLAN</t>
  </si>
  <si>
    <t>AREA OFFICE DALLAS</t>
  </si>
  <si>
    <t>CHARTER OFFICE</t>
  </si>
  <si>
    <t>SPA</t>
  </si>
  <si>
    <t>SILENT PANIC ALERT</t>
  </si>
  <si>
    <t>747</t>
  </si>
  <si>
    <t>AREA OFFICE TARRANT</t>
  </si>
  <si>
    <t>SSS</t>
  </si>
  <si>
    <t>SCHOOL SAFTEY STANDARDS</t>
  </si>
  <si>
    <t>748</t>
  </si>
  <si>
    <t>AREA OFFICE HOUSTON</t>
  </si>
  <si>
    <t>STR</t>
  </si>
  <si>
    <t>STARTALK</t>
  </si>
  <si>
    <t>749</t>
  </si>
  <si>
    <t>CHARTER HQ/WAREHOUSE</t>
  </si>
  <si>
    <t>TGR</t>
  </si>
  <si>
    <t>TCLASS ESSER GR</t>
  </si>
  <si>
    <t>BUSINESS OFFICE</t>
  </si>
  <si>
    <t>854</t>
  </si>
  <si>
    <t>MATH</t>
  </si>
  <si>
    <t>999</t>
  </si>
  <si>
    <t>CHARTER WIDE</t>
  </si>
  <si>
    <t>FY24</t>
  </si>
  <si>
    <t>▲</t>
  </si>
  <si>
    <t>Contracted Svcs</t>
  </si>
  <si>
    <t>Supplies and Software</t>
  </si>
  <si>
    <t>Other</t>
  </si>
  <si>
    <t>Org Code</t>
  </si>
  <si>
    <t>School / Charter Office</t>
  </si>
  <si>
    <t>998</t>
  </si>
  <si>
    <t>Student Housing</t>
  </si>
  <si>
    <t>Object Code</t>
  </si>
  <si>
    <t>Definition</t>
  </si>
  <si>
    <t>FY25 Budget Request</t>
  </si>
  <si>
    <t>▲ In Budget</t>
  </si>
  <si>
    <t>▲ Due to new Schools</t>
  </si>
  <si>
    <t>% Of Growth due to new K8's</t>
  </si>
  <si>
    <t>6254</t>
  </si>
  <si>
    <t>6255</t>
  </si>
  <si>
    <t>6256</t>
  </si>
  <si>
    <t>6257</t>
  </si>
  <si>
    <t>6258</t>
  </si>
  <si>
    <t>6259</t>
  </si>
  <si>
    <t>Totals</t>
  </si>
  <si>
    <t>GRANT FUNDS</t>
  </si>
  <si>
    <t>LOCAL FUNDS</t>
  </si>
  <si>
    <t>% Change</t>
  </si>
  <si>
    <t>Notes</t>
  </si>
  <si>
    <t>IMAT Expenses and New CMO included in budgeted funds</t>
  </si>
  <si>
    <t>Insurance based on projections, could change</t>
  </si>
  <si>
    <t>CDF holding accounts</t>
  </si>
  <si>
    <t>Moved 7mm to Cap Exp</t>
  </si>
  <si>
    <t xml:space="preserve">Lowered budget to 1.15 </t>
  </si>
  <si>
    <t>Moved 500k to Cap Exp for Vehicles</t>
  </si>
  <si>
    <t>Removed 400k for TPCSA (already captured)</t>
  </si>
  <si>
    <t xml:space="preserve">Comp Grant, will have expenses </t>
  </si>
  <si>
    <t>No longer using this local</t>
  </si>
  <si>
    <t>Comp Grant Ending</t>
  </si>
  <si>
    <t>Moved expensed to different local</t>
  </si>
  <si>
    <t>CDF will be placed here eventually</t>
  </si>
  <si>
    <t>Savings</t>
  </si>
  <si>
    <t>% Increase</t>
  </si>
  <si>
    <t>CAMPUS DISCRETIONARY FUND</t>
  </si>
  <si>
    <t>Total by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</si>
</sst>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10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sz val="8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 applyBorder="0"/>
    <xf numFmtId="9" fontId="3" fillId="0" borderId="0" applyFont="0" applyFill="0" applyBorder="0" applyAlignment="0" applyProtection="0"/>
    <xf numFmtId="0" fontId="3" fillId="0" borderId="0" applyBorder="0"/>
  </cellStyleXfs>
  <cellXfs count="92">
    <xf numFmtId="0" fontId="0" fillId="0" borderId="0" xfId="0"/>
    <xf numFmtId="0" fontId="1" fillId="0" borderId="0" xfId="0" applyFont="1"/>
    <xf numFmtId="164" fontId="0" fillId="0" borderId="0" xfId="0" applyNumberFormat="1"/>
    <xf numFmtId="164" fontId="2" fillId="0" borderId="0" xfId="0" applyNumberFormat="1" applyFont="1"/>
    <xf numFmtId="0" fontId="0" fillId="0" borderId="1" xfId="0" applyBorder="1"/>
    <xf numFmtId="0" fontId="0" fillId="2" borderId="1" xfId="0" applyFill="1" applyBorder="1"/>
    <xf numFmtId="164" fontId="0" fillId="2" borderId="1" xfId="0" applyNumberFormat="1" applyFill="1" applyBorder="1"/>
    <xf numFmtId="0" fontId="1" fillId="2" borderId="1" xfId="0" applyFont="1" applyFill="1" applyBorder="1"/>
    <xf numFmtId="0" fontId="1" fillId="0" borderId="1" xfId="0" applyFont="1" applyBorder="1"/>
    <xf numFmtId="49" fontId="1" fillId="0" borderId="1" xfId="0" applyNumberFormat="1" applyFont="1" applyBorder="1"/>
    <xf numFmtId="49" fontId="0" fillId="0" borderId="1" xfId="0" applyNumberFormat="1" applyBorder="1"/>
    <xf numFmtId="49" fontId="0" fillId="0" borderId="0" xfId="0" applyNumberFormat="1"/>
    <xf numFmtId="0" fontId="1" fillId="0" borderId="0" xfId="0" applyFont="1" applyAlignment="1">
      <alignment horizontal="center"/>
    </xf>
    <xf numFmtId="38" fontId="0" fillId="0" borderId="0" xfId="0" applyNumberFormat="1"/>
    <xf numFmtId="0" fontId="1" fillId="0" borderId="0" xfId="0" applyFont="1" applyBorder="1" applyAlignment="1">
      <alignment horizontal="center"/>
    </xf>
    <xf numFmtId="9" fontId="0" fillId="0" borderId="0" xfId="1" applyFont="1"/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38" fontId="1" fillId="0" borderId="0" xfId="0" applyNumberFormat="1" applyFont="1"/>
    <xf numFmtId="38" fontId="1" fillId="3" borderId="0" xfId="0" applyNumberFormat="1" applyFont="1" applyFill="1"/>
    <xf numFmtId="0" fontId="4" fillId="0" borderId="0" xfId="0" applyFont="1"/>
    <xf numFmtId="38" fontId="4" fillId="0" borderId="0" xfId="0" applyNumberFormat="1" applyFont="1"/>
    <xf numFmtId="0" fontId="5" fillId="0" borderId="0" xfId="0" applyFont="1"/>
    <xf numFmtId="49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10" fontId="1" fillId="0" borderId="0" xfId="1" applyNumberFormat="1" applyFont="1" applyAlignment="1">
      <alignment horizontal="center"/>
    </xf>
    <xf numFmtId="10" fontId="0" fillId="0" borderId="0" xfId="0" applyNumberFormat="1"/>
    <xf numFmtId="0" fontId="0" fillId="0" borderId="0" xfId="0" applyAlignment="1">
      <alignment horizontal="center"/>
    </xf>
    <xf numFmtId="0" fontId="3" fillId="0" borderId="1" xfId="2" applyBorder="1"/>
    <xf numFmtId="49" fontId="0" fillId="2" borderId="0" xfId="0" applyNumberFormat="1" applyFill="1"/>
    <xf numFmtId="0" fontId="0" fillId="2" borderId="0" xfId="0" applyFill="1"/>
    <xf numFmtId="38" fontId="0" fillId="2" borderId="0" xfId="0" applyNumberFormat="1" applyFill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49" fontId="0" fillId="4" borderId="0" xfId="0" applyNumberFormat="1" applyFill="1"/>
    <xf numFmtId="0" fontId="0" fillId="4" borderId="0" xfId="0" applyFill="1"/>
    <xf numFmtId="38" fontId="0" fillId="4" borderId="0" xfId="0" applyNumberFormat="1" applyFill="1"/>
    <xf numFmtId="49" fontId="0" fillId="5" borderId="0" xfId="0" applyNumberFormat="1" applyFill="1"/>
    <xf numFmtId="0" fontId="0" fillId="5" borderId="0" xfId="0" applyFill="1"/>
    <xf numFmtId="38" fontId="0" fillId="5" borderId="0" xfId="0" applyNumberFormat="1" applyFill="1"/>
    <xf numFmtId="49" fontId="0" fillId="6" borderId="0" xfId="0" applyNumberFormat="1" applyFill="1"/>
    <xf numFmtId="0" fontId="0" fillId="6" borderId="0" xfId="0" applyFill="1"/>
    <xf numFmtId="38" fontId="0" fillId="6" borderId="0" xfId="0" applyNumberFormat="1" applyFill="1"/>
    <xf numFmtId="0" fontId="0" fillId="0" borderId="4" xfId="0" applyBorder="1"/>
    <xf numFmtId="0" fontId="4" fillId="0" borderId="1" xfId="0" applyFont="1" applyBorder="1"/>
    <xf numFmtId="0" fontId="5" fillId="7" borderId="1" xfId="0" applyFont="1" applyFill="1" applyBorder="1"/>
    <xf numFmtId="38" fontId="4" fillId="7" borderId="1" xfId="0" applyNumberFormat="1" applyFont="1" applyFill="1" applyBorder="1"/>
    <xf numFmtId="0" fontId="5" fillId="4" borderId="1" xfId="0" applyFont="1" applyFill="1" applyBorder="1"/>
    <xf numFmtId="38" fontId="4" fillId="4" borderId="1" xfId="0" applyNumberFormat="1" applyFont="1" applyFill="1" applyBorder="1"/>
    <xf numFmtId="38" fontId="4" fillId="0" borderId="1" xfId="0" applyNumberFormat="1" applyFont="1" applyBorder="1"/>
    <xf numFmtId="38" fontId="0" fillId="7" borderId="1" xfId="0" applyNumberFormat="1" applyFill="1" applyBorder="1"/>
    <xf numFmtId="38" fontId="0" fillId="4" borderId="1" xfId="0" applyNumberFormat="1" applyFill="1" applyBorder="1"/>
    <xf numFmtId="38" fontId="0" fillId="0" borderId="1" xfId="0" applyNumberFormat="1" applyBorder="1"/>
    <xf numFmtId="9" fontId="0" fillId="0" borderId="1" xfId="1" applyFont="1" applyBorder="1"/>
    <xf numFmtId="0" fontId="5" fillId="7" borderId="1" xfId="0" applyFont="1" applyFill="1" applyBorder="1" applyAlignment="1">
      <alignment horizontal="center"/>
    </xf>
    <xf numFmtId="38" fontId="4" fillId="7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38" fontId="4" fillId="4" borderId="1" xfId="0" applyNumberFormat="1" applyFont="1" applyFill="1" applyBorder="1" applyAlignment="1">
      <alignment horizontal="center"/>
    </xf>
    <xf numFmtId="38" fontId="8" fillId="7" borderId="1" xfId="0" applyNumberFormat="1" applyFont="1" applyFill="1" applyBorder="1"/>
    <xf numFmtId="38" fontId="8" fillId="4" borderId="1" xfId="0" applyNumberFormat="1" applyFont="1" applyFill="1" applyBorder="1"/>
    <xf numFmtId="0" fontId="0" fillId="0" borderId="0" xfId="0" applyAlignment="1">
      <alignment horizontal="center" vertical="center" wrapText="1"/>
    </xf>
    <xf numFmtId="38" fontId="0" fillId="0" borderId="7" xfId="0" applyNumberFormat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38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49" fontId="0" fillId="0" borderId="7" xfId="0" applyNumberFormat="1" applyBorder="1"/>
    <xf numFmtId="0" fontId="0" fillId="0" borderId="7" xfId="0" applyBorder="1"/>
    <xf numFmtId="38" fontId="0" fillId="0" borderId="7" xfId="0" applyNumberFormat="1" applyBorder="1"/>
    <xf numFmtId="0" fontId="9" fillId="0" borderId="0" xfId="0" applyFont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38" fontId="0" fillId="0" borderId="0" xfId="0" applyNumberFormat="1" applyBorder="1"/>
    <xf numFmtId="9" fontId="0" fillId="0" borderId="0" xfId="1" applyFont="1" applyBorder="1"/>
    <xf numFmtId="38" fontId="0" fillId="3" borderId="1" xfId="0" applyNumberFormat="1" applyFill="1" applyBorder="1"/>
    <xf numFmtId="38" fontId="4" fillId="8" borderId="1" xfId="0" applyNumberFormat="1" applyFont="1" applyFill="1" applyBorder="1"/>
    <xf numFmtId="38" fontId="0" fillId="8" borderId="1" xfId="0" applyNumberFormat="1" applyFill="1" applyBorder="1"/>
    <xf numFmtId="0" fontId="4" fillId="0" borderId="1" xfId="0" applyFont="1" applyBorder="1" applyAlignment="1">
      <alignment horizontal="center" vertical="center" wrapText="1"/>
    </xf>
    <xf numFmtId="38" fontId="4" fillId="7" borderId="1" xfId="0" applyNumberFormat="1" applyFont="1" applyFill="1" applyBorder="1" applyAlignment="1">
      <alignment horizontal="center" vertical="center" wrapText="1"/>
    </xf>
    <xf numFmtId="38" fontId="4" fillId="4" borderId="1" xfId="0" applyNumberFormat="1" applyFont="1" applyFill="1" applyBorder="1" applyAlignment="1">
      <alignment horizontal="center" vertical="center" wrapText="1"/>
    </xf>
    <xf numFmtId="38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8" fontId="0" fillId="0" borderId="0" xfId="0" applyNumberFormat="1" applyAlignment="1">
      <alignment horizontal="right"/>
    </xf>
    <xf numFmtId="38" fontId="0" fillId="7" borderId="1" xfId="0" applyNumberFormat="1" applyFill="1" applyBorder="1" applyAlignment="1">
      <alignment horizontal="right"/>
    </xf>
    <xf numFmtId="38" fontId="0" fillId="4" borderId="1" xfId="0" applyNumberFormat="1" applyFill="1" applyBorder="1" applyAlignment="1">
      <alignment horizontal="right"/>
    </xf>
    <xf numFmtId="38" fontId="4" fillId="7" borderId="1" xfId="0" applyNumberFormat="1" applyFont="1" applyFill="1" applyBorder="1" applyAlignment="1">
      <alignment horizontal="right"/>
    </xf>
    <xf numFmtId="38" fontId="8" fillId="7" borderId="1" xfId="0" applyNumberFormat="1" applyFont="1" applyFill="1" applyBorder="1" applyAlignment="1">
      <alignment horizontal="right"/>
    </xf>
    <xf numFmtId="38" fontId="4" fillId="4" borderId="1" xfId="0" applyNumberFormat="1" applyFont="1" applyFill="1" applyBorder="1" applyAlignment="1">
      <alignment horizontal="right"/>
    </xf>
    <xf numFmtId="38" fontId="8" fillId="4" borderId="1" xfId="0" applyNumberFormat="1" applyFont="1" applyFill="1" applyBorder="1" applyAlignment="1">
      <alignment horizontal="right"/>
    </xf>
  </cellXfs>
  <cellStyles count="3">
    <cellStyle name="Normal" xfId="0" builtinId="0"/>
    <cellStyle name="Normal 2" xfId="2" xr:uid="{63259ABF-9EC9-4854-AF2E-8BCEE2C75A6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Budget</a:t>
            </a:r>
            <a:r>
              <a:rPr lang="en-US" baseline="0"/>
              <a:t> by Object Class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'Object Class'!$C$1</c:f>
              <c:strCache>
                <c:ptCount val="1"/>
                <c:pt idx="0">
                  <c:v>FY24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'Object Class'!$B$2:$B$4</c:f>
              <c:strCache>
                <c:ptCount val="3"/>
                <c:pt idx="0">
                  <c:v>Contracted Svcs</c:v>
                </c:pt>
                <c:pt idx="1">
                  <c:v>Supplies and Software</c:v>
                </c:pt>
                <c:pt idx="2">
                  <c:v>Other</c:v>
                </c:pt>
              </c:strCache>
            </c:strRef>
          </c:cat>
          <c:val>
            <c:numRef>
              <c:f>'Object Class'!$C$2:$C$4</c:f>
              <c:numCache>
                <c:formatCode>#,##0_);[Red]\(#,##0\)</c:formatCode>
                <c:ptCount val="3"/>
                <c:pt idx="0">
                  <c:v>45909173.110000022</c:v>
                </c:pt>
                <c:pt idx="1">
                  <c:v>19724568.319999997</c:v>
                </c:pt>
                <c:pt idx="2">
                  <c:v>8599201.9300000034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F4-48C6-87F1-A79AD6AAA576}"/>
            </c:ext>
          </c:extLst>
        </c:ser>
        <c:ser>
          <c:idx val="1"/>
          <c:order val="1"/>
          <c:tx>
            <c:strRef>
              <c:f>'Object Class'!$D$1</c:f>
              <c:strCache>
                <c:ptCount val="1"/>
                <c:pt idx="0">
                  <c:v>FY25 Request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'Object Class'!$B$2:$B$4</c:f>
              <c:strCache>
                <c:ptCount val="3"/>
                <c:pt idx="0">
                  <c:v>Contracted Svcs</c:v>
                </c:pt>
                <c:pt idx="1">
                  <c:v>Supplies and Software</c:v>
                </c:pt>
                <c:pt idx="2">
                  <c:v>Other</c:v>
                </c:pt>
              </c:strCache>
            </c:strRef>
          </c:cat>
          <c:val>
            <c:numRef>
              <c:f>'Object Class'!$D$2:$D$4</c:f>
              <c:numCache>
                <c:formatCode>#,##0_);[Red]\(#,##0\)</c:formatCode>
                <c:ptCount val="3"/>
                <c:pt idx="0">
                  <c:v>47756814.749999858</c:v>
                </c:pt>
                <c:pt idx="1">
                  <c:v>20027016.349999998</c:v>
                </c:pt>
                <c:pt idx="2">
                  <c:v>12609877.219999999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F4-48C6-87F1-A79AD6AAA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6848879"/>
        <c:axId val="1547277903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'Object Class'!$E$1</c15:sqref>
                        </c15:formulaRef>
                      </c:ext>
                    </c:extLst>
                    <c:strCache>
                      <c:ptCount val="1"/>
                      <c:pt idx="0">
                        <c:v>▲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'Object Class'!$B$2:$B$4</c15:sqref>
                        </c15:formulaRef>
                      </c:ext>
                    </c:extLst>
                    <c:strCache>
                      <c:ptCount val="3"/>
                      <c:pt idx="0">
                        <c:v>Contracted Svcs</c:v>
                      </c:pt>
                      <c:pt idx="1">
                        <c:v>Supplies and Software</c:v>
                      </c:pt>
                      <c:pt idx="2">
                        <c:v>Other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'Object Class'!$E$2:$E$4</c15:sqref>
                        </c15:formulaRef>
                      </c:ext>
                    </c:extLst>
                    <c:numCache>
                      <c:formatCode>#,##0_);[Red]\(#,##0\)</c:formatCode>
                      <c:ptCount val="3"/>
                      <c:pt idx="0">
                        <c:v>1847641.6399998367</c:v>
                      </c:pt>
                      <c:pt idx="1">
                        <c:v>302448.03000000119</c:v>
                      </c:pt>
                      <c:pt idx="2">
                        <c:v>4010675.2899999954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1F4-48C6-87F1-A79AD6AAA576}"/>
                  </c:ext>
                </c:extLst>
              </c15:ser>
            </c15:filteredBarSeries>
          </c:ext>
        </c:extLst>
      </c:barChart>
      <c:catAx>
        <c:axId val="986848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7277903"/>
        <c:crosses val="autoZero"/>
        <c:auto val="1"/>
        <c:lblAlgn val="ctr"/>
        <c:lblOffset val="100"/>
        <c:noMultiLvlLbl val="0"/>
      </c:catAx>
      <c:valAx>
        <c:axId val="154727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848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6</xdr:row>
      <xdr:rowOff>9525</xdr:rowOff>
    </xdr:from>
    <xdr:to>
      <xdr:col>12</xdr:col>
      <xdr:colOff>348615</xdr:colOff>
      <xdr:row>30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E9C60D-2202-B9A7-2884-AA29642FDA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AB3930"/>
  <sheetViews>
    <sheetView topLeftCell="U3872" workbookViewId="0">
      <selection activeCell="U3875" sqref="U3875"/>
    </sheetView>
  </sheetViews>
  <sheetFormatPr defaultRowHeight="15"/>
  <cols>
    <col min="1" max="1" width="7.42578125" style="5" customWidth="1"/>
    <col min="2" max="2" width="11.5703125" style="5" bestFit="1" customWidth="1"/>
    <col min="3" max="3" width="7.42578125" style="5" customWidth="1"/>
    <col min="4" max="4" width="7.28515625" style="5" bestFit="1" customWidth="1"/>
    <col min="5" max="5" width="9.42578125" style="5" bestFit="1" customWidth="1"/>
    <col min="6" max="6" width="9.42578125" style="5" customWidth="1"/>
    <col min="7" max="7" width="8.85546875" style="5"/>
    <col min="8" max="8" width="30.7109375" style="5" bestFit="1" customWidth="1"/>
    <col min="9" max="9" width="6.28515625" style="5" bestFit="1" customWidth="1"/>
    <col min="10" max="10" width="33.28515625" style="5" bestFit="1" customWidth="1"/>
    <col min="11" max="11" width="9.28515625" style="5" customWidth="1"/>
    <col min="12" max="12" width="5.7109375" style="5" bestFit="1" customWidth="1"/>
    <col min="13" max="13" width="7.5703125" style="5" bestFit="1" customWidth="1"/>
    <col min="14" max="14" width="33.28515625" style="5" bestFit="1" customWidth="1"/>
    <col min="15" max="15" width="7.5703125" style="5" customWidth="1"/>
    <col min="16" max="16" width="13.7109375" style="5" bestFit="1" customWidth="1"/>
    <col min="17" max="17" width="18.5703125" style="5" bestFit="1" customWidth="1"/>
    <col min="18" max="18" width="18" style="5" bestFit="1" customWidth="1"/>
    <col min="19" max="19" width="14.7109375" style="5" bestFit="1" customWidth="1"/>
    <col min="20" max="20" width="19" style="5" bestFit="1" customWidth="1"/>
    <col min="21" max="21" width="27.85546875" customWidth="1"/>
    <col min="22" max="22" width="26.28515625" customWidth="1"/>
    <col min="23" max="23" width="22.7109375" customWidth="1"/>
    <col min="24" max="24" width="20.28515625" customWidth="1"/>
    <col min="25" max="25" width="20.7109375" customWidth="1"/>
    <col min="26" max="26" width="23" customWidth="1"/>
    <col min="27" max="27" width="17.42578125" customWidth="1"/>
    <col min="28" max="28" width="22.42578125" customWidth="1"/>
  </cols>
  <sheetData>
    <row r="1" spans="1:2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s="5" t="str">
        <f t="shared" ref="A2:A52" si="0">LEFT(U2,3)</f>
        <v>204</v>
      </c>
      <c r="B2" s="5" t="str">
        <f>VLOOKUP(A2,Vlookups!O:P,2,FALSE)</f>
        <v>FED/GRANT</v>
      </c>
      <c r="C2" s="5" t="str">
        <f t="shared" ref="C2:C52" si="1">RIGHT(LEFT(U2,5),1)</f>
        <v>E</v>
      </c>
      <c r="D2" s="5" t="str">
        <f t="shared" ref="D2:D52" si="2">RIGHT(LEFT(U2,8),2)</f>
        <v>11</v>
      </c>
      <c r="E2" s="5" t="str">
        <f t="shared" ref="E2:E52" si="3">CONCATENATE(LEFT(G2,2),"--")</f>
        <v>63--</v>
      </c>
      <c r="F2" s="5" t="str">
        <f>VLOOKUP(E2,Vlookups!K:M,3,FALSE)</f>
        <v>Op Exp</v>
      </c>
      <c r="G2" s="5" t="str">
        <f t="shared" ref="G2:G29" si="4">MID(U2,10,4)</f>
        <v>6321</v>
      </c>
      <c r="H2" s="5" t="str">
        <f t="shared" ref="H2:H29" si="5">V2</f>
        <v>TEXTBOOKS</v>
      </c>
      <c r="I2" s="5" t="str">
        <f t="shared" ref="I2:I29" si="6">LEFT(RIGHT(U2,12),3)</f>
        <v>035</v>
      </c>
      <c r="J2" s="5" t="str">
        <f>VLOOKUP(I2,Vlookups!A:D,2,FALSE)</f>
        <v>Richmond Elementary</v>
      </c>
      <c r="K2" s="5" t="str">
        <f>VLOOKUP(I2,Vlookups!A:D,3,FALSE)</f>
        <v>RICHMOND K8</v>
      </c>
      <c r="L2" s="5" t="str">
        <f t="shared" ref="L2:L29" si="7">LEFT(RIGHT(U2,6),2)</f>
        <v>99</v>
      </c>
      <c r="M2" s="5" t="str">
        <f t="shared" ref="M2:M29" si="8">RIGHT(U2,3)</f>
        <v>939</v>
      </c>
      <c r="N2" s="5" t="str">
        <f>VLOOKUP(M2,Vlookups!G:I,2,FALSE)</f>
        <v>INSTRUCTIONAL MATERIALS</v>
      </c>
      <c r="O2" s="5" t="str">
        <f>VLOOKUP(M2,Vlookups!G:I,3,FALSE)</f>
        <v>DSASS</v>
      </c>
      <c r="P2" s="6">
        <f t="shared" ref="P2:P29" si="9">W2</f>
        <v>20000</v>
      </c>
      <c r="Q2" s="6">
        <f t="shared" ref="Q2:Q29" si="10">X2</f>
        <v>0</v>
      </c>
      <c r="R2" s="6">
        <f t="shared" ref="R2:R29" si="11">Y2</f>
        <v>0</v>
      </c>
      <c r="S2" s="6">
        <f t="shared" ref="S2:S29" si="12">AA2</f>
        <v>27000</v>
      </c>
      <c r="T2" s="6">
        <f t="shared" ref="T2:T29" si="13">AB2</f>
        <v>7000</v>
      </c>
      <c r="U2" t="s">
        <v>28</v>
      </c>
      <c r="V2" t="s">
        <v>29</v>
      </c>
      <c r="W2" s="2">
        <v>20000</v>
      </c>
      <c r="X2" s="2">
        <v>0</v>
      </c>
      <c r="Y2" s="2">
        <v>0</v>
      </c>
      <c r="Z2" s="2">
        <v>20000</v>
      </c>
      <c r="AA2" s="2">
        <v>27000</v>
      </c>
      <c r="AB2" s="2">
        <v>7000</v>
      </c>
    </row>
    <row r="3" spans="1:28">
      <c r="A3" s="5" t="str">
        <f t="shared" si="0"/>
        <v>204</v>
      </c>
      <c r="B3" s="5" t="str">
        <f>VLOOKUP(A3,Vlookups!O:P,2,FALSE)</f>
        <v>FED/GRANT</v>
      </c>
      <c r="C3" s="5" t="str">
        <f t="shared" si="1"/>
        <v>E</v>
      </c>
      <c r="D3" s="5" t="str">
        <f t="shared" si="2"/>
        <v>11</v>
      </c>
      <c r="E3" s="5" t="str">
        <f t="shared" si="3"/>
        <v>63--</v>
      </c>
      <c r="F3" s="5" t="str">
        <f>VLOOKUP(E3,Vlookups!K:M,3,FALSE)</f>
        <v>Op Exp</v>
      </c>
      <c r="G3" s="5" t="str">
        <f t="shared" si="4"/>
        <v>6321</v>
      </c>
      <c r="H3" s="5" t="str">
        <f t="shared" si="5"/>
        <v>TEXTBOOKS</v>
      </c>
      <c r="I3" s="5" t="str">
        <f t="shared" si="6"/>
        <v>036</v>
      </c>
      <c r="J3" s="5" t="str">
        <f>VLOOKUP(I3,Vlookups!A:D,2,FALSE)</f>
        <v>Richmond Middle School</v>
      </c>
      <c r="K3" s="5" t="str">
        <f>VLOOKUP(I3,Vlookups!A:D,3,FALSE)</f>
        <v>RICHMOND K8</v>
      </c>
      <c r="L3" s="5" t="str">
        <f t="shared" si="7"/>
        <v>99</v>
      </c>
      <c r="M3" s="5" t="str">
        <f t="shared" si="8"/>
        <v>939</v>
      </c>
      <c r="N3" s="5" t="str">
        <f>VLOOKUP(M3,Vlookups!G:I,2,FALSE)</f>
        <v>INSTRUCTIONAL MATERIALS</v>
      </c>
      <c r="O3" s="5" t="str">
        <f>VLOOKUP(M3,Vlookups!G:I,3,FALSE)</f>
        <v>DSASS</v>
      </c>
      <c r="P3" s="6">
        <f t="shared" si="9"/>
        <v>20000</v>
      </c>
      <c r="Q3" s="6">
        <f t="shared" si="10"/>
        <v>0</v>
      </c>
      <c r="R3" s="6">
        <f t="shared" si="11"/>
        <v>0</v>
      </c>
      <c r="S3" s="6">
        <f t="shared" si="12"/>
        <v>28000</v>
      </c>
      <c r="T3" s="6">
        <f t="shared" si="13"/>
        <v>8000</v>
      </c>
      <c r="U3" t="s">
        <v>30</v>
      </c>
      <c r="V3" t="s">
        <v>29</v>
      </c>
      <c r="W3" s="2">
        <v>20000</v>
      </c>
      <c r="X3" s="2">
        <v>0</v>
      </c>
      <c r="Y3" s="2">
        <v>0</v>
      </c>
      <c r="Z3" s="2">
        <v>20000</v>
      </c>
      <c r="AA3" s="2">
        <v>28000</v>
      </c>
      <c r="AB3" s="2">
        <v>8000</v>
      </c>
    </row>
    <row r="4" spans="1:28">
      <c r="A4" s="5" t="str">
        <f t="shared" si="0"/>
        <v>204</v>
      </c>
      <c r="B4" s="5" t="str">
        <f>VLOOKUP(A4,Vlookups!O:P,2,FALSE)</f>
        <v>FED/GRANT</v>
      </c>
      <c r="C4" s="5" t="str">
        <f t="shared" si="1"/>
        <v>E</v>
      </c>
      <c r="D4" s="5" t="str">
        <f t="shared" si="2"/>
        <v>11</v>
      </c>
      <c r="E4" s="5" t="str">
        <f t="shared" si="3"/>
        <v>63--</v>
      </c>
      <c r="F4" s="5" t="str">
        <f>VLOOKUP(E4,Vlookups!K:M,3,FALSE)</f>
        <v>Op Exp</v>
      </c>
      <c r="G4" s="5" t="str">
        <f t="shared" si="4"/>
        <v>6321</v>
      </c>
      <c r="H4" s="5" t="str">
        <f t="shared" si="5"/>
        <v>TEXTBOOKS</v>
      </c>
      <c r="I4" s="5" t="str">
        <f t="shared" si="6"/>
        <v>037</v>
      </c>
      <c r="J4" s="5" t="str">
        <f>VLOOKUP(I4,Vlookups!A:D,2,FALSE)</f>
        <v>Heritage Elementary</v>
      </c>
      <c r="K4" s="5" t="str">
        <f>VLOOKUP(I4,Vlookups!A:D,3,FALSE)</f>
        <v>HERITAGE K8</v>
      </c>
      <c r="L4" s="5" t="str">
        <f t="shared" si="7"/>
        <v>99</v>
      </c>
      <c r="M4" s="5" t="str">
        <f t="shared" si="8"/>
        <v>939</v>
      </c>
      <c r="N4" s="5" t="str">
        <f>VLOOKUP(M4,Vlookups!G:I,2,FALSE)</f>
        <v>INSTRUCTIONAL MATERIALS</v>
      </c>
      <c r="O4" s="5" t="str">
        <f>VLOOKUP(M4,Vlookups!G:I,3,FALSE)</f>
        <v>DSASS</v>
      </c>
      <c r="P4" s="6">
        <f t="shared" si="9"/>
        <v>20000</v>
      </c>
      <c r="Q4" s="6">
        <f t="shared" si="10"/>
        <v>0</v>
      </c>
      <c r="R4" s="6">
        <f t="shared" si="11"/>
        <v>0</v>
      </c>
      <c r="S4" s="6">
        <f t="shared" si="12"/>
        <v>5000</v>
      </c>
      <c r="T4" s="6">
        <f t="shared" si="13"/>
        <v>-15000</v>
      </c>
      <c r="U4" t="s">
        <v>31</v>
      </c>
      <c r="V4" t="s">
        <v>29</v>
      </c>
      <c r="W4" s="2">
        <v>20000</v>
      </c>
      <c r="X4" s="2">
        <v>0</v>
      </c>
      <c r="Y4" s="2">
        <v>0</v>
      </c>
      <c r="Z4" s="2">
        <v>20000</v>
      </c>
      <c r="AA4" s="2">
        <v>5000</v>
      </c>
      <c r="AB4" s="3">
        <v>-15000</v>
      </c>
    </row>
    <row r="5" spans="1:28">
      <c r="A5" s="5" t="str">
        <f t="shared" si="0"/>
        <v>204</v>
      </c>
      <c r="B5" s="5" t="str">
        <f>VLOOKUP(A5,Vlookups!O:P,2,FALSE)</f>
        <v>FED/GRANT</v>
      </c>
      <c r="C5" s="5" t="str">
        <f t="shared" si="1"/>
        <v>E</v>
      </c>
      <c r="D5" s="5" t="str">
        <f t="shared" si="2"/>
        <v>11</v>
      </c>
      <c r="E5" s="5" t="str">
        <f t="shared" si="3"/>
        <v>63--</v>
      </c>
      <c r="F5" s="5" t="str">
        <f>VLOOKUP(E5,Vlookups!K:M,3,FALSE)</f>
        <v>Op Exp</v>
      </c>
      <c r="G5" s="5" t="str">
        <f t="shared" si="4"/>
        <v>6321</v>
      </c>
      <c r="H5" s="5" t="str">
        <f t="shared" si="5"/>
        <v>TEXTBOOKS</v>
      </c>
      <c r="I5" s="5" t="str">
        <f t="shared" si="6"/>
        <v>038</v>
      </c>
      <c r="J5" s="5" t="str">
        <f>VLOOKUP(I5,Vlookups!A:D,2,FALSE)</f>
        <v>Heritage Middle School</v>
      </c>
      <c r="K5" s="5" t="str">
        <f>VLOOKUP(I5,Vlookups!A:D,3,FALSE)</f>
        <v>HERITAGE K8</v>
      </c>
      <c r="L5" s="5" t="str">
        <f t="shared" si="7"/>
        <v>99</v>
      </c>
      <c r="M5" s="5" t="str">
        <f t="shared" si="8"/>
        <v>939</v>
      </c>
      <c r="N5" s="5" t="str">
        <f>VLOOKUP(M5,Vlookups!G:I,2,FALSE)</f>
        <v>INSTRUCTIONAL MATERIALS</v>
      </c>
      <c r="O5" s="5" t="str">
        <f>VLOOKUP(M5,Vlookups!G:I,3,FALSE)</f>
        <v>DSASS</v>
      </c>
      <c r="P5" s="6">
        <f t="shared" si="9"/>
        <v>50000</v>
      </c>
      <c r="Q5" s="6">
        <f t="shared" si="10"/>
        <v>0</v>
      </c>
      <c r="R5" s="6">
        <f t="shared" si="11"/>
        <v>48150</v>
      </c>
      <c r="S5" s="6">
        <f t="shared" si="12"/>
        <v>0</v>
      </c>
      <c r="T5" s="6">
        <f t="shared" si="13"/>
        <v>-50000</v>
      </c>
      <c r="U5" t="s">
        <v>32</v>
      </c>
      <c r="V5" t="s">
        <v>29</v>
      </c>
      <c r="W5" s="2">
        <v>50000</v>
      </c>
      <c r="X5" s="2">
        <v>0</v>
      </c>
      <c r="Y5" s="2">
        <v>48150</v>
      </c>
      <c r="Z5" s="2">
        <v>1850</v>
      </c>
      <c r="AA5" s="2">
        <v>0</v>
      </c>
      <c r="AB5" s="3">
        <v>-50000</v>
      </c>
    </row>
    <row r="6" spans="1:28">
      <c r="A6" s="5" t="str">
        <f t="shared" si="0"/>
        <v>204</v>
      </c>
      <c r="B6" s="5" t="str">
        <f>VLOOKUP(A6,Vlookups!O:P,2,FALSE)</f>
        <v>FED/GRANT</v>
      </c>
      <c r="C6" s="5" t="str">
        <f t="shared" si="1"/>
        <v>E</v>
      </c>
      <c r="D6" s="5" t="str">
        <f t="shared" si="2"/>
        <v>11</v>
      </c>
      <c r="E6" s="5" t="str">
        <f t="shared" si="3"/>
        <v>63--</v>
      </c>
      <c r="F6" s="5" t="str">
        <f>VLOOKUP(E6,Vlookups!K:M,3,FALSE)</f>
        <v>Op Exp</v>
      </c>
      <c r="G6" s="5" t="str">
        <f t="shared" si="4"/>
        <v>6321</v>
      </c>
      <c r="H6" s="5" t="str">
        <f t="shared" si="5"/>
        <v>TEXTBOOKS</v>
      </c>
      <c r="I6" s="5" t="str">
        <f t="shared" si="6"/>
        <v>038</v>
      </c>
      <c r="J6" s="5" t="str">
        <f>VLOOKUP(I6,Vlookups!A:D,2,FALSE)</f>
        <v>Heritage Middle School</v>
      </c>
      <c r="K6" s="5" t="str">
        <f>VLOOKUP(I6,Vlookups!A:D,3,FALSE)</f>
        <v>HERITAGE K8</v>
      </c>
      <c r="L6" s="5" t="str">
        <f t="shared" si="7"/>
        <v>99</v>
      </c>
      <c r="M6" s="5" t="str">
        <f t="shared" si="8"/>
        <v>939</v>
      </c>
      <c r="N6" s="5" t="str">
        <f>VLOOKUP(M6,Vlookups!G:I,2,FALSE)</f>
        <v>INSTRUCTIONAL MATERIALS</v>
      </c>
      <c r="O6" s="5" t="str">
        <f>VLOOKUP(M6,Vlookups!G:I,3,FALSE)</f>
        <v>DSASS</v>
      </c>
      <c r="P6" s="6">
        <f t="shared" si="9"/>
        <v>71664</v>
      </c>
      <c r="Q6" s="6">
        <f t="shared" si="10"/>
        <v>0</v>
      </c>
      <c r="R6" s="6">
        <f t="shared" si="11"/>
        <v>0</v>
      </c>
      <c r="S6" s="6">
        <f t="shared" si="12"/>
        <v>71664</v>
      </c>
      <c r="T6" s="6">
        <f t="shared" si="13"/>
        <v>0</v>
      </c>
      <c r="U6" t="s">
        <v>33</v>
      </c>
      <c r="V6" t="s">
        <v>29</v>
      </c>
      <c r="W6" s="2">
        <v>71664</v>
      </c>
      <c r="X6" s="2">
        <v>0</v>
      </c>
      <c r="Y6" s="2">
        <v>0</v>
      </c>
      <c r="Z6" s="2">
        <v>71664</v>
      </c>
      <c r="AA6" s="2">
        <v>71664</v>
      </c>
      <c r="AB6" s="2">
        <v>0</v>
      </c>
    </row>
    <row r="7" spans="1:28">
      <c r="A7" s="5" t="str">
        <f t="shared" si="0"/>
        <v>204</v>
      </c>
      <c r="B7" s="5" t="str">
        <f>VLOOKUP(A7,Vlookups!O:P,2,FALSE)</f>
        <v>FED/GRANT</v>
      </c>
      <c r="C7" s="5" t="str">
        <f t="shared" si="1"/>
        <v>E</v>
      </c>
      <c r="D7" s="5" t="str">
        <f t="shared" si="2"/>
        <v>11</v>
      </c>
      <c r="E7" s="5" t="str">
        <f t="shared" si="3"/>
        <v>63--</v>
      </c>
      <c r="F7" s="5" t="str">
        <f>VLOOKUP(E7,Vlookups!K:M,3,FALSE)</f>
        <v>Op Exp</v>
      </c>
      <c r="G7" s="5" t="str">
        <f t="shared" si="4"/>
        <v>6321</v>
      </c>
      <c r="H7" s="5" t="str">
        <f t="shared" si="5"/>
        <v>TEXTBOOKS</v>
      </c>
      <c r="I7" s="5" t="str">
        <f t="shared" si="6"/>
        <v>039</v>
      </c>
      <c r="J7" s="5" t="str">
        <f>VLOOKUP(I7,Vlookups!A:D,2,FALSE)</f>
        <v>Pearland Elementary</v>
      </c>
      <c r="K7" s="5" t="str">
        <f>VLOOKUP(I7,Vlookups!A:D,3,FALSE)</f>
        <v>PEARLAND K8</v>
      </c>
      <c r="L7" s="5" t="str">
        <f t="shared" si="7"/>
        <v>99</v>
      </c>
      <c r="M7" s="5" t="str">
        <f t="shared" si="8"/>
        <v>939</v>
      </c>
      <c r="N7" s="5" t="str">
        <f>VLOOKUP(M7,Vlookups!G:I,2,FALSE)</f>
        <v>INSTRUCTIONAL MATERIALS</v>
      </c>
      <c r="O7" s="5" t="str">
        <f>VLOOKUP(M7,Vlookups!G:I,3,FALSE)</f>
        <v>DSASS</v>
      </c>
      <c r="P7" s="6">
        <f t="shared" si="9"/>
        <v>20000</v>
      </c>
      <c r="Q7" s="6">
        <f t="shared" si="10"/>
        <v>0</v>
      </c>
      <c r="R7" s="6">
        <f t="shared" si="11"/>
        <v>0</v>
      </c>
      <c r="S7" s="6">
        <f t="shared" si="12"/>
        <v>5000</v>
      </c>
      <c r="T7" s="6">
        <f t="shared" si="13"/>
        <v>-15000</v>
      </c>
      <c r="U7" t="s">
        <v>34</v>
      </c>
      <c r="V7" t="s">
        <v>29</v>
      </c>
      <c r="W7" s="2">
        <v>20000</v>
      </c>
      <c r="X7" s="2">
        <v>0</v>
      </c>
      <c r="Y7" s="2">
        <v>0</v>
      </c>
      <c r="Z7" s="2">
        <v>20000</v>
      </c>
      <c r="AA7" s="2">
        <v>5000</v>
      </c>
      <c r="AB7" s="3">
        <v>-15000</v>
      </c>
    </row>
    <row r="8" spans="1:28">
      <c r="A8" s="5" t="str">
        <f t="shared" si="0"/>
        <v>204</v>
      </c>
      <c r="B8" s="5" t="str">
        <f>VLOOKUP(A8,Vlookups!O:P,2,FALSE)</f>
        <v>FED/GRANT</v>
      </c>
      <c r="C8" s="5" t="str">
        <f t="shared" si="1"/>
        <v>E</v>
      </c>
      <c r="D8" s="5" t="str">
        <f t="shared" si="2"/>
        <v>11</v>
      </c>
      <c r="E8" s="5" t="str">
        <f t="shared" si="3"/>
        <v>63--</v>
      </c>
      <c r="F8" s="5" t="str">
        <f>VLOOKUP(E8,Vlookups!K:M,3,FALSE)</f>
        <v>Op Exp</v>
      </c>
      <c r="G8" s="5" t="str">
        <f t="shared" si="4"/>
        <v>6321</v>
      </c>
      <c r="H8" s="5" t="str">
        <f t="shared" si="5"/>
        <v>TEXTBOOKS</v>
      </c>
      <c r="I8" s="5" t="str">
        <f t="shared" si="6"/>
        <v>040</v>
      </c>
      <c r="J8" s="5" t="str">
        <f>VLOOKUP(I8,Vlookups!A:D,2,FALSE)</f>
        <v>Pearland Middle School</v>
      </c>
      <c r="K8" s="5" t="str">
        <f>VLOOKUP(I8,Vlookups!A:D,3,FALSE)</f>
        <v>PEARLAND K8</v>
      </c>
      <c r="L8" s="5" t="str">
        <f t="shared" si="7"/>
        <v>99</v>
      </c>
      <c r="M8" s="5" t="str">
        <f t="shared" si="8"/>
        <v>939</v>
      </c>
      <c r="N8" s="5" t="str">
        <f>VLOOKUP(M8,Vlookups!G:I,2,FALSE)</f>
        <v>INSTRUCTIONAL MATERIALS</v>
      </c>
      <c r="O8" s="5" t="str">
        <f>VLOOKUP(M8,Vlookups!G:I,3,FALSE)</f>
        <v>DSASS</v>
      </c>
      <c r="P8" s="6">
        <f t="shared" si="9"/>
        <v>50000</v>
      </c>
      <c r="Q8" s="6">
        <f t="shared" si="10"/>
        <v>0</v>
      </c>
      <c r="R8" s="6">
        <f t="shared" si="11"/>
        <v>48150</v>
      </c>
      <c r="S8" s="6">
        <f t="shared" si="12"/>
        <v>0</v>
      </c>
      <c r="T8" s="6">
        <f t="shared" si="13"/>
        <v>-50000</v>
      </c>
      <c r="U8" t="s">
        <v>35</v>
      </c>
      <c r="V8" t="s">
        <v>29</v>
      </c>
      <c r="W8" s="2">
        <v>50000</v>
      </c>
      <c r="X8" s="2">
        <v>0</v>
      </c>
      <c r="Y8" s="2">
        <v>48150</v>
      </c>
      <c r="Z8" s="2">
        <v>1850</v>
      </c>
      <c r="AA8" s="2">
        <v>0</v>
      </c>
      <c r="AB8" s="3">
        <v>-50000</v>
      </c>
    </row>
    <row r="9" spans="1:28">
      <c r="A9" s="5" t="str">
        <f t="shared" si="0"/>
        <v>204</v>
      </c>
      <c r="B9" s="5" t="str">
        <f>VLOOKUP(A9,Vlookups!O:P,2,FALSE)</f>
        <v>FED/GRANT</v>
      </c>
      <c r="C9" s="5" t="str">
        <f t="shared" si="1"/>
        <v>E</v>
      </c>
      <c r="D9" s="5" t="str">
        <f t="shared" si="2"/>
        <v>11</v>
      </c>
      <c r="E9" s="5" t="str">
        <f t="shared" si="3"/>
        <v>63--</v>
      </c>
      <c r="F9" s="5" t="str">
        <f>VLOOKUP(E9,Vlookups!K:M,3,FALSE)</f>
        <v>Op Exp</v>
      </c>
      <c r="G9" s="5" t="str">
        <f t="shared" si="4"/>
        <v>6321</v>
      </c>
      <c r="H9" s="5" t="str">
        <f t="shared" si="5"/>
        <v>TEXTBOOKS</v>
      </c>
      <c r="I9" s="5" t="str">
        <f t="shared" si="6"/>
        <v>040</v>
      </c>
      <c r="J9" s="5" t="str">
        <f>VLOOKUP(I9,Vlookups!A:D,2,FALSE)</f>
        <v>Pearland Middle School</v>
      </c>
      <c r="K9" s="5" t="str">
        <f>VLOOKUP(I9,Vlookups!A:D,3,FALSE)</f>
        <v>PEARLAND K8</v>
      </c>
      <c r="L9" s="5" t="str">
        <f t="shared" si="7"/>
        <v>99</v>
      </c>
      <c r="M9" s="5" t="str">
        <f t="shared" si="8"/>
        <v>939</v>
      </c>
      <c r="N9" s="5" t="str">
        <f>VLOOKUP(M9,Vlookups!G:I,2,FALSE)</f>
        <v>INSTRUCTIONAL MATERIALS</v>
      </c>
      <c r="O9" s="5" t="str">
        <f>VLOOKUP(M9,Vlookups!G:I,3,FALSE)</f>
        <v>DSASS</v>
      </c>
      <c r="P9" s="6">
        <f t="shared" si="9"/>
        <v>73508.5</v>
      </c>
      <c r="Q9" s="6">
        <f t="shared" si="10"/>
        <v>0</v>
      </c>
      <c r="R9" s="6">
        <f t="shared" si="11"/>
        <v>0</v>
      </c>
      <c r="S9" s="6">
        <f t="shared" si="12"/>
        <v>73508.5</v>
      </c>
      <c r="T9" s="6">
        <f t="shared" si="13"/>
        <v>0</v>
      </c>
      <c r="U9" t="s">
        <v>36</v>
      </c>
      <c r="V9" t="s">
        <v>29</v>
      </c>
      <c r="W9" s="2">
        <v>73508.5</v>
      </c>
      <c r="X9" s="2">
        <v>0</v>
      </c>
      <c r="Y9" s="2">
        <v>0</v>
      </c>
      <c r="Z9" s="2">
        <v>73508.5</v>
      </c>
      <c r="AA9" s="2">
        <v>73508.5</v>
      </c>
      <c r="AB9" s="2">
        <v>0</v>
      </c>
    </row>
    <row r="10" spans="1:28">
      <c r="A10" s="5" t="str">
        <f t="shared" si="0"/>
        <v>204</v>
      </c>
      <c r="B10" s="5" t="str">
        <f>VLOOKUP(A10,Vlookups!O:P,2,FALSE)</f>
        <v>FED/GRANT</v>
      </c>
      <c r="C10" s="5" t="str">
        <f t="shared" si="1"/>
        <v>E</v>
      </c>
      <c r="D10" s="5" t="str">
        <f t="shared" si="2"/>
        <v>11</v>
      </c>
      <c r="E10" s="5" t="str">
        <f t="shared" si="3"/>
        <v>63--</v>
      </c>
      <c r="F10" s="5" t="str">
        <f>VLOOKUP(E10,Vlookups!K:M,3,FALSE)</f>
        <v>Op Exp</v>
      </c>
      <c r="G10" s="5" t="str">
        <f t="shared" si="4"/>
        <v>6321</v>
      </c>
      <c r="H10" s="5" t="str">
        <f t="shared" si="5"/>
        <v>TEXTBOOKS</v>
      </c>
      <c r="I10" s="5" t="str">
        <f t="shared" si="6"/>
        <v>041</v>
      </c>
      <c r="J10" s="5" t="str">
        <f>VLOOKUP(I10,Vlookups!A:D,2,FALSE)</f>
        <v>BG Rarmiez Middle School</v>
      </c>
      <c r="K10" s="5" t="str">
        <f>VLOOKUP(I10,Vlookups!A:D,3,FALSE)</f>
        <v>BG RAMIREZ K8</v>
      </c>
      <c r="L10" s="5" t="str">
        <f t="shared" si="7"/>
        <v>99</v>
      </c>
      <c r="M10" s="5" t="str">
        <f t="shared" si="8"/>
        <v>939</v>
      </c>
      <c r="N10" s="5" t="str">
        <f>VLOOKUP(M10,Vlookups!G:I,2,FALSE)</f>
        <v>INSTRUCTIONAL MATERIALS</v>
      </c>
      <c r="O10" s="5" t="str">
        <f>VLOOKUP(M10,Vlookups!G:I,3,FALSE)</f>
        <v>DSASS</v>
      </c>
      <c r="P10" s="6">
        <f t="shared" si="9"/>
        <v>2000</v>
      </c>
      <c r="Q10" s="6">
        <f t="shared" si="10"/>
        <v>0</v>
      </c>
      <c r="R10" s="6">
        <f t="shared" si="11"/>
        <v>0</v>
      </c>
      <c r="S10" s="6">
        <f t="shared" si="12"/>
        <v>0</v>
      </c>
      <c r="T10" s="6">
        <f t="shared" si="13"/>
        <v>-2000</v>
      </c>
      <c r="U10" t="s">
        <v>37</v>
      </c>
      <c r="V10" t="s">
        <v>29</v>
      </c>
      <c r="W10" s="2">
        <v>2000</v>
      </c>
      <c r="X10" s="2">
        <v>0</v>
      </c>
      <c r="Y10" s="2">
        <v>0</v>
      </c>
      <c r="Z10" s="2">
        <v>2000</v>
      </c>
      <c r="AA10" s="2">
        <v>0</v>
      </c>
      <c r="AB10" s="3">
        <v>-2000</v>
      </c>
    </row>
    <row r="11" spans="1:28">
      <c r="A11" s="5" t="str">
        <f t="shared" si="0"/>
        <v>204</v>
      </c>
      <c r="B11" s="5" t="str">
        <f>VLOOKUP(A11,Vlookups!O:P,2,FALSE)</f>
        <v>FED/GRANT</v>
      </c>
      <c r="C11" s="5" t="str">
        <f t="shared" si="1"/>
        <v>E</v>
      </c>
      <c r="D11" s="5" t="str">
        <f t="shared" si="2"/>
        <v>11</v>
      </c>
      <c r="E11" s="5" t="str">
        <f t="shared" si="3"/>
        <v>63--</v>
      </c>
      <c r="F11" s="5" t="str">
        <f>VLOOKUP(E11,Vlookups!K:M,3,FALSE)</f>
        <v>Op Exp</v>
      </c>
      <c r="G11" s="5" t="str">
        <f t="shared" si="4"/>
        <v>6321</v>
      </c>
      <c r="H11" s="5" t="str">
        <f t="shared" si="5"/>
        <v>TEXTBOOKS</v>
      </c>
      <c r="I11" s="5" t="str">
        <f t="shared" si="6"/>
        <v>041</v>
      </c>
      <c r="J11" s="5" t="str">
        <f>VLOOKUP(I11,Vlookups!A:D,2,FALSE)</f>
        <v>BG Rarmiez Middle School</v>
      </c>
      <c r="K11" s="5" t="str">
        <f>VLOOKUP(I11,Vlookups!A:D,3,FALSE)</f>
        <v>BG RAMIREZ K8</v>
      </c>
      <c r="L11" s="5" t="str">
        <f t="shared" si="7"/>
        <v>99</v>
      </c>
      <c r="M11" s="5" t="str">
        <f t="shared" si="8"/>
        <v>939</v>
      </c>
      <c r="N11" s="5" t="str">
        <f>VLOOKUP(M11,Vlookups!G:I,2,FALSE)</f>
        <v>INSTRUCTIONAL MATERIALS</v>
      </c>
      <c r="O11" s="5" t="str">
        <f>VLOOKUP(M11,Vlookups!G:I,3,FALSE)</f>
        <v>DSASS</v>
      </c>
      <c r="P11" s="6">
        <f t="shared" si="9"/>
        <v>128636</v>
      </c>
      <c r="Q11" s="6">
        <f t="shared" si="10"/>
        <v>0</v>
      </c>
      <c r="R11" s="6">
        <f t="shared" si="11"/>
        <v>0</v>
      </c>
      <c r="S11" s="6">
        <f t="shared" si="12"/>
        <v>0</v>
      </c>
      <c r="T11" s="6">
        <f t="shared" si="13"/>
        <v>-128636</v>
      </c>
      <c r="U11" t="s">
        <v>38</v>
      </c>
      <c r="V11" t="s">
        <v>29</v>
      </c>
      <c r="W11" s="2">
        <v>128636</v>
      </c>
      <c r="X11" s="2">
        <v>0</v>
      </c>
      <c r="Y11" s="2">
        <v>0</v>
      </c>
      <c r="Z11" s="2">
        <v>128636</v>
      </c>
      <c r="AA11" s="2">
        <v>0</v>
      </c>
      <c r="AB11" s="3">
        <v>-128636</v>
      </c>
    </row>
    <row r="12" spans="1:28">
      <c r="A12" s="5" t="str">
        <f t="shared" si="0"/>
        <v>204</v>
      </c>
      <c r="B12" s="5" t="str">
        <f>VLOOKUP(A12,Vlookups!O:P,2,FALSE)</f>
        <v>FED/GRANT</v>
      </c>
      <c r="C12" s="5" t="str">
        <f t="shared" si="1"/>
        <v>E</v>
      </c>
      <c r="D12" s="5" t="str">
        <f t="shared" si="2"/>
        <v>11</v>
      </c>
      <c r="E12" s="5" t="str">
        <f t="shared" si="3"/>
        <v>63--</v>
      </c>
      <c r="F12" s="5" t="str">
        <f>VLOOKUP(E12,Vlookups!K:M,3,FALSE)</f>
        <v>Op Exp</v>
      </c>
      <c r="G12" s="5" t="str">
        <f t="shared" si="4"/>
        <v>6321</v>
      </c>
      <c r="H12" s="5" t="str">
        <f t="shared" si="5"/>
        <v>TEXTBOOKS</v>
      </c>
      <c r="I12" s="5" t="str">
        <f t="shared" si="6"/>
        <v>042</v>
      </c>
      <c r="J12" s="5" t="str">
        <f>VLOOKUP(I12,Vlookups!A:D,2,FALSE)</f>
        <v>BG Ramirez Elementary</v>
      </c>
      <c r="K12" s="5" t="str">
        <f>VLOOKUP(I12,Vlookups!A:D,3,FALSE)</f>
        <v>BG RAMIREZ K8</v>
      </c>
      <c r="L12" s="5" t="str">
        <f t="shared" si="7"/>
        <v>99</v>
      </c>
      <c r="M12" s="5" t="str">
        <f t="shared" si="8"/>
        <v>939</v>
      </c>
      <c r="N12" s="5" t="str">
        <f>VLOOKUP(M12,Vlookups!G:I,2,FALSE)</f>
        <v>INSTRUCTIONAL MATERIALS</v>
      </c>
      <c r="O12" s="5" t="str">
        <f>VLOOKUP(M12,Vlookups!G:I,3,FALSE)</f>
        <v>DSASS</v>
      </c>
      <c r="P12" s="6">
        <f t="shared" si="9"/>
        <v>28000</v>
      </c>
      <c r="Q12" s="6">
        <f t="shared" si="10"/>
        <v>0</v>
      </c>
      <c r="R12" s="6">
        <f t="shared" si="11"/>
        <v>14033.17</v>
      </c>
      <c r="S12" s="6">
        <f t="shared" si="12"/>
        <v>0</v>
      </c>
      <c r="T12" s="6">
        <f t="shared" si="13"/>
        <v>-28000</v>
      </c>
      <c r="U12" t="s">
        <v>39</v>
      </c>
      <c r="V12" t="s">
        <v>29</v>
      </c>
      <c r="W12" s="2">
        <v>28000</v>
      </c>
      <c r="X12" s="2">
        <v>0</v>
      </c>
      <c r="Y12" s="2">
        <v>14033.17</v>
      </c>
      <c r="Z12" s="2">
        <v>13966.83</v>
      </c>
      <c r="AA12" s="2">
        <v>0</v>
      </c>
      <c r="AB12" s="3">
        <v>-28000</v>
      </c>
    </row>
    <row r="13" spans="1:28">
      <c r="A13" s="5" t="str">
        <f t="shared" si="0"/>
        <v>204</v>
      </c>
      <c r="B13" s="5" t="str">
        <f>VLOOKUP(A13,Vlookups!O:P,2,FALSE)</f>
        <v>FED/GRANT</v>
      </c>
      <c r="C13" s="5" t="str">
        <f t="shared" si="1"/>
        <v>E</v>
      </c>
      <c r="D13" s="5" t="str">
        <f t="shared" si="2"/>
        <v>11</v>
      </c>
      <c r="E13" s="5" t="str">
        <f t="shared" si="3"/>
        <v>63--</v>
      </c>
      <c r="F13" s="5" t="str">
        <f>VLOOKUP(E13,Vlookups!K:M,3,FALSE)</f>
        <v>Op Exp</v>
      </c>
      <c r="G13" s="5" t="str">
        <f t="shared" si="4"/>
        <v>6321</v>
      </c>
      <c r="H13" s="5" t="str">
        <f t="shared" si="5"/>
        <v>TEXTBOOKS</v>
      </c>
      <c r="I13" s="5" t="str">
        <f t="shared" si="6"/>
        <v>042</v>
      </c>
      <c r="J13" s="5" t="str">
        <f>VLOOKUP(I13,Vlookups!A:D,2,FALSE)</f>
        <v>BG Ramirez Elementary</v>
      </c>
      <c r="K13" s="5" t="str">
        <f>VLOOKUP(I13,Vlookups!A:D,3,FALSE)</f>
        <v>BG RAMIREZ K8</v>
      </c>
      <c r="L13" s="5" t="str">
        <f t="shared" si="7"/>
        <v>99</v>
      </c>
      <c r="M13" s="5" t="str">
        <f t="shared" si="8"/>
        <v>939</v>
      </c>
      <c r="N13" s="5" t="str">
        <f>VLOOKUP(M13,Vlookups!G:I,2,FALSE)</f>
        <v>INSTRUCTIONAL MATERIALS</v>
      </c>
      <c r="O13" s="5" t="str">
        <f>VLOOKUP(M13,Vlookups!G:I,3,FALSE)</f>
        <v>DSASS</v>
      </c>
      <c r="P13" s="6">
        <f t="shared" si="9"/>
        <v>85584</v>
      </c>
      <c r="Q13" s="6">
        <f t="shared" si="10"/>
        <v>0</v>
      </c>
      <c r="R13" s="6">
        <f t="shared" si="11"/>
        <v>0</v>
      </c>
      <c r="S13" s="6">
        <f t="shared" si="12"/>
        <v>0</v>
      </c>
      <c r="T13" s="6">
        <f t="shared" si="13"/>
        <v>-85584</v>
      </c>
      <c r="U13" t="s">
        <v>40</v>
      </c>
      <c r="V13" t="s">
        <v>29</v>
      </c>
      <c r="W13" s="2">
        <v>85584</v>
      </c>
      <c r="X13" s="2">
        <v>0</v>
      </c>
      <c r="Y13" s="2">
        <v>0</v>
      </c>
      <c r="Z13" s="2">
        <v>85584</v>
      </c>
      <c r="AA13" s="2">
        <v>0</v>
      </c>
      <c r="AB13" s="3">
        <v>-85584</v>
      </c>
    </row>
    <row r="14" spans="1:28">
      <c r="A14" s="5" t="str">
        <f t="shared" si="0"/>
        <v>204</v>
      </c>
      <c r="B14" s="5" t="str">
        <f>VLOOKUP(A14,Vlookups!O:P,2,FALSE)</f>
        <v>FED/GRANT</v>
      </c>
      <c r="C14" s="5" t="str">
        <f t="shared" si="1"/>
        <v>E</v>
      </c>
      <c r="D14" s="5" t="str">
        <f t="shared" si="2"/>
        <v>11</v>
      </c>
      <c r="E14" s="5" t="str">
        <f t="shared" si="3"/>
        <v>63--</v>
      </c>
      <c r="F14" s="5" t="str">
        <f>VLOOKUP(E14,Vlookups!K:M,3,FALSE)</f>
        <v>Op Exp</v>
      </c>
      <c r="G14" s="5" t="str">
        <f t="shared" si="4"/>
        <v>6321</v>
      </c>
      <c r="H14" s="5" t="str">
        <f t="shared" si="5"/>
        <v>TEXTBOOKS</v>
      </c>
      <c r="I14" s="5" t="str">
        <f t="shared" si="6"/>
        <v>043</v>
      </c>
      <c r="J14" s="5" t="str">
        <f>VLOOKUP(I14,Vlookups!A:D,2,FALSE)</f>
        <v>MSG Ramirez Elementary</v>
      </c>
      <c r="K14" s="5" t="str">
        <f>VLOOKUP(I14,Vlookups!A:D,3,FALSE)</f>
        <v>MSG RAMIREZ K8</v>
      </c>
      <c r="L14" s="5" t="str">
        <f t="shared" si="7"/>
        <v>99</v>
      </c>
      <c r="M14" s="5" t="str">
        <f t="shared" si="8"/>
        <v>939</v>
      </c>
      <c r="N14" s="5" t="str">
        <f>VLOOKUP(M14,Vlookups!G:I,2,FALSE)</f>
        <v>INSTRUCTIONAL MATERIALS</v>
      </c>
      <c r="O14" s="5" t="str">
        <f>VLOOKUP(M14,Vlookups!G:I,3,FALSE)</f>
        <v>DSASS</v>
      </c>
      <c r="P14" s="6">
        <f t="shared" si="9"/>
        <v>25000</v>
      </c>
      <c r="Q14" s="6">
        <f t="shared" si="10"/>
        <v>0</v>
      </c>
      <c r="R14" s="6">
        <f t="shared" si="11"/>
        <v>25000</v>
      </c>
      <c r="S14" s="6">
        <f t="shared" si="12"/>
        <v>0</v>
      </c>
      <c r="T14" s="6">
        <f t="shared" si="13"/>
        <v>-25000</v>
      </c>
      <c r="U14" t="s">
        <v>41</v>
      </c>
      <c r="V14" t="s">
        <v>29</v>
      </c>
      <c r="W14" s="2">
        <v>25000</v>
      </c>
      <c r="X14" s="2">
        <v>0</v>
      </c>
      <c r="Y14" s="2">
        <v>25000</v>
      </c>
      <c r="Z14" s="2">
        <v>0</v>
      </c>
      <c r="AA14" s="2">
        <v>0</v>
      </c>
      <c r="AB14" s="3">
        <v>-25000</v>
      </c>
    </row>
    <row r="15" spans="1:28">
      <c r="A15" s="5" t="str">
        <f t="shared" si="0"/>
        <v>204</v>
      </c>
      <c r="B15" s="5" t="str">
        <f>VLOOKUP(A15,Vlookups!O:P,2,FALSE)</f>
        <v>FED/GRANT</v>
      </c>
      <c r="C15" s="5" t="str">
        <f t="shared" si="1"/>
        <v>E</v>
      </c>
      <c r="D15" s="5" t="str">
        <f t="shared" si="2"/>
        <v>11</v>
      </c>
      <c r="E15" s="5" t="str">
        <f t="shared" si="3"/>
        <v>63--</v>
      </c>
      <c r="F15" s="5" t="str">
        <f>VLOOKUP(E15,Vlookups!K:M,3,FALSE)</f>
        <v>Op Exp</v>
      </c>
      <c r="G15" s="5" t="str">
        <f t="shared" si="4"/>
        <v>6321</v>
      </c>
      <c r="H15" s="5" t="str">
        <f t="shared" si="5"/>
        <v>TEXTBOOKS</v>
      </c>
      <c r="I15" s="5" t="str">
        <f t="shared" si="6"/>
        <v>044</v>
      </c>
      <c r="J15" s="5" t="str">
        <f>VLOOKUP(I15,Vlookups!A:D,2,FALSE)</f>
        <v>MSG Ramirez Middle School</v>
      </c>
      <c r="K15" s="5" t="str">
        <f>VLOOKUP(I15,Vlookups!A:D,3,FALSE)</f>
        <v>MSG RAMIREZ K8</v>
      </c>
      <c r="L15" s="5" t="str">
        <f t="shared" si="7"/>
        <v>99</v>
      </c>
      <c r="M15" s="5" t="str">
        <f t="shared" si="8"/>
        <v>939</v>
      </c>
      <c r="N15" s="5" t="str">
        <f>VLOOKUP(M15,Vlookups!G:I,2,FALSE)</f>
        <v>INSTRUCTIONAL MATERIALS</v>
      </c>
      <c r="O15" s="5" t="str">
        <f>VLOOKUP(M15,Vlookups!G:I,3,FALSE)</f>
        <v>DSASS</v>
      </c>
      <c r="P15" s="6">
        <f t="shared" si="9"/>
        <v>142016</v>
      </c>
      <c r="Q15" s="6">
        <f t="shared" si="10"/>
        <v>0</v>
      </c>
      <c r="R15" s="6">
        <f t="shared" si="11"/>
        <v>102759.32</v>
      </c>
      <c r="S15" s="6">
        <f t="shared" si="12"/>
        <v>0</v>
      </c>
      <c r="T15" s="6">
        <f t="shared" si="13"/>
        <v>-142016</v>
      </c>
      <c r="U15" t="s">
        <v>42</v>
      </c>
      <c r="V15" t="s">
        <v>29</v>
      </c>
      <c r="W15" s="2">
        <v>142016</v>
      </c>
      <c r="X15" s="2">
        <v>0</v>
      </c>
      <c r="Y15" s="2">
        <v>102759.32</v>
      </c>
      <c r="Z15" s="2">
        <v>39256.68</v>
      </c>
      <c r="AA15" s="2">
        <v>0</v>
      </c>
      <c r="AB15" s="3">
        <v>-142016</v>
      </c>
    </row>
    <row r="16" spans="1:28">
      <c r="A16" s="5" t="str">
        <f t="shared" si="0"/>
        <v>204</v>
      </c>
      <c r="B16" s="5" t="str">
        <f>VLOOKUP(A16,Vlookups!O:P,2,FALSE)</f>
        <v>FED/GRANT</v>
      </c>
      <c r="C16" s="5" t="str">
        <f t="shared" si="1"/>
        <v>E</v>
      </c>
      <c r="D16" s="5" t="str">
        <f t="shared" si="2"/>
        <v>11</v>
      </c>
      <c r="E16" s="5" t="str">
        <f t="shared" si="3"/>
        <v>63--</v>
      </c>
      <c r="F16" s="5" t="str">
        <f>VLOOKUP(E16,Vlookups!K:M,3,FALSE)</f>
        <v>Op Exp</v>
      </c>
      <c r="G16" s="5" t="str">
        <f t="shared" si="4"/>
        <v>6321</v>
      </c>
      <c r="H16" s="5" t="str">
        <f t="shared" si="5"/>
        <v>TEXTBOOKS</v>
      </c>
      <c r="I16" s="5" t="str">
        <f t="shared" si="6"/>
        <v>045</v>
      </c>
      <c r="J16" s="5" t="str">
        <f>VLOOKUP(I16,Vlookups!A:D,2,FALSE)</f>
        <v>Liberty HS</v>
      </c>
      <c r="K16" s="5" t="str">
        <f>VLOOKUP(I16,Vlookups!A:D,3,FALSE)</f>
        <v>LIBERTY HS</v>
      </c>
      <c r="L16" s="5" t="str">
        <f t="shared" si="7"/>
        <v>99</v>
      </c>
      <c r="M16" s="5" t="str">
        <f t="shared" si="8"/>
        <v>939</v>
      </c>
      <c r="N16" s="5" t="str">
        <f>VLOOKUP(M16,Vlookups!G:I,2,FALSE)</f>
        <v>INSTRUCTIONAL MATERIALS</v>
      </c>
      <c r="O16" s="5" t="str">
        <f>VLOOKUP(M16,Vlookups!G:I,3,FALSE)</f>
        <v>DSASS</v>
      </c>
      <c r="P16" s="6">
        <f t="shared" si="9"/>
        <v>80000</v>
      </c>
      <c r="Q16" s="6">
        <f t="shared" si="10"/>
        <v>0</v>
      </c>
      <c r="R16" s="6">
        <f t="shared" si="11"/>
        <v>68197.47</v>
      </c>
      <c r="S16" s="6">
        <f t="shared" si="12"/>
        <v>0</v>
      </c>
      <c r="T16" s="6">
        <f t="shared" si="13"/>
        <v>-80000</v>
      </c>
      <c r="U16" t="s">
        <v>43</v>
      </c>
      <c r="V16" t="s">
        <v>29</v>
      </c>
      <c r="W16" s="2">
        <v>80000</v>
      </c>
      <c r="X16" s="2">
        <v>0</v>
      </c>
      <c r="Y16" s="2">
        <v>68197.47</v>
      </c>
      <c r="Z16" s="2">
        <v>11802.53</v>
      </c>
      <c r="AA16" s="2">
        <v>0</v>
      </c>
      <c r="AB16" s="3">
        <v>-80000</v>
      </c>
    </row>
    <row r="17" spans="1:28">
      <c r="A17" s="5" t="str">
        <f t="shared" si="0"/>
        <v>204</v>
      </c>
      <c r="B17" s="5" t="str">
        <f>VLOOKUP(A17,Vlookups!O:P,2,FALSE)</f>
        <v>FED/GRANT</v>
      </c>
      <c r="C17" s="5" t="str">
        <f t="shared" si="1"/>
        <v>E</v>
      </c>
      <c r="D17" s="5" t="str">
        <f t="shared" si="2"/>
        <v>12</v>
      </c>
      <c r="E17" s="5" t="str">
        <f t="shared" si="3"/>
        <v>63--</v>
      </c>
      <c r="F17" s="5" t="str">
        <f>VLOOKUP(E17,Vlookups!K:M,3,FALSE)</f>
        <v>Op Exp</v>
      </c>
      <c r="G17" s="5" t="str">
        <f t="shared" si="4"/>
        <v>6329</v>
      </c>
      <c r="H17" s="5" t="str">
        <f t="shared" si="5"/>
        <v>READING MATERIALS</v>
      </c>
      <c r="I17" s="5" t="str">
        <f t="shared" si="6"/>
        <v>038</v>
      </c>
      <c r="J17" s="5" t="str">
        <f>VLOOKUP(I17,Vlookups!A:D,2,FALSE)</f>
        <v>Heritage Middle School</v>
      </c>
      <c r="K17" s="5" t="str">
        <f>VLOOKUP(I17,Vlookups!A:D,3,FALSE)</f>
        <v>HERITAGE K8</v>
      </c>
      <c r="L17" s="5" t="str">
        <f t="shared" si="7"/>
        <v>99</v>
      </c>
      <c r="M17" s="5" t="str">
        <f t="shared" si="8"/>
        <v>939</v>
      </c>
      <c r="N17" s="5" t="str">
        <f>VLOOKUP(M17,Vlookups!G:I,2,FALSE)</f>
        <v>INSTRUCTIONAL MATERIALS</v>
      </c>
      <c r="O17" s="5" t="str">
        <f>VLOOKUP(M17,Vlookups!G:I,3,FALSE)</f>
        <v>DSASS</v>
      </c>
      <c r="P17" s="6">
        <f t="shared" si="9"/>
        <v>100000</v>
      </c>
      <c r="Q17" s="6">
        <f t="shared" si="10"/>
        <v>0</v>
      </c>
      <c r="R17" s="6">
        <f t="shared" si="11"/>
        <v>0</v>
      </c>
      <c r="S17" s="6">
        <f t="shared" si="12"/>
        <v>0</v>
      </c>
      <c r="T17" s="6">
        <f t="shared" si="13"/>
        <v>-100000</v>
      </c>
      <c r="U17" t="s">
        <v>44</v>
      </c>
      <c r="V17" t="s">
        <v>45</v>
      </c>
      <c r="W17" s="2">
        <v>100000</v>
      </c>
      <c r="X17" s="2">
        <v>0</v>
      </c>
      <c r="Y17" s="2">
        <v>0</v>
      </c>
      <c r="Z17" s="2">
        <v>100000</v>
      </c>
      <c r="AA17" s="2">
        <v>0</v>
      </c>
      <c r="AB17" s="3">
        <v>-100000</v>
      </c>
    </row>
    <row r="18" spans="1:28">
      <c r="A18" s="5" t="str">
        <f t="shared" si="0"/>
        <v>204</v>
      </c>
      <c r="B18" s="5" t="str">
        <f>VLOOKUP(A18,Vlookups!O:P,2,FALSE)</f>
        <v>FED/GRANT</v>
      </c>
      <c r="C18" s="5" t="str">
        <f t="shared" si="1"/>
        <v>E</v>
      </c>
      <c r="D18" s="5" t="str">
        <f t="shared" si="2"/>
        <v>12</v>
      </c>
      <c r="E18" s="5" t="str">
        <f t="shared" si="3"/>
        <v>63--</v>
      </c>
      <c r="F18" s="5" t="str">
        <f>VLOOKUP(E18,Vlookups!K:M,3,FALSE)</f>
        <v>Op Exp</v>
      </c>
      <c r="G18" s="5" t="str">
        <f t="shared" si="4"/>
        <v>6329</v>
      </c>
      <c r="H18" s="5" t="str">
        <f t="shared" si="5"/>
        <v>READING MATERIALS</v>
      </c>
      <c r="I18" s="5" t="str">
        <f t="shared" si="6"/>
        <v>040</v>
      </c>
      <c r="J18" s="5" t="str">
        <f>VLOOKUP(I18,Vlookups!A:D,2,FALSE)</f>
        <v>Pearland Middle School</v>
      </c>
      <c r="K18" s="5" t="str">
        <f>VLOOKUP(I18,Vlookups!A:D,3,FALSE)</f>
        <v>PEARLAND K8</v>
      </c>
      <c r="L18" s="5" t="str">
        <f t="shared" si="7"/>
        <v>99</v>
      </c>
      <c r="M18" s="5" t="str">
        <f t="shared" si="8"/>
        <v>939</v>
      </c>
      <c r="N18" s="5" t="str">
        <f>VLOOKUP(M18,Vlookups!G:I,2,FALSE)</f>
        <v>INSTRUCTIONAL MATERIALS</v>
      </c>
      <c r="O18" s="5" t="str">
        <f>VLOOKUP(M18,Vlookups!G:I,3,FALSE)</f>
        <v>DSASS</v>
      </c>
      <c r="P18" s="6">
        <f t="shared" si="9"/>
        <v>80000</v>
      </c>
      <c r="Q18" s="6">
        <f t="shared" si="10"/>
        <v>0</v>
      </c>
      <c r="R18" s="6">
        <f t="shared" si="11"/>
        <v>0</v>
      </c>
      <c r="S18" s="6">
        <f t="shared" si="12"/>
        <v>20000</v>
      </c>
      <c r="T18" s="6">
        <f t="shared" si="13"/>
        <v>-60000</v>
      </c>
      <c r="U18" t="s">
        <v>46</v>
      </c>
      <c r="V18" t="s">
        <v>45</v>
      </c>
      <c r="W18" s="2">
        <v>80000</v>
      </c>
      <c r="X18" s="2">
        <v>0</v>
      </c>
      <c r="Y18" s="2">
        <v>0</v>
      </c>
      <c r="Z18" s="2">
        <v>80000</v>
      </c>
      <c r="AA18" s="2">
        <v>20000</v>
      </c>
      <c r="AB18" s="3">
        <v>-60000</v>
      </c>
    </row>
    <row r="19" spans="1:28">
      <c r="A19" s="5" t="str">
        <f t="shared" si="0"/>
        <v>204</v>
      </c>
      <c r="B19" s="5" t="str">
        <f>VLOOKUP(A19,Vlookups!O:P,2,FALSE)</f>
        <v>FED/GRANT</v>
      </c>
      <c r="C19" s="5" t="str">
        <f t="shared" si="1"/>
        <v>E</v>
      </c>
      <c r="D19" s="5" t="str">
        <f t="shared" si="2"/>
        <v>12</v>
      </c>
      <c r="E19" s="5" t="str">
        <f t="shared" si="3"/>
        <v>63--</v>
      </c>
      <c r="F19" s="5" t="str">
        <f>VLOOKUP(E19,Vlookups!K:M,3,FALSE)</f>
        <v>Op Exp</v>
      </c>
      <c r="G19" s="5" t="str">
        <f t="shared" si="4"/>
        <v>6329</v>
      </c>
      <c r="H19" s="5" t="str">
        <f t="shared" si="5"/>
        <v>READING MATERIALS</v>
      </c>
      <c r="I19" s="5" t="str">
        <f t="shared" si="6"/>
        <v>044</v>
      </c>
      <c r="J19" s="5" t="str">
        <f>VLOOKUP(I19,Vlookups!A:D,2,FALSE)</f>
        <v>MSG Ramirez Middle School</v>
      </c>
      <c r="K19" s="5" t="str">
        <f>VLOOKUP(I19,Vlookups!A:D,3,FALSE)</f>
        <v>MSG RAMIREZ K8</v>
      </c>
      <c r="L19" s="5" t="str">
        <f t="shared" si="7"/>
        <v>99</v>
      </c>
      <c r="M19" s="5" t="str">
        <f t="shared" si="8"/>
        <v>939</v>
      </c>
      <c r="N19" s="5" t="str">
        <f>VLOOKUP(M19,Vlookups!G:I,2,FALSE)</f>
        <v>INSTRUCTIONAL MATERIALS</v>
      </c>
      <c r="O19" s="5" t="str">
        <f>VLOOKUP(M19,Vlookups!G:I,3,FALSE)</f>
        <v>DSASS</v>
      </c>
      <c r="P19" s="6">
        <f t="shared" si="9"/>
        <v>150000</v>
      </c>
      <c r="Q19" s="6">
        <f t="shared" si="10"/>
        <v>32751.79</v>
      </c>
      <c r="R19" s="6">
        <f t="shared" si="11"/>
        <v>104653.34</v>
      </c>
      <c r="S19" s="6">
        <f t="shared" si="12"/>
        <v>0</v>
      </c>
      <c r="T19" s="6">
        <f t="shared" si="13"/>
        <v>-150000</v>
      </c>
      <c r="U19" t="s">
        <v>47</v>
      </c>
      <c r="V19" t="s">
        <v>45</v>
      </c>
      <c r="W19" s="2">
        <v>150000</v>
      </c>
      <c r="X19" s="2">
        <v>32751.79</v>
      </c>
      <c r="Y19" s="2">
        <v>104653.34</v>
      </c>
      <c r="Z19" s="2">
        <v>12594.87</v>
      </c>
      <c r="AA19" s="2">
        <v>0</v>
      </c>
      <c r="AB19" s="3">
        <v>-150000</v>
      </c>
    </row>
    <row r="20" spans="1:28">
      <c r="A20" s="5" t="str">
        <f t="shared" si="0"/>
        <v>204</v>
      </c>
      <c r="B20" s="5" t="str">
        <f>VLOOKUP(A20,Vlookups!O:P,2,FALSE)</f>
        <v>FED/GRANT</v>
      </c>
      <c r="C20" s="5" t="str">
        <f t="shared" si="1"/>
        <v>E</v>
      </c>
      <c r="D20" s="5" t="str">
        <f t="shared" si="2"/>
        <v>13</v>
      </c>
      <c r="E20" s="5" t="str">
        <f t="shared" si="3"/>
        <v>62--</v>
      </c>
      <c r="F20" s="5" t="str">
        <f>VLOOKUP(E20,Vlookups!K:M,3,FALSE)</f>
        <v>Op Exp</v>
      </c>
      <c r="G20" s="5" t="str">
        <f t="shared" si="4"/>
        <v>6299</v>
      </c>
      <c r="H20" s="5" t="str">
        <f t="shared" si="5"/>
        <v>MISC. CONTRACTED SERVICE</v>
      </c>
      <c r="I20" s="5" t="str">
        <f t="shared" si="6"/>
        <v>041</v>
      </c>
      <c r="J20" s="5" t="str">
        <f>VLOOKUP(I20,Vlookups!A:D,2,FALSE)</f>
        <v>BG Rarmiez Middle School</v>
      </c>
      <c r="K20" s="5" t="str">
        <f>VLOOKUP(I20,Vlookups!A:D,3,FALSE)</f>
        <v>BG RAMIREZ K8</v>
      </c>
      <c r="L20" s="5" t="str">
        <f t="shared" si="7"/>
        <v>99</v>
      </c>
      <c r="M20" s="5" t="str">
        <f t="shared" si="8"/>
        <v>859</v>
      </c>
      <c r="N20" s="5" t="str">
        <f>VLOOKUP(M20,Vlookups!G:I,2,FALSE)</f>
        <v>PROFESSIONAL DEVELOPMENT</v>
      </c>
      <c r="O20" s="5" t="str">
        <f>VLOOKUP(M20,Vlookups!G:I,3,FALSE)</f>
        <v>DSASS</v>
      </c>
      <c r="P20" s="6">
        <f t="shared" si="9"/>
        <v>0</v>
      </c>
      <c r="Q20" s="6">
        <f t="shared" si="10"/>
        <v>7400</v>
      </c>
      <c r="R20" s="6">
        <f t="shared" si="11"/>
        <v>95509</v>
      </c>
      <c r="S20" s="6">
        <f t="shared" si="12"/>
        <v>0</v>
      </c>
      <c r="T20" s="6">
        <f t="shared" si="13"/>
        <v>0</v>
      </c>
      <c r="U20" t="s">
        <v>48</v>
      </c>
      <c r="V20" t="s">
        <v>49</v>
      </c>
      <c r="W20" s="2">
        <v>0</v>
      </c>
      <c r="X20" s="2">
        <v>7400</v>
      </c>
      <c r="Y20" s="2">
        <v>95509</v>
      </c>
      <c r="Z20" s="3">
        <v>-102909</v>
      </c>
      <c r="AA20" s="2">
        <v>0</v>
      </c>
      <c r="AB20" s="2">
        <v>0</v>
      </c>
    </row>
    <row r="21" spans="1:28">
      <c r="A21" s="5" t="str">
        <f t="shared" si="0"/>
        <v>204</v>
      </c>
      <c r="B21" s="5" t="str">
        <f>VLOOKUP(A21,Vlookups!O:P,2,FALSE)</f>
        <v>FED/GRANT</v>
      </c>
      <c r="C21" s="5" t="str">
        <f t="shared" si="1"/>
        <v>E</v>
      </c>
      <c r="D21" s="5" t="str">
        <f t="shared" si="2"/>
        <v>13</v>
      </c>
      <c r="E21" s="5" t="str">
        <f t="shared" si="3"/>
        <v>62--</v>
      </c>
      <c r="F21" s="5" t="str">
        <f>VLOOKUP(E21,Vlookups!K:M,3,FALSE)</f>
        <v>Op Exp</v>
      </c>
      <c r="G21" s="5" t="str">
        <f t="shared" si="4"/>
        <v>6299</v>
      </c>
      <c r="H21" s="5" t="str">
        <f t="shared" si="5"/>
        <v>MISC. CONTRACTED SERVICE</v>
      </c>
      <c r="I21" s="5" t="str">
        <f t="shared" si="6"/>
        <v>041</v>
      </c>
      <c r="J21" s="5" t="str">
        <f>VLOOKUP(I21,Vlookups!A:D,2,FALSE)</f>
        <v>BG Rarmiez Middle School</v>
      </c>
      <c r="K21" s="5" t="str">
        <f>VLOOKUP(I21,Vlookups!A:D,3,FALSE)</f>
        <v>BG RAMIREZ K8</v>
      </c>
      <c r="L21" s="5" t="str">
        <f t="shared" si="7"/>
        <v>99</v>
      </c>
      <c r="M21" s="5" t="str">
        <f t="shared" si="8"/>
        <v>859</v>
      </c>
      <c r="N21" s="5" t="str">
        <f>VLOOKUP(M21,Vlookups!G:I,2,FALSE)</f>
        <v>PROFESSIONAL DEVELOPMENT</v>
      </c>
      <c r="O21" s="5" t="str">
        <f>VLOOKUP(M21,Vlookups!G:I,3,FALSE)</f>
        <v>DSASS</v>
      </c>
      <c r="P21" s="6">
        <f t="shared" si="9"/>
        <v>200000</v>
      </c>
      <c r="Q21" s="6">
        <f t="shared" si="10"/>
        <v>0</v>
      </c>
      <c r="R21" s="6">
        <f t="shared" si="11"/>
        <v>0</v>
      </c>
      <c r="S21" s="6">
        <f t="shared" si="12"/>
        <v>100000</v>
      </c>
      <c r="T21" s="6">
        <f t="shared" si="13"/>
        <v>-100000</v>
      </c>
      <c r="U21" t="s">
        <v>50</v>
      </c>
      <c r="V21" t="s">
        <v>49</v>
      </c>
      <c r="W21" s="2">
        <v>200000</v>
      </c>
      <c r="X21" s="2">
        <v>0</v>
      </c>
      <c r="Y21" s="2">
        <v>0</v>
      </c>
      <c r="Z21" s="2">
        <v>200000</v>
      </c>
      <c r="AA21" s="2">
        <v>100000</v>
      </c>
      <c r="AB21" s="3">
        <v>-100000</v>
      </c>
    </row>
    <row r="22" spans="1:28">
      <c r="A22" s="5" t="str">
        <f t="shared" si="0"/>
        <v>204</v>
      </c>
      <c r="B22" s="5" t="str">
        <f>VLOOKUP(A22,Vlookups!O:P,2,FALSE)</f>
        <v>FED/GRANT</v>
      </c>
      <c r="C22" s="5" t="str">
        <f t="shared" si="1"/>
        <v>E</v>
      </c>
      <c r="D22" s="5" t="str">
        <f t="shared" si="2"/>
        <v>13</v>
      </c>
      <c r="E22" s="5" t="str">
        <f t="shared" si="3"/>
        <v>62--</v>
      </c>
      <c r="F22" s="5" t="str">
        <f>VLOOKUP(E22,Vlookups!K:M,3,FALSE)</f>
        <v>Op Exp</v>
      </c>
      <c r="G22" s="5" t="str">
        <f t="shared" si="4"/>
        <v>6299</v>
      </c>
      <c r="H22" s="5" t="str">
        <f t="shared" si="5"/>
        <v>MISC. CONTRACTED SERVICE</v>
      </c>
      <c r="I22" s="5" t="str">
        <f t="shared" si="6"/>
        <v>042</v>
      </c>
      <c r="J22" s="5" t="str">
        <f>VLOOKUP(I22,Vlookups!A:D,2,FALSE)</f>
        <v>BG Ramirez Elementary</v>
      </c>
      <c r="K22" s="5" t="str">
        <f>VLOOKUP(I22,Vlookups!A:D,3,FALSE)</f>
        <v>BG RAMIREZ K8</v>
      </c>
      <c r="L22" s="5" t="str">
        <f t="shared" si="7"/>
        <v>99</v>
      </c>
      <c r="M22" s="5" t="str">
        <f t="shared" si="8"/>
        <v>859</v>
      </c>
      <c r="N22" s="5" t="str">
        <f>VLOOKUP(M22,Vlookups!G:I,2,FALSE)</f>
        <v>PROFESSIONAL DEVELOPMENT</v>
      </c>
      <c r="O22" s="5" t="str">
        <f>VLOOKUP(M22,Vlookups!G:I,3,FALSE)</f>
        <v>DSASS</v>
      </c>
      <c r="P22" s="6">
        <f t="shared" si="9"/>
        <v>50000</v>
      </c>
      <c r="Q22" s="6">
        <f t="shared" si="10"/>
        <v>13500</v>
      </c>
      <c r="R22" s="6">
        <f t="shared" si="11"/>
        <v>62091</v>
      </c>
      <c r="S22" s="6">
        <f t="shared" si="12"/>
        <v>0</v>
      </c>
      <c r="T22" s="6">
        <f t="shared" si="13"/>
        <v>-50000</v>
      </c>
      <c r="U22" t="s">
        <v>51</v>
      </c>
      <c r="V22" t="s">
        <v>49</v>
      </c>
      <c r="W22" s="2">
        <v>50000</v>
      </c>
      <c r="X22" s="2">
        <v>13500</v>
      </c>
      <c r="Y22" s="2">
        <v>62091</v>
      </c>
      <c r="Z22" s="3">
        <v>-25591</v>
      </c>
      <c r="AA22" s="2">
        <v>0</v>
      </c>
      <c r="AB22" s="3">
        <v>-50000</v>
      </c>
    </row>
    <row r="23" spans="1:28">
      <c r="A23" s="5" t="str">
        <f t="shared" si="0"/>
        <v>204</v>
      </c>
      <c r="B23" s="5" t="str">
        <f>VLOOKUP(A23,Vlookups!O:P,2,FALSE)</f>
        <v>FED/GRANT</v>
      </c>
      <c r="C23" s="5" t="str">
        <f t="shared" si="1"/>
        <v>E</v>
      </c>
      <c r="D23" s="5" t="str">
        <f t="shared" si="2"/>
        <v>13</v>
      </c>
      <c r="E23" s="5" t="str">
        <f t="shared" si="3"/>
        <v>62--</v>
      </c>
      <c r="F23" s="5" t="str">
        <f>VLOOKUP(E23,Vlookups!K:M,3,FALSE)</f>
        <v>Op Exp</v>
      </c>
      <c r="G23" s="5" t="str">
        <f t="shared" si="4"/>
        <v>6299</v>
      </c>
      <c r="H23" s="5" t="str">
        <f t="shared" si="5"/>
        <v>MISC. CONTRACTED SERVICE</v>
      </c>
      <c r="I23" s="5" t="str">
        <f t="shared" si="6"/>
        <v>042</v>
      </c>
      <c r="J23" s="5" t="str">
        <f>VLOOKUP(I23,Vlookups!A:D,2,FALSE)</f>
        <v>BG Ramirez Elementary</v>
      </c>
      <c r="K23" s="5" t="str">
        <f>VLOOKUP(I23,Vlookups!A:D,3,FALSE)</f>
        <v>BG RAMIREZ K8</v>
      </c>
      <c r="L23" s="5" t="str">
        <f t="shared" si="7"/>
        <v>99</v>
      </c>
      <c r="M23" s="5" t="str">
        <f t="shared" si="8"/>
        <v>859</v>
      </c>
      <c r="N23" s="5" t="str">
        <f>VLOOKUP(M23,Vlookups!G:I,2,FALSE)</f>
        <v>PROFESSIONAL DEVELOPMENT</v>
      </c>
      <c r="O23" s="5" t="str">
        <f>VLOOKUP(M23,Vlookups!G:I,3,FALSE)</f>
        <v>DSASS</v>
      </c>
      <c r="P23" s="6">
        <f t="shared" si="9"/>
        <v>118280</v>
      </c>
      <c r="Q23" s="6">
        <f t="shared" si="10"/>
        <v>0</v>
      </c>
      <c r="R23" s="6">
        <f t="shared" si="11"/>
        <v>0</v>
      </c>
      <c r="S23" s="6">
        <f t="shared" si="12"/>
        <v>70000</v>
      </c>
      <c r="T23" s="6">
        <f t="shared" si="13"/>
        <v>-48280</v>
      </c>
      <c r="U23" t="s">
        <v>52</v>
      </c>
      <c r="V23" t="s">
        <v>49</v>
      </c>
      <c r="W23" s="2">
        <v>118280</v>
      </c>
      <c r="X23" s="2">
        <v>0</v>
      </c>
      <c r="Y23" s="2">
        <v>0</v>
      </c>
      <c r="Z23" s="2">
        <v>118280</v>
      </c>
      <c r="AA23" s="2">
        <v>70000</v>
      </c>
      <c r="AB23" s="3">
        <v>-48280</v>
      </c>
    </row>
    <row r="24" spans="1:28">
      <c r="A24" s="5" t="str">
        <f t="shared" si="0"/>
        <v>204</v>
      </c>
      <c r="B24" s="5" t="str">
        <f>VLOOKUP(A24,Vlookups!O:P,2,FALSE)</f>
        <v>FED/GRANT</v>
      </c>
      <c r="C24" s="5" t="str">
        <f t="shared" si="1"/>
        <v>E</v>
      </c>
      <c r="D24" s="5" t="str">
        <f t="shared" si="2"/>
        <v>35</v>
      </c>
      <c r="E24" s="5" t="str">
        <f t="shared" si="3"/>
        <v>63--</v>
      </c>
      <c r="F24" s="5" t="str">
        <f>VLOOKUP(E24,Vlookups!K:M,3,FALSE)</f>
        <v>Op Exp</v>
      </c>
      <c r="G24" s="5" t="str">
        <f t="shared" si="4"/>
        <v>6399</v>
      </c>
      <c r="H24" s="5" t="str">
        <f t="shared" si="5"/>
        <v>GENERAL SUPPLIES</v>
      </c>
      <c r="I24" s="5" t="str">
        <f t="shared" si="6"/>
        <v>036</v>
      </c>
      <c r="J24" s="5" t="str">
        <f>VLOOKUP(I24,Vlookups!A:D,2,FALSE)</f>
        <v>Richmond Middle School</v>
      </c>
      <c r="K24" s="5" t="str">
        <f>VLOOKUP(I24,Vlookups!A:D,3,FALSE)</f>
        <v>RICHMOND K8</v>
      </c>
      <c r="L24" s="5" t="str">
        <f t="shared" si="7"/>
        <v>99</v>
      </c>
      <c r="M24" s="5" t="str">
        <f t="shared" si="8"/>
        <v>880</v>
      </c>
      <c r="N24" s="5" t="str">
        <f>VLOOKUP(M24,Vlookups!G:I,2,FALSE)</f>
        <v>TECHNOLOGY</v>
      </c>
      <c r="O24" s="5" t="str">
        <f>VLOOKUP(M24,Vlookups!G:I,3,FALSE)</f>
        <v>CIO</v>
      </c>
      <c r="P24" s="6">
        <f t="shared" si="9"/>
        <v>43939</v>
      </c>
      <c r="Q24" s="6">
        <f t="shared" si="10"/>
        <v>0</v>
      </c>
      <c r="R24" s="6">
        <f t="shared" si="11"/>
        <v>0</v>
      </c>
      <c r="S24" s="6">
        <f t="shared" si="12"/>
        <v>0</v>
      </c>
      <c r="T24" s="6">
        <f t="shared" si="13"/>
        <v>-43939</v>
      </c>
      <c r="U24" t="s">
        <v>53</v>
      </c>
      <c r="V24" t="s">
        <v>54</v>
      </c>
      <c r="W24" s="2">
        <v>43939</v>
      </c>
      <c r="X24" s="2">
        <v>0</v>
      </c>
      <c r="Y24" s="2">
        <v>0</v>
      </c>
      <c r="Z24" s="2">
        <v>43939</v>
      </c>
      <c r="AA24" s="2">
        <v>0</v>
      </c>
      <c r="AB24" s="3">
        <v>-43939</v>
      </c>
    </row>
    <row r="25" spans="1:28">
      <c r="A25" s="5" t="str">
        <f t="shared" si="0"/>
        <v>204</v>
      </c>
      <c r="B25" s="5" t="str">
        <f>VLOOKUP(A25,Vlookups!O:P,2,FALSE)</f>
        <v>FED/GRANT</v>
      </c>
      <c r="C25" s="5" t="str">
        <f t="shared" si="1"/>
        <v>E</v>
      </c>
      <c r="D25" s="5" t="str">
        <f t="shared" si="2"/>
        <v>41</v>
      </c>
      <c r="E25" s="5" t="str">
        <f t="shared" si="3"/>
        <v>64--</v>
      </c>
      <c r="F25" s="5" t="str">
        <f>VLOOKUP(E25,Vlookups!K:M,3,FALSE)</f>
        <v>Op Exp</v>
      </c>
      <c r="G25" s="5" t="str">
        <f t="shared" si="4"/>
        <v>6411</v>
      </c>
      <c r="H25" s="5" t="str">
        <f t="shared" si="5"/>
        <v>EMPLOYEE TRAVEL</v>
      </c>
      <c r="I25" s="5" t="str">
        <f t="shared" si="6"/>
        <v>750</v>
      </c>
      <c r="J25" s="5" t="str">
        <f>VLOOKUP(I25,Vlookups!A:D,2,FALSE)</f>
        <v>BUSINESS OFFICE</v>
      </c>
      <c r="K25" s="5" t="str">
        <f>VLOOKUP(I25,Vlookups!A:D,3,FALSE)</f>
        <v>BUSINESS OFFICE</v>
      </c>
      <c r="L25" s="5" t="str">
        <f t="shared" si="7"/>
        <v>99</v>
      </c>
      <c r="M25" s="5" t="str">
        <f t="shared" si="8"/>
        <v>750</v>
      </c>
      <c r="N25" s="5" t="str">
        <f>VLOOKUP(M25,Vlookups!G:I,2,FALSE)</f>
        <v>FINANCE</v>
      </c>
      <c r="O25" s="5" t="str">
        <f>VLOOKUP(M25,Vlookups!G:I,3,FALSE)</f>
        <v>CFO</v>
      </c>
      <c r="P25" s="6">
        <f t="shared" si="9"/>
        <v>2579</v>
      </c>
      <c r="Q25" s="6">
        <f t="shared" si="10"/>
        <v>0</v>
      </c>
      <c r="R25" s="6">
        <f t="shared" si="11"/>
        <v>0</v>
      </c>
      <c r="S25" s="6">
        <f t="shared" si="12"/>
        <v>2601</v>
      </c>
      <c r="T25" s="6">
        <f t="shared" si="13"/>
        <v>22</v>
      </c>
      <c r="U25" t="s">
        <v>55</v>
      </c>
      <c r="V25" t="s">
        <v>56</v>
      </c>
      <c r="W25" s="2">
        <v>2579</v>
      </c>
      <c r="X25" s="2">
        <v>0</v>
      </c>
      <c r="Y25" s="2">
        <v>0</v>
      </c>
      <c r="Z25" s="2">
        <v>2579</v>
      </c>
      <c r="AA25" s="2">
        <v>2601</v>
      </c>
      <c r="AB25" s="2">
        <v>22</v>
      </c>
    </row>
    <row r="26" spans="1:28">
      <c r="A26" s="5" t="str">
        <f t="shared" si="0"/>
        <v>204</v>
      </c>
      <c r="B26" s="5" t="str">
        <f>VLOOKUP(A26,Vlookups!O:P,2,FALSE)</f>
        <v>FED/GRANT</v>
      </c>
      <c r="C26" s="5" t="str">
        <f t="shared" si="1"/>
        <v>E</v>
      </c>
      <c r="D26" s="5" t="str">
        <f t="shared" si="2"/>
        <v>51</v>
      </c>
      <c r="E26" s="5" t="str">
        <f t="shared" si="3"/>
        <v>63--</v>
      </c>
      <c r="F26" s="5" t="str">
        <f>VLOOKUP(E26,Vlookups!K:M,3,FALSE)</f>
        <v>Op Exp</v>
      </c>
      <c r="G26" s="5" t="str">
        <f t="shared" si="4"/>
        <v>6399</v>
      </c>
      <c r="H26" s="5" t="str">
        <f t="shared" si="5"/>
        <v>GENERAL SUPPLIES</v>
      </c>
      <c r="I26" s="5" t="str">
        <f t="shared" si="6"/>
        <v>041</v>
      </c>
      <c r="J26" s="5" t="str">
        <f>VLOOKUP(I26,Vlookups!A:D,2,FALSE)</f>
        <v>BG Rarmiez Middle School</v>
      </c>
      <c r="K26" s="5" t="str">
        <f>VLOOKUP(I26,Vlookups!A:D,3,FALSE)</f>
        <v>BG RAMIREZ K8</v>
      </c>
      <c r="L26" s="5" t="str">
        <f t="shared" si="7"/>
        <v>99</v>
      </c>
      <c r="M26" s="5" t="str">
        <f t="shared" si="8"/>
        <v>937</v>
      </c>
      <c r="N26" s="5" t="str">
        <f>VLOOKUP(M26,Vlookups!G:I,2,FALSE)</f>
        <v>FACILITIES MAINTENANCE &amp; OPS</v>
      </c>
      <c r="O26" s="5" t="str">
        <f>VLOOKUP(M26,Vlookups!G:I,3,FALSE)</f>
        <v>MAINT</v>
      </c>
      <c r="P26" s="6">
        <f t="shared" si="9"/>
        <v>18700</v>
      </c>
      <c r="Q26" s="6">
        <f t="shared" si="10"/>
        <v>1799.99</v>
      </c>
      <c r="R26" s="6">
        <f t="shared" si="11"/>
        <v>0</v>
      </c>
      <c r="S26" s="6">
        <f t="shared" si="12"/>
        <v>0</v>
      </c>
      <c r="T26" s="6">
        <f t="shared" si="13"/>
        <v>-18700</v>
      </c>
      <c r="U26" t="s">
        <v>57</v>
      </c>
      <c r="V26" t="s">
        <v>54</v>
      </c>
      <c r="W26" s="2">
        <v>18700</v>
      </c>
      <c r="X26" s="2">
        <v>1799.99</v>
      </c>
      <c r="Y26" s="2">
        <v>0</v>
      </c>
      <c r="Z26" s="2">
        <v>16900.009999999998</v>
      </c>
      <c r="AA26" s="2">
        <v>0</v>
      </c>
      <c r="AB26" s="3">
        <v>-18700</v>
      </c>
    </row>
    <row r="27" spans="1:28">
      <c r="A27" s="5" t="str">
        <f t="shared" si="0"/>
        <v>204</v>
      </c>
      <c r="B27" s="5" t="str">
        <f>VLOOKUP(A27,Vlookups!O:P,2,FALSE)</f>
        <v>FED/GRANT</v>
      </c>
      <c r="C27" s="5" t="str">
        <f t="shared" si="1"/>
        <v>E</v>
      </c>
      <c r="D27" s="5" t="str">
        <f t="shared" si="2"/>
        <v>52</v>
      </c>
      <c r="E27" s="5" t="str">
        <f t="shared" si="3"/>
        <v>62--</v>
      </c>
      <c r="F27" s="5" t="str">
        <f>VLOOKUP(E27,Vlookups!K:M,3,FALSE)</f>
        <v>Op Exp</v>
      </c>
      <c r="G27" s="5" t="str">
        <f t="shared" si="4"/>
        <v>6297</v>
      </c>
      <c r="H27" s="5" t="str">
        <f t="shared" si="5"/>
        <v>SECURITY SERVICE/STUDENT</v>
      </c>
      <c r="I27" s="5" t="str">
        <f t="shared" si="6"/>
        <v>041</v>
      </c>
      <c r="J27" s="5" t="str">
        <f>VLOOKUP(I27,Vlookups!A:D,2,FALSE)</f>
        <v>BG Rarmiez Middle School</v>
      </c>
      <c r="K27" s="5" t="str">
        <f>VLOOKUP(I27,Vlookups!A:D,3,FALSE)</f>
        <v>BG RAMIREZ K8</v>
      </c>
      <c r="L27" s="5" t="str">
        <f t="shared" si="7"/>
        <v>99</v>
      </c>
      <c r="M27" s="5" t="str">
        <f t="shared" si="8"/>
        <v>937</v>
      </c>
      <c r="N27" s="5" t="str">
        <f>VLOOKUP(M27,Vlookups!G:I,2,FALSE)</f>
        <v>FACILITIES MAINTENANCE &amp; OPS</v>
      </c>
      <c r="O27" s="5" t="str">
        <f>VLOOKUP(M27,Vlookups!G:I,3,FALSE)</f>
        <v>MAINT</v>
      </c>
      <c r="P27" s="6">
        <f t="shared" si="9"/>
        <v>98000</v>
      </c>
      <c r="Q27" s="6">
        <f t="shared" si="10"/>
        <v>0</v>
      </c>
      <c r="R27" s="6">
        <f t="shared" si="11"/>
        <v>0</v>
      </c>
      <c r="S27" s="6">
        <f t="shared" si="12"/>
        <v>0</v>
      </c>
      <c r="T27" s="6">
        <f t="shared" si="13"/>
        <v>-98000</v>
      </c>
      <c r="U27" t="s">
        <v>58</v>
      </c>
      <c r="V27" t="s">
        <v>59</v>
      </c>
      <c r="W27" s="2">
        <v>98000</v>
      </c>
      <c r="X27" s="2">
        <v>0</v>
      </c>
      <c r="Y27" s="2">
        <v>0</v>
      </c>
      <c r="Z27" s="2">
        <v>98000</v>
      </c>
      <c r="AA27" s="2">
        <v>0</v>
      </c>
      <c r="AB27" s="3">
        <v>-98000</v>
      </c>
    </row>
    <row r="28" spans="1:28">
      <c r="A28" s="5" t="str">
        <f t="shared" si="0"/>
        <v>204</v>
      </c>
      <c r="B28" s="5" t="str">
        <f>VLOOKUP(A28,Vlookups!O:P,2,FALSE)</f>
        <v>FED/GRANT</v>
      </c>
      <c r="C28" s="5" t="str">
        <f t="shared" si="1"/>
        <v>E</v>
      </c>
      <c r="D28" s="5" t="str">
        <f t="shared" si="2"/>
        <v>52</v>
      </c>
      <c r="E28" s="5" t="str">
        <f t="shared" si="3"/>
        <v>62--</v>
      </c>
      <c r="F28" s="5" t="str">
        <f>VLOOKUP(E28,Vlookups!K:M,3,FALSE)</f>
        <v>Op Exp</v>
      </c>
      <c r="G28" s="5" t="str">
        <f t="shared" si="4"/>
        <v>6297</v>
      </c>
      <c r="H28" s="5" t="str">
        <f t="shared" si="5"/>
        <v>SECURITY SERVICE/STUDENT</v>
      </c>
      <c r="I28" s="5" t="str">
        <f t="shared" si="6"/>
        <v>043</v>
      </c>
      <c r="J28" s="5" t="str">
        <f>VLOOKUP(I28,Vlookups!A:D,2,FALSE)</f>
        <v>MSG Ramirez Elementary</v>
      </c>
      <c r="K28" s="5" t="str">
        <f>VLOOKUP(I28,Vlookups!A:D,3,FALSE)</f>
        <v>MSG RAMIREZ K8</v>
      </c>
      <c r="L28" s="5" t="str">
        <f t="shared" si="7"/>
        <v>99</v>
      </c>
      <c r="M28" s="5" t="str">
        <f t="shared" si="8"/>
        <v>937</v>
      </c>
      <c r="N28" s="5" t="str">
        <f>VLOOKUP(M28,Vlookups!G:I,2,FALSE)</f>
        <v>FACILITIES MAINTENANCE &amp; OPS</v>
      </c>
      <c r="O28" s="5" t="str">
        <f>VLOOKUP(M28,Vlookups!G:I,3,FALSE)</f>
        <v>MAINT</v>
      </c>
      <c r="P28" s="6">
        <f t="shared" si="9"/>
        <v>98000</v>
      </c>
      <c r="Q28" s="6">
        <f t="shared" si="10"/>
        <v>0</v>
      </c>
      <c r="R28" s="6">
        <f t="shared" si="11"/>
        <v>0</v>
      </c>
      <c r="S28" s="6">
        <f t="shared" si="12"/>
        <v>0</v>
      </c>
      <c r="T28" s="6">
        <f t="shared" si="13"/>
        <v>-98000</v>
      </c>
      <c r="U28" t="s">
        <v>60</v>
      </c>
      <c r="V28" t="s">
        <v>59</v>
      </c>
      <c r="W28" s="2">
        <v>98000</v>
      </c>
      <c r="X28" s="2">
        <v>0</v>
      </c>
      <c r="Y28" s="2">
        <v>0</v>
      </c>
      <c r="Z28" s="2">
        <v>98000</v>
      </c>
      <c r="AA28" s="2">
        <v>0</v>
      </c>
      <c r="AB28" s="3">
        <v>-98000</v>
      </c>
    </row>
    <row r="29" spans="1:28">
      <c r="A29" s="5" t="str">
        <f t="shared" si="0"/>
        <v>204</v>
      </c>
      <c r="B29" s="5" t="str">
        <f>VLOOKUP(A29,Vlookups!O:P,2,FALSE)</f>
        <v>FED/GRANT</v>
      </c>
      <c r="C29" s="5" t="str">
        <f t="shared" si="1"/>
        <v>E</v>
      </c>
      <c r="D29" s="5" t="str">
        <f t="shared" si="2"/>
        <v>53</v>
      </c>
      <c r="E29" s="5" t="str">
        <f t="shared" si="3"/>
        <v>62--</v>
      </c>
      <c r="F29" s="5" t="str">
        <f>VLOOKUP(E29,Vlookups!K:M,3,FALSE)</f>
        <v>Op Exp</v>
      </c>
      <c r="G29" s="5" t="str">
        <f t="shared" si="4"/>
        <v>6299</v>
      </c>
      <c r="H29" s="5" t="str">
        <f t="shared" si="5"/>
        <v>MISC. CONTRACTED SERVICE</v>
      </c>
      <c r="I29" s="5" t="str">
        <f t="shared" si="6"/>
        <v>035</v>
      </c>
      <c r="J29" s="5" t="str">
        <f>VLOOKUP(I29,Vlookups!A:D,2,FALSE)</f>
        <v>Richmond Elementary</v>
      </c>
      <c r="K29" s="5" t="str">
        <f>VLOOKUP(I29,Vlookups!A:D,3,FALSE)</f>
        <v>RICHMOND K8</v>
      </c>
      <c r="L29" s="5" t="str">
        <f t="shared" si="7"/>
        <v>99</v>
      </c>
      <c r="M29" s="5" t="str">
        <f t="shared" si="8"/>
        <v>880</v>
      </c>
      <c r="N29" s="5" t="str">
        <f>VLOOKUP(M29,Vlookups!G:I,2,FALSE)</f>
        <v>TECHNOLOGY</v>
      </c>
      <c r="O29" s="5" t="str">
        <f>VLOOKUP(M29,Vlookups!G:I,3,FALSE)</f>
        <v>CIO</v>
      </c>
      <c r="P29" s="6">
        <f t="shared" si="9"/>
        <v>15158</v>
      </c>
      <c r="Q29" s="6">
        <f t="shared" si="10"/>
        <v>0</v>
      </c>
      <c r="R29" s="6">
        <f t="shared" si="11"/>
        <v>0</v>
      </c>
      <c r="S29" s="6">
        <f t="shared" si="12"/>
        <v>60690</v>
      </c>
      <c r="T29" s="6">
        <f t="shared" si="13"/>
        <v>45532</v>
      </c>
      <c r="U29" t="s">
        <v>61</v>
      </c>
      <c r="V29" t="s">
        <v>49</v>
      </c>
      <c r="W29" s="2">
        <v>15158</v>
      </c>
      <c r="X29" s="2">
        <v>0</v>
      </c>
      <c r="Y29" s="2">
        <v>0</v>
      </c>
      <c r="Z29" s="2">
        <v>15158</v>
      </c>
      <c r="AA29" s="2">
        <v>60690</v>
      </c>
      <c r="AB29" s="2">
        <v>45532</v>
      </c>
    </row>
    <row r="30" spans="1:28">
      <c r="A30" s="5" t="str">
        <f t="shared" si="0"/>
        <v>204</v>
      </c>
      <c r="B30" s="5" t="str">
        <f>VLOOKUP(A30,Vlookups!O:P,2,FALSE)</f>
        <v>FED/GRANT</v>
      </c>
      <c r="C30" s="5" t="str">
        <f t="shared" si="1"/>
        <v>E</v>
      </c>
      <c r="D30" s="5" t="str">
        <f t="shared" si="2"/>
        <v>53</v>
      </c>
      <c r="E30" s="5" t="str">
        <f t="shared" si="3"/>
        <v>62--</v>
      </c>
      <c r="F30" s="5" t="str">
        <f>VLOOKUP(E30,Vlookups!K:M,3,FALSE)</f>
        <v>Op Exp</v>
      </c>
      <c r="G30" s="5" t="str">
        <f t="shared" ref="G30:G85" si="14">MID(U30,10,4)</f>
        <v>6299</v>
      </c>
      <c r="H30" s="5" t="str">
        <f t="shared" ref="H30:H85" si="15">V30</f>
        <v>MISC. CONTRACTED SERVICE</v>
      </c>
      <c r="I30" s="5" t="str">
        <f t="shared" ref="I30:I85" si="16">LEFT(RIGHT(U30,12),3)</f>
        <v>036</v>
      </c>
      <c r="J30" s="5" t="str">
        <f>VLOOKUP(I30,Vlookups!A:D,2,FALSE)</f>
        <v>Richmond Middle School</v>
      </c>
      <c r="K30" s="5" t="str">
        <f>VLOOKUP(I30,Vlookups!A:D,3,FALSE)</f>
        <v>RICHMOND K8</v>
      </c>
      <c r="L30" s="5" t="str">
        <f t="shared" ref="L30:L85" si="17">LEFT(RIGHT(U30,6),2)</f>
        <v>99</v>
      </c>
      <c r="M30" s="5" t="str">
        <f t="shared" ref="M30:M85" si="18">RIGHT(U30,3)</f>
        <v>880</v>
      </c>
      <c r="N30" s="5" t="str">
        <f>VLOOKUP(M30,Vlookups!G:I,2,FALSE)</f>
        <v>TECHNOLOGY</v>
      </c>
      <c r="O30" s="5" t="str">
        <f>VLOOKUP(M30,Vlookups!G:I,3,FALSE)</f>
        <v>CIO</v>
      </c>
      <c r="P30" s="6">
        <f t="shared" ref="P30:P85" si="19">W30</f>
        <v>7483</v>
      </c>
      <c r="Q30" s="6">
        <f t="shared" ref="Q30:Q85" si="20">X30</f>
        <v>0</v>
      </c>
      <c r="R30" s="6">
        <f t="shared" ref="R30:R85" si="21">Y30</f>
        <v>0</v>
      </c>
      <c r="S30" s="6">
        <f t="shared" ref="S30:S85" si="22">AA30</f>
        <v>18720</v>
      </c>
      <c r="T30" s="6">
        <f t="shared" ref="T30:T85" si="23">AB30</f>
        <v>11237</v>
      </c>
      <c r="U30" t="s">
        <v>62</v>
      </c>
      <c r="V30" t="s">
        <v>49</v>
      </c>
      <c r="W30" s="2">
        <v>7483</v>
      </c>
      <c r="X30" s="2">
        <v>0</v>
      </c>
      <c r="Y30" s="2">
        <v>0</v>
      </c>
      <c r="Z30" s="2">
        <v>7483</v>
      </c>
      <c r="AA30" s="2">
        <v>18720</v>
      </c>
      <c r="AB30" s="2">
        <v>11237</v>
      </c>
    </row>
    <row r="31" spans="1:28">
      <c r="A31" s="5" t="str">
        <f t="shared" si="0"/>
        <v>204</v>
      </c>
      <c r="B31" s="5" t="str">
        <f>VLOOKUP(A31,Vlookups!O:P,2,FALSE)</f>
        <v>FED/GRANT</v>
      </c>
      <c r="C31" s="5" t="str">
        <f t="shared" si="1"/>
        <v>E</v>
      </c>
      <c r="D31" s="5" t="str">
        <f t="shared" si="2"/>
        <v>53</v>
      </c>
      <c r="E31" s="5" t="str">
        <f t="shared" si="3"/>
        <v>62--</v>
      </c>
      <c r="F31" s="5" t="str">
        <f>VLOOKUP(E31,Vlookups!K:M,3,FALSE)</f>
        <v>Op Exp</v>
      </c>
      <c r="G31" s="5" t="str">
        <f t="shared" si="14"/>
        <v>6299</v>
      </c>
      <c r="H31" s="5" t="str">
        <f t="shared" si="15"/>
        <v>MISC. CONTRACTED SERVICE</v>
      </c>
      <c r="I31" s="5" t="str">
        <f t="shared" si="16"/>
        <v>037</v>
      </c>
      <c r="J31" s="5" t="str">
        <f>VLOOKUP(I31,Vlookups!A:D,2,FALSE)</f>
        <v>Heritage Elementary</v>
      </c>
      <c r="K31" s="5" t="str">
        <f>VLOOKUP(I31,Vlookups!A:D,3,FALSE)</f>
        <v>HERITAGE K8</v>
      </c>
      <c r="L31" s="5" t="str">
        <f t="shared" si="17"/>
        <v>99</v>
      </c>
      <c r="M31" s="5" t="str">
        <f t="shared" si="18"/>
        <v>880</v>
      </c>
      <c r="N31" s="5" t="str">
        <f>VLOOKUP(M31,Vlookups!G:I,2,FALSE)</f>
        <v>TECHNOLOGY</v>
      </c>
      <c r="O31" s="5" t="str">
        <f>VLOOKUP(M31,Vlookups!G:I,3,FALSE)</f>
        <v>CIO</v>
      </c>
      <c r="P31" s="6">
        <f t="shared" si="19"/>
        <v>15158</v>
      </c>
      <c r="Q31" s="6">
        <f t="shared" si="20"/>
        <v>0</v>
      </c>
      <c r="R31" s="6">
        <f t="shared" si="21"/>
        <v>0</v>
      </c>
      <c r="S31" s="6">
        <f t="shared" si="22"/>
        <v>0</v>
      </c>
      <c r="T31" s="6">
        <f t="shared" si="23"/>
        <v>-15158</v>
      </c>
      <c r="U31" t="s">
        <v>63</v>
      </c>
      <c r="V31" t="s">
        <v>49</v>
      </c>
      <c r="W31" s="2">
        <v>15158</v>
      </c>
      <c r="X31" s="2">
        <v>0</v>
      </c>
      <c r="Y31" s="2">
        <v>0</v>
      </c>
      <c r="Z31" s="2">
        <v>15158</v>
      </c>
      <c r="AA31" s="2">
        <v>0</v>
      </c>
      <c r="AB31" s="3">
        <v>-15158</v>
      </c>
    </row>
    <row r="32" spans="1:28">
      <c r="A32" s="5" t="str">
        <f t="shared" si="0"/>
        <v>204</v>
      </c>
      <c r="B32" s="5" t="str">
        <f>VLOOKUP(A32,Vlookups!O:P,2,FALSE)</f>
        <v>FED/GRANT</v>
      </c>
      <c r="C32" s="5" t="str">
        <f t="shared" si="1"/>
        <v>E</v>
      </c>
      <c r="D32" s="5" t="str">
        <f t="shared" si="2"/>
        <v>53</v>
      </c>
      <c r="E32" s="5" t="str">
        <f t="shared" si="3"/>
        <v>62--</v>
      </c>
      <c r="F32" s="5" t="str">
        <f>VLOOKUP(E32,Vlookups!K:M,3,FALSE)</f>
        <v>Op Exp</v>
      </c>
      <c r="G32" s="5" t="str">
        <f t="shared" si="14"/>
        <v>6299</v>
      </c>
      <c r="H32" s="5" t="str">
        <f t="shared" si="15"/>
        <v>MISC. CONTRACTED SERVICE</v>
      </c>
      <c r="I32" s="5" t="str">
        <f t="shared" si="16"/>
        <v>037</v>
      </c>
      <c r="J32" s="5" t="str">
        <f>VLOOKUP(I32,Vlookups!A:D,2,FALSE)</f>
        <v>Heritage Elementary</v>
      </c>
      <c r="K32" s="5" t="str">
        <f>VLOOKUP(I32,Vlookups!A:D,3,FALSE)</f>
        <v>HERITAGE K8</v>
      </c>
      <c r="L32" s="5" t="str">
        <f t="shared" si="17"/>
        <v>99</v>
      </c>
      <c r="M32" s="5" t="str">
        <f t="shared" si="18"/>
        <v>880</v>
      </c>
      <c r="N32" s="5" t="str">
        <f>VLOOKUP(M32,Vlookups!G:I,2,FALSE)</f>
        <v>TECHNOLOGY</v>
      </c>
      <c r="O32" s="5" t="str">
        <f>VLOOKUP(M32,Vlookups!G:I,3,FALSE)</f>
        <v>CIO</v>
      </c>
      <c r="P32" s="6">
        <f t="shared" si="19"/>
        <v>0</v>
      </c>
      <c r="Q32" s="6">
        <f t="shared" si="20"/>
        <v>0</v>
      </c>
      <c r="R32" s="6">
        <f t="shared" si="21"/>
        <v>0</v>
      </c>
      <c r="S32" s="6">
        <f t="shared" si="22"/>
        <v>47400</v>
      </c>
      <c r="T32" s="6">
        <f t="shared" si="23"/>
        <v>47400</v>
      </c>
      <c r="U32" t="s">
        <v>64</v>
      </c>
      <c r="V32" t="s">
        <v>49</v>
      </c>
      <c r="W32" s="2">
        <v>0</v>
      </c>
      <c r="X32" s="2">
        <v>0</v>
      </c>
      <c r="Y32" s="2">
        <v>0</v>
      </c>
      <c r="Z32" s="2">
        <v>0</v>
      </c>
      <c r="AA32" s="2">
        <v>47400</v>
      </c>
      <c r="AB32" s="2">
        <v>47400</v>
      </c>
    </row>
    <row r="33" spans="1:28">
      <c r="A33" s="5" t="str">
        <f t="shared" si="0"/>
        <v>204</v>
      </c>
      <c r="B33" s="5" t="str">
        <f>VLOOKUP(A33,Vlookups!O:P,2,FALSE)</f>
        <v>FED/GRANT</v>
      </c>
      <c r="C33" s="5" t="str">
        <f t="shared" si="1"/>
        <v>E</v>
      </c>
      <c r="D33" s="5" t="str">
        <f t="shared" si="2"/>
        <v>53</v>
      </c>
      <c r="E33" s="5" t="str">
        <f t="shared" si="3"/>
        <v>62--</v>
      </c>
      <c r="F33" s="5" t="str">
        <f>VLOOKUP(E33,Vlookups!K:M,3,FALSE)</f>
        <v>Op Exp</v>
      </c>
      <c r="G33" s="5" t="str">
        <f t="shared" si="14"/>
        <v>6299</v>
      </c>
      <c r="H33" s="5" t="str">
        <f t="shared" si="15"/>
        <v>MISC. CONTRACTED SERVICE</v>
      </c>
      <c r="I33" s="5" t="str">
        <f t="shared" si="16"/>
        <v>038</v>
      </c>
      <c r="J33" s="5" t="str">
        <f>VLOOKUP(I33,Vlookups!A:D,2,FALSE)</f>
        <v>Heritage Middle School</v>
      </c>
      <c r="K33" s="5" t="str">
        <f>VLOOKUP(I33,Vlookups!A:D,3,FALSE)</f>
        <v>HERITAGE K8</v>
      </c>
      <c r="L33" s="5" t="str">
        <f t="shared" si="17"/>
        <v>99</v>
      </c>
      <c r="M33" s="5" t="str">
        <f t="shared" si="18"/>
        <v>880</v>
      </c>
      <c r="N33" s="5" t="str">
        <f>VLOOKUP(M33,Vlookups!G:I,2,FALSE)</f>
        <v>TECHNOLOGY</v>
      </c>
      <c r="O33" s="5" t="str">
        <f>VLOOKUP(M33,Vlookups!G:I,3,FALSE)</f>
        <v>CIO</v>
      </c>
      <c r="P33" s="6">
        <f t="shared" si="19"/>
        <v>7483</v>
      </c>
      <c r="Q33" s="6">
        <f t="shared" si="20"/>
        <v>0</v>
      </c>
      <c r="R33" s="6">
        <f t="shared" si="21"/>
        <v>0</v>
      </c>
      <c r="S33" s="6">
        <f t="shared" si="22"/>
        <v>0</v>
      </c>
      <c r="T33" s="6">
        <f t="shared" si="23"/>
        <v>-7483</v>
      </c>
      <c r="U33" t="s">
        <v>65</v>
      </c>
      <c r="V33" t="s">
        <v>49</v>
      </c>
      <c r="W33" s="2">
        <v>7483</v>
      </c>
      <c r="X33" s="2">
        <v>0</v>
      </c>
      <c r="Y33" s="2">
        <v>0</v>
      </c>
      <c r="Z33" s="2">
        <v>7483</v>
      </c>
      <c r="AA33" s="2">
        <v>0</v>
      </c>
      <c r="AB33" s="3">
        <v>-7483</v>
      </c>
    </row>
    <row r="34" spans="1:28">
      <c r="A34" s="5" t="str">
        <f t="shared" si="0"/>
        <v>204</v>
      </c>
      <c r="B34" s="5" t="str">
        <f>VLOOKUP(A34,Vlookups!O:P,2,FALSE)</f>
        <v>FED/GRANT</v>
      </c>
      <c r="C34" s="5" t="str">
        <f t="shared" si="1"/>
        <v>E</v>
      </c>
      <c r="D34" s="5" t="str">
        <f t="shared" si="2"/>
        <v>53</v>
      </c>
      <c r="E34" s="5" t="str">
        <f t="shared" si="3"/>
        <v>62--</v>
      </c>
      <c r="F34" s="5" t="str">
        <f>VLOOKUP(E34,Vlookups!K:M,3,FALSE)</f>
        <v>Op Exp</v>
      </c>
      <c r="G34" s="5" t="str">
        <f t="shared" si="14"/>
        <v>6299</v>
      </c>
      <c r="H34" s="5" t="str">
        <f t="shared" si="15"/>
        <v>MISC. CONTRACTED SERVICE</v>
      </c>
      <c r="I34" s="5" t="str">
        <f t="shared" si="16"/>
        <v>038</v>
      </c>
      <c r="J34" s="5" t="str">
        <f>VLOOKUP(I34,Vlookups!A:D,2,FALSE)</f>
        <v>Heritage Middle School</v>
      </c>
      <c r="K34" s="5" t="str">
        <f>VLOOKUP(I34,Vlookups!A:D,3,FALSE)</f>
        <v>HERITAGE K8</v>
      </c>
      <c r="L34" s="5" t="str">
        <f t="shared" si="17"/>
        <v>99</v>
      </c>
      <c r="M34" s="5" t="str">
        <f t="shared" si="18"/>
        <v>880</v>
      </c>
      <c r="N34" s="5" t="str">
        <f>VLOOKUP(M34,Vlookups!G:I,2,FALSE)</f>
        <v>TECHNOLOGY</v>
      </c>
      <c r="O34" s="5" t="str">
        <f>VLOOKUP(M34,Vlookups!G:I,3,FALSE)</f>
        <v>CIO</v>
      </c>
      <c r="P34" s="6">
        <f t="shared" si="19"/>
        <v>0</v>
      </c>
      <c r="Q34" s="6">
        <f t="shared" si="20"/>
        <v>0</v>
      </c>
      <c r="R34" s="6">
        <f t="shared" si="21"/>
        <v>0</v>
      </c>
      <c r="S34" s="6">
        <f t="shared" si="22"/>
        <v>18720</v>
      </c>
      <c r="T34" s="6">
        <f t="shared" si="23"/>
        <v>18720</v>
      </c>
      <c r="U34" t="s">
        <v>66</v>
      </c>
      <c r="V34" t="s">
        <v>49</v>
      </c>
      <c r="W34" s="2">
        <v>0</v>
      </c>
      <c r="X34" s="2">
        <v>0</v>
      </c>
      <c r="Y34" s="2">
        <v>0</v>
      </c>
      <c r="Z34" s="2">
        <v>0</v>
      </c>
      <c r="AA34" s="2">
        <v>18720</v>
      </c>
      <c r="AB34" s="2">
        <v>18720</v>
      </c>
    </row>
    <row r="35" spans="1:28">
      <c r="A35" s="5" t="str">
        <f t="shared" si="0"/>
        <v>204</v>
      </c>
      <c r="B35" s="5" t="str">
        <f>VLOOKUP(A35,Vlookups!O:P,2,FALSE)</f>
        <v>FED/GRANT</v>
      </c>
      <c r="C35" s="5" t="str">
        <f t="shared" si="1"/>
        <v>E</v>
      </c>
      <c r="D35" s="5" t="str">
        <f t="shared" si="2"/>
        <v>53</v>
      </c>
      <c r="E35" s="5" t="str">
        <f t="shared" si="3"/>
        <v>62--</v>
      </c>
      <c r="F35" s="5" t="str">
        <f>VLOOKUP(E35,Vlookups!K:M,3,FALSE)</f>
        <v>Op Exp</v>
      </c>
      <c r="G35" s="5" t="str">
        <f t="shared" si="14"/>
        <v>6299</v>
      </c>
      <c r="H35" s="5" t="str">
        <f t="shared" si="15"/>
        <v>MISC. CONTRACTED SERVICE</v>
      </c>
      <c r="I35" s="5" t="str">
        <f t="shared" si="16"/>
        <v>039</v>
      </c>
      <c r="J35" s="5" t="str">
        <f>VLOOKUP(I35,Vlookups!A:D,2,FALSE)</f>
        <v>Pearland Elementary</v>
      </c>
      <c r="K35" s="5" t="str">
        <f>VLOOKUP(I35,Vlookups!A:D,3,FALSE)</f>
        <v>PEARLAND K8</v>
      </c>
      <c r="L35" s="5" t="str">
        <f t="shared" si="17"/>
        <v>99</v>
      </c>
      <c r="M35" s="5" t="str">
        <f t="shared" si="18"/>
        <v>880</v>
      </c>
      <c r="N35" s="5" t="str">
        <f>VLOOKUP(M35,Vlookups!G:I,2,FALSE)</f>
        <v>TECHNOLOGY</v>
      </c>
      <c r="O35" s="5" t="str">
        <f>VLOOKUP(M35,Vlookups!G:I,3,FALSE)</f>
        <v>CIO</v>
      </c>
      <c r="P35" s="6">
        <f t="shared" si="19"/>
        <v>15158</v>
      </c>
      <c r="Q35" s="6">
        <f t="shared" si="20"/>
        <v>0</v>
      </c>
      <c r="R35" s="6">
        <f t="shared" si="21"/>
        <v>0</v>
      </c>
      <c r="S35" s="6">
        <f t="shared" si="22"/>
        <v>0</v>
      </c>
      <c r="T35" s="6">
        <f t="shared" si="23"/>
        <v>-15158</v>
      </c>
      <c r="U35" t="s">
        <v>67</v>
      </c>
      <c r="V35" t="s">
        <v>49</v>
      </c>
      <c r="W35" s="2">
        <v>15158</v>
      </c>
      <c r="X35" s="2">
        <v>0</v>
      </c>
      <c r="Y35" s="2">
        <v>0</v>
      </c>
      <c r="Z35" s="2">
        <v>15158</v>
      </c>
      <c r="AA35" s="2">
        <v>0</v>
      </c>
      <c r="AB35" s="3">
        <v>-15158</v>
      </c>
    </row>
    <row r="36" spans="1:28">
      <c r="A36" s="5" t="str">
        <f t="shared" si="0"/>
        <v>204</v>
      </c>
      <c r="B36" s="5" t="str">
        <f>VLOOKUP(A36,Vlookups!O:P,2,FALSE)</f>
        <v>FED/GRANT</v>
      </c>
      <c r="C36" s="5" t="str">
        <f t="shared" si="1"/>
        <v>E</v>
      </c>
      <c r="D36" s="5" t="str">
        <f t="shared" si="2"/>
        <v>53</v>
      </c>
      <c r="E36" s="5" t="str">
        <f t="shared" si="3"/>
        <v>62--</v>
      </c>
      <c r="F36" s="5" t="str">
        <f>VLOOKUP(E36,Vlookups!K:M,3,FALSE)</f>
        <v>Op Exp</v>
      </c>
      <c r="G36" s="5" t="str">
        <f t="shared" si="14"/>
        <v>6299</v>
      </c>
      <c r="H36" s="5" t="str">
        <f t="shared" si="15"/>
        <v>MISC. CONTRACTED SERVICE</v>
      </c>
      <c r="I36" s="5" t="str">
        <f t="shared" si="16"/>
        <v>039</v>
      </c>
      <c r="J36" s="5" t="str">
        <f>VLOOKUP(I36,Vlookups!A:D,2,FALSE)</f>
        <v>Pearland Elementary</v>
      </c>
      <c r="K36" s="5" t="str">
        <f>VLOOKUP(I36,Vlookups!A:D,3,FALSE)</f>
        <v>PEARLAND K8</v>
      </c>
      <c r="L36" s="5" t="str">
        <f t="shared" si="17"/>
        <v>99</v>
      </c>
      <c r="M36" s="5" t="str">
        <f t="shared" si="18"/>
        <v>880</v>
      </c>
      <c r="N36" s="5" t="str">
        <f>VLOOKUP(M36,Vlookups!G:I,2,FALSE)</f>
        <v>TECHNOLOGY</v>
      </c>
      <c r="O36" s="5" t="str">
        <f>VLOOKUP(M36,Vlookups!G:I,3,FALSE)</f>
        <v>CIO</v>
      </c>
      <c r="P36" s="6">
        <f t="shared" si="19"/>
        <v>0</v>
      </c>
      <c r="Q36" s="6">
        <f t="shared" si="20"/>
        <v>0</v>
      </c>
      <c r="R36" s="6">
        <f t="shared" si="21"/>
        <v>0</v>
      </c>
      <c r="S36" s="6">
        <f t="shared" si="22"/>
        <v>60690</v>
      </c>
      <c r="T36" s="6">
        <f t="shared" si="23"/>
        <v>60690</v>
      </c>
      <c r="U36" t="s">
        <v>68</v>
      </c>
      <c r="V36" t="s">
        <v>49</v>
      </c>
      <c r="W36" s="2">
        <v>0</v>
      </c>
      <c r="X36" s="2">
        <v>0</v>
      </c>
      <c r="Y36" s="2">
        <v>0</v>
      </c>
      <c r="Z36" s="2">
        <v>0</v>
      </c>
      <c r="AA36" s="2">
        <v>60690</v>
      </c>
      <c r="AB36" s="2">
        <v>60690</v>
      </c>
    </row>
    <row r="37" spans="1:28">
      <c r="A37" s="5" t="str">
        <f t="shared" si="0"/>
        <v>204</v>
      </c>
      <c r="B37" s="5" t="str">
        <f>VLOOKUP(A37,Vlookups!O:P,2,FALSE)</f>
        <v>FED/GRANT</v>
      </c>
      <c r="C37" s="5" t="str">
        <f t="shared" si="1"/>
        <v>E</v>
      </c>
      <c r="D37" s="5" t="str">
        <f t="shared" si="2"/>
        <v>53</v>
      </c>
      <c r="E37" s="5" t="str">
        <f t="shared" si="3"/>
        <v>62--</v>
      </c>
      <c r="F37" s="5" t="str">
        <f>VLOOKUP(E37,Vlookups!K:M,3,FALSE)</f>
        <v>Op Exp</v>
      </c>
      <c r="G37" s="5" t="str">
        <f t="shared" si="14"/>
        <v>6299</v>
      </c>
      <c r="H37" s="5" t="str">
        <f t="shared" si="15"/>
        <v>MISC. CONTRACTED SERVICE</v>
      </c>
      <c r="I37" s="5" t="str">
        <f t="shared" si="16"/>
        <v>040</v>
      </c>
      <c r="J37" s="5" t="str">
        <f>VLOOKUP(I37,Vlookups!A:D,2,FALSE)</f>
        <v>Pearland Middle School</v>
      </c>
      <c r="K37" s="5" t="str">
        <f>VLOOKUP(I37,Vlookups!A:D,3,FALSE)</f>
        <v>PEARLAND K8</v>
      </c>
      <c r="L37" s="5" t="str">
        <f t="shared" si="17"/>
        <v>99</v>
      </c>
      <c r="M37" s="5" t="str">
        <f t="shared" si="18"/>
        <v>880</v>
      </c>
      <c r="N37" s="5" t="str">
        <f>VLOOKUP(M37,Vlookups!G:I,2,FALSE)</f>
        <v>TECHNOLOGY</v>
      </c>
      <c r="O37" s="5" t="str">
        <f>VLOOKUP(M37,Vlookups!G:I,3,FALSE)</f>
        <v>CIO</v>
      </c>
      <c r="P37" s="6">
        <f t="shared" si="19"/>
        <v>7483</v>
      </c>
      <c r="Q37" s="6">
        <f t="shared" si="20"/>
        <v>0</v>
      </c>
      <c r="R37" s="6">
        <f t="shared" si="21"/>
        <v>0</v>
      </c>
      <c r="S37" s="6">
        <f t="shared" si="22"/>
        <v>0</v>
      </c>
      <c r="T37" s="6">
        <f t="shared" si="23"/>
        <v>-7483</v>
      </c>
      <c r="U37" t="s">
        <v>69</v>
      </c>
      <c r="V37" t="s">
        <v>49</v>
      </c>
      <c r="W37" s="2">
        <v>7483</v>
      </c>
      <c r="X37" s="2">
        <v>0</v>
      </c>
      <c r="Y37" s="2">
        <v>0</v>
      </c>
      <c r="Z37" s="2">
        <v>7483</v>
      </c>
      <c r="AA37" s="2">
        <v>0</v>
      </c>
      <c r="AB37" s="3">
        <v>-7483</v>
      </c>
    </row>
    <row r="38" spans="1:28">
      <c r="A38" s="5" t="str">
        <f t="shared" si="0"/>
        <v>204</v>
      </c>
      <c r="B38" s="5" t="str">
        <f>VLOOKUP(A38,Vlookups!O:P,2,FALSE)</f>
        <v>FED/GRANT</v>
      </c>
      <c r="C38" s="5" t="str">
        <f t="shared" si="1"/>
        <v>E</v>
      </c>
      <c r="D38" s="5" t="str">
        <f t="shared" si="2"/>
        <v>53</v>
      </c>
      <c r="E38" s="5" t="str">
        <f t="shared" si="3"/>
        <v>62--</v>
      </c>
      <c r="F38" s="5" t="str">
        <f>VLOOKUP(E38,Vlookups!K:M,3,FALSE)</f>
        <v>Op Exp</v>
      </c>
      <c r="G38" s="5" t="str">
        <f t="shared" si="14"/>
        <v>6299</v>
      </c>
      <c r="H38" s="5" t="str">
        <f t="shared" si="15"/>
        <v>MISC. CONTRACTED SERVICE</v>
      </c>
      <c r="I38" s="5" t="str">
        <f t="shared" si="16"/>
        <v>040</v>
      </c>
      <c r="J38" s="5" t="str">
        <f>VLOOKUP(I38,Vlookups!A:D,2,FALSE)</f>
        <v>Pearland Middle School</v>
      </c>
      <c r="K38" s="5" t="str">
        <f>VLOOKUP(I38,Vlookups!A:D,3,FALSE)</f>
        <v>PEARLAND K8</v>
      </c>
      <c r="L38" s="5" t="str">
        <f t="shared" si="17"/>
        <v>99</v>
      </c>
      <c r="M38" s="5" t="str">
        <f t="shared" si="18"/>
        <v>880</v>
      </c>
      <c r="N38" s="5" t="str">
        <f>VLOOKUP(M38,Vlookups!G:I,2,FALSE)</f>
        <v>TECHNOLOGY</v>
      </c>
      <c r="O38" s="5" t="str">
        <f>VLOOKUP(M38,Vlookups!G:I,3,FALSE)</f>
        <v>CIO</v>
      </c>
      <c r="P38" s="6">
        <f t="shared" si="19"/>
        <v>0</v>
      </c>
      <c r="Q38" s="6">
        <f t="shared" si="20"/>
        <v>0</v>
      </c>
      <c r="R38" s="6">
        <f t="shared" si="21"/>
        <v>0</v>
      </c>
      <c r="S38" s="6">
        <f t="shared" si="22"/>
        <v>18720</v>
      </c>
      <c r="T38" s="6">
        <f t="shared" si="23"/>
        <v>18720</v>
      </c>
      <c r="U38" t="s">
        <v>70</v>
      </c>
      <c r="V38" t="s">
        <v>49</v>
      </c>
      <c r="W38" s="2">
        <v>0</v>
      </c>
      <c r="X38" s="2">
        <v>0</v>
      </c>
      <c r="Y38" s="2">
        <v>0</v>
      </c>
      <c r="Z38" s="2">
        <v>0</v>
      </c>
      <c r="AA38" s="2">
        <v>18720</v>
      </c>
      <c r="AB38" s="2">
        <v>18720</v>
      </c>
    </row>
    <row r="39" spans="1:28">
      <c r="A39" s="5" t="str">
        <f t="shared" si="0"/>
        <v>204</v>
      </c>
      <c r="B39" s="5" t="str">
        <f>VLOOKUP(A39,Vlookups!O:P,2,FALSE)</f>
        <v>FED/GRANT</v>
      </c>
      <c r="C39" s="5" t="str">
        <f t="shared" si="1"/>
        <v>E</v>
      </c>
      <c r="D39" s="5" t="str">
        <f t="shared" si="2"/>
        <v>53</v>
      </c>
      <c r="E39" s="5" t="str">
        <f t="shared" si="3"/>
        <v>62--</v>
      </c>
      <c r="F39" s="5" t="str">
        <f>VLOOKUP(E39,Vlookups!K:M,3,FALSE)</f>
        <v>Op Exp</v>
      </c>
      <c r="G39" s="5" t="str">
        <f t="shared" si="14"/>
        <v>6299</v>
      </c>
      <c r="H39" s="5" t="str">
        <f t="shared" si="15"/>
        <v>MISC. CONTRACTED SERVICE</v>
      </c>
      <c r="I39" s="5" t="str">
        <f t="shared" si="16"/>
        <v>043</v>
      </c>
      <c r="J39" s="5" t="str">
        <f>VLOOKUP(I39,Vlookups!A:D,2,FALSE)</f>
        <v>MSG Ramirez Elementary</v>
      </c>
      <c r="K39" s="5" t="str">
        <f>VLOOKUP(I39,Vlookups!A:D,3,FALSE)</f>
        <v>MSG RAMIREZ K8</v>
      </c>
      <c r="L39" s="5" t="str">
        <f t="shared" si="17"/>
        <v>99</v>
      </c>
      <c r="M39" s="5" t="str">
        <f t="shared" si="18"/>
        <v>880</v>
      </c>
      <c r="N39" s="5" t="str">
        <f>VLOOKUP(M39,Vlookups!G:I,2,FALSE)</f>
        <v>TECHNOLOGY</v>
      </c>
      <c r="O39" s="5" t="str">
        <f>VLOOKUP(M39,Vlookups!G:I,3,FALSE)</f>
        <v>CIO</v>
      </c>
      <c r="P39" s="6">
        <f t="shared" si="19"/>
        <v>28440</v>
      </c>
      <c r="Q39" s="6">
        <f t="shared" si="20"/>
        <v>0</v>
      </c>
      <c r="R39" s="6">
        <f t="shared" si="21"/>
        <v>28440</v>
      </c>
      <c r="S39" s="6">
        <f t="shared" si="22"/>
        <v>0</v>
      </c>
      <c r="T39" s="6">
        <f t="shared" si="23"/>
        <v>-28440</v>
      </c>
      <c r="U39" t="s">
        <v>71</v>
      </c>
      <c r="V39" t="s">
        <v>49</v>
      </c>
      <c r="W39" s="2">
        <v>28440</v>
      </c>
      <c r="X39" s="2">
        <v>0</v>
      </c>
      <c r="Y39" s="2">
        <v>28440</v>
      </c>
      <c r="Z39" s="2">
        <v>0</v>
      </c>
      <c r="AA39" s="2">
        <v>0</v>
      </c>
      <c r="AB39" s="3">
        <v>-28440</v>
      </c>
    </row>
    <row r="40" spans="1:28">
      <c r="A40" s="5" t="str">
        <f t="shared" si="0"/>
        <v>204</v>
      </c>
      <c r="B40" s="5" t="str">
        <f>VLOOKUP(A40,Vlookups!O:P,2,FALSE)</f>
        <v>FED/GRANT</v>
      </c>
      <c r="C40" s="5" t="str">
        <f t="shared" si="1"/>
        <v>E</v>
      </c>
      <c r="D40" s="5" t="str">
        <f t="shared" si="2"/>
        <v>53</v>
      </c>
      <c r="E40" s="5" t="str">
        <f t="shared" si="3"/>
        <v>62--</v>
      </c>
      <c r="F40" s="5" t="str">
        <f>VLOOKUP(E40,Vlookups!K:M,3,FALSE)</f>
        <v>Op Exp</v>
      </c>
      <c r="G40" s="5" t="str">
        <f t="shared" si="14"/>
        <v>6299</v>
      </c>
      <c r="H40" s="5" t="str">
        <f t="shared" si="15"/>
        <v>MISC. CONTRACTED SERVICE</v>
      </c>
      <c r="I40" s="5" t="str">
        <f t="shared" si="16"/>
        <v>043</v>
      </c>
      <c r="J40" s="5" t="str">
        <f>VLOOKUP(I40,Vlookups!A:D,2,FALSE)</f>
        <v>MSG Ramirez Elementary</v>
      </c>
      <c r="K40" s="5" t="str">
        <f>VLOOKUP(I40,Vlookups!A:D,3,FALSE)</f>
        <v>MSG RAMIREZ K8</v>
      </c>
      <c r="L40" s="5" t="str">
        <f t="shared" si="17"/>
        <v>99</v>
      </c>
      <c r="M40" s="5" t="str">
        <f t="shared" si="18"/>
        <v>880</v>
      </c>
      <c r="N40" s="5" t="str">
        <f>VLOOKUP(M40,Vlookups!G:I,2,FALSE)</f>
        <v>TECHNOLOGY</v>
      </c>
      <c r="O40" s="5" t="str">
        <f>VLOOKUP(M40,Vlookups!G:I,3,FALSE)</f>
        <v>CIO</v>
      </c>
      <c r="P40" s="6">
        <f t="shared" si="19"/>
        <v>0</v>
      </c>
      <c r="Q40" s="6">
        <f t="shared" si="20"/>
        <v>0</v>
      </c>
      <c r="R40" s="6">
        <f t="shared" si="21"/>
        <v>0</v>
      </c>
      <c r="S40" s="6">
        <f t="shared" si="22"/>
        <v>18960</v>
      </c>
      <c r="T40" s="6">
        <f t="shared" si="23"/>
        <v>18960</v>
      </c>
      <c r="U40" t="s">
        <v>72</v>
      </c>
      <c r="V40" t="s">
        <v>49</v>
      </c>
      <c r="W40" s="2">
        <v>0</v>
      </c>
      <c r="X40" s="2">
        <v>0</v>
      </c>
      <c r="Y40" s="2">
        <v>0</v>
      </c>
      <c r="Z40" s="2">
        <v>0</v>
      </c>
      <c r="AA40" s="2">
        <v>18960</v>
      </c>
      <c r="AB40" s="2">
        <v>18960</v>
      </c>
    </row>
    <row r="41" spans="1:28">
      <c r="A41" s="5" t="str">
        <f t="shared" si="0"/>
        <v>204</v>
      </c>
      <c r="B41" s="5" t="str">
        <f>VLOOKUP(A41,Vlookups!O:P,2,FALSE)</f>
        <v>FED/GRANT</v>
      </c>
      <c r="C41" s="5" t="str">
        <f t="shared" si="1"/>
        <v>E</v>
      </c>
      <c r="D41" s="5" t="str">
        <f t="shared" si="2"/>
        <v>53</v>
      </c>
      <c r="E41" s="5" t="str">
        <f t="shared" si="3"/>
        <v>62--</v>
      </c>
      <c r="F41" s="5" t="str">
        <f>VLOOKUP(E41,Vlookups!K:M,3,FALSE)</f>
        <v>Op Exp</v>
      </c>
      <c r="G41" s="5" t="str">
        <f t="shared" si="14"/>
        <v>6299</v>
      </c>
      <c r="H41" s="5" t="str">
        <f t="shared" si="15"/>
        <v>MISC. CONTRACTED SERVICE</v>
      </c>
      <c r="I41" s="5" t="str">
        <f t="shared" si="16"/>
        <v>044</v>
      </c>
      <c r="J41" s="5" t="str">
        <f>VLOOKUP(I41,Vlookups!A:D,2,FALSE)</f>
        <v>MSG Ramirez Middle School</v>
      </c>
      <c r="K41" s="5" t="str">
        <f>VLOOKUP(I41,Vlookups!A:D,3,FALSE)</f>
        <v>MSG RAMIREZ K8</v>
      </c>
      <c r="L41" s="5" t="str">
        <f t="shared" si="17"/>
        <v>99</v>
      </c>
      <c r="M41" s="5" t="str">
        <f t="shared" si="18"/>
        <v>880</v>
      </c>
      <c r="N41" s="5" t="str">
        <f>VLOOKUP(M41,Vlookups!G:I,2,FALSE)</f>
        <v>TECHNOLOGY</v>
      </c>
      <c r="O41" s="5" t="str">
        <f>VLOOKUP(M41,Vlookups!G:I,3,FALSE)</f>
        <v>CIO</v>
      </c>
      <c r="P41" s="6">
        <f t="shared" si="19"/>
        <v>9360</v>
      </c>
      <c r="Q41" s="6">
        <f t="shared" si="20"/>
        <v>0</v>
      </c>
      <c r="R41" s="6">
        <f t="shared" si="21"/>
        <v>9360</v>
      </c>
      <c r="S41" s="6">
        <f t="shared" si="22"/>
        <v>0</v>
      </c>
      <c r="T41" s="6">
        <f t="shared" si="23"/>
        <v>-9360</v>
      </c>
      <c r="U41" t="s">
        <v>73</v>
      </c>
      <c r="V41" t="s">
        <v>49</v>
      </c>
      <c r="W41" s="2">
        <v>9360</v>
      </c>
      <c r="X41" s="2">
        <v>0</v>
      </c>
      <c r="Y41" s="2">
        <v>9360</v>
      </c>
      <c r="Z41" s="2">
        <v>0</v>
      </c>
      <c r="AA41" s="2">
        <v>0</v>
      </c>
      <c r="AB41" s="3">
        <v>-9360</v>
      </c>
    </row>
    <row r="42" spans="1:28">
      <c r="A42" s="5" t="str">
        <f t="shared" si="0"/>
        <v>204</v>
      </c>
      <c r="B42" s="5" t="str">
        <f>VLOOKUP(A42,Vlookups!O:P,2,FALSE)</f>
        <v>FED/GRANT</v>
      </c>
      <c r="C42" s="5" t="str">
        <f t="shared" si="1"/>
        <v>E</v>
      </c>
      <c r="D42" s="5" t="str">
        <f t="shared" si="2"/>
        <v>53</v>
      </c>
      <c r="E42" s="5" t="str">
        <f t="shared" si="3"/>
        <v>62--</v>
      </c>
      <c r="F42" s="5" t="str">
        <f>VLOOKUP(E42,Vlookups!K:M,3,FALSE)</f>
        <v>Op Exp</v>
      </c>
      <c r="G42" s="5" t="str">
        <f t="shared" si="14"/>
        <v>6299</v>
      </c>
      <c r="H42" s="5" t="str">
        <f t="shared" si="15"/>
        <v>MISC. CONTRACTED SERVICE</v>
      </c>
      <c r="I42" s="5" t="str">
        <f t="shared" si="16"/>
        <v>044</v>
      </c>
      <c r="J42" s="5" t="str">
        <f>VLOOKUP(I42,Vlookups!A:D,2,FALSE)</f>
        <v>MSG Ramirez Middle School</v>
      </c>
      <c r="K42" s="5" t="str">
        <f>VLOOKUP(I42,Vlookups!A:D,3,FALSE)</f>
        <v>MSG RAMIREZ K8</v>
      </c>
      <c r="L42" s="5" t="str">
        <f t="shared" si="17"/>
        <v>99</v>
      </c>
      <c r="M42" s="5" t="str">
        <f t="shared" si="18"/>
        <v>880</v>
      </c>
      <c r="N42" s="5" t="str">
        <f>VLOOKUP(M42,Vlookups!G:I,2,FALSE)</f>
        <v>TECHNOLOGY</v>
      </c>
      <c r="O42" s="5" t="str">
        <f>VLOOKUP(M42,Vlookups!G:I,3,FALSE)</f>
        <v>CIO</v>
      </c>
      <c r="P42" s="6">
        <f t="shared" si="19"/>
        <v>0</v>
      </c>
      <c r="Q42" s="6">
        <f t="shared" si="20"/>
        <v>0</v>
      </c>
      <c r="R42" s="6">
        <f t="shared" si="21"/>
        <v>0</v>
      </c>
      <c r="S42" s="6">
        <f t="shared" si="22"/>
        <v>9360</v>
      </c>
      <c r="T42" s="6">
        <f t="shared" si="23"/>
        <v>9360</v>
      </c>
      <c r="U42" t="s">
        <v>74</v>
      </c>
      <c r="V42" t="s">
        <v>49</v>
      </c>
      <c r="W42" s="2">
        <v>0</v>
      </c>
      <c r="X42" s="2">
        <v>0</v>
      </c>
      <c r="Y42" s="2">
        <v>0</v>
      </c>
      <c r="Z42" s="2">
        <v>0</v>
      </c>
      <c r="AA42" s="2">
        <v>9360</v>
      </c>
      <c r="AB42" s="2">
        <v>9360</v>
      </c>
    </row>
    <row r="43" spans="1:28">
      <c r="A43" s="5" t="str">
        <f t="shared" si="0"/>
        <v>204</v>
      </c>
      <c r="B43" s="5" t="str">
        <f>VLOOKUP(A43,Vlookups!O:P,2,FALSE)</f>
        <v>FED/GRANT</v>
      </c>
      <c r="C43" s="5" t="str">
        <f t="shared" si="1"/>
        <v>E</v>
      </c>
      <c r="D43" s="5" t="str">
        <f t="shared" si="2"/>
        <v>53</v>
      </c>
      <c r="E43" s="5" t="str">
        <f t="shared" si="3"/>
        <v>63--</v>
      </c>
      <c r="F43" s="5" t="str">
        <f>VLOOKUP(E43,Vlookups!K:M,3,FALSE)</f>
        <v>Op Exp</v>
      </c>
      <c r="G43" s="5" t="str">
        <f t="shared" si="14"/>
        <v>6399</v>
      </c>
      <c r="H43" s="5" t="str">
        <f t="shared" si="15"/>
        <v>GENERAL SUPPLIES</v>
      </c>
      <c r="I43" s="5" t="str">
        <f t="shared" si="16"/>
        <v>035</v>
      </c>
      <c r="J43" s="5" t="str">
        <f>VLOOKUP(I43,Vlookups!A:D,2,FALSE)</f>
        <v>Richmond Elementary</v>
      </c>
      <c r="K43" s="5" t="str">
        <f>VLOOKUP(I43,Vlookups!A:D,3,FALSE)</f>
        <v>RICHMOND K8</v>
      </c>
      <c r="L43" s="5" t="str">
        <f t="shared" si="17"/>
        <v>99</v>
      </c>
      <c r="M43" s="5" t="str">
        <f t="shared" si="18"/>
        <v>880</v>
      </c>
      <c r="N43" s="5" t="str">
        <f>VLOOKUP(M43,Vlookups!G:I,2,FALSE)</f>
        <v>TECHNOLOGY</v>
      </c>
      <c r="O43" s="5" t="str">
        <f>VLOOKUP(M43,Vlookups!G:I,3,FALSE)</f>
        <v>CIO</v>
      </c>
      <c r="P43" s="6">
        <f t="shared" si="19"/>
        <v>51172</v>
      </c>
      <c r="Q43" s="6">
        <f t="shared" si="20"/>
        <v>0</v>
      </c>
      <c r="R43" s="6">
        <f t="shared" si="21"/>
        <v>0</v>
      </c>
      <c r="S43" s="6">
        <f t="shared" si="22"/>
        <v>0</v>
      </c>
      <c r="T43" s="6">
        <f t="shared" si="23"/>
        <v>-51172</v>
      </c>
      <c r="U43" t="s">
        <v>75</v>
      </c>
      <c r="V43" t="s">
        <v>54</v>
      </c>
      <c r="W43" s="2">
        <v>51172</v>
      </c>
      <c r="X43" s="2">
        <v>0</v>
      </c>
      <c r="Y43" s="2">
        <v>0</v>
      </c>
      <c r="Z43" s="2">
        <v>51172</v>
      </c>
      <c r="AA43" s="2">
        <v>0</v>
      </c>
      <c r="AB43" s="3">
        <v>-51172</v>
      </c>
    </row>
    <row r="44" spans="1:28">
      <c r="A44" s="5" t="str">
        <f t="shared" si="0"/>
        <v>204</v>
      </c>
      <c r="B44" s="5" t="str">
        <f>VLOOKUP(A44,Vlookups!O:P,2,FALSE)</f>
        <v>FED/GRANT</v>
      </c>
      <c r="C44" s="5" t="str">
        <f t="shared" si="1"/>
        <v>E</v>
      </c>
      <c r="D44" s="5" t="str">
        <f t="shared" si="2"/>
        <v>53</v>
      </c>
      <c r="E44" s="5" t="str">
        <f t="shared" si="3"/>
        <v>63--</v>
      </c>
      <c r="F44" s="5" t="str">
        <f>VLOOKUP(E44,Vlookups!K:M,3,FALSE)</f>
        <v>Op Exp</v>
      </c>
      <c r="G44" s="5" t="str">
        <f t="shared" si="14"/>
        <v>6399</v>
      </c>
      <c r="H44" s="5" t="str">
        <f t="shared" si="15"/>
        <v>GENERAL SUPPLIES</v>
      </c>
      <c r="I44" s="5" t="str">
        <f t="shared" si="16"/>
        <v>036</v>
      </c>
      <c r="J44" s="5" t="str">
        <f>VLOOKUP(I44,Vlookups!A:D,2,FALSE)</f>
        <v>Richmond Middle School</v>
      </c>
      <c r="K44" s="5" t="str">
        <f>VLOOKUP(I44,Vlookups!A:D,3,FALSE)</f>
        <v>RICHMOND K8</v>
      </c>
      <c r="L44" s="5" t="str">
        <f t="shared" si="17"/>
        <v>99</v>
      </c>
      <c r="M44" s="5" t="str">
        <f t="shared" si="18"/>
        <v>880</v>
      </c>
      <c r="N44" s="5" t="str">
        <f>VLOOKUP(M44,Vlookups!G:I,2,FALSE)</f>
        <v>TECHNOLOGY</v>
      </c>
      <c r="O44" s="5" t="str">
        <f>VLOOKUP(M44,Vlookups!G:I,3,FALSE)</f>
        <v>CIO</v>
      </c>
      <c r="P44" s="6">
        <f t="shared" si="19"/>
        <v>145011</v>
      </c>
      <c r="Q44" s="6">
        <f t="shared" si="20"/>
        <v>0</v>
      </c>
      <c r="R44" s="6">
        <f t="shared" si="21"/>
        <v>0</v>
      </c>
      <c r="S44" s="6">
        <f t="shared" si="22"/>
        <v>0</v>
      </c>
      <c r="T44" s="6">
        <f t="shared" si="23"/>
        <v>-145011</v>
      </c>
      <c r="U44" t="s">
        <v>76</v>
      </c>
      <c r="V44" t="s">
        <v>54</v>
      </c>
      <c r="W44" s="2">
        <v>145011</v>
      </c>
      <c r="X44" s="2">
        <v>0</v>
      </c>
      <c r="Y44" s="2">
        <v>0</v>
      </c>
      <c r="Z44" s="2">
        <v>145011</v>
      </c>
      <c r="AA44" s="2">
        <v>0</v>
      </c>
      <c r="AB44" s="3">
        <v>-145011</v>
      </c>
    </row>
    <row r="45" spans="1:28">
      <c r="A45" s="5" t="str">
        <f t="shared" si="0"/>
        <v>204</v>
      </c>
      <c r="B45" s="5" t="str">
        <f>VLOOKUP(A45,Vlookups!O:P,2,FALSE)</f>
        <v>FED/GRANT</v>
      </c>
      <c r="C45" s="5" t="str">
        <f t="shared" si="1"/>
        <v>E</v>
      </c>
      <c r="D45" s="5" t="str">
        <f t="shared" si="2"/>
        <v>53</v>
      </c>
      <c r="E45" s="5" t="str">
        <f t="shared" si="3"/>
        <v>63--</v>
      </c>
      <c r="F45" s="5" t="str">
        <f>VLOOKUP(E45,Vlookups!K:M,3,FALSE)</f>
        <v>Op Exp</v>
      </c>
      <c r="G45" s="5" t="str">
        <f t="shared" si="14"/>
        <v>6399</v>
      </c>
      <c r="H45" s="5" t="str">
        <f t="shared" si="15"/>
        <v>GENERAL SUPPLIES</v>
      </c>
      <c r="I45" s="5" t="str">
        <f t="shared" si="16"/>
        <v>037</v>
      </c>
      <c r="J45" s="5" t="str">
        <f>VLOOKUP(I45,Vlookups!A:D,2,FALSE)</f>
        <v>Heritage Elementary</v>
      </c>
      <c r="K45" s="5" t="str">
        <f>VLOOKUP(I45,Vlookups!A:D,3,FALSE)</f>
        <v>HERITAGE K8</v>
      </c>
      <c r="L45" s="5" t="str">
        <f t="shared" si="17"/>
        <v>99</v>
      </c>
      <c r="M45" s="5" t="str">
        <f t="shared" si="18"/>
        <v>880</v>
      </c>
      <c r="N45" s="5" t="str">
        <f>VLOOKUP(M45,Vlookups!G:I,2,FALSE)</f>
        <v>TECHNOLOGY</v>
      </c>
      <c r="O45" s="5" t="str">
        <f>VLOOKUP(M45,Vlookups!G:I,3,FALSE)</f>
        <v>CIO</v>
      </c>
      <c r="P45" s="6">
        <f t="shared" si="19"/>
        <v>51172</v>
      </c>
      <c r="Q45" s="6">
        <f t="shared" si="20"/>
        <v>0</v>
      </c>
      <c r="R45" s="6">
        <f t="shared" si="21"/>
        <v>0</v>
      </c>
      <c r="S45" s="6">
        <f t="shared" si="22"/>
        <v>0</v>
      </c>
      <c r="T45" s="6">
        <f t="shared" si="23"/>
        <v>-51172</v>
      </c>
      <c r="U45" t="s">
        <v>77</v>
      </c>
      <c r="V45" t="s">
        <v>54</v>
      </c>
      <c r="W45" s="2">
        <v>51172</v>
      </c>
      <c r="X45" s="2">
        <v>0</v>
      </c>
      <c r="Y45" s="2">
        <v>0</v>
      </c>
      <c r="Z45" s="2">
        <v>51172</v>
      </c>
      <c r="AA45" s="2">
        <v>0</v>
      </c>
      <c r="AB45" s="3">
        <v>-51172</v>
      </c>
    </row>
    <row r="46" spans="1:28">
      <c r="A46" s="5" t="str">
        <f t="shared" si="0"/>
        <v>204</v>
      </c>
      <c r="B46" s="5" t="str">
        <f>VLOOKUP(A46,Vlookups!O:P,2,FALSE)</f>
        <v>FED/GRANT</v>
      </c>
      <c r="C46" s="5" t="str">
        <f t="shared" si="1"/>
        <v>E</v>
      </c>
      <c r="D46" s="5" t="str">
        <f t="shared" si="2"/>
        <v>53</v>
      </c>
      <c r="E46" s="5" t="str">
        <f t="shared" si="3"/>
        <v>63--</v>
      </c>
      <c r="F46" s="5" t="str">
        <f>VLOOKUP(E46,Vlookups!K:M,3,FALSE)</f>
        <v>Op Exp</v>
      </c>
      <c r="G46" s="5" t="str">
        <f t="shared" si="14"/>
        <v>6399</v>
      </c>
      <c r="H46" s="5" t="str">
        <f t="shared" si="15"/>
        <v>GENERAL SUPPLIES</v>
      </c>
      <c r="I46" s="5" t="str">
        <f t="shared" si="16"/>
        <v>038</v>
      </c>
      <c r="J46" s="5" t="str">
        <f>VLOOKUP(I46,Vlookups!A:D,2,FALSE)</f>
        <v>Heritage Middle School</v>
      </c>
      <c r="K46" s="5" t="str">
        <f>VLOOKUP(I46,Vlookups!A:D,3,FALSE)</f>
        <v>HERITAGE K8</v>
      </c>
      <c r="L46" s="5" t="str">
        <f t="shared" si="17"/>
        <v>99</v>
      </c>
      <c r="M46" s="5" t="str">
        <f t="shared" si="18"/>
        <v>880</v>
      </c>
      <c r="N46" s="5" t="str">
        <f>VLOOKUP(M46,Vlookups!G:I,2,FALSE)</f>
        <v>TECHNOLOGY</v>
      </c>
      <c r="O46" s="5" t="str">
        <f>VLOOKUP(M46,Vlookups!G:I,3,FALSE)</f>
        <v>CIO</v>
      </c>
      <c r="P46" s="6">
        <f t="shared" si="19"/>
        <v>188947</v>
      </c>
      <c r="Q46" s="6">
        <f t="shared" si="20"/>
        <v>0</v>
      </c>
      <c r="R46" s="6">
        <f t="shared" si="21"/>
        <v>0</v>
      </c>
      <c r="S46" s="6">
        <f t="shared" si="22"/>
        <v>0</v>
      </c>
      <c r="T46" s="6">
        <f t="shared" si="23"/>
        <v>-188947</v>
      </c>
      <c r="U46" t="s">
        <v>78</v>
      </c>
      <c r="V46" t="s">
        <v>54</v>
      </c>
      <c r="W46" s="2">
        <v>188947</v>
      </c>
      <c r="X46" s="2">
        <v>0</v>
      </c>
      <c r="Y46" s="2">
        <v>0</v>
      </c>
      <c r="Z46" s="2">
        <v>188947</v>
      </c>
      <c r="AA46" s="2">
        <v>0</v>
      </c>
      <c r="AB46" s="3">
        <v>-188947</v>
      </c>
    </row>
    <row r="47" spans="1:28">
      <c r="A47" s="5" t="str">
        <f t="shared" si="0"/>
        <v>204</v>
      </c>
      <c r="B47" s="5" t="str">
        <f>VLOOKUP(A47,Vlookups!O:P,2,FALSE)</f>
        <v>FED/GRANT</v>
      </c>
      <c r="C47" s="5" t="str">
        <f t="shared" si="1"/>
        <v>E</v>
      </c>
      <c r="D47" s="5" t="str">
        <f t="shared" si="2"/>
        <v>53</v>
      </c>
      <c r="E47" s="5" t="str">
        <f t="shared" si="3"/>
        <v>63--</v>
      </c>
      <c r="F47" s="5" t="str">
        <f>VLOOKUP(E47,Vlookups!K:M,3,FALSE)</f>
        <v>Op Exp</v>
      </c>
      <c r="G47" s="5" t="str">
        <f t="shared" si="14"/>
        <v>6399</v>
      </c>
      <c r="H47" s="5" t="str">
        <f t="shared" si="15"/>
        <v>GENERAL SUPPLIES</v>
      </c>
      <c r="I47" s="5" t="str">
        <f t="shared" si="16"/>
        <v>039</v>
      </c>
      <c r="J47" s="5" t="str">
        <f>VLOOKUP(I47,Vlookups!A:D,2,FALSE)</f>
        <v>Pearland Elementary</v>
      </c>
      <c r="K47" s="5" t="str">
        <f>VLOOKUP(I47,Vlookups!A:D,3,FALSE)</f>
        <v>PEARLAND K8</v>
      </c>
      <c r="L47" s="5" t="str">
        <f t="shared" si="17"/>
        <v>99</v>
      </c>
      <c r="M47" s="5" t="str">
        <f t="shared" si="18"/>
        <v>880</v>
      </c>
      <c r="N47" s="5" t="str">
        <f>VLOOKUP(M47,Vlookups!G:I,2,FALSE)</f>
        <v>TECHNOLOGY</v>
      </c>
      <c r="O47" s="5" t="str">
        <f>VLOOKUP(M47,Vlookups!G:I,3,FALSE)</f>
        <v>CIO</v>
      </c>
      <c r="P47" s="6">
        <f t="shared" si="19"/>
        <v>168849</v>
      </c>
      <c r="Q47" s="6">
        <f t="shared" si="20"/>
        <v>0</v>
      </c>
      <c r="R47" s="6">
        <f t="shared" si="21"/>
        <v>0</v>
      </c>
      <c r="S47" s="6">
        <f t="shared" si="22"/>
        <v>0</v>
      </c>
      <c r="T47" s="6">
        <f t="shared" si="23"/>
        <v>-168849</v>
      </c>
      <c r="U47" t="s">
        <v>79</v>
      </c>
      <c r="V47" t="s">
        <v>54</v>
      </c>
      <c r="W47" s="2">
        <v>168849</v>
      </c>
      <c r="X47" s="2">
        <v>0</v>
      </c>
      <c r="Y47" s="2">
        <v>0</v>
      </c>
      <c r="Z47" s="2">
        <v>168849</v>
      </c>
      <c r="AA47" s="2">
        <v>0</v>
      </c>
      <c r="AB47" s="3">
        <v>-168849</v>
      </c>
    </row>
    <row r="48" spans="1:28">
      <c r="A48" s="5" t="str">
        <f t="shared" si="0"/>
        <v>204</v>
      </c>
      <c r="B48" s="5" t="str">
        <f>VLOOKUP(A48,Vlookups!O:P,2,FALSE)</f>
        <v>FED/GRANT</v>
      </c>
      <c r="C48" s="5" t="str">
        <f t="shared" si="1"/>
        <v>E</v>
      </c>
      <c r="D48" s="5" t="str">
        <f t="shared" si="2"/>
        <v>53</v>
      </c>
      <c r="E48" s="5" t="str">
        <f t="shared" si="3"/>
        <v>63--</v>
      </c>
      <c r="F48" s="5" t="str">
        <f>VLOOKUP(E48,Vlookups!K:M,3,FALSE)</f>
        <v>Op Exp</v>
      </c>
      <c r="G48" s="5" t="str">
        <f t="shared" si="14"/>
        <v>6399</v>
      </c>
      <c r="H48" s="5" t="str">
        <f t="shared" si="15"/>
        <v>GENERAL SUPPLIES</v>
      </c>
      <c r="I48" s="5" t="str">
        <f t="shared" si="16"/>
        <v>040</v>
      </c>
      <c r="J48" s="5" t="str">
        <f>VLOOKUP(I48,Vlookups!A:D,2,FALSE)</f>
        <v>Pearland Middle School</v>
      </c>
      <c r="K48" s="5" t="str">
        <f>VLOOKUP(I48,Vlookups!A:D,3,FALSE)</f>
        <v>PEARLAND K8</v>
      </c>
      <c r="L48" s="5" t="str">
        <f t="shared" si="17"/>
        <v>99</v>
      </c>
      <c r="M48" s="5" t="str">
        <f t="shared" si="18"/>
        <v>880</v>
      </c>
      <c r="N48" s="5" t="str">
        <f>VLOOKUP(M48,Vlookups!G:I,2,FALSE)</f>
        <v>TECHNOLOGY</v>
      </c>
      <c r="O48" s="5" t="str">
        <f>VLOOKUP(M48,Vlookups!G:I,3,FALSE)</f>
        <v>CIO</v>
      </c>
      <c r="P48" s="6">
        <f t="shared" si="19"/>
        <v>71264</v>
      </c>
      <c r="Q48" s="6">
        <f t="shared" si="20"/>
        <v>0</v>
      </c>
      <c r="R48" s="6">
        <f t="shared" si="21"/>
        <v>0</v>
      </c>
      <c r="S48" s="6">
        <f t="shared" si="22"/>
        <v>0</v>
      </c>
      <c r="T48" s="6">
        <f t="shared" si="23"/>
        <v>-71264</v>
      </c>
      <c r="U48" t="s">
        <v>80</v>
      </c>
      <c r="V48" t="s">
        <v>54</v>
      </c>
      <c r="W48" s="2">
        <v>71264</v>
      </c>
      <c r="X48" s="2">
        <v>0</v>
      </c>
      <c r="Y48" s="2">
        <v>0</v>
      </c>
      <c r="Z48" s="2">
        <v>71264</v>
      </c>
      <c r="AA48" s="2">
        <v>0</v>
      </c>
      <c r="AB48" s="3">
        <v>-71264</v>
      </c>
    </row>
    <row r="49" spans="1:28">
      <c r="A49" s="5" t="str">
        <f t="shared" si="0"/>
        <v>204</v>
      </c>
      <c r="B49" s="5" t="str">
        <f>VLOOKUP(A49,Vlookups!O:P,2,FALSE)</f>
        <v>FED/GRANT</v>
      </c>
      <c r="C49" s="5" t="str">
        <f t="shared" si="1"/>
        <v>E</v>
      </c>
      <c r="D49" s="5" t="str">
        <f t="shared" si="2"/>
        <v>53</v>
      </c>
      <c r="E49" s="5" t="str">
        <f t="shared" si="3"/>
        <v>63--</v>
      </c>
      <c r="F49" s="5" t="str">
        <f>VLOOKUP(E49,Vlookups!K:M,3,FALSE)</f>
        <v>Op Exp</v>
      </c>
      <c r="G49" s="5" t="str">
        <f t="shared" si="14"/>
        <v>6399</v>
      </c>
      <c r="H49" s="5" t="str">
        <f t="shared" si="15"/>
        <v>GENERAL SUPPLIES</v>
      </c>
      <c r="I49" s="5" t="str">
        <f t="shared" si="16"/>
        <v>044</v>
      </c>
      <c r="J49" s="5" t="str">
        <f>VLOOKUP(I49,Vlookups!A:D,2,FALSE)</f>
        <v>MSG Ramirez Middle School</v>
      </c>
      <c r="K49" s="5" t="str">
        <f>VLOOKUP(I49,Vlookups!A:D,3,FALSE)</f>
        <v>MSG RAMIREZ K8</v>
      </c>
      <c r="L49" s="5" t="str">
        <f t="shared" si="17"/>
        <v>99</v>
      </c>
      <c r="M49" s="5" t="str">
        <f t="shared" si="18"/>
        <v>880</v>
      </c>
      <c r="N49" s="5" t="str">
        <f>VLOOKUP(M49,Vlookups!G:I,2,FALSE)</f>
        <v>TECHNOLOGY</v>
      </c>
      <c r="O49" s="5" t="str">
        <f>VLOOKUP(M49,Vlookups!G:I,3,FALSE)</f>
        <v>CIO</v>
      </c>
      <c r="P49" s="6">
        <f t="shared" si="19"/>
        <v>2689</v>
      </c>
      <c r="Q49" s="6">
        <f t="shared" si="20"/>
        <v>0</v>
      </c>
      <c r="R49" s="6">
        <f t="shared" si="21"/>
        <v>7852.16</v>
      </c>
      <c r="S49" s="6">
        <f t="shared" si="22"/>
        <v>0</v>
      </c>
      <c r="T49" s="6">
        <f t="shared" si="23"/>
        <v>-2689</v>
      </c>
      <c r="U49" t="s">
        <v>81</v>
      </c>
      <c r="V49" t="s">
        <v>54</v>
      </c>
      <c r="W49" s="2">
        <v>2689</v>
      </c>
      <c r="X49" s="2">
        <v>0</v>
      </c>
      <c r="Y49" s="2">
        <v>7852.16</v>
      </c>
      <c r="Z49" s="3">
        <v>-5163.16</v>
      </c>
      <c r="AA49" s="2">
        <v>0</v>
      </c>
      <c r="AB49" s="3">
        <v>-2689</v>
      </c>
    </row>
    <row r="50" spans="1:28">
      <c r="A50" s="5" t="str">
        <f t="shared" si="0"/>
        <v>204</v>
      </c>
      <c r="B50" s="5" t="str">
        <f>VLOOKUP(A50,Vlookups!O:P,2,FALSE)</f>
        <v>FED/GRANT</v>
      </c>
      <c r="C50" s="5" t="str">
        <f t="shared" si="1"/>
        <v>E</v>
      </c>
      <c r="D50" s="5" t="str">
        <f t="shared" si="2"/>
        <v>53</v>
      </c>
      <c r="E50" s="5" t="str">
        <f t="shared" si="3"/>
        <v>63--</v>
      </c>
      <c r="F50" s="5" t="str">
        <f>VLOOKUP(E50,Vlookups!K:M,3,FALSE)</f>
        <v>Op Exp</v>
      </c>
      <c r="G50" s="5" t="str">
        <f t="shared" si="14"/>
        <v>6399</v>
      </c>
      <c r="H50" s="5" t="str">
        <f t="shared" si="15"/>
        <v>GENERAL SUPPLIES</v>
      </c>
      <c r="I50" s="5" t="str">
        <f t="shared" si="16"/>
        <v>044</v>
      </c>
      <c r="J50" s="5" t="str">
        <f>VLOOKUP(I50,Vlookups!A:D,2,FALSE)</f>
        <v>MSG Ramirez Middle School</v>
      </c>
      <c r="K50" s="5" t="str">
        <f>VLOOKUP(I50,Vlookups!A:D,3,FALSE)</f>
        <v>MSG RAMIREZ K8</v>
      </c>
      <c r="L50" s="5" t="str">
        <f t="shared" si="17"/>
        <v>99</v>
      </c>
      <c r="M50" s="5" t="str">
        <f t="shared" si="18"/>
        <v>880</v>
      </c>
      <c r="N50" s="5" t="str">
        <f>VLOOKUP(M50,Vlookups!G:I,2,FALSE)</f>
        <v>TECHNOLOGY</v>
      </c>
      <c r="O50" s="5" t="str">
        <f>VLOOKUP(M50,Vlookups!G:I,3,FALSE)</f>
        <v>CIO</v>
      </c>
      <c r="P50" s="6">
        <f t="shared" si="19"/>
        <v>161000</v>
      </c>
      <c r="Q50" s="6">
        <f t="shared" si="20"/>
        <v>0</v>
      </c>
      <c r="R50" s="6">
        <f t="shared" si="21"/>
        <v>0</v>
      </c>
      <c r="S50" s="6">
        <f t="shared" si="22"/>
        <v>0</v>
      </c>
      <c r="T50" s="6">
        <f t="shared" si="23"/>
        <v>-161000</v>
      </c>
      <c r="U50" t="s">
        <v>82</v>
      </c>
      <c r="V50" t="s">
        <v>54</v>
      </c>
      <c r="W50" s="2">
        <v>161000</v>
      </c>
      <c r="X50" s="2">
        <v>0</v>
      </c>
      <c r="Y50" s="2">
        <v>0</v>
      </c>
      <c r="Z50" s="2">
        <v>161000</v>
      </c>
      <c r="AA50" s="2">
        <v>0</v>
      </c>
      <c r="AB50" s="3">
        <v>-161000</v>
      </c>
    </row>
    <row r="51" spans="1:28">
      <c r="A51" s="5" t="str">
        <f t="shared" si="0"/>
        <v>206</v>
      </c>
      <c r="B51" s="5" t="str">
        <f>VLOOKUP(A51,Vlookups!O:P,2,FALSE)</f>
        <v>FED/GRANT</v>
      </c>
      <c r="C51" s="5" t="str">
        <f t="shared" si="1"/>
        <v>E</v>
      </c>
      <c r="D51" s="5" t="str">
        <f t="shared" si="2"/>
        <v>11</v>
      </c>
      <c r="E51" s="5" t="str">
        <f t="shared" si="3"/>
        <v>62--</v>
      </c>
      <c r="F51" s="5" t="str">
        <f>VLOOKUP(E51,Vlookups!K:M,3,FALSE)</f>
        <v>Op Exp</v>
      </c>
      <c r="G51" s="5" t="str">
        <f t="shared" si="14"/>
        <v>6299</v>
      </c>
      <c r="H51" s="5" t="str">
        <f t="shared" si="15"/>
        <v>MISC. CONTRACTED SERVICE</v>
      </c>
      <c r="I51" s="5" t="str">
        <f t="shared" si="16"/>
        <v>999</v>
      </c>
      <c r="J51" s="5" t="str">
        <f>VLOOKUP(I51,Vlookups!A:D,2,FALSE)</f>
        <v>CHARTER WIDE</v>
      </c>
      <c r="K51" s="5" t="str">
        <f>VLOOKUP(I51,Vlookups!A:D,3,FALSE)</f>
        <v>CHARTER WIDE</v>
      </c>
      <c r="L51" s="5" t="str">
        <f t="shared" si="17"/>
        <v>99</v>
      </c>
      <c r="M51" s="5" t="str">
        <f t="shared" si="18"/>
        <v>844</v>
      </c>
      <c r="N51" s="5" t="str">
        <f>VLOOKUP(M51,Vlookups!G:I,2,FALSE)</f>
        <v>FEDERAL PROGRAMS</v>
      </c>
      <c r="O51" s="5" t="str">
        <f>VLOOKUP(M51,Vlookups!G:I,3,FALSE)</f>
        <v>CFO</v>
      </c>
      <c r="P51" s="6">
        <f t="shared" si="19"/>
        <v>1400</v>
      </c>
      <c r="Q51" s="6">
        <f t="shared" si="20"/>
        <v>0</v>
      </c>
      <c r="R51" s="6">
        <f t="shared" si="21"/>
        <v>0</v>
      </c>
      <c r="S51" s="6">
        <f t="shared" si="22"/>
        <v>0</v>
      </c>
      <c r="T51" s="6">
        <f t="shared" si="23"/>
        <v>-1400</v>
      </c>
      <c r="U51" t="s">
        <v>83</v>
      </c>
      <c r="V51" t="s">
        <v>49</v>
      </c>
      <c r="W51" s="2">
        <v>1400</v>
      </c>
      <c r="X51" s="2">
        <v>0</v>
      </c>
      <c r="Y51" s="2">
        <v>0</v>
      </c>
      <c r="Z51" s="2">
        <v>1400</v>
      </c>
      <c r="AA51" s="2">
        <v>0</v>
      </c>
      <c r="AB51" s="3">
        <v>-1400</v>
      </c>
    </row>
    <row r="52" spans="1:28">
      <c r="A52" s="5" t="str">
        <f t="shared" si="0"/>
        <v>206</v>
      </c>
      <c r="B52" s="5" t="str">
        <f>VLOOKUP(A52,Vlookups!O:P,2,FALSE)</f>
        <v>FED/GRANT</v>
      </c>
      <c r="C52" s="5" t="str">
        <f t="shared" si="1"/>
        <v>E</v>
      </c>
      <c r="D52" s="5" t="str">
        <f t="shared" si="2"/>
        <v>11</v>
      </c>
      <c r="E52" s="5" t="str">
        <f t="shared" si="3"/>
        <v>63--</v>
      </c>
      <c r="F52" s="5" t="str">
        <f>VLOOKUP(E52,Vlookups!K:M,3,FALSE)</f>
        <v>Op Exp</v>
      </c>
      <c r="G52" s="5" t="str">
        <f t="shared" si="14"/>
        <v>6399</v>
      </c>
      <c r="H52" s="5" t="str">
        <f t="shared" si="15"/>
        <v>GENERAL SUPPLIES</v>
      </c>
      <c r="I52" s="5" t="str">
        <f t="shared" si="16"/>
        <v>999</v>
      </c>
      <c r="J52" s="5" t="str">
        <f>VLOOKUP(I52,Vlookups!A:D,2,FALSE)</f>
        <v>CHARTER WIDE</v>
      </c>
      <c r="K52" s="5" t="str">
        <f>VLOOKUP(I52,Vlookups!A:D,3,FALSE)</f>
        <v>CHARTER WIDE</v>
      </c>
      <c r="L52" s="5" t="str">
        <f t="shared" si="17"/>
        <v>99</v>
      </c>
      <c r="M52" s="5" t="str">
        <f t="shared" si="18"/>
        <v>844</v>
      </c>
      <c r="N52" s="5" t="str">
        <f>VLOOKUP(M52,Vlookups!G:I,2,FALSE)</f>
        <v>FEDERAL PROGRAMS</v>
      </c>
      <c r="O52" s="5" t="str">
        <f>VLOOKUP(M52,Vlookups!G:I,3,FALSE)</f>
        <v>CFO</v>
      </c>
      <c r="P52" s="6">
        <f t="shared" si="19"/>
        <v>4002</v>
      </c>
      <c r="Q52" s="6">
        <f t="shared" si="20"/>
        <v>0</v>
      </c>
      <c r="R52" s="6">
        <f t="shared" si="21"/>
        <v>0</v>
      </c>
      <c r="S52" s="6">
        <f t="shared" si="22"/>
        <v>0</v>
      </c>
      <c r="T52" s="6">
        <f t="shared" si="23"/>
        <v>-4002</v>
      </c>
      <c r="U52" t="s">
        <v>84</v>
      </c>
      <c r="V52" t="s">
        <v>54</v>
      </c>
      <c r="W52" s="2">
        <v>4002</v>
      </c>
      <c r="X52" s="2">
        <v>0</v>
      </c>
      <c r="Y52" s="2">
        <v>0</v>
      </c>
      <c r="Z52" s="2">
        <v>4002</v>
      </c>
      <c r="AA52" s="2">
        <v>0</v>
      </c>
      <c r="AB52" s="3">
        <v>-4002</v>
      </c>
    </row>
    <row r="53" spans="1:28">
      <c r="A53" s="5" t="str">
        <f t="shared" ref="A53:A116" si="24">LEFT(U53,3)</f>
        <v>206</v>
      </c>
      <c r="B53" s="5" t="str">
        <f>VLOOKUP(A53,Vlookups!O:P,2,FALSE)</f>
        <v>FED/GRANT</v>
      </c>
      <c r="C53" s="5" t="str">
        <f t="shared" ref="C53:C116" si="25">RIGHT(LEFT(U53,5),1)</f>
        <v>E</v>
      </c>
      <c r="D53" s="5" t="str">
        <f t="shared" ref="D53:D116" si="26">RIGHT(LEFT(U53,8),2)</f>
        <v>11</v>
      </c>
      <c r="E53" s="5" t="str">
        <f t="shared" ref="E53:E116" si="27">CONCATENATE(LEFT(G53,2),"--")</f>
        <v>64--</v>
      </c>
      <c r="F53" s="5" t="str">
        <f>VLOOKUP(E53,Vlookups!K:M,3,FALSE)</f>
        <v>Op Exp</v>
      </c>
      <c r="G53" s="5" t="str">
        <f t="shared" si="14"/>
        <v>6411</v>
      </c>
      <c r="H53" s="5" t="str">
        <f t="shared" si="15"/>
        <v>EMPLOYEE TRAVEL</v>
      </c>
      <c r="I53" s="5" t="str">
        <f t="shared" si="16"/>
        <v>999</v>
      </c>
      <c r="J53" s="5" t="str">
        <f>VLOOKUP(I53,Vlookups!A:D,2,FALSE)</f>
        <v>CHARTER WIDE</v>
      </c>
      <c r="K53" s="5" t="str">
        <f>VLOOKUP(I53,Vlookups!A:D,3,FALSE)</f>
        <v>CHARTER WIDE</v>
      </c>
      <c r="L53" s="5" t="str">
        <f t="shared" si="17"/>
        <v>99</v>
      </c>
      <c r="M53" s="5" t="str">
        <f t="shared" si="18"/>
        <v>844</v>
      </c>
      <c r="N53" s="5" t="str">
        <f>VLOOKUP(M53,Vlookups!G:I,2,FALSE)</f>
        <v>FEDERAL PROGRAMS</v>
      </c>
      <c r="O53" s="5" t="str">
        <f>VLOOKUP(M53,Vlookups!G:I,3,FALSE)</f>
        <v>CFO</v>
      </c>
      <c r="P53" s="6">
        <f t="shared" si="19"/>
        <v>7000</v>
      </c>
      <c r="Q53" s="6">
        <f t="shared" si="20"/>
        <v>0</v>
      </c>
      <c r="R53" s="6">
        <f t="shared" si="21"/>
        <v>0</v>
      </c>
      <c r="S53" s="6">
        <f t="shared" si="22"/>
        <v>0</v>
      </c>
      <c r="T53" s="6">
        <f t="shared" si="23"/>
        <v>-7000</v>
      </c>
      <c r="U53" t="s">
        <v>85</v>
      </c>
      <c r="V53" t="s">
        <v>56</v>
      </c>
      <c r="W53" s="2">
        <v>7000</v>
      </c>
      <c r="X53" s="2">
        <v>0</v>
      </c>
      <c r="Y53" s="2">
        <v>0</v>
      </c>
      <c r="Z53" s="2">
        <v>7000</v>
      </c>
      <c r="AA53" s="2">
        <v>0</v>
      </c>
      <c r="AB53" s="3">
        <v>-7000</v>
      </c>
    </row>
    <row r="54" spans="1:28">
      <c r="A54" s="5" t="str">
        <f t="shared" si="24"/>
        <v>206</v>
      </c>
      <c r="B54" s="5" t="str">
        <f>VLOOKUP(A54,Vlookups!O:P,2,FALSE)</f>
        <v>FED/GRANT</v>
      </c>
      <c r="C54" s="5" t="str">
        <f t="shared" si="25"/>
        <v>E</v>
      </c>
      <c r="D54" s="5" t="str">
        <f t="shared" si="26"/>
        <v>32</v>
      </c>
      <c r="E54" s="5" t="str">
        <f t="shared" si="27"/>
        <v>62--</v>
      </c>
      <c r="F54" s="5" t="str">
        <f>VLOOKUP(E54,Vlookups!K:M,3,FALSE)</f>
        <v>Op Exp</v>
      </c>
      <c r="G54" s="5" t="str">
        <f t="shared" si="14"/>
        <v>6299</v>
      </c>
      <c r="H54" s="5" t="str">
        <f t="shared" si="15"/>
        <v>MISC. CONTRACTED SERVICE</v>
      </c>
      <c r="I54" s="5" t="str">
        <f t="shared" si="16"/>
        <v>999</v>
      </c>
      <c r="J54" s="5" t="str">
        <f>VLOOKUP(I54,Vlookups!A:D,2,FALSE)</f>
        <v>CHARTER WIDE</v>
      </c>
      <c r="K54" s="5" t="str">
        <f>VLOOKUP(I54,Vlookups!A:D,3,FALSE)</f>
        <v>CHARTER WIDE</v>
      </c>
      <c r="L54" s="5" t="str">
        <f t="shared" si="17"/>
        <v>99</v>
      </c>
      <c r="M54" s="5" t="str">
        <f t="shared" si="18"/>
        <v>844</v>
      </c>
      <c r="N54" s="5" t="str">
        <f>VLOOKUP(M54,Vlookups!G:I,2,FALSE)</f>
        <v>FEDERAL PROGRAMS</v>
      </c>
      <c r="O54" s="5" t="str">
        <f>VLOOKUP(M54,Vlookups!G:I,3,FALSE)</f>
        <v>CFO</v>
      </c>
      <c r="P54" s="6">
        <f t="shared" si="19"/>
        <v>0</v>
      </c>
      <c r="Q54" s="6">
        <f t="shared" si="20"/>
        <v>398</v>
      </c>
      <c r="R54" s="6">
        <f t="shared" si="21"/>
        <v>998</v>
      </c>
      <c r="S54" s="6">
        <f t="shared" si="22"/>
        <v>0</v>
      </c>
      <c r="T54" s="6">
        <f t="shared" si="23"/>
        <v>0</v>
      </c>
      <c r="U54" t="s">
        <v>86</v>
      </c>
      <c r="V54" t="s">
        <v>49</v>
      </c>
      <c r="W54" s="2">
        <v>0</v>
      </c>
      <c r="X54" s="2">
        <v>398</v>
      </c>
      <c r="Y54" s="2">
        <v>998</v>
      </c>
      <c r="Z54" s="3">
        <v>-1396</v>
      </c>
      <c r="AA54" s="2">
        <v>0</v>
      </c>
      <c r="AB54" s="2">
        <v>0</v>
      </c>
    </row>
    <row r="55" spans="1:28">
      <c r="A55" s="5" t="str">
        <f t="shared" si="24"/>
        <v>211</v>
      </c>
      <c r="B55" s="5" t="str">
        <f>VLOOKUP(A55,Vlookups!O:P,2,FALSE)</f>
        <v>FED/GRANT</v>
      </c>
      <c r="C55" s="5" t="str">
        <f t="shared" si="25"/>
        <v>E</v>
      </c>
      <c r="D55" s="5" t="str">
        <f t="shared" si="26"/>
        <v>11</v>
      </c>
      <c r="E55" s="5" t="str">
        <f t="shared" si="27"/>
        <v>62--</v>
      </c>
      <c r="F55" s="5" t="str">
        <f>VLOOKUP(E55,Vlookups!K:M,3,FALSE)</f>
        <v>Op Exp</v>
      </c>
      <c r="G55" s="5" t="str">
        <f t="shared" si="14"/>
        <v>6299</v>
      </c>
      <c r="H55" s="5" t="str">
        <f t="shared" si="15"/>
        <v>MISC. CONTRACTED SERVICE</v>
      </c>
      <c r="I55" s="5" t="str">
        <f t="shared" si="16"/>
        <v>002</v>
      </c>
      <c r="J55" s="5" t="str">
        <f>VLOOKUP(I55,Vlookups!A:D,2,FALSE)</f>
        <v>GARLAND MIDDLE SCHOOL</v>
      </c>
      <c r="K55" s="5" t="str">
        <f>VLOOKUP(I55,Vlookups!A:D,3,FALSE)</f>
        <v>GARLAND K8</v>
      </c>
      <c r="L55" s="5" t="str">
        <f t="shared" si="17"/>
        <v>24</v>
      </c>
      <c r="M55" s="5" t="str">
        <f t="shared" si="18"/>
        <v>850</v>
      </c>
      <c r="N55" s="5" t="str">
        <f>VLOOKUP(M55,Vlookups!G:I,2,FALSE)</f>
        <v>DEPUTY SUPT ACADEMICS/STU SERV</v>
      </c>
      <c r="O55" s="5" t="str">
        <f>VLOOKUP(M55,Vlookups!G:I,3,FALSE)</f>
        <v>DSASS</v>
      </c>
      <c r="P55" s="6">
        <f t="shared" si="19"/>
        <v>42990</v>
      </c>
      <c r="Q55" s="6">
        <f t="shared" si="20"/>
        <v>10747.5</v>
      </c>
      <c r="R55" s="6">
        <f t="shared" si="21"/>
        <v>32242.5</v>
      </c>
      <c r="S55" s="6">
        <f t="shared" si="22"/>
        <v>0</v>
      </c>
      <c r="T55" s="6">
        <f t="shared" si="23"/>
        <v>-42990</v>
      </c>
      <c r="U55" t="s">
        <v>87</v>
      </c>
      <c r="V55" t="s">
        <v>49</v>
      </c>
      <c r="W55" s="2">
        <v>42990</v>
      </c>
      <c r="X55" s="2">
        <v>10747.5</v>
      </c>
      <c r="Y55" s="2">
        <v>32242.5</v>
      </c>
      <c r="Z55" s="2">
        <v>0</v>
      </c>
      <c r="AA55" s="2">
        <v>0</v>
      </c>
      <c r="AB55" s="3">
        <v>-42990</v>
      </c>
    </row>
    <row r="56" spans="1:28">
      <c r="A56" s="5" t="str">
        <f t="shared" si="24"/>
        <v>211</v>
      </c>
      <c r="B56" s="5" t="str">
        <f>VLOOKUP(A56,Vlookups!O:P,2,FALSE)</f>
        <v>FED/GRANT</v>
      </c>
      <c r="C56" s="5" t="str">
        <f t="shared" si="25"/>
        <v>E</v>
      </c>
      <c r="D56" s="5" t="str">
        <f t="shared" si="26"/>
        <v>11</v>
      </c>
      <c r="E56" s="5" t="str">
        <f t="shared" si="27"/>
        <v>62--</v>
      </c>
      <c r="F56" s="5" t="str">
        <f>VLOOKUP(E56,Vlookups!K:M,3,FALSE)</f>
        <v>Op Exp</v>
      </c>
      <c r="G56" s="5" t="str">
        <f t="shared" si="14"/>
        <v>6299</v>
      </c>
      <c r="H56" s="5" t="str">
        <f t="shared" si="15"/>
        <v>MISC. CONTRACTED SERVICE</v>
      </c>
      <c r="I56" s="5" t="str">
        <f t="shared" si="16"/>
        <v>002</v>
      </c>
      <c r="J56" s="5" t="str">
        <f>VLOOKUP(I56,Vlookups!A:D,2,FALSE)</f>
        <v>GARLAND MIDDLE SCHOOL</v>
      </c>
      <c r="K56" s="5" t="str">
        <f>VLOOKUP(I56,Vlookups!A:D,3,FALSE)</f>
        <v>GARLAND K8</v>
      </c>
      <c r="L56" s="5" t="str">
        <f t="shared" si="17"/>
        <v>24</v>
      </c>
      <c r="M56" s="5" t="str">
        <f t="shared" si="18"/>
        <v>850</v>
      </c>
      <c r="N56" s="5" t="str">
        <f>VLOOKUP(M56,Vlookups!G:I,2,FALSE)</f>
        <v>DEPUTY SUPT ACADEMICS/STU SERV</v>
      </c>
      <c r="O56" s="5" t="str">
        <f>VLOOKUP(M56,Vlookups!G:I,3,FALSE)</f>
        <v>DSASS</v>
      </c>
      <c r="P56" s="6">
        <f t="shared" si="19"/>
        <v>0</v>
      </c>
      <c r="Q56" s="6">
        <f t="shared" si="20"/>
        <v>0</v>
      </c>
      <c r="R56" s="6">
        <f t="shared" si="21"/>
        <v>0</v>
      </c>
      <c r="S56" s="6">
        <f t="shared" si="22"/>
        <v>42990</v>
      </c>
      <c r="T56" s="6">
        <f t="shared" si="23"/>
        <v>42990</v>
      </c>
      <c r="U56" t="s">
        <v>88</v>
      </c>
      <c r="V56" t="s">
        <v>49</v>
      </c>
      <c r="W56" s="2">
        <v>0</v>
      </c>
      <c r="X56" s="2">
        <v>0</v>
      </c>
      <c r="Y56" s="2">
        <v>0</v>
      </c>
      <c r="Z56" s="2">
        <v>0</v>
      </c>
      <c r="AA56" s="2">
        <v>42990</v>
      </c>
      <c r="AB56" s="2">
        <v>42990</v>
      </c>
    </row>
    <row r="57" spans="1:28">
      <c r="A57" s="5" t="str">
        <f t="shared" si="24"/>
        <v>211</v>
      </c>
      <c r="B57" s="5" t="str">
        <f>VLOOKUP(A57,Vlookups!O:P,2,FALSE)</f>
        <v>FED/GRANT</v>
      </c>
      <c r="C57" s="5" t="str">
        <f t="shared" si="25"/>
        <v>E</v>
      </c>
      <c r="D57" s="5" t="str">
        <f t="shared" si="26"/>
        <v>11</v>
      </c>
      <c r="E57" s="5" t="str">
        <f t="shared" si="27"/>
        <v>62--</v>
      </c>
      <c r="F57" s="5" t="str">
        <f>VLOOKUP(E57,Vlookups!K:M,3,FALSE)</f>
        <v>Op Exp</v>
      </c>
      <c r="G57" s="5" t="str">
        <f t="shared" si="14"/>
        <v>6299</v>
      </c>
      <c r="H57" s="5" t="str">
        <f t="shared" si="15"/>
        <v>MISC. CONTRACTED SERVICE</v>
      </c>
      <c r="I57" s="5" t="str">
        <f t="shared" si="16"/>
        <v>003</v>
      </c>
      <c r="J57" s="5" t="str">
        <f>VLOOKUP(I57,Vlookups!A:D,2,FALSE)</f>
        <v>GARLAND HIGH SCHOOL</v>
      </c>
      <c r="K57" s="5" t="str">
        <f>VLOOKUP(I57,Vlookups!A:D,3,FALSE)</f>
        <v>GARLAND HS</v>
      </c>
      <c r="L57" s="5" t="str">
        <f t="shared" si="17"/>
        <v>24</v>
      </c>
      <c r="M57" s="5" t="str">
        <f t="shared" si="18"/>
        <v>850</v>
      </c>
      <c r="N57" s="5" t="str">
        <f>VLOOKUP(M57,Vlookups!G:I,2,FALSE)</f>
        <v>DEPUTY SUPT ACADEMICS/STU SERV</v>
      </c>
      <c r="O57" s="5" t="str">
        <f>VLOOKUP(M57,Vlookups!G:I,3,FALSE)</f>
        <v>DSASS</v>
      </c>
      <c r="P57" s="6">
        <f t="shared" si="19"/>
        <v>42990</v>
      </c>
      <c r="Q57" s="6">
        <f t="shared" si="20"/>
        <v>10747.5</v>
      </c>
      <c r="R57" s="6">
        <f t="shared" si="21"/>
        <v>32242.5</v>
      </c>
      <c r="S57" s="6">
        <f t="shared" si="22"/>
        <v>0</v>
      </c>
      <c r="T57" s="6">
        <f t="shared" si="23"/>
        <v>-42990</v>
      </c>
      <c r="U57" t="s">
        <v>89</v>
      </c>
      <c r="V57" t="s">
        <v>49</v>
      </c>
      <c r="W57" s="2">
        <v>42990</v>
      </c>
      <c r="X57" s="2">
        <v>10747.5</v>
      </c>
      <c r="Y57" s="2">
        <v>32242.5</v>
      </c>
      <c r="Z57" s="2">
        <v>0</v>
      </c>
      <c r="AA57" s="2">
        <v>0</v>
      </c>
      <c r="AB57" s="3">
        <v>-42990</v>
      </c>
    </row>
    <row r="58" spans="1:28">
      <c r="A58" s="5" t="str">
        <f t="shared" si="24"/>
        <v>211</v>
      </c>
      <c r="B58" s="5" t="str">
        <f>VLOOKUP(A58,Vlookups!O:P,2,FALSE)</f>
        <v>FED/GRANT</v>
      </c>
      <c r="C58" s="5" t="str">
        <f t="shared" si="25"/>
        <v>E</v>
      </c>
      <c r="D58" s="5" t="str">
        <f t="shared" si="26"/>
        <v>11</v>
      </c>
      <c r="E58" s="5" t="str">
        <f t="shared" si="27"/>
        <v>62--</v>
      </c>
      <c r="F58" s="5" t="str">
        <f>VLOOKUP(E58,Vlookups!K:M,3,FALSE)</f>
        <v>Op Exp</v>
      </c>
      <c r="G58" s="5" t="str">
        <f t="shared" si="14"/>
        <v>6299</v>
      </c>
      <c r="H58" s="5" t="str">
        <f t="shared" si="15"/>
        <v>MISC. CONTRACTED SERVICE</v>
      </c>
      <c r="I58" s="5" t="str">
        <f t="shared" si="16"/>
        <v>003</v>
      </c>
      <c r="J58" s="5" t="str">
        <f>VLOOKUP(I58,Vlookups!A:D,2,FALSE)</f>
        <v>GARLAND HIGH SCHOOL</v>
      </c>
      <c r="K58" s="5" t="str">
        <f>VLOOKUP(I58,Vlookups!A:D,3,FALSE)</f>
        <v>GARLAND HS</v>
      </c>
      <c r="L58" s="5" t="str">
        <f t="shared" si="17"/>
        <v>24</v>
      </c>
      <c r="M58" s="5" t="str">
        <f t="shared" si="18"/>
        <v>850</v>
      </c>
      <c r="N58" s="5" t="str">
        <f>VLOOKUP(M58,Vlookups!G:I,2,FALSE)</f>
        <v>DEPUTY SUPT ACADEMICS/STU SERV</v>
      </c>
      <c r="O58" s="5" t="str">
        <f>VLOOKUP(M58,Vlookups!G:I,3,FALSE)</f>
        <v>DSASS</v>
      </c>
      <c r="P58" s="6">
        <f t="shared" si="19"/>
        <v>0</v>
      </c>
      <c r="Q58" s="6">
        <f t="shared" si="20"/>
        <v>0</v>
      </c>
      <c r="R58" s="6">
        <f t="shared" si="21"/>
        <v>0</v>
      </c>
      <c r="S58" s="6">
        <f t="shared" si="22"/>
        <v>42990</v>
      </c>
      <c r="T58" s="6">
        <f t="shared" si="23"/>
        <v>42990</v>
      </c>
      <c r="U58" t="s">
        <v>90</v>
      </c>
      <c r="V58" t="s">
        <v>49</v>
      </c>
      <c r="W58" s="2">
        <v>0</v>
      </c>
      <c r="X58" s="2">
        <v>0</v>
      </c>
      <c r="Y58" s="2">
        <v>0</v>
      </c>
      <c r="Z58" s="2">
        <v>0</v>
      </c>
      <c r="AA58" s="2">
        <v>42990</v>
      </c>
      <c r="AB58" s="2">
        <v>42990</v>
      </c>
    </row>
    <row r="59" spans="1:28">
      <c r="A59" s="5" t="str">
        <f t="shared" si="24"/>
        <v>211</v>
      </c>
      <c r="B59" s="5" t="str">
        <f>VLOOKUP(A59,Vlookups!O:P,2,FALSE)</f>
        <v>FED/GRANT</v>
      </c>
      <c r="C59" s="5" t="str">
        <f t="shared" si="25"/>
        <v>E</v>
      </c>
      <c r="D59" s="5" t="str">
        <f t="shared" si="26"/>
        <v>11</v>
      </c>
      <c r="E59" s="5" t="str">
        <f t="shared" si="27"/>
        <v>62--</v>
      </c>
      <c r="F59" s="5" t="str">
        <f>VLOOKUP(E59,Vlookups!K:M,3,FALSE)</f>
        <v>Op Exp</v>
      </c>
      <c r="G59" s="5" t="str">
        <f t="shared" si="14"/>
        <v>6299</v>
      </c>
      <c r="H59" s="5" t="str">
        <f t="shared" si="15"/>
        <v>MISC. CONTRACTED SERVICE</v>
      </c>
      <c r="I59" s="5" t="str">
        <f t="shared" si="16"/>
        <v>006</v>
      </c>
      <c r="J59" s="5" t="str">
        <f>VLOOKUP(I59,Vlookups!A:D,2,FALSE)</f>
        <v>ARLINGTON HIGH SCHOOL</v>
      </c>
      <c r="K59" s="5" t="str">
        <f>VLOOKUP(I59,Vlookups!A:D,3,FALSE)</f>
        <v>ARLINGTON HS</v>
      </c>
      <c r="L59" s="5" t="str">
        <f t="shared" si="17"/>
        <v>24</v>
      </c>
      <c r="M59" s="5" t="str">
        <f t="shared" si="18"/>
        <v>850</v>
      </c>
      <c r="N59" s="5" t="str">
        <f>VLOOKUP(M59,Vlookups!G:I,2,FALSE)</f>
        <v>DEPUTY SUPT ACADEMICS/STU SERV</v>
      </c>
      <c r="O59" s="5" t="str">
        <f>VLOOKUP(M59,Vlookups!G:I,3,FALSE)</f>
        <v>DSASS</v>
      </c>
      <c r="P59" s="6">
        <f t="shared" si="19"/>
        <v>42990</v>
      </c>
      <c r="Q59" s="6">
        <f t="shared" si="20"/>
        <v>10747.5</v>
      </c>
      <c r="R59" s="6">
        <f t="shared" si="21"/>
        <v>32242.5</v>
      </c>
      <c r="S59" s="6">
        <f t="shared" si="22"/>
        <v>0</v>
      </c>
      <c r="T59" s="6">
        <f t="shared" si="23"/>
        <v>-42990</v>
      </c>
      <c r="U59" t="s">
        <v>91</v>
      </c>
      <c r="V59" t="s">
        <v>49</v>
      </c>
      <c r="W59" s="2">
        <v>42990</v>
      </c>
      <c r="X59" s="2">
        <v>10747.5</v>
      </c>
      <c r="Y59" s="2">
        <v>32242.5</v>
      </c>
      <c r="Z59" s="2">
        <v>0</v>
      </c>
      <c r="AA59" s="2">
        <v>0</v>
      </c>
      <c r="AB59" s="3">
        <v>-42990</v>
      </c>
    </row>
    <row r="60" spans="1:28">
      <c r="A60" s="5" t="str">
        <f t="shared" si="24"/>
        <v>211</v>
      </c>
      <c r="B60" s="5" t="str">
        <f>VLOOKUP(A60,Vlookups!O:P,2,FALSE)</f>
        <v>FED/GRANT</v>
      </c>
      <c r="C60" s="5" t="str">
        <f t="shared" si="25"/>
        <v>E</v>
      </c>
      <c r="D60" s="5" t="str">
        <f t="shared" si="26"/>
        <v>11</v>
      </c>
      <c r="E60" s="5" t="str">
        <f t="shared" si="27"/>
        <v>62--</v>
      </c>
      <c r="F60" s="5" t="str">
        <f>VLOOKUP(E60,Vlookups!K:M,3,FALSE)</f>
        <v>Op Exp</v>
      </c>
      <c r="G60" s="5" t="str">
        <f t="shared" si="14"/>
        <v>6299</v>
      </c>
      <c r="H60" s="5" t="str">
        <f t="shared" si="15"/>
        <v>MISC. CONTRACTED SERVICE</v>
      </c>
      <c r="I60" s="5" t="str">
        <f t="shared" si="16"/>
        <v>006</v>
      </c>
      <c r="J60" s="5" t="str">
        <f>VLOOKUP(I60,Vlookups!A:D,2,FALSE)</f>
        <v>ARLINGTON HIGH SCHOOL</v>
      </c>
      <c r="K60" s="5" t="str">
        <f>VLOOKUP(I60,Vlookups!A:D,3,FALSE)</f>
        <v>ARLINGTON HS</v>
      </c>
      <c r="L60" s="5" t="str">
        <f t="shared" si="17"/>
        <v>24</v>
      </c>
      <c r="M60" s="5" t="str">
        <f t="shared" si="18"/>
        <v>850</v>
      </c>
      <c r="N60" s="5" t="str">
        <f>VLOOKUP(M60,Vlookups!G:I,2,FALSE)</f>
        <v>DEPUTY SUPT ACADEMICS/STU SERV</v>
      </c>
      <c r="O60" s="5" t="str">
        <f>VLOOKUP(M60,Vlookups!G:I,3,FALSE)</f>
        <v>DSASS</v>
      </c>
      <c r="P60" s="6">
        <f t="shared" si="19"/>
        <v>0</v>
      </c>
      <c r="Q60" s="6">
        <f t="shared" si="20"/>
        <v>0</v>
      </c>
      <c r="R60" s="6">
        <f t="shared" si="21"/>
        <v>0</v>
      </c>
      <c r="S60" s="6">
        <f t="shared" si="22"/>
        <v>42990</v>
      </c>
      <c r="T60" s="6">
        <f t="shared" si="23"/>
        <v>42990</v>
      </c>
      <c r="U60" t="s">
        <v>92</v>
      </c>
      <c r="V60" t="s">
        <v>49</v>
      </c>
      <c r="W60" s="2">
        <v>0</v>
      </c>
      <c r="X60" s="2">
        <v>0</v>
      </c>
      <c r="Y60" s="2">
        <v>0</v>
      </c>
      <c r="Z60" s="2">
        <v>0</v>
      </c>
      <c r="AA60" s="2">
        <v>42990</v>
      </c>
      <c r="AB60" s="2">
        <v>42990</v>
      </c>
    </row>
    <row r="61" spans="1:28">
      <c r="A61" s="5" t="str">
        <f t="shared" si="24"/>
        <v>211</v>
      </c>
      <c r="B61" s="5" t="str">
        <f>VLOOKUP(A61,Vlookups!O:P,2,FALSE)</f>
        <v>FED/GRANT</v>
      </c>
      <c r="C61" s="5" t="str">
        <f t="shared" si="25"/>
        <v>E</v>
      </c>
      <c r="D61" s="5" t="str">
        <f t="shared" si="26"/>
        <v>11</v>
      </c>
      <c r="E61" s="5" t="str">
        <f t="shared" si="27"/>
        <v>62--</v>
      </c>
      <c r="F61" s="5" t="str">
        <f>VLOOKUP(E61,Vlookups!K:M,3,FALSE)</f>
        <v>Op Exp</v>
      </c>
      <c r="G61" s="5" t="str">
        <f t="shared" si="14"/>
        <v>6299</v>
      </c>
      <c r="H61" s="5" t="str">
        <f t="shared" si="15"/>
        <v>MISC. CONTRACTED SERVICE</v>
      </c>
      <c r="I61" s="5" t="str">
        <f t="shared" si="16"/>
        <v>009</v>
      </c>
      <c r="J61" s="5" t="str">
        <f>VLOOKUP(I61,Vlookups!A:D,2,FALSE)</f>
        <v>KELLER HIGH SCHOOL</v>
      </c>
      <c r="K61" s="5" t="str">
        <f>VLOOKUP(I61,Vlookups!A:D,3,FALSE)</f>
        <v>KELLER HS</v>
      </c>
      <c r="L61" s="5" t="str">
        <f t="shared" si="17"/>
        <v>24</v>
      </c>
      <c r="M61" s="5" t="str">
        <f t="shared" si="18"/>
        <v>850</v>
      </c>
      <c r="N61" s="5" t="str">
        <f>VLOOKUP(M61,Vlookups!G:I,2,FALSE)</f>
        <v>DEPUTY SUPT ACADEMICS/STU SERV</v>
      </c>
      <c r="O61" s="5" t="str">
        <f>VLOOKUP(M61,Vlookups!G:I,3,FALSE)</f>
        <v>DSASS</v>
      </c>
      <c r="P61" s="6">
        <f t="shared" si="19"/>
        <v>42990</v>
      </c>
      <c r="Q61" s="6">
        <f t="shared" si="20"/>
        <v>10747.5</v>
      </c>
      <c r="R61" s="6">
        <f t="shared" si="21"/>
        <v>32242.5</v>
      </c>
      <c r="S61" s="6">
        <f t="shared" si="22"/>
        <v>0</v>
      </c>
      <c r="T61" s="6">
        <f t="shared" si="23"/>
        <v>-42990</v>
      </c>
      <c r="U61" t="s">
        <v>93</v>
      </c>
      <c r="V61" t="s">
        <v>49</v>
      </c>
      <c r="W61" s="2">
        <v>42990</v>
      </c>
      <c r="X61" s="2">
        <v>10747.5</v>
      </c>
      <c r="Y61" s="2">
        <v>32242.5</v>
      </c>
      <c r="Z61" s="2">
        <v>0</v>
      </c>
      <c r="AA61" s="2">
        <v>0</v>
      </c>
      <c r="AB61" s="3">
        <v>-42990</v>
      </c>
    </row>
    <row r="62" spans="1:28">
      <c r="A62" s="5" t="str">
        <f t="shared" si="24"/>
        <v>211</v>
      </c>
      <c r="B62" s="5" t="str">
        <f>VLOOKUP(A62,Vlookups!O:P,2,FALSE)</f>
        <v>FED/GRANT</v>
      </c>
      <c r="C62" s="5" t="str">
        <f t="shared" si="25"/>
        <v>E</v>
      </c>
      <c r="D62" s="5" t="str">
        <f t="shared" si="26"/>
        <v>11</v>
      </c>
      <c r="E62" s="5" t="str">
        <f t="shared" si="27"/>
        <v>62--</v>
      </c>
      <c r="F62" s="5" t="str">
        <f>VLOOKUP(E62,Vlookups!K:M,3,FALSE)</f>
        <v>Op Exp</v>
      </c>
      <c r="G62" s="5" t="str">
        <f t="shared" si="14"/>
        <v>6299</v>
      </c>
      <c r="H62" s="5" t="str">
        <f t="shared" si="15"/>
        <v>MISC. CONTRACTED SERVICE</v>
      </c>
      <c r="I62" s="5" t="str">
        <f t="shared" si="16"/>
        <v>009</v>
      </c>
      <c r="J62" s="5" t="str">
        <f>VLOOKUP(I62,Vlookups!A:D,2,FALSE)</f>
        <v>KELLER HIGH SCHOOL</v>
      </c>
      <c r="K62" s="5" t="str">
        <f>VLOOKUP(I62,Vlookups!A:D,3,FALSE)</f>
        <v>KELLER HS</v>
      </c>
      <c r="L62" s="5" t="str">
        <f t="shared" si="17"/>
        <v>24</v>
      </c>
      <c r="M62" s="5" t="str">
        <f t="shared" si="18"/>
        <v>850</v>
      </c>
      <c r="N62" s="5" t="str">
        <f>VLOOKUP(M62,Vlookups!G:I,2,FALSE)</f>
        <v>DEPUTY SUPT ACADEMICS/STU SERV</v>
      </c>
      <c r="O62" s="5" t="str">
        <f>VLOOKUP(M62,Vlookups!G:I,3,FALSE)</f>
        <v>DSASS</v>
      </c>
      <c r="P62" s="6">
        <f t="shared" si="19"/>
        <v>0</v>
      </c>
      <c r="Q62" s="6">
        <f t="shared" si="20"/>
        <v>0</v>
      </c>
      <c r="R62" s="6">
        <f t="shared" si="21"/>
        <v>0</v>
      </c>
      <c r="S62" s="6">
        <f t="shared" si="22"/>
        <v>42990</v>
      </c>
      <c r="T62" s="6">
        <f t="shared" si="23"/>
        <v>42990</v>
      </c>
      <c r="U62" t="s">
        <v>94</v>
      </c>
      <c r="V62" t="s">
        <v>49</v>
      </c>
      <c r="W62" s="2">
        <v>0</v>
      </c>
      <c r="X62" s="2">
        <v>0</v>
      </c>
      <c r="Y62" s="2">
        <v>0</v>
      </c>
      <c r="Z62" s="2">
        <v>0</v>
      </c>
      <c r="AA62" s="2">
        <v>42990</v>
      </c>
      <c r="AB62" s="2">
        <v>42990</v>
      </c>
    </row>
    <row r="63" spans="1:28">
      <c r="A63" s="5" t="str">
        <f t="shared" si="24"/>
        <v>211</v>
      </c>
      <c r="B63" s="5" t="str">
        <f>VLOOKUP(A63,Vlookups!O:P,2,FALSE)</f>
        <v>FED/GRANT</v>
      </c>
      <c r="C63" s="5" t="str">
        <f t="shared" si="25"/>
        <v>E</v>
      </c>
      <c r="D63" s="5" t="str">
        <f t="shared" si="26"/>
        <v>11</v>
      </c>
      <c r="E63" s="5" t="str">
        <f t="shared" si="27"/>
        <v>62--</v>
      </c>
      <c r="F63" s="5" t="str">
        <f>VLOOKUP(E63,Vlookups!K:M,3,FALSE)</f>
        <v>Op Exp</v>
      </c>
      <c r="G63" s="5" t="str">
        <f t="shared" si="14"/>
        <v>6299</v>
      </c>
      <c r="H63" s="5" t="str">
        <f t="shared" si="15"/>
        <v>MISC. CONTRACTED SERVICE</v>
      </c>
      <c r="I63" s="5" t="str">
        <f t="shared" si="16"/>
        <v>012</v>
      </c>
      <c r="J63" s="5" t="str">
        <f>VLOOKUP(I63,Vlookups!A:D,2,FALSE)</f>
        <v>NORTH RICHLAND HILLS ELEMENTAR</v>
      </c>
      <c r="K63" s="5" t="str">
        <f>VLOOKUP(I63,Vlookups!A:D,3,FALSE)</f>
        <v>NORTH RICHLAND HILLS K8</v>
      </c>
      <c r="L63" s="5" t="str">
        <f t="shared" si="17"/>
        <v>24</v>
      </c>
      <c r="M63" s="5" t="str">
        <f t="shared" si="18"/>
        <v>850</v>
      </c>
      <c r="N63" s="5" t="str">
        <f>VLOOKUP(M63,Vlookups!G:I,2,FALSE)</f>
        <v>DEPUTY SUPT ACADEMICS/STU SERV</v>
      </c>
      <c r="O63" s="5" t="str">
        <f>VLOOKUP(M63,Vlookups!G:I,3,FALSE)</f>
        <v>DSASS</v>
      </c>
      <c r="P63" s="6">
        <f t="shared" si="19"/>
        <v>42990</v>
      </c>
      <c r="Q63" s="6">
        <f t="shared" si="20"/>
        <v>10747.5</v>
      </c>
      <c r="R63" s="6">
        <f t="shared" si="21"/>
        <v>32242.5</v>
      </c>
      <c r="S63" s="6">
        <f t="shared" si="22"/>
        <v>0</v>
      </c>
      <c r="T63" s="6">
        <f t="shared" si="23"/>
        <v>-42990</v>
      </c>
      <c r="U63" t="s">
        <v>95</v>
      </c>
      <c r="V63" t="s">
        <v>49</v>
      </c>
      <c r="W63" s="2">
        <v>42990</v>
      </c>
      <c r="X63" s="2">
        <v>10747.5</v>
      </c>
      <c r="Y63" s="2">
        <v>32242.5</v>
      </c>
      <c r="Z63" s="2">
        <v>0</v>
      </c>
      <c r="AA63" s="2">
        <v>0</v>
      </c>
      <c r="AB63" s="3">
        <v>-42990</v>
      </c>
    </row>
    <row r="64" spans="1:28">
      <c r="A64" s="5" t="str">
        <f t="shared" si="24"/>
        <v>211</v>
      </c>
      <c r="B64" s="5" t="str">
        <f>VLOOKUP(A64,Vlookups!O:P,2,FALSE)</f>
        <v>FED/GRANT</v>
      </c>
      <c r="C64" s="5" t="str">
        <f t="shared" si="25"/>
        <v>E</v>
      </c>
      <c r="D64" s="5" t="str">
        <f t="shared" si="26"/>
        <v>11</v>
      </c>
      <c r="E64" s="5" t="str">
        <f t="shared" si="27"/>
        <v>62--</v>
      </c>
      <c r="F64" s="5" t="str">
        <f>VLOOKUP(E64,Vlookups!K:M,3,FALSE)</f>
        <v>Op Exp</v>
      </c>
      <c r="G64" s="5" t="str">
        <f t="shared" si="14"/>
        <v>6299</v>
      </c>
      <c r="H64" s="5" t="str">
        <f t="shared" si="15"/>
        <v>MISC. CONTRACTED SERVICE</v>
      </c>
      <c r="I64" s="5" t="str">
        <f t="shared" si="16"/>
        <v>012</v>
      </c>
      <c r="J64" s="5" t="str">
        <f>VLOOKUP(I64,Vlookups!A:D,2,FALSE)</f>
        <v>NORTH RICHLAND HILLS ELEMENTAR</v>
      </c>
      <c r="K64" s="5" t="str">
        <f>VLOOKUP(I64,Vlookups!A:D,3,FALSE)</f>
        <v>NORTH RICHLAND HILLS K8</v>
      </c>
      <c r="L64" s="5" t="str">
        <f t="shared" si="17"/>
        <v>24</v>
      </c>
      <c r="M64" s="5" t="str">
        <f t="shared" si="18"/>
        <v>850</v>
      </c>
      <c r="N64" s="5" t="str">
        <f>VLOOKUP(M64,Vlookups!G:I,2,FALSE)</f>
        <v>DEPUTY SUPT ACADEMICS/STU SERV</v>
      </c>
      <c r="O64" s="5" t="str">
        <f>VLOOKUP(M64,Vlookups!G:I,3,FALSE)</f>
        <v>DSASS</v>
      </c>
      <c r="P64" s="6">
        <f t="shared" si="19"/>
        <v>0</v>
      </c>
      <c r="Q64" s="6">
        <f t="shared" si="20"/>
        <v>0</v>
      </c>
      <c r="R64" s="6">
        <f t="shared" si="21"/>
        <v>0</v>
      </c>
      <c r="S64" s="6">
        <f t="shared" si="22"/>
        <v>42990</v>
      </c>
      <c r="T64" s="6">
        <f t="shared" si="23"/>
        <v>42990</v>
      </c>
      <c r="U64" t="s">
        <v>96</v>
      </c>
      <c r="V64" t="s">
        <v>49</v>
      </c>
      <c r="W64" s="2">
        <v>0</v>
      </c>
      <c r="X64" s="2">
        <v>0</v>
      </c>
      <c r="Y64" s="2">
        <v>0</v>
      </c>
      <c r="Z64" s="2">
        <v>0</v>
      </c>
      <c r="AA64" s="2">
        <v>42990</v>
      </c>
      <c r="AB64" s="2">
        <v>42990</v>
      </c>
    </row>
    <row r="65" spans="1:28">
      <c r="A65" s="5" t="str">
        <f t="shared" si="24"/>
        <v>211</v>
      </c>
      <c r="B65" s="5" t="str">
        <f>VLOOKUP(A65,Vlookups!O:P,2,FALSE)</f>
        <v>FED/GRANT</v>
      </c>
      <c r="C65" s="5" t="str">
        <f t="shared" si="25"/>
        <v>E</v>
      </c>
      <c r="D65" s="5" t="str">
        <f t="shared" si="26"/>
        <v>11</v>
      </c>
      <c r="E65" s="5" t="str">
        <f t="shared" si="27"/>
        <v>62--</v>
      </c>
      <c r="F65" s="5" t="str">
        <f>VLOOKUP(E65,Vlookups!K:M,3,FALSE)</f>
        <v>Op Exp</v>
      </c>
      <c r="G65" s="5" t="str">
        <f t="shared" si="14"/>
        <v>6299</v>
      </c>
      <c r="H65" s="5" t="str">
        <f t="shared" si="15"/>
        <v>MISC. CONTRACTED SERVICE</v>
      </c>
      <c r="I65" s="5" t="str">
        <f t="shared" si="16"/>
        <v>013</v>
      </c>
      <c r="J65" s="5" t="str">
        <f>VLOOKUP(I65,Vlookups!A:D,2,FALSE)</f>
        <v>NORTH RICHLAND HILLS MIDDLE SC</v>
      </c>
      <c r="K65" s="5" t="str">
        <f>VLOOKUP(I65,Vlookups!A:D,3,FALSE)</f>
        <v>NORTH RICHLAND HILLS K8</v>
      </c>
      <c r="L65" s="5" t="str">
        <f t="shared" si="17"/>
        <v>24</v>
      </c>
      <c r="M65" s="5" t="str">
        <f t="shared" si="18"/>
        <v>850</v>
      </c>
      <c r="N65" s="5" t="str">
        <f>VLOOKUP(M65,Vlookups!G:I,2,FALSE)</f>
        <v>DEPUTY SUPT ACADEMICS/STU SERV</v>
      </c>
      <c r="O65" s="5" t="str">
        <f>VLOOKUP(M65,Vlookups!G:I,3,FALSE)</f>
        <v>DSASS</v>
      </c>
      <c r="P65" s="6">
        <f t="shared" si="19"/>
        <v>42990</v>
      </c>
      <c r="Q65" s="6">
        <f t="shared" si="20"/>
        <v>10747.5</v>
      </c>
      <c r="R65" s="6">
        <f t="shared" si="21"/>
        <v>32242.5</v>
      </c>
      <c r="S65" s="6">
        <f t="shared" si="22"/>
        <v>0</v>
      </c>
      <c r="T65" s="6">
        <f t="shared" si="23"/>
        <v>-42990</v>
      </c>
      <c r="U65" t="s">
        <v>97</v>
      </c>
      <c r="V65" t="s">
        <v>49</v>
      </c>
      <c r="W65" s="2">
        <v>42990</v>
      </c>
      <c r="X65" s="2">
        <v>10747.5</v>
      </c>
      <c r="Y65" s="2">
        <v>32242.5</v>
      </c>
      <c r="Z65" s="2">
        <v>0</v>
      </c>
      <c r="AA65" s="2">
        <v>0</v>
      </c>
      <c r="AB65" s="3">
        <v>-42990</v>
      </c>
    </row>
    <row r="66" spans="1:28">
      <c r="A66" s="5" t="str">
        <f t="shared" si="24"/>
        <v>211</v>
      </c>
      <c r="B66" s="5" t="str">
        <f>VLOOKUP(A66,Vlookups!O:P,2,FALSE)</f>
        <v>FED/GRANT</v>
      </c>
      <c r="C66" s="5" t="str">
        <f t="shared" si="25"/>
        <v>E</v>
      </c>
      <c r="D66" s="5" t="str">
        <f t="shared" si="26"/>
        <v>11</v>
      </c>
      <c r="E66" s="5" t="str">
        <f t="shared" si="27"/>
        <v>62--</v>
      </c>
      <c r="F66" s="5" t="str">
        <f>VLOOKUP(E66,Vlookups!K:M,3,FALSE)</f>
        <v>Op Exp</v>
      </c>
      <c r="G66" s="5" t="str">
        <f t="shared" si="14"/>
        <v>6299</v>
      </c>
      <c r="H66" s="5" t="str">
        <f t="shared" si="15"/>
        <v>MISC. CONTRACTED SERVICE</v>
      </c>
      <c r="I66" s="5" t="str">
        <f t="shared" si="16"/>
        <v>013</v>
      </c>
      <c r="J66" s="5" t="str">
        <f>VLOOKUP(I66,Vlookups!A:D,2,FALSE)</f>
        <v>NORTH RICHLAND HILLS MIDDLE SC</v>
      </c>
      <c r="K66" s="5" t="str">
        <f>VLOOKUP(I66,Vlookups!A:D,3,FALSE)</f>
        <v>NORTH RICHLAND HILLS K8</v>
      </c>
      <c r="L66" s="5" t="str">
        <f t="shared" si="17"/>
        <v>24</v>
      </c>
      <c r="M66" s="5" t="str">
        <f t="shared" si="18"/>
        <v>850</v>
      </c>
      <c r="N66" s="5" t="str">
        <f>VLOOKUP(M66,Vlookups!G:I,2,FALSE)</f>
        <v>DEPUTY SUPT ACADEMICS/STU SERV</v>
      </c>
      <c r="O66" s="5" t="str">
        <f>VLOOKUP(M66,Vlookups!G:I,3,FALSE)</f>
        <v>DSASS</v>
      </c>
      <c r="P66" s="6">
        <f t="shared" si="19"/>
        <v>0</v>
      </c>
      <c r="Q66" s="6">
        <f t="shared" si="20"/>
        <v>0</v>
      </c>
      <c r="R66" s="6">
        <f t="shared" si="21"/>
        <v>0</v>
      </c>
      <c r="S66" s="6">
        <f t="shared" si="22"/>
        <v>42990</v>
      </c>
      <c r="T66" s="6">
        <f t="shared" si="23"/>
        <v>42990</v>
      </c>
      <c r="U66" t="s">
        <v>98</v>
      </c>
      <c r="V66" t="s">
        <v>49</v>
      </c>
      <c r="W66" s="2">
        <v>0</v>
      </c>
      <c r="X66" s="2">
        <v>0</v>
      </c>
      <c r="Y66" s="2">
        <v>0</v>
      </c>
      <c r="Z66" s="2">
        <v>0</v>
      </c>
      <c r="AA66" s="2">
        <v>42990</v>
      </c>
      <c r="AB66" s="2">
        <v>42990</v>
      </c>
    </row>
    <row r="67" spans="1:28">
      <c r="A67" s="5" t="str">
        <f t="shared" si="24"/>
        <v>211</v>
      </c>
      <c r="B67" s="5" t="str">
        <f>VLOOKUP(A67,Vlookups!O:P,2,FALSE)</f>
        <v>FED/GRANT</v>
      </c>
      <c r="C67" s="5" t="str">
        <f t="shared" si="25"/>
        <v>E</v>
      </c>
      <c r="D67" s="5" t="str">
        <f t="shared" si="26"/>
        <v>11</v>
      </c>
      <c r="E67" s="5" t="str">
        <f t="shared" si="27"/>
        <v>62--</v>
      </c>
      <c r="F67" s="5" t="str">
        <f>VLOOKUP(E67,Vlookups!K:M,3,FALSE)</f>
        <v>Op Exp</v>
      </c>
      <c r="G67" s="5" t="str">
        <f t="shared" si="14"/>
        <v>6299</v>
      </c>
      <c r="H67" s="5" t="str">
        <f t="shared" si="15"/>
        <v>MISC. CONTRACTED SERVICE</v>
      </c>
      <c r="I67" s="5" t="str">
        <f t="shared" si="16"/>
        <v>017</v>
      </c>
      <c r="J67" s="5" t="str">
        <f>VLOOKUP(I67,Vlookups!A:D,2,FALSE)</f>
        <v>WESTPARK MIDDLE SCHOOL</v>
      </c>
      <c r="K67" s="5" t="str">
        <f>VLOOKUP(I67,Vlookups!A:D,3,FALSE)</f>
        <v>WESTPARK K8</v>
      </c>
      <c r="L67" s="5" t="str">
        <f t="shared" si="17"/>
        <v>24</v>
      </c>
      <c r="M67" s="5" t="str">
        <f t="shared" si="18"/>
        <v>850</v>
      </c>
      <c r="N67" s="5" t="str">
        <f>VLOOKUP(M67,Vlookups!G:I,2,FALSE)</f>
        <v>DEPUTY SUPT ACADEMICS/STU SERV</v>
      </c>
      <c r="O67" s="5" t="str">
        <f>VLOOKUP(M67,Vlookups!G:I,3,FALSE)</f>
        <v>DSASS</v>
      </c>
      <c r="P67" s="6">
        <f t="shared" si="19"/>
        <v>42990</v>
      </c>
      <c r="Q67" s="6">
        <f t="shared" si="20"/>
        <v>10747.5</v>
      </c>
      <c r="R67" s="6">
        <f t="shared" si="21"/>
        <v>32242.5</v>
      </c>
      <c r="S67" s="6">
        <f t="shared" si="22"/>
        <v>0</v>
      </c>
      <c r="T67" s="6">
        <f t="shared" si="23"/>
        <v>-42990</v>
      </c>
      <c r="U67" t="s">
        <v>99</v>
      </c>
      <c r="V67" t="s">
        <v>49</v>
      </c>
      <c r="W67" s="2">
        <v>42990</v>
      </c>
      <c r="X67" s="2">
        <v>10747.5</v>
      </c>
      <c r="Y67" s="2">
        <v>32242.5</v>
      </c>
      <c r="Z67" s="2">
        <v>0</v>
      </c>
      <c r="AA67" s="2">
        <v>0</v>
      </c>
      <c r="AB67" s="3">
        <v>-42990</v>
      </c>
    </row>
    <row r="68" spans="1:28">
      <c r="A68" s="5" t="str">
        <f t="shared" si="24"/>
        <v>211</v>
      </c>
      <c r="B68" s="5" t="str">
        <f>VLOOKUP(A68,Vlookups!O:P,2,FALSE)</f>
        <v>FED/GRANT</v>
      </c>
      <c r="C68" s="5" t="str">
        <f t="shared" si="25"/>
        <v>E</v>
      </c>
      <c r="D68" s="5" t="str">
        <f t="shared" si="26"/>
        <v>11</v>
      </c>
      <c r="E68" s="5" t="str">
        <f t="shared" si="27"/>
        <v>62--</v>
      </c>
      <c r="F68" s="5" t="str">
        <f>VLOOKUP(E68,Vlookups!K:M,3,FALSE)</f>
        <v>Op Exp</v>
      </c>
      <c r="G68" s="5" t="str">
        <f t="shared" si="14"/>
        <v>6299</v>
      </c>
      <c r="H68" s="5" t="str">
        <f t="shared" si="15"/>
        <v>MISC. CONTRACTED SERVICE</v>
      </c>
      <c r="I68" s="5" t="str">
        <f t="shared" si="16"/>
        <v>017</v>
      </c>
      <c r="J68" s="5" t="str">
        <f>VLOOKUP(I68,Vlookups!A:D,2,FALSE)</f>
        <v>WESTPARK MIDDLE SCHOOL</v>
      </c>
      <c r="K68" s="5" t="str">
        <f>VLOOKUP(I68,Vlookups!A:D,3,FALSE)</f>
        <v>WESTPARK K8</v>
      </c>
      <c r="L68" s="5" t="str">
        <f t="shared" si="17"/>
        <v>24</v>
      </c>
      <c r="M68" s="5" t="str">
        <f t="shared" si="18"/>
        <v>850</v>
      </c>
      <c r="N68" s="5" t="str">
        <f>VLOOKUP(M68,Vlookups!G:I,2,FALSE)</f>
        <v>DEPUTY SUPT ACADEMICS/STU SERV</v>
      </c>
      <c r="O68" s="5" t="str">
        <f>VLOOKUP(M68,Vlookups!G:I,3,FALSE)</f>
        <v>DSASS</v>
      </c>
      <c r="P68" s="6">
        <f t="shared" si="19"/>
        <v>0</v>
      </c>
      <c r="Q68" s="6">
        <f t="shared" si="20"/>
        <v>0</v>
      </c>
      <c r="R68" s="6">
        <f t="shared" si="21"/>
        <v>0</v>
      </c>
      <c r="S68" s="6">
        <f t="shared" si="22"/>
        <v>42990</v>
      </c>
      <c r="T68" s="6">
        <f t="shared" si="23"/>
        <v>42990</v>
      </c>
      <c r="U68" t="s">
        <v>100</v>
      </c>
      <c r="V68" t="s">
        <v>49</v>
      </c>
      <c r="W68" s="2">
        <v>0</v>
      </c>
      <c r="X68" s="2">
        <v>0</v>
      </c>
      <c r="Y68" s="2">
        <v>0</v>
      </c>
      <c r="Z68" s="2">
        <v>0</v>
      </c>
      <c r="AA68" s="2">
        <v>42990</v>
      </c>
      <c r="AB68" s="2">
        <v>42990</v>
      </c>
    </row>
    <row r="69" spans="1:28">
      <c r="A69" s="5" t="str">
        <f t="shared" si="24"/>
        <v>211</v>
      </c>
      <c r="B69" s="5" t="str">
        <f>VLOOKUP(A69,Vlookups!O:P,2,FALSE)</f>
        <v>FED/GRANT</v>
      </c>
      <c r="C69" s="5" t="str">
        <f t="shared" si="25"/>
        <v>E</v>
      </c>
      <c r="D69" s="5" t="str">
        <f t="shared" si="26"/>
        <v>11</v>
      </c>
      <c r="E69" s="5" t="str">
        <f t="shared" si="27"/>
        <v>62--</v>
      </c>
      <c r="F69" s="5" t="str">
        <f>VLOOKUP(E69,Vlookups!K:M,3,FALSE)</f>
        <v>Op Exp</v>
      </c>
      <c r="G69" s="5" t="str">
        <f t="shared" si="14"/>
        <v>6299</v>
      </c>
      <c r="H69" s="5" t="str">
        <f t="shared" si="15"/>
        <v>MISC. CONTRACTED SERVICE</v>
      </c>
      <c r="I69" s="5" t="str">
        <f t="shared" si="16"/>
        <v>018</v>
      </c>
      <c r="J69" s="5" t="str">
        <f>VLOOKUP(I69,Vlookups!A:D,2,FALSE)</f>
        <v>KATY/WEST PARK HS</v>
      </c>
      <c r="K69" s="5" t="str">
        <f>VLOOKUP(I69,Vlookups!A:D,3,FALSE)</f>
        <v>KATY WESTPARK HS</v>
      </c>
      <c r="L69" s="5" t="str">
        <f t="shared" si="17"/>
        <v>24</v>
      </c>
      <c r="M69" s="5" t="str">
        <f t="shared" si="18"/>
        <v>850</v>
      </c>
      <c r="N69" s="5" t="str">
        <f>VLOOKUP(M69,Vlookups!G:I,2,FALSE)</f>
        <v>DEPUTY SUPT ACADEMICS/STU SERV</v>
      </c>
      <c r="O69" s="5" t="str">
        <f>VLOOKUP(M69,Vlookups!G:I,3,FALSE)</f>
        <v>DSASS</v>
      </c>
      <c r="P69" s="6">
        <f t="shared" si="19"/>
        <v>42990</v>
      </c>
      <c r="Q69" s="6">
        <f t="shared" si="20"/>
        <v>10747.5</v>
      </c>
      <c r="R69" s="6">
        <f t="shared" si="21"/>
        <v>32242.5</v>
      </c>
      <c r="S69" s="6">
        <f t="shared" si="22"/>
        <v>0</v>
      </c>
      <c r="T69" s="6">
        <f t="shared" si="23"/>
        <v>-42990</v>
      </c>
      <c r="U69" t="s">
        <v>101</v>
      </c>
      <c r="V69" t="s">
        <v>49</v>
      </c>
      <c r="W69" s="2">
        <v>42990</v>
      </c>
      <c r="X69" s="2">
        <v>10747.5</v>
      </c>
      <c r="Y69" s="2">
        <v>32242.5</v>
      </c>
      <c r="Z69" s="2">
        <v>0</v>
      </c>
      <c r="AA69" s="2">
        <v>0</v>
      </c>
      <c r="AB69" s="3">
        <v>-42990</v>
      </c>
    </row>
    <row r="70" spans="1:28">
      <c r="A70" s="5" t="str">
        <f t="shared" si="24"/>
        <v>211</v>
      </c>
      <c r="B70" s="5" t="str">
        <f>VLOOKUP(A70,Vlookups!O:P,2,FALSE)</f>
        <v>FED/GRANT</v>
      </c>
      <c r="C70" s="5" t="str">
        <f t="shared" si="25"/>
        <v>E</v>
      </c>
      <c r="D70" s="5" t="str">
        <f t="shared" si="26"/>
        <v>11</v>
      </c>
      <c r="E70" s="5" t="str">
        <f t="shared" si="27"/>
        <v>62--</v>
      </c>
      <c r="F70" s="5" t="str">
        <f>VLOOKUP(E70,Vlookups!K:M,3,FALSE)</f>
        <v>Op Exp</v>
      </c>
      <c r="G70" s="5" t="str">
        <f t="shared" si="14"/>
        <v>6299</v>
      </c>
      <c r="H70" s="5" t="str">
        <f t="shared" si="15"/>
        <v>MISC. CONTRACTED SERVICE</v>
      </c>
      <c r="I70" s="5" t="str">
        <f t="shared" si="16"/>
        <v>018</v>
      </c>
      <c r="J70" s="5" t="str">
        <f>VLOOKUP(I70,Vlookups!A:D,2,FALSE)</f>
        <v>KATY/WEST PARK HS</v>
      </c>
      <c r="K70" s="5" t="str">
        <f>VLOOKUP(I70,Vlookups!A:D,3,FALSE)</f>
        <v>KATY WESTPARK HS</v>
      </c>
      <c r="L70" s="5" t="str">
        <f t="shared" si="17"/>
        <v>24</v>
      </c>
      <c r="M70" s="5" t="str">
        <f t="shared" si="18"/>
        <v>850</v>
      </c>
      <c r="N70" s="5" t="str">
        <f>VLOOKUP(M70,Vlookups!G:I,2,FALSE)</f>
        <v>DEPUTY SUPT ACADEMICS/STU SERV</v>
      </c>
      <c r="O70" s="5" t="str">
        <f>VLOOKUP(M70,Vlookups!G:I,3,FALSE)</f>
        <v>DSASS</v>
      </c>
      <c r="P70" s="6">
        <f t="shared" si="19"/>
        <v>0</v>
      </c>
      <c r="Q70" s="6">
        <f t="shared" si="20"/>
        <v>0</v>
      </c>
      <c r="R70" s="6">
        <f t="shared" si="21"/>
        <v>0</v>
      </c>
      <c r="S70" s="6">
        <f t="shared" si="22"/>
        <v>42990</v>
      </c>
      <c r="T70" s="6">
        <f t="shared" si="23"/>
        <v>42990</v>
      </c>
      <c r="U70" t="s">
        <v>102</v>
      </c>
      <c r="V70" t="s">
        <v>49</v>
      </c>
      <c r="W70" s="2">
        <v>0</v>
      </c>
      <c r="X70" s="2">
        <v>0</v>
      </c>
      <c r="Y70" s="2">
        <v>0</v>
      </c>
      <c r="Z70" s="2">
        <v>0</v>
      </c>
      <c r="AA70" s="2">
        <v>42990</v>
      </c>
      <c r="AB70" s="2">
        <v>42990</v>
      </c>
    </row>
    <row r="71" spans="1:28">
      <c r="A71" s="5" t="str">
        <f t="shared" si="24"/>
        <v>211</v>
      </c>
      <c r="B71" s="5" t="str">
        <f>VLOOKUP(A71,Vlookups!O:P,2,FALSE)</f>
        <v>FED/GRANT</v>
      </c>
      <c r="C71" s="5" t="str">
        <f t="shared" si="25"/>
        <v>E</v>
      </c>
      <c r="D71" s="5" t="str">
        <f t="shared" si="26"/>
        <v>11</v>
      </c>
      <c r="E71" s="5" t="str">
        <f t="shared" si="27"/>
        <v>62--</v>
      </c>
      <c r="F71" s="5" t="str">
        <f>VLOOKUP(E71,Vlookups!K:M,3,FALSE)</f>
        <v>Op Exp</v>
      </c>
      <c r="G71" s="5" t="str">
        <f t="shared" si="14"/>
        <v>6299</v>
      </c>
      <c r="H71" s="5" t="str">
        <f t="shared" si="15"/>
        <v>MISC. CONTRACTED SERVICE</v>
      </c>
      <c r="I71" s="5" t="str">
        <f t="shared" si="16"/>
        <v>019</v>
      </c>
      <c r="J71" s="5" t="str">
        <f>VLOOKUP(I71,Vlookups!A:D,2,FALSE)</f>
        <v>LANCASTER ELEMENTARY</v>
      </c>
      <c r="K71" s="5" t="str">
        <f>VLOOKUP(I71,Vlookups!A:D,3,FALSE)</f>
        <v>LANCASTER K8</v>
      </c>
      <c r="L71" s="5" t="str">
        <f t="shared" si="17"/>
        <v>24</v>
      </c>
      <c r="M71" s="5" t="str">
        <f t="shared" si="18"/>
        <v>850</v>
      </c>
      <c r="N71" s="5" t="str">
        <f>VLOOKUP(M71,Vlookups!G:I,2,FALSE)</f>
        <v>DEPUTY SUPT ACADEMICS/STU SERV</v>
      </c>
      <c r="O71" s="5" t="str">
        <f>VLOOKUP(M71,Vlookups!G:I,3,FALSE)</f>
        <v>DSASS</v>
      </c>
      <c r="P71" s="6">
        <f t="shared" si="19"/>
        <v>0</v>
      </c>
      <c r="Q71" s="6">
        <f t="shared" si="20"/>
        <v>10747.5</v>
      </c>
      <c r="R71" s="6">
        <f t="shared" si="21"/>
        <v>32242.5</v>
      </c>
      <c r="S71" s="6">
        <f t="shared" si="22"/>
        <v>0</v>
      </c>
      <c r="T71" s="6">
        <f t="shared" si="23"/>
        <v>0</v>
      </c>
      <c r="U71" t="s">
        <v>103</v>
      </c>
      <c r="V71" t="s">
        <v>49</v>
      </c>
      <c r="W71" s="2">
        <v>0</v>
      </c>
      <c r="X71" s="2">
        <v>10747.5</v>
      </c>
      <c r="Y71" s="2">
        <v>32242.5</v>
      </c>
      <c r="Z71" s="3">
        <v>-42990</v>
      </c>
      <c r="AA71" s="2">
        <v>0</v>
      </c>
      <c r="AB71" s="2">
        <v>0</v>
      </c>
    </row>
    <row r="72" spans="1:28">
      <c r="A72" s="5" t="str">
        <f t="shared" si="24"/>
        <v>211</v>
      </c>
      <c r="B72" s="5" t="str">
        <f>VLOOKUP(A72,Vlookups!O:P,2,FALSE)</f>
        <v>FED/GRANT</v>
      </c>
      <c r="C72" s="5" t="str">
        <f t="shared" si="25"/>
        <v>E</v>
      </c>
      <c r="D72" s="5" t="str">
        <f t="shared" si="26"/>
        <v>11</v>
      </c>
      <c r="E72" s="5" t="str">
        <f t="shared" si="27"/>
        <v>62--</v>
      </c>
      <c r="F72" s="5" t="str">
        <f>VLOOKUP(E72,Vlookups!K:M,3,FALSE)</f>
        <v>Op Exp</v>
      </c>
      <c r="G72" s="5" t="str">
        <f t="shared" si="14"/>
        <v>6299</v>
      </c>
      <c r="H72" s="5" t="str">
        <f t="shared" si="15"/>
        <v>MISC. CONTRACTED SERVICE</v>
      </c>
      <c r="I72" s="5" t="str">
        <f t="shared" si="16"/>
        <v>020</v>
      </c>
      <c r="J72" s="5" t="str">
        <f>VLOOKUP(I72,Vlookups!A:D,2,FALSE)</f>
        <v>LANCASTER MIDDLE SCHOOL</v>
      </c>
      <c r="K72" s="5" t="str">
        <f>VLOOKUP(I72,Vlookups!A:D,3,FALSE)</f>
        <v>LANCASTER K8</v>
      </c>
      <c r="L72" s="5" t="str">
        <f t="shared" si="17"/>
        <v>24</v>
      </c>
      <c r="M72" s="5" t="str">
        <f t="shared" si="18"/>
        <v>850</v>
      </c>
      <c r="N72" s="5" t="str">
        <f>VLOOKUP(M72,Vlookups!G:I,2,FALSE)</f>
        <v>DEPUTY SUPT ACADEMICS/STU SERV</v>
      </c>
      <c r="O72" s="5" t="str">
        <f>VLOOKUP(M72,Vlookups!G:I,3,FALSE)</f>
        <v>DSASS</v>
      </c>
      <c r="P72" s="6">
        <f t="shared" si="19"/>
        <v>0</v>
      </c>
      <c r="Q72" s="6">
        <f t="shared" si="20"/>
        <v>10747.5</v>
      </c>
      <c r="R72" s="6">
        <f t="shared" si="21"/>
        <v>32242.5</v>
      </c>
      <c r="S72" s="6">
        <f t="shared" si="22"/>
        <v>0</v>
      </c>
      <c r="T72" s="6">
        <f t="shared" si="23"/>
        <v>0</v>
      </c>
      <c r="U72" t="s">
        <v>104</v>
      </c>
      <c r="V72" t="s">
        <v>49</v>
      </c>
      <c r="W72" s="2">
        <v>0</v>
      </c>
      <c r="X72" s="2">
        <v>10747.5</v>
      </c>
      <c r="Y72" s="2">
        <v>32242.5</v>
      </c>
      <c r="Z72" s="3">
        <v>-42990</v>
      </c>
      <c r="AA72" s="2">
        <v>0</v>
      </c>
      <c r="AB72" s="2">
        <v>0</v>
      </c>
    </row>
    <row r="73" spans="1:28">
      <c r="A73" s="5" t="str">
        <f t="shared" si="24"/>
        <v>211</v>
      </c>
      <c r="B73" s="5" t="str">
        <f>VLOOKUP(A73,Vlookups!O:P,2,FALSE)</f>
        <v>FED/GRANT</v>
      </c>
      <c r="C73" s="5" t="str">
        <f t="shared" si="25"/>
        <v>E</v>
      </c>
      <c r="D73" s="5" t="str">
        <f t="shared" si="26"/>
        <v>11</v>
      </c>
      <c r="E73" s="5" t="str">
        <f t="shared" si="27"/>
        <v>62--</v>
      </c>
      <c r="F73" s="5" t="str">
        <f>VLOOKUP(E73,Vlookups!K:M,3,FALSE)</f>
        <v>Op Exp</v>
      </c>
      <c r="G73" s="5" t="str">
        <f t="shared" si="14"/>
        <v>6299</v>
      </c>
      <c r="H73" s="5" t="str">
        <f t="shared" si="15"/>
        <v>MISC. CONTRACTED SERVICE</v>
      </c>
      <c r="I73" s="5" t="str">
        <f t="shared" si="16"/>
        <v>021</v>
      </c>
      <c r="J73" s="5" t="str">
        <f>VLOOKUP(I73,Vlookups!A:D,2,FALSE)</f>
        <v>WOODHAVEN ELEMENTARY</v>
      </c>
      <c r="K73" s="5" t="str">
        <f>VLOOKUP(I73,Vlookups!A:D,3,FALSE)</f>
        <v>WOODHAVEN K8</v>
      </c>
      <c r="L73" s="5" t="str">
        <f t="shared" si="17"/>
        <v>24</v>
      </c>
      <c r="M73" s="5" t="str">
        <f t="shared" si="18"/>
        <v>850</v>
      </c>
      <c r="N73" s="5" t="str">
        <f>VLOOKUP(M73,Vlookups!G:I,2,FALSE)</f>
        <v>DEPUTY SUPT ACADEMICS/STU SERV</v>
      </c>
      <c r="O73" s="5" t="str">
        <f>VLOOKUP(M73,Vlookups!G:I,3,FALSE)</f>
        <v>DSASS</v>
      </c>
      <c r="P73" s="6">
        <f t="shared" si="19"/>
        <v>0</v>
      </c>
      <c r="Q73" s="6">
        <f t="shared" si="20"/>
        <v>10747.5</v>
      </c>
      <c r="R73" s="6">
        <f t="shared" si="21"/>
        <v>32242.5</v>
      </c>
      <c r="S73" s="6">
        <f t="shared" si="22"/>
        <v>0</v>
      </c>
      <c r="T73" s="6">
        <f t="shared" si="23"/>
        <v>0</v>
      </c>
      <c r="U73" t="s">
        <v>105</v>
      </c>
      <c r="V73" t="s">
        <v>49</v>
      </c>
      <c r="W73" s="2">
        <v>0</v>
      </c>
      <c r="X73" s="2">
        <v>10747.5</v>
      </c>
      <c r="Y73" s="2">
        <v>32242.5</v>
      </c>
      <c r="Z73" s="3">
        <v>-42990</v>
      </c>
      <c r="AA73" s="2">
        <v>0</v>
      </c>
      <c r="AB73" s="2">
        <v>0</v>
      </c>
    </row>
    <row r="74" spans="1:28">
      <c r="A74" s="5" t="str">
        <f t="shared" si="24"/>
        <v>211</v>
      </c>
      <c r="B74" s="5" t="str">
        <f>VLOOKUP(A74,Vlookups!O:P,2,FALSE)</f>
        <v>FED/GRANT</v>
      </c>
      <c r="C74" s="5" t="str">
        <f t="shared" si="25"/>
        <v>E</v>
      </c>
      <c r="D74" s="5" t="str">
        <f t="shared" si="26"/>
        <v>11</v>
      </c>
      <c r="E74" s="5" t="str">
        <f t="shared" si="27"/>
        <v>62--</v>
      </c>
      <c r="F74" s="5" t="str">
        <f>VLOOKUP(E74,Vlookups!K:M,3,FALSE)</f>
        <v>Op Exp</v>
      </c>
      <c r="G74" s="5" t="str">
        <f t="shared" si="14"/>
        <v>6299</v>
      </c>
      <c r="H74" s="5" t="str">
        <f t="shared" si="15"/>
        <v>MISC. CONTRACTED SERVICE</v>
      </c>
      <c r="I74" s="5" t="str">
        <f t="shared" si="16"/>
        <v>022</v>
      </c>
      <c r="J74" s="5" t="str">
        <f>VLOOKUP(I74,Vlookups!A:D,2,FALSE)</f>
        <v>WOODHAVEN MIDDLE SCHOOL</v>
      </c>
      <c r="K74" s="5" t="str">
        <f>VLOOKUP(I74,Vlookups!A:D,3,FALSE)</f>
        <v>WOODHAVEN K8</v>
      </c>
      <c r="L74" s="5" t="str">
        <f t="shared" si="17"/>
        <v>24</v>
      </c>
      <c r="M74" s="5" t="str">
        <f t="shared" si="18"/>
        <v>850</v>
      </c>
      <c r="N74" s="5" t="str">
        <f>VLOOKUP(M74,Vlookups!G:I,2,FALSE)</f>
        <v>DEPUTY SUPT ACADEMICS/STU SERV</v>
      </c>
      <c r="O74" s="5" t="str">
        <f>VLOOKUP(M74,Vlookups!G:I,3,FALSE)</f>
        <v>DSASS</v>
      </c>
      <c r="P74" s="6">
        <f t="shared" si="19"/>
        <v>0</v>
      </c>
      <c r="Q74" s="6">
        <f t="shared" si="20"/>
        <v>10747.5</v>
      </c>
      <c r="R74" s="6">
        <f t="shared" si="21"/>
        <v>32242.5</v>
      </c>
      <c r="S74" s="6">
        <f t="shared" si="22"/>
        <v>0</v>
      </c>
      <c r="T74" s="6">
        <f t="shared" si="23"/>
        <v>0</v>
      </c>
      <c r="U74" t="s">
        <v>106</v>
      </c>
      <c r="V74" t="s">
        <v>49</v>
      </c>
      <c r="W74" s="2">
        <v>0</v>
      </c>
      <c r="X74" s="2">
        <v>10747.5</v>
      </c>
      <c r="Y74" s="2">
        <v>32242.5</v>
      </c>
      <c r="Z74" s="3">
        <v>-42990</v>
      </c>
      <c r="AA74" s="2">
        <v>0</v>
      </c>
      <c r="AB74" s="2">
        <v>0</v>
      </c>
    </row>
    <row r="75" spans="1:28">
      <c r="A75" s="5" t="str">
        <f t="shared" si="24"/>
        <v>211</v>
      </c>
      <c r="B75" s="5" t="str">
        <f>VLOOKUP(A75,Vlookups!O:P,2,FALSE)</f>
        <v>FED/GRANT</v>
      </c>
      <c r="C75" s="5" t="str">
        <f t="shared" si="25"/>
        <v>E</v>
      </c>
      <c r="D75" s="5" t="str">
        <f t="shared" si="26"/>
        <v>11</v>
      </c>
      <c r="E75" s="5" t="str">
        <f t="shared" si="27"/>
        <v>62--</v>
      </c>
      <c r="F75" s="5" t="str">
        <f>VLOOKUP(E75,Vlookups!K:M,3,FALSE)</f>
        <v>Op Exp</v>
      </c>
      <c r="G75" s="5" t="str">
        <f t="shared" si="14"/>
        <v>6299</v>
      </c>
      <c r="H75" s="5" t="str">
        <f t="shared" si="15"/>
        <v>MISC. CONTRACTED SERVICE</v>
      </c>
      <c r="I75" s="5" t="str">
        <f t="shared" si="16"/>
        <v>023</v>
      </c>
      <c r="J75" s="5" t="str">
        <f>VLOOKUP(I75,Vlookups!A:D,2,FALSE)</f>
        <v>SAGINAW ELEMENTARY</v>
      </c>
      <c r="K75" s="5" t="str">
        <f>VLOOKUP(I75,Vlookups!A:D,3,FALSE)</f>
        <v>SAGINAW K8</v>
      </c>
      <c r="L75" s="5" t="str">
        <f t="shared" si="17"/>
        <v>24</v>
      </c>
      <c r="M75" s="5" t="str">
        <f t="shared" si="18"/>
        <v>850</v>
      </c>
      <c r="N75" s="5" t="str">
        <f>VLOOKUP(M75,Vlookups!G:I,2,FALSE)</f>
        <v>DEPUTY SUPT ACADEMICS/STU SERV</v>
      </c>
      <c r="O75" s="5" t="str">
        <f>VLOOKUP(M75,Vlookups!G:I,3,FALSE)</f>
        <v>DSASS</v>
      </c>
      <c r="P75" s="6">
        <f t="shared" si="19"/>
        <v>0</v>
      </c>
      <c r="Q75" s="6">
        <f t="shared" si="20"/>
        <v>10747.5</v>
      </c>
      <c r="R75" s="6">
        <f t="shared" si="21"/>
        <v>32242.5</v>
      </c>
      <c r="S75" s="6">
        <f t="shared" si="22"/>
        <v>0</v>
      </c>
      <c r="T75" s="6">
        <f t="shared" si="23"/>
        <v>0</v>
      </c>
      <c r="U75" t="s">
        <v>107</v>
      </c>
      <c r="V75" t="s">
        <v>49</v>
      </c>
      <c r="W75" s="2">
        <v>0</v>
      </c>
      <c r="X75" s="2">
        <v>10747.5</v>
      </c>
      <c r="Y75" s="2">
        <v>32242.5</v>
      </c>
      <c r="Z75" s="3">
        <v>-42990</v>
      </c>
      <c r="AA75" s="2">
        <v>0</v>
      </c>
      <c r="AB75" s="2">
        <v>0</v>
      </c>
    </row>
    <row r="76" spans="1:28">
      <c r="A76" s="5" t="str">
        <f t="shared" si="24"/>
        <v>211</v>
      </c>
      <c r="B76" s="5" t="str">
        <f>VLOOKUP(A76,Vlookups!O:P,2,FALSE)</f>
        <v>FED/GRANT</v>
      </c>
      <c r="C76" s="5" t="str">
        <f t="shared" si="25"/>
        <v>E</v>
      </c>
      <c r="D76" s="5" t="str">
        <f t="shared" si="26"/>
        <v>11</v>
      </c>
      <c r="E76" s="5" t="str">
        <f t="shared" si="27"/>
        <v>62--</v>
      </c>
      <c r="F76" s="5" t="str">
        <f>VLOOKUP(E76,Vlookups!K:M,3,FALSE)</f>
        <v>Op Exp</v>
      </c>
      <c r="G76" s="5" t="str">
        <f t="shared" si="14"/>
        <v>6299</v>
      </c>
      <c r="H76" s="5" t="str">
        <f t="shared" si="15"/>
        <v>MISC. CONTRACTED SERVICE</v>
      </c>
      <c r="I76" s="5" t="str">
        <f t="shared" si="16"/>
        <v>024</v>
      </c>
      <c r="J76" s="5" t="str">
        <f>VLOOKUP(I76,Vlookups!A:D,2,FALSE)</f>
        <v>SAGINAW MIDDLE SCHOOL</v>
      </c>
      <c r="K76" s="5" t="str">
        <f>VLOOKUP(I76,Vlookups!A:D,3,FALSE)</f>
        <v>SAGINAW K8</v>
      </c>
      <c r="L76" s="5" t="str">
        <f t="shared" si="17"/>
        <v>24</v>
      </c>
      <c r="M76" s="5" t="str">
        <f t="shared" si="18"/>
        <v>850</v>
      </c>
      <c r="N76" s="5" t="str">
        <f>VLOOKUP(M76,Vlookups!G:I,2,FALSE)</f>
        <v>DEPUTY SUPT ACADEMICS/STU SERV</v>
      </c>
      <c r="O76" s="5" t="str">
        <f>VLOOKUP(M76,Vlookups!G:I,3,FALSE)</f>
        <v>DSASS</v>
      </c>
      <c r="P76" s="6">
        <f t="shared" si="19"/>
        <v>0</v>
      </c>
      <c r="Q76" s="6">
        <f t="shared" si="20"/>
        <v>10747.5</v>
      </c>
      <c r="R76" s="6">
        <f t="shared" si="21"/>
        <v>32242.5</v>
      </c>
      <c r="S76" s="6">
        <f t="shared" si="22"/>
        <v>0</v>
      </c>
      <c r="T76" s="6">
        <f t="shared" si="23"/>
        <v>0</v>
      </c>
      <c r="U76" t="s">
        <v>108</v>
      </c>
      <c r="V76" t="s">
        <v>49</v>
      </c>
      <c r="W76" s="2">
        <v>0</v>
      </c>
      <c r="X76" s="2">
        <v>10747.5</v>
      </c>
      <c r="Y76" s="2">
        <v>32242.5</v>
      </c>
      <c r="Z76" s="3">
        <v>-42990</v>
      </c>
      <c r="AA76" s="2">
        <v>0</v>
      </c>
      <c r="AB76" s="2">
        <v>0</v>
      </c>
    </row>
    <row r="77" spans="1:28">
      <c r="A77" s="5" t="str">
        <f t="shared" si="24"/>
        <v>211</v>
      </c>
      <c r="B77" s="5" t="str">
        <f>VLOOKUP(A77,Vlookups!O:P,2,FALSE)</f>
        <v>FED/GRANT</v>
      </c>
      <c r="C77" s="5" t="str">
        <f t="shared" si="25"/>
        <v>E</v>
      </c>
      <c r="D77" s="5" t="str">
        <f t="shared" si="26"/>
        <v>11</v>
      </c>
      <c r="E77" s="5" t="str">
        <f t="shared" si="27"/>
        <v>62--</v>
      </c>
      <c r="F77" s="5" t="str">
        <f>VLOOKUP(E77,Vlookups!K:M,3,FALSE)</f>
        <v>Op Exp</v>
      </c>
      <c r="G77" s="5" t="str">
        <f t="shared" si="14"/>
        <v>6299</v>
      </c>
      <c r="H77" s="5" t="str">
        <f t="shared" si="15"/>
        <v>MISC. CONTRACTED SERVICE</v>
      </c>
      <c r="I77" s="5" t="str">
        <f t="shared" si="16"/>
        <v>025</v>
      </c>
      <c r="J77" s="5" t="str">
        <f>VLOOKUP(I77,Vlookups!A:D,2,FALSE)</f>
        <v>WINDMILL LAKES ELEMENTARY</v>
      </c>
      <c r="K77" s="5" t="str">
        <f>VLOOKUP(I77,Vlookups!A:D,3,FALSE)</f>
        <v>WINDMILL LAKES K8</v>
      </c>
      <c r="L77" s="5" t="str">
        <f t="shared" si="17"/>
        <v>24</v>
      </c>
      <c r="M77" s="5" t="str">
        <f t="shared" si="18"/>
        <v>850</v>
      </c>
      <c r="N77" s="5" t="str">
        <f>VLOOKUP(M77,Vlookups!G:I,2,FALSE)</f>
        <v>DEPUTY SUPT ACADEMICS/STU SERV</v>
      </c>
      <c r="O77" s="5" t="str">
        <f>VLOOKUP(M77,Vlookups!G:I,3,FALSE)</f>
        <v>DSASS</v>
      </c>
      <c r="P77" s="6">
        <f t="shared" si="19"/>
        <v>0</v>
      </c>
      <c r="Q77" s="6">
        <f t="shared" si="20"/>
        <v>10747.5</v>
      </c>
      <c r="R77" s="6">
        <f t="shared" si="21"/>
        <v>32242.5</v>
      </c>
      <c r="S77" s="6">
        <f t="shared" si="22"/>
        <v>0</v>
      </c>
      <c r="T77" s="6">
        <f t="shared" si="23"/>
        <v>0</v>
      </c>
      <c r="U77" t="s">
        <v>109</v>
      </c>
      <c r="V77" t="s">
        <v>49</v>
      </c>
      <c r="W77" s="2">
        <v>0</v>
      </c>
      <c r="X77" s="2">
        <v>10747.5</v>
      </c>
      <c r="Y77" s="2">
        <v>32242.5</v>
      </c>
      <c r="Z77" s="3">
        <v>-42990</v>
      </c>
      <c r="AA77" s="2">
        <v>0</v>
      </c>
      <c r="AB77" s="2">
        <v>0</v>
      </c>
    </row>
    <row r="78" spans="1:28">
      <c r="A78" s="5" t="str">
        <f t="shared" si="24"/>
        <v>211</v>
      </c>
      <c r="B78" s="5" t="str">
        <f>VLOOKUP(A78,Vlookups!O:P,2,FALSE)</f>
        <v>FED/GRANT</v>
      </c>
      <c r="C78" s="5" t="str">
        <f t="shared" si="25"/>
        <v>E</v>
      </c>
      <c r="D78" s="5" t="str">
        <f t="shared" si="26"/>
        <v>11</v>
      </c>
      <c r="E78" s="5" t="str">
        <f t="shared" si="27"/>
        <v>62--</v>
      </c>
      <c r="F78" s="5" t="str">
        <f>VLOOKUP(E78,Vlookups!K:M,3,FALSE)</f>
        <v>Op Exp</v>
      </c>
      <c r="G78" s="5" t="str">
        <f t="shared" si="14"/>
        <v>6299</v>
      </c>
      <c r="H78" s="5" t="str">
        <f t="shared" si="15"/>
        <v>MISC. CONTRACTED SERVICE</v>
      </c>
      <c r="I78" s="5" t="str">
        <f t="shared" si="16"/>
        <v>026</v>
      </c>
      <c r="J78" s="5" t="str">
        <f>VLOOKUP(I78,Vlookups!A:D,2,FALSE)</f>
        <v>WM LAKES MIDDLE SCHOOL</v>
      </c>
      <c r="K78" s="5" t="str">
        <f>VLOOKUP(I78,Vlookups!A:D,3,FALSE)</f>
        <v>WINDMILL LAKES K8</v>
      </c>
      <c r="L78" s="5" t="str">
        <f t="shared" si="17"/>
        <v>24</v>
      </c>
      <c r="M78" s="5" t="str">
        <f t="shared" si="18"/>
        <v>850</v>
      </c>
      <c r="N78" s="5" t="str">
        <f>VLOOKUP(M78,Vlookups!G:I,2,FALSE)</f>
        <v>DEPUTY SUPT ACADEMICS/STU SERV</v>
      </c>
      <c r="O78" s="5" t="str">
        <f>VLOOKUP(M78,Vlookups!G:I,3,FALSE)</f>
        <v>DSASS</v>
      </c>
      <c r="P78" s="6">
        <f t="shared" si="19"/>
        <v>0</v>
      </c>
      <c r="Q78" s="6">
        <f t="shared" si="20"/>
        <v>10747.5</v>
      </c>
      <c r="R78" s="6">
        <f t="shared" si="21"/>
        <v>32242.5</v>
      </c>
      <c r="S78" s="6">
        <f t="shared" si="22"/>
        <v>0</v>
      </c>
      <c r="T78" s="6">
        <f t="shared" si="23"/>
        <v>0</v>
      </c>
      <c r="U78" t="s">
        <v>110</v>
      </c>
      <c r="V78" t="s">
        <v>49</v>
      </c>
      <c r="W78" s="2">
        <v>0</v>
      </c>
      <c r="X78" s="2">
        <v>10747.5</v>
      </c>
      <c r="Y78" s="2">
        <v>32242.5</v>
      </c>
      <c r="Z78" s="3">
        <v>-42990</v>
      </c>
      <c r="AA78" s="2">
        <v>0</v>
      </c>
      <c r="AB78" s="2">
        <v>0</v>
      </c>
    </row>
    <row r="79" spans="1:28">
      <c r="A79" s="5" t="str">
        <f t="shared" si="24"/>
        <v>211</v>
      </c>
      <c r="B79" s="5" t="str">
        <f>VLOOKUP(A79,Vlookups!O:P,2,FALSE)</f>
        <v>FED/GRANT</v>
      </c>
      <c r="C79" s="5" t="str">
        <f t="shared" si="25"/>
        <v>E</v>
      </c>
      <c r="D79" s="5" t="str">
        <f t="shared" si="26"/>
        <v>11</v>
      </c>
      <c r="E79" s="5" t="str">
        <f t="shared" si="27"/>
        <v>62--</v>
      </c>
      <c r="F79" s="5" t="str">
        <f>VLOOKUP(E79,Vlookups!K:M,3,FALSE)</f>
        <v>Op Exp</v>
      </c>
      <c r="G79" s="5" t="str">
        <f t="shared" si="14"/>
        <v>6299</v>
      </c>
      <c r="H79" s="5" t="str">
        <f t="shared" si="15"/>
        <v>MISC. CONTRACTED SERVICE</v>
      </c>
      <c r="I79" s="5" t="str">
        <f t="shared" si="16"/>
        <v>027</v>
      </c>
      <c r="J79" s="5" t="str">
        <f>VLOOKUP(I79,Vlookups!A:D,2,FALSE)</f>
        <v>HOUSTON OREM ELEMENTARY</v>
      </c>
      <c r="K79" s="5" t="str">
        <f>VLOOKUP(I79,Vlookups!A:D,3,FALSE)</f>
        <v>OREM K8</v>
      </c>
      <c r="L79" s="5" t="str">
        <f t="shared" si="17"/>
        <v>24</v>
      </c>
      <c r="M79" s="5" t="str">
        <f t="shared" si="18"/>
        <v>850</v>
      </c>
      <c r="N79" s="5" t="str">
        <f>VLOOKUP(M79,Vlookups!G:I,2,FALSE)</f>
        <v>DEPUTY SUPT ACADEMICS/STU SERV</v>
      </c>
      <c r="O79" s="5" t="str">
        <f>VLOOKUP(M79,Vlookups!G:I,3,FALSE)</f>
        <v>DSASS</v>
      </c>
      <c r="P79" s="6">
        <f t="shared" si="19"/>
        <v>0</v>
      </c>
      <c r="Q79" s="6">
        <f t="shared" si="20"/>
        <v>10747.5</v>
      </c>
      <c r="R79" s="6">
        <f t="shared" si="21"/>
        <v>32242.5</v>
      </c>
      <c r="S79" s="6">
        <f t="shared" si="22"/>
        <v>0</v>
      </c>
      <c r="T79" s="6">
        <f t="shared" si="23"/>
        <v>0</v>
      </c>
      <c r="U79" t="s">
        <v>111</v>
      </c>
      <c r="V79" t="s">
        <v>49</v>
      </c>
      <c r="W79" s="2">
        <v>0</v>
      </c>
      <c r="X79" s="2">
        <v>10747.5</v>
      </c>
      <c r="Y79" s="2">
        <v>32242.5</v>
      </c>
      <c r="Z79" s="3">
        <v>-42990</v>
      </c>
      <c r="AA79" s="2">
        <v>0</v>
      </c>
      <c r="AB79" s="2">
        <v>0</v>
      </c>
    </row>
    <row r="80" spans="1:28">
      <c r="A80" s="5" t="str">
        <f t="shared" si="24"/>
        <v>211</v>
      </c>
      <c r="B80" s="5" t="str">
        <f>VLOOKUP(A80,Vlookups!O:P,2,FALSE)</f>
        <v>FED/GRANT</v>
      </c>
      <c r="C80" s="5" t="str">
        <f t="shared" si="25"/>
        <v>E</v>
      </c>
      <c r="D80" s="5" t="str">
        <f t="shared" si="26"/>
        <v>11</v>
      </c>
      <c r="E80" s="5" t="str">
        <f t="shared" si="27"/>
        <v>62--</v>
      </c>
      <c r="F80" s="5" t="str">
        <f>VLOOKUP(E80,Vlookups!K:M,3,FALSE)</f>
        <v>Op Exp</v>
      </c>
      <c r="G80" s="5" t="str">
        <f t="shared" si="14"/>
        <v>6299</v>
      </c>
      <c r="H80" s="5" t="str">
        <f t="shared" si="15"/>
        <v>MISC. CONTRACTED SERVICE</v>
      </c>
      <c r="I80" s="5" t="str">
        <f t="shared" si="16"/>
        <v>028</v>
      </c>
      <c r="J80" s="5" t="str">
        <f>VLOOKUP(I80,Vlookups!A:D,2,FALSE)</f>
        <v>HOUSTON OREM MIDDLE SCHOOL</v>
      </c>
      <c r="K80" s="5" t="str">
        <f>VLOOKUP(I80,Vlookups!A:D,3,FALSE)</f>
        <v>OREM K8</v>
      </c>
      <c r="L80" s="5" t="str">
        <f t="shared" si="17"/>
        <v>24</v>
      </c>
      <c r="M80" s="5" t="str">
        <f t="shared" si="18"/>
        <v>850</v>
      </c>
      <c r="N80" s="5" t="str">
        <f>VLOOKUP(M80,Vlookups!G:I,2,FALSE)</f>
        <v>DEPUTY SUPT ACADEMICS/STU SERV</v>
      </c>
      <c r="O80" s="5" t="str">
        <f>VLOOKUP(M80,Vlookups!G:I,3,FALSE)</f>
        <v>DSASS</v>
      </c>
      <c r="P80" s="6">
        <f t="shared" si="19"/>
        <v>0</v>
      </c>
      <c r="Q80" s="6">
        <f t="shared" si="20"/>
        <v>10747.5</v>
      </c>
      <c r="R80" s="6">
        <f t="shared" si="21"/>
        <v>32242.5</v>
      </c>
      <c r="S80" s="6">
        <f t="shared" si="22"/>
        <v>0</v>
      </c>
      <c r="T80" s="6">
        <f t="shared" si="23"/>
        <v>0</v>
      </c>
      <c r="U80" t="s">
        <v>112</v>
      </c>
      <c r="V80" t="s">
        <v>49</v>
      </c>
      <c r="W80" s="2">
        <v>0</v>
      </c>
      <c r="X80" s="2">
        <v>10747.5</v>
      </c>
      <c r="Y80" s="2">
        <v>32242.5</v>
      </c>
      <c r="Z80" s="3">
        <v>-42990</v>
      </c>
      <c r="AA80" s="2">
        <v>0</v>
      </c>
      <c r="AB80" s="2">
        <v>0</v>
      </c>
    </row>
    <row r="81" spans="1:28">
      <c r="A81" s="5" t="str">
        <f t="shared" si="24"/>
        <v>211</v>
      </c>
      <c r="B81" s="5" t="str">
        <f>VLOOKUP(A81,Vlookups!O:P,2,FALSE)</f>
        <v>FED/GRANT</v>
      </c>
      <c r="C81" s="5" t="str">
        <f t="shared" si="25"/>
        <v>E</v>
      </c>
      <c r="D81" s="5" t="str">
        <f t="shared" si="26"/>
        <v>11</v>
      </c>
      <c r="E81" s="5" t="str">
        <f t="shared" si="27"/>
        <v>62--</v>
      </c>
      <c r="F81" s="5" t="str">
        <f>VLOOKUP(E81,Vlookups!K:M,3,FALSE)</f>
        <v>Op Exp</v>
      </c>
      <c r="G81" s="5" t="str">
        <f t="shared" si="14"/>
        <v>6299</v>
      </c>
      <c r="H81" s="5" t="str">
        <f t="shared" si="15"/>
        <v>MISC. CONTRACTED SERVICE</v>
      </c>
      <c r="I81" s="5" t="str">
        <f t="shared" si="16"/>
        <v>032</v>
      </c>
      <c r="J81" s="5" t="str">
        <f>VLOOKUP(I81,Vlookups!A:D,2,FALSE)</f>
        <v>LANCASTER HS</v>
      </c>
      <c r="K81" s="5" t="str">
        <f>VLOOKUP(I81,Vlookups!A:D,3,FALSE)</f>
        <v>LANCASTER HS</v>
      </c>
      <c r="L81" s="5" t="str">
        <f t="shared" si="17"/>
        <v>24</v>
      </c>
      <c r="M81" s="5" t="str">
        <f t="shared" si="18"/>
        <v>850</v>
      </c>
      <c r="N81" s="5" t="str">
        <f>VLOOKUP(M81,Vlookups!G:I,2,FALSE)</f>
        <v>DEPUTY SUPT ACADEMICS/STU SERV</v>
      </c>
      <c r="O81" s="5" t="str">
        <f>VLOOKUP(M81,Vlookups!G:I,3,FALSE)</f>
        <v>DSASS</v>
      </c>
      <c r="P81" s="6">
        <f t="shared" si="19"/>
        <v>0</v>
      </c>
      <c r="Q81" s="6">
        <f t="shared" si="20"/>
        <v>10747.5</v>
      </c>
      <c r="R81" s="6">
        <f t="shared" si="21"/>
        <v>32242.5</v>
      </c>
      <c r="S81" s="6">
        <f t="shared" si="22"/>
        <v>0</v>
      </c>
      <c r="T81" s="6">
        <f t="shared" si="23"/>
        <v>0</v>
      </c>
      <c r="U81" t="s">
        <v>113</v>
      </c>
      <c r="V81" t="s">
        <v>49</v>
      </c>
      <c r="W81" s="2">
        <v>0</v>
      </c>
      <c r="X81" s="2">
        <v>10747.5</v>
      </c>
      <c r="Y81" s="2">
        <v>32242.5</v>
      </c>
      <c r="Z81" s="3">
        <v>-42990</v>
      </c>
      <c r="AA81" s="2">
        <v>0</v>
      </c>
      <c r="AB81" s="2">
        <v>0</v>
      </c>
    </row>
    <row r="82" spans="1:28">
      <c r="A82" s="5" t="str">
        <f t="shared" si="24"/>
        <v>211</v>
      </c>
      <c r="B82" s="5" t="str">
        <f>VLOOKUP(A82,Vlookups!O:P,2,FALSE)</f>
        <v>FED/GRANT</v>
      </c>
      <c r="C82" s="5" t="str">
        <f t="shared" si="25"/>
        <v>E</v>
      </c>
      <c r="D82" s="5" t="str">
        <f t="shared" si="26"/>
        <v>11</v>
      </c>
      <c r="E82" s="5" t="str">
        <f t="shared" si="27"/>
        <v>62--</v>
      </c>
      <c r="F82" s="5" t="str">
        <f>VLOOKUP(E82,Vlookups!K:M,3,FALSE)</f>
        <v>Op Exp</v>
      </c>
      <c r="G82" s="5" t="str">
        <f t="shared" si="14"/>
        <v>6299</v>
      </c>
      <c r="H82" s="5" t="str">
        <f t="shared" si="15"/>
        <v>MISC. CONTRACTED SERVICE</v>
      </c>
      <c r="I82" s="5" t="str">
        <f t="shared" si="16"/>
        <v>033</v>
      </c>
      <c r="J82" s="5" t="str">
        <f>VLOOKUP(I82,Vlookups!A:D,2,FALSE)</f>
        <v>WINDMILL LAKES HS</v>
      </c>
      <c r="K82" s="5" t="str">
        <f>VLOOKUP(I82,Vlookups!A:D,3,FALSE)</f>
        <v>WINDMILL LAKES HS</v>
      </c>
      <c r="L82" s="5" t="str">
        <f t="shared" si="17"/>
        <v>24</v>
      </c>
      <c r="M82" s="5" t="str">
        <f t="shared" si="18"/>
        <v>850</v>
      </c>
      <c r="N82" s="5" t="str">
        <f>VLOOKUP(M82,Vlookups!G:I,2,FALSE)</f>
        <v>DEPUTY SUPT ACADEMICS/STU SERV</v>
      </c>
      <c r="O82" s="5" t="str">
        <f>VLOOKUP(M82,Vlookups!G:I,3,FALSE)</f>
        <v>DSASS</v>
      </c>
      <c r="P82" s="6">
        <f t="shared" si="19"/>
        <v>0</v>
      </c>
      <c r="Q82" s="6">
        <f t="shared" si="20"/>
        <v>10747.5</v>
      </c>
      <c r="R82" s="6">
        <f t="shared" si="21"/>
        <v>32242.5</v>
      </c>
      <c r="S82" s="6">
        <f t="shared" si="22"/>
        <v>0</v>
      </c>
      <c r="T82" s="6">
        <f t="shared" si="23"/>
        <v>0</v>
      </c>
      <c r="U82" t="s">
        <v>114</v>
      </c>
      <c r="V82" t="s">
        <v>49</v>
      </c>
      <c r="W82" s="2">
        <v>0</v>
      </c>
      <c r="X82" s="2">
        <v>10747.5</v>
      </c>
      <c r="Y82" s="2">
        <v>32242.5</v>
      </c>
      <c r="Z82" s="3">
        <v>-42990</v>
      </c>
      <c r="AA82" s="2">
        <v>0</v>
      </c>
      <c r="AB82" s="2">
        <v>0</v>
      </c>
    </row>
    <row r="83" spans="1:28">
      <c r="A83" s="5" t="str">
        <f t="shared" si="24"/>
        <v>211</v>
      </c>
      <c r="B83" s="5" t="str">
        <f>VLOOKUP(A83,Vlookups!O:P,2,FALSE)</f>
        <v>FED/GRANT</v>
      </c>
      <c r="C83" s="5" t="str">
        <f t="shared" si="25"/>
        <v>E</v>
      </c>
      <c r="D83" s="5" t="str">
        <f t="shared" si="26"/>
        <v>11</v>
      </c>
      <c r="E83" s="5" t="str">
        <f t="shared" si="27"/>
        <v>63--</v>
      </c>
      <c r="F83" s="5" t="str">
        <f>VLOOKUP(E83,Vlookups!K:M,3,FALSE)</f>
        <v>Op Exp</v>
      </c>
      <c r="G83" s="5" t="str">
        <f t="shared" si="14"/>
        <v>6399</v>
      </c>
      <c r="H83" s="5" t="str">
        <f t="shared" si="15"/>
        <v>GENERAL SUPPLIES</v>
      </c>
      <c r="I83" s="5" t="str">
        <f t="shared" si="16"/>
        <v>001</v>
      </c>
      <c r="J83" s="5" t="str">
        <f>VLOOKUP(I83,Vlookups!A:D,2,FALSE)</f>
        <v>GARLAND ELEMENTARY SCHOOL</v>
      </c>
      <c r="K83" s="5" t="str">
        <f>VLOOKUP(I83,Vlookups!A:D,3,FALSE)</f>
        <v>GARLAND K8</v>
      </c>
      <c r="L83" s="5" t="str">
        <f t="shared" si="17"/>
        <v>30</v>
      </c>
      <c r="M83" s="5" t="str">
        <f t="shared" si="18"/>
        <v>939</v>
      </c>
      <c r="N83" s="5" t="str">
        <f>VLOOKUP(M83,Vlookups!G:I,2,FALSE)</f>
        <v>INSTRUCTIONAL MATERIALS</v>
      </c>
      <c r="O83" s="5" t="str">
        <f>VLOOKUP(M83,Vlookups!G:I,3,FALSE)</f>
        <v>DSASS</v>
      </c>
      <c r="P83" s="6">
        <f t="shared" si="19"/>
        <v>24654.81</v>
      </c>
      <c r="Q83" s="6">
        <f t="shared" si="20"/>
        <v>16020.58</v>
      </c>
      <c r="R83" s="6">
        <f t="shared" si="21"/>
        <v>8634.23</v>
      </c>
      <c r="S83" s="6">
        <f t="shared" si="22"/>
        <v>0</v>
      </c>
      <c r="T83" s="6">
        <f t="shared" si="23"/>
        <v>-24654.81</v>
      </c>
      <c r="U83" t="s">
        <v>115</v>
      </c>
      <c r="V83" t="s">
        <v>54</v>
      </c>
      <c r="W83" s="2">
        <v>24654.81</v>
      </c>
      <c r="X83" s="2">
        <v>16020.58</v>
      </c>
      <c r="Y83" s="2">
        <v>8634.23</v>
      </c>
      <c r="Z83" s="3">
        <v>-1782.6</v>
      </c>
      <c r="AA83" s="2">
        <v>0</v>
      </c>
      <c r="AB83" s="3">
        <v>-24654.81</v>
      </c>
    </row>
    <row r="84" spans="1:28">
      <c r="A84" s="5" t="str">
        <f t="shared" si="24"/>
        <v>211</v>
      </c>
      <c r="B84" s="5" t="str">
        <f>VLOOKUP(A84,Vlookups!O:P,2,FALSE)</f>
        <v>FED/GRANT</v>
      </c>
      <c r="C84" s="5" t="str">
        <f t="shared" si="25"/>
        <v>E</v>
      </c>
      <c r="D84" s="5" t="str">
        <f t="shared" si="26"/>
        <v>11</v>
      </c>
      <c r="E84" s="5" t="str">
        <f t="shared" si="27"/>
        <v>63--</v>
      </c>
      <c r="F84" s="5" t="str">
        <f>VLOOKUP(E84,Vlookups!K:M,3,FALSE)</f>
        <v>Op Exp</v>
      </c>
      <c r="G84" s="5" t="str">
        <f t="shared" si="14"/>
        <v>6399</v>
      </c>
      <c r="H84" s="5" t="str">
        <f t="shared" si="15"/>
        <v>GENERAL SUPPLIES</v>
      </c>
      <c r="I84" s="5" t="str">
        <f t="shared" si="16"/>
        <v>001</v>
      </c>
      <c r="J84" s="5" t="str">
        <f>VLOOKUP(I84,Vlookups!A:D,2,FALSE)</f>
        <v>GARLAND ELEMENTARY SCHOOL</v>
      </c>
      <c r="K84" s="5" t="str">
        <f>VLOOKUP(I84,Vlookups!A:D,3,FALSE)</f>
        <v>GARLAND K8</v>
      </c>
      <c r="L84" s="5" t="str">
        <f t="shared" si="17"/>
        <v>30</v>
      </c>
      <c r="M84" s="5" t="str">
        <f t="shared" si="18"/>
        <v>939</v>
      </c>
      <c r="N84" s="5" t="str">
        <f>VLOOKUP(M84,Vlookups!G:I,2,FALSE)</f>
        <v>INSTRUCTIONAL MATERIALS</v>
      </c>
      <c r="O84" s="5" t="str">
        <f>VLOOKUP(M84,Vlookups!G:I,3,FALSE)</f>
        <v>DSASS</v>
      </c>
      <c r="P84" s="6">
        <f t="shared" si="19"/>
        <v>0</v>
      </c>
      <c r="Q84" s="6">
        <f t="shared" si="20"/>
        <v>0</v>
      </c>
      <c r="R84" s="6">
        <f t="shared" si="21"/>
        <v>0</v>
      </c>
      <c r="S84" s="6">
        <f t="shared" si="22"/>
        <v>24654.81</v>
      </c>
      <c r="T84" s="6">
        <f t="shared" si="23"/>
        <v>24654.81</v>
      </c>
      <c r="U84" t="s">
        <v>116</v>
      </c>
      <c r="V84" t="s">
        <v>54</v>
      </c>
      <c r="W84" s="2">
        <v>0</v>
      </c>
      <c r="X84" s="2">
        <v>0</v>
      </c>
      <c r="Y84" s="2">
        <v>0</v>
      </c>
      <c r="Z84" s="2">
        <v>0</v>
      </c>
      <c r="AA84" s="2">
        <v>24654.81</v>
      </c>
      <c r="AB84" s="2">
        <v>24654.81</v>
      </c>
    </row>
    <row r="85" spans="1:28">
      <c r="A85" s="5" t="str">
        <f t="shared" si="24"/>
        <v>211</v>
      </c>
      <c r="B85" s="5" t="str">
        <f>VLOOKUP(A85,Vlookups!O:P,2,FALSE)</f>
        <v>FED/GRANT</v>
      </c>
      <c r="C85" s="5" t="str">
        <f t="shared" si="25"/>
        <v>E</v>
      </c>
      <c r="D85" s="5" t="str">
        <f t="shared" si="26"/>
        <v>11</v>
      </c>
      <c r="E85" s="5" t="str">
        <f t="shared" si="27"/>
        <v>63--</v>
      </c>
      <c r="F85" s="5" t="str">
        <f>VLOOKUP(E85,Vlookups!K:M,3,FALSE)</f>
        <v>Op Exp</v>
      </c>
      <c r="G85" s="5" t="str">
        <f t="shared" si="14"/>
        <v>6399</v>
      </c>
      <c r="H85" s="5" t="str">
        <f t="shared" si="15"/>
        <v>GENERAL SUPPLIES</v>
      </c>
      <c r="I85" s="5" t="str">
        <f t="shared" si="16"/>
        <v>002</v>
      </c>
      <c r="J85" s="5" t="str">
        <f>VLOOKUP(I85,Vlookups!A:D,2,FALSE)</f>
        <v>GARLAND MIDDLE SCHOOL</v>
      </c>
      <c r="K85" s="5" t="str">
        <f>VLOOKUP(I85,Vlookups!A:D,3,FALSE)</f>
        <v>GARLAND K8</v>
      </c>
      <c r="L85" s="5" t="str">
        <f t="shared" si="17"/>
        <v>30</v>
      </c>
      <c r="M85" s="5" t="str">
        <f t="shared" si="18"/>
        <v>939</v>
      </c>
      <c r="N85" s="5" t="str">
        <f>VLOOKUP(M85,Vlookups!G:I,2,FALSE)</f>
        <v>INSTRUCTIONAL MATERIALS</v>
      </c>
      <c r="O85" s="5" t="str">
        <f>VLOOKUP(M85,Vlookups!G:I,3,FALSE)</f>
        <v>DSASS</v>
      </c>
      <c r="P85" s="6">
        <f t="shared" si="19"/>
        <v>2091</v>
      </c>
      <c r="Q85" s="6">
        <f t="shared" si="20"/>
        <v>0</v>
      </c>
      <c r="R85" s="6">
        <f t="shared" si="21"/>
        <v>2091</v>
      </c>
      <c r="S85" s="6">
        <f t="shared" si="22"/>
        <v>0</v>
      </c>
      <c r="T85" s="6">
        <f t="shared" si="23"/>
        <v>-2091</v>
      </c>
      <c r="U85" t="s">
        <v>117</v>
      </c>
      <c r="V85" t="s">
        <v>54</v>
      </c>
      <c r="W85" s="2">
        <v>2091</v>
      </c>
      <c r="X85" s="2">
        <v>0</v>
      </c>
      <c r="Y85" s="2">
        <v>2091</v>
      </c>
      <c r="Z85" s="2">
        <v>0</v>
      </c>
      <c r="AA85" s="2">
        <v>0</v>
      </c>
      <c r="AB85" s="3">
        <v>-2091</v>
      </c>
    </row>
    <row r="86" spans="1:28">
      <c r="A86" s="5" t="str">
        <f t="shared" si="24"/>
        <v>211</v>
      </c>
      <c r="B86" s="5" t="str">
        <f>VLOOKUP(A86,Vlookups!O:P,2,FALSE)</f>
        <v>FED/GRANT</v>
      </c>
      <c r="C86" s="5" t="str">
        <f t="shared" si="25"/>
        <v>E</v>
      </c>
      <c r="D86" s="5" t="str">
        <f t="shared" si="26"/>
        <v>11</v>
      </c>
      <c r="E86" s="5" t="str">
        <f t="shared" si="27"/>
        <v>63--</v>
      </c>
      <c r="F86" s="5" t="str">
        <f>VLOOKUP(E86,Vlookups!K:M,3,FALSE)</f>
        <v>Op Exp</v>
      </c>
      <c r="G86" s="5" t="str">
        <f t="shared" ref="G86:G143" si="28">MID(U86,10,4)</f>
        <v>6399</v>
      </c>
      <c r="H86" s="5" t="str">
        <f t="shared" ref="H86:H143" si="29">V86</f>
        <v>GENERAL SUPPLIES</v>
      </c>
      <c r="I86" s="5" t="str">
        <f t="shared" ref="I86:I143" si="30">LEFT(RIGHT(U86,12),3)</f>
        <v>002</v>
      </c>
      <c r="J86" s="5" t="str">
        <f>VLOOKUP(I86,Vlookups!A:D,2,FALSE)</f>
        <v>GARLAND MIDDLE SCHOOL</v>
      </c>
      <c r="K86" s="5" t="str">
        <f>VLOOKUP(I86,Vlookups!A:D,3,FALSE)</f>
        <v>GARLAND K8</v>
      </c>
      <c r="L86" s="5" t="str">
        <f t="shared" ref="L86:L143" si="31">LEFT(RIGHT(U86,6),2)</f>
        <v>30</v>
      </c>
      <c r="M86" s="5" t="str">
        <f t="shared" ref="M86:M143" si="32">RIGHT(U86,3)</f>
        <v>939</v>
      </c>
      <c r="N86" s="5" t="str">
        <f>VLOOKUP(M86,Vlookups!G:I,2,FALSE)</f>
        <v>INSTRUCTIONAL MATERIALS</v>
      </c>
      <c r="O86" s="5" t="str">
        <f>VLOOKUP(M86,Vlookups!G:I,3,FALSE)</f>
        <v>DSASS</v>
      </c>
      <c r="P86" s="6">
        <f t="shared" ref="P86:P143" si="33">W86</f>
        <v>25018.37</v>
      </c>
      <c r="Q86" s="6">
        <f t="shared" ref="Q86:Q143" si="34">X86</f>
        <v>191.64</v>
      </c>
      <c r="R86" s="6">
        <f t="shared" ref="R86:R143" si="35">Y86</f>
        <v>26845.08</v>
      </c>
      <c r="S86" s="6">
        <f t="shared" ref="S86:S143" si="36">AA86</f>
        <v>0</v>
      </c>
      <c r="T86" s="6">
        <f t="shared" ref="T86:T143" si="37">AB86</f>
        <v>-25018.37</v>
      </c>
      <c r="U86" t="s">
        <v>118</v>
      </c>
      <c r="V86" t="s">
        <v>54</v>
      </c>
      <c r="W86" s="2">
        <v>25018.37</v>
      </c>
      <c r="X86" s="2">
        <v>191.64</v>
      </c>
      <c r="Y86" s="2">
        <v>26845.08</v>
      </c>
      <c r="Z86" s="3">
        <v>-2018.35</v>
      </c>
      <c r="AA86" s="2">
        <v>0</v>
      </c>
      <c r="AB86" s="3">
        <v>-25018.37</v>
      </c>
    </row>
    <row r="87" spans="1:28">
      <c r="A87" s="5" t="str">
        <f t="shared" si="24"/>
        <v>211</v>
      </c>
      <c r="B87" s="5" t="str">
        <f>VLOOKUP(A87,Vlookups!O:P,2,FALSE)</f>
        <v>FED/GRANT</v>
      </c>
      <c r="C87" s="5" t="str">
        <f t="shared" si="25"/>
        <v>E</v>
      </c>
      <c r="D87" s="5" t="str">
        <f t="shared" si="26"/>
        <v>11</v>
      </c>
      <c r="E87" s="5" t="str">
        <f t="shared" si="27"/>
        <v>63--</v>
      </c>
      <c r="F87" s="5" t="str">
        <f>VLOOKUP(E87,Vlookups!K:M,3,FALSE)</f>
        <v>Op Exp</v>
      </c>
      <c r="G87" s="5" t="str">
        <f t="shared" si="28"/>
        <v>6399</v>
      </c>
      <c r="H87" s="5" t="str">
        <f t="shared" si="29"/>
        <v>GENERAL SUPPLIES</v>
      </c>
      <c r="I87" s="5" t="str">
        <f t="shared" si="30"/>
        <v>002</v>
      </c>
      <c r="J87" s="5" t="str">
        <f>VLOOKUP(I87,Vlookups!A:D,2,FALSE)</f>
        <v>GARLAND MIDDLE SCHOOL</v>
      </c>
      <c r="K87" s="5" t="str">
        <f>VLOOKUP(I87,Vlookups!A:D,3,FALSE)</f>
        <v>GARLAND K8</v>
      </c>
      <c r="L87" s="5" t="str">
        <f t="shared" si="31"/>
        <v>30</v>
      </c>
      <c r="M87" s="5" t="str">
        <f t="shared" si="32"/>
        <v>939</v>
      </c>
      <c r="N87" s="5" t="str">
        <f>VLOOKUP(M87,Vlookups!G:I,2,FALSE)</f>
        <v>INSTRUCTIONAL MATERIALS</v>
      </c>
      <c r="O87" s="5" t="str">
        <f>VLOOKUP(M87,Vlookups!G:I,3,FALSE)</f>
        <v>DSASS</v>
      </c>
      <c r="P87" s="6">
        <f t="shared" si="33"/>
        <v>0</v>
      </c>
      <c r="Q87" s="6">
        <f t="shared" si="34"/>
        <v>0</v>
      </c>
      <c r="R87" s="6">
        <f t="shared" si="35"/>
        <v>0</v>
      </c>
      <c r="S87" s="6">
        <f t="shared" si="36"/>
        <v>27109.37</v>
      </c>
      <c r="T87" s="6">
        <f t="shared" si="37"/>
        <v>27109.37</v>
      </c>
      <c r="U87" t="s">
        <v>119</v>
      </c>
      <c r="V87" t="s">
        <v>54</v>
      </c>
      <c r="W87" s="2">
        <v>0</v>
      </c>
      <c r="X87" s="2">
        <v>0</v>
      </c>
      <c r="Y87" s="2">
        <v>0</v>
      </c>
      <c r="Z87" s="2">
        <v>0</v>
      </c>
      <c r="AA87" s="2">
        <v>27109.37</v>
      </c>
      <c r="AB87" s="2">
        <v>27109.37</v>
      </c>
    </row>
    <row r="88" spans="1:28">
      <c r="A88" s="5" t="str">
        <f t="shared" si="24"/>
        <v>211</v>
      </c>
      <c r="B88" s="5" t="str">
        <f>VLOOKUP(A88,Vlookups!O:P,2,FALSE)</f>
        <v>FED/GRANT</v>
      </c>
      <c r="C88" s="5" t="str">
        <f t="shared" si="25"/>
        <v>E</v>
      </c>
      <c r="D88" s="5" t="str">
        <f t="shared" si="26"/>
        <v>11</v>
      </c>
      <c r="E88" s="5" t="str">
        <f t="shared" si="27"/>
        <v>63--</v>
      </c>
      <c r="F88" s="5" t="str">
        <f>VLOOKUP(E88,Vlookups!K:M,3,FALSE)</f>
        <v>Op Exp</v>
      </c>
      <c r="G88" s="5" t="str">
        <f t="shared" si="28"/>
        <v>6399</v>
      </c>
      <c r="H88" s="5" t="str">
        <f t="shared" si="29"/>
        <v>GENERAL SUPPLIES</v>
      </c>
      <c r="I88" s="5" t="str">
        <f t="shared" si="30"/>
        <v>003</v>
      </c>
      <c r="J88" s="5" t="str">
        <f>VLOOKUP(I88,Vlookups!A:D,2,FALSE)</f>
        <v>GARLAND HIGH SCHOOL</v>
      </c>
      <c r="K88" s="5" t="str">
        <f>VLOOKUP(I88,Vlookups!A:D,3,FALSE)</f>
        <v>GARLAND HS</v>
      </c>
      <c r="L88" s="5" t="str">
        <f t="shared" si="31"/>
        <v>30</v>
      </c>
      <c r="M88" s="5" t="str">
        <f t="shared" si="32"/>
        <v>939</v>
      </c>
      <c r="N88" s="5" t="str">
        <f>VLOOKUP(M88,Vlookups!G:I,2,FALSE)</f>
        <v>INSTRUCTIONAL MATERIALS</v>
      </c>
      <c r="O88" s="5" t="str">
        <f>VLOOKUP(M88,Vlookups!G:I,3,FALSE)</f>
        <v>DSASS</v>
      </c>
      <c r="P88" s="6">
        <f t="shared" si="33"/>
        <v>0</v>
      </c>
      <c r="Q88" s="6">
        <f t="shared" si="34"/>
        <v>191.64</v>
      </c>
      <c r="R88" s="6">
        <f t="shared" si="35"/>
        <v>28774.25</v>
      </c>
      <c r="S88" s="6">
        <f t="shared" si="36"/>
        <v>0</v>
      </c>
      <c r="T88" s="6">
        <f t="shared" si="37"/>
        <v>0</v>
      </c>
      <c r="U88" t="s">
        <v>120</v>
      </c>
      <c r="V88" t="s">
        <v>54</v>
      </c>
      <c r="W88" s="2">
        <v>0</v>
      </c>
      <c r="X88" s="2">
        <v>191.64</v>
      </c>
      <c r="Y88" s="2">
        <v>28774.25</v>
      </c>
      <c r="Z88" s="3">
        <v>-28965.89</v>
      </c>
      <c r="AA88" s="2">
        <v>0</v>
      </c>
      <c r="AB88" s="2">
        <v>0</v>
      </c>
    </row>
    <row r="89" spans="1:28">
      <c r="A89" s="5" t="str">
        <f t="shared" si="24"/>
        <v>211</v>
      </c>
      <c r="B89" s="5" t="str">
        <f>VLOOKUP(A89,Vlookups!O:P,2,FALSE)</f>
        <v>FED/GRANT</v>
      </c>
      <c r="C89" s="5" t="str">
        <f t="shared" si="25"/>
        <v>E</v>
      </c>
      <c r="D89" s="5" t="str">
        <f t="shared" si="26"/>
        <v>11</v>
      </c>
      <c r="E89" s="5" t="str">
        <f t="shared" si="27"/>
        <v>63--</v>
      </c>
      <c r="F89" s="5" t="str">
        <f>VLOOKUP(E89,Vlookups!K:M,3,FALSE)</f>
        <v>Op Exp</v>
      </c>
      <c r="G89" s="5" t="str">
        <f t="shared" si="28"/>
        <v>6399</v>
      </c>
      <c r="H89" s="5" t="str">
        <f t="shared" si="29"/>
        <v>GENERAL SUPPLIES</v>
      </c>
      <c r="I89" s="5" t="str">
        <f t="shared" si="30"/>
        <v>004</v>
      </c>
      <c r="J89" s="5" t="str">
        <f>VLOOKUP(I89,Vlookups!A:D,2,FALSE)</f>
        <v>ARLINGTON ELEMENTARY SCHOOL</v>
      </c>
      <c r="K89" s="5" t="str">
        <f>VLOOKUP(I89,Vlookups!A:D,3,FALSE)</f>
        <v>ARLINGTON K8</v>
      </c>
      <c r="L89" s="5" t="str">
        <f t="shared" si="31"/>
        <v>30</v>
      </c>
      <c r="M89" s="5" t="str">
        <f t="shared" si="32"/>
        <v>939</v>
      </c>
      <c r="N89" s="5" t="str">
        <f>VLOOKUP(M89,Vlookups!G:I,2,FALSE)</f>
        <v>INSTRUCTIONAL MATERIALS</v>
      </c>
      <c r="O89" s="5" t="str">
        <f>VLOOKUP(M89,Vlookups!G:I,3,FALSE)</f>
        <v>DSASS</v>
      </c>
      <c r="P89" s="6">
        <f t="shared" si="33"/>
        <v>16754.150000000001</v>
      </c>
      <c r="Q89" s="6">
        <f t="shared" si="34"/>
        <v>191.64</v>
      </c>
      <c r="R89" s="6">
        <f t="shared" si="35"/>
        <v>16559.77</v>
      </c>
      <c r="S89" s="6">
        <f t="shared" si="36"/>
        <v>0</v>
      </c>
      <c r="T89" s="6">
        <f t="shared" si="37"/>
        <v>-16754.150000000001</v>
      </c>
      <c r="U89" t="s">
        <v>121</v>
      </c>
      <c r="V89" t="s">
        <v>54</v>
      </c>
      <c r="W89" s="2">
        <v>16754.150000000001</v>
      </c>
      <c r="X89" s="2">
        <v>191.64</v>
      </c>
      <c r="Y89" s="2">
        <v>16559.77</v>
      </c>
      <c r="Z89" s="3">
        <v>-638.71</v>
      </c>
      <c r="AA89" s="2">
        <v>0</v>
      </c>
      <c r="AB89" s="3">
        <v>-16754.150000000001</v>
      </c>
    </row>
    <row r="90" spans="1:28">
      <c r="A90" s="5" t="str">
        <f t="shared" si="24"/>
        <v>211</v>
      </c>
      <c r="B90" s="5" t="str">
        <f>VLOOKUP(A90,Vlookups!O:P,2,FALSE)</f>
        <v>FED/GRANT</v>
      </c>
      <c r="C90" s="5" t="str">
        <f t="shared" si="25"/>
        <v>E</v>
      </c>
      <c r="D90" s="5" t="str">
        <f t="shared" si="26"/>
        <v>11</v>
      </c>
      <c r="E90" s="5" t="str">
        <f t="shared" si="27"/>
        <v>63--</v>
      </c>
      <c r="F90" s="5" t="str">
        <f>VLOOKUP(E90,Vlookups!K:M,3,FALSE)</f>
        <v>Op Exp</v>
      </c>
      <c r="G90" s="5" t="str">
        <f t="shared" si="28"/>
        <v>6399</v>
      </c>
      <c r="H90" s="5" t="str">
        <f t="shared" si="29"/>
        <v>GENERAL SUPPLIES</v>
      </c>
      <c r="I90" s="5" t="str">
        <f t="shared" si="30"/>
        <v>004</v>
      </c>
      <c r="J90" s="5" t="str">
        <f>VLOOKUP(I90,Vlookups!A:D,2,FALSE)</f>
        <v>ARLINGTON ELEMENTARY SCHOOL</v>
      </c>
      <c r="K90" s="5" t="str">
        <f>VLOOKUP(I90,Vlookups!A:D,3,FALSE)</f>
        <v>ARLINGTON K8</v>
      </c>
      <c r="L90" s="5" t="str">
        <f t="shared" si="31"/>
        <v>30</v>
      </c>
      <c r="M90" s="5" t="str">
        <f t="shared" si="32"/>
        <v>939</v>
      </c>
      <c r="N90" s="5" t="str">
        <f>VLOOKUP(M90,Vlookups!G:I,2,FALSE)</f>
        <v>INSTRUCTIONAL MATERIALS</v>
      </c>
      <c r="O90" s="5" t="str">
        <f>VLOOKUP(M90,Vlookups!G:I,3,FALSE)</f>
        <v>DSASS</v>
      </c>
      <c r="P90" s="6">
        <f t="shared" si="33"/>
        <v>0</v>
      </c>
      <c r="Q90" s="6">
        <f t="shared" si="34"/>
        <v>0</v>
      </c>
      <c r="R90" s="6">
        <f t="shared" si="35"/>
        <v>0</v>
      </c>
      <c r="S90" s="6">
        <f t="shared" si="36"/>
        <v>16754.150000000001</v>
      </c>
      <c r="T90" s="6">
        <f t="shared" si="37"/>
        <v>16754.150000000001</v>
      </c>
      <c r="U90" t="s">
        <v>122</v>
      </c>
      <c r="V90" t="s">
        <v>54</v>
      </c>
      <c r="W90" s="2">
        <v>0</v>
      </c>
      <c r="X90" s="2">
        <v>0</v>
      </c>
      <c r="Y90" s="2">
        <v>0</v>
      </c>
      <c r="Z90" s="2">
        <v>0</v>
      </c>
      <c r="AA90" s="2">
        <v>16754.150000000001</v>
      </c>
      <c r="AB90" s="2">
        <v>16754.150000000001</v>
      </c>
    </row>
    <row r="91" spans="1:28">
      <c r="A91" s="5" t="str">
        <f t="shared" si="24"/>
        <v>211</v>
      </c>
      <c r="B91" s="5" t="str">
        <f>VLOOKUP(A91,Vlookups!O:P,2,FALSE)</f>
        <v>FED/GRANT</v>
      </c>
      <c r="C91" s="5" t="str">
        <f t="shared" si="25"/>
        <v>E</v>
      </c>
      <c r="D91" s="5" t="str">
        <f t="shared" si="26"/>
        <v>11</v>
      </c>
      <c r="E91" s="5" t="str">
        <f t="shared" si="27"/>
        <v>63--</v>
      </c>
      <c r="F91" s="5" t="str">
        <f>VLOOKUP(E91,Vlookups!K:M,3,FALSE)</f>
        <v>Op Exp</v>
      </c>
      <c r="G91" s="5" t="str">
        <f t="shared" si="28"/>
        <v>6399</v>
      </c>
      <c r="H91" s="5" t="str">
        <f t="shared" si="29"/>
        <v>GENERAL SUPPLIES</v>
      </c>
      <c r="I91" s="5" t="str">
        <f t="shared" si="30"/>
        <v>005</v>
      </c>
      <c r="J91" s="5" t="str">
        <f>VLOOKUP(I91,Vlookups!A:D,2,FALSE)</f>
        <v>ARLINGTON MIDDLE SCHOOL</v>
      </c>
      <c r="K91" s="5" t="str">
        <f>VLOOKUP(I91,Vlookups!A:D,3,FALSE)</f>
        <v>ARLINGTON K8</v>
      </c>
      <c r="L91" s="5" t="str">
        <f t="shared" si="31"/>
        <v>30</v>
      </c>
      <c r="M91" s="5" t="str">
        <f t="shared" si="32"/>
        <v>939</v>
      </c>
      <c r="N91" s="5" t="str">
        <f>VLOOKUP(M91,Vlookups!G:I,2,FALSE)</f>
        <v>INSTRUCTIONAL MATERIALS</v>
      </c>
      <c r="O91" s="5" t="str">
        <f>VLOOKUP(M91,Vlookups!G:I,3,FALSE)</f>
        <v>DSASS</v>
      </c>
      <c r="P91" s="6">
        <f t="shared" si="33"/>
        <v>0</v>
      </c>
      <c r="Q91" s="6">
        <f t="shared" si="34"/>
        <v>191.64</v>
      </c>
      <c r="R91" s="6">
        <f t="shared" si="35"/>
        <v>28347.11</v>
      </c>
      <c r="S91" s="6">
        <f t="shared" si="36"/>
        <v>0</v>
      </c>
      <c r="T91" s="6">
        <f t="shared" si="37"/>
        <v>0</v>
      </c>
      <c r="U91" t="s">
        <v>123</v>
      </c>
      <c r="V91" t="s">
        <v>54</v>
      </c>
      <c r="W91" s="2">
        <v>0</v>
      </c>
      <c r="X91" s="2">
        <v>191.64</v>
      </c>
      <c r="Y91" s="2">
        <v>28347.11</v>
      </c>
      <c r="Z91" s="3">
        <v>-28538.75</v>
      </c>
      <c r="AA91" s="2">
        <v>0</v>
      </c>
      <c r="AB91" s="2">
        <v>0</v>
      </c>
    </row>
    <row r="92" spans="1:28">
      <c r="A92" s="5" t="str">
        <f t="shared" si="24"/>
        <v>211</v>
      </c>
      <c r="B92" s="5" t="str">
        <f>VLOOKUP(A92,Vlookups!O:P,2,FALSE)</f>
        <v>FED/GRANT</v>
      </c>
      <c r="C92" s="5" t="str">
        <f t="shared" si="25"/>
        <v>E</v>
      </c>
      <c r="D92" s="5" t="str">
        <f t="shared" si="26"/>
        <v>11</v>
      </c>
      <c r="E92" s="5" t="str">
        <f t="shared" si="27"/>
        <v>63--</v>
      </c>
      <c r="F92" s="5" t="str">
        <f>VLOOKUP(E92,Vlookups!K:M,3,FALSE)</f>
        <v>Op Exp</v>
      </c>
      <c r="G92" s="5" t="str">
        <f t="shared" si="28"/>
        <v>6399</v>
      </c>
      <c r="H92" s="5" t="str">
        <f t="shared" si="29"/>
        <v>GENERAL SUPPLIES</v>
      </c>
      <c r="I92" s="5" t="str">
        <f t="shared" si="30"/>
        <v>006</v>
      </c>
      <c r="J92" s="5" t="str">
        <f>VLOOKUP(I92,Vlookups!A:D,2,FALSE)</f>
        <v>ARLINGTON HIGH SCHOOL</v>
      </c>
      <c r="K92" s="5" t="str">
        <f>VLOOKUP(I92,Vlookups!A:D,3,FALSE)</f>
        <v>ARLINGTON HS</v>
      </c>
      <c r="L92" s="5" t="str">
        <f t="shared" si="31"/>
        <v>30</v>
      </c>
      <c r="M92" s="5" t="str">
        <f t="shared" si="32"/>
        <v>939</v>
      </c>
      <c r="N92" s="5" t="str">
        <f>VLOOKUP(M92,Vlookups!G:I,2,FALSE)</f>
        <v>INSTRUCTIONAL MATERIALS</v>
      </c>
      <c r="O92" s="5" t="str">
        <f>VLOOKUP(M92,Vlookups!G:I,3,FALSE)</f>
        <v>DSASS</v>
      </c>
      <c r="P92" s="6">
        <f t="shared" si="33"/>
        <v>44164.24</v>
      </c>
      <c r="Q92" s="6">
        <f t="shared" si="34"/>
        <v>191.64</v>
      </c>
      <c r="R92" s="6">
        <f t="shared" si="35"/>
        <v>23745.279999999999</v>
      </c>
      <c r="S92" s="6">
        <f t="shared" si="36"/>
        <v>0</v>
      </c>
      <c r="T92" s="6">
        <f t="shared" si="37"/>
        <v>-44164.24</v>
      </c>
      <c r="U92" t="s">
        <v>124</v>
      </c>
      <c r="V92" t="s">
        <v>54</v>
      </c>
      <c r="W92" s="2">
        <v>44164.24</v>
      </c>
      <c r="X92" s="2">
        <v>191.64</v>
      </c>
      <c r="Y92" s="2">
        <v>23745.279999999999</v>
      </c>
      <c r="Z92" s="2">
        <v>20227.32</v>
      </c>
      <c r="AA92" s="2">
        <v>0</v>
      </c>
      <c r="AB92" s="3">
        <v>-44164.24</v>
      </c>
    </row>
    <row r="93" spans="1:28">
      <c r="A93" s="5" t="str">
        <f t="shared" si="24"/>
        <v>211</v>
      </c>
      <c r="B93" s="5" t="str">
        <f>VLOOKUP(A93,Vlookups!O:P,2,FALSE)</f>
        <v>FED/GRANT</v>
      </c>
      <c r="C93" s="5" t="str">
        <f t="shared" si="25"/>
        <v>E</v>
      </c>
      <c r="D93" s="5" t="str">
        <f t="shared" si="26"/>
        <v>11</v>
      </c>
      <c r="E93" s="5" t="str">
        <f t="shared" si="27"/>
        <v>63--</v>
      </c>
      <c r="F93" s="5" t="str">
        <f>VLOOKUP(E93,Vlookups!K:M,3,FALSE)</f>
        <v>Op Exp</v>
      </c>
      <c r="G93" s="5" t="str">
        <f t="shared" si="28"/>
        <v>6399</v>
      </c>
      <c r="H93" s="5" t="str">
        <f t="shared" si="29"/>
        <v>GENERAL SUPPLIES</v>
      </c>
      <c r="I93" s="5" t="str">
        <f t="shared" si="30"/>
        <v>006</v>
      </c>
      <c r="J93" s="5" t="str">
        <f>VLOOKUP(I93,Vlookups!A:D,2,FALSE)</f>
        <v>ARLINGTON HIGH SCHOOL</v>
      </c>
      <c r="K93" s="5" t="str">
        <f>VLOOKUP(I93,Vlookups!A:D,3,FALSE)</f>
        <v>ARLINGTON HS</v>
      </c>
      <c r="L93" s="5" t="str">
        <f t="shared" si="31"/>
        <v>30</v>
      </c>
      <c r="M93" s="5" t="str">
        <f t="shared" si="32"/>
        <v>939</v>
      </c>
      <c r="N93" s="5" t="str">
        <f>VLOOKUP(M93,Vlookups!G:I,2,FALSE)</f>
        <v>INSTRUCTIONAL MATERIALS</v>
      </c>
      <c r="O93" s="5" t="str">
        <f>VLOOKUP(M93,Vlookups!G:I,3,FALSE)</f>
        <v>DSASS</v>
      </c>
      <c r="P93" s="6">
        <f t="shared" si="33"/>
        <v>0</v>
      </c>
      <c r="Q93" s="6">
        <f t="shared" si="34"/>
        <v>0</v>
      </c>
      <c r="R93" s="6">
        <f t="shared" si="35"/>
        <v>0</v>
      </c>
      <c r="S93" s="6">
        <f t="shared" si="36"/>
        <v>44164.24</v>
      </c>
      <c r="T93" s="6">
        <f t="shared" si="37"/>
        <v>44164.24</v>
      </c>
      <c r="U93" t="s">
        <v>125</v>
      </c>
      <c r="V93" t="s">
        <v>54</v>
      </c>
      <c r="W93" s="2">
        <v>0</v>
      </c>
      <c r="X93" s="2">
        <v>0</v>
      </c>
      <c r="Y93" s="2">
        <v>0</v>
      </c>
      <c r="Z93" s="2">
        <v>0</v>
      </c>
      <c r="AA93" s="2">
        <v>44164.24</v>
      </c>
      <c r="AB93" s="2">
        <v>44164.24</v>
      </c>
    </row>
    <row r="94" spans="1:28">
      <c r="A94" s="5" t="str">
        <f t="shared" si="24"/>
        <v>211</v>
      </c>
      <c r="B94" s="5" t="str">
        <f>VLOOKUP(A94,Vlookups!O:P,2,FALSE)</f>
        <v>FED/GRANT</v>
      </c>
      <c r="C94" s="5" t="str">
        <f t="shared" si="25"/>
        <v>E</v>
      </c>
      <c r="D94" s="5" t="str">
        <f t="shared" si="26"/>
        <v>11</v>
      </c>
      <c r="E94" s="5" t="str">
        <f t="shared" si="27"/>
        <v>63--</v>
      </c>
      <c r="F94" s="5" t="str">
        <f>VLOOKUP(E94,Vlookups!K:M,3,FALSE)</f>
        <v>Op Exp</v>
      </c>
      <c r="G94" s="5" t="str">
        <f t="shared" si="28"/>
        <v>6399</v>
      </c>
      <c r="H94" s="5" t="str">
        <f t="shared" si="29"/>
        <v>GENERAL SUPPLIES</v>
      </c>
      <c r="I94" s="5" t="str">
        <f t="shared" si="30"/>
        <v>007</v>
      </c>
      <c r="J94" s="5" t="str">
        <f>VLOOKUP(I94,Vlookups!A:D,2,FALSE)</f>
        <v>KELLER ELEMENTARY SCHOOL</v>
      </c>
      <c r="K94" s="5" t="str">
        <f>VLOOKUP(I94,Vlookups!A:D,3,FALSE)</f>
        <v>KELLER K8</v>
      </c>
      <c r="L94" s="5" t="str">
        <f t="shared" si="31"/>
        <v>30</v>
      </c>
      <c r="M94" s="5" t="str">
        <f t="shared" si="32"/>
        <v>939</v>
      </c>
      <c r="N94" s="5" t="str">
        <f>VLOOKUP(M94,Vlookups!G:I,2,FALSE)</f>
        <v>INSTRUCTIONAL MATERIALS</v>
      </c>
      <c r="O94" s="5" t="str">
        <f>VLOOKUP(M94,Vlookups!G:I,3,FALSE)</f>
        <v>DSASS</v>
      </c>
      <c r="P94" s="6">
        <f t="shared" si="33"/>
        <v>19919.29</v>
      </c>
      <c r="Q94" s="6">
        <f t="shared" si="34"/>
        <v>191.64</v>
      </c>
      <c r="R94" s="6">
        <f t="shared" si="35"/>
        <v>19725.189999999999</v>
      </c>
      <c r="S94" s="6">
        <f t="shared" si="36"/>
        <v>0</v>
      </c>
      <c r="T94" s="6">
        <f t="shared" si="37"/>
        <v>-19919.29</v>
      </c>
      <c r="U94" t="s">
        <v>126</v>
      </c>
      <c r="V94" t="s">
        <v>54</v>
      </c>
      <c r="W94" s="2">
        <v>19919.29</v>
      </c>
      <c r="X94" s="2">
        <v>191.64</v>
      </c>
      <c r="Y94" s="2">
        <v>19725.189999999999</v>
      </c>
      <c r="Z94" s="2">
        <v>2.46</v>
      </c>
      <c r="AA94" s="2">
        <v>0</v>
      </c>
      <c r="AB94" s="3">
        <v>-19919.29</v>
      </c>
    </row>
    <row r="95" spans="1:28">
      <c r="A95" s="5" t="str">
        <f t="shared" si="24"/>
        <v>211</v>
      </c>
      <c r="B95" s="5" t="str">
        <f>VLOOKUP(A95,Vlookups!O:P,2,FALSE)</f>
        <v>FED/GRANT</v>
      </c>
      <c r="C95" s="5" t="str">
        <f t="shared" si="25"/>
        <v>E</v>
      </c>
      <c r="D95" s="5" t="str">
        <f t="shared" si="26"/>
        <v>11</v>
      </c>
      <c r="E95" s="5" t="str">
        <f t="shared" si="27"/>
        <v>63--</v>
      </c>
      <c r="F95" s="5" t="str">
        <f>VLOOKUP(E95,Vlookups!K:M,3,FALSE)</f>
        <v>Op Exp</v>
      </c>
      <c r="G95" s="5" t="str">
        <f t="shared" si="28"/>
        <v>6399</v>
      </c>
      <c r="H95" s="5" t="str">
        <f t="shared" si="29"/>
        <v>GENERAL SUPPLIES</v>
      </c>
      <c r="I95" s="5" t="str">
        <f t="shared" si="30"/>
        <v>007</v>
      </c>
      <c r="J95" s="5" t="str">
        <f>VLOOKUP(I95,Vlookups!A:D,2,FALSE)</f>
        <v>KELLER ELEMENTARY SCHOOL</v>
      </c>
      <c r="K95" s="5" t="str">
        <f>VLOOKUP(I95,Vlookups!A:D,3,FALSE)</f>
        <v>KELLER K8</v>
      </c>
      <c r="L95" s="5" t="str">
        <f t="shared" si="31"/>
        <v>30</v>
      </c>
      <c r="M95" s="5" t="str">
        <f t="shared" si="32"/>
        <v>939</v>
      </c>
      <c r="N95" s="5" t="str">
        <f>VLOOKUP(M95,Vlookups!G:I,2,FALSE)</f>
        <v>INSTRUCTIONAL MATERIALS</v>
      </c>
      <c r="O95" s="5" t="str">
        <f>VLOOKUP(M95,Vlookups!G:I,3,FALSE)</f>
        <v>DSASS</v>
      </c>
      <c r="P95" s="6">
        <f t="shared" si="33"/>
        <v>0</v>
      </c>
      <c r="Q95" s="6">
        <f t="shared" si="34"/>
        <v>0</v>
      </c>
      <c r="R95" s="6">
        <f t="shared" si="35"/>
        <v>0</v>
      </c>
      <c r="S95" s="6">
        <f t="shared" si="36"/>
        <v>19919.29</v>
      </c>
      <c r="T95" s="6">
        <f t="shared" si="37"/>
        <v>19919.29</v>
      </c>
      <c r="U95" t="s">
        <v>127</v>
      </c>
      <c r="V95" t="s">
        <v>54</v>
      </c>
      <c r="W95" s="2">
        <v>0</v>
      </c>
      <c r="X95" s="2">
        <v>0</v>
      </c>
      <c r="Y95" s="2">
        <v>0</v>
      </c>
      <c r="Z95" s="2">
        <v>0</v>
      </c>
      <c r="AA95" s="2">
        <v>19919.29</v>
      </c>
      <c r="AB95" s="2">
        <v>19919.29</v>
      </c>
    </row>
    <row r="96" spans="1:28">
      <c r="A96" s="5" t="str">
        <f t="shared" si="24"/>
        <v>211</v>
      </c>
      <c r="B96" s="5" t="str">
        <f>VLOOKUP(A96,Vlookups!O:P,2,FALSE)</f>
        <v>FED/GRANT</v>
      </c>
      <c r="C96" s="5" t="str">
        <f t="shared" si="25"/>
        <v>E</v>
      </c>
      <c r="D96" s="5" t="str">
        <f t="shared" si="26"/>
        <v>11</v>
      </c>
      <c r="E96" s="5" t="str">
        <f t="shared" si="27"/>
        <v>63--</v>
      </c>
      <c r="F96" s="5" t="str">
        <f>VLOOKUP(E96,Vlookups!K:M,3,FALSE)</f>
        <v>Op Exp</v>
      </c>
      <c r="G96" s="5" t="str">
        <f t="shared" si="28"/>
        <v>6399</v>
      </c>
      <c r="H96" s="5" t="str">
        <f t="shared" si="29"/>
        <v>GENERAL SUPPLIES</v>
      </c>
      <c r="I96" s="5" t="str">
        <f t="shared" si="30"/>
        <v>009</v>
      </c>
      <c r="J96" s="5" t="str">
        <f>VLOOKUP(I96,Vlookups!A:D,2,FALSE)</f>
        <v>KELLER HIGH SCHOOL</v>
      </c>
      <c r="K96" s="5" t="str">
        <f>VLOOKUP(I96,Vlookups!A:D,3,FALSE)</f>
        <v>KELLER HS</v>
      </c>
      <c r="L96" s="5" t="str">
        <f t="shared" si="31"/>
        <v>30</v>
      </c>
      <c r="M96" s="5" t="str">
        <f t="shared" si="32"/>
        <v>939</v>
      </c>
      <c r="N96" s="5" t="str">
        <f>VLOOKUP(M96,Vlookups!G:I,2,FALSE)</f>
        <v>INSTRUCTIONAL MATERIALS</v>
      </c>
      <c r="O96" s="5" t="str">
        <f>VLOOKUP(M96,Vlookups!G:I,3,FALSE)</f>
        <v>DSASS</v>
      </c>
      <c r="P96" s="6">
        <f t="shared" si="33"/>
        <v>0</v>
      </c>
      <c r="Q96" s="6">
        <f t="shared" si="34"/>
        <v>191.64</v>
      </c>
      <c r="R96" s="6">
        <f t="shared" si="35"/>
        <v>25251.67</v>
      </c>
      <c r="S96" s="6">
        <f t="shared" si="36"/>
        <v>0</v>
      </c>
      <c r="T96" s="6">
        <f t="shared" si="37"/>
        <v>0</v>
      </c>
      <c r="U96" t="s">
        <v>128</v>
      </c>
      <c r="V96" t="s">
        <v>54</v>
      </c>
      <c r="W96" s="2">
        <v>0</v>
      </c>
      <c r="X96" s="2">
        <v>191.64</v>
      </c>
      <c r="Y96" s="2">
        <v>25251.67</v>
      </c>
      <c r="Z96" s="3">
        <v>-25443.31</v>
      </c>
      <c r="AA96" s="2">
        <v>0</v>
      </c>
      <c r="AB96" s="2">
        <v>0</v>
      </c>
    </row>
    <row r="97" spans="1:28">
      <c r="A97" s="5" t="str">
        <f t="shared" si="24"/>
        <v>211</v>
      </c>
      <c r="B97" s="5" t="str">
        <f>VLOOKUP(A97,Vlookups!O:P,2,FALSE)</f>
        <v>FED/GRANT</v>
      </c>
      <c r="C97" s="5" t="str">
        <f t="shared" si="25"/>
        <v>E</v>
      </c>
      <c r="D97" s="5" t="str">
        <f t="shared" si="26"/>
        <v>11</v>
      </c>
      <c r="E97" s="5" t="str">
        <f t="shared" si="27"/>
        <v>63--</v>
      </c>
      <c r="F97" s="5" t="str">
        <f>VLOOKUP(E97,Vlookups!K:M,3,FALSE)</f>
        <v>Op Exp</v>
      </c>
      <c r="G97" s="5" t="str">
        <f t="shared" si="28"/>
        <v>6399</v>
      </c>
      <c r="H97" s="5" t="str">
        <f t="shared" si="29"/>
        <v>GENERAL SUPPLIES</v>
      </c>
      <c r="I97" s="5" t="str">
        <f t="shared" si="30"/>
        <v>010</v>
      </c>
      <c r="J97" s="5" t="str">
        <f>VLOOKUP(I97,Vlookups!A:D,2,FALSE)</f>
        <v>GRAND PRAIRIE ELEMENTARY SCHOO</v>
      </c>
      <c r="K97" s="5" t="str">
        <f>VLOOKUP(I97,Vlookups!A:D,3,FALSE)</f>
        <v>GRAND PR K8</v>
      </c>
      <c r="L97" s="5" t="str">
        <f t="shared" si="31"/>
        <v>30</v>
      </c>
      <c r="M97" s="5" t="str">
        <f t="shared" si="32"/>
        <v>939</v>
      </c>
      <c r="N97" s="5" t="str">
        <f>VLOOKUP(M97,Vlookups!G:I,2,FALSE)</f>
        <v>INSTRUCTIONAL MATERIALS</v>
      </c>
      <c r="O97" s="5" t="str">
        <f>VLOOKUP(M97,Vlookups!G:I,3,FALSE)</f>
        <v>DSASS</v>
      </c>
      <c r="P97" s="6">
        <f t="shared" si="33"/>
        <v>20149.47</v>
      </c>
      <c r="Q97" s="6">
        <f t="shared" si="34"/>
        <v>795.36</v>
      </c>
      <c r="R97" s="6">
        <f t="shared" si="35"/>
        <v>19350.599999999999</v>
      </c>
      <c r="S97" s="6">
        <f t="shared" si="36"/>
        <v>0</v>
      </c>
      <c r="T97" s="6">
        <f t="shared" si="37"/>
        <v>-20149.47</v>
      </c>
      <c r="U97" t="s">
        <v>129</v>
      </c>
      <c r="V97" t="s">
        <v>54</v>
      </c>
      <c r="W97" s="2">
        <v>20149.47</v>
      </c>
      <c r="X97" s="2">
        <v>795.36</v>
      </c>
      <c r="Y97" s="2">
        <v>19350.599999999999</v>
      </c>
      <c r="Z97" s="3">
        <v>-393.69</v>
      </c>
      <c r="AA97" s="2">
        <v>0</v>
      </c>
      <c r="AB97" s="3">
        <v>-20149.47</v>
      </c>
    </row>
    <row r="98" spans="1:28">
      <c r="A98" s="5" t="str">
        <f t="shared" si="24"/>
        <v>211</v>
      </c>
      <c r="B98" s="5" t="str">
        <f>VLOOKUP(A98,Vlookups!O:P,2,FALSE)</f>
        <v>FED/GRANT</v>
      </c>
      <c r="C98" s="5" t="str">
        <f t="shared" si="25"/>
        <v>E</v>
      </c>
      <c r="D98" s="5" t="str">
        <f t="shared" si="26"/>
        <v>11</v>
      </c>
      <c r="E98" s="5" t="str">
        <f t="shared" si="27"/>
        <v>63--</v>
      </c>
      <c r="F98" s="5" t="str">
        <f>VLOOKUP(E98,Vlookups!K:M,3,FALSE)</f>
        <v>Op Exp</v>
      </c>
      <c r="G98" s="5" t="str">
        <f t="shared" si="28"/>
        <v>6399</v>
      </c>
      <c r="H98" s="5" t="str">
        <f t="shared" si="29"/>
        <v>GENERAL SUPPLIES</v>
      </c>
      <c r="I98" s="5" t="str">
        <f t="shared" si="30"/>
        <v>010</v>
      </c>
      <c r="J98" s="5" t="str">
        <f>VLOOKUP(I98,Vlookups!A:D,2,FALSE)</f>
        <v>GRAND PRAIRIE ELEMENTARY SCHOO</v>
      </c>
      <c r="K98" s="5" t="str">
        <f>VLOOKUP(I98,Vlookups!A:D,3,FALSE)</f>
        <v>GRAND PR K8</v>
      </c>
      <c r="L98" s="5" t="str">
        <f t="shared" si="31"/>
        <v>30</v>
      </c>
      <c r="M98" s="5" t="str">
        <f t="shared" si="32"/>
        <v>939</v>
      </c>
      <c r="N98" s="5" t="str">
        <f>VLOOKUP(M98,Vlookups!G:I,2,FALSE)</f>
        <v>INSTRUCTIONAL MATERIALS</v>
      </c>
      <c r="O98" s="5" t="str">
        <f>VLOOKUP(M98,Vlookups!G:I,3,FALSE)</f>
        <v>DSASS</v>
      </c>
      <c r="P98" s="6">
        <f t="shared" si="33"/>
        <v>0</v>
      </c>
      <c r="Q98" s="6">
        <f t="shared" si="34"/>
        <v>0</v>
      </c>
      <c r="R98" s="6">
        <f t="shared" si="35"/>
        <v>0</v>
      </c>
      <c r="S98" s="6">
        <f t="shared" si="36"/>
        <v>20149.47</v>
      </c>
      <c r="T98" s="6">
        <f t="shared" si="37"/>
        <v>20149.47</v>
      </c>
      <c r="U98" t="s">
        <v>130</v>
      </c>
      <c r="V98" t="s">
        <v>54</v>
      </c>
      <c r="W98" s="2">
        <v>0</v>
      </c>
      <c r="X98" s="2">
        <v>0</v>
      </c>
      <c r="Y98" s="2">
        <v>0</v>
      </c>
      <c r="Z98" s="2">
        <v>0</v>
      </c>
      <c r="AA98" s="2">
        <v>20149.47</v>
      </c>
      <c r="AB98" s="2">
        <v>20149.47</v>
      </c>
    </row>
    <row r="99" spans="1:28">
      <c r="A99" s="5" t="str">
        <f t="shared" si="24"/>
        <v>211</v>
      </c>
      <c r="B99" s="5" t="str">
        <f>VLOOKUP(A99,Vlookups!O:P,2,FALSE)</f>
        <v>FED/GRANT</v>
      </c>
      <c r="C99" s="5" t="str">
        <f t="shared" si="25"/>
        <v>E</v>
      </c>
      <c r="D99" s="5" t="str">
        <f t="shared" si="26"/>
        <v>11</v>
      </c>
      <c r="E99" s="5" t="str">
        <f t="shared" si="27"/>
        <v>63--</v>
      </c>
      <c r="F99" s="5" t="str">
        <f>VLOOKUP(E99,Vlookups!K:M,3,FALSE)</f>
        <v>Op Exp</v>
      </c>
      <c r="G99" s="5" t="str">
        <f t="shared" si="28"/>
        <v>6399</v>
      </c>
      <c r="H99" s="5" t="str">
        <f t="shared" si="29"/>
        <v>GENERAL SUPPLIES</v>
      </c>
      <c r="I99" s="5" t="str">
        <f t="shared" si="30"/>
        <v>011</v>
      </c>
      <c r="J99" s="5" t="str">
        <f>VLOOKUP(I99,Vlookups!A:D,2,FALSE)</f>
        <v>GRAND PRAIRIE MIDDLE SCHOOL</v>
      </c>
      <c r="K99" s="5" t="str">
        <f>VLOOKUP(I99,Vlookups!A:D,3,FALSE)</f>
        <v>GRAND PR K8</v>
      </c>
      <c r="L99" s="5" t="str">
        <f t="shared" si="31"/>
        <v>30</v>
      </c>
      <c r="M99" s="5" t="str">
        <f t="shared" si="32"/>
        <v>939</v>
      </c>
      <c r="N99" s="5" t="str">
        <f>VLOOKUP(M99,Vlookups!G:I,2,FALSE)</f>
        <v>INSTRUCTIONAL MATERIALS</v>
      </c>
      <c r="O99" s="5" t="str">
        <f>VLOOKUP(M99,Vlookups!G:I,3,FALSE)</f>
        <v>DSASS</v>
      </c>
      <c r="P99" s="6">
        <f t="shared" si="33"/>
        <v>24781.24</v>
      </c>
      <c r="Q99" s="6">
        <f t="shared" si="34"/>
        <v>191.64</v>
      </c>
      <c r="R99" s="6">
        <f t="shared" si="35"/>
        <v>26609.69</v>
      </c>
      <c r="S99" s="6">
        <f t="shared" si="36"/>
        <v>0</v>
      </c>
      <c r="T99" s="6">
        <f t="shared" si="37"/>
        <v>-24781.24</v>
      </c>
      <c r="U99" t="s">
        <v>131</v>
      </c>
      <c r="V99" t="s">
        <v>54</v>
      </c>
      <c r="W99" s="2">
        <v>24781.24</v>
      </c>
      <c r="X99" s="2">
        <v>191.64</v>
      </c>
      <c r="Y99" s="2">
        <v>26609.69</v>
      </c>
      <c r="Z99" s="3">
        <v>-2020.09</v>
      </c>
      <c r="AA99" s="2">
        <v>0</v>
      </c>
      <c r="AB99" s="3">
        <v>-24781.24</v>
      </c>
    </row>
    <row r="100" spans="1:28">
      <c r="A100" s="5" t="str">
        <f t="shared" si="24"/>
        <v>211</v>
      </c>
      <c r="B100" s="5" t="str">
        <f>VLOOKUP(A100,Vlookups!O:P,2,FALSE)</f>
        <v>FED/GRANT</v>
      </c>
      <c r="C100" s="5" t="str">
        <f t="shared" si="25"/>
        <v>E</v>
      </c>
      <c r="D100" s="5" t="str">
        <f t="shared" si="26"/>
        <v>11</v>
      </c>
      <c r="E100" s="5" t="str">
        <f t="shared" si="27"/>
        <v>63--</v>
      </c>
      <c r="F100" s="5" t="str">
        <f>VLOOKUP(E100,Vlookups!K:M,3,FALSE)</f>
        <v>Op Exp</v>
      </c>
      <c r="G100" s="5" t="str">
        <f t="shared" si="28"/>
        <v>6399</v>
      </c>
      <c r="H100" s="5" t="str">
        <f t="shared" si="29"/>
        <v>GENERAL SUPPLIES</v>
      </c>
      <c r="I100" s="5" t="str">
        <f t="shared" si="30"/>
        <v>011</v>
      </c>
      <c r="J100" s="5" t="str">
        <f>VLOOKUP(I100,Vlookups!A:D,2,FALSE)</f>
        <v>GRAND PRAIRIE MIDDLE SCHOOL</v>
      </c>
      <c r="K100" s="5" t="str">
        <f>VLOOKUP(I100,Vlookups!A:D,3,FALSE)</f>
        <v>GRAND PR K8</v>
      </c>
      <c r="L100" s="5" t="str">
        <f t="shared" si="31"/>
        <v>30</v>
      </c>
      <c r="M100" s="5" t="str">
        <f t="shared" si="32"/>
        <v>939</v>
      </c>
      <c r="N100" s="5" t="str">
        <f>VLOOKUP(M100,Vlookups!G:I,2,FALSE)</f>
        <v>INSTRUCTIONAL MATERIALS</v>
      </c>
      <c r="O100" s="5" t="str">
        <f>VLOOKUP(M100,Vlookups!G:I,3,FALSE)</f>
        <v>DSASS</v>
      </c>
      <c r="P100" s="6">
        <f t="shared" si="33"/>
        <v>0</v>
      </c>
      <c r="Q100" s="6">
        <f t="shared" si="34"/>
        <v>0</v>
      </c>
      <c r="R100" s="6">
        <f t="shared" si="35"/>
        <v>0</v>
      </c>
      <c r="S100" s="6">
        <f t="shared" si="36"/>
        <v>24781.24</v>
      </c>
      <c r="T100" s="6">
        <f t="shared" si="37"/>
        <v>24781.24</v>
      </c>
      <c r="U100" t="s">
        <v>132</v>
      </c>
      <c r="V100" t="s">
        <v>54</v>
      </c>
      <c r="W100" s="2">
        <v>0</v>
      </c>
      <c r="X100" s="2">
        <v>0</v>
      </c>
      <c r="Y100" s="2">
        <v>0</v>
      </c>
      <c r="Z100" s="2">
        <v>0</v>
      </c>
      <c r="AA100" s="2">
        <v>24781.24</v>
      </c>
      <c r="AB100" s="2">
        <v>24781.24</v>
      </c>
    </row>
    <row r="101" spans="1:28">
      <c r="A101" s="5" t="str">
        <f t="shared" si="24"/>
        <v>211</v>
      </c>
      <c r="B101" s="5" t="str">
        <f>VLOOKUP(A101,Vlookups!O:P,2,FALSE)</f>
        <v>FED/GRANT</v>
      </c>
      <c r="C101" s="5" t="str">
        <f t="shared" si="25"/>
        <v>E</v>
      </c>
      <c r="D101" s="5" t="str">
        <f t="shared" si="26"/>
        <v>11</v>
      </c>
      <c r="E101" s="5" t="str">
        <f t="shared" si="27"/>
        <v>63--</v>
      </c>
      <c r="F101" s="5" t="str">
        <f>VLOOKUP(E101,Vlookups!K:M,3,FALSE)</f>
        <v>Op Exp</v>
      </c>
      <c r="G101" s="5" t="str">
        <f t="shared" si="28"/>
        <v>6399</v>
      </c>
      <c r="H101" s="5" t="str">
        <f t="shared" si="29"/>
        <v>GENERAL SUPPLIES</v>
      </c>
      <c r="I101" s="5" t="str">
        <f t="shared" si="30"/>
        <v>012</v>
      </c>
      <c r="J101" s="5" t="str">
        <f>VLOOKUP(I101,Vlookups!A:D,2,FALSE)</f>
        <v>NORTH RICHLAND HILLS ELEMENTAR</v>
      </c>
      <c r="K101" s="5" t="str">
        <f>VLOOKUP(I101,Vlookups!A:D,3,FALSE)</f>
        <v>NORTH RICHLAND HILLS K8</v>
      </c>
      <c r="L101" s="5" t="str">
        <f t="shared" si="31"/>
        <v>30</v>
      </c>
      <c r="M101" s="5" t="str">
        <f t="shared" si="32"/>
        <v>939</v>
      </c>
      <c r="N101" s="5" t="str">
        <f>VLOOKUP(M101,Vlookups!G:I,2,FALSE)</f>
        <v>INSTRUCTIONAL MATERIALS</v>
      </c>
      <c r="O101" s="5" t="str">
        <f>VLOOKUP(M101,Vlookups!G:I,3,FALSE)</f>
        <v>DSASS</v>
      </c>
      <c r="P101" s="6">
        <f t="shared" si="33"/>
        <v>17507.37</v>
      </c>
      <c r="Q101" s="6">
        <f t="shared" si="34"/>
        <v>1141.5899999999999</v>
      </c>
      <c r="R101" s="6">
        <f t="shared" si="35"/>
        <v>11916.93</v>
      </c>
      <c r="S101" s="6">
        <f t="shared" si="36"/>
        <v>0</v>
      </c>
      <c r="T101" s="6">
        <f t="shared" si="37"/>
        <v>-17507.37</v>
      </c>
      <c r="U101" t="s">
        <v>133</v>
      </c>
      <c r="V101" t="s">
        <v>54</v>
      </c>
      <c r="W101" s="2">
        <v>17507.37</v>
      </c>
      <c r="X101" s="2">
        <v>1141.5899999999999</v>
      </c>
      <c r="Y101" s="2">
        <v>11916.93</v>
      </c>
      <c r="Z101" s="2">
        <v>4081.55</v>
      </c>
      <c r="AA101" s="2">
        <v>0</v>
      </c>
      <c r="AB101" s="3">
        <v>-17507.37</v>
      </c>
    </row>
    <row r="102" spans="1:28">
      <c r="A102" s="5" t="str">
        <f t="shared" si="24"/>
        <v>211</v>
      </c>
      <c r="B102" s="5" t="str">
        <f>VLOOKUP(A102,Vlookups!O:P,2,FALSE)</f>
        <v>FED/GRANT</v>
      </c>
      <c r="C102" s="5" t="str">
        <f t="shared" si="25"/>
        <v>E</v>
      </c>
      <c r="D102" s="5" t="str">
        <f t="shared" si="26"/>
        <v>11</v>
      </c>
      <c r="E102" s="5" t="str">
        <f t="shared" si="27"/>
        <v>63--</v>
      </c>
      <c r="F102" s="5" t="str">
        <f>VLOOKUP(E102,Vlookups!K:M,3,FALSE)</f>
        <v>Op Exp</v>
      </c>
      <c r="G102" s="5" t="str">
        <f t="shared" si="28"/>
        <v>6399</v>
      </c>
      <c r="H102" s="5" t="str">
        <f t="shared" si="29"/>
        <v>GENERAL SUPPLIES</v>
      </c>
      <c r="I102" s="5" t="str">
        <f t="shared" si="30"/>
        <v>012</v>
      </c>
      <c r="J102" s="5" t="str">
        <f>VLOOKUP(I102,Vlookups!A:D,2,FALSE)</f>
        <v>NORTH RICHLAND HILLS ELEMENTAR</v>
      </c>
      <c r="K102" s="5" t="str">
        <f>VLOOKUP(I102,Vlookups!A:D,3,FALSE)</f>
        <v>NORTH RICHLAND HILLS K8</v>
      </c>
      <c r="L102" s="5" t="str">
        <f t="shared" si="31"/>
        <v>30</v>
      </c>
      <c r="M102" s="5" t="str">
        <f t="shared" si="32"/>
        <v>939</v>
      </c>
      <c r="N102" s="5" t="str">
        <f>VLOOKUP(M102,Vlookups!G:I,2,FALSE)</f>
        <v>INSTRUCTIONAL MATERIALS</v>
      </c>
      <c r="O102" s="5" t="str">
        <f>VLOOKUP(M102,Vlookups!G:I,3,FALSE)</f>
        <v>DSASS</v>
      </c>
      <c r="P102" s="6">
        <f t="shared" si="33"/>
        <v>0</v>
      </c>
      <c r="Q102" s="6">
        <f t="shared" si="34"/>
        <v>0</v>
      </c>
      <c r="R102" s="6">
        <f t="shared" si="35"/>
        <v>0</v>
      </c>
      <c r="S102" s="6">
        <f t="shared" si="36"/>
        <v>17507.37</v>
      </c>
      <c r="T102" s="6">
        <f t="shared" si="37"/>
        <v>17507.37</v>
      </c>
      <c r="U102" t="s">
        <v>134</v>
      </c>
      <c r="V102" t="s">
        <v>54</v>
      </c>
      <c r="W102" s="2">
        <v>0</v>
      </c>
      <c r="X102" s="2">
        <v>0</v>
      </c>
      <c r="Y102" s="2">
        <v>0</v>
      </c>
      <c r="Z102" s="2">
        <v>0</v>
      </c>
      <c r="AA102" s="2">
        <v>17507.37</v>
      </c>
      <c r="AB102" s="2">
        <v>17507.37</v>
      </c>
    </row>
    <row r="103" spans="1:28">
      <c r="A103" s="5" t="str">
        <f t="shared" si="24"/>
        <v>211</v>
      </c>
      <c r="B103" s="5" t="str">
        <f>VLOOKUP(A103,Vlookups!O:P,2,FALSE)</f>
        <v>FED/GRANT</v>
      </c>
      <c r="C103" s="5" t="str">
        <f t="shared" si="25"/>
        <v>E</v>
      </c>
      <c r="D103" s="5" t="str">
        <f t="shared" si="26"/>
        <v>11</v>
      </c>
      <c r="E103" s="5" t="str">
        <f t="shared" si="27"/>
        <v>63--</v>
      </c>
      <c r="F103" s="5" t="str">
        <f>VLOOKUP(E103,Vlookups!K:M,3,FALSE)</f>
        <v>Op Exp</v>
      </c>
      <c r="G103" s="5" t="str">
        <f t="shared" si="28"/>
        <v>6399</v>
      </c>
      <c r="H103" s="5" t="str">
        <f t="shared" si="29"/>
        <v>GENERAL SUPPLIES</v>
      </c>
      <c r="I103" s="5" t="str">
        <f t="shared" si="30"/>
        <v>013</v>
      </c>
      <c r="J103" s="5" t="str">
        <f>VLOOKUP(I103,Vlookups!A:D,2,FALSE)</f>
        <v>NORTH RICHLAND HILLS MIDDLE SC</v>
      </c>
      <c r="K103" s="5" t="str">
        <f>VLOOKUP(I103,Vlookups!A:D,3,FALSE)</f>
        <v>NORTH RICHLAND HILLS K8</v>
      </c>
      <c r="L103" s="5" t="str">
        <f t="shared" si="31"/>
        <v>30</v>
      </c>
      <c r="M103" s="5" t="str">
        <f t="shared" si="32"/>
        <v>939</v>
      </c>
      <c r="N103" s="5" t="str">
        <f>VLOOKUP(M103,Vlookups!G:I,2,FALSE)</f>
        <v>INSTRUCTIONAL MATERIALS</v>
      </c>
      <c r="O103" s="5" t="str">
        <f>VLOOKUP(M103,Vlookups!G:I,3,FALSE)</f>
        <v>DSASS</v>
      </c>
      <c r="P103" s="6">
        <f t="shared" si="33"/>
        <v>22144.15</v>
      </c>
      <c r="Q103" s="6">
        <f t="shared" si="34"/>
        <v>795.36</v>
      </c>
      <c r="R103" s="6">
        <f t="shared" si="35"/>
        <v>18410.14</v>
      </c>
      <c r="S103" s="6">
        <f t="shared" si="36"/>
        <v>0</v>
      </c>
      <c r="T103" s="6">
        <f t="shared" si="37"/>
        <v>-22144.15</v>
      </c>
      <c r="U103" t="s">
        <v>135</v>
      </c>
      <c r="V103" t="s">
        <v>54</v>
      </c>
      <c r="W103" s="2">
        <v>22144.15</v>
      </c>
      <c r="X103" s="2">
        <v>795.36</v>
      </c>
      <c r="Y103" s="2">
        <v>18410.14</v>
      </c>
      <c r="Z103" s="2">
        <v>2938.65</v>
      </c>
      <c r="AA103" s="2">
        <v>0</v>
      </c>
      <c r="AB103" s="3">
        <v>-22144.15</v>
      </c>
    </row>
    <row r="104" spans="1:28">
      <c r="A104" s="5" t="str">
        <f t="shared" si="24"/>
        <v>211</v>
      </c>
      <c r="B104" s="5" t="str">
        <f>VLOOKUP(A104,Vlookups!O:P,2,FALSE)</f>
        <v>FED/GRANT</v>
      </c>
      <c r="C104" s="5" t="str">
        <f t="shared" si="25"/>
        <v>E</v>
      </c>
      <c r="D104" s="5" t="str">
        <f t="shared" si="26"/>
        <v>11</v>
      </c>
      <c r="E104" s="5" t="str">
        <f t="shared" si="27"/>
        <v>63--</v>
      </c>
      <c r="F104" s="5" t="str">
        <f>VLOOKUP(E104,Vlookups!K:M,3,FALSE)</f>
        <v>Op Exp</v>
      </c>
      <c r="G104" s="5" t="str">
        <f t="shared" si="28"/>
        <v>6399</v>
      </c>
      <c r="H104" s="5" t="str">
        <f t="shared" si="29"/>
        <v>GENERAL SUPPLIES</v>
      </c>
      <c r="I104" s="5" t="str">
        <f t="shared" si="30"/>
        <v>013</v>
      </c>
      <c r="J104" s="5" t="str">
        <f>VLOOKUP(I104,Vlookups!A:D,2,FALSE)</f>
        <v>NORTH RICHLAND HILLS MIDDLE SC</v>
      </c>
      <c r="K104" s="5" t="str">
        <f>VLOOKUP(I104,Vlookups!A:D,3,FALSE)</f>
        <v>NORTH RICHLAND HILLS K8</v>
      </c>
      <c r="L104" s="5" t="str">
        <f t="shared" si="31"/>
        <v>30</v>
      </c>
      <c r="M104" s="5" t="str">
        <f t="shared" si="32"/>
        <v>939</v>
      </c>
      <c r="N104" s="5" t="str">
        <f>VLOOKUP(M104,Vlookups!G:I,2,FALSE)</f>
        <v>INSTRUCTIONAL MATERIALS</v>
      </c>
      <c r="O104" s="5" t="str">
        <f>VLOOKUP(M104,Vlookups!G:I,3,FALSE)</f>
        <v>DSASS</v>
      </c>
      <c r="P104" s="6">
        <f t="shared" si="33"/>
        <v>0</v>
      </c>
      <c r="Q104" s="6">
        <f t="shared" si="34"/>
        <v>0</v>
      </c>
      <c r="R104" s="6">
        <f t="shared" si="35"/>
        <v>0</v>
      </c>
      <c r="S104" s="6">
        <f t="shared" si="36"/>
        <v>22144.15</v>
      </c>
      <c r="T104" s="6">
        <f t="shared" si="37"/>
        <v>22144.15</v>
      </c>
      <c r="U104" t="s">
        <v>136</v>
      </c>
      <c r="V104" t="s">
        <v>54</v>
      </c>
      <c r="W104" s="2">
        <v>0</v>
      </c>
      <c r="X104" s="2">
        <v>0</v>
      </c>
      <c r="Y104" s="2">
        <v>0</v>
      </c>
      <c r="Z104" s="2">
        <v>0</v>
      </c>
      <c r="AA104" s="2">
        <v>22144.15</v>
      </c>
      <c r="AB104" s="2">
        <v>22144.15</v>
      </c>
    </row>
    <row r="105" spans="1:28">
      <c r="A105" s="5" t="str">
        <f t="shared" si="24"/>
        <v>211</v>
      </c>
      <c r="B105" s="5" t="str">
        <f>VLOOKUP(A105,Vlookups!O:P,2,FALSE)</f>
        <v>FED/GRANT</v>
      </c>
      <c r="C105" s="5" t="str">
        <f t="shared" si="25"/>
        <v>E</v>
      </c>
      <c r="D105" s="5" t="str">
        <f t="shared" si="26"/>
        <v>11</v>
      </c>
      <c r="E105" s="5" t="str">
        <f t="shared" si="27"/>
        <v>63--</v>
      </c>
      <c r="F105" s="5" t="str">
        <f>VLOOKUP(E105,Vlookups!K:M,3,FALSE)</f>
        <v>Op Exp</v>
      </c>
      <c r="G105" s="5" t="str">
        <f t="shared" si="28"/>
        <v>6399</v>
      </c>
      <c r="H105" s="5" t="str">
        <f t="shared" si="29"/>
        <v>GENERAL SUPPLIES</v>
      </c>
      <c r="I105" s="5" t="str">
        <f t="shared" si="30"/>
        <v>014</v>
      </c>
      <c r="J105" s="5" t="str">
        <f>VLOOKUP(I105,Vlookups!A:D,2,FALSE)</f>
        <v>KATY ELEMENTARY SCHOOL</v>
      </c>
      <c r="K105" s="5" t="str">
        <f>VLOOKUP(I105,Vlookups!A:D,3,FALSE)</f>
        <v>KATY K8</v>
      </c>
      <c r="L105" s="5" t="str">
        <f t="shared" si="31"/>
        <v>30</v>
      </c>
      <c r="M105" s="5" t="str">
        <f t="shared" si="32"/>
        <v>939</v>
      </c>
      <c r="N105" s="5" t="str">
        <f>VLOOKUP(M105,Vlookups!G:I,2,FALSE)</f>
        <v>INSTRUCTIONAL MATERIALS</v>
      </c>
      <c r="O105" s="5" t="str">
        <f>VLOOKUP(M105,Vlookups!G:I,3,FALSE)</f>
        <v>DSASS</v>
      </c>
      <c r="P105" s="6">
        <f t="shared" si="33"/>
        <v>0</v>
      </c>
      <c r="Q105" s="6">
        <f t="shared" si="34"/>
        <v>0</v>
      </c>
      <c r="R105" s="6">
        <f t="shared" si="35"/>
        <v>608.94000000000005</v>
      </c>
      <c r="S105" s="6">
        <f t="shared" si="36"/>
        <v>0</v>
      </c>
      <c r="T105" s="6">
        <f t="shared" si="37"/>
        <v>0</v>
      </c>
      <c r="U105" t="s">
        <v>137</v>
      </c>
      <c r="V105" t="s">
        <v>54</v>
      </c>
      <c r="W105" s="2">
        <v>0</v>
      </c>
      <c r="X105" s="2">
        <v>0</v>
      </c>
      <c r="Y105" s="2">
        <v>608.94000000000005</v>
      </c>
      <c r="Z105" s="3">
        <v>-608.94000000000005</v>
      </c>
      <c r="AA105" s="2">
        <v>0</v>
      </c>
      <c r="AB105" s="2">
        <v>0</v>
      </c>
    </row>
    <row r="106" spans="1:28">
      <c r="A106" s="5" t="str">
        <f t="shared" si="24"/>
        <v>211</v>
      </c>
      <c r="B106" s="5" t="str">
        <f>VLOOKUP(A106,Vlookups!O:P,2,FALSE)</f>
        <v>FED/GRANT</v>
      </c>
      <c r="C106" s="5" t="str">
        <f t="shared" si="25"/>
        <v>E</v>
      </c>
      <c r="D106" s="5" t="str">
        <f t="shared" si="26"/>
        <v>11</v>
      </c>
      <c r="E106" s="5" t="str">
        <f t="shared" si="27"/>
        <v>63--</v>
      </c>
      <c r="F106" s="5" t="str">
        <f>VLOOKUP(E106,Vlookups!K:M,3,FALSE)</f>
        <v>Op Exp</v>
      </c>
      <c r="G106" s="5" t="str">
        <f t="shared" si="28"/>
        <v>6399</v>
      </c>
      <c r="H106" s="5" t="str">
        <f t="shared" si="29"/>
        <v>GENERAL SUPPLIES</v>
      </c>
      <c r="I106" s="5" t="str">
        <f t="shared" si="30"/>
        <v>014</v>
      </c>
      <c r="J106" s="5" t="str">
        <f>VLOOKUP(I106,Vlookups!A:D,2,FALSE)</f>
        <v>KATY ELEMENTARY SCHOOL</v>
      </c>
      <c r="K106" s="5" t="str">
        <f>VLOOKUP(I106,Vlookups!A:D,3,FALSE)</f>
        <v>KATY K8</v>
      </c>
      <c r="L106" s="5" t="str">
        <f t="shared" si="31"/>
        <v>30</v>
      </c>
      <c r="M106" s="5" t="str">
        <f t="shared" si="32"/>
        <v>939</v>
      </c>
      <c r="N106" s="5" t="str">
        <f>VLOOKUP(M106,Vlookups!G:I,2,FALSE)</f>
        <v>INSTRUCTIONAL MATERIALS</v>
      </c>
      <c r="O106" s="5" t="str">
        <f>VLOOKUP(M106,Vlookups!G:I,3,FALSE)</f>
        <v>DSASS</v>
      </c>
      <c r="P106" s="6">
        <f t="shared" si="33"/>
        <v>0</v>
      </c>
      <c r="Q106" s="6">
        <f t="shared" si="34"/>
        <v>191.64</v>
      </c>
      <c r="R106" s="6">
        <f t="shared" si="35"/>
        <v>19064.84</v>
      </c>
      <c r="S106" s="6">
        <f t="shared" si="36"/>
        <v>0</v>
      </c>
      <c r="T106" s="6">
        <f t="shared" si="37"/>
        <v>0</v>
      </c>
      <c r="U106" t="s">
        <v>138</v>
      </c>
      <c r="V106" t="s">
        <v>54</v>
      </c>
      <c r="W106" s="2">
        <v>0</v>
      </c>
      <c r="X106" s="2">
        <v>191.64</v>
      </c>
      <c r="Y106" s="2">
        <v>19064.84</v>
      </c>
      <c r="Z106" s="3">
        <v>-19853.080000000002</v>
      </c>
      <c r="AA106" s="2">
        <v>0</v>
      </c>
      <c r="AB106" s="2">
        <v>0</v>
      </c>
    </row>
    <row r="107" spans="1:28">
      <c r="A107" s="5" t="str">
        <f t="shared" si="24"/>
        <v>211</v>
      </c>
      <c r="B107" s="5" t="str">
        <f>VLOOKUP(A107,Vlookups!O:P,2,FALSE)</f>
        <v>FED/GRANT</v>
      </c>
      <c r="C107" s="5" t="str">
        <f t="shared" si="25"/>
        <v>E</v>
      </c>
      <c r="D107" s="5" t="str">
        <f t="shared" si="26"/>
        <v>11</v>
      </c>
      <c r="E107" s="5" t="str">
        <f t="shared" si="27"/>
        <v>63--</v>
      </c>
      <c r="F107" s="5" t="str">
        <f>VLOOKUP(E107,Vlookups!K:M,3,FALSE)</f>
        <v>Op Exp</v>
      </c>
      <c r="G107" s="5" t="str">
        <f t="shared" si="28"/>
        <v>6399</v>
      </c>
      <c r="H107" s="5" t="str">
        <f t="shared" si="29"/>
        <v>GENERAL SUPPLIES</v>
      </c>
      <c r="I107" s="5" t="str">
        <f t="shared" si="30"/>
        <v>015</v>
      </c>
      <c r="J107" s="5" t="str">
        <f>VLOOKUP(I107,Vlookups!A:D,2,FALSE)</f>
        <v>KATY MIDDLE SCHOOL</v>
      </c>
      <c r="K107" s="5" t="str">
        <f>VLOOKUP(I107,Vlookups!A:D,3,FALSE)</f>
        <v>KATY K8</v>
      </c>
      <c r="L107" s="5" t="str">
        <f t="shared" si="31"/>
        <v>30</v>
      </c>
      <c r="M107" s="5" t="str">
        <f t="shared" si="32"/>
        <v>939</v>
      </c>
      <c r="N107" s="5" t="str">
        <f>VLOOKUP(M107,Vlookups!G:I,2,FALSE)</f>
        <v>INSTRUCTIONAL MATERIALS</v>
      </c>
      <c r="O107" s="5" t="str">
        <f>VLOOKUP(M107,Vlookups!G:I,3,FALSE)</f>
        <v>DSASS</v>
      </c>
      <c r="P107" s="6">
        <f t="shared" si="33"/>
        <v>24045.39</v>
      </c>
      <c r="Q107" s="6">
        <f t="shared" si="34"/>
        <v>795.36</v>
      </c>
      <c r="R107" s="6">
        <f t="shared" si="35"/>
        <v>25268.29</v>
      </c>
      <c r="S107" s="6">
        <f t="shared" si="36"/>
        <v>0</v>
      </c>
      <c r="T107" s="6">
        <f t="shared" si="37"/>
        <v>-24045.39</v>
      </c>
      <c r="U107" t="s">
        <v>139</v>
      </c>
      <c r="V107" t="s">
        <v>54</v>
      </c>
      <c r="W107" s="2">
        <v>24045.39</v>
      </c>
      <c r="X107" s="2">
        <v>795.36</v>
      </c>
      <c r="Y107" s="2">
        <v>25268.29</v>
      </c>
      <c r="Z107" s="3">
        <v>-2018.26</v>
      </c>
      <c r="AA107" s="2">
        <v>0</v>
      </c>
      <c r="AB107" s="3">
        <v>-24045.39</v>
      </c>
    </row>
    <row r="108" spans="1:28">
      <c r="A108" s="5" t="str">
        <f t="shared" si="24"/>
        <v>211</v>
      </c>
      <c r="B108" s="5" t="str">
        <f>VLOOKUP(A108,Vlookups!O:P,2,FALSE)</f>
        <v>FED/GRANT</v>
      </c>
      <c r="C108" s="5" t="str">
        <f t="shared" si="25"/>
        <v>E</v>
      </c>
      <c r="D108" s="5" t="str">
        <f t="shared" si="26"/>
        <v>11</v>
      </c>
      <c r="E108" s="5" t="str">
        <f t="shared" si="27"/>
        <v>63--</v>
      </c>
      <c r="F108" s="5" t="str">
        <f>VLOOKUP(E108,Vlookups!K:M,3,FALSE)</f>
        <v>Op Exp</v>
      </c>
      <c r="G108" s="5" t="str">
        <f t="shared" si="28"/>
        <v>6399</v>
      </c>
      <c r="H108" s="5" t="str">
        <f t="shared" si="29"/>
        <v>GENERAL SUPPLIES</v>
      </c>
      <c r="I108" s="5" t="str">
        <f t="shared" si="30"/>
        <v>015</v>
      </c>
      <c r="J108" s="5" t="str">
        <f>VLOOKUP(I108,Vlookups!A:D,2,FALSE)</f>
        <v>KATY MIDDLE SCHOOL</v>
      </c>
      <c r="K108" s="5" t="str">
        <f>VLOOKUP(I108,Vlookups!A:D,3,FALSE)</f>
        <v>KATY K8</v>
      </c>
      <c r="L108" s="5" t="str">
        <f t="shared" si="31"/>
        <v>30</v>
      </c>
      <c r="M108" s="5" t="str">
        <f t="shared" si="32"/>
        <v>939</v>
      </c>
      <c r="N108" s="5" t="str">
        <f>VLOOKUP(M108,Vlookups!G:I,2,FALSE)</f>
        <v>INSTRUCTIONAL MATERIALS</v>
      </c>
      <c r="O108" s="5" t="str">
        <f>VLOOKUP(M108,Vlookups!G:I,3,FALSE)</f>
        <v>DSASS</v>
      </c>
      <c r="P108" s="6">
        <f t="shared" si="33"/>
        <v>0</v>
      </c>
      <c r="Q108" s="6">
        <f t="shared" si="34"/>
        <v>0</v>
      </c>
      <c r="R108" s="6">
        <f t="shared" si="35"/>
        <v>0</v>
      </c>
      <c r="S108" s="6">
        <f t="shared" si="36"/>
        <v>24045.39</v>
      </c>
      <c r="T108" s="6">
        <f t="shared" si="37"/>
        <v>24045.39</v>
      </c>
      <c r="U108" t="s">
        <v>140</v>
      </c>
      <c r="V108" t="s">
        <v>54</v>
      </c>
      <c r="W108" s="2">
        <v>0</v>
      </c>
      <c r="X108" s="2">
        <v>0</v>
      </c>
      <c r="Y108" s="2">
        <v>0</v>
      </c>
      <c r="Z108" s="2">
        <v>0</v>
      </c>
      <c r="AA108" s="2">
        <v>24045.39</v>
      </c>
      <c r="AB108" s="2">
        <v>24045.39</v>
      </c>
    </row>
    <row r="109" spans="1:28">
      <c r="A109" s="5" t="str">
        <f t="shared" si="24"/>
        <v>211</v>
      </c>
      <c r="B109" s="5" t="str">
        <f>VLOOKUP(A109,Vlookups!O:P,2,FALSE)</f>
        <v>FED/GRANT</v>
      </c>
      <c r="C109" s="5" t="str">
        <f t="shared" si="25"/>
        <v>E</v>
      </c>
      <c r="D109" s="5" t="str">
        <f t="shared" si="26"/>
        <v>11</v>
      </c>
      <c r="E109" s="5" t="str">
        <f t="shared" si="27"/>
        <v>63--</v>
      </c>
      <c r="F109" s="5" t="str">
        <f>VLOOKUP(E109,Vlookups!K:M,3,FALSE)</f>
        <v>Op Exp</v>
      </c>
      <c r="G109" s="5" t="str">
        <f t="shared" si="28"/>
        <v>6399</v>
      </c>
      <c r="H109" s="5" t="str">
        <f t="shared" si="29"/>
        <v>GENERAL SUPPLIES</v>
      </c>
      <c r="I109" s="5" t="str">
        <f t="shared" si="30"/>
        <v>016</v>
      </c>
      <c r="J109" s="5" t="str">
        <f>VLOOKUP(I109,Vlookups!A:D,2,FALSE)</f>
        <v>WESTPARK ELEMENTARY SCHOOL</v>
      </c>
      <c r="K109" s="5" t="str">
        <f>VLOOKUP(I109,Vlookups!A:D,3,FALSE)</f>
        <v>WESTPARK K8</v>
      </c>
      <c r="L109" s="5" t="str">
        <f t="shared" si="31"/>
        <v>30</v>
      </c>
      <c r="M109" s="5" t="str">
        <f t="shared" si="32"/>
        <v>939</v>
      </c>
      <c r="N109" s="5" t="str">
        <f>VLOOKUP(M109,Vlookups!G:I,2,FALSE)</f>
        <v>INSTRUCTIONAL MATERIALS</v>
      </c>
      <c r="O109" s="5" t="str">
        <f>VLOOKUP(M109,Vlookups!G:I,3,FALSE)</f>
        <v>DSASS</v>
      </c>
      <c r="P109" s="6">
        <f t="shared" si="33"/>
        <v>18422.099999999999</v>
      </c>
      <c r="Q109" s="6">
        <f t="shared" si="34"/>
        <v>795.36</v>
      </c>
      <c r="R109" s="6">
        <f t="shared" si="35"/>
        <v>17620.259999999998</v>
      </c>
      <c r="S109" s="6">
        <f t="shared" si="36"/>
        <v>0</v>
      </c>
      <c r="T109" s="6">
        <f t="shared" si="37"/>
        <v>-18422.099999999999</v>
      </c>
      <c r="U109" t="s">
        <v>141</v>
      </c>
      <c r="V109" t="s">
        <v>54</v>
      </c>
      <c r="W109" s="2">
        <v>18422.099999999999</v>
      </c>
      <c r="X109" s="2">
        <v>795.36</v>
      </c>
      <c r="Y109" s="2">
        <v>17620.259999999998</v>
      </c>
      <c r="Z109" s="3">
        <v>-575.16999999999996</v>
      </c>
      <c r="AA109" s="2">
        <v>0</v>
      </c>
      <c r="AB109" s="3">
        <v>-18422.099999999999</v>
      </c>
    </row>
    <row r="110" spans="1:28">
      <c r="A110" s="5" t="str">
        <f t="shared" si="24"/>
        <v>211</v>
      </c>
      <c r="B110" s="5" t="str">
        <f>VLOOKUP(A110,Vlookups!O:P,2,FALSE)</f>
        <v>FED/GRANT</v>
      </c>
      <c r="C110" s="5" t="str">
        <f t="shared" si="25"/>
        <v>E</v>
      </c>
      <c r="D110" s="5" t="str">
        <f t="shared" si="26"/>
        <v>11</v>
      </c>
      <c r="E110" s="5" t="str">
        <f t="shared" si="27"/>
        <v>63--</v>
      </c>
      <c r="F110" s="5" t="str">
        <f>VLOOKUP(E110,Vlookups!K:M,3,FALSE)</f>
        <v>Op Exp</v>
      </c>
      <c r="G110" s="5" t="str">
        <f t="shared" si="28"/>
        <v>6399</v>
      </c>
      <c r="H110" s="5" t="str">
        <f t="shared" si="29"/>
        <v>GENERAL SUPPLIES</v>
      </c>
      <c r="I110" s="5" t="str">
        <f t="shared" si="30"/>
        <v>016</v>
      </c>
      <c r="J110" s="5" t="str">
        <f>VLOOKUP(I110,Vlookups!A:D,2,FALSE)</f>
        <v>WESTPARK ELEMENTARY SCHOOL</v>
      </c>
      <c r="K110" s="5" t="str">
        <f>VLOOKUP(I110,Vlookups!A:D,3,FALSE)</f>
        <v>WESTPARK K8</v>
      </c>
      <c r="L110" s="5" t="str">
        <f t="shared" si="31"/>
        <v>30</v>
      </c>
      <c r="M110" s="5" t="str">
        <f t="shared" si="32"/>
        <v>939</v>
      </c>
      <c r="N110" s="5" t="str">
        <f>VLOOKUP(M110,Vlookups!G:I,2,FALSE)</f>
        <v>INSTRUCTIONAL MATERIALS</v>
      </c>
      <c r="O110" s="5" t="str">
        <f>VLOOKUP(M110,Vlookups!G:I,3,FALSE)</f>
        <v>DSASS</v>
      </c>
      <c r="P110" s="6">
        <f t="shared" si="33"/>
        <v>0</v>
      </c>
      <c r="Q110" s="6">
        <f t="shared" si="34"/>
        <v>0</v>
      </c>
      <c r="R110" s="6">
        <f t="shared" si="35"/>
        <v>0</v>
      </c>
      <c r="S110" s="6">
        <f t="shared" si="36"/>
        <v>18422.099999999999</v>
      </c>
      <c r="T110" s="6">
        <f t="shared" si="37"/>
        <v>18422.099999999999</v>
      </c>
      <c r="U110" t="s">
        <v>142</v>
      </c>
      <c r="V110" t="s">
        <v>54</v>
      </c>
      <c r="W110" s="2">
        <v>0</v>
      </c>
      <c r="X110" s="2">
        <v>0</v>
      </c>
      <c r="Y110" s="2">
        <v>0</v>
      </c>
      <c r="Z110" s="2">
        <v>0</v>
      </c>
      <c r="AA110" s="2">
        <v>18422.099999999999</v>
      </c>
      <c r="AB110" s="2">
        <v>18422.099999999999</v>
      </c>
    </row>
    <row r="111" spans="1:28">
      <c r="A111" s="5" t="str">
        <f t="shared" si="24"/>
        <v>211</v>
      </c>
      <c r="B111" s="5" t="str">
        <f>VLOOKUP(A111,Vlookups!O:P,2,FALSE)</f>
        <v>FED/GRANT</v>
      </c>
      <c r="C111" s="5" t="str">
        <f t="shared" si="25"/>
        <v>E</v>
      </c>
      <c r="D111" s="5" t="str">
        <f t="shared" si="26"/>
        <v>11</v>
      </c>
      <c r="E111" s="5" t="str">
        <f t="shared" si="27"/>
        <v>63--</v>
      </c>
      <c r="F111" s="5" t="str">
        <f>VLOOKUP(E111,Vlookups!K:M,3,FALSE)</f>
        <v>Op Exp</v>
      </c>
      <c r="G111" s="5" t="str">
        <f t="shared" si="28"/>
        <v>6399</v>
      </c>
      <c r="H111" s="5" t="str">
        <f t="shared" si="29"/>
        <v>GENERAL SUPPLIES</v>
      </c>
      <c r="I111" s="5" t="str">
        <f t="shared" si="30"/>
        <v>017</v>
      </c>
      <c r="J111" s="5" t="str">
        <f>VLOOKUP(I111,Vlookups!A:D,2,FALSE)</f>
        <v>WESTPARK MIDDLE SCHOOL</v>
      </c>
      <c r="K111" s="5" t="str">
        <f>VLOOKUP(I111,Vlookups!A:D,3,FALSE)</f>
        <v>WESTPARK K8</v>
      </c>
      <c r="L111" s="5" t="str">
        <f t="shared" si="31"/>
        <v>30</v>
      </c>
      <c r="M111" s="5" t="str">
        <f t="shared" si="32"/>
        <v>939</v>
      </c>
      <c r="N111" s="5" t="str">
        <f>VLOOKUP(M111,Vlookups!G:I,2,FALSE)</f>
        <v>INSTRUCTIONAL MATERIALS</v>
      </c>
      <c r="O111" s="5" t="str">
        <f>VLOOKUP(M111,Vlookups!G:I,3,FALSE)</f>
        <v>DSASS</v>
      </c>
      <c r="P111" s="6">
        <f t="shared" si="33"/>
        <v>23728.79</v>
      </c>
      <c r="Q111" s="6">
        <f t="shared" si="34"/>
        <v>191.64</v>
      </c>
      <c r="R111" s="6">
        <f t="shared" si="35"/>
        <v>25553</v>
      </c>
      <c r="S111" s="6">
        <f t="shared" si="36"/>
        <v>0</v>
      </c>
      <c r="T111" s="6">
        <f t="shared" si="37"/>
        <v>-23728.79</v>
      </c>
      <c r="U111" t="s">
        <v>143</v>
      </c>
      <c r="V111" t="s">
        <v>54</v>
      </c>
      <c r="W111" s="2">
        <v>23728.79</v>
      </c>
      <c r="X111" s="2">
        <v>191.64</v>
      </c>
      <c r="Y111" s="2">
        <v>25553</v>
      </c>
      <c r="Z111" s="3">
        <v>-2015.85</v>
      </c>
      <c r="AA111" s="2">
        <v>0</v>
      </c>
      <c r="AB111" s="3">
        <v>-23728.79</v>
      </c>
    </row>
    <row r="112" spans="1:28">
      <c r="A112" s="5" t="str">
        <f t="shared" si="24"/>
        <v>211</v>
      </c>
      <c r="B112" s="5" t="str">
        <f>VLOOKUP(A112,Vlookups!O:P,2,FALSE)</f>
        <v>FED/GRANT</v>
      </c>
      <c r="C112" s="5" t="str">
        <f t="shared" si="25"/>
        <v>E</v>
      </c>
      <c r="D112" s="5" t="str">
        <f t="shared" si="26"/>
        <v>11</v>
      </c>
      <c r="E112" s="5" t="str">
        <f t="shared" si="27"/>
        <v>63--</v>
      </c>
      <c r="F112" s="5" t="str">
        <f>VLOOKUP(E112,Vlookups!K:M,3,FALSE)</f>
        <v>Op Exp</v>
      </c>
      <c r="G112" s="5" t="str">
        <f t="shared" si="28"/>
        <v>6399</v>
      </c>
      <c r="H112" s="5" t="str">
        <f t="shared" si="29"/>
        <v>GENERAL SUPPLIES</v>
      </c>
      <c r="I112" s="5" t="str">
        <f t="shared" si="30"/>
        <v>017</v>
      </c>
      <c r="J112" s="5" t="str">
        <f>VLOOKUP(I112,Vlookups!A:D,2,FALSE)</f>
        <v>WESTPARK MIDDLE SCHOOL</v>
      </c>
      <c r="K112" s="5" t="str">
        <f>VLOOKUP(I112,Vlookups!A:D,3,FALSE)</f>
        <v>WESTPARK K8</v>
      </c>
      <c r="L112" s="5" t="str">
        <f t="shared" si="31"/>
        <v>30</v>
      </c>
      <c r="M112" s="5" t="str">
        <f t="shared" si="32"/>
        <v>939</v>
      </c>
      <c r="N112" s="5" t="str">
        <f>VLOOKUP(M112,Vlookups!G:I,2,FALSE)</f>
        <v>INSTRUCTIONAL MATERIALS</v>
      </c>
      <c r="O112" s="5" t="str">
        <f>VLOOKUP(M112,Vlookups!G:I,3,FALSE)</f>
        <v>DSASS</v>
      </c>
      <c r="P112" s="6">
        <f t="shared" si="33"/>
        <v>0</v>
      </c>
      <c r="Q112" s="6">
        <f t="shared" si="34"/>
        <v>0</v>
      </c>
      <c r="R112" s="6">
        <f t="shared" si="35"/>
        <v>0</v>
      </c>
      <c r="S112" s="6">
        <f t="shared" si="36"/>
        <v>23728.79</v>
      </c>
      <c r="T112" s="6">
        <f t="shared" si="37"/>
        <v>23728.79</v>
      </c>
      <c r="U112" t="s">
        <v>144</v>
      </c>
      <c r="V112" t="s">
        <v>54</v>
      </c>
      <c r="W112" s="2">
        <v>0</v>
      </c>
      <c r="X112" s="2">
        <v>0</v>
      </c>
      <c r="Y112" s="2">
        <v>0</v>
      </c>
      <c r="Z112" s="2">
        <v>0</v>
      </c>
      <c r="AA112" s="2">
        <v>23728.79</v>
      </c>
      <c r="AB112" s="2">
        <v>23728.79</v>
      </c>
    </row>
    <row r="113" spans="1:28">
      <c r="A113" s="5" t="str">
        <f t="shared" si="24"/>
        <v>211</v>
      </c>
      <c r="B113" s="5" t="str">
        <f>VLOOKUP(A113,Vlookups!O:P,2,FALSE)</f>
        <v>FED/GRANT</v>
      </c>
      <c r="C113" s="5" t="str">
        <f t="shared" si="25"/>
        <v>E</v>
      </c>
      <c r="D113" s="5" t="str">
        <f t="shared" si="26"/>
        <v>11</v>
      </c>
      <c r="E113" s="5" t="str">
        <f t="shared" si="27"/>
        <v>63--</v>
      </c>
      <c r="F113" s="5" t="str">
        <f>VLOOKUP(E113,Vlookups!K:M,3,FALSE)</f>
        <v>Op Exp</v>
      </c>
      <c r="G113" s="5" t="str">
        <f t="shared" si="28"/>
        <v>6399</v>
      </c>
      <c r="H113" s="5" t="str">
        <f t="shared" si="29"/>
        <v>GENERAL SUPPLIES</v>
      </c>
      <c r="I113" s="5" t="str">
        <f t="shared" si="30"/>
        <v>018</v>
      </c>
      <c r="J113" s="5" t="str">
        <f>VLOOKUP(I113,Vlookups!A:D,2,FALSE)</f>
        <v>KATY/WEST PARK HS</v>
      </c>
      <c r="K113" s="5" t="str">
        <f>VLOOKUP(I113,Vlookups!A:D,3,FALSE)</f>
        <v>KATY WESTPARK HS</v>
      </c>
      <c r="L113" s="5" t="str">
        <f t="shared" si="31"/>
        <v>30</v>
      </c>
      <c r="M113" s="5" t="str">
        <f t="shared" si="32"/>
        <v>939</v>
      </c>
      <c r="N113" s="5" t="str">
        <f>VLOOKUP(M113,Vlookups!G:I,2,FALSE)</f>
        <v>INSTRUCTIONAL MATERIALS</v>
      </c>
      <c r="O113" s="5" t="str">
        <f>VLOOKUP(M113,Vlookups!G:I,3,FALSE)</f>
        <v>DSASS</v>
      </c>
      <c r="P113" s="6">
        <f t="shared" si="33"/>
        <v>0</v>
      </c>
      <c r="Q113" s="6">
        <f t="shared" si="34"/>
        <v>191.64</v>
      </c>
      <c r="R113" s="6">
        <f t="shared" si="35"/>
        <v>24021.01</v>
      </c>
      <c r="S113" s="6">
        <f t="shared" si="36"/>
        <v>0</v>
      </c>
      <c r="T113" s="6">
        <f t="shared" si="37"/>
        <v>0</v>
      </c>
      <c r="U113" t="s">
        <v>145</v>
      </c>
      <c r="V113" t="s">
        <v>54</v>
      </c>
      <c r="W113" s="2">
        <v>0</v>
      </c>
      <c r="X113" s="2">
        <v>191.64</v>
      </c>
      <c r="Y113" s="2">
        <v>24021.01</v>
      </c>
      <c r="Z113" s="3">
        <v>-24212.65</v>
      </c>
      <c r="AA113" s="2">
        <v>0</v>
      </c>
      <c r="AB113" s="2">
        <v>0</v>
      </c>
    </row>
    <row r="114" spans="1:28">
      <c r="A114" s="5" t="str">
        <f t="shared" si="24"/>
        <v>211</v>
      </c>
      <c r="B114" s="5" t="str">
        <f>VLOOKUP(A114,Vlookups!O:P,2,FALSE)</f>
        <v>FED/GRANT</v>
      </c>
      <c r="C114" s="5" t="str">
        <f t="shared" si="25"/>
        <v>E</v>
      </c>
      <c r="D114" s="5" t="str">
        <f t="shared" si="26"/>
        <v>11</v>
      </c>
      <c r="E114" s="5" t="str">
        <f t="shared" si="27"/>
        <v>63--</v>
      </c>
      <c r="F114" s="5" t="str">
        <f>VLOOKUP(E114,Vlookups!K:M,3,FALSE)</f>
        <v>Op Exp</v>
      </c>
      <c r="G114" s="5" t="str">
        <f t="shared" si="28"/>
        <v>6399</v>
      </c>
      <c r="H114" s="5" t="str">
        <f t="shared" si="29"/>
        <v>GENERAL SUPPLIES</v>
      </c>
      <c r="I114" s="5" t="str">
        <f t="shared" si="30"/>
        <v>019</v>
      </c>
      <c r="J114" s="5" t="str">
        <f>VLOOKUP(I114,Vlookups!A:D,2,FALSE)</f>
        <v>LANCASTER ELEMENTARY</v>
      </c>
      <c r="K114" s="5" t="str">
        <f>VLOOKUP(I114,Vlookups!A:D,3,FALSE)</f>
        <v>LANCASTER K8</v>
      </c>
      <c r="L114" s="5" t="str">
        <f t="shared" si="31"/>
        <v>30</v>
      </c>
      <c r="M114" s="5" t="str">
        <f t="shared" si="32"/>
        <v>939</v>
      </c>
      <c r="N114" s="5" t="str">
        <f>VLOOKUP(M114,Vlookups!G:I,2,FALSE)</f>
        <v>INSTRUCTIONAL MATERIALS</v>
      </c>
      <c r="O114" s="5" t="str">
        <f>VLOOKUP(M114,Vlookups!G:I,3,FALSE)</f>
        <v>DSASS</v>
      </c>
      <c r="P114" s="6">
        <f t="shared" si="33"/>
        <v>0</v>
      </c>
      <c r="Q114" s="6">
        <f t="shared" si="34"/>
        <v>191.64</v>
      </c>
      <c r="R114" s="6">
        <f t="shared" si="35"/>
        <v>15892.65</v>
      </c>
      <c r="S114" s="6">
        <f t="shared" si="36"/>
        <v>0</v>
      </c>
      <c r="T114" s="6">
        <f t="shared" si="37"/>
        <v>0</v>
      </c>
      <c r="U114" t="s">
        <v>146</v>
      </c>
      <c r="V114" t="s">
        <v>54</v>
      </c>
      <c r="W114" s="2">
        <v>0</v>
      </c>
      <c r="X114" s="2">
        <v>191.64</v>
      </c>
      <c r="Y114" s="2">
        <v>15892.65</v>
      </c>
      <c r="Z114" s="3">
        <v>-16645.939999999999</v>
      </c>
      <c r="AA114" s="2">
        <v>0</v>
      </c>
      <c r="AB114" s="2">
        <v>0</v>
      </c>
    </row>
    <row r="115" spans="1:28">
      <c r="A115" s="5" t="str">
        <f t="shared" si="24"/>
        <v>211</v>
      </c>
      <c r="B115" s="5" t="str">
        <f>VLOOKUP(A115,Vlookups!O:P,2,FALSE)</f>
        <v>FED/GRANT</v>
      </c>
      <c r="C115" s="5" t="str">
        <f t="shared" si="25"/>
        <v>E</v>
      </c>
      <c r="D115" s="5" t="str">
        <f t="shared" si="26"/>
        <v>11</v>
      </c>
      <c r="E115" s="5" t="str">
        <f t="shared" si="27"/>
        <v>63--</v>
      </c>
      <c r="F115" s="5" t="str">
        <f>VLOOKUP(E115,Vlookups!K:M,3,FALSE)</f>
        <v>Op Exp</v>
      </c>
      <c r="G115" s="5" t="str">
        <f t="shared" si="28"/>
        <v>6399</v>
      </c>
      <c r="H115" s="5" t="str">
        <f t="shared" si="29"/>
        <v>GENERAL SUPPLIES</v>
      </c>
      <c r="I115" s="5" t="str">
        <f t="shared" si="30"/>
        <v>020</v>
      </c>
      <c r="J115" s="5" t="str">
        <f>VLOOKUP(I115,Vlookups!A:D,2,FALSE)</f>
        <v>LANCASTER MIDDLE SCHOOL</v>
      </c>
      <c r="K115" s="5" t="str">
        <f>VLOOKUP(I115,Vlookups!A:D,3,FALSE)</f>
        <v>LANCASTER K8</v>
      </c>
      <c r="L115" s="5" t="str">
        <f t="shared" si="31"/>
        <v>30</v>
      </c>
      <c r="M115" s="5" t="str">
        <f t="shared" si="32"/>
        <v>939</v>
      </c>
      <c r="N115" s="5" t="str">
        <f>VLOOKUP(M115,Vlookups!G:I,2,FALSE)</f>
        <v>INSTRUCTIONAL MATERIALS</v>
      </c>
      <c r="O115" s="5" t="str">
        <f>VLOOKUP(M115,Vlookups!G:I,3,FALSE)</f>
        <v>DSASS</v>
      </c>
      <c r="P115" s="6">
        <f t="shared" si="33"/>
        <v>22276.35</v>
      </c>
      <c r="Q115" s="6">
        <f t="shared" si="34"/>
        <v>795.36</v>
      </c>
      <c r="R115" s="6">
        <f t="shared" si="35"/>
        <v>23500.23</v>
      </c>
      <c r="S115" s="6">
        <f t="shared" si="36"/>
        <v>0</v>
      </c>
      <c r="T115" s="6">
        <f t="shared" si="37"/>
        <v>-22276.35</v>
      </c>
      <c r="U115" t="s">
        <v>147</v>
      </c>
      <c r="V115" t="s">
        <v>54</v>
      </c>
      <c r="W115" s="2">
        <v>22276.35</v>
      </c>
      <c r="X115" s="2">
        <v>795.36</v>
      </c>
      <c r="Y115" s="2">
        <v>23500.23</v>
      </c>
      <c r="Z115" s="3">
        <v>-2019.24</v>
      </c>
      <c r="AA115" s="2">
        <v>0</v>
      </c>
      <c r="AB115" s="3">
        <v>-22276.35</v>
      </c>
    </row>
    <row r="116" spans="1:28">
      <c r="A116" s="5" t="str">
        <f t="shared" si="24"/>
        <v>211</v>
      </c>
      <c r="B116" s="5" t="str">
        <f>VLOOKUP(A116,Vlookups!O:P,2,FALSE)</f>
        <v>FED/GRANT</v>
      </c>
      <c r="C116" s="5" t="str">
        <f t="shared" si="25"/>
        <v>E</v>
      </c>
      <c r="D116" s="5" t="str">
        <f t="shared" si="26"/>
        <v>11</v>
      </c>
      <c r="E116" s="5" t="str">
        <f t="shared" si="27"/>
        <v>63--</v>
      </c>
      <c r="F116" s="5" t="str">
        <f>VLOOKUP(E116,Vlookups!K:M,3,FALSE)</f>
        <v>Op Exp</v>
      </c>
      <c r="G116" s="5" t="str">
        <f t="shared" si="28"/>
        <v>6399</v>
      </c>
      <c r="H116" s="5" t="str">
        <f t="shared" si="29"/>
        <v>GENERAL SUPPLIES</v>
      </c>
      <c r="I116" s="5" t="str">
        <f t="shared" si="30"/>
        <v>020</v>
      </c>
      <c r="J116" s="5" t="str">
        <f>VLOOKUP(I116,Vlookups!A:D,2,FALSE)</f>
        <v>LANCASTER MIDDLE SCHOOL</v>
      </c>
      <c r="K116" s="5" t="str">
        <f>VLOOKUP(I116,Vlookups!A:D,3,FALSE)</f>
        <v>LANCASTER K8</v>
      </c>
      <c r="L116" s="5" t="str">
        <f t="shared" si="31"/>
        <v>30</v>
      </c>
      <c r="M116" s="5" t="str">
        <f t="shared" si="32"/>
        <v>939</v>
      </c>
      <c r="N116" s="5" t="str">
        <f>VLOOKUP(M116,Vlookups!G:I,2,FALSE)</f>
        <v>INSTRUCTIONAL MATERIALS</v>
      </c>
      <c r="O116" s="5" t="str">
        <f>VLOOKUP(M116,Vlookups!G:I,3,FALSE)</f>
        <v>DSASS</v>
      </c>
      <c r="P116" s="6">
        <f t="shared" si="33"/>
        <v>0</v>
      </c>
      <c r="Q116" s="6">
        <f t="shared" si="34"/>
        <v>0</v>
      </c>
      <c r="R116" s="6">
        <f t="shared" si="35"/>
        <v>0</v>
      </c>
      <c r="S116" s="6">
        <f t="shared" si="36"/>
        <v>22276.35</v>
      </c>
      <c r="T116" s="6">
        <f t="shared" si="37"/>
        <v>22276.35</v>
      </c>
      <c r="U116" t="s">
        <v>148</v>
      </c>
      <c r="V116" t="s">
        <v>54</v>
      </c>
      <c r="W116" s="2">
        <v>0</v>
      </c>
      <c r="X116" s="2">
        <v>0</v>
      </c>
      <c r="Y116" s="2">
        <v>0</v>
      </c>
      <c r="Z116" s="2">
        <v>0</v>
      </c>
      <c r="AA116" s="2">
        <v>22276.35</v>
      </c>
      <c r="AB116" s="2">
        <v>22276.35</v>
      </c>
    </row>
    <row r="117" spans="1:28">
      <c r="A117" s="5" t="str">
        <f t="shared" ref="A117:A175" si="38">LEFT(U117,3)</f>
        <v>211</v>
      </c>
      <c r="B117" s="5" t="str">
        <f>VLOOKUP(A117,Vlookups!O:P,2,FALSE)</f>
        <v>FED/GRANT</v>
      </c>
      <c r="C117" s="5" t="str">
        <f t="shared" ref="C117:C175" si="39">RIGHT(LEFT(U117,5),1)</f>
        <v>E</v>
      </c>
      <c r="D117" s="5" t="str">
        <f t="shared" ref="D117:D175" si="40">RIGHT(LEFT(U117,8),2)</f>
        <v>11</v>
      </c>
      <c r="E117" s="5" t="str">
        <f t="shared" ref="E117:E175" si="41">CONCATENATE(LEFT(G117,2),"--")</f>
        <v>63--</v>
      </c>
      <c r="F117" s="5" t="str">
        <f>VLOOKUP(E117,Vlookups!K:M,3,FALSE)</f>
        <v>Op Exp</v>
      </c>
      <c r="G117" s="5" t="str">
        <f t="shared" si="28"/>
        <v>6399</v>
      </c>
      <c r="H117" s="5" t="str">
        <f t="shared" si="29"/>
        <v>GENERAL SUPPLIES</v>
      </c>
      <c r="I117" s="5" t="str">
        <f t="shared" si="30"/>
        <v>021</v>
      </c>
      <c r="J117" s="5" t="str">
        <f>VLOOKUP(I117,Vlookups!A:D,2,FALSE)</f>
        <v>WOODHAVEN ELEMENTARY</v>
      </c>
      <c r="K117" s="5" t="str">
        <f>VLOOKUP(I117,Vlookups!A:D,3,FALSE)</f>
        <v>WOODHAVEN K8</v>
      </c>
      <c r="L117" s="5" t="str">
        <f t="shared" si="31"/>
        <v>30</v>
      </c>
      <c r="M117" s="5" t="str">
        <f t="shared" si="32"/>
        <v>939</v>
      </c>
      <c r="N117" s="5" t="str">
        <f>VLOOKUP(M117,Vlookups!G:I,2,FALSE)</f>
        <v>INSTRUCTIONAL MATERIALS</v>
      </c>
      <c r="O117" s="5" t="str">
        <f>VLOOKUP(M117,Vlookups!G:I,3,FALSE)</f>
        <v>DSASS</v>
      </c>
      <c r="P117" s="6">
        <f t="shared" si="33"/>
        <v>0</v>
      </c>
      <c r="Q117" s="6">
        <f t="shared" si="34"/>
        <v>191.64</v>
      </c>
      <c r="R117" s="6">
        <f t="shared" si="35"/>
        <v>14284.47</v>
      </c>
      <c r="S117" s="6">
        <f t="shared" si="36"/>
        <v>0</v>
      </c>
      <c r="T117" s="6">
        <f t="shared" si="37"/>
        <v>0</v>
      </c>
      <c r="U117" t="s">
        <v>149</v>
      </c>
      <c r="V117" t="s">
        <v>54</v>
      </c>
      <c r="W117" s="2">
        <v>0</v>
      </c>
      <c r="X117" s="2">
        <v>191.64</v>
      </c>
      <c r="Y117" s="2">
        <v>14284.47</v>
      </c>
      <c r="Z117" s="3">
        <v>-15834.74</v>
      </c>
      <c r="AA117" s="2">
        <v>0</v>
      </c>
      <c r="AB117" s="2">
        <v>0</v>
      </c>
    </row>
    <row r="118" spans="1:28">
      <c r="A118" s="5" t="str">
        <f t="shared" si="38"/>
        <v>211</v>
      </c>
      <c r="B118" s="5" t="str">
        <f>VLOOKUP(A118,Vlookups!O:P,2,FALSE)</f>
        <v>FED/GRANT</v>
      </c>
      <c r="C118" s="5" t="str">
        <f t="shared" si="39"/>
        <v>E</v>
      </c>
      <c r="D118" s="5" t="str">
        <f t="shared" si="40"/>
        <v>11</v>
      </c>
      <c r="E118" s="5" t="str">
        <f t="shared" si="41"/>
        <v>63--</v>
      </c>
      <c r="F118" s="5" t="str">
        <f>VLOOKUP(E118,Vlookups!K:M,3,FALSE)</f>
        <v>Op Exp</v>
      </c>
      <c r="G118" s="5" t="str">
        <f t="shared" si="28"/>
        <v>6399</v>
      </c>
      <c r="H118" s="5" t="str">
        <f t="shared" si="29"/>
        <v>GENERAL SUPPLIES</v>
      </c>
      <c r="I118" s="5" t="str">
        <f t="shared" si="30"/>
        <v>022</v>
      </c>
      <c r="J118" s="5" t="str">
        <f>VLOOKUP(I118,Vlookups!A:D,2,FALSE)</f>
        <v>WOODHAVEN MIDDLE SCHOOL</v>
      </c>
      <c r="K118" s="5" t="str">
        <f>VLOOKUP(I118,Vlookups!A:D,3,FALSE)</f>
        <v>WOODHAVEN K8</v>
      </c>
      <c r="L118" s="5" t="str">
        <f t="shared" si="31"/>
        <v>30</v>
      </c>
      <c r="M118" s="5" t="str">
        <f t="shared" si="32"/>
        <v>939</v>
      </c>
      <c r="N118" s="5" t="str">
        <f>VLOOKUP(M118,Vlookups!G:I,2,FALSE)</f>
        <v>INSTRUCTIONAL MATERIALS</v>
      </c>
      <c r="O118" s="5" t="str">
        <f>VLOOKUP(M118,Vlookups!G:I,3,FALSE)</f>
        <v>DSASS</v>
      </c>
      <c r="P118" s="6">
        <f t="shared" si="33"/>
        <v>19631.04</v>
      </c>
      <c r="Q118" s="6">
        <f t="shared" si="34"/>
        <v>795.36</v>
      </c>
      <c r="R118" s="6">
        <f t="shared" si="35"/>
        <v>20855.84</v>
      </c>
      <c r="S118" s="6">
        <f t="shared" si="36"/>
        <v>0</v>
      </c>
      <c r="T118" s="6">
        <f t="shared" si="37"/>
        <v>-19631.04</v>
      </c>
      <c r="U118" t="s">
        <v>150</v>
      </c>
      <c r="V118" t="s">
        <v>54</v>
      </c>
      <c r="W118" s="2">
        <v>19631.04</v>
      </c>
      <c r="X118" s="2">
        <v>795.36</v>
      </c>
      <c r="Y118" s="2">
        <v>20855.84</v>
      </c>
      <c r="Z118" s="3">
        <v>-2020.16</v>
      </c>
      <c r="AA118" s="2">
        <v>0</v>
      </c>
      <c r="AB118" s="3">
        <v>-19631.04</v>
      </c>
    </row>
    <row r="119" spans="1:28">
      <c r="A119" s="5" t="str">
        <f t="shared" si="38"/>
        <v>211</v>
      </c>
      <c r="B119" s="5" t="str">
        <f>VLOOKUP(A119,Vlookups!O:P,2,FALSE)</f>
        <v>FED/GRANT</v>
      </c>
      <c r="C119" s="5" t="str">
        <f t="shared" si="39"/>
        <v>E</v>
      </c>
      <c r="D119" s="5" t="str">
        <f t="shared" si="40"/>
        <v>11</v>
      </c>
      <c r="E119" s="5" t="str">
        <f t="shared" si="41"/>
        <v>63--</v>
      </c>
      <c r="F119" s="5" t="str">
        <f>VLOOKUP(E119,Vlookups!K:M,3,FALSE)</f>
        <v>Op Exp</v>
      </c>
      <c r="G119" s="5" t="str">
        <f t="shared" si="28"/>
        <v>6399</v>
      </c>
      <c r="H119" s="5" t="str">
        <f t="shared" si="29"/>
        <v>GENERAL SUPPLIES</v>
      </c>
      <c r="I119" s="5" t="str">
        <f t="shared" si="30"/>
        <v>022</v>
      </c>
      <c r="J119" s="5" t="str">
        <f>VLOOKUP(I119,Vlookups!A:D,2,FALSE)</f>
        <v>WOODHAVEN MIDDLE SCHOOL</v>
      </c>
      <c r="K119" s="5" t="str">
        <f>VLOOKUP(I119,Vlookups!A:D,3,FALSE)</f>
        <v>WOODHAVEN K8</v>
      </c>
      <c r="L119" s="5" t="str">
        <f t="shared" si="31"/>
        <v>30</v>
      </c>
      <c r="M119" s="5" t="str">
        <f t="shared" si="32"/>
        <v>939</v>
      </c>
      <c r="N119" s="5" t="str">
        <f>VLOOKUP(M119,Vlookups!G:I,2,FALSE)</f>
        <v>INSTRUCTIONAL MATERIALS</v>
      </c>
      <c r="O119" s="5" t="str">
        <f>VLOOKUP(M119,Vlookups!G:I,3,FALSE)</f>
        <v>DSASS</v>
      </c>
      <c r="P119" s="6">
        <f t="shared" si="33"/>
        <v>0</v>
      </c>
      <c r="Q119" s="6">
        <f t="shared" si="34"/>
        <v>0</v>
      </c>
      <c r="R119" s="6">
        <f t="shared" si="35"/>
        <v>0</v>
      </c>
      <c r="S119" s="6">
        <f t="shared" si="36"/>
        <v>19631.04</v>
      </c>
      <c r="T119" s="6">
        <f t="shared" si="37"/>
        <v>19631.04</v>
      </c>
      <c r="U119" t="s">
        <v>151</v>
      </c>
      <c r="V119" t="s">
        <v>54</v>
      </c>
      <c r="W119" s="2">
        <v>0</v>
      </c>
      <c r="X119" s="2">
        <v>0</v>
      </c>
      <c r="Y119" s="2">
        <v>0</v>
      </c>
      <c r="Z119" s="2">
        <v>0</v>
      </c>
      <c r="AA119" s="2">
        <v>19631.04</v>
      </c>
      <c r="AB119" s="2">
        <v>19631.04</v>
      </c>
    </row>
    <row r="120" spans="1:28">
      <c r="A120" s="5" t="str">
        <f t="shared" si="38"/>
        <v>211</v>
      </c>
      <c r="B120" s="5" t="str">
        <f>VLOOKUP(A120,Vlookups!O:P,2,FALSE)</f>
        <v>FED/GRANT</v>
      </c>
      <c r="C120" s="5" t="str">
        <f t="shared" si="39"/>
        <v>E</v>
      </c>
      <c r="D120" s="5" t="str">
        <f t="shared" si="40"/>
        <v>11</v>
      </c>
      <c r="E120" s="5" t="str">
        <f t="shared" si="41"/>
        <v>63--</v>
      </c>
      <c r="F120" s="5" t="str">
        <f>VLOOKUP(E120,Vlookups!K:M,3,FALSE)</f>
        <v>Op Exp</v>
      </c>
      <c r="G120" s="5" t="str">
        <f t="shared" si="28"/>
        <v>6399</v>
      </c>
      <c r="H120" s="5" t="str">
        <f t="shared" si="29"/>
        <v>GENERAL SUPPLIES</v>
      </c>
      <c r="I120" s="5" t="str">
        <f t="shared" si="30"/>
        <v>023</v>
      </c>
      <c r="J120" s="5" t="str">
        <f>VLOOKUP(I120,Vlookups!A:D,2,FALSE)</f>
        <v>SAGINAW ELEMENTARY</v>
      </c>
      <c r="K120" s="5" t="str">
        <f>VLOOKUP(I120,Vlookups!A:D,3,FALSE)</f>
        <v>SAGINAW K8</v>
      </c>
      <c r="L120" s="5" t="str">
        <f t="shared" si="31"/>
        <v>30</v>
      </c>
      <c r="M120" s="5" t="str">
        <f t="shared" si="32"/>
        <v>939</v>
      </c>
      <c r="N120" s="5" t="str">
        <f>VLOOKUP(M120,Vlookups!G:I,2,FALSE)</f>
        <v>INSTRUCTIONAL MATERIALS</v>
      </c>
      <c r="O120" s="5" t="str">
        <f>VLOOKUP(M120,Vlookups!G:I,3,FALSE)</f>
        <v>DSASS</v>
      </c>
      <c r="P120" s="6">
        <f t="shared" si="33"/>
        <v>0</v>
      </c>
      <c r="Q120" s="6">
        <f t="shared" si="34"/>
        <v>191.64</v>
      </c>
      <c r="R120" s="6">
        <f t="shared" si="35"/>
        <v>18666.32</v>
      </c>
      <c r="S120" s="6">
        <f t="shared" si="36"/>
        <v>0</v>
      </c>
      <c r="T120" s="6">
        <f t="shared" si="37"/>
        <v>0</v>
      </c>
      <c r="U120" t="s">
        <v>152</v>
      </c>
      <c r="V120" t="s">
        <v>54</v>
      </c>
      <c r="W120" s="2">
        <v>0</v>
      </c>
      <c r="X120" s="2">
        <v>191.64</v>
      </c>
      <c r="Y120" s="2">
        <v>18666.32</v>
      </c>
      <c r="Z120" s="3">
        <v>-19195.36</v>
      </c>
      <c r="AA120" s="2">
        <v>0</v>
      </c>
      <c r="AB120" s="2">
        <v>0</v>
      </c>
    </row>
    <row r="121" spans="1:28">
      <c r="A121" s="5" t="str">
        <f t="shared" si="38"/>
        <v>211</v>
      </c>
      <c r="B121" s="5" t="str">
        <f>VLOOKUP(A121,Vlookups!O:P,2,FALSE)</f>
        <v>FED/GRANT</v>
      </c>
      <c r="C121" s="5" t="str">
        <f t="shared" si="39"/>
        <v>E</v>
      </c>
      <c r="D121" s="5" t="str">
        <f t="shared" si="40"/>
        <v>11</v>
      </c>
      <c r="E121" s="5" t="str">
        <f t="shared" si="41"/>
        <v>63--</v>
      </c>
      <c r="F121" s="5" t="str">
        <f>VLOOKUP(E121,Vlookups!K:M,3,FALSE)</f>
        <v>Op Exp</v>
      </c>
      <c r="G121" s="5" t="str">
        <f t="shared" si="28"/>
        <v>6399</v>
      </c>
      <c r="H121" s="5" t="str">
        <f t="shared" si="29"/>
        <v>GENERAL SUPPLIES</v>
      </c>
      <c r="I121" s="5" t="str">
        <f t="shared" si="30"/>
        <v>024</v>
      </c>
      <c r="J121" s="5" t="str">
        <f>VLOOKUP(I121,Vlookups!A:D,2,FALSE)</f>
        <v>SAGINAW MIDDLE SCHOOL</v>
      </c>
      <c r="K121" s="5" t="str">
        <f>VLOOKUP(I121,Vlookups!A:D,3,FALSE)</f>
        <v>SAGINAW K8</v>
      </c>
      <c r="L121" s="5" t="str">
        <f t="shared" si="31"/>
        <v>30</v>
      </c>
      <c r="M121" s="5" t="str">
        <f t="shared" si="32"/>
        <v>939</v>
      </c>
      <c r="N121" s="5" t="str">
        <f>VLOOKUP(M121,Vlookups!G:I,2,FALSE)</f>
        <v>INSTRUCTIONAL MATERIALS</v>
      </c>
      <c r="O121" s="5" t="str">
        <f>VLOOKUP(M121,Vlookups!G:I,3,FALSE)</f>
        <v>DSASS</v>
      </c>
      <c r="P121" s="6">
        <f t="shared" si="33"/>
        <v>21419</v>
      </c>
      <c r="Q121" s="6">
        <f t="shared" si="34"/>
        <v>795.36</v>
      </c>
      <c r="R121" s="6">
        <f t="shared" si="35"/>
        <v>22646.35</v>
      </c>
      <c r="S121" s="6">
        <f t="shared" si="36"/>
        <v>0</v>
      </c>
      <c r="T121" s="6">
        <f t="shared" si="37"/>
        <v>-21419</v>
      </c>
      <c r="U121" t="s">
        <v>153</v>
      </c>
      <c r="V121" t="s">
        <v>54</v>
      </c>
      <c r="W121" s="2">
        <v>21419</v>
      </c>
      <c r="X121" s="2">
        <v>795.36</v>
      </c>
      <c r="Y121" s="2">
        <v>22646.35</v>
      </c>
      <c r="Z121" s="3">
        <v>-2022.71</v>
      </c>
      <c r="AA121" s="2">
        <v>0</v>
      </c>
      <c r="AB121" s="3">
        <v>-21419</v>
      </c>
    </row>
    <row r="122" spans="1:28">
      <c r="A122" s="5" t="str">
        <f t="shared" si="38"/>
        <v>211</v>
      </c>
      <c r="B122" s="5" t="str">
        <f>VLOOKUP(A122,Vlookups!O:P,2,FALSE)</f>
        <v>FED/GRANT</v>
      </c>
      <c r="C122" s="5" t="str">
        <f t="shared" si="39"/>
        <v>E</v>
      </c>
      <c r="D122" s="5" t="str">
        <f t="shared" si="40"/>
        <v>11</v>
      </c>
      <c r="E122" s="5" t="str">
        <f t="shared" si="41"/>
        <v>63--</v>
      </c>
      <c r="F122" s="5" t="str">
        <f>VLOOKUP(E122,Vlookups!K:M,3,FALSE)</f>
        <v>Op Exp</v>
      </c>
      <c r="G122" s="5" t="str">
        <f t="shared" si="28"/>
        <v>6399</v>
      </c>
      <c r="H122" s="5" t="str">
        <f t="shared" si="29"/>
        <v>GENERAL SUPPLIES</v>
      </c>
      <c r="I122" s="5" t="str">
        <f t="shared" si="30"/>
        <v>024</v>
      </c>
      <c r="J122" s="5" t="str">
        <f>VLOOKUP(I122,Vlookups!A:D,2,FALSE)</f>
        <v>SAGINAW MIDDLE SCHOOL</v>
      </c>
      <c r="K122" s="5" t="str">
        <f>VLOOKUP(I122,Vlookups!A:D,3,FALSE)</f>
        <v>SAGINAW K8</v>
      </c>
      <c r="L122" s="5" t="str">
        <f t="shared" si="31"/>
        <v>30</v>
      </c>
      <c r="M122" s="5" t="str">
        <f t="shared" si="32"/>
        <v>939</v>
      </c>
      <c r="N122" s="5" t="str">
        <f>VLOOKUP(M122,Vlookups!G:I,2,FALSE)</f>
        <v>INSTRUCTIONAL MATERIALS</v>
      </c>
      <c r="O122" s="5" t="str">
        <f>VLOOKUP(M122,Vlookups!G:I,3,FALSE)</f>
        <v>DSASS</v>
      </c>
      <c r="P122" s="6">
        <f t="shared" si="33"/>
        <v>0</v>
      </c>
      <c r="Q122" s="6">
        <f t="shared" si="34"/>
        <v>0</v>
      </c>
      <c r="R122" s="6">
        <f t="shared" si="35"/>
        <v>0</v>
      </c>
      <c r="S122" s="6">
        <f t="shared" si="36"/>
        <v>21419</v>
      </c>
      <c r="T122" s="6">
        <f t="shared" si="37"/>
        <v>21419</v>
      </c>
      <c r="U122" t="s">
        <v>154</v>
      </c>
      <c r="V122" t="s">
        <v>54</v>
      </c>
      <c r="W122" s="2">
        <v>0</v>
      </c>
      <c r="X122" s="2">
        <v>0</v>
      </c>
      <c r="Y122" s="2">
        <v>0</v>
      </c>
      <c r="Z122" s="2">
        <v>0</v>
      </c>
      <c r="AA122" s="2">
        <v>21419</v>
      </c>
      <c r="AB122" s="2">
        <v>21419</v>
      </c>
    </row>
    <row r="123" spans="1:28">
      <c r="A123" s="5" t="str">
        <f t="shared" si="38"/>
        <v>211</v>
      </c>
      <c r="B123" s="5" t="str">
        <f>VLOOKUP(A123,Vlookups!O:P,2,FALSE)</f>
        <v>FED/GRANT</v>
      </c>
      <c r="C123" s="5" t="str">
        <f t="shared" si="39"/>
        <v>E</v>
      </c>
      <c r="D123" s="5" t="str">
        <f t="shared" si="40"/>
        <v>11</v>
      </c>
      <c r="E123" s="5" t="str">
        <f t="shared" si="41"/>
        <v>63--</v>
      </c>
      <c r="F123" s="5" t="str">
        <f>VLOOKUP(E123,Vlookups!K:M,3,FALSE)</f>
        <v>Op Exp</v>
      </c>
      <c r="G123" s="5" t="str">
        <f t="shared" si="28"/>
        <v>6399</v>
      </c>
      <c r="H123" s="5" t="str">
        <f t="shared" si="29"/>
        <v>GENERAL SUPPLIES</v>
      </c>
      <c r="I123" s="5" t="str">
        <f t="shared" si="30"/>
        <v>025</v>
      </c>
      <c r="J123" s="5" t="str">
        <f>VLOOKUP(I123,Vlookups!A:D,2,FALSE)</f>
        <v>WINDMILL LAKES ELEMENTARY</v>
      </c>
      <c r="K123" s="5" t="str">
        <f>VLOOKUP(I123,Vlookups!A:D,3,FALSE)</f>
        <v>WINDMILL LAKES K8</v>
      </c>
      <c r="L123" s="5" t="str">
        <f t="shared" si="31"/>
        <v>30</v>
      </c>
      <c r="M123" s="5" t="str">
        <f t="shared" si="32"/>
        <v>939</v>
      </c>
      <c r="N123" s="5" t="str">
        <f>VLOOKUP(M123,Vlookups!G:I,2,FALSE)</f>
        <v>INSTRUCTIONAL MATERIALS</v>
      </c>
      <c r="O123" s="5" t="str">
        <f>VLOOKUP(M123,Vlookups!G:I,3,FALSE)</f>
        <v>DSASS</v>
      </c>
      <c r="P123" s="6">
        <f t="shared" si="33"/>
        <v>19545.22</v>
      </c>
      <c r="Q123" s="6">
        <f t="shared" si="34"/>
        <v>1274.79</v>
      </c>
      <c r="R123" s="6">
        <f t="shared" si="35"/>
        <v>18268.080000000002</v>
      </c>
      <c r="S123" s="6">
        <f t="shared" si="36"/>
        <v>0</v>
      </c>
      <c r="T123" s="6">
        <f t="shared" si="37"/>
        <v>-19545.22</v>
      </c>
      <c r="U123" t="s">
        <v>155</v>
      </c>
      <c r="V123" t="s">
        <v>54</v>
      </c>
      <c r="W123" s="2">
        <v>19545.22</v>
      </c>
      <c r="X123" s="2">
        <v>1274.79</v>
      </c>
      <c r="Y123" s="2">
        <v>18268.080000000002</v>
      </c>
      <c r="Z123" s="3">
        <v>-713.85</v>
      </c>
      <c r="AA123" s="2">
        <v>0</v>
      </c>
      <c r="AB123" s="3">
        <v>-19545.22</v>
      </c>
    </row>
    <row r="124" spans="1:28">
      <c r="A124" s="5" t="str">
        <f t="shared" si="38"/>
        <v>211</v>
      </c>
      <c r="B124" s="5" t="str">
        <f>VLOOKUP(A124,Vlookups!O:P,2,FALSE)</f>
        <v>FED/GRANT</v>
      </c>
      <c r="C124" s="5" t="str">
        <f t="shared" si="39"/>
        <v>E</v>
      </c>
      <c r="D124" s="5" t="str">
        <f t="shared" si="40"/>
        <v>11</v>
      </c>
      <c r="E124" s="5" t="str">
        <f t="shared" si="41"/>
        <v>63--</v>
      </c>
      <c r="F124" s="5" t="str">
        <f>VLOOKUP(E124,Vlookups!K:M,3,FALSE)</f>
        <v>Op Exp</v>
      </c>
      <c r="G124" s="5" t="str">
        <f t="shared" si="28"/>
        <v>6399</v>
      </c>
      <c r="H124" s="5" t="str">
        <f t="shared" si="29"/>
        <v>GENERAL SUPPLIES</v>
      </c>
      <c r="I124" s="5" t="str">
        <f t="shared" si="30"/>
        <v>025</v>
      </c>
      <c r="J124" s="5" t="str">
        <f>VLOOKUP(I124,Vlookups!A:D,2,FALSE)</f>
        <v>WINDMILL LAKES ELEMENTARY</v>
      </c>
      <c r="K124" s="5" t="str">
        <f>VLOOKUP(I124,Vlookups!A:D,3,FALSE)</f>
        <v>WINDMILL LAKES K8</v>
      </c>
      <c r="L124" s="5" t="str">
        <f t="shared" si="31"/>
        <v>30</v>
      </c>
      <c r="M124" s="5" t="str">
        <f t="shared" si="32"/>
        <v>939</v>
      </c>
      <c r="N124" s="5" t="str">
        <f>VLOOKUP(M124,Vlookups!G:I,2,FALSE)</f>
        <v>INSTRUCTIONAL MATERIALS</v>
      </c>
      <c r="O124" s="5" t="str">
        <f>VLOOKUP(M124,Vlookups!G:I,3,FALSE)</f>
        <v>DSASS</v>
      </c>
      <c r="P124" s="6">
        <f t="shared" si="33"/>
        <v>0</v>
      </c>
      <c r="Q124" s="6">
        <f t="shared" si="34"/>
        <v>0</v>
      </c>
      <c r="R124" s="6">
        <f t="shared" si="35"/>
        <v>0</v>
      </c>
      <c r="S124" s="6">
        <f t="shared" si="36"/>
        <v>19545.22</v>
      </c>
      <c r="T124" s="6">
        <f t="shared" si="37"/>
        <v>19545.22</v>
      </c>
      <c r="U124" t="s">
        <v>156</v>
      </c>
      <c r="V124" t="s">
        <v>54</v>
      </c>
      <c r="W124" s="2">
        <v>0</v>
      </c>
      <c r="X124" s="2">
        <v>0</v>
      </c>
      <c r="Y124" s="2">
        <v>0</v>
      </c>
      <c r="Z124" s="2">
        <v>0</v>
      </c>
      <c r="AA124" s="2">
        <v>19545.22</v>
      </c>
      <c r="AB124" s="2">
        <v>19545.22</v>
      </c>
    </row>
    <row r="125" spans="1:28">
      <c r="A125" s="5" t="str">
        <f t="shared" si="38"/>
        <v>211</v>
      </c>
      <c r="B125" s="5" t="str">
        <f>VLOOKUP(A125,Vlookups!O:P,2,FALSE)</f>
        <v>FED/GRANT</v>
      </c>
      <c r="C125" s="5" t="str">
        <f t="shared" si="39"/>
        <v>E</v>
      </c>
      <c r="D125" s="5" t="str">
        <f t="shared" si="40"/>
        <v>11</v>
      </c>
      <c r="E125" s="5" t="str">
        <f t="shared" si="41"/>
        <v>63--</v>
      </c>
      <c r="F125" s="5" t="str">
        <f>VLOOKUP(E125,Vlookups!K:M,3,FALSE)</f>
        <v>Op Exp</v>
      </c>
      <c r="G125" s="5" t="str">
        <f t="shared" si="28"/>
        <v>6399</v>
      </c>
      <c r="H125" s="5" t="str">
        <f t="shared" si="29"/>
        <v>GENERAL SUPPLIES</v>
      </c>
      <c r="I125" s="5" t="str">
        <f t="shared" si="30"/>
        <v>026</v>
      </c>
      <c r="J125" s="5" t="str">
        <f>VLOOKUP(I125,Vlookups!A:D,2,FALSE)</f>
        <v>WM LAKES MIDDLE SCHOOL</v>
      </c>
      <c r="K125" s="5" t="str">
        <f>VLOOKUP(I125,Vlookups!A:D,3,FALSE)</f>
        <v>WINDMILL LAKES K8</v>
      </c>
      <c r="L125" s="5" t="str">
        <f t="shared" si="31"/>
        <v>30</v>
      </c>
      <c r="M125" s="5" t="str">
        <f t="shared" si="32"/>
        <v>939</v>
      </c>
      <c r="N125" s="5" t="str">
        <f>VLOOKUP(M125,Vlookups!G:I,2,FALSE)</f>
        <v>INSTRUCTIONAL MATERIALS</v>
      </c>
      <c r="O125" s="5" t="str">
        <f>VLOOKUP(M125,Vlookups!G:I,3,FALSE)</f>
        <v>DSASS</v>
      </c>
      <c r="P125" s="6">
        <f t="shared" si="33"/>
        <v>24077.759999999998</v>
      </c>
      <c r="Q125" s="6">
        <f t="shared" si="34"/>
        <v>191.64</v>
      </c>
      <c r="R125" s="6">
        <f t="shared" si="35"/>
        <v>25908.68</v>
      </c>
      <c r="S125" s="6">
        <f t="shared" si="36"/>
        <v>0</v>
      </c>
      <c r="T125" s="6">
        <f t="shared" si="37"/>
        <v>-24077.759999999998</v>
      </c>
      <c r="U125" t="s">
        <v>157</v>
      </c>
      <c r="V125" t="s">
        <v>54</v>
      </c>
      <c r="W125" s="2">
        <v>24077.759999999998</v>
      </c>
      <c r="X125" s="2">
        <v>191.64</v>
      </c>
      <c r="Y125" s="2">
        <v>25908.68</v>
      </c>
      <c r="Z125" s="3">
        <v>-2022.56</v>
      </c>
      <c r="AA125" s="2">
        <v>0</v>
      </c>
      <c r="AB125" s="3">
        <v>-24077.759999999998</v>
      </c>
    </row>
    <row r="126" spans="1:28">
      <c r="A126" s="5" t="str">
        <f t="shared" si="38"/>
        <v>211</v>
      </c>
      <c r="B126" s="5" t="str">
        <f>VLOOKUP(A126,Vlookups!O:P,2,FALSE)</f>
        <v>FED/GRANT</v>
      </c>
      <c r="C126" s="5" t="str">
        <f t="shared" si="39"/>
        <v>E</v>
      </c>
      <c r="D126" s="5" t="str">
        <f t="shared" si="40"/>
        <v>11</v>
      </c>
      <c r="E126" s="5" t="str">
        <f t="shared" si="41"/>
        <v>63--</v>
      </c>
      <c r="F126" s="5" t="str">
        <f>VLOOKUP(E126,Vlookups!K:M,3,FALSE)</f>
        <v>Op Exp</v>
      </c>
      <c r="G126" s="5" t="str">
        <f t="shared" si="28"/>
        <v>6399</v>
      </c>
      <c r="H126" s="5" t="str">
        <f t="shared" si="29"/>
        <v>GENERAL SUPPLIES</v>
      </c>
      <c r="I126" s="5" t="str">
        <f t="shared" si="30"/>
        <v>026</v>
      </c>
      <c r="J126" s="5" t="str">
        <f>VLOOKUP(I126,Vlookups!A:D,2,FALSE)</f>
        <v>WM LAKES MIDDLE SCHOOL</v>
      </c>
      <c r="K126" s="5" t="str">
        <f>VLOOKUP(I126,Vlookups!A:D,3,FALSE)</f>
        <v>WINDMILL LAKES K8</v>
      </c>
      <c r="L126" s="5" t="str">
        <f t="shared" si="31"/>
        <v>30</v>
      </c>
      <c r="M126" s="5" t="str">
        <f t="shared" si="32"/>
        <v>939</v>
      </c>
      <c r="N126" s="5" t="str">
        <f>VLOOKUP(M126,Vlookups!G:I,2,FALSE)</f>
        <v>INSTRUCTIONAL MATERIALS</v>
      </c>
      <c r="O126" s="5" t="str">
        <f>VLOOKUP(M126,Vlookups!G:I,3,FALSE)</f>
        <v>DSASS</v>
      </c>
      <c r="P126" s="6">
        <f t="shared" si="33"/>
        <v>0</v>
      </c>
      <c r="Q126" s="6">
        <f t="shared" si="34"/>
        <v>0</v>
      </c>
      <c r="R126" s="6">
        <f t="shared" si="35"/>
        <v>0</v>
      </c>
      <c r="S126" s="6">
        <f t="shared" si="36"/>
        <v>24077.759999999998</v>
      </c>
      <c r="T126" s="6">
        <f t="shared" si="37"/>
        <v>24077.759999999998</v>
      </c>
      <c r="U126" t="s">
        <v>158</v>
      </c>
      <c r="V126" t="s">
        <v>54</v>
      </c>
      <c r="W126" s="2">
        <v>0</v>
      </c>
      <c r="X126" s="2">
        <v>0</v>
      </c>
      <c r="Y126" s="2">
        <v>0</v>
      </c>
      <c r="Z126" s="2">
        <v>0</v>
      </c>
      <c r="AA126" s="2">
        <v>24077.759999999998</v>
      </c>
      <c r="AB126" s="2">
        <v>24077.759999999998</v>
      </c>
    </row>
    <row r="127" spans="1:28">
      <c r="A127" s="5" t="str">
        <f t="shared" si="38"/>
        <v>211</v>
      </c>
      <c r="B127" s="5" t="str">
        <f>VLOOKUP(A127,Vlookups!O:P,2,FALSE)</f>
        <v>FED/GRANT</v>
      </c>
      <c r="C127" s="5" t="str">
        <f t="shared" si="39"/>
        <v>E</v>
      </c>
      <c r="D127" s="5" t="str">
        <f t="shared" si="40"/>
        <v>11</v>
      </c>
      <c r="E127" s="5" t="str">
        <f t="shared" si="41"/>
        <v>63--</v>
      </c>
      <c r="F127" s="5" t="str">
        <f>VLOOKUP(E127,Vlookups!K:M,3,FALSE)</f>
        <v>Op Exp</v>
      </c>
      <c r="G127" s="5" t="str">
        <f t="shared" si="28"/>
        <v>6399</v>
      </c>
      <c r="H127" s="5" t="str">
        <f t="shared" si="29"/>
        <v>GENERAL SUPPLIES</v>
      </c>
      <c r="I127" s="5" t="str">
        <f t="shared" si="30"/>
        <v>027</v>
      </c>
      <c r="J127" s="5" t="str">
        <f>VLOOKUP(I127,Vlookups!A:D,2,FALSE)</f>
        <v>HOUSTON OREM ELEMENTARY</v>
      </c>
      <c r="K127" s="5" t="str">
        <f>VLOOKUP(I127,Vlookups!A:D,3,FALSE)</f>
        <v>OREM K8</v>
      </c>
      <c r="L127" s="5" t="str">
        <f t="shared" si="31"/>
        <v>30</v>
      </c>
      <c r="M127" s="5" t="str">
        <f t="shared" si="32"/>
        <v>SIP</v>
      </c>
      <c r="N127" s="5" t="str">
        <f>VLOOKUP(M127,Vlookups!G:I,2,FALSE)</f>
        <v>SCHOOL IMPROVEMENT PLAN</v>
      </c>
      <c r="O127" s="5" t="str">
        <f>VLOOKUP(M127,Vlookups!G:I,3,FALSE)</f>
        <v>FED</v>
      </c>
      <c r="P127" s="6">
        <f t="shared" si="33"/>
        <v>0</v>
      </c>
      <c r="Q127" s="6">
        <f t="shared" si="34"/>
        <v>0</v>
      </c>
      <c r="R127" s="6">
        <f t="shared" si="35"/>
        <v>1304.82</v>
      </c>
      <c r="S127" s="6">
        <f t="shared" si="36"/>
        <v>0</v>
      </c>
      <c r="T127" s="6">
        <f t="shared" si="37"/>
        <v>0</v>
      </c>
      <c r="U127" t="s">
        <v>159</v>
      </c>
      <c r="V127" t="s">
        <v>54</v>
      </c>
      <c r="W127" s="2">
        <v>0</v>
      </c>
      <c r="X127" s="2">
        <v>0</v>
      </c>
      <c r="Y127" s="2">
        <v>1304.82</v>
      </c>
      <c r="Z127" s="3">
        <v>-1304.82</v>
      </c>
      <c r="AA127" s="2">
        <v>0</v>
      </c>
      <c r="AB127" s="2">
        <v>0</v>
      </c>
    </row>
    <row r="128" spans="1:28">
      <c r="A128" s="5" t="str">
        <f t="shared" si="38"/>
        <v>211</v>
      </c>
      <c r="B128" s="5" t="str">
        <f>VLOOKUP(A128,Vlookups!O:P,2,FALSE)</f>
        <v>FED/GRANT</v>
      </c>
      <c r="C128" s="5" t="str">
        <f t="shared" si="39"/>
        <v>E</v>
      </c>
      <c r="D128" s="5" t="str">
        <f t="shared" si="40"/>
        <v>11</v>
      </c>
      <c r="E128" s="5" t="str">
        <f t="shared" si="41"/>
        <v>63--</v>
      </c>
      <c r="F128" s="5" t="str">
        <f>VLOOKUP(E128,Vlookups!K:M,3,FALSE)</f>
        <v>Op Exp</v>
      </c>
      <c r="G128" s="5" t="str">
        <f t="shared" si="28"/>
        <v>6399</v>
      </c>
      <c r="H128" s="5" t="str">
        <f t="shared" si="29"/>
        <v>GENERAL SUPPLIES</v>
      </c>
      <c r="I128" s="5" t="str">
        <f t="shared" si="30"/>
        <v>027</v>
      </c>
      <c r="J128" s="5" t="str">
        <f>VLOOKUP(I128,Vlookups!A:D,2,FALSE)</f>
        <v>HOUSTON OREM ELEMENTARY</v>
      </c>
      <c r="K128" s="5" t="str">
        <f>VLOOKUP(I128,Vlookups!A:D,3,FALSE)</f>
        <v>OREM K8</v>
      </c>
      <c r="L128" s="5" t="str">
        <f t="shared" si="31"/>
        <v>30</v>
      </c>
      <c r="M128" s="5" t="str">
        <f t="shared" si="32"/>
        <v>939</v>
      </c>
      <c r="N128" s="5" t="str">
        <f>VLOOKUP(M128,Vlookups!G:I,2,FALSE)</f>
        <v>INSTRUCTIONAL MATERIALS</v>
      </c>
      <c r="O128" s="5" t="str">
        <f>VLOOKUP(M128,Vlookups!G:I,3,FALSE)</f>
        <v>DSASS</v>
      </c>
      <c r="P128" s="6">
        <f t="shared" si="33"/>
        <v>18589.189999999999</v>
      </c>
      <c r="Q128" s="6">
        <f t="shared" si="34"/>
        <v>1274.79</v>
      </c>
      <c r="R128" s="6">
        <f t="shared" si="35"/>
        <v>17500.34</v>
      </c>
      <c r="S128" s="6">
        <f t="shared" si="36"/>
        <v>0</v>
      </c>
      <c r="T128" s="6">
        <f t="shared" si="37"/>
        <v>-18589.189999999999</v>
      </c>
      <c r="U128" t="s">
        <v>160</v>
      </c>
      <c r="V128" t="s">
        <v>54</v>
      </c>
      <c r="W128" s="2">
        <v>18589.189999999999</v>
      </c>
      <c r="X128" s="2">
        <v>1274.79</v>
      </c>
      <c r="Y128" s="2">
        <v>17500.34</v>
      </c>
      <c r="Z128" s="3">
        <v>-313.94</v>
      </c>
      <c r="AA128" s="2">
        <v>0</v>
      </c>
      <c r="AB128" s="3">
        <v>-18589.189999999999</v>
      </c>
    </row>
    <row r="129" spans="1:28">
      <c r="A129" s="5" t="str">
        <f t="shared" si="38"/>
        <v>211</v>
      </c>
      <c r="B129" s="5" t="str">
        <f>VLOOKUP(A129,Vlookups!O:P,2,FALSE)</f>
        <v>FED/GRANT</v>
      </c>
      <c r="C129" s="5" t="str">
        <f t="shared" si="39"/>
        <v>E</v>
      </c>
      <c r="D129" s="5" t="str">
        <f t="shared" si="40"/>
        <v>11</v>
      </c>
      <c r="E129" s="5" t="str">
        <f t="shared" si="41"/>
        <v>63--</v>
      </c>
      <c r="F129" s="5" t="str">
        <f>VLOOKUP(E129,Vlookups!K:M,3,FALSE)</f>
        <v>Op Exp</v>
      </c>
      <c r="G129" s="5" t="str">
        <f t="shared" si="28"/>
        <v>6399</v>
      </c>
      <c r="H129" s="5" t="str">
        <f t="shared" si="29"/>
        <v>GENERAL SUPPLIES</v>
      </c>
      <c r="I129" s="5" t="str">
        <f t="shared" si="30"/>
        <v>027</v>
      </c>
      <c r="J129" s="5" t="str">
        <f>VLOOKUP(I129,Vlookups!A:D,2,FALSE)</f>
        <v>HOUSTON OREM ELEMENTARY</v>
      </c>
      <c r="K129" s="5" t="str">
        <f>VLOOKUP(I129,Vlookups!A:D,3,FALSE)</f>
        <v>OREM K8</v>
      </c>
      <c r="L129" s="5" t="str">
        <f t="shared" si="31"/>
        <v>30</v>
      </c>
      <c r="M129" s="5" t="str">
        <f t="shared" si="32"/>
        <v>939</v>
      </c>
      <c r="N129" s="5" t="str">
        <f>VLOOKUP(M129,Vlookups!G:I,2,FALSE)</f>
        <v>INSTRUCTIONAL MATERIALS</v>
      </c>
      <c r="O129" s="5" t="str">
        <f>VLOOKUP(M129,Vlookups!G:I,3,FALSE)</f>
        <v>DSASS</v>
      </c>
      <c r="P129" s="6">
        <f t="shared" si="33"/>
        <v>0</v>
      </c>
      <c r="Q129" s="6">
        <f t="shared" si="34"/>
        <v>0</v>
      </c>
      <c r="R129" s="6">
        <f t="shared" si="35"/>
        <v>0</v>
      </c>
      <c r="S129" s="6">
        <f t="shared" si="36"/>
        <v>18589.189999999999</v>
      </c>
      <c r="T129" s="6">
        <f t="shared" si="37"/>
        <v>18589.189999999999</v>
      </c>
      <c r="U129" t="s">
        <v>161</v>
      </c>
      <c r="V129" t="s">
        <v>54</v>
      </c>
      <c r="W129" s="2">
        <v>0</v>
      </c>
      <c r="X129" s="2">
        <v>0</v>
      </c>
      <c r="Y129" s="2">
        <v>0</v>
      </c>
      <c r="Z129" s="2">
        <v>0</v>
      </c>
      <c r="AA129" s="2">
        <v>18589.189999999999</v>
      </c>
      <c r="AB129" s="2">
        <v>18589.189999999999</v>
      </c>
    </row>
    <row r="130" spans="1:28">
      <c r="A130" s="5" t="str">
        <f t="shared" si="38"/>
        <v>211</v>
      </c>
      <c r="B130" s="5" t="str">
        <f>VLOOKUP(A130,Vlookups!O:P,2,FALSE)</f>
        <v>FED/GRANT</v>
      </c>
      <c r="C130" s="5" t="str">
        <f t="shared" si="39"/>
        <v>E</v>
      </c>
      <c r="D130" s="5" t="str">
        <f t="shared" si="40"/>
        <v>11</v>
      </c>
      <c r="E130" s="5" t="str">
        <f t="shared" si="41"/>
        <v>63--</v>
      </c>
      <c r="F130" s="5" t="str">
        <f>VLOOKUP(E130,Vlookups!K:M,3,FALSE)</f>
        <v>Op Exp</v>
      </c>
      <c r="G130" s="5" t="str">
        <f t="shared" si="28"/>
        <v>6399</v>
      </c>
      <c r="H130" s="5" t="str">
        <f t="shared" si="29"/>
        <v>GENERAL SUPPLIES</v>
      </c>
      <c r="I130" s="5" t="str">
        <f t="shared" si="30"/>
        <v>028</v>
      </c>
      <c r="J130" s="5" t="str">
        <f>VLOOKUP(I130,Vlookups!A:D,2,FALSE)</f>
        <v>HOUSTON OREM MIDDLE SCHOOL</v>
      </c>
      <c r="K130" s="5" t="str">
        <f>VLOOKUP(I130,Vlookups!A:D,3,FALSE)</f>
        <v>OREM K8</v>
      </c>
      <c r="L130" s="5" t="str">
        <f t="shared" si="31"/>
        <v>30</v>
      </c>
      <c r="M130" s="5" t="str">
        <f t="shared" si="32"/>
        <v>939</v>
      </c>
      <c r="N130" s="5" t="str">
        <f>VLOOKUP(M130,Vlookups!G:I,2,FALSE)</f>
        <v>INSTRUCTIONAL MATERIALS</v>
      </c>
      <c r="O130" s="5" t="str">
        <f>VLOOKUP(M130,Vlookups!G:I,3,FALSE)</f>
        <v>DSASS</v>
      </c>
      <c r="P130" s="6">
        <f t="shared" si="33"/>
        <v>21399.51</v>
      </c>
      <c r="Q130" s="6">
        <f t="shared" si="34"/>
        <v>191.64</v>
      </c>
      <c r="R130" s="6">
        <f t="shared" si="35"/>
        <v>23228.85</v>
      </c>
      <c r="S130" s="6">
        <f t="shared" si="36"/>
        <v>0</v>
      </c>
      <c r="T130" s="6">
        <f t="shared" si="37"/>
        <v>-21399.51</v>
      </c>
      <c r="U130" t="s">
        <v>162</v>
      </c>
      <c r="V130" t="s">
        <v>54</v>
      </c>
      <c r="W130" s="2">
        <v>21399.51</v>
      </c>
      <c r="X130" s="2">
        <v>191.64</v>
      </c>
      <c r="Y130" s="2">
        <v>23228.85</v>
      </c>
      <c r="Z130" s="3">
        <v>-2020.98</v>
      </c>
      <c r="AA130" s="2">
        <v>0</v>
      </c>
      <c r="AB130" s="3">
        <v>-21399.51</v>
      </c>
    </row>
    <row r="131" spans="1:28">
      <c r="A131" s="5" t="str">
        <f t="shared" si="38"/>
        <v>211</v>
      </c>
      <c r="B131" s="5" t="str">
        <f>VLOOKUP(A131,Vlookups!O:P,2,FALSE)</f>
        <v>FED/GRANT</v>
      </c>
      <c r="C131" s="5" t="str">
        <f t="shared" si="39"/>
        <v>E</v>
      </c>
      <c r="D131" s="5" t="str">
        <f t="shared" si="40"/>
        <v>11</v>
      </c>
      <c r="E131" s="5" t="str">
        <f t="shared" si="41"/>
        <v>63--</v>
      </c>
      <c r="F131" s="5" t="str">
        <f>VLOOKUP(E131,Vlookups!K:M,3,FALSE)</f>
        <v>Op Exp</v>
      </c>
      <c r="G131" s="5" t="str">
        <f t="shared" si="28"/>
        <v>6399</v>
      </c>
      <c r="H131" s="5" t="str">
        <f t="shared" si="29"/>
        <v>GENERAL SUPPLIES</v>
      </c>
      <c r="I131" s="5" t="str">
        <f t="shared" si="30"/>
        <v>028</v>
      </c>
      <c r="J131" s="5" t="str">
        <f>VLOOKUP(I131,Vlookups!A:D,2,FALSE)</f>
        <v>HOUSTON OREM MIDDLE SCHOOL</v>
      </c>
      <c r="K131" s="5" t="str">
        <f>VLOOKUP(I131,Vlookups!A:D,3,FALSE)</f>
        <v>OREM K8</v>
      </c>
      <c r="L131" s="5" t="str">
        <f t="shared" si="31"/>
        <v>30</v>
      </c>
      <c r="M131" s="5" t="str">
        <f t="shared" si="32"/>
        <v>939</v>
      </c>
      <c r="N131" s="5" t="str">
        <f>VLOOKUP(M131,Vlookups!G:I,2,FALSE)</f>
        <v>INSTRUCTIONAL MATERIALS</v>
      </c>
      <c r="O131" s="5" t="str">
        <f>VLOOKUP(M131,Vlookups!G:I,3,FALSE)</f>
        <v>DSASS</v>
      </c>
      <c r="P131" s="6">
        <f t="shared" si="33"/>
        <v>0</v>
      </c>
      <c r="Q131" s="6">
        <f t="shared" si="34"/>
        <v>0</v>
      </c>
      <c r="R131" s="6">
        <f t="shared" si="35"/>
        <v>0</v>
      </c>
      <c r="S131" s="6">
        <f t="shared" si="36"/>
        <v>21399.51</v>
      </c>
      <c r="T131" s="6">
        <f t="shared" si="37"/>
        <v>21399.51</v>
      </c>
      <c r="U131" t="s">
        <v>163</v>
      </c>
      <c r="V131" t="s">
        <v>54</v>
      </c>
      <c r="W131" s="2">
        <v>0</v>
      </c>
      <c r="X131" s="2">
        <v>0</v>
      </c>
      <c r="Y131" s="2">
        <v>0</v>
      </c>
      <c r="Z131" s="2">
        <v>0</v>
      </c>
      <c r="AA131" s="2">
        <v>21399.51</v>
      </c>
      <c r="AB131" s="2">
        <v>21399.51</v>
      </c>
    </row>
    <row r="132" spans="1:28">
      <c r="A132" s="5" t="str">
        <f t="shared" si="38"/>
        <v>211</v>
      </c>
      <c r="B132" s="5" t="str">
        <f>VLOOKUP(A132,Vlookups!O:P,2,FALSE)</f>
        <v>FED/GRANT</v>
      </c>
      <c r="C132" s="5" t="str">
        <f t="shared" si="39"/>
        <v>E</v>
      </c>
      <c r="D132" s="5" t="str">
        <f t="shared" si="40"/>
        <v>11</v>
      </c>
      <c r="E132" s="5" t="str">
        <f t="shared" si="41"/>
        <v>63--</v>
      </c>
      <c r="F132" s="5" t="str">
        <f>VLOOKUP(E132,Vlookups!K:M,3,FALSE)</f>
        <v>Op Exp</v>
      </c>
      <c r="G132" s="5" t="str">
        <f t="shared" si="28"/>
        <v>6399</v>
      </c>
      <c r="H132" s="5" t="str">
        <f t="shared" si="29"/>
        <v>GENERAL SUPPLIES</v>
      </c>
      <c r="I132" s="5" t="str">
        <f t="shared" si="30"/>
        <v>030</v>
      </c>
      <c r="J132" s="5" t="str">
        <f>VLOOKUP(I132,Vlookups!A:D,2,FALSE)</f>
        <v>COLLEGE STATION ELEMENTARY</v>
      </c>
      <c r="K132" s="5" t="str">
        <f>VLOOKUP(I132,Vlookups!A:D,3,FALSE)</f>
        <v>COLLEGE STATION K8</v>
      </c>
      <c r="L132" s="5" t="str">
        <f t="shared" si="31"/>
        <v>30</v>
      </c>
      <c r="M132" s="5" t="str">
        <f t="shared" si="32"/>
        <v>939</v>
      </c>
      <c r="N132" s="5" t="str">
        <f>VLOOKUP(M132,Vlookups!G:I,2,FALSE)</f>
        <v>INSTRUCTIONAL MATERIALS</v>
      </c>
      <c r="O132" s="5" t="str">
        <f>VLOOKUP(M132,Vlookups!G:I,3,FALSE)</f>
        <v>DSASS</v>
      </c>
      <c r="P132" s="6">
        <f t="shared" si="33"/>
        <v>20438.79</v>
      </c>
      <c r="Q132" s="6">
        <f t="shared" si="34"/>
        <v>795.36</v>
      </c>
      <c r="R132" s="6">
        <f t="shared" si="35"/>
        <v>19644.38</v>
      </c>
      <c r="S132" s="6">
        <f t="shared" si="36"/>
        <v>0</v>
      </c>
      <c r="T132" s="6">
        <f t="shared" si="37"/>
        <v>-20438.79</v>
      </c>
      <c r="U132" t="s">
        <v>164</v>
      </c>
      <c r="V132" t="s">
        <v>54</v>
      </c>
      <c r="W132" s="2">
        <v>20438.79</v>
      </c>
      <c r="X132" s="2">
        <v>795.36</v>
      </c>
      <c r="Y132" s="2">
        <v>19644.38</v>
      </c>
      <c r="Z132" s="3">
        <v>-168.85</v>
      </c>
      <c r="AA132" s="2">
        <v>0</v>
      </c>
      <c r="AB132" s="3">
        <v>-20438.79</v>
      </c>
    </row>
    <row r="133" spans="1:28">
      <c r="A133" s="5" t="str">
        <f t="shared" si="38"/>
        <v>211</v>
      </c>
      <c r="B133" s="5" t="str">
        <f>VLOOKUP(A133,Vlookups!O:P,2,FALSE)</f>
        <v>FED/GRANT</v>
      </c>
      <c r="C133" s="5" t="str">
        <f t="shared" si="39"/>
        <v>E</v>
      </c>
      <c r="D133" s="5" t="str">
        <f t="shared" si="40"/>
        <v>11</v>
      </c>
      <c r="E133" s="5" t="str">
        <f t="shared" si="41"/>
        <v>63--</v>
      </c>
      <c r="F133" s="5" t="str">
        <f>VLOOKUP(E133,Vlookups!K:M,3,FALSE)</f>
        <v>Op Exp</v>
      </c>
      <c r="G133" s="5" t="str">
        <f t="shared" si="28"/>
        <v>6399</v>
      </c>
      <c r="H133" s="5" t="str">
        <f t="shared" si="29"/>
        <v>GENERAL SUPPLIES</v>
      </c>
      <c r="I133" s="5" t="str">
        <f t="shared" si="30"/>
        <v>030</v>
      </c>
      <c r="J133" s="5" t="str">
        <f>VLOOKUP(I133,Vlookups!A:D,2,FALSE)</f>
        <v>COLLEGE STATION ELEMENTARY</v>
      </c>
      <c r="K133" s="5" t="str">
        <f>VLOOKUP(I133,Vlookups!A:D,3,FALSE)</f>
        <v>COLLEGE STATION K8</v>
      </c>
      <c r="L133" s="5" t="str">
        <f t="shared" si="31"/>
        <v>30</v>
      </c>
      <c r="M133" s="5" t="str">
        <f t="shared" si="32"/>
        <v>939</v>
      </c>
      <c r="N133" s="5" t="str">
        <f>VLOOKUP(M133,Vlookups!G:I,2,FALSE)</f>
        <v>INSTRUCTIONAL MATERIALS</v>
      </c>
      <c r="O133" s="5" t="str">
        <f>VLOOKUP(M133,Vlookups!G:I,3,FALSE)</f>
        <v>DSASS</v>
      </c>
      <c r="P133" s="6">
        <f t="shared" si="33"/>
        <v>0</v>
      </c>
      <c r="Q133" s="6">
        <f t="shared" si="34"/>
        <v>0</v>
      </c>
      <c r="R133" s="6">
        <f t="shared" si="35"/>
        <v>0</v>
      </c>
      <c r="S133" s="6">
        <f t="shared" si="36"/>
        <v>20438.79</v>
      </c>
      <c r="T133" s="6">
        <f t="shared" si="37"/>
        <v>20438.79</v>
      </c>
      <c r="U133" t="s">
        <v>165</v>
      </c>
      <c r="V133" t="s">
        <v>54</v>
      </c>
      <c r="W133" s="2">
        <v>0</v>
      </c>
      <c r="X133" s="2">
        <v>0</v>
      </c>
      <c r="Y133" s="2">
        <v>0</v>
      </c>
      <c r="Z133" s="2">
        <v>0</v>
      </c>
      <c r="AA133" s="2">
        <v>20438.79</v>
      </c>
      <c r="AB133" s="2">
        <v>20438.79</v>
      </c>
    </row>
    <row r="134" spans="1:28">
      <c r="A134" s="5" t="str">
        <f t="shared" si="38"/>
        <v>211</v>
      </c>
      <c r="B134" s="5" t="str">
        <f>VLOOKUP(A134,Vlookups!O:P,2,FALSE)</f>
        <v>FED/GRANT</v>
      </c>
      <c r="C134" s="5" t="str">
        <f t="shared" si="39"/>
        <v>E</v>
      </c>
      <c r="D134" s="5" t="str">
        <f t="shared" si="40"/>
        <v>11</v>
      </c>
      <c r="E134" s="5" t="str">
        <f t="shared" si="41"/>
        <v>63--</v>
      </c>
      <c r="F134" s="5" t="str">
        <f>VLOOKUP(E134,Vlookups!K:M,3,FALSE)</f>
        <v>Op Exp</v>
      </c>
      <c r="G134" s="5" t="str">
        <f t="shared" si="28"/>
        <v>6399</v>
      </c>
      <c r="H134" s="5" t="str">
        <f t="shared" si="29"/>
        <v>GENERAL SUPPLIES</v>
      </c>
      <c r="I134" s="5" t="str">
        <f t="shared" si="30"/>
        <v>031</v>
      </c>
      <c r="J134" s="5" t="str">
        <f>VLOOKUP(I134,Vlookups!A:D,2,FALSE)</f>
        <v>COLLEGE STATION MIDDLE SCHOOL</v>
      </c>
      <c r="K134" s="5" t="str">
        <f>VLOOKUP(I134,Vlookups!A:D,3,FALSE)</f>
        <v>COLLEGE STATION K8</v>
      </c>
      <c r="L134" s="5" t="str">
        <f t="shared" si="31"/>
        <v>30</v>
      </c>
      <c r="M134" s="5" t="str">
        <f t="shared" si="32"/>
        <v>939</v>
      </c>
      <c r="N134" s="5" t="str">
        <f>VLOOKUP(M134,Vlookups!G:I,2,FALSE)</f>
        <v>INSTRUCTIONAL MATERIALS</v>
      </c>
      <c r="O134" s="5" t="str">
        <f>VLOOKUP(M134,Vlookups!G:I,3,FALSE)</f>
        <v>DSASS</v>
      </c>
      <c r="P134" s="6">
        <f t="shared" si="33"/>
        <v>0</v>
      </c>
      <c r="Q134" s="6">
        <f t="shared" si="34"/>
        <v>191.64</v>
      </c>
      <c r="R134" s="6">
        <f t="shared" si="35"/>
        <v>23626.82</v>
      </c>
      <c r="S134" s="6">
        <f t="shared" si="36"/>
        <v>0</v>
      </c>
      <c r="T134" s="6">
        <f t="shared" si="37"/>
        <v>0</v>
      </c>
      <c r="U134" t="s">
        <v>166</v>
      </c>
      <c r="V134" t="s">
        <v>54</v>
      </c>
      <c r="W134" s="2">
        <v>0</v>
      </c>
      <c r="X134" s="2">
        <v>191.64</v>
      </c>
      <c r="Y134" s="2">
        <v>23626.82</v>
      </c>
      <c r="Z134" s="3">
        <v>-23818.46</v>
      </c>
      <c r="AA134" s="2">
        <v>0</v>
      </c>
      <c r="AB134" s="2">
        <v>0</v>
      </c>
    </row>
    <row r="135" spans="1:28">
      <c r="A135" s="5" t="str">
        <f t="shared" si="38"/>
        <v>211</v>
      </c>
      <c r="B135" s="5" t="str">
        <f>VLOOKUP(A135,Vlookups!O:P,2,FALSE)</f>
        <v>FED/GRANT</v>
      </c>
      <c r="C135" s="5" t="str">
        <f t="shared" si="39"/>
        <v>E</v>
      </c>
      <c r="D135" s="5" t="str">
        <f t="shared" si="40"/>
        <v>11</v>
      </c>
      <c r="E135" s="5" t="str">
        <f t="shared" si="41"/>
        <v>63--</v>
      </c>
      <c r="F135" s="5" t="str">
        <f>VLOOKUP(E135,Vlookups!K:M,3,FALSE)</f>
        <v>Op Exp</v>
      </c>
      <c r="G135" s="5" t="str">
        <f t="shared" si="28"/>
        <v>6399</v>
      </c>
      <c r="H135" s="5" t="str">
        <f t="shared" si="29"/>
        <v>GENERAL SUPPLIES</v>
      </c>
      <c r="I135" s="5" t="str">
        <f t="shared" si="30"/>
        <v>032</v>
      </c>
      <c r="J135" s="5" t="str">
        <f>VLOOKUP(I135,Vlookups!A:D,2,FALSE)</f>
        <v>LANCASTER HS</v>
      </c>
      <c r="K135" s="5" t="str">
        <f>VLOOKUP(I135,Vlookups!A:D,3,FALSE)</f>
        <v>LANCASTER HS</v>
      </c>
      <c r="L135" s="5" t="str">
        <f t="shared" si="31"/>
        <v>30</v>
      </c>
      <c r="M135" s="5" t="str">
        <f t="shared" si="32"/>
        <v>939</v>
      </c>
      <c r="N135" s="5" t="str">
        <f>VLOOKUP(M135,Vlookups!G:I,2,FALSE)</f>
        <v>INSTRUCTIONAL MATERIALS</v>
      </c>
      <c r="O135" s="5" t="str">
        <f>VLOOKUP(M135,Vlookups!G:I,3,FALSE)</f>
        <v>DSASS</v>
      </c>
      <c r="P135" s="6">
        <f t="shared" si="33"/>
        <v>0</v>
      </c>
      <c r="Q135" s="6">
        <f t="shared" si="34"/>
        <v>191.64</v>
      </c>
      <c r="R135" s="6">
        <f t="shared" si="35"/>
        <v>9838.92</v>
      </c>
      <c r="S135" s="6">
        <f t="shared" si="36"/>
        <v>0</v>
      </c>
      <c r="T135" s="6">
        <f t="shared" si="37"/>
        <v>0</v>
      </c>
      <c r="U135" t="s">
        <v>167</v>
      </c>
      <c r="V135" t="s">
        <v>54</v>
      </c>
      <c r="W135" s="2">
        <v>0</v>
      </c>
      <c r="X135" s="2">
        <v>191.64</v>
      </c>
      <c r="Y135" s="2">
        <v>9838.92</v>
      </c>
      <c r="Z135" s="3">
        <v>-10030.56</v>
      </c>
      <c r="AA135" s="2">
        <v>0</v>
      </c>
      <c r="AB135" s="2">
        <v>0</v>
      </c>
    </row>
    <row r="136" spans="1:28">
      <c r="A136" s="5" t="str">
        <f t="shared" si="38"/>
        <v>211</v>
      </c>
      <c r="B136" s="5" t="str">
        <f>VLOOKUP(A136,Vlookups!O:P,2,FALSE)</f>
        <v>FED/GRANT</v>
      </c>
      <c r="C136" s="5" t="str">
        <f t="shared" si="39"/>
        <v>E</v>
      </c>
      <c r="D136" s="5" t="str">
        <f t="shared" si="40"/>
        <v>11</v>
      </c>
      <c r="E136" s="5" t="str">
        <f t="shared" si="41"/>
        <v>63--</v>
      </c>
      <c r="F136" s="5" t="str">
        <f>VLOOKUP(E136,Vlookups!K:M,3,FALSE)</f>
        <v>Op Exp</v>
      </c>
      <c r="G136" s="5" t="str">
        <f t="shared" si="28"/>
        <v>6399</v>
      </c>
      <c r="H136" s="5" t="str">
        <f t="shared" si="29"/>
        <v>GENERAL SUPPLIES</v>
      </c>
      <c r="I136" s="5" t="str">
        <f t="shared" si="30"/>
        <v>033</v>
      </c>
      <c r="J136" s="5" t="str">
        <f>VLOOKUP(I136,Vlookups!A:D,2,FALSE)</f>
        <v>WINDMILL LAKES HS</v>
      </c>
      <c r="K136" s="5" t="str">
        <f>VLOOKUP(I136,Vlookups!A:D,3,FALSE)</f>
        <v>WINDMILL LAKES HS</v>
      </c>
      <c r="L136" s="5" t="str">
        <f t="shared" si="31"/>
        <v>30</v>
      </c>
      <c r="M136" s="5" t="str">
        <f t="shared" si="32"/>
        <v>939</v>
      </c>
      <c r="N136" s="5" t="str">
        <f>VLOOKUP(M136,Vlookups!G:I,2,FALSE)</f>
        <v>INSTRUCTIONAL MATERIALS</v>
      </c>
      <c r="O136" s="5" t="str">
        <f>VLOOKUP(M136,Vlookups!G:I,3,FALSE)</f>
        <v>DSASS</v>
      </c>
      <c r="P136" s="6">
        <f t="shared" si="33"/>
        <v>22192.33</v>
      </c>
      <c r="Q136" s="6">
        <f t="shared" si="34"/>
        <v>191.64</v>
      </c>
      <c r="R136" s="6">
        <f t="shared" si="35"/>
        <v>28884.94</v>
      </c>
      <c r="S136" s="6">
        <f t="shared" si="36"/>
        <v>0</v>
      </c>
      <c r="T136" s="6">
        <f t="shared" si="37"/>
        <v>-22192.33</v>
      </c>
      <c r="U136" t="s">
        <v>168</v>
      </c>
      <c r="V136" t="s">
        <v>54</v>
      </c>
      <c r="W136" s="2">
        <v>22192.33</v>
      </c>
      <c r="X136" s="2">
        <v>191.64</v>
      </c>
      <c r="Y136" s="2">
        <v>28884.94</v>
      </c>
      <c r="Z136" s="3">
        <v>-6884.25</v>
      </c>
      <c r="AA136" s="2">
        <v>0</v>
      </c>
      <c r="AB136" s="3">
        <v>-22192.33</v>
      </c>
    </row>
    <row r="137" spans="1:28">
      <c r="A137" s="5" t="str">
        <f t="shared" si="38"/>
        <v>211</v>
      </c>
      <c r="B137" s="5" t="str">
        <f>VLOOKUP(A137,Vlookups!O:P,2,FALSE)</f>
        <v>FED/GRANT</v>
      </c>
      <c r="C137" s="5" t="str">
        <f t="shared" si="39"/>
        <v>E</v>
      </c>
      <c r="D137" s="5" t="str">
        <f t="shared" si="40"/>
        <v>11</v>
      </c>
      <c r="E137" s="5" t="str">
        <f t="shared" si="41"/>
        <v>63--</v>
      </c>
      <c r="F137" s="5" t="str">
        <f>VLOOKUP(E137,Vlookups!K:M,3,FALSE)</f>
        <v>Op Exp</v>
      </c>
      <c r="G137" s="5" t="str">
        <f t="shared" si="28"/>
        <v>6399</v>
      </c>
      <c r="H137" s="5" t="str">
        <f t="shared" si="29"/>
        <v>GENERAL SUPPLIES</v>
      </c>
      <c r="I137" s="5" t="str">
        <f t="shared" si="30"/>
        <v>033</v>
      </c>
      <c r="J137" s="5" t="str">
        <f>VLOOKUP(I137,Vlookups!A:D,2,FALSE)</f>
        <v>WINDMILL LAKES HS</v>
      </c>
      <c r="K137" s="5" t="str">
        <f>VLOOKUP(I137,Vlookups!A:D,3,FALSE)</f>
        <v>WINDMILL LAKES HS</v>
      </c>
      <c r="L137" s="5" t="str">
        <f t="shared" si="31"/>
        <v>30</v>
      </c>
      <c r="M137" s="5" t="str">
        <f t="shared" si="32"/>
        <v>939</v>
      </c>
      <c r="N137" s="5" t="str">
        <f>VLOOKUP(M137,Vlookups!G:I,2,FALSE)</f>
        <v>INSTRUCTIONAL MATERIALS</v>
      </c>
      <c r="O137" s="5" t="str">
        <f>VLOOKUP(M137,Vlookups!G:I,3,FALSE)</f>
        <v>DSASS</v>
      </c>
      <c r="P137" s="6">
        <f t="shared" si="33"/>
        <v>0</v>
      </c>
      <c r="Q137" s="6">
        <f t="shared" si="34"/>
        <v>0</v>
      </c>
      <c r="R137" s="6">
        <f t="shared" si="35"/>
        <v>0</v>
      </c>
      <c r="S137" s="6">
        <f t="shared" si="36"/>
        <v>22192.33</v>
      </c>
      <c r="T137" s="6">
        <f t="shared" si="37"/>
        <v>22192.33</v>
      </c>
      <c r="U137" t="s">
        <v>169</v>
      </c>
      <c r="V137" t="s">
        <v>54</v>
      </c>
      <c r="W137" s="2">
        <v>0</v>
      </c>
      <c r="X137" s="2">
        <v>0</v>
      </c>
      <c r="Y137" s="2">
        <v>0</v>
      </c>
      <c r="Z137" s="2">
        <v>0</v>
      </c>
      <c r="AA137" s="2">
        <v>22192.33</v>
      </c>
      <c r="AB137" s="2">
        <v>22192.33</v>
      </c>
    </row>
    <row r="138" spans="1:28">
      <c r="A138" s="5" t="str">
        <f t="shared" si="38"/>
        <v>211</v>
      </c>
      <c r="B138" s="5" t="str">
        <f>VLOOKUP(A138,Vlookups!O:P,2,FALSE)</f>
        <v>FED/GRANT</v>
      </c>
      <c r="C138" s="5" t="str">
        <f t="shared" si="39"/>
        <v>E</v>
      </c>
      <c r="D138" s="5" t="str">
        <f t="shared" si="40"/>
        <v>11</v>
      </c>
      <c r="E138" s="5" t="str">
        <f t="shared" si="41"/>
        <v>63--</v>
      </c>
      <c r="F138" s="5" t="str">
        <f>VLOOKUP(E138,Vlookups!K:M,3,FALSE)</f>
        <v>Op Exp</v>
      </c>
      <c r="G138" s="5" t="str">
        <f t="shared" si="28"/>
        <v>6399</v>
      </c>
      <c r="H138" s="5" t="str">
        <f t="shared" si="29"/>
        <v>GENERAL SUPPLIES</v>
      </c>
      <c r="I138" s="5" t="str">
        <f t="shared" si="30"/>
        <v>034</v>
      </c>
      <c r="J138" s="5" t="str">
        <f>VLOOKUP(I138,Vlookups!A:D,2,FALSE)</f>
        <v>AGGIELAND HIGH SCHOOL</v>
      </c>
      <c r="K138" s="5" t="str">
        <f>VLOOKUP(I138,Vlookups!A:D,3,FALSE)</f>
        <v>AGGIELAND HS</v>
      </c>
      <c r="L138" s="5" t="str">
        <f t="shared" si="31"/>
        <v>30</v>
      </c>
      <c r="M138" s="5" t="str">
        <f t="shared" si="32"/>
        <v>939</v>
      </c>
      <c r="N138" s="5" t="str">
        <f>VLOOKUP(M138,Vlookups!G:I,2,FALSE)</f>
        <v>INSTRUCTIONAL MATERIALS</v>
      </c>
      <c r="O138" s="5" t="str">
        <f>VLOOKUP(M138,Vlookups!G:I,3,FALSE)</f>
        <v>DSASS</v>
      </c>
      <c r="P138" s="6">
        <f t="shared" si="33"/>
        <v>0</v>
      </c>
      <c r="Q138" s="6">
        <f t="shared" si="34"/>
        <v>277.79000000000002</v>
      </c>
      <c r="R138" s="6">
        <f t="shared" si="35"/>
        <v>12518.7</v>
      </c>
      <c r="S138" s="6">
        <f t="shared" si="36"/>
        <v>0</v>
      </c>
      <c r="T138" s="6">
        <f t="shared" si="37"/>
        <v>0</v>
      </c>
      <c r="U138" t="s">
        <v>170</v>
      </c>
      <c r="V138" t="s">
        <v>54</v>
      </c>
      <c r="W138" s="2">
        <v>0</v>
      </c>
      <c r="X138" s="2">
        <v>277.79000000000002</v>
      </c>
      <c r="Y138" s="2">
        <v>12518.7</v>
      </c>
      <c r="Z138" s="3">
        <v>-12796.49</v>
      </c>
      <c r="AA138" s="2">
        <v>0</v>
      </c>
      <c r="AB138" s="2">
        <v>0</v>
      </c>
    </row>
    <row r="139" spans="1:28">
      <c r="A139" s="5" t="str">
        <f t="shared" si="38"/>
        <v>211</v>
      </c>
      <c r="B139" s="5" t="str">
        <f>VLOOKUP(A139,Vlookups!O:P,2,FALSE)</f>
        <v>FED/GRANT</v>
      </c>
      <c r="C139" s="5" t="str">
        <f t="shared" si="39"/>
        <v>E</v>
      </c>
      <c r="D139" s="5" t="str">
        <f t="shared" si="40"/>
        <v>11</v>
      </c>
      <c r="E139" s="5" t="str">
        <f t="shared" si="41"/>
        <v>63--</v>
      </c>
      <c r="F139" s="5" t="str">
        <f>VLOOKUP(E139,Vlookups!K:M,3,FALSE)</f>
        <v>Op Exp</v>
      </c>
      <c r="G139" s="5" t="str">
        <f t="shared" si="28"/>
        <v>6399</v>
      </c>
      <c r="H139" s="5" t="str">
        <f t="shared" si="29"/>
        <v>GENERAL SUPPLIES</v>
      </c>
      <c r="I139" s="5" t="str">
        <f t="shared" si="30"/>
        <v>041</v>
      </c>
      <c r="J139" s="5" t="str">
        <f>VLOOKUP(I139,Vlookups!A:D,2,FALSE)</f>
        <v>BG Rarmiez Middle School</v>
      </c>
      <c r="K139" s="5" t="str">
        <f>VLOOKUP(I139,Vlookups!A:D,3,FALSE)</f>
        <v>BG RAMIREZ K8</v>
      </c>
      <c r="L139" s="5" t="str">
        <f t="shared" si="31"/>
        <v>30</v>
      </c>
      <c r="M139" s="5" t="str">
        <f t="shared" si="32"/>
        <v>939</v>
      </c>
      <c r="N139" s="5" t="str">
        <f>VLOOKUP(M139,Vlookups!G:I,2,FALSE)</f>
        <v>INSTRUCTIONAL MATERIALS</v>
      </c>
      <c r="O139" s="5" t="str">
        <f>VLOOKUP(M139,Vlookups!G:I,3,FALSE)</f>
        <v>DSASS</v>
      </c>
      <c r="P139" s="6">
        <f t="shared" si="33"/>
        <v>23664.87</v>
      </c>
      <c r="Q139" s="6">
        <f t="shared" si="34"/>
        <v>0</v>
      </c>
      <c r="R139" s="6">
        <f t="shared" si="35"/>
        <v>25685.119999999999</v>
      </c>
      <c r="S139" s="6">
        <f t="shared" si="36"/>
        <v>0</v>
      </c>
      <c r="T139" s="6">
        <f t="shared" si="37"/>
        <v>-23664.87</v>
      </c>
      <c r="U139" t="s">
        <v>171</v>
      </c>
      <c r="V139" t="s">
        <v>54</v>
      </c>
      <c r="W139" s="2">
        <v>23664.87</v>
      </c>
      <c r="X139" s="2">
        <v>0</v>
      </c>
      <c r="Y139" s="2">
        <v>25685.119999999999</v>
      </c>
      <c r="Z139" s="3">
        <v>-2020.25</v>
      </c>
      <c r="AA139" s="2">
        <v>0</v>
      </c>
      <c r="AB139" s="3">
        <v>-23664.87</v>
      </c>
    </row>
    <row r="140" spans="1:28">
      <c r="A140" s="5" t="str">
        <f t="shared" si="38"/>
        <v>211</v>
      </c>
      <c r="B140" s="5" t="str">
        <f>VLOOKUP(A140,Vlookups!O:P,2,FALSE)</f>
        <v>FED/GRANT</v>
      </c>
      <c r="C140" s="5" t="str">
        <f t="shared" si="39"/>
        <v>E</v>
      </c>
      <c r="D140" s="5" t="str">
        <f t="shared" si="40"/>
        <v>11</v>
      </c>
      <c r="E140" s="5" t="str">
        <f t="shared" si="41"/>
        <v>63--</v>
      </c>
      <c r="F140" s="5" t="str">
        <f>VLOOKUP(E140,Vlookups!K:M,3,FALSE)</f>
        <v>Op Exp</v>
      </c>
      <c r="G140" s="5" t="str">
        <f t="shared" si="28"/>
        <v>6399</v>
      </c>
      <c r="H140" s="5" t="str">
        <f t="shared" si="29"/>
        <v>GENERAL SUPPLIES</v>
      </c>
      <c r="I140" s="5" t="str">
        <f t="shared" si="30"/>
        <v>041</v>
      </c>
      <c r="J140" s="5" t="str">
        <f>VLOOKUP(I140,Vlookups!A:D,2,FALSE)</f>
        <v>BG Rarmiez Middle School</v>
      </c>
      <c r="K140" s="5" t="str">
        <f>VLOOKUP(I140,Vlookups!A:D,3,FALSE)</f>
        <v>BG RAMIREZ K8</v>
      </c>
      <c r="L140" s="5" t="str">
        <f t="shared" si="31"/>
        <v>30</v>
      </c>
      <c r="M140" s="5" t="str">
        <f t="shared" si="32"/>
        <v>939</v>
      </c>
      <c r="N140" s="5" t="str">
        <f>VLOOKUP(M140,Vlookups!G:I,2,FALSE)</f>
        <v>INSTRUCTIONAL MATERIALS</v>
      </c>
      <c r="O140" s="5" t="str">
        <f>VLOOKUP(M140,Vlookups!G:I,3,FALSE)</f>
        <v>DSASS</v>
      </c>
      <c r="P140" s="6">
        <f t="shared" si="33"/>
        <v>0</v>
      </c>
      <c r="Q140" s="6">
        <f t="shared" si="34"/>
        <v>0</v>
      </c>
      <c r="R140" s="6">
        <f t="shared" si="35"/>
        <v>0</v>
      </c>
      <c r="S140" s="6">
        <f t="shared" si="36"/>
        <v>23664.87</v>
      </c>
      <c r="T140" s="6">
        <f t="shared" si="37"/>
        <v>23664.87</v>
      </c>
      <c r="U140" t="s">
        <v>172</v>
      </c>
      <c r="V140" t="s">
        <v>54</v>
      </c>
      <c r="W140" s="2">
        <v>0</v>
      </c>
      <c r="X140" s="2">
        <v>0</v>
      </c>
      <c r="Y140" s="2">
        <v>0</v>
      </c>
      <c r="Z140" s="2">
        <v>0</v>
      </c>
      <c r="AA140" s="2">
        <v>23664.87</v>
      </c>
      <c r="AB140" s="2">
        <v>23664.87</v>
      </c>
    </row>
    <row r="141" spans="1:28">
      <c r="A141" s="5" t="str">
        <f t="shared" si="38"/>
        <v>211</v>
      </c>
      <c r="B141" s="5" t="str">
        <f>VLOOKUP(A141,Vlookups!O:P,2,FALSE)</f>
        <v>FED/GRANT</v>
      </c>
      <c r="C141" s="5" t="str">
        <f t="shared" si="39"/>
        <v>E</v>
      </c>
      <c r="D141" s="5" t="str">
        <f t="shared" si="40"/>
        <v>11</v>
      </c>
      <c r="E141" s="5" t="str">
        <f t="shared" si="41"/>
        <v>63--</v>
      </c>
      <c r="F141" s="5" t="str">
        <f>VLOOKUP(E141,Vlookups!K:M,3,FALSE)</f>
        <v>Op Exp</v>
      </c>
      <c r="G141" s="5" t="str">
        <f t="shared" si="28"/>
        <v>6399</v>
      </c>
      <c r="H141" s="5" t="str">
        <f t="shared" si="29"/>
        <v>GENERAL SUPPLIES</v>
      </c>
      <c r="I141" s="5" t="str">
        <f t="shared" si="30"/>
        <v>042</v>
      </c>
      <c r="J141" s="5" t="str">
        <f>VLOOKUP(I141,Vlookups!A:D,2,FALSE)</f>
        <v>BG Ramirez Elementary</v>
      </c>
      <c r="K141" s="5" t="str">
        <f>VLOOKUP(I141,Vlookups!A:D,3,FALSE)</f>
        <v>BG RAMIREZ K8</v>
      </c>
      <c r="L141" s="5" t="str">
        <f t="shared" si="31"/>
        <v>30</v>
      </c>
      <c r="M141" s="5" t="str">
        <f t="shared" si="32"/>
        <v>939</v>
      </c>
      <c r="N141" s="5" t="str">
        <f>VLOOKUP(M141,Vlookups!G:I,2,FALSE)</f>
        <v>INSTRUCTIONAL MATERIALS</v>
      </c>
      <c r="O141" s="5" t="str">
        <f>VLOOKUP(M141,Vlookups!G:I,3,FALSE)</f>
        <v>DSASS</v>
      </c>
      <c r="P141" s="6">
        <f t="shared" si="33"/>
        <v>0</v>
      </c>
      <c r="Q141" s="6">
        <f t="shared" si="34"/>
        <v>0</v>
      </c>
      <c r="R141" s="6">
        <f t="shared" si="35"/>
        <v>23516.59</v>
      </c>
      <c r="S141" s="6">
        <f t="shared" si="36"/>
        <v>0</v>
      </c>
      <c r="T141" s="6">
        <f t="shared" si="37"/>
        <v>0</v>
      </c>
      <c r="U141" t="s">
        <v>173</v>
      </c>
      <c r="V141" t="s">
        <v>54</v>
      </c>
      <c r="W141" s="2">
        <v>0</v>
      </c>
      <c r="X141" s="2">
        <v>0</v>
      </c>
      <c r="Y141" s="2">
        <v>23516.59</v>
      </c>
      <c r="Z141" s="3">
        <v>-23863.99</v>
      </c>
      <c r="AA141" s="2">
        <v>0</v>
      </c>
      <c r="AB141" s="2">
        <v>0</v>
      </c>
    </row>
    <row r="142" spans="1:28">
      <c r="A142" s="5" t="str">
        <f t="shared" si="38"/>
        <v>211</v>
      </c>
      <c r="B142" s="5" t="str">
        <f>VLOOKUP(A142,Vlookups!O:P,2,FALSE)</f>
        <v>FED/GRANT</v>
      </c>
      <c r="C142" s="5" t="str">
        <f t="shared" si="39"/>
        <v>E</v>
      </c>
      <c r="D142" s="5" t="str">
        <f t="shared" si="40"/>
        <v>11</v>
      </c>
      <c r="E142" s="5" t="str">
        <f t="shared" si="41"/>
        <v>63--</v>
      </c>
      <c r="F142" s="5" t="str">
        <f>VLOOKUP(E142,Vlookups!K:M,3,FALSE)</f>
        <v>Op Exp</v>
      </c>
      <c r="G142" s="5" t="str">
        <f t="shared" si="28"/>
        <v>6399</v>
      </c>
      <c r="H142" s="5" t="str">
        <f t="shared" si="29"/>
        <v>GENERAL SUPPLIES</v>
      </c>
      <c r="I142" s="5" t="str">
        <f t="shared" si="30"/>
        <v>043</v>
      </c>
      <c r="J142" s="5" t="str">
        <f>VLOOKUP(I142,Vlookups!A:D,2,FALSE)</f>
        <v>MSG Ramirez Elementary</v>
      </c>
      <c r="K142" s="5" t="str">
        <f>VLOOKUP(I142,Vlookups!A:D,3,FALSE)</f>
        <v>MSG RAMIREZ K8</v>
      </c>
      <c r="L142" s="5" t="str">
        <f t="shared" si="31"/>
        <v>30</v>
      </c>
      <c r="M142" s="5" t="str">
        <f t="shared" si="32"/>
        <v>939</v>
      </c>
      <c r="N142" s="5" t="str">
        <f>VLOOKUP(M142,Vlookups!G:I,2,FALSE)</f>
        <v>INSTRUCTIONAL MATERIALS</v>
      </c>
      <c r="O142" s="5" t="str">
        <f>VLOOKUP(M142,Vlookups!G:I,3,FALSE)</f>
        <v>DSASS</v>
      </c>
      <c r="P142" s="6">
        <f t="shared" si="33"/>
        <v>32361.43</v>
      </c>
      <c r="Q142" s="6">
        <f t="shared" si="34"/>
        <v>3696</v>
      </c>
      <c r="R142" s="6">
        <f t="shared" si="35"/>
        <v>28663.24</v>
      </c>
      <c r="S142" s="6">
        <f t="shared" si="36"/>
        <v>0</v>
      </c>
      <c r="T142" s="6">
        <f t="shared" si="37"/>
        <v>-32361.43</v>
      </c>
      <c r="U142" t="s">
        <v>174</v>
      </c>
      <c r="V142" t="s">
        <v>54</v>
      </c>
      <c r="W142" s="2">
        <v>32361.43</v>
      </c>
      <c r="X142" s="2">
        <v>3696</v>
      </c>
      <c r="Y142" s="2">
        <v>28663.24</v>
      </c>
      <c r="Z142" s="3">
        <v>-245.41</v>
      </c>
      <c r="AA142" s="2">
        <v>0</v>
      </c>
      <c r="AB142" s="3">
        <v>-32361.43</v>
      </c>
    </row>
    <row r="143" spans="1:28">
      <c r="A143" s="5" t="str">
        <f t="shared" si="38"/>
        <v>211</v>
      </c>
      <c r="B143" s="5" t="str">
        <f>VLOOKUP(A143,Vlookups!O:P,2,FALSE)</f>
        <v>FED/GRANT</v>
      </c>
      <c r="C143" s="5" t="str">
        <f t="shared" si="39"/>
        <v>E</v>
      </c>
      <c r="D143" s="5" t="str">
        <f t="shared" si="40"/>
        <v>11</v>
      </c>
      <c r="E143" s="5" t="str">
        <f t="shared" si="41"/>
        <v>63--</v>
      </c>
      <c r="F143" s="5" t="str">
        <f>VLOOKUP(E143,Vlookups!K:M,3,FALSE)</f>
        <v>Op Exp</v>
      </c>
      <c r="G143" s="5" t="str">
        <f t="shared" si="28"/>
        <v>6399</v>
      </c>
      <c r="H143" s="5" t="str">
        <f t="shared" si="29"/>
        <v>GENERAL SUPPLIES</v>
      </c>
      <c r="I143" s="5" t="str">
        <f t="shared" si="30"/>
        <v>043</v>
      </c>
      <c r="J143" s="5" t="str">
        <f>VLOOKUP(I143,Vlookups!A:D,2,FALSE)</f>
        <v>MSG Ramirez Elementary</v>
      </c>
      <c r="K143" s="5" t="str">
        <f>VLOOKUP(I143,Vlookups!A:D,3,FALSE)</f>
        <v>MSG RAMIREZ K8</v>
      </c>
      <c r="L143" s="5" t="str">
        <f t="shared" si="31"/>
        <v>30</v>
      </c>
      <c r="M143" s="5" t="str">
        <f t="shared" si="32"/>
        <v>939</v>
      </c>
      <c r="N143" s="5" t="str">
        <f>VLOOKUP(M143,Vlookups!G:I,2,FALSE)</f>
        <v>INSTRUCTIONAL MATERIALS</v>
      </c>
      <c r="O143" s="5" t="str">
        <f>VLOOKUP(M143,Vlookups!G:I,3,FALSE)</f>
        <v>DSASS</v>
      </c>
      <c r="P143" s="6">
        <f t="shared" si="33"/>
        <v>0</v>
      </c>
      <c r="Q143" s="6">
        <f t="shared" si="34"/>
        <v>0</v>
      </c>
      <c r="R143" s="6">
        <f t="shared" si="35"/>
        <v>0</v>
      </c>
      <c r="S143" s="6">
        <f t="shared" si="36"/>
        <v>32361.43</v>
      </c>
      <c r="T143" s="6">
        <f t="shared" si="37"/>
        <v>32361.43</v>
      </c>
      <c r="U143" t="s">
        <v>175</v>
      </c>
      <c r="V143" t="s">
        <v>54</v>
      </c>
      <c r="W143" s="2">
        <v>0</v>
      </c>
      <c r="X143" s="2">
        <v>0</v>
      </c>
      <c r="Y143" s="2">
        <v>0</v>
      </c>
      <c r="Z143" s="2">
        <v>0</v>
      </c>
      <c r="AA143" s="2">
        <v>32361.43</v>
      </c>
      <c r="AB143" s="2">
        <v>32361.43</v>
      </c>
    </row>
    <row r="144" spans="1:28">
      <c r="A144" s="5" t="str">
        <f t="shared" si="38"/>
        <v>211</v>
      </c>
      <c r="B144" s="5" t="str">
        <f>VLOOKUP(A144,Vlookups!O:P,2,FALSE)</f>
        <v>FED/GRANT</v>
      </c>
      <c r="C144" s="5" t="str">
        <f t="shared" si="39"/>
        <v>E</v>
      </c>
      <c r="D144" s="5" t="str">
        <f t="shared" si="40"/>
        <v>11</v>
      </c>
      <c r="E144" s="5" t="str">
        <f t="shared" si="41"/>
        <v>63--</v>
      </c>
      <c r="F144" s="5" t="str">
        <f>VLOOKUP(E144,Vlookups!K:M,3,FALSE)</f>
        <v>Op Exp</v>
      </c>
      <c r="G144" s="5" t="str">
        <f t="shared" ref="G144:G149" si="42">MID(U144,10,4)</f>
        <v>6399</v>
      </c>
      <c r="H144" s="5" t="str">
        <f t="shared" ref="H144:H149" si="43">V144</f>
        <v>GENERAL SUPPLIES</v>
      </c>
      <c r="I144" s="5" t="str">
        <f t="shared" ref="I144:I149" si="44">LEFT(RIGHT(U144,12),3)</f>
        <v>044</v>
      </c>
      <c r="J144" s="5" t="str">
        <f>VLOOKUP(I144,Vlookups!A:D,2,FALSE)</f>
        <v>MSG Ramirez Middle School</v>
      </c>
      <c r="K144" s="5" t="str">
        <f>VLOOKUP(I144,Vlookups!A:D,3,FALSE)</f>
        <v>MSG RAMIREZ K8</v>
      </c>
      <c r="L144" s="5" t="str">
        <f t="shared" ref="L144:L149" si="45">LEFT(RIGHT(U144,6),2)</f>
        <v>30</v>
      </c>
      <c r="M144" s="5" t="str">
        <f t="shared" ref="M144:M149" si="46">RIGHT(U144,3)</f>
        <v>939</v>
      </c>
      <c r="N144" s="5" t="str">
        <f>VLOOKUP(M144,Vlookups!G:I,2,FALSE)</f>
        <v>INSTRUCTIONAL MATERIALS</v>
      </c>
      <c r="O144" s="5" t="str">
        <f>VLOOKUP(M144,Vlookups!G:I,3,FALSE)</f>
        <v>DSASS</v>
      </c>
      <c r="P144" s="6">
        <f t="shared" ref="P144:P149" si="47">W144</f>
        <v>22069.94</v>
      </c>
      <c r="Q144" s="6">
        <f t="shared" ref="Q144:Q149" si="48">X144</f>
        <v>1904</v>
      </c>
      <c r="R144" s="6">
        <f t="shared" ref="R144:R149" si="49">Y144</f>
        <v>22186.83</v>
      </c>
      <c r="S144" s="6">
        <f t="shared" ref="S144:S149" si="50">AA144</f>
        <v>0</v>
      </c>
      <c r="T144" s="6">
        <f t="shared" ref="T144:T149" si="51">AB144</f>
        <v>-22069.94</v>
      </c>
      <c r="U144" t="s">
        <v>176</v>
      </c>
      <c r="V144" t="s">
        <v>54</v>
      </c>
      <c r="W144" s="2">
        <v>22069.94</v>
      </c>
      <c r="X144" s="2">
        <v>1904</v>
      </c>
      <c r="Y144" s="2">
        <v>22186.83</v>
      </c>
      <c r="Z144" s="3">
        <v>-2020.89</v>
      </c>
      <c r="AA144" s="2">
        <v>0</v>
      </c>
      <c r="AB144" s="3">
        <v>-22069.94</v>
      </c>
    </row>
    <row r="145" spans="1:28">
      <c r="A145" s="5" t="str">
        <f t="shared" si="38"/>
        <v>211</v>
      </c>
      <c r="B145" s="5" t="str">
        <f>VLOOKUP(A145,Vlookups!O:P,2,FALSE)</f>
        <v>FED/GRANT</v>
      </c>
      <c r="C145" s="5" t="str">
        <f t="shared" si="39"/>
        <v>E</v>
      </c>
      <c r="D145" s="5" t="str">
        <f t="shared" si="40"/>
        <v>11</v>
      </c>
      <c r="E145" s="5" t="str">
        <f t="shared" si="41"/>
        <v>63--</v>
      </c>
      <c r="F145" s="5" t="str">
        <f>VLOOKUP(E145,Vlookups!K:M,3,FALSE)</f>
        <v>Op Exp</v>
      </c>
      <c r="G145" s="5" t="str">
        <f t="shared" si="42"/>
        <v>6399</v>
      </c>
      <c r="H145" s="5" t="str">
        <f t="shared" si="43"/>
        <v>GENERAL SUPPLIES</v>
      </c>
      <c r="I145" s="5" t="str">
        <f t="shared" si="44"/>
        <v>044</v>
      </c>
      <c r="J145" s="5" t="str">
        <f>VLOOKUP(I145,Vlookups!A:D,2,FALSE)</f>
        <v>MSG Ramirez Middle School</v>
      </c>
      <c r="K145" s="5" t="str">
        <f>VLOOKUP(I145,Vlookups!A:D,3,FALSE)</f>
        <v>MSG RAMIREZ K8</v>
      </c>
      <c r="L145" s="5" t="str">
        <f t="shared" si="45"/>
        <v>30</v>
      </c>
      <c r="M145" s="5" t="str">
        <f t="shared" si="46"/>
        <v>939</v>
      </c>
      <c r="N145" s="5" t="str">
        <f>VLOOKUP(M145,Vlookups!G:I,2,FALSE)</f>
        <v>INSTRUCTIONAL MATERIALS</v>
      </c>
      <c r="O145" s="5" t="str">
        <f>VLOOKUP(M145,Vlookups!G:I,3,FALSE)</f>
        <v>DSASS</v>
      </c>
      <c r="P145" s="6">
        <f t="shared" si="47"/>
        <v>0</v>
      </c>
      <c r="Q145" s="6">
        <f t="shared" si="48"/>
        <v>0</v>
      </c>
      <c r="R145" s="6">
        <f t="shared" si="49"/>
        <v>0</v>
      </c>
      <c r="S145" s="6">
        <f t="shared" si="50"/>
        <v>22069.94</v>
      </c>
      <c r="T145" s="6">
        <f t="shared" si="51"/>
        <v>22069.94</v>
      </c>
      <c r="U145" t="s">
        <v>177</v>
      </c>
      <c r="V145" t="s">
        <v>54</v>
      </c>
      <c r="W145" s="2">
        <v>0</v>
      </c>
      <c r="X145" s="2">
        <v>0</v>
      </c>
      <c r="Y145" s="2">
        <v>0</v>
      </c>
      <c r="Z145" s="2">
        <v>0</v>
      </c>
      <c r="AA145" s="2">
        <v>22069.94</v>
      </c>
      <c r="AB145" s="2">
        <v>22069.94</v>
      </c>
    </row>
    <row r="146" spans="1:28">
      <c r="A146" s="5" t="str">
        <f t="shared" si="38"/>
        <v>211</v>
      </c>
      <c r="B146" s="5" t="str">
        <f>VLOOKUP(A146,Vlookups!O:P,2,FALSE)</f>
        <v>FED/GRANT</v>
      </c>
      <c r="C146" s="5" t="str">
        <f t="shared" si="39"/>
        <v>E</v>
      </c>
      <c r="D146" s="5" t="str">
        <f t="shared" si="40"/>
        <v>11</v>
      </c>
      <c r="E146" s="5" t="str">
        <f t="shared" si="41"/>
        <v>63--</v>
      </c>
      <c r="F146" s="5" t="str">
        <f>VLOOKUP(E146,Vlookups!K:M,3,FALSE)</f>
        <v>Op Exp</v>
      </c>
      <c r="G146" s="5" t="str">
        <f t="shared" si="42"/>
        <v>6399</v>
      </c>
      <c r="H146" s="5" t="str">
        <f t="shared" si="43"/>
        <v>GENERAL SUPPLIES</v>
      </c>
      <c r="I146" s="5" t="str">
        <f t="shared" si="44"/>
        <v>999</v>
      </c>
      <c r="J146" s="5" t="str">
        <f>VLOOKUP(I146,Vlookups!A:D,2,FALSE)</f>
        <v>CHARTER WIDE</v>
      </c>
      <c r="K146" s="5" t="str">
        <f>VLOOKUP(I146,Vlookups!A:D,3,FALSE)</f>
        <v>CHARTER WIDE</v>
      </c>
      <c r="L146" s="5" t="str">
        <f t="shared" si="45"/>
        <v>30</v>
      </c>
      <c r="M146" s="5" t="str">
        <f t="shared" si="46"/>
        <v>844</v>
      </c>
      <c r="N146" s="5" t="str">
        <f>VLOOKUP(M146,Vlookups!G:I,2,FALSE)</f>
        <v>FEDERAL PROGRAMS</v>
      </c>
      <c r="O146" s="5" t="str">
        <f>VLOOKUP(M146,Vlookups!G:I,3,FALSE)</f>
        <v>CFO</v>
      </c>
      <c r="P146" s="6">
        <f t="shared" si="47"/>
        <v>679611.99</v>
      </c>
      <c r="Q146" s="6">
        <f t="shared" si="48"/>
        <v>0</v>
      </c>
      <c r="R146" s="6">
        <f t="shared" si="49"/>
        <v>0</v>
      </c>
      <c r="S146" s="6">
        <f t="shared" si="50"/>
        <v>0</v>
      </c>
      <c r="T146" s="6">
        <f t="shared" si="51"/>
        <v>-679611.99</v>
      </c>
      <c r="U146" t="s">
        <v>178</v>
      </c>
      <c r="V146" t="s">
        <v>54</v>
      </c>
      <c r="W146" s="2">
        <v>679611.99</v>
      </c>
      <c r="X146" s="2">
        <v>0</v>
      </c>
      <c r="Y146" s="2">
        <v>0</v>
      </c>
      <c r="Z146" s="2">
        <v>679611.99</v>
      </c>
      <c r="AA146" s="2">
        <v>0</v>
      </c>
      <c r="AB146" s="3">
        <v>-679611.99</v>
      </c>
    </row>
    <row r="147" spans="1:28">
      <c r="A147" s="5" t="str">
        <f t="shared" si="38"/>
        <v>211</v>
      </c>
      <c r="B147" s="5" t="str">
        <f>VLOOKUP(A147,Vlookups!O:P,2,FALSE)</f>
        <v>FED/GRANT</v>
      </c>
      <c r="C147" s="5" t="str">
        <f t="shared" si="39"/>
        <v>E</v>
      </c>
      <c r="D147" s="5" t="str">
        <f t="shared" si="40"/>
        <v>11</v>
      </c>
      <c r="E147" s="5" t="str">
        <f t="shared" si="41"/>
        <v>63--</v>
      </c>
      <c r="F147" s="5" t="str">
        <f>VLOOKUP(E147,Vlookups!K:M,3,FALSE)</f>
        <v>Op Exp</v>
      </c>
      <c r="G147" s="5" t="str">
        <f t="shared" si="42"/>
        <v>6399</v>
      </c>
      <c r="H147" s="5" t="str">
        <f t="shared" si="43"/>
        <v>GENERAL SUPPLIES</v>
      </c>
      <c r="I147" s="5" t="str">
        <f t="shared" si="44"/>
        <v>999</v>
      </c>
      <c r="J147" s="5" t="str">
        <f>VLOOKUP(I147,Vlookups!A:D,2,FALSE)</f>
        <v>CHARTER WIDE</v>
      </c>
      <c r="K147" s="5" t="str">
        <f>VLOOKUP(I147,Vlookups!A:D,3,FALSE)</f>
        <v>CHARTER WIDE</v>
      </c>
      <c r="L147" s="5" t="str">
        <f t="shared" si="45"/>
        <v>30</v>
      </c>
      <c r="M147" s="5" t="str">
        <f t="shared" si="46"/>
        <v>850</v>
      </c>
      <c r="N147" s="5" t="str">
        <f>VLOOKUP(M147,Vlookups!G:I,2,FALSE)</f>
        <v>DEPUTY SUPT ACADEMICS/STU SERV</v>
      </c>
      <c r="O147" s="5" t="str">
        <f>VLOOKUP(M147,Vlookups!G:I,3,FALSE)</f>
        <v>DSASS</v>
      </c>
      <c r="P147" s="6">
        <f t="shared" si="47"/>
        <v>391390.12</v>
      </c>
      <c r="Q147" s="6">
        <f t="shared" si="48"/>
        <v>0</v>
      </c>
      <c r="R147" s="6">
        <f t="shared" si="49"/>
        <v>0</v>
      </c>
      <c r="S147" s="6">
        <f t="shared" si="50"/>
        <v>0</v>
      </c>
      <c r="T147" s="6">
        <f t="shared" si="51"/>
        <v>-391390.12</v>
      </c>
      <c r="U147" t="s">
        <v>179</v>
      </c>
      <c r="V147" t="s">
        <v>54</v>
      </c>
      <c r="W147" s="2">
        <v>391390.12</v>
      </c>
      <c r="X147" s="2">
        <v>0</v>
      </c>
      <c r="Y147" s="2">
        <v>0</v>
      </c>
      <c r="Z147" s="2">
        <v>391390.12</v>
      </c>
      <c r="AA147" s="2">
        <v>0</v>
      </c>
      <c r="AB147" s="3">
        <v>-391390.12</v>
      </c>
    </row>
    <row r="148" spans="1:28">
      <c r="A148" s="5" t="str">
        <f t="shared" si="38"/>
        <v>211</v>
      </c>
      <c r="B148" s="5" t="str">
        <f>VLOOKUP(A148,Vlookups!O:P,2,FALSE)</f>
        <v>FED/GRANT</v>
      </c>
      <c r="C148" s="5" t="str">
        <f t="shared" si="39"/>
        <v>E</v>
      </c>
      <c r="D148" s="5" t="str">
        <f t="shared" si="40"/>
        <v>11</v>
      </c>
      <c r="E148" s="5" t="str">
        <f t="shared" si="41"/>
        <v>63--</v>
      </c>
      <c r="F148" s="5" t="str">
        <f>VLOOKUP(E148,Vlookups!K:M,3,FALSE)</f>
        <v>Op Exp</v>
      </c>
      <c r="G148" s="5" t="str">
        <f t="shared" si="42"/>
        <v>6399</v>
      </c>
      <c r="H148" s="5" t="str">
        <f t="shared" si="43"/>
        <v>GENERAL SUPPLIES</v>
      </c>
      <c r="I148" s="5" t="str">
        <f t="shared" si="44"/>
        <v>999</v>
      </c>
      <c r="J148" s="5" t="str">
        <f>VLOOKUP(I148,Vlookups!A:D,2,FALSE)</f>
        <v>CHARTER WIDE</v>
      </c>
      <c r="K148" s="5" t="str">
        <f>VLOOKUP(I148,Vlookups!A:D,3,FALSE)</f>
        <v>CHARTER WIDE</v>
      </c>
      <c r="L148" s="5" t="str">
        <f t="shared" si="45"/>
        <v>30</v>
      </c>
      <c r="M148" s="5" t="str">
        <f t="shared" si="46"/>
        <v>844</v>
      </c>
      <c r="N148" s="5" t="str">
        <f>VLOOKUP(M148,Vlookups!G:I,2,FALSE)</f>
        <v>FEDERAL PROGRAMS</v>
      </c>
      <c r="O148" s="5" t="str">
        <f>VLOOKUP(M148,Vlookups!G:I,3,FALSE)</f>
        <v>CFO</v>
      </c>
      <c r="P148" s="6">
        <f t="shared" si="47"/>
        <v>0</v>
      </c>
      <c r="Q148" s="6">
        <f t="shared" si="48"/>
        <v>0</v>
      </c>
      <c r="R148" s="6">
        <f t="shared" si="49"/>
        <v>0</v>
      </c>
      <c r="S148" s="6">
        <f t="shared" si="50"/>
        <v>679611.99</v>
      </c>
      <c r="T148" s="6">
        <f t="shared" si="51"/>
        <v>679611.99</v>
      </c>
      <c r="U148" t="s">
        <v>180</v>
      </c>
      <c r="V148" t="s">
        <v>54</v>
      </c>
      <c r="W148" s="2">
        <v>0</v>
      </c>
      <c r="X148" s="2">
        <v>0</v>
      </c>
      <c r="Y148" s="2">
        <v>0</v>
      </c>
      <c r="Z148" s="2">
        <v>0</v>
      </c>
      <c r="AA148" s="2">
        <v>679611.99</v>
      </c>
      <c r="AB148" s="2">
        <v>679611.99</v>
      </c>
    </row>
    <row r="149" spans="1:28">
      <c r="A149" s="5" t="str">
        <f t="shared" si="38"/>
        <v>211</v>
      </c>
      <c r="B149" s="5" t="str">
        <f>VLOOKUP(A149,Vlookups!O:P,2,FALSE)</f>
        <v>FED/GRANT</v>
      </c>
      <c r="C149" s="5" t="str">
        <f t="shared" si="39"/>
        <v>E</v>
      </c>
      <c r="D149" s="5" t="str">
        <f t="shared" si="40"/>
        <v>11</v>
      </c>
      <c r="E149" s="5" t="str">
        <f t="shared" si="41"/>
        <v>63--</v>
      </c>
      <c r="F149" s="5" t="str">
        <f>VLOOKUP(E149,Vlookups!K:M,3,FALSE)</f>
        <v>Op Exp</v>
      </c>
      <c r="G149" s="5" t="str">
        <f t="shared" si="42"/>
        <v>6399</v>
      </c>
      <c r="H149" s="5" t="str">
        <f t="shared" si="43"/>
        <v>GENERAL SUPPLIES</v>
      </c>
      <c r="I149" s="5" t="str">
        <f t="shared" si="44"/>
        <v>999</v>
      </c>
      <c r="J149" s="5" t="str">
        <f>VLOOKUP(I149,Vlookups!A:D,2,FALSE)</f>
        <v>CHARTER WIDE</v>
      </c>
      <c r="K149" s="5" t="str">
        <f>VLOOKUP(I149,Vlookups!A:D,3,FALSE)</f>
        <v>CHARTER WIDE</v>
      </c>
      <c r="L149" s="5" t="str">
        <f t="shared" si="45"/>
        <v>30</v>
      </c>
      <c r="M149" s="5" t="str">
        <f t="shared" si="46"/>
        <v>850</v>
      </c>
      <c r="N149" s="5" t="str">
        <f>VLOOKUP(M149,Vlookups!G:I,2,FALSE)</f>
        <v>DEPUTY SUPT ACADEMICS/STU SERV</v>
      </c>
      <c r="O149" s="5" t="str">
        <f>VLOOKUP(M149,Vlookups!G:I,3,FALSE)</f>
        <v>DSASS</v>
      </c>
      <c r="P149" s="6">
        <f t="shared" si="47"/>
        <v>0</v>
      </c>
      <c r="Q149" s="6">
        <f t="shared" si="48"/>
        <v>0</v>
      </c>
      <c r="R149" s="6">
        <f t="shared" si="49"/>
        <v>0</v>
      </c>
      <c r="S149" s="6">
        <f t="shared" si="50"/>
        <v>391390.12</v>
      </c>
      <c r="T149" s="6">
        <f t="shared" si="51"/>
        <v>391390.12</v>
      </c>
      <c r="U149" t="s">
        <v>181</v>
      </c>
      <c r="V149" t="s">
        <v>54</v>
      </c>
      <c r="W149" s="2">
        <v>0</v>
      </c>
      <c r="X149" s="2">
        <v>0</v>
      </c>
      <c r="Y149" s="2">
        <v>0</v>
      </c>
      <c r="Z149" s="2">
        <v>0</v>
      </c>
      <c r="AA149" s="2">
        <v>391390.12</v>
      </c>
      <c r="AB149" s="2">
        <v>391390.12</v>
      </c>
    </row>
    <row r="150" spans="1:28">
      <c r="A150" s="5" t="str">
        <f t="shared" si="38"/>
        <v>211</v>
      </c>
      <c r="B150" s="5" t="str">
        <f>VLOOKUP(A150,Vlookups!O:P,2,FALSE)</f>
        <v>FED/GRANT</v>
      </c>
      <c r="C150" s="5" t="str">
        <f t="shared" si="39"/>
        <v>E</v>
      </c>
      <c r="D150" s="5" t="str">
        <f t="shared" si="40"/>
        <v>11</v>
      </c>
      <c r="E150" s="5" t="str">
        <f t="shared" si="41"/>
        <v>64--</v>
      </c>
      <c r="F150" s="5" t="str">
        <f>VLOOKUP(E150,Vlookups!K:M,3,FALSE)</f>
        <v>Op Exp</v>
      </c>
      <c r="G150" s="5" t="str">
        <f t="shared" ref="G150:G200" si="52">MID(U150,10,4)</f>
        <v>6499</v>
      </c>
      <c r="H150" s="5" t="str">
        <f t="shared" ref="H150:H200" si="53">V150</f>
        <v>MISC OP COSTS</v>
      </c>
      <c r="I150" s="5" t="str">
        <f t="shared" ref="I150:I200" si="54">LEFT(RIGHT(U150,12),3)</f>
        <v>003</v>
      </c>
      <c r="J150" s="5" t="str">
        <f>VLOOKUP(I150,Vlookups!A:D,2,FALSE)</f>
        <v>GARLAND HIGH SCHOOL</v>
      </c>
      <c r="K150" s="5" t="str">
        <f>VLOOKUP(I150,Vlookups!A:D,3,FALSE)</f>
        <v>GARLAND HS</v>
      </c>
      <c r="L150" s="5" t="str">
        <f t="shared" ref="L150:L200" si="55">LEFT(RIGHT(U150,6),2)</f>
        <v>30</v>
      </c>
      <c r="M150" s="5" t="str">
        <f t="shared" ref="M150:M200" si="56">RIGHT(U150,3)</f>
        <v>000</v>
      </c>
      <c r="N150" s="5" t="str">
        <f>VLOOKUP(M150,Vlookups!G:I,2,FALSE)</f>
        <v>FINANCE USE ONLY</v>
      </c>
      <c r="O150" s="5" t="str">
        <f>VLOOKUP(M150,Vlookups!G:I,3,FALSE)</f>
        <v>UNIDENTIFIED</v>
      </c>
      <c r="P150" s="6">
        <f t="shared" ref="P150:P200" si="57">W150</f>
        <v>0</v>
      </c>
      <c r="Q150" s="6">
        <f t="shared" ref="Q150:Q200" si="58">X150</f>
        <v>0</v>
      </c>
      <c r="R150" s="6">
        <f t="shared" ref="R150:R200" si="59">Y150</f>
        <v>15466</v>
      </c>
      <c r="S150" s="6">
        <f t="shared" ref="S150:S200" si="60">AA150</f>
        <v>0</v>
      </c>
      <c r="T150" s="6">
        <f t="shared" ref="T150:T200" si="61">AB150</f>
        <v>0</v>
      </c>
      <c r="U150" t="s">
        <v>182</v>
      </c>
      <c r="V150" t="s">
        <v>183</v>
      </c>
      <c r="W150" s="2">
        <v>0</v>
      </c>
      <c r="X150" s="2">
        <v>0</v>
      </c>
      <c r="Y150" s="2">
        <v>15466</v>
      </c>
      <c r="Z150" s="3">
        <v>-15466</v>
      </c>
      <c r="AA150" s="2">
        <v>0</v>
      </c>
      <c r="AB150" s="2">
        <v>0</v>
      </c>
    </row>
    <row r="151" spans="1:28">
      <c r="A151" s="5" t="str">
        <f t="shared" si="38"/>
        <v>211</v>
      </c>
      <c r="B151" s="5" t="str">
        <f>VLOOKUP(A151,Vlookups!O:P,2,FALSE)</f>
        <v>FED/GRANT</v>
      </c>
      <c r="C151" s="5" t="str">
        <f t="shared" si="39"/>
        <v>E</v>
      </c>
      <c r="D151" s="5" t="str">
        <f t="shared" si="40"/>
        <v>11</v>
      </c>
      <c r="E151" s="5" t="str">
        <f t="shared" si="41"/>
        <v>64--</v>
      </c>
      <c r="F151" s="5" t="str">
        <f>VLOOKUP(E151,Vlookups!K:M,3,FALSE)</f>
        <v>Op Exp</v>
      </c>
      <c r="G151" s="5" t="str">
        <f t="shared" si="52"/>
        <v>6499</v>
      </c>
      <c r="H151" s="5" t="str">
        <f t="shared" si="53"/>
        <v>MISC OP COSTS</v>
      </c>
      <c r="I151" s="5" t="str">
        <f t="shared" si="54"/>
        <v>006</v>
      </c>
      <c r="J151" s="5" t="str">
        <f>VLOOKUP(I151,Vlookups!A:D,2,FALSE)</f>
        <v>ARLINGTON HIGH SCHOOL</v>
      </c>
      <c r="K151" s="5" t="str">
        <f>VLOOKUP(I151,Vlookups!A:D,3,FALSE)</f>
        <v>ARLINGTON HS</v>
      </c>
      <c r="L151" s="5" t="str">
        <f t="shared" si="55"/>
        <v>30</v>
      </c>
      <c r="M151" s="5" t="str">
        <f t="shared" si="56"/>
        <v>000</v>
      </c>
      <c r="N151" s="5" t="str">
        <f>VLOOKUP(M151,Vlookups!G:I,2,FALSE)</f>
        <v>FINANCE USE ONLY</v>
      </c>
      <c r="O151" s="5" t="str">
        <f>VLOOKUP(M151,Vlookups!G:I,3,FALSE)</f>
        <v>UNIDENTIFIED</v>
      </c>
      <c r="P151" s="6">
        <f t="shared" si="57"/>
        <v>0</v>
      </c>
      <c r="Q151" s="6">
        <f t="shared" si="58"/>
        <v>0</v>
      </c>
      <c r="R151" s="6">
        <f t="shared" si="59"/>
        <v>14086</v>
      </c>
      <c r="S151" s="6">
        <f t="shared" si="60"/>
        <v>0</v>
      </c>
      <c r="T151" s="6">
        <f t="shared" si="61"/>
        <v>0</v>
      </c>
      <c r="U151" t="s">
        <v>184</v>
      </c>
      <c r="V151" t="s">
        <v>183</v>
      </c>
      <c r="W151" s="2">
        <v>0</v>
      </c>
      <c r="X151" s="2">
        <v>0</v>
      </c>
      <c r="Y151" s="2">
        <v>14086</v>
      </c>
      <c r="Z151" s="3">
        <v>-14086</v>
      </c>
      <c r="AA151" s="2">
        <v>0</v>
      </c>
      <c r="AB151" s="2">
        <v>0</v>
      </c>
    </row>
    <row r="152" spans="1:28">
      <c r="A152" s="5" t="str">
        <f t="shared" si="38"/>
        <v>211</v>
      </c>
      <c r="B152" s="5" t="str">
        <f>VLOOKUP(A152,Vlookups!O:P,2,FALSE)</f>
        <v>FED/GRANT</v>
      </c>
      <c r="C152" s="5" t="str">
        <f t="shared" si="39"/>
        <v>E</v>
      </c>
      <c r="D152" s="5" t="str">
        <f t="shared" si="40"/>
        <v>11</v>
      </c>
      <c r="E152" s="5" t="str">
        <f t="shared" si="41"/>
        <v>64--</v>
      </c>
      <c r="F152" s="5" t="str">
        <f>VLOOKUP(E152,Vlookups!K:M,3,FALSE)</f>
        <v>Op Exp</v>
      </c>
      <c r="G152" s="5" t="str">
        <f t="shared" si="52"/>
        <v>6499</v>
      </c>
      <c r="H152" s="5" t="str">
        <f t="shared" si="53"/>
        <v>MISC OP COSTS</v>
      </c>
      <c r="I152" s="5" t="str">
        <f t="shared" si="54"/>
        <v>009</v>
      </c>
      <c r="J152" s="5" t="str">
        <f>VLOOKUP(I152,Vlookups!A:D,2,FALSE)</f>
        <v>KELLER HIGH SCHOOL</v>
      </c>
      <c r="K152" s="5" t="str">
        <f>VLOOKUP(I152,Vlookups!A:D,3,FALSE)</f>
        <v>KELLER HS</v>
      </c>
      <c r="L152" s="5" t="str">
        <f t="shared" si="55"/>
        <v>30</v>
      </c>
      <c r="M152" s="5" t="str">
        <f t="shared" si="56"/>
        <v>000</v>
      </c>
      <c r="N152" s="5" t="str">
        <f>VLOOKUP(M152,Vlookups!G:I,2,FALSE)</f>
        <v>FINANCE USE ONLY</v>
      </c>
      <c r="O152" s="5" t="str">
        <f>VLOOKUP(M152,Vlookups!G:I,3,FALSE)</f>
        <v>UNIDENTIFIED</v>
      </c>
      <c r="P152" s="6">
        <f t="shared" si="57"/>
        <v>0</v>
      </c>
      <c r="Q152" s="6">
        <f t="shared" si="58"/>
        <v>0</v>
      </c>
      <c r="R152" s="6">
        <f t="shared" si="59"/>
        <v>25949.759999999998</v>
      </c>
      <c r="S152" s="6">
        <f t="shared" si="60"/>
        <v>0</v>
      </c>
      <c r="T152" s="6">
        <f t="shared" si="61"/>
        <v>0</v>
      </c>
      <c r="U152" t="s">
        <v>185</v>
      </c>
      <c r="V152" t="s">
        <v>183</v>
      </c>
      <c r="W152" s="2">
        <v>0</v>
      </c>
      <c r="X152" s="2">
        <v>0</v>
      </c>
      <c r="Y152" s="2">
        <v>25949.759999999998</v>
      </c>
      <c r="Z152" s="3">
        <v>-25949.759999999998</v>
      </c>
      <c r="AA152" s="2">
        <v>0</v>
      </c>
      <c r="AB152" s="2">
        <v>0</v>
      </c>
    </row>
    <row r="153" spans="1:28">
      <c r="A153" s="5" t="str">
        <f t="shared" si="38"/>
        <v>211</v>
      </c>
      <c r="B153" s="5" t="str">
        <f>VLOOKUP(A153,Vlookups!O:P,2,FALSE)</f>
        <v>FED/GRANT</v>
      </c>
      <c r="C153" s="5" t="str">
        <f t="shared" si="39"/>
        <v>E</v>
      </c>
      <c r="D153" s="5" t="str">
        <f t="shared" si="40"/>
        <v>11</v>
      </c>
      <c r="E153" s="5" t="str">
        <f t="shared" si="41"/>
        <v>64--</v>
      </c>
      <c r="F153" s="5" t="str">
        <f>VLOOKUP(E153,Vlookups!K:M,3,FALSE)</f>
        <v>Op Exp</v>
      </c>
      <c r="G153" s="5" t="str">
        <f t="shared" si="52"/>
        <v>6499</v>
      </c>
      <c r="H153" s="5" t="str">
        <f t="shared" si="53"/>
        <v>MISC OP COSTS</v>
      </c>
      <c r="I153" s="5" t="str">
        <f t="shared" si="54"/>
        <v>034</v>
      </c>
      <c r="J153" s="5" t="str">
        <f>VLOOKUP(I153,Vlookups!A:D,2,FALSE)</f>
        <v>AGGIELAND HIGH SCHOOL</v>
      </c>
      <c r="K153" s="5" t="str">
        <f>VLOOKUP(I153,Vlookups!A:D,3,FALSE)</f>
        <v>AGGIELAND HS</v>
      </c>
      <c r="L153" s="5" t="str">
        <f t="shared" si="55"/>
        <v>30</v>
      </c>
      <c r="M153" s="5" t="str">
        <f t="shared" si="56"/>
        <v>000</v>
      </c>
      <c r="N153" s="5" t="str">
        <f>VLOOKUP(M153,Vlookups!G:I,2,FALSE)</f>
        <v>FINANCE USE ONLY</v>
      </c>
      <c r="O153" s="5" t="str">
        <f>VLOOKUP(M153,Vlookups!G:I,3,FALSE)</f>
        <v>UNIDENTIFIED</v>
      </c>
      <c r="P153" s="6">
        <f t="shared" si="57"/>
        <v>0</v>
      </c>
      <c r="Q153" s="6">
        <f t="shared" si="58"/>
        <v>0</v>
      </c>
      <c r="R153" s="6">
        <f t="shared" si="59"/>
        <v>10223.030000000001</v>
      </c>
      <c r="S153" s="6">
        <f t="shared" si="60"/>
        <v>0</v>
      </c>
      <c r="T153" s="6">
        <f t="shared" si="61"/>
        <v>0</v>
      </c>
      <c r="U153" t="s">
        <v>186</v>
      </c>
      <c r="V153" t="s">
        <v>183</v>
      </c>
      <c r="W153" s="2">
        <v>0</v>
      </c>
      <c r="X153" s="2">
        <v>0</v>
      </c>
      <c r="Y153" s="2">
        <v>10223.030000000001</v>
      </c>
      <c r="Z153" s="3">
        <v>-10223.030000000001</v>
      </c>
      <c r="AA153" s="2">
        <v>0</v>
      </c>
      <c r="AB153" s="2">
        <v>0</v>
      </c>
    </row>
    <row r="154" spans="1:28">
      <c r="A154" s="5" t="str">
        <f t="shared" si="38"/>
        <v>211</v>
      </c>
      <c r="B154" s="5" t="str">
        <f>VLOOKUP(A154,Vlookups!O:P,2,FALSE)</f>
        <v>FED/GRANT</v>
      </c>
      <c r="C154" s="5" t="str">
        <f t="shared" si="39"/>
        <v>E</v>
      </c>
      <c r="D154" s="5" t="str">
        <f t="shared" si="40"/>
        <v>12</v>
      </c>
      <c r="E154" s="5" t="str">
        <f t="shared" si="41"/>
        <v>63--</v>
      </c>
      <c r="F154" s="5" t="str">
        <f>VLOOKUP(E154,Vlookups!K:M,3,FALSE)</f>
        <v>Op Exp</v>
      </c>
      <c r="G154" s="5" t="str">
        <f t="shared" si="52"/>
        <v>6321</v>
      </c>
      <c r="H154" s="5" t="str">
        <f t="shared" si="53"/>
        <v>TEXTBOOKS</v>
      </c>
      <c r="I154" s="5" t="str">
        <f t="shared" si="54"/>
        <v>003</v>
      </c>
      <c r="J154" s="5" t="str">
        <f>VLOOKUP(I154,Vlookups!A:D,2,FALSE)</f>
        <v>GARLAND HIGH SCHOOL</v>
      </c>
      <c r="K154" s="5" t="str">
        <f>VLOOKUP(I154,Vlookups!A:D,3,FALSE)</f>
        <v>GARLAND HS</v>
      </c>
      <c r="L154" s="5" t="str">
        <f t="shared" si="55"/>
        <v>30</v>
      </c>
      <c r="M154" s="5" t="str">
        <f t="shared" si="56"/>
        <v>939</v>
      </c>
      <c r="N154" s="5" t="str">
        <f>VLOOKUP(M154,Vlookups!G:I,2,FALSE)</f>
        <v>INSTRUCTIONAL MATERIALS</v>
      </c>
      <c r="O154" s="5" t="str">
        <f>VLOOKUP(M154,Vlookups!G:I,3,FALSE)</f>
        <v>DSASS</v>
      </c>
      <c r="P154" s="6">
        <f t="shared" si="57"/>
        <v>0</v>
      </c>
      <c r="Q154" s="6">
        <f t="shared" si="58"/>
        <v>0</v>
      </c>
      <c r="R154" s="6">
        <f t="shared" si="59"/>
        <v>1461.47</v>
      </c>
      <c r="S154" s="6">
        <f t="shared" si="60"/>
        <v>0</v>
      </c>
      <c r="T154" s="6">
        <f t="shared" si="61"/>
        <v>0</v>
      </c>
      <c r="U154" t="s">
        <v>187</v>
      </c>
      <c r="V154" t="s">
        <v>29</v>
      </c>
      <c r="W154" s="2">
        <v>0</v>
      </c>
      <c r="X154" s="2">
        <v>0</v>
      </c>
      <c r="Y154" s="2">
        <v>1461.47</v>
      </c>
      <c r="Z154" s="3">
        <v>-1461.47</v>
      </c>
      <c r="AA154" s="2">
        <v>0</v>
      </c>
      <c r="AB154" s="2">
        <v>0</v>
      </c>
    </row>
    <row r="155" spans="1:28">
      <c r="A155" s="5" t="str">
        <f t="shared" si="38"/>
        <v>211</v>
      </c>
      <c r="B155" s="5" t="str">
        <f>VLOOKUP(A155,Vlookups!O:P,2,FALSE)</f>
        <v>FED/GRANT</v>
      </c>
      <c r="C155" s="5" t="str">
        <f t="shared" si="39"/>
        <v>E</v>
      </c>
      <c r="D155" s="5" t="str">
        <f t="shared" si="40"/>
        <v>12</v>
      </c>
      <c r="E155" s="5" t="str">
        <f t="shared" si="41"/>
        <v>63--</v>
      </c>
      <c r="F155" s="5" t="str">
        <f>VLOOKUP(E155,Vlookups!K:M,3,FALSE)</f>
        <v>Op Exp</v>
      </c>
      <c r="G155" s="5" t="str">
        <f t="shared" si="52"/>
        <v>6321</v>
      </c>
      <c r="H155" s="5" t="str">
        <f t="shared" si="53"/>
        <v>TEXTBOOKS</v>
      </c>
      <c r="I155" s="5" t="str">
        <f t="shared" si="54"/>
        <v>004</v>
      </c>
      <c r="J155" s="5" t="str">
        <f>VLOOKUP(I155,Vlookups!A:D,2,FALSE)</f>
        <v>ARLINGTON ELEMENTARY SCHOOL</v>
      </c>
      <c r="K155" s="5" t="str">
        <f>VLOOKUP(I155,Vlookups!A:D,3,FALSE)</f>
        <v>ARLINGTON K8</v>
      </c>
      <c r="L155" s="5" t="str">
        <f t="shared" si="55"/>
        <v>30</v>
      </c>
      <c r="M155" s="5" t="str">
        <f t="shared" si="56"/>
        <v>939</v>
      </c>
      <c r="N155" s="5" t="str">
        <f>VLOOKUP(M155,Vlookups!G:I,2,FALSE)</f>
        <v>INSTRUCTIONAL MATERIALS</v>
      </c>
      <c r="O155" s="5" t="str">
        <f>VLOOKUP(M155,Vlookups!G:I,3,FALSE)</f>
        <v>DSASS</v>
      </c>
      <c r="P155" s="6">
        <f t="shared" si="57"/>
        <v>0</v>
      </c>
      <c r="Q155" s="6">
        <f t="shared" si="58"/>
        <v>0</v>
      </c>
      <c r="R155" s="6">
        <f t="shared" si="59"/>
        <v>791.57</v>
      </c>
      <c r="S155" s="6">
        <f t="shared" si="60"/>
        <v>0</v>
      </c>
      <c r="T155" s="6">
        <f t="shared" si="61"/>
        <v>0</v>
      </c>
      <c r="U155" t="s">
        <v>188</v>
      </c>
      <c r="V155" t="s">
        <v>29</v>
      </c>
      <c r="W155" s="2">
        <v>0</v>
      </c>
      <c r="X155" s="2">
        <v>0</v>
      </c>
      <c r="Y155" s="2">
        <v>791.57</v>
      </c>
      <c r="Z155" s="3">
        <v>-791.57</v>
      </c>
      <c r="AA155" s="2">
        <v>0</v>
      </c>
      <c r="AB155" s="2">
        <v>0</v>
      </c>
    </row>
    <row r="156" spans="1:28">
      <c r="A156" s="5" t="str">
        <f t="shared" si="38"/>
        <v>211</v>
      </c>
      <c r="B156" s="5" t="str">
        <f>VLOOKUP(A156,Vlookups!O:P,2,FALSE)</f>
        <v>FED/GRANT</v>
      </c>
      <c r="C156" s="5" t="str">
        <f t="shared" si="39"/>
        <v>E</v>
      </c>
      <c r="D156" s="5" t="str">
        <f t="shared" si="40"/>
        <v>12</v>
      </c>
      <c r="E156" s="5" t="str">
        <f t="shared" si="41"/>
        <v>63--</v>
      </c>
      <c r="F156" s="5" t="str">
        <f>VLOOKUP(E156,Vlookups!K:M,3,FALSE)</f>
        <v>Op Exp</v>
      </c>
      <c r="G156" s="5" t="str">
        <f t="shared" si="52"/>
        <v>6321</v>
      </c>
      <c r="H156" s="5" t="str">
        <f t="shared" si="53"/>
        <v>TEXTBOOKS</v>
      </c>
      <c r="I156" s="5" t="str">
        <f t="shared" si="54"/>
        <v>005</v>
      </c>
      <c r="J156" s="5" t="str">
        <f>VLOOKUP(I156,Vlookups!A:D,2,FALSE)</f>
        <v>ARLINGTON MIDDLE SCHOOL</v>
      </c>
      <c r="K156" s="5" t="str">
        <f>VLOOKUP(I156,Vlookups!A:D,3,FALSE)</f>
        <v>ARLINGTON K8</v>
      </c>
      <c r="L156" s="5" t="str">
        <f t="shared" si="55"/>
        <v>30</v>
      </c>
      <c r="M156" s="5" t="str">
        <f t="shared" si="56"/>
        <v>939</v>
      </c>
      <c r="N156" s="5" t="str">
        <f>VLOOKUP(M156,Vlookups!G:I,2,FALSE)</f>
        <v>INSTRUCTIONAL MATERIALS</v>
      </c>
      <c r="O156" s="5" t="str">
        <f>VLOOKUP(M156,Vlookups!G:I,3,FALSE)</f>
        <v>DSASS</v>
      </c>
      <c r="P156" s="6">
        <f t="shared" si="57"/>
        <v>0</v>
      </c>
      <c r="Q156" s="6">
        <f t="shared" si="58"/>
        <v>0</v>
      </c>
      <c r="R156" s="6">
        <f t="shared" si="59"/>
        <v>407.79</v>
      </c>
      <c r="S156" s="6">
        <f t="shared" si="60"/>
        <v>0</v>
      </c>
      <c r="T156" s="6">
        <f t="shared" si="61"/>
        <v>0</v>
      </c>
      <c r="U156" t="s">
        <v>189</v>
      </c>
      <c r="V156" t="s">
        <v>29</v>
      </c>
      <c r="W156" s="2">
        <v>0</v>
      </c>
      <c r="X156" s="2">
        <v>0</v>
      </c>
      <c r="Y156" s="2">
        <v>407.79</v>
      </c>
      <c r="Z156" s="3">
        <v>-407.79</v>
      </c>
      <c r="AA156" s="2">
        <v>0</v>
      </c>
      <c r="AB156" s="2">
        <v>0</v>
      </c>
    </row>
    <row r="157" spans="1:28">
      <c r="A157" s="5" t="str">
        <f t="shared" si="38"/>
        <v>211</v>
      </c>
      <c r="B157" s="5" t="str">
        <f>VLOOKUP(A157,Vlookups!O:P,2,FALSE)</f>
        <v>FED/GRANT</v>
      </c>
      <c r="C157" s="5" t="str">
        <f t="shared" si="39"/>
        <v>E</v>
      </c>
      <c r="D157" s="5" t="str">
        <f t="shared" si="40"/>
        <v>12</v>
      </c>
      <c r="E157" s="5" t="str">
        <f t="shared" si="41"/>
        <v>63--</v>
      </c>
      <c r="F157" s="5" t="str">
        <f>VLOOKUP(E157,Vlookups!K:M,3,FALSE)</f>
        <v>Op Exp</v>
      </c>
      <c r="G157" s="5" t="str">
        <f t="shared" si="52"/>
        <v>6321</v>
      </c>
      <c r="H157" s="5" t="str">
        <f t="shared" si="53"/>
        <v>TEXTBOOKS</v>
      </c>
      <c r="I157" s="5" t="str">
        <f t="shared" si="54"/>
        <v>014</v>
      </c>
      <c r="J157" s="5" t="str">
        <f>VLOOKUP(I157,Vlookups!A:D,2,FALSE)</f>
        <v>KATY ELEMENTARY SCHOOL</v>
      </c>
      <c r="K157" s="5" t="str">
        <f>VLOOKUP(I157,Vlookups!A:D,3,FALSE)</f>
        <v>KATY K8</v>
      </c>
      <c r="L157" s="5" t="str">
        <f t="shared" si="55"/>
        <v>30</v>
      </c>
      <c r="M157" s="5" t="str">
        <f t="shared" si="56"/>
        <v>939</v>
      </c>
      <c r="N157" s="5" t="str">
        <f>VLOOKUP(M157,Vlookups!G:I,2,FALSE)</f>
        <v>INSTRUCTIONAL MATERIALS</v>
      </c>
      <c r="O157" s="5" t="str">
        <f>VLOOKUP(M157,Vlookups!G:I,3,FALSE)</f>
        <v>DSASS</v>
      </c>
      <c r="P157" s="6">
        <f t="shared" si="57"/>
        <v>0</v>
      </c>
      <c r="Q157" s="6">
        <f t="shared" si="58"/>
        <v>0</v>
      </c>
      <c r="R157" s="6">
        <f t="shared" si="59"/>
        <v>4290.8999999999996</v>
      </c>
      <c r="S157" s="6">
        <f t="shared" si="60"/>
        <v>0</v>
      </c>
      <c r="T157" s="6">
        <f t="shared" si="61"/>
        <v>0</v>
      </c>
      <c r="U157" t="s">
        <v>190</v>
      </c>
      <c r="V157" t="s">
        <v>29</v>
      </c>
      <c r="W157" s="2">
        <v>0</v>
      </c>
      <c r="X157" s="2">
        <v>0</v>
      </c>
      <c r="Y157" s="2">
        <v>4290.8999999999996</v>
      </c>
      <c r="Z157" s="3">
        <v>-4290.8999999999996</v>
      </c>
      <c r="AA157" s="2">
        <v>0</v>
      </c>
      <c r="AB157" s="2">
        <v>0</v>
      </c>
    </row>
    <row r="158" spans="1:28">
      <c r="A158" s="5" t="str">
        <f t="shared" si="38"/>
        <v>211</v>
      </c>
      <c r="B158" s="5" t="str">
        <f>VLOOKUP(A158,Vlookups!O:P,2,FALSE)</f>
        <v>FED/GRANT</v>
      </c>
      <c r="C158" s="5" t="str">
        <f t="shared" si="39"/>
        <v>E</v>
      </c>
      <c r="D158" s="5" t="str">
        <f t="shared" si="40"/>
        <v>12</v>
      </c>
      <c r="E158" s="5" t="str">
        <f t="shared" si="41"/>
        <v>63--</v>
      </c>
      <c r="F158" s="5" t="str">
        <f>VLOOKUP(E158,Vlookups!K:M,3,FALSE)</f>
        <v>Op Exp</v>
      </c>
      <c r="G158" s="5" t="str">
        <f t="shared" si="52"/>
        <v>6321</v>
      </c>
      <c r="H158" s="5" t="str">
        <f t="shared" si="53"/>
        <v>TEXTBOOKS</v>
      </c>
      <c r="I158" s="5" t="str">
        <f t="shared" si="54"/>
        <v>015</v>
      </c>
      <c r="J158" s="5" t="str">
        <f>VLOOKUP(I158,Vlookups!A:D,2,FALSE)</f>
        <v>KATY MIDDLE SCHOOL</v>
      </c>
      <c r="K158" s="5" t="str">
        <f>VLOOKUP(I158,Vlookups!A:D,3,FALSE)</f>
        <v>KATY K8</v>
      </c>
      <c r="L158" s="5" t="str">
        <f t="shared" si="55"/>
        <v>30</v>
      </c>
      <c r="M158" s="5" t="str">
        <f t="shared" si="56"/>
        <v>939</v>
      </c>
      <c r="N158" s="5" t="str">
        <f>VLOOKUP(M158,Vlookups!G:I,2,FALSE)</f>
        <v>INSTRUCTIONAL MATERIALS</v>
      </c>
      <c r="O158" s="5" t="str">
        <f>VLOOKUP(M158,Vlookups!G:I,3,FALSE)</f>
        <v>DSASS</v>
      </c>
      <c r="P158" s="6">
        <f t="shared" si="57"/>
        <v>0</v>
      </c>
      <c r="Q158" s="6">
        <f t="shared" si="58"/>
        <v>0</v>
      </c>
      <c r="R158" s="6">
        <f t="shared" si="59"/>
        <v>2207.41</v>
      </c>
      <c r="S158" s="6">
        <f t="shared" si="60"/>
        <v>0</v>
      </c>
      <c r="T158" s="6">
        <f t="shared" si="61"/>
        <v>0</v>
      </c>
      <c r="U158" t="s">
        <v>191</v>
      </c>
      <c r="V158" t="s">
        <v>29</v>
      </c>
      <c r="W158" s="2">
        <v>0</v>
      </c>
      <c r="X158" s="2">
        <v>0</v>
      </c>
      <c r="Y158" s="2">
        <v>2207.41</v>
      </c>
      <c r="Z158" s="3">
        <v>-2207.41</v>
      </c>
      <c r="AA158" s="2">
        <v>0</v>
      </c>
      <c r="AB158" s="2">
        <v>0</v>
      </c>
    </row>
    <row r="159" spans="1:28">
      <c r="A159" s="5" t="str">
        <f t="shared" si="38"/>
        <v>211</v>
      </c>
      <c r="B159" s="5" t="str">
        <f>VLOOKUP(A159,Vlookups!O:P,2,FALSE)</f>
        <v>FED/GRANT</v>
      </c>
      <c r="C159" s="5" t="str">
        <f t="shared" si="39"/>
        <v>E</v>
      </c>
      <c r="D159" s="5" t="str">
        <f t="shared" si="40"/>
        <v>12</v>
      </c>
      <c r="E159" s="5" t="str">
        <f t="shared" si="41"/>
        <v>63--</v>
      </c>
      <c r="F159" s="5" t="str">
        <f>VLOOKUP(E159,Vlookups!K:M,3,FALSE)</f>
        <v>Op Exp</v>
      </c>
      <c r="G159" s="5" t="str">
        <f t="shared" si="52"/>
        <v>6321</v>
      </c>
      <c r="H159" s="5" t="str">
        <f t="shared" si="53"/>
        <v>TEXTBOOKS</v>
      </c>
      <c r="I159" s="5" t="str">
        <f t="shared" si="54"/>
        <v>018</v>
      </c>
      <c r="J159" s="5" t="str">
        <f>VLOOKUP(I159,Vlookups!A:D,2,FALSE)</f>
        <v>KATY/WEST PARK HS</v>
      </c>
      <c r="K159" s="5" t="str">
        <f>VLOOKUP(I159,Vlookups!A:D,3,FALSE)</f>
        <v>KATY WESTPARK HS</v>
      </c>
      <c r="L159" s="5" t="str">
        <f t="shared" si="55"/>
        <v>30</v>
      </c>
      <c r="M159" s="5" t="str">
        <f t="shared" si="56"/>
        <v>939</v>
      </c>
      <c r="N159" s="5" t="str">
        <f>VLOOKUP(M159,Vlookups!G:I,2,FALSE)</f>
        <v>INSTRUCTIONAL MATERIALS</v>
      </c>
      <c r="O159" s="5" t="str">
        <f>VLOOKUP(M159,Vlookups!G:I,3,FALSE)</f>
        <v>DSASS</v>
      </c>
      <c r="P159" s="6">
        <f t="shared" si="57"/>
        <v>0</v>
      </c>
      <c r="Q159" s="6">
        <f t="shared" si="58"/>
        <v>0</v>
      </c>
      <c r="R159" s="6">
        <f t="shared" si="59"/>
        <v>695.87</v>
      </c>
      <c r="S159" s="6">
        <f t="shared" si="60"/>
        <v>0</v>
      </c>
      <c r="T159" s="6">
        <f t="shared" si="61"/>
        <v>0</v>
      </c>
      <c r="U159" t="s">
        <v>192</v>
      </c>
      <c r="V159" t="s">
        <v>29</v>
      </c>
      <c r="W159" s="2">
        <v>0</v>
      </c>
      <c r="X159" s="2">
        <v>0</v>
      </c>
      <c r="Y159" s="2">
        <v>695.87</v>
      </c>
      <c r="Z159" s="3">
        <v>-695.87</v>
      </c>
      <c r="AA159" s="2">
        <v>0</v>
      </c>
      <c r="AB159" s="2">
        <v>0</v>
      </c>
    </row>
    <row r="160" spans="1:28">
      <c r="A160" s="5" t="str">
        <f t="shared" si="38"/>
        <v>211</v>
      </c>
      <c r="B160" s="5" t="str">
        <f>VLOOKUP(A160,Vlookups!O:P,2,FALSE)</f>
        <v>FED/GRANT</v>
      </c>
      <c r="C160" s="5" t="str">
        <f t="shared" si="39"/>
        <v>E</v>
      </c>
      <c r="D160" s="5" t="str">
        <f t="shared" si="40"/>
        <v>12</v>
      </c>
      <c r="E160" s="5" t="str">
        <f t="shared" si="41"/>
        <v>63--</v>
      </c>
      <c r="F160" s="5" t="str">
        <f>VLOOKUP(E160,Vlookups!K:M,3,FALSE)</f>
        <v>Op Exp</v>
      </c>
      <c r="G160" s="5" t="str">
        <f t="shared" si="52"/>
        <v>6321</v>
      </c>
      <c r="H160" s="5" t="str">
        <f t="shared" si="53"/>
        <v>TEXTBOOKS</v>
      </c>
      <c r="I160" s="5" t="str">
        <f t="shared" si="54"/>
        <v>025</v>
      </c>
      <c r="J160" s="5" t="str">
        <f>VLOOKUP(I160,Vlookups!A:D,2,FALSE)</f>
        <v>WINDMILL LAKES ELEMENTARY</v>
      </c>
      <c r="K160" s="5" t="str">
        <f>VLOOKUP(I160,Vlookups!A:D,3,FALSE)</f>
        <v>WINDMILL LAKES K8</v>
      </c>
      <c r="L160" s="5" t="str">
        <f t="shared" si="55"/>
        <v>30</v>
      </c>
      <c r="M160" s="5" t="str">
        <f t="shared" si="56"/>
        <v>939</v>
      </c>
      <c r="N160" s="5" t="str">
        <f>VLOOKUP(M160,Vlookups!G:I,2,FALSE)</f>
        <v>INSTRUCTIONAL MATERIALS</v>
      </c>
      <c r="O160" s="5" t="str">
        <f>VLOOKUP(M160,Vlookups!G:I,3,FALSE)</f>
        <v>DSASS</v>
      </c>
      <c r="P160" s="6">
        <f t="shared" si="57"/>
        <v>0</v>
      </c>
      <c r="Q160" s="6">
        <f t="shared" si="58"/>
        <v>0</v>
      </c>
      <c r="R160" s="6">
        <f t="shared" si="59"/>
        <v>584.53</v>
      </c>
      <c r="S160" s="6">
        <f t="shared" si="60"/>
        <v>0</v>
      </c>
      <c r="T160" s="6">
        <f t="shared" si="61"/>
        <v>0</v>
      </c>
      <c r="U160" t="s">
        <v>193</v>
      </c>
      <c r="V160" t="s">
        <v>29</v>
      </c>
      <c r="W160" s="2">
        <v>0</v>
      </c>
      <c r="X160" s="2">
        <v>0</v>
      </c>
      <c r="Y160" s="2">
        <v>584.53</v>
      </c>
      <c r="Z160" s="3">
        <v>-584.53</v>
      </c>
      <c r="AA160" s="2">
        <v>0</v>
      </c>
      <c r="AB160" s="2">
        <v>0</v>
      </c>
    </row>
    <row r="161" spans="1:28">
      <c r="A161" s="5" t="str">
        <f t="shared" si="38"/>
        <v>211</v>
      </c>
      <c r="B161" s="5" t="str">
        <f>VLOOKUP(A161,Vlookups!O:P,2,FALSE)</f>
        <v>FED/GRANT</v>
      </c>
      <c r="C161" s="5" t="str">
        <f t="shared" si="39"/>
        <v>E</v>
      </c>
      <c r="D161" s="5" t="str">
        <f t="shared" si="40"/>
        <v>12</v>
      </c>
      <c r="E161" s="5" t="str">
        <f t="shared" si="41"/>
        <v>63--</v>
      </c>
      <c r="F161" s="5" t="str">
        <f>VLOOKUP(E161,Vlookups!K:M,3,FALSE)</f>
        <v>Op Exp</v>
      </c>
      <c r="G161" s="5" t="str">
        <f t="shared" si="52"/>
        <v>6321</v>
      </c>
      <c r="H161" s="5" t="str">
        <f t="shared" si="53"/>
        <v>TEXTBOOKS</v>
      </c>
      <c r="I161" s="5" t="str">
        <f t="shared" si="54"/>
        <v>026</v>
      </c>
      <c r="J161" s="5" t="str">
        <f>VLOOKUP(I161,Vlookups!A:D,2,FALSE)</f>
        <v>WM LAKES MIDDLE SCHOOL</v>
      </c>
      <c r="K161" s="5" t="str">
        <f>VLOOKUP(I161,Vlookups!A:D,3,FALSE)</f>
        <v>WINDMILL LAKES K8</v>
      </c>
      <c r="L161" s="5" t="str">
        <f t="shared" si="55"/>
        <v>30</v>
      </c>
      <c r="M161" s="5" t="str">
        <f t="shared" si="56"/>
        <v>939</v>
      </c>
      <c r="N161" s="5" t="str">
        <f>VLOOKUP(M161,Vlookups!G:I,2,FALSE)</f>
        <v>INSTRUCTIONAL MATERIALS</v>
      </c>
      <c r="O161" s="5" t="str">
        <f>VLOOKUP(M161,Vlookups!G:I,3,FALSE)</f>
        <v>DSASS</v>
      </c>
      <c r="P161" s="6">
        <f t="shared" si="57"/>
        <v>0</v>
      </c>
      <c r="Q161" s="6">
        <f t="shared" si="58"/>
        <v>0</v>
      </c>
      <c r="R161" s="6">
        <f t="shared" si="59"/>
        <v>301.13</v>
      </c>
      <c r="S161" s="6">
        <f t="shared" si="60"/>
        <v>0</v>
      </c>
      <c r="T161" s="6">
        <f t="shared" si="61"/>
        <v>0</v>
      </c>
      <c r="U161" t="s">
        <v>194</v>
      </c>
      <c r="V161" t="s">
        <v>29</v>
      </c>
      <c r="W161" s="2">
        <v>0</v>
      </c>
      <c r="X161" s="2">
        <v>0</v>
      </c>
      <c r="Y161" s="2">
        <v>301.13</v>
      </c>
      <c r="Z161" s="3">
        <v>-301.13</v>
      </c>
      <c r="AA161" s="2">
        <v>0</v>
      </c>
      <c r="AB161" s="2">
        <v>0</v>
      </c>
    </row>
    <row r="162" spans="1:28">
      <c r="A162" s="5" t="str">
        <f t="shared" si="38"/>
        <v>211</v>
      </c>
      <c r="B162" s="5" t="str">
        <f>VLOOKUP(A162,Vlookups!O:P,2,FALSE)</f>
        <v>FED/GRANT</v>
      </c>
      <c r="C162" s="5" t="str">
        <f t="shared" si="39"/>
        <v>E</v>
      </c>
      <c r="D162" s="5" t="str">
        <f t="shared" si="40"/>
        <v>12</v>
      </c>
      <c r="E162" s="5" t="str">
        <f t="shared" si="41"/>
        <v>63--</v>
      </c>
      <c r="F162" s="5" t="str">
        <f>VLOOKUP(E162,Vlookups!K:M,3,FALSE)</f>
        <v>Op Exp</v>
      </c>
      <c r="G162" s="5" t="str">
        <f t="shared" si="52"/>
        <v>6329</v>
      </c>
      <c r="H162" s="5" t="str">
        <f t="shared" si="53"/>
        <v>READING MATERIALS</v>
      </c>
      <c r="I162" s="5" t="str">
        <f t="shared" si="54"/>
        <v>016</v>
      </c>
      <c r="J162" s="5" t="str">
        <f>VLOOKUP(I162,Vlookups!A:D,2,FALSE)</f>
        <v>WESTPARK ELEMENTARY SCHOOL</v>
      </c>
      <c r="K162" s="5" t="str">
        <f>VLOOKUP(I162,Vlookups!A:D,3,FALSE)</f>
        <v>WESTPARK K8</v>
      </c>
      <c r="L162" s="5" t="str">
        <f t="shared" si="55"/>
        <v>30</v>
      </c>
      <c r="M162" s="5" t="str">
        <f t="shared" si="56"/>
        <v>939</v>
      </c>
      <c r="N162" s="5" t="str">
        <f>VLOOKUP(M162,Vlookups!G:I,2,FALSE)</f>
        <v>INSTRUCTIONAL MATERIALS</v>
      </c>
      <c r="O162" s="5" t="str">
        <f>VLOOKUP(M162,Vlookups!G:I,3,FALSE)</f>
        <v>DSASS</v>
      </c>
      <c r="P162" s="6">
        <f t="shared" si="57"/>
        <v>0</v>
      </c>
      <c r="Q162" s="6">
        <f t="shared" si="58"/>
        <v>1561.3</v>
      </c>
      <c r="R162" s="6">
        <f t="shared" si="59"/>
        <v>6174.68</v>
      </c>
      <c r="S162" s="6">
        <f t="shared" si="60"/>
        <v>0</v>
      </c>
      <c r="T162" s="6">
        <f t="shared" si="61"/>
        <v>0</v>
      </c>
      <c r="U162" t="s">
        <v>195</v>
      </c>
      <c r="V162" t="s">
        <v>45</v>
      </c>
      <c r="W162" s="2">
        <v>0</v>
      </c>
      <c r="X162" s="2">
        <v>1561.3</v>
      </c>
      <c r="Y162" s="2">
        <v>6174.68</v>
      </c>
      <c r="Z162" s="3">
        <v>-7735.98</v>
      </c>
      <c r="AA162" s="2">
        <v>0</v>
      </c>
      <c r="AB162" s="2">
        <v>0</v>
      </c>
    </row>
    <row r="163" spans="1:28">
      <c r="A163" s="5" t="str">
        <f t="shared" si="38"/>
        <v>211</v>
      </c>
      <c r="B163" s="5" t="str">
        <f>VLOOKUP(A163,Vlookups!O:P,2,FALSE)</f>
        <v>FED/GRANT</v>
      </c>
      <c r="C163" s="5" t="str">
        <f t="shared" si="39"/>
        <v>E</v>
      </c>
      <c r="D163" s="5" t="str">
        <f t="shared" si="40"/>
        <v>12</v>
      </c>
      <c r="E163" s="5" t="str">
        <f t="shared" si="41"/>
        <v>63--</v>
      </c>
      <c r="F163" s="5" t="str">
        <f>VLOOKUP(E163,Vlookups!K:M,3,FALSE)</f>
        <v>Op Exp</v>
      </c>
      <c r="G163" s="5" t="str">
        <f t="shared" si="52"/>
        <v>6399</v>
      </c>
      <c r="H163" s="5" t="str">
        <f t="shared" si="53"/>
        <v>GENERAL SUPPLIES</v>
      </c>
      <c r="I163" s="5" t="str">
        <f t="shared" si="54"/>
        <v>034</v>
      </c>
      <c r="J163" s="5" t="str">
        <f>VLOOKUP(I163,Vlookups!A:D,2,FALSE)</f>
        <v>AGGIELAND HIGH SCHOOL</v>
      </c>
      <c r="K163" s="5" t="str">
        <f>VLOOKUP(I163,Vlookups!A:D,3,FALSE)</f>
        <v>AGGIELAND HS</v>
      </c>
      <c r="L163" s="5" t="str">
        <f t="shared" si="55"/>
        <v>30</v>
      </c>
      <c r="M163" s="5" t="str">
        <f t="shared" si="56"/>
        <v>939</v>
      </c>
      <c r="N163" s="5" t="str">
        <f>VLOOKUP(M163,Vlookups!G:I,2,FALSE)</f>
        <v>INSTRUCTIONAL MATERIALS</v>
      </c>
      <c r="O163" s="5" t="str">
        <f>VLOOKUP(M163,Vlookups!G:I,3,FALSE)</f>
        <v>DSASS</v>
      </c>
      <c r="P163" s="6">
        <f t="shared" si="57"/>
        <v>0</v>
      </c>
      <c r="Q163" s="6">
        <f t="shared" si="58"/>
        <v>0</v>
      </c>
      <c r="R163" s="6">
        <f t="shared" si="59"/>
        <v>546.44000000000005</v>
      </c>
      <c r="S163" s="6">
        <f t="shared" si="60"/>
        <v>0</v>
      </c>
      <c r="T163" s="6">
        <f t="shared" si="61"/>
        <v>0</v>
      </c>
      <c r="U163" t="s">
        <v>196</v>
      </c>
      <c r="V163" t="s">
        <v>54</v>
      </c>
      <c r="W163" s="2">
        <v>0</v>
      </c>
      <c r="X163" s="2">
        <v>0</v>
      </c>
      <c r="Y163" s="2">
        <v>546.44000000000005</v>
      </c>
      <c r="Z163" s="3">
        <v>-546.44000000000005</v>
      </c>
      <c r="AA163" s="2">
        <v>0</v>
      </c>
      <c r="AB163" s="2">
        <v>0</v>
      </c>
    </row>
    <row r="164" spans="1:28">
      <c r="A164" s="5" t="str">
        <f t="shared" si="38"/>
        <v>211</v>
      </c>
      <c r="B164" s="5" t="str">
        <f>VLOOKUP(A164,Vlookups!O:P,2,FALSE)</f>
        <v>FED/GRANT</v>
      </c>
      <c r="C164" s="5" t="str">
        <f t="shared" si="39"/>
        <v>E</v>
      </c>
      <c r="D164" s="5" t="str">
        <f t="shared" si="40"/>
        <v>13</v>
      </c>
      <c r="E164" s="5" t="str">
        <f t="shared" si="41"/>
        <v>62--</v>
      </c>
      <c r="F164" s="5" t="str">
        <f>VLOOKUP(E164,Vlookups!K:M,3,FALSE)</f>
        <v>Op Exp</v>
      </c>
      <c r="G164" s="5" t="str">
        <f t="shared" si="52"/>
        <v>6239</v>
      </c>
      <c r="H164" s="5" t="str">
        <f t="shared" si="53"/>
        <v>ESC SERVICES</v>
      </c>
      <c r="I164" s="5" t="str">
        <f t="shared" si="54"/>
        <v>027</v>
      </c>
      <c r="J164" s="5" t="str">
        <f>VLOOKUP(I164,Vlookups!A:D,2,FALSE)</f>
        <v>HOUSTON OREM ELEMENTARY</v>
      </c>
      <c r="K164" s="5" t="str">
        <f>VLOOKUP(I164,Vlookups!A:D,3,FALSE)</f>
        <v>OREM K8</v>
      </c>
      <c r="L164" s="5" t="str">
        <f t="shared" si="55"/>
        <v>30</v>
      </c>
      <c r="M164" s="5" t="str">
        <f t="shared" si="56"/>
        <v>SIP</v>
      </c>
      <c r="N164" s="5" t="str">
        <f>VLOOKUP(M164,Vlookups!G:I,2,FALSE)</f>
        <v>SCHOOL IMPROVEMENT PLAN</v>
      </c>
      <c r="O164" s="5" t="str">
        <f>VLOOKUP(M164,Vlookups!G:I,3,FALSE)</f>
        <v>FED</v>
      </c>
      <c r="P164" s="6">
        <f t="shared" si="57"/>
        <v>0</v>
      </c>
      <c r="Q164" s="6">
        <f t="shared" si="58"/>
        <v>0</v>
      </c>
      <c r="R164" s="6">
        <f t="shared" si="59"/>
        <v>9633.36</v>
      </c>
      <c r="S164" s="6">
        <f t="shared" si="60"/>
        <v>0</v>
      </c>
      <c r="T164" s="6">
        <f t="shared" si="61"/>
        <v>0</v>
      </c>
      <c r="U164" t="s">
        <v>197</v>
      </c>
      <c r="V164" t="s">
        <v>198</v>
      </c>
      <c r="W164" s="2">
        <v>0</v>
      </c>
      <c r="X164" s="2">
        <v>0</v>
      </c>
      <c r="Y164" s="2">
        <v>9633.36</v>
      </c>
      <c r="Z164" s="3">
        <v>-9633.36</v>
      </c>
      <c r="AA164" s="2">
        <v>0</v>
      </c>
      <c r="AB164" s="2">
        <v>0</v>
      </c>
    </row>
    <row r="165" spans="1:28">
      <c r="A165" s="5" t="str">
        <f t="shared" si="38"/>
        <v>211</v>
      </c>
      <c r="B165" s="5" t="str">
        <f>VLOOKUP(A165,Vlookups!O:P,2,FALSE)</f>
        <v>FED/GRANT</v>
      </c>
      <c r="C165" s="5" t="str">
        <f t="shared" si="39"/>
        <v>E</v>
      </c>
      <c r="D165" s="5" t="str">
        <f t="shared" si="40"/>
        <v>13</v>
      </c>
      <c r="E165" s="5" t="str">
        <f t="shared" si="41"/>
        <v>62--</v>
      </c>
      <c r="F165" s="5" t="str">
        <f>VLOOKUP(E165,Vlookups!K:M,3,FALSE)</f>
        <v>Op Exp</v>
      </c>
      <c r="G165" s="5" t="str">
        <f t="shared" si="52"/>
        <v>6239</v>
      </c>
      <c r="H165" s="5" t="str">
        <f t="shared" si="53"/>
        <v>ESC SERVICES</v>
      </c>
      <c r="I165" s="5" t="str">
        <f t="shared" si="54"/>
        <v>028</v>
      </c>
      <c r="J165" s="5" t="str">
        <f>VLOOKUP(I165,Vlookups!A:D,2,FALSE)</f>
        <v>HOUSTON OREM MIDDLE SCHOOL</v>
      </c>
      <c r="K165" s="5" t="str">
        <f>VLOOKUP(I165,Vlookups!A:D,3,FALSE)</f>
        <v>OREM K8</v>
      </c>
      <c r="L165" s="5" t="str">
        <f t="shared" si="55"/>
        <v>30</v>
      </c>
      <c r="M165" s="5" t="str">
        <f t="shared" si="56"/>
        <v>SIP</v>
      </c>
      <c r="N165" s="5" t="str">
        <f>VLOOKUP(M165,Vlookups!G:I,2,FALSE)</f>
        <v>SCHOOL IMPROVEMENT PLAN</v>
      </c>
      <c r="O165" s="5" t="str">
        <f>VLOOKUP(M165,Vlookups!G:I,3,FALSE)</f>
        <v>FED</v>
      </c>
      <c r="P165" s="6">
        <f t="shared" si="57"/>
        <v>0</v>
      </c>
      <c r="Q165" s="6">
        <f t="shared" si="58"/>
        <v>0</v>
      </c>
      <c r="R165" s="6">
        <f t="shared" si="59"/>
        <v>4962.6400000000003</v>
      </c>
      <c r="S165" s="6">
        <f t="shared" si="60"/>
        <v>0</v>
      </c>
      <c r="T165" s="6">
        <f t="shared" si="61"/>
        <v>0</v>
      </c>
      <c r="U165" t="s">
        <v>199</v>
      </c>
      <c r="V165" t="s">
        <v>198</v>
      </c>
      <c r="W165" s="2">
        <v>0</v>
      </c>
      <c r="X165" s="2">
        <v>0</v>
      </c>
      <c r="Y165" s="2">
        <v>4962.6400000000003</v>
      </c>
      <c r="Z165" s="3">
        <v>-4962.6400000000003</v>
      </c>
      <c r="AA165" s="2">
        <v>0</v>
      </c>
      <c r="AB165" s="2">
        <v>0</v>
      </c>
    </row>
    <row r="166" spans="1:28">
      <c r="A166" s="5" t="str">
        <f t="shared" si="38"/>
        <v>211</v>
      </c>
      <c r="B166" s="5" t="str">
        <f>VLOOKUP(A166,Vlookups!O:P,2,FALSE)</f>
        <v>FED/GRANT</v>
      </c>
      <c r="C166" s="5" t="str">
        <f t="shared" si="39"/>
        <v>E</v>
      </c>
      <c r="D166" s="5" t="str">
        <f t="shared" si="40"/>
        <v>13</v>
      </c>
      <c r="E166" s="5" t="str">
        <f t="shared" si="41"/>
        <v>62--</v>
      </c>
      <c r="F166" s="5" t="str">
        <f>VLOOKUP(E166,Vlookups!K:M,3,FALSE)</f>
        <v>Op Exp</v>
      </c>
      <c r="G166" s="5" t="str">
        <f t="shared" si="52"/>
        <v>6299</v>
      </c>
      <c r="H166" s="5" t="str">
        <f t="shared" si="53"/>
        <v>MISC. CONTRACTED SERVICE</v>
      </c>
      <c r="I166" s="5" t="str">
        <f t="shared" si="54"/>
        <v>027</v>
      </c>
      <c r="J166" s="5" t="str">
        <f>VLOOKUP(I166,Vlookups!A:D,2,FALSE)</f>
        <v>HOUSTON OREM ELEMENTARY</v>
      </c>
      <c r="K166" s="5" t="str">
        <f>VLOOKUP(I166,Vlookups!A:D,3,FALSE)</f>
        <v>OREM K8</v>
      </c>
      <c r="L166" s="5" t="str">
        <f t="shared" si="55"/>
        <v>30</v>
      </c>
      <c r="M166" s="5" t="str">
        <f t="shared" si="56"/>
        <v>SIP</v>
      </c>
      <c r="N166" s="5" t="str">
        <f>VLOOKUP(M166,Vlookups!G:I,2,FALSE)</f>
        <v>SCHOOL IMPROVEMENT PLAN</v>
      </c>
      <c r="O166" s="5" t="str">
        <f>VLOOKUP(M166,Vlookups!G:I,3,FALSE)</f>
        <v>FED</v>
      </c>
      <c r="P166" s="6">
        <f t="shared" si="57"/>
        <v>0</v>
      </c>
      <c r="Q166" s="6">
        <f t="shared" si="58"/>
        <v>0</v>
      </c>
      <c r="R166" s="6">
        <f t="shared" si="59"/>
        <v>13125</v>
      </c>
      <c r="S166" s="6">
        <f t="shared" si="60"/>
        <v>0</v>
      </c>
      <c r="T166" s="6">
        <f t="shared" si="61"/>
        <v>0</v>
      </c>
      <c r="U166" t="s">
        <v>200</v>
      </c>
      <c r="V166" t="s">
        <v>49</v>
      </c>
      <c r="W166" s="2">
        <v>0</v>
      </c>
      <c r="X166" s="2">
        <v>0</v>
      </c>
      <c r="Y166" s="2">
        <v>13125</v>
      </c>
      <c r="Z166" s="3">
        <v>-13125</v>
      </c>
      <c r="AA166" s="2">
        <v>0</v>
      </c>
      <c r="AB166" s="2">
        <v>0</v>
      </c>
    </row>
    <row r="167" spans="1:28">
      <c r="A167" s="5" t="str">
        <f t="shared" si="38"/>
        <v>211</v>
      </c>
      <c r="B167" s="5" t="str">
        <f>VLOOKUP(A167,Vlookups!O:P,2,FALSE)</f>
        <v>FED/GRANT</v>
      </c>
      <c r="C167" s="5" t="str">
        <f t="shared" si="39"/>
        <v>E</v>
      </c>
      <c r="D167" s="5" t="str">
        <f t="shared" si="40"/>
        <v>13</v>
      </c>
      <c r="E167" s="5" t="str">
        <f t="shared" si="41"/>
        <v>63--</v>
      </c>
      <c r="F167" s="5" t="str">
        <f>VLOOKUP(E167,Vlookups!K:M,3,FALSE)</f>
        <v>Op Exp</v>
      </c>
      <c r="G167" s="5" t="str">
        <f t="shared" si="52"/>
        <v>6329</v>
      </c>
      <c r="H167" s="5" t="str">
        <f t="shared" si="53"/>
        <v>READING MATERIALS</v>
      </c>
      <c r="I167" s="5" t="str">
        <f t="shared" si="54"/>
        <v>999</v>
      </c>
      <c r="J167" s="5" t="str">
        <f>VLOOKUP(I167,Vlookups!A:D,2,FALSE)</f>
        <v>CHARTER WIDE</v>
      </c>
      <c r="K167" s="5" t="str">
        <f>VLOOKUP(I167,Vlookups!A:D,3,FALSE)</f>
        <v>CHARTER WIDE</v>
      </c>
      <c r="L167" s="5" t="str">
        <f t="shared" si="55"/>
        <v>30</v>
      </c>
      <c r="M167" s="5" t="str">
        <f t="shared" si="56"/>
        <v>850</v>
      </c>
      <c r="N167" s="5" t="str">
        <f>VLOOKUP(M167,Vlookups!G:I,2,FALSE)</f>
        <v>DEPUTY SUPT ACADEMICS/STU SERV</v>
      </c>
      <c r="O167" s="5" t="str">
        <f>VLOOKUP(M167,Vlookups!G:I,3,FALSE)</f>
        <v>DSASS</v>
      </c>
      <c r="P167" s="6">
        <f t="shared" si="57"/>
        <v>1240.0899999999999</v>
      </c>
      <c r="Q167" s="6">
        <f t="shared" si="58"/>
        <v>233.16</v>
      </c>
      <c r="R167" s="6">
        <f t="shared" si="59"/>
        <v>1006.93</v>
      </c>
      <c r="S167" s="6">
        <f t="shared" si="60"/>
        <v>0</v>
      </c>
      <c r="T167" s="6">
        <f t="shared" si="61"/>
        <v>-1240.0899999999999</v>
      </c>
      <c r="U167" t="s">
        <v>201</v>
      </c>
      <c r="V167" t="s">
        <v>45</v>
      </c>
      <c r="W167" s="2">
        <v>1240.0899999999999</v>
      </c>
      <c r="X167" s="2">
        <v>233.16</v>
      </c>
      <c r="Y167" s="2">
        <v>1006.93</v>
      </c>
      <c r="Z167" s="2">
        <v>0</v>
      </c>
      <c r="AA167" s="2">
        <v>0</v>
      </c>
      <c r="AB167" s="3">
        <v>-1240.0899999999999</v>
      </c>
    </row>
    <row r="168" spans="1:28">
      <c r="A168" s="5" t="str">
        <f t="shared" si="38"/>
        <v>211</v>
      </c>
      <c r="B168" s="5" t="str">
        <f>VLOOKUP(A168,Vlookups!O:P,2,FALSE)</f>
        <v>FED/GRANT</v>
      </c>
      <c r="C168" s="5" t="str">
        <f t="shared" si="39"/>
        <v>E</v>
      </c>
      <c r="D168" s="5" t="str">
        <f t="shared" si="40"/>
        <v>13</v>
      </c>
      <c r="E168" s="5" t="str">
        <f t="shared" si="41"/>
        <v>63--</v>
      </c>
      <c r="F168" s="5" t="str">
        <f>VLOOKUP(E168,Vlookups!K:M,3,FALSE)</f>
        <v>Op Exp</v>
      </c>
      <c r="G168" s="5" t="str">
        <f t="shared" si="52"/>
        <v>6329</v>
      </c>
      <c r="H168" s="5" t="str">
        <f t="shared" si="53"/>
        <v>READING MATERIALS</v>
      </c>
      <c r="I168" s="5" t="str">
        <f t="shared" si="54"/>
        <v>999</v>
      </c>
      <c r="J168" s="5" t="str">
        <f>VLOOKUP(I168,Vlookups!A:D,2,FALSE)</f>
        <v>CHARTER WIDE</v>
      </c>
      <c r="K168" s="5" t="str">
        <f>VLOOKUP(I168,Vlookups!A:D,3,FALSE)</f>
        <v>CHARTER WIDE</v>
      </c>
      <c r="L168" s="5" t="str">
        <f t="shared" si="55"/>
        <v>30</v>
      </c>
      <c r="M168" s="5" t="str">
        <f t="shared" si="56"/>
        <v>859</v>
      </c>
      <c r="N168" s="5" t="str">
        <f>VLOOKUP(M168,Vlookups!G:I,2,FALSE)</f>
        <v>PROFESSIONAL DEVELOPMENT</v>
      </c>
      <c r="O168" s="5" t="str">
        <f>VLOOKUP(M168,Vlookups!G:I,3,FALSE)</f>
        <v>DSASS</v>
      </c>
      <c r="P168" s="6">
        <f t="shared" si="57"/>
        <v>0</v>
      </c>
      <c r="Q168" s="6">
        <f t="shared" si="58"/>
        <v>0</v>
      </c>
      <c r="R168" s="6">
        <f t="shared" si="59"/>
        <v>600</v>
      </c>
      <c r="S168" s="6">
        <f t="shared" si="60"/>
        <v>0</v>
      </c>
      <c r="T168" s="6">
        <f t="shared" si="61"/>
        <v>0</v>
      </c>
      <c r="U168" t="s">
        <v>202</v>
      </c>
      <c r="V168" t="s">
        <v>45</v>
      </c>
      <c r="W168" s="2">
        <v>0</v>
      </c>
      <c r="X168" s="2">
        <v>0</v>
      </c>
      <c r="Y168" s="2">
        <v>600</v>
      </c>
      <c r="Z168" s="3">
        <v>-600</v>
      </c>
      <c r="AA168" s="2">
        <v>0</v>
      </c>
      <c r="AB168" s="2">
        <v>0</v>
      </c>
    </row>
    <row r="169" spans="1:28">
      <c r="A169" s="5" t="str">
        <f t="shared" si="38"/>
        <v>211</v>
      </c>
      <c r="B169" s="5" t="str">
        <f>VLOOKUP(A169,Vlookups!O:P,2,FALSE)</f>
        <v>FED/GRANT</v>
      </c>
      <c r="C169" s="5" t="str">
        <f t="shared" si="39"/>
        <v>E</v>
      </c>
      <c r="D169" s="5" t="str">
        <f t="shared" si="40"/>
        <v>13</v>
      </c>
      <c r="E169" s="5" t="str">
        <f t="shared" si="41"/>
        <v>63--</v>
      </c>
      <c r="F169" s="5" t="str">
        <f>VLOOKUP(E169,Vlookups!K:M,3,FALSE)</f>
        <v>Op Exp</v>
      </c>
      <c r="G169" s="5" t="str">
        <f t="shared" si="52"/>
        <v>6329</v>
      </c>
      <c r="H169" s="5" t="str">
        <f t="shared" si="53"/>
        <v>READING MATERIALS</v>
      </c>
      <c r="I169" s="5" t="str">
        <f t="shared" si="54"/>
        <v>999</v>
      </c>
      <c r="J169" s="5" t="str">
        <f>VLOOKUP(I169,Vlookups!A:D,2,FALSE)</f>
        <v>CHARTER WIDE</v>
      </c>
      <c r="K169" s="5" t="str">
        <f>VLOOKUP(I169,Vlookups!A:D,3,FALSE)</f>
        <v>CHARTER WIDE</v>
      </c>
      <c r="L169" s="5" t="str">
        <f t="shared" si="55"/>
        <v>30</v>
      </c>
      <c r="M169" s="5" t="str">
        <f t="shared" si="56"/>
        <v>850</v>
      </c>
      <c r="N169" s="5" t="str">
        <f>VLOOKUP(M169,Vlookups!G:I,2,FALSE)</f>
        <v>DEPUTY SUPT ACADEMICS/STU SERV</v>
      </c>
      <c r="O169" s="5" t="str">
        <f>VLOOKUP(M169,Vlookups!G:I,3,FALSE)</f>
        <v>DSASS</v>
      </c>
      <c r="P169" s="6">
        <f t="shared" si="57"/>
        <v>0</v>
      </c>
      <c r="Q169" s="6">
        <f t="shared" si="58"/>
        <v>0</v>
      </c>
      <c r="R169" s="6">
        <f t="shared" si="59"/>
        <v>0</v>
      </c>
      <c r="S169" s="6">
        <f t="shared" si="60"/>
        <v>1240.0899999999999</v>
      </c>
      <c r="T169" s="6">
        <f t="shared" si="61"/>
        <v>1240.0899999999999</v>
      </c>
      <c r="U169" t="s">
        <v>203</v>
      </c>
      <c r="V169" t="s">
        <v>45</v>
      </c>
      <c r="W169" s="2">
        <v>0</v>
      </c>
      <c r="X169" s="2">
        <v>0</v>
      </c>
      <c r="Y169" s="2">
        <v>0</v>
      </c>
      <c r="Z169" s="2">
        <v>0</v>
      </c>
      <c r="AA169" s="2">
        <v>1240.0899999999999</v>
      </c>
      <c r="AB169" s="2">
        <v>1240.0899999999999</v>
      </c>
    </row>
    <row r="170" spans="1:28">
      <c r="A170" s="5" t="str">
        <f t="shared" si="38"/>
        <v>211</v>
      </c>
      <c r="B170" s="5" t="str">
        <f>VLOOKUP(A170,Vlookups!O:P,2,FALSE)</f>
        <v>FED/GRANT</v>
      </c>
      <c r="C170" s="5" t="str">
        <f t="shared" si="39"/>
        <v>E</v>
      </c>
      <c r="D170" s="5" t="str">
        <f t="shared" si="40"/>
        <v>13</v>
      </c>
      <c r="E170" s="5" t="str">
        <f t="shared" si="41"/>
        <v>64--</v>
      </c>
      <c r="F170" s="5" t="str">
        <f>VLOOKUP(E170,Vlookups!K:M,3,FALSE)</f>
        <v>Op Exp</v>
      </c>
      <c r="G170" s="5" t="str">
        <f t="shared" si="52"/>
        <v>6499</v>
      </c>
      <c r="H170" s="5" t="str">
        <f t="shared" si="53"/>
        <v>MISC OP COSTS</v>
      </c>
      <c r="I170" s="5" t="str">
        <f t="shared" si="54"/>
        <v>999</v>
      </c>
      <c r="J170" s="5" t="str">
        <f>VLOOKUP(I170,Vlookups!A:D,2,FALSE)</f>
        <v>CHARTER WIDE</v>
      </c>
      <c r="K170" s="5" t="str">
        <f>VLOOKUP(I170,Vlookups!A:D,3,FALSE)</f>
        <v>CHARTER WIDE</v>
      </c>
      <c r="L170" s="5" t="str">
        <f t="shared" si="55"/>
        <v>99</v>
      </c>
      <c r="M170" s="5" t="str">
        <f t="shared" si="56"/>
        <v>844</v>
      </c>
      <c r="N170" s="5" t="str">
        <f>VLOOKUP(M170,Vlookups!G:I,2,FALSE)</f>
        <v>FEDERAL PROGRAMS</v>
      </c>
      <c r="O170" s="5" t="str">
        <f>VLOOKUP(M170,Vlookups!G:I,3,FALSE)</f>
        <v>CFO</v>
      </c>
      <c r="P170" s="6">
        <f t="shared" si="57"/>
        <v>17500</v>
      </c>
      <c r="Q170" s="6">
        <f t="shared" si="58"/>
        <v>0</v>
      </c>
      <c r="R170" s="6">
        <f t="shared" si="59"/>
        <v>0</v>
      </c>
      <c r="S170" s="6">
        <f t="shared" si="60"/>
        <v>0</v>
      </c>
      <c r="T170" s="6">
        <f t="shared" si="61"/>
        <v>-17500</v>
      </c>
      <c r="U170" t="s">
        <v>204</v>
      </c>
      <c r="V170" t="s">
        <v>183</v>
      </c>
      <c r="W170" s="2">
        <v>17500</v>
      </c>
      <c r="X170" s="2">
        <v>0</v>
      </c>
      <c r="Y170" s="2">
        <v>0</v>
      </c>
      <c r="Z170" s="2">
        <v>17500</v>
      </c>
      <c r="AA170" s="2">
        <v>0</v>
      </c>
      <c r="AB170" s="3">
        <v>-17500</v>
      </c>
    </row>
    <row r="171" spans="1:28">
      <c r="A171" s="5" t="str">
        <f t="shared" si="38"/>
        <v>211</v>
      </c>
      <c r="B171" s="5" t="str">
        <f>VLOOKUP(A171,Vlookups!O:P,2,FALSE)</f>
        <v>FED/GRANT</v>
      </c>
      <c r="C171" s="5" t="str">
        <f t="shared" si="39"/>
        <v>E</v>
      </c>
      <c r="D171" s="5" t="str">
        <f t="shared" si="40"/>
        <v>13</v>
      </c>
      <c r="E171" s="5" t="str">
        <f t="shared" si="41"/>
        <v>64--</v>
      </c>
      <c r="F171" s="5" t="str">
        <f>VLOOKUP(E171,Vlookups!K:M,3,FALSE)</f>
        <v>Op Exp</v>
      </c>
      <c r="G171" s="5" t="str">
        <f t="shared" si="52"/>
        <v>6499</v>
      </c>
      <c r="H171" s="5" t="str">
        <f t="shared" si="53"/>
        <v>MISC OP COSTS</v>
      </c>
      <c r="I171" s="5" t="str">
        <f t="shared" si="54"/>
        <v>999</v>
      </c>
      <c r="J171" s="5" t="str">
        <f>VLOOKUP(I171,Vlookups!A:D,2,FALSE)</f>
        <v>CHARTER WIDE</v>
      </c>
      <c r="K171" s="5" t="str">
        <f>VLOOKUP(I171,Vlookups!A:D,3,FALSE)</f>
        <v>CHARTER WIDE</v>
      </c>
      <c r="L171" s="5" t="str">
        <f t="shared" si="55"/>
        <v>99</v>
      </c>
      <c r="M171" s="5" t="str">
        <f t="shared" si="56"/>
        <v>844</v>
      </c>
      <c r="N171" s="5" t="str">
        <f>VLOOKUP(M171,Vlookups!G:I,2,FALSE)</f>
        <v>FEDERAL PROGRAMS</v>
      </c>
      <c r="O171" s="5" t="str">
        <f>VLOOKUP(M171,Vlookups!G:I,3,FALSE)</f>
        <v>CFO</v>
      </c>
      <c r="P171" s="6">
        <f t="shared" si="57"/>
        <v>0</v>
      </c>
      <c r="Q171" s="6">
        <f t="shared" si="58"/>
        <v>0</v>
      </c>
      <c r="R171" s="6">
        <f t="shared" si="59"/>
        <v>0</v>
      </c>
      <c r="S171" s="6">
        <f t="shared" si="60"/>
        <v>17500</v>
      </c>
      <c r="T171" s="6">
        <f t="shared" si="61"/>
        <v>17500</v>
      </c>
      <c r="U171" t="s">
        <v>205</v>
      </c>
      <c r="V171" t="s">
        <v>183</v>
      </c>
      <c r="W171" s="2">
        <v>0</v>
      </c>
      <c r="X171" s="2">
        <v>0</v>
      </c>
      <c r="Y171" s="2">
        <v>0</v>
      </c>
      <c r="Z171" s="2">
        <v>0</v>
      </c>
      <c r="AA171" s="2">
        <v>17500</v>
      </c>
      <c r="AB171" s="2">
        <v>17500</v>
      </c>
    </row>
    <row r="172" spans="1:28">
      <c r="A172" s="5" t="str">
        <f t="shared" si="38"/>
        <v>211</v>
      </c>
      <c r="B172" s="5" t="str">
        <f>VLOOKUP(A172,Vlookups!O:P,2,FALSE)</f>
        <v>FED/GRANT</v>
      </c>
      <c r="C172" s="5" t="str">
        <f t="shared" si="39"/>
        <v>E</v>
      </c>
      <c r="D172" s="5" t="str">
        <f t="shared" si="40"/>
        <v>21</v>
      </c>
      <c r="E172" s="5" t="str">
        <f t="shared" si="41"/>
        <v>62--</v>
      </c>
      <c r="F172" s="5" t="str">
        <f>VLOOKUP(E172,Vlookups!K:M,3,FALSE)</f>
        <v>Op Exp</v>
      </c>
      <c r="G172" s="5" t="str">
        <f t="shared" si="52"/>
        <v>6299</v>
      </c>
      <c r="H172" s="5" t="str">
        <f t="shared" si="53"/>
        <v>MISC. CONTRACTED SERVICE</v>
      </c>
      <c r="I172" s="5" t="str">
        <f t="shared" si="54"/>
        <v>999</v>
      </c>
      <c r="J172" s="5" t="str">
        <f>VLOOKUP(I172,Vlookups!A:D,2,FALSE)</f>
        <v>CHARTER WIDE</v>
      </c>
      <c r="K172" s="5" t="str">
        <f>VLOOKUP(I172,Vlookups!A:D,3,FALSE)</f>
        <v>CHARTER WIDE</v>
      </c>
      <c r="L172" s="5" t="str">
        <f t="shared" si="55"/>
        <v>30</v>
      </c>
      <c r="M172" s="5" t="str">
        <f t="shared" si="56"/>
        <v>844</v>
      </c>
      <c r="N172" s="5" t="str">
        <f>VLOOKUP(M172,Vlookups!G:I,2,FALSE)</f>
        <v>FEDERAL PROGRAMS</v>
      </c>
      <c r="O172" s="5" t="str">
        <f>VLOOKUP(M172,Vlookups!G:I,3,FALSE)</f>
        <v>CFO</v>
      </c>
      <c r="P172" s="6">
        <f t="shared" si="57"/>
        <v>0</v>
      </c>
      <c r="Q172" s="6">
        <f t="shared" si="58"/>
        <v>1000</v>
      </c>
      <c r="R172" s="6">
        <f t="shared" si="59"/>
        <v>500</v>
      </c>
      <c r="S172" s="6">
        <f t="shared" si="60"/>
        <v>0</v>
      </c>
      <c r="T172" s="6">
        <f t="shared" si="61"/>
        <v>0</v>
      </c>
      <c r="U172" t="s">
        <v>206</v>
      </c>
      <c r="V172" t="s">
        <v>49</v>
      </c>
      <c r="W172" s="2">
        <v>0</v>
      </c>
      <c r="X172" s="2">
        <v>1000</v>
      </c>
      <c r="Y172" s="2">
        <v>500</v>
      </c>
      <c r="Z172" s="3">
        <v>-1500</v>
      </c>
      <c r="AA172" s="2">
        <v>0</v>
      </c>
      <c r="AB172" s="2">
        <v>0</v>
      </c>
    </row>
    <row r="173" spans="1:28">
      <c r="A173" s="5" t="str">
        <f t="shared" si="38"/>
        <v>211</v>
      </c>
      <c r="B173" s="5" t="str">
        <f>VLOOKUP(A173,Vlookups!O:P,2,FALSE)</f>
        <v>FED/GRANT</v>
      </c>
      <c r="C173" s="5" t="str">
        <f t="shared" si="39"/>
        <v>E</v>
      </c>
      <c r="D173" s="5" t="str">
        <f t="shared" si="40"/>
        <v>21</v>
      </c>
      <c r="E173" s="5" t="str">
        <f t="shared" si="41"/>
        <v>63--</v>
      </c>
      <c r="F173" s="5" t="str">
        <f>VLOOKUP(E173,Vlookups!K:M,3,FALSE)</f>
        <v>Op Exp</v>
      </c>
      <c r="G173" s="5" t="str">
        <f t="shared" si="52"/>
        <v>6399</v>
      </c>
      <c r="H173" s="5" t="str">
        <f t="shared" si="53"/>
        <v>GENERAL SUPPLIES</v>
      </c>
      <c r="I173" s="5" t="str">
        <f t="shared" si="54"/>
        <v>002</v>
      </c>
      <c r="J173" s="5" t="str">
        <f>VLOOKUP(I173,Vlookups!A:D,2,FALSE)</f>
        <v>GARLAND MIDDLE SCHOOL</v>
      </c>
      <c r="K173" s="5" t="str">
        <f>VLOOKUP(I173,Vlookups!A:D,3,FALSE)</f>
        <v>GARLAND K8</v>
      </c>
      <c r="L173" s="5" t="str">
        <f t="shared" si="55"/>
        <v>30</v>
      </c>
      <c r="M173" s="5" t="str">
        <f t="shared" si="56"/>
        <v>850</v>
      </c>
      <c r="N173" s="5" t="str">
        <f>VLOOKUP(M173,Vlookups!G:I,2,FALSE)</f>
        <v>DEPUTY SUPT ACADEMICS/STU SERV</v>
      </c>
      <c r="O173" s="5" t="str">
        <f>VLOOKUP(M173,Vlookups!G:I,3,FALSE)</f>
        <v>DSASS</v>
      </c>
      <c r="P173" s="6">
        <f t="shared" si="57"/>
        <v>6279.64</v>
      </c>
      <c r="Q173" s="6">
        <f t="shared" si="58"/>
        <v>0</v>
      </c>
      <c r="R173" s="6">
        <f t="shared" si="59"/>
        <v>6279.64</v>
      </c>
      <c r="S173" s="6">
        <f t="shared" si="60"/>
        <v>0</v>
      </c>
      <c r="T173" s="6">
        <f t="shared" si="61"/>
        <v>-6279.64</v>
      </c>
      <c r="U173" t="s">
        <v>207</v>
      </c>
      <c r="V173" t="s">
        <v>54</v>
      </c>
      <c r="W173" s="2">
        <v>6279.64</v>
      </c>
      <c r="X173" s="2">
        <v>0</v>
      </c>
      <c r="Y173" s="2">
        <v>6279.64</v>
      </c>
      <c r="Z173" s="2">
        <v>0</v>
      </c>
      <c r="AA173" s="2">
        <v>0</v>
      </c>
      <c r="AB173" s="3">
        <v>-6279.64</v>
      </c>
    </row>
    <row r="174" spans="1:28">
      <c r="A174" s="5" t="str">
        <f t="shared" si="38"/>
        <v>211</v>
      </c>
      <c r="B174" s="5" t="str">
        <f>VLOOKUP(A174,Vlookups!O:P,2,FALSE)</f>
        <v>FED/GRANT</v>
      </c>
      <c r="C174" s="5" t="str">
        <f t="shared" si="39"/>
        <v>E</v>
      </c>
      <c r="D174" s="5" t="str">
        <f t="shared" si="40"/>
        <v>21</v>
      </c>
      <c r="E174" s="5" t="str">
        <f t="shared" si="41"/>
        <v>63--</v>
      </c>
      <c r="F174" s="5" t="str">
        <f>VLOOKUP(E174,Vlookups!K:M,3,FALSE)</f>
        <v>Op Exp</v>
      </c>
      <c r="G174" s="5" t="str">
        <f t="shared" si="52"/>
        <v>6399</v>
      </c>
      <c r="H174" s="5" t="str">
        <f t="shared" si="53"/>
        <v>GENERAL SUPPLIES</v>
      </c>
      <c r="I174" s="5" t="str">
        <f t="shared" si="54"/>
        <v>002</v>
      </c>
      <c r="J174" s="5" t="str">
        <f>VLOOKUP(I174,Vlookups!A:D,2,FALSE)</f>
        <v>GARLAND MIDDLE SCHOOL</v>
      </c>
      <c r="K174" s="5" t="str">
        <f>VLOOKUP(I174,Vlookups!A:D,3,FALSE)</f>
        <v>GARLAND K8</v>
      </c>
      <c r="L174" s="5" t="str">
        <f t="shared" si="55"/>
        <v>30</v>
      </c>
      <c r="M174" s="5" t="str">
        <f t="shared" si="56"/>
        <v>850</v>
      </c>
      <c r="N174" s="5" t="str">
        <f>VLOOKUP(M174,Vlookups!G:I,2,FALSE)</f>
        <v>DEPUTY SUPT ACADEMICS/STU SERV</v>
      </c>
      <c r="O174" s="5" t="str">
        <f>VLOOKUP(M174,Vlookups!G:I,3,FALSE)</f>
        <v>DSASS</v>
      </c>
      <c r="P174" s="6">
        <f t="shared" si="57"/>
        <v>0</v>
      </c>
      <c r="Q174" s="6">
        <f t="shared" si="58"/>
        <v>0</v>
      </c>
      <c r="R174" s="6">
        <f t="shared" si="59"/>
        <v>0</v>
      </c>
      <c r="S174" s="6">
        <f t="shared" si="60"/>
        <v>6279.64</v>
      </c>
      <c r="T174" s="6">
        <f t="shared" si="61"/>
        <v>6279.64</v>
      </c>
      <c r="U174" t="s">
        <v>208</v>
      </c>
      <c r="V174" t="s">
        <v>54</v>
      </c>
      <c r="W174" s="2">
        <v>0</v>
      </c>
      <c r="X174" s="2">
        <v>0</v>
      </c>
      <c r="Y174" s="2">
        <v>0</v>
      </c>
      <c r="Z174" s="2">
        <v>0</v>
      </c>
      <c r="AA174" s="2">
        <v>6279.64</v>
      </c>
      <c r="AB174" s="2">
        <v>6279.64</v>
      </c>
    </row>
    <row r="175" spans="1:28">
      <c r="A175" s="5" t="str">
        <f t="shared" si="38"/>
        <v>211</v>
      </c>
      <c r="B175" s="5" t="str">
        <f>VLOOKUP(A175,Vlookups!O:P,2,FALSE)</f>
        <v>FED/GRANT</v>
      </c>
      <c r="C175" s="5" t="str">
        <f t="shared" si="39"/>
        <v>E</v>
      </c>
      <c r="D175" s="5" t="str">
        <f t="shared" si="40"/>
        <v>21</v>
      </c>
      <c r="E175" s="5" t="str">
        <f t="shared" si="41"/>
        <v>63--</v>
      </c>
      <c r="F175" s="5" t="str">
        <f>VLOOKUP(E175,Vlookups!K:M,3,FALSE)</f>
        <v>Op Exp</v>
      </c>
      <c r="G175" s="5" t="str">
        <f t="shared" si="52"/>
        <v>6399</v>
      </c>
      <c r="H175" s="5" t="str">
        <f t="shared" si="53"/>
        <v>GENERAL SUPPLIES</v>
      </c>
      <c r="I175" s="5" t="str">
        <f t="shared" si="54"/>
        <v>003</v>
      </c>
      <c r="J175" s="5" t="str">
        <f>VLOOKUP(I175,Vlookups!A:D,2,FALSE)</f>
        <v>GARLAND HIGH SCHOOL</v>
      </c>
      <c r="K175" s="5" t="str">
        <f>VLOOKUP(I175,Vlookups!A:D,3,FALSE)</f>
        <v>GARLAND HS</v>
      </c>
      <c r="L175" s="5" t="str">
        <f t="shared" si="55"/>
        <v>30</v>
      </c>
      <c r="M175" s="5" t="str">
        <f t="shared" si="56"/>
        <v>850</v>
      </c>
      <c r="N175" s="5" t="str">
        <f>VLOOKUP(M175,Vlookups!G:I,2,FALSE)</f>
        <v>DEPUTY SUPT ACADEMICS/STU SERV</v>
      </c>
      <c r="O175" s="5" t="str">
        <f>VLOOKUP(M175,Vlookups!G:I,3,FALSE)</f>
        <v>DSASS</v>
      </c>
      <c r="P175" s="6">
        <f t="shared" si="57"/>
        <v>3691.96</v>
      </c>
      <c r="Q175" s="6">
        <f t="shared" si="58"/>
        <v>0</v>
      </c>
      <c r="R175" s="6">
        <f t="shared" si="59"/>
        <v>3691.96</v>
      </c>
      <c r="S175" s="6">
        <f t="shared" si="60"/>
        <v>0</v>
      </c>
      <c r="T175" s="6">
        <f t="shared" si="61"/>
        <v>-3691.96</v>
      </c>
      <c r="U175" t="s">
        <v>209</v>
      </c>
      <c r="V175" t="s">
        <v>54</v>
      </c>
      <c r="W175" s="2">
        <v>3691.96</v>
      </c>
      <c r="X175" s="2">
        <v>0</v>
      </c>
      <c r="Y175" s="2">
        <v>3691.96</v>
      </c>
      <c r="Z175" s="2">
        <v>0</v>
      </c>
      <c r="AA175" s="2">
        <v>0</v>
      </c>
      <c r="AB175" s="3">
        <v>-3691.96</v>
      </c>
    </row>
    <row r="176" spans="1:28">
      <c r="A176" s="5" t="str">
        <f t="shared" ref="A176:A222" si="62">LEFT(U176,3)</f>
        <v>211</v>
      </c>
      <c r="B176" s="5" t="str">
        <f>VLOOKUP(A176,Vlookups!O:P,2,FALSE)</f>
        <v>FED/GRANT</v>
      </c>
      <c r="C176" s="5" t="str">
        <f t="shared" ref="C176:C222" si="63">RIGHT(LEFT(U176,5),1)</f>
        <v>E</v>
      </c>
      <c r="D176" s="5" t="str">
        <f t="shared" ref="D176:D222" si="64">RIGHT(LEFT(U176,8),2)</f>
        <v>21</v>
      </c>
      <c r="E176" s="5" t="str">
        <f t="shared" ref="E176:E222" si="65">CONCATENATE(LEFT(G176,2),"--")</f>
        <v>63--</v>
      </c>
      <c r="F176" s="5" t="str">
        <f>VLOOKUP(E176,Vlookups!K:M,3,FALSE)</f>
        <v>Op Exp</v>
      </c>
      <c r="G176" s="5" t="str">
        <f t="shared" si="52"/>
        <v>6399</v>
      </c>
      <c r="H176" s="5" t="str">
        <f t="shared" si="53"/>
        <v>GENERAL SUPPLIES</v>
      </c>
      <c r="I176" s="5" t="str">
        <f t="shared" si="54"/>
        <v>003</v>
      </c>
      <c r="J176" s="5" t="str">
        <f>VLOOKUP(I176,Vlookups!A:D,2,FALSE)</f>
        <v>GARLAND HIGH SCHOOL</v>
      </c>
      <c r="K176" s="5" t="str">
        <f>VLOOKUP(I176,Vlookups!A:D,3,FALSE)</f>
        <v>GARLAND HS</v>
      </c>
      <c r="L176" s="5" t="str">
        <f t="shared" si="55"/>
        <v>30</v>
      </c>
      <c r="M176" s="5" t="str">
        <f t="shared" si="56"/>
        <v>850</v>
      </c>
      <c r="N176" s="5" t="str">
        <f>VLOOKUP(M176,Vlookups!G:I,2,FALSE)</f>
        <v>DEPUTY SUPT ACADEMICS/STU SERV</v>
      </c>
      <c r="O176" s="5" t="str">
        <f>VLOOKUP(M176,Vlookups!G:I,3,FALSE)</f>
        <v>DSASS</v>
      </c>
      <c r="P176" s="6">
        <f t="shared" si="57"/>
        <v>0</v>
      </c>
      <c r="Q176" s="6">
        <f t="shared" si="58"/>
        <v>0</v>
      </c>
      <c r="R176" s="6">
        <f t="shared" si="59"/>
        <v>0</v>
      </c>
      <c r="S176" s="6">
        <f t="shared" si="60"/>
        <v>3691.96</v>
      </c>
      <c r="T176" s="6">
        <f t="shared" si="61"/>
        <v>3691.96</v>
      </c>
      <c r="U176" t="s">
        <v>210</v>
      </c>
      <c r="V176" t="s">
        <v>54</v>
      </c>
      <c r="W176" s="2">
        <v>0</v>
      </c>
      <c r="X176" s="2">
        <v>0</v>
      </c>
      <c r="Y176" s="2">
        <v>0</v>
      </c>
      <c r="Z176" s="2">
        <v>0</v>
      </c>
      <c r="AA176" s="2">
        <v>3691.96</v>
      </c>
      <c r="AB176" s="2">
        <v>3691.96</v>
      </c>
    </row>
    <row r="177" spans="1:28">
      <c r="A177" s="5" t="str">
        <f t="shared" si="62"/>
        <v>211</v>
      </c>
      <c r="B177" s="5" t="str">
        <f>VLOOKUP(A177,Vlookups!O:P,2,FALSE)</f>
        <v>FED/GRANT</v>
      </c>
      <c r="C177" s="5" t="str">
        <f t="shared" si="63"/>
        <v>E</v>
      </c>
      <c r="D177" s="5" t="str">
        <f t="shared" si="64"/>
        <v>21</v>
      </c>
      <c r="E177" s="5" t="str">
        <f t="shared" si="65"/>
        <v>63--</v>
      </c>
      <c r="F177" s="5" t="str">
        <f>VLOOKUP(E177,Vlookups!K:M,3,FALSE)</f>
        <v>Op Exp</v>
      </c>
      <c r="G177" s="5" t="str">
        <f t="shared" si="52"/>
        <v>6399</v>
      </c>
      <c r="H177" s="5" t="str">
        <f t="shared" si="53"/>
        <v>GENERAL SUPPLIES</v>
      </c>
      <c r="I177" s="5" t="str">
        <f t="shared" si="54"/>
        <v>005</v>
      </c>
      <c r="J177" s="5" t="str">
        <f>VLOOKUP(I177,Vlookups!A:D,2,FALSE)</f>
        <v>ARLINGTON MIDDLE SCHOOL</v>
      </c>
      <c r="K177" s="5" t="str">
        <f>VLOOKUP(I177,Vlookups!A:D,3,FALSE)</f>
        <v>ARLINGTON K8</v>
      </c>
      <c r="L177" s="5" t="str">
        <f t="shared" si="55"/>
        <v>30</v>
      </c>
      <c r="M177" s="5" t="str">
        <f t="shared" si="56"/>
        <v>850</v>
      </c>
      <c r="N177" s="5" t="str">
        <f>VLOOKUP(M177,Vlookups!G:I,2,FALSE)</f>
        <v>DEPUTY SUPT ACADEMICS/STU SERV</v>
      </c>
      <c r="O177" s="5" t="str">
        <f>VLOOKUP(M177,Vlookups!G:I,3,FALSE)</f>
        <v>DSASS</v>
      </c>
      <c r="P177" s="6">
        <f t="shared" si="57"/>
        <v>5603.88</v>
      </c>
      <c r="Q177" s="6">
        <f t="shared" si="58"/>
        <v>0</v>
      </c>
      <c r="R177" s="6">
        <f t="shared" si="59"/>
        <v>5603.88</v>
      </c>
      <c r="S177" s="6">
        <f t="shared" si="60"/>
        <v>0</v>
      </c>
      <c r="T177" s="6">
        <f t="shared" si="61"/>
        <v>-5603.88</v>
      </c>
      <c r="U177" t="s">
        <v>211</v>
      </c>
      <c r="V177" t="s">
        <v>54</v>
      </c>
      <c r="W177" s="2">
        <v>5603.88</v>
      </c>
      <c r="X177" s="2">
        <v>0</v>
      </c>
      <c r="Y177" s="2">
        <v>5603.88</v>
      </c>
      <c r="Z177" s="2">
        <v>0</v>
      </c>
      <c r="AA177" s="2">
        <v>0</v>
      </c>
      <c r="AB177" s="3">
        <v>-5603.88</v>
      </c>
    </row>
    <row r="178" spans="1:28">
      <c r="A178" s="5" t="str">
        <f t="shared" si="62"/>
        <v>211</v>
      </c>
      <c r="B178" s="5" t="str">
        <f>VLOOKUP(A178,Vlookups!O:P,2,FALSE)</f>
        <v>FED/GRANT</v>
      </c>
      <c r="C178" s="5" t="str">
        <f t="shared" si="63"/>
        <v>E</v>
      </c>
      <c r="D178" s="5" t="str">
        <f t="shared" si="64"/>
        <v>21</v>
      </c>
      <c r="E178" s="5" t="str">
        <f t="shared" si="65"/>
        <v>63--</v>
      </c>
      <c r="F178" s="5" t="str">
        <f>VLOOKUP(E178,Vlookups!K:M,3,FALSE)</f>
        <v>Op Exp</v>
      </c>
      <c r="G178" s="5" t="str">
        <f t="shared" si="52"/>
        <v>6399</v>
      </c>
      <c r="H178" s="5" t="str">
        <f t="shared" si="53"/>
        <v>GENERAL SUPPLIES</v>
      </c>
      <c r="I178" s="5" t="str">
        <f t="shared" si="54"/>
        <v>005</v>
      </c>
      <c r="J178" s="5" t="str">
        <f>VLOOKUP(I178,Vlookups!A:D,2,FALSE)</f>
        <v>ARLINGTON MIDDLE SCHOOL</v>
      </c>
      <c r="K178" s="5" t="str">
        <f>VLOOKUP(I178,Vlookups!A:D,3,FALSE)</f>
        <v>ARLINGTON K8</v>
      </c>
      <c r="L178" s="5" t="str">
        <f t="shared" si="55"/>
        <v>30</v>
      </c>
      <c r="M178" s="5" t="str">
        <f t="shared" si="56"/>
        <v>850</v>
      </c>
      <c r="N178" s="5" t="str">
        <f>VLOOKUP(M178,Vlookups!G:I,2,FALSE)</f>
        <v>DEPUTY SUPT ACADEMICS/STU SERV</v>
      </c>
      <c r="O178" s="5" t="str">
        <f>VLOOKUP(M178,Vlookups!G:I,3,FALSE)</f>
        <v>DSASS</v>
      </c>
      <c r="P178" s="6">
        <f t="shared" si="57"/>
        <v>0</v>
      </c>
      <c r="Q178" s="6">
        <f t="shared" si="58"/>
        <v>0</v>
      </c>
      <c r="R178" s="6">
        <f t="shared" si="59"/>
        <v>0</v>
      </c>
      <c r="S178" s="6">
        <f t="shared" si="60"/>
        <v>5603.88</v>
      </c>
      <c r="T178" s="6">
        <f t="shared" si="61"/>
        <v>5603.88</v>
      </c>
      <c r="U178" t="s">
        <v>212</v>
      </c>
      <c r="V178" t="s">
        <v>54</v>
      </c>
      <c r="W178" s="2">
        <v>0</v>
      </c>
      <c r="X178" s="2">
        <v>0</v>
      </c>
      <c r="Y178" s="2">
        <v>0</v>
      </c>
      <c r="Z178" s="2">
        <v>0</v>
      </c>
      <c r="AA178" s="2">
        <v>5603.88</v>
      </c>
      <c r="AB178" s="2">
        <v>5603.88</v>
      </c>
    </row>
    <row r="179" spans="1:28">
      <c r="A179" s="5" t="str">
        <f t="shared" si="62"/>
        <v>211</v>
      </c>
      <c r="B179" s="5" t="str">
        <f>VLOOKUP(A179,Vlookups!O:P,2,FALSE)</f>
        <v>FED/GRANT</v>
      </c>
      <c r="C179" s="5" t="str">
        <f t="shared" si="63"/>
        <v>E</v>
      </c>
      <c r="D179" s="5" t="str">
        <f t="shared" si="64"/>
        <v>21</v>
      </c>
      <c r="E179" s="5" t="str">
        <f t="shared" si="65"/>
        <v>63--</v>
      </c>
      <c r="F179" s="5" t="str">
        <f>VLOOKUP(E179,Vlookups!K:M,3,FALSE)</f>
        <v>Op Exp</v>
      </c>
      <c r="G179" s="5" t="str">
        <f t="shared" si="52"/>
        <v>6399</v>
      </c>
      <c r="H179" s="5" t="str">
        <f t="shared" si="53"/>
        <v>GENERAL SUPPLIES</v>
      </c>
      <c r="I179" s="5" t="str">
        <f t="shared" si="54"/>
        <v>006</v>
      </c>
      <c r="J179" s="5" t="str">
        <f>VLOOKUP(I179,Vlookups!A:D,2,FALSE)</f>
        <v>ARLINGTON HIGH SCHOOL</v>
      </c>
      <c r="K179" s="5" t="str">
        <f>VLOOKUP(I179,Vlookups!A:D,3,FALSE)</f>
        <v>ARLINGTON HS</v>
      </c>
      <c r="L179" s="5" t="str">
        <f t="shared" si="55"/>
        <v>30</v>
      </c>
      <c r="M179" s="5" t="str">
        <f t="shared" si="56"/>
        <v>850</v>
      </c>
      <c r="N179" s="5" t="str">
        <f>VLOOKUP(M179,Vlookups!G:I,2,FALSE)</f>
        <v>DEPUTY SUPT ACADEMICS/STU SERV</v>
      </c>
      <c r="O179" s="5" t="str">
        <f>VLOOKUP(M179,Vlookups!G:I,3,FALSE)</f>
        <v>DSASS</v>
      </c>
      <c r="P179" s="6">
        <f t="shared" si="57"/>
        <v>3411.78</v>
      </c>
      <c r="Q179" s="6">
        <f t="shared" si="58"/>
        <v>0</v>
      </c>
      <c r="R179" s="6">
        <f t="shared" si="59"/>
        <v>3411.78</v>
      </c>
      <c r="S179" s="6">
        <f t="shared" si="60"/>
        <v>0</v>
      </c>
      <c r="T179" s="6">
        <f t="shared" si="61"/>
        <v>-3411.78</v>
      </c>
      <c r="U179" t="s">
        <v>213</v>
      </c>
      <c r="V179" t="s">
        <v>54</v>
      </c>
      <c r="W179" s="2">
        <v>3411.78</v>
      </c>
      <c r="X179" s="2">
        <v>0</v>
      </c>
      <c r="Y179" s="2">
        <v>3411.78</v>
      </c>
      <c r="Z179" s="2">
        <v>0</v>
      </c>
      <c r="AA179" s="2">
        <v>0</v>
      </c>
      <c r="AB179" s="3">
        <v>-3411.78</v>
      </c>
    </row>
    <row r="180" spans="1:28">
      <c r="A180" s="5" t="str">
        <f t="shared" si="62"/>
        <v>211</v>
      </c>
      <c r="B180" s="5" t="str">
        <f>VLOOKUP(A180,Vlookups!O:P,2,FALSE)</f>
        <v>FED/GRANT</v>
      </c>
      <c r="C180" s="5" t="str">
        <f t="shared" si="63"/>
        <v>E</v>
      </c>
      <c r="D180" s="5" t="str">
        <f t="shared" si="64"/>
        <v>21</v>
      </c>
      <c r="E180" s="5" t="str">
        <f t="shared" si="65"/>
        <v>63--</v>
      </c>
      <c r="F180" s="5" t="str">
        <f>VLOOKUP(E180,Vlookups!K:M,3,FALSE)</f>
        <v>Op Exp</v>
      </c>
      <c r="G180" s="5" t="str">
        <f t="shared" si="52"/>
        <v>6399</v>
      </c>
      <c r="H180" s="5" t="str">
        <f t="shared" si="53"/>
        <v>GENERAL SUPPLIES</v>
      </c>
      <c r="I180" s="5" t="str">
        <f t="shared" si="54"/>
        <v>006</v>
      </c>
      <c r="J180" s="5" t="str">
        <f>VLOOKUP(I180,Vlookups!A:D,2,FALSE)</f>
        <v>ARLINGTON HIGH SCHOOL</v>
      </c>
      <c r="K180" s="5" t="str">
        <f>VLOOKUP(I180,Vlookups!A:D,3,FALSE)</f>
        <v>ARLINGTON HS</v>
      </c>
      <c r="L180" s="5" t="str">
        <f t="shared" si="55"/>
        <v>30</v>
      </c>
      <c r="M180" s="5" t="str">
        <f t="shared" si="56"/>
        <v>850</v>
      </c>
      <c r="N180" s="5" t="str">
        <f>VLOOKUP(M180,Vlookups!G:I,2,FALSE)</f>
        <v>DEPUTY SUPT ACADEMICS/STU SERV</v>
      </c>
      <c r="O180" s="5" t="str">
        <f>VLOOKUP(M180,Vlookups!G:I,3,FALSE)</f>
        <v>DSASS</v>
      </c>
      <c r="P180" s="6">
        <f t="shared" si="57"/>
        <v>0</v>
      </c>
      <c r="Q180" s="6">
        <f t="shared" si="58"/>
        <v>0</v>
      </c>
      <c r="R180" s="6">
        <f t="shared" si="59"/>
        <v>0</v>
      </c>
      <c r="S180" s="6">
        <f t="shared" si="60"/>
        <v>3411.78</v>
      </c>
      <c r="T180" s="6">
        <f t="shared" si="61"/>
        <v>3411.78</v>
      </c>
      <c r="U180" t="s">
        <v>214</v>
      </c>
      <c r="V180" t="s">
        <v>54</v>
      </c>
      <c r="W180" s="2">
        <v>0</v>
      </c>
      <c r="X180" s="2">
        <v>0</v>
      </c>
      <c r="Y180" s="2">
        <v>0</v>
      </c>
      <c r="Z180" s="2">
        <v>0</v>
      </c>
      <c r="AA180" s="2">
        <v>3411.78</v>
      </c>
      <c r="AB180" s="2">
        <v>3411.78</v>
      </c>
    </row>
    <row r="181" spans="1:28">
      <c r="A181" s="5" t="str">
        <f t="shared" si="62"/>
        <v>211</v>
      </c>
      <c r="B181" s="5" t="str">
        <f>VLOOKUP(A181,Vlookups!O:P,2,FALSE)</f>
        <v>FED/GRANT</v>
      </c>
      <c r="C181" s="5" t="str">
        <f t="shared" si="63"/>
        <v>E</v>
      </c>
      <c r="D181" s="5" t="str">
        <f t="shared" si="64"/>
        <v>21</v>
      </c>
      <c r="E181" s="5" t="str">
        <f t="shared" si="65"/>
        <v>63--</v>
      </c>
      <c r="F181" s="5" t="str">
        <f>VLOOKUP(E181,Vlookups!K:M,3,FALSE)</f>
        <v>Op Exp</v>
      </c>
      <c r="G181" s="5" t="str">
        <f t="shared" si="52"/>
        <v>6399</v>
      </c>
      <c r="H181" s="5" t="str">
        <f t="shared" si="53"/>
        <v>GENERAL SUPPLIES</v>
      </c>
      <c r="I181" s="5" t="str">
        <f t="shared" si="54"/>
        <v>009</v>
      </c>
      <c r="J181" s="5" t="str">
        <f>VLOOKUP(I181,Vlookups!A:D,2,FALSE)</f>
        <v>KELLER HIGH SCHOOL</v>
      </c>
      <c r="K181" s="5" t="str">
        <f>VLOOKUP(I181,Vlookups!A:D,3,FALSE)</f>
        <v>KELLER HS</v>
      </c>
      <c r="L181" s="5" t="str">
        <f t="shared" si="55"/>
        <v>30</v>
      </c>
      <c r="M181" s="5" t="str">
        <f t="shared" si="56"/>
        <v>850</v>
      </c>
      <c r="N181" s="5" t="str">
        <f>VLOOKUP(M181,Vlookups!G:I,2,FALSE)</f>
        <v>DEPUTY SUPT ACADEMICS/STU SERV</v>
      </c>
      <c r="O181" s="5" t="str">
        <f>VLOOKUP(M181,Vlookups!G:I,3,FALSE)</f>
        <v>DSASS</v>
      </c>
      <c r="P181" s="6">
        <f t="shared" si="57"/>
        <v>3691.96</v>
      </c>
      <c r="Q181" s="6">
        <f t="shared" si="58"/>
        <v>0</v>
      </c>
      <c r="R181" s="6">
        <f t="shared" si="59"/>
        <v>3691.96</v>
      </c>
      <c r="S181" s="6">
        <f t="shared" si="60"/>
        <v>0</v>
      </c>
      <c r="T181" s="6">
        <f t="shared" si="61"/>
        <v>-3691.96</v>
      </c>
      <c r="U181" t="s">
        <v>215</v>
      </c>
      <c r="V181" t="s">
        <v>54</v>
      </c>
      <c r="W181" s="2">
        <v>3691.96</v>
      </c>
      <c r="X181" s="2">
        <v>0</v>
      </c>
      <c r="Y181" s="2">
        <v>3691.96</v>
      </c>
      <c r="Z181" s="2">
        <v>0</v>
      </c>
      <c r="AA181" s="2">
        <v>0</v>
      </c>
      <c r="AB181" s="3">
        <v>-3691.96</v>
      </c>
    </row>
    <row r="182" spans="1:28">
      <c r="A182" s="5" t="str">
        <f t="shared" si="62"/>
        <v>211</v>
      </c>
      <c r="B182" s="5" t="str">
        <f>VLOOKUP(A182,Vlookups!O:P,2,FALSE)</f>
        <v>FED/GRANT</v>
      </c>
      <c r="C182" s="5" t="str">
        <f t="shared" si="63"/>
        <v>E</v>
      </c>
      <c r="D182" s="5" t="str">
        <f t="shared" si="64"/>
        <v>21</v>
      </c>
      <c r="E182" s="5" t="str">
        <f t="shared" si="65"/>
        <v>63--</v>
      </c>
      <c r="F182" s="5" t="str">
        <f>VLOOKUP(E182,Vlookups!K:M,3,FALSE)</f>
        <v>Op Exp</v>
      </c>
      <c r="G182" s="5" t="str">
        <f t="shared" si="52"/>
        <v>6399</v>
      </c>
      <c r="H182" s="5" t="str">
        <f t="shared" si="53"/>
        <v>GENERAL SUPPLIES</v>
      </c>
      <c r="I182" s="5" t="str">
        <f t="shared" si="54"/>
        <v>009</v>
      </c>
      <c r="J182" s="5" t="str">
        <f>VLOOKUP(I182,Vlookups!A:D,2,FALSE)</f>
        <v>KELLER HIGH SCHOOL</v>
      </c>
      <c r="K182" s="5" t="str">
        <f>VLOOKUP(I182,Vlookups!A:D,3,FALSE)</f>
        <v>KELLER HS</v>
      </c>
      <c r="L182" s="5" t="str">
        <f t="shared" si="55"/>
        <v>30</v>
      </c>
      <c r="M182" s="5" t="str">
        <f t="shared" si="56"/>
        <v>850</v>
      </c>
      <c r="N182" s="5" t="str">
        <f>VLOOKUP(M182,Vlookups!G:I,2,FALSE)</f>
        <v>DEPUTY SUPT ACADEMICS/STU SERV</v>
      </c>
      <c r="O182" s="5" t="str">
        <f>VLOOKUP(M182,Vlookups!G:I,3,FALSE)</f>
        <v>DSASS</v>
      </c>
      <c r="P182" s="6">
        <f t="shared" si="57"/>
        <v>0</v>
      </c>
      <c r="Q182" s="6">
        <f t="shared" si="58"/>
        <v>0</v>
      </c>
      <c r="R182" s="6">
        <f t="shared" si="59"/>
        <v>0</v>
      </c>
      <c r="S182" s="6">
        <f t="shared" si="60"/>
        <v>3691.96</v>
      </c>
      <c r="T182" s="6">
        <f t="shared" si="61"/>
        <v>3691.96</v>
      </c>
      <c r="U182" t="s">
        <v>216</v>
      </c>
      <c r="V182" t="s">
        <v>54</v>
      </c>
      <c r="W182" s="2">
        <v>0</v>
      </c>
      <c r="X182" s="2">
        <v>0</v>
      </c>
      <c r="Y182" s="2">
        <v>0</v>
      </c>
      <c r="Z182" s="2">
        <v>0</v>
      </c>
      <c r="AA182" s="2">
        <v>3691.96</v>
      </c>
      <c r="AB182" s="2">
        <v>3691.96</v>
      </c>
    </row>
    <row r="183" spans="1:28">
      <c r="A183" s="5" t="str">
        <f t="shared" si="62"/>
        <v>211</v>
      </c>
      <c r="B183" s="5" t="str">
        <f>VLOOKUP(A183,Vlookups!O:P,2,FALSE)</f>
        <v>FED/GRANT</v>
      </c>
      <c r="C183" s="5" t="str">
        <f t="shared" si="63"/>
        <v>E</v>
      </c>
      <c r="D183" s="5" t="str">
        <f t="shared" si="64"/>
        <v>21</v>
      </c>
      <c r="E183" s="5" t="str">
        <f t="shared" si="65"/>
        <v>63--</v>
      </c>
      <c r="F183" s="5" t="str">
        <f>VLOOKUP(E183,Vlookups!K:M,3,FALSE)</f>
        <v>Op Exp</v>
      </c>
      <c r="G183" s="5" t="str">
        <f t="shared" si="52"/>
        <v>6399</v>
      </c>
      <c r="H183" s="5" t="str">
        <f t="shared" si="53"/>
        <v>GENERAL SUPPLIES</v>
      </c>
      <c r="I183" s="5" t="str">
        <f t="shared" si="54"/>
        <v>011</v>
      </c>
      <c r="J183" s="5" t="str">
        <f>VLOOKUP(I183,Vlookups!A:D,2,FALSE)</f>
        <v>GRAND PRAIRIE MIDDLE SCHOOL</v>
      </c>
      <c r="K183" s="5" t="str">
        <f>VLOOKUP(I183,Vlookups!A:D,3,FALSE)</f>
        <v>GRAND PR K8</v>
      </c>
      <c r="L183" s="5" t="str">
        <f t="shared" si="55"/>
        <v>30</v>
      </c>
      <c r="M183" s="5" t="str">
        <f t="shared" si="56"/>
        <v>850</v>
      </c>
      <c r="N183" s="5" t="str">
        <f>VLOOKUP(M183,Vlookups!G:I,2,FALSE)</f>
        <v>DEPUTY SUPT ACADEMICS/STU SERV</v>
      </c>
      <c r="O183" s="5" t="str">
        <f>VLOOKUP(M183,Vlookups!G:I,3,FALSE)</f>
        <v>DSASS</v>
      </c>
      <c r="P183" s="6">
        <f t="shared" si="57"/>
        <v>5933.52</v>
      </c>
      <c r="Q183" s="6">
        <f t="shared" si="58"/>
        <v>0</v>
      </c>
      <c r="R183" s="6">
        <f t="shared" si="59"/>
        <v>5933.52</v>
      </c>
      <c r="S183" s="6">
        <f t="shared" si="60"/>
        <v>0</v>
      </c>
      <c r="T183" s="6">
        <f t="shared" si="61"/>
        <v>-5933.52</v>
      </c>
      <c r="U183" t="s">
        <v>217</v>
      </c>
      <c r="V183" t="s">
        <v>54</v>
      </c>
      <c r="W183" s="2">
        <v>5933.52</v>
      </c>
      <c r="X183" s="2">
        <v>0</v>
      </c>
      <c r="Y183" s="2">
        <v>5933.52</v>
      </c>
      <c r="Z183" s="2">
        <v>0</v>
      </c>
      <c r="AA183" s="2">
        <v>0</v>
      </c>
      <c r="AB183" s="3">
        <v>-5933.52</v>
      </c>
    </row>
    <row r="184" spans="1:28">
      <c r="A184" s="5" t="str">
        <f t="shared" si="62"/>
        <v>211</v>
      </c>
      <c r="B184" s="5" t="str">
        <f>VLOOKUP(A184,Vlookups!O:P,2,FALSE)</f>
        <v>FED/GRANT</v>
      </c>
      <c r="C184" s="5" t="str">
        <f t="shared" si="63"/>
        <v>E</v>
      </c>
      <c r="D184" s="5" t="str">
        <f t="shared" si="64"/>
        <v>21</v>
      </c>
      <c r="E184" s="5" t="str">
        <f t="shared" si="65"/>
        <v>63--</v>
      </c>
      <c r="F184" s="5" t="str">
        <f>VLOOKUP(E184,Vlookups!K:M,3,FALSE)</f>
        <v>Op Exp</v>
      </c>
      <c r="G184" s="5" t="str">
        <f t="shared" si="52"/>
        <v>6399</v>
      </c>
      <c r="H184" s="5" t="str">
        <f t="shared" si="53"/>
        <v>GENERAL SUPPLIES</v>
      </c>
      <c r="I184" s="5" t="str">
        <f t="shared" si="54"/>
        <v>011</v>
      </c>
      <c r="J184" s="5" t="str">
        <f>VLOOKUP(I184,Vlookups!A:D,2,FALSE)</f>
        <v>GRAND PRAIRIE MIDDLE SCHOOL</v>
      </c>
      <c r="K184" s="5" t="str">
        <f>VLOOKUP(I184,Vlookups!A:D,3,FALSE)</f>
        <v>GRAND PR K8</v>
      </c>
      <c r="L184" s="5" t="str">
        <f t="shared" si="55"/>
        <v>30</v>
      </c>
      <c r="M184" s="5" t="str">
        <f t="shared" si="56"/>
        <v>850</v>
      </c>
      <c r="N184" s="5" t="str">
        <f>VLOOKUP(M184,Vlookups!G:I,2,FALSE)</f>
        <v>DEPUTY SUPT ACADEMICS/STU SERV</v>
      </c>
      <c r="O184" s="5" t="str">
        <f>VLOOKUP(M184,Vlookups!G:I,3,FALSE)</f>
        <v>DSASS</v>
      </c>
      <c r="P184" s="6">
        <f t="shared" si="57"/>
        <v>0</v>
      </c>
      <c r="Q184" s="6">
        <f t="shared" si="58"/>
        <v>0</v>
      </c>
      <c r="R184" s="6">
        <f t="shared" si="59"/>
        <v>0</v>
      </c>
      <c r="S184" s="6">
        <f t="shared" si="60"/>
        <v>5933.52</v>
      </c>
      <c r="T184" s="6">
        <f t="shared" si="61"/>
        <v>5933.52</v>
      </c>
      <c r="U184" t="s">
        <v>218</v>
      </c>
      <c r="V184" t="s">
        <v>54</v>
      </c>
      <c r="W184" s="2">
        <v>0</v>
      </c>
      <c r="X184" s="2">
        <v>0</v>
      </c>
      <c r="Y184" s="2">
        <v>0</v>
      </c>
      <c r="Z184" s="2">
        <v>0</v>
      </c>
      <c r="AA184" s="2">
        <v>5933.52</v>
      </c>
      <c r="AB184" s="2">
        <v>5933.52</v>
      </c>
    </row>
    <row r="185" spans="1:28">
      <c r="A185" s="5" t="str">
        <f t="shared" si="62"/>
        <v>211</v>
      </c>
      <c r="B185" s="5" t="str">
        <f>VLOOKUP(A185,Vlookups!O:P,2,FALSE)</f>
        <v>FED/GRANT</v>
      </c>
      <c r="C185" s="5" t="str">
        <f t="shared" si="63"/>
        <v>E</v>
      </c>
      <c r="D185" s="5" t="str">
        <f t="shared" si="64"/>
        <v>21</v>
      </c>
      <c r="E185" s="5" t="str">
        <f t="shared" si="65"/>
        <v>63--</v>
      </c>
      <c r="F185" s="5" t="str">
        <f>VLOOKUP(E185,Vlookups!K:M,3,FALSE)</f>
        <v>Op Exp</v>
      </c>
      <c r="G185" s="5" t="str">
        <f t="shared" si="52"/>
        <v>6399</v>
      </c>
      <c r="H185" s="5" t="str">
        <f t="shared" si="53"/>
        <v>GENERAL SUPPLIES</v>
      </c>
      <c r="I185" s="5" t="str">
        <f t="shared" si="54"/>
        <v>013</v>
      </c>
      <c r="J185" s="5" t="str">
        <f>VLOOKUP(I185,Vlookups!A:D,2,FALSE)</f>
        <v>NORTH RICHLAND HILLS MIDDLE SC</v>
      </c>
      <c r="K185" s="5" t="str">
        <f>VLOOKUP(I185,Vlookups!A:D,3,FALSE)</f>
        <v>NORTH RICHLAND HILLS K8</v>
      </c>
      <c r="L185" s="5" t="str">
        <f t="shared" si="55"/>
        <v>30</v>
      </c>
      <c r="M185" s="5" t="str">
        <f t="shared" si="56"/>
        <v>850</v>
      </c>
      <c r="N185" s="5" t="str">
        <f>VLOOKUP(M185,Vlookups!G:I,2,FALSE)</f>
        <v>DEPUTY SUPT ACADEMICS/STU SERV</v>
      </c>
      <c r="O185" s="5" t="str">
        <f>VLOOKUP(M185,Vlookups!G:I,3,FALSE)</f>
        <v>DSASS</v>
      </c>
      <c r="P185" s="6">
        <f t="shared" si="57"/>
        <v>5801.66</v>
      </c>
      <c r="Q185" s="6">
        <f t="shared" si="58"/>
        <v>0</v>
      </c>
      <c r="R185" s="6">
        <f t="shared" si="59"/>
        <v>5801.66</v>
      </c>
      <c r="S185" s="6">
        <f t="shared" si="60"/>
        <v>0</v>
      </c>
      <c r="T185" s="6">
        <f t="shared" si="61"/>
        <v>-5801.66</v>
      </c>
      <c r="U185" t="s">
        <v>219</v>
      </c>
      <c r="V185" t="s">
        <v>54</v>
      </c>
      <c r="W185" s="2">
        <v>5801.66</v>
      </c>
      <c r="X185" s="2">
        <v>0</v>
      </c>
      <c r="Y185" s="2">
        <v>5801.66</v>
      </c>
      <c r="Z185" s="2">
        <v>0</v>
      </c>
      <c r="AA185" s="2">
        <v>0</v>
      </c>
      <c r="AB185" s="3">
        <v>-5801.66</v>
      </c>
    </row>
    <row r="186" spans="1:28">
      <c r="A186" s="5" t="str">
        <f t="shared" si="62"/>
        <v>211</v>
      </c>
      <c r="B186" s="5" t="str">
        <f>VLOOKUP(A186,Vlookups!O:P,2,FALSE)</f>
        <v>FED/GRANT</v>
      </c>
      <c r="C186" s="5" t="str">
        <f t="shared" si="63"/>
        <v>E</v>
      </c>
      <c r="D186" s="5" t="str">
        <f t="shared" si="64"/>
        <v>21</v>
      </c>
      <c r="E186" s="5" t="str">
        <f t="shared" si="65"/>
        <v>63--</v>
      </c>
      <c r="F186" s="5" t="str">
        <f>VLOOKUP(E186,Vlookups!K:M,3,FALSE)</f>
        <v>Op Exp</v>
      </c>
      <c r="G186" s="5" t="str">
        <f t="shared" si="52"/>
        <v>6399</v>
      </c>
      <c r="H186" s="5" t="str">
        <f t="shared" si="53"/>
        <v>GENERAL SUPPLIES</v>
      </c>
      <c r="I186" s="5" t="str">
        <f t="shared" si="54"/>
        <v>013</v>
      </c>
      <c r="J186" s="5" t="str">
        <f>VLOOKUP(I186,Vlookups!A:D,2,FALSE)</f>
        <v>NORTH RICHLAND HILLS MIDDLE SC</v>
      </c>
      <c r="K186" s="5" t="str">
        <f>VLOOKUP(I186,Vlookups!A:D,3,FALSE)</f>
        <v>NORTH RICHLAND HILLS K8</v>
      </c>
      <c r="L186" s="5" t="str">
        <f t="shared" si="55"/>
        <v>30</v>
      </c>
      <c r="M186" s="5" t="str">
        <f t="shared" si="56"/>
        <v>850</v>
      </c>
      <c r="N186" s="5" t="str">
        <f>VLOOKUP(M186,Vlookups!G:I,2,FALSE)</f>
        <v>DEPUTY SUPT ACADEMICS/STU SERV</v>
      </c>
      <c r="O186" s="5" t="str">
        <f>VLOOKUP(M186,Vlookups!G:I,3,FALSE)</f>
        <v>DSASS</v>
      </c>
      <c r="P186" s="6">
        <f t="shared" si="57"/>
        <v>0</v>
      </c>
      <c r="Q186" s="6">
        <f t="shared" si="58"/>
        <v>0</v>
      </c>
      <c r="R186" s="6">
        <f t="shared" si="59"/>
        <v>0</v>
      </c>
      <c r="S186" s="6">
        <f t="shared" si="60"/>
        <v>5801.66</v>
      </c>
      <c r="T186" s="6">
        <f t="shared" si="61"/>
        <v>5801.66</v>
      </c>
      <c r="U186" t="s">
        <v>220</v>
      </c>
      <c r="V186" t="s">
        <v>54</v>
      </c>
      <c r="W186" s="2">
        <v>0</v>
      </c>
      <c r="X186" s="2">
        <v>0</v>
      </c>
      <c r="Y186" s="2">
        <v>0</v>
      </c>
      <c r="Z186" s="2">
        <v>0</v>
      </c>
      <c r="AA186" s="2">
        <v>5801.66</v>
      </c>
      <c r="AB186" s="2">
        <v>5801.66</v>
      </c>
    </row>
    <row r="187" spans="1:28">
      <c r="A187" s="5" t="str">
        <f t="shared" si="62"/>
        <v>211</v>
      </c>
      <c r="B187" s="5" t="str">
        <f>VLOOKUP(A187,Vlookups!O:P,2,FALSE)</f>
        <v>FED/GRANT</v>
      </c>
      <c r="C187" s="5" t="str">
        <f t="shared" si="63"/>
        <v>E</v>
      </c>
      <c r="D187" s="5" t="str">
        <f t="shared" si="64"/>
        <v>21</v>
      </c>
      <c r="E187" s="5" t="str">
        <f t="shared" si="65"/>
        <v>63--</v>
      </c>
      <c r="F187" s="5" t="str">
        <f>VLOOKUP(E187,Vlookups!K:M,3,FALSE)</f>
        <v>Op Exp</v>
      </c>
      <c r="G187" s="5" t="str">
        <f t="shared" si="52"/>
        <v>6399</v>
      </c>
      <c r="H187" s="5" t="str">
        <f t="shared" si="53"/>
        <v>GENERAL SUPPLIES</v>
      </c>
      <c r="I187" s="5" t="str">
        <f t="shared" si="54"/>
        <v>015</v>
      </c>
      <c r="J187" s="5" t="str">
        <f>VLOOKUP(I187,Vlookups!A:D,2,FALSE)</f>
        <v>KATY MIDDLE SCHOOL</v>
      </c>
      <c r="K187" s="5" t="str">
        <f>VLOOKUP(I187,Vlookups!A:D,3,FALSE)</f>
        <v>KATY K8</v>
      </c>
      <c r="L187" s="5" t="str">
        <f t="shared" si="55"/>
        <v>30</v>
      </c>
      <c r="M187" s="5" t="str">
        <f t="shared" si="56"/>
        <v>850</v>
      </c>
      <c r="N187" s="5" t="str">
        <f>VLOOKUP(M187,Vlookups!G:I,2,FALSE)</f>
        <v>DEPUTY SUPT ACADEMICS/STU SERV</v>
      </c>
      <c r="O187" s="5" t="str">
        <f>VLOOKUP(M187,Vlookups!G:I,3,FALSE)</f>
        <v>DSASS</v>
      </c>
      <c r="P187" s="6">
        <f t="shared" si="57"/>
        <v>5735.74</v>
      </c>
      <c r="Q187" s="6">
        <f t="shared" si="58"/>
        <v>0</v>
      </c>
      <c r="R187" s="6">
        <f t="shared" si="59"/>
        <v>5735.74</v>
      </c>
      <c r="S187" s="6">
        <f t="shared" si="60"/>
        <v>0</v>
      </c>
      <c r="T187" s="6">
        <f t="shared" si="61"/>
        <v>-5735.74</v>
      </c>
      <c r="U187" t="s">
        <v>221</v>
      </c>
      <c r="V187" t="s">
        <v>54</v>
      </c>
      <c r="W187" s="2">
        <v>5735.74</v>
      </c>
      <c r="X187" s="2">
        <v>0</v>
      </c>
      <c r="Y187" s="2">
        <v>5735.74</v>
      </c>
      <c r="Z187" s="2">
        <v>0</v>
      </c>
      <c r="AA187" s="2">
        <v>0</v>
      </c>
      <c r="AB187" s="3">
        <v>-5735.74</v>
      </c>
    </row>
    <row r="188" spans="1:28">
      <c r="A188" s="5" t="str">
        <f t="shared" si="62"/>
        <v>211</v>
      </c>
      <c r="B188" s="5" t="str">
        <f>VLOOKUP(A188,Vlookups!O:P,2,FALSE)</f>
        <v>FED/GRANT</v>
      </c>
      <c r="C188" s="5" t="str">
        <f t="shared" si="63"/>
        <v>E</v>
      </c>
      <c r="D188" s="5" t="str">
        <f t="shared" si="64"/>
        <v>21</v>
      </c>
      <c r="E188" s="5" t="str">
        <f t="shared" si="65"/>
        <v>63--</v>
      </c>
      <c r="F188" s="5" t="str">
        <f>VLOOKUP(E188,Vlookups!K:M,3,FALSE)</f>
        <v>Op Exp</v>
      </c>
      <c r="G188" s="5" t="str">
        <f t="shared" si="52"/>
        <v>6399</v>
      </c>
      <c r="H188" s="5" t="str">
        <f t="shared" si="53"/>
        <v>GENERAL SUPPLIES</v>
      </c>
      <c r="I188" s="5" t="str">
        <f t="shared" si="54"/>
        <v>015</v>
      </c>
      <c r="J188" s="5" t="str">
        <f>VLOOKUP(I188,Vlookups!A:D,2,FALSE)</f>
        <v>KATY MIDDLE SCHOOL</v>
      </c>
      <c r="K188" s="5" t="str">
        <f>VLOOKUP(I188,Vlookups!A:D,3,FALSE)</f>
        <v>KATY K8</v>
      </c>
      <c r="L188" s="5" t="str">
        <f t="shared" si="55"/>
        <v>30</v>
      </c>
      <c r="M188" s="5" t="str">
        <f t="shared" si="56"/>
        <v>850</v>
      </c>
      <c r="N188" s="5" t="str">
        <f>VLOOKUP(M188,Vlookups!G:I,2,FALSE)</f>
        <v>DEPUTY SUPT ACADEMICS/STU SERV</v>
      </c>
      <c r="O188" s="5" t="str">
        <f>VLOOKUP(M188,Vlookups!G:I,3,FALSE)</f>
        <v>DSASS</v>
      </c>
      <c r="P188" s="6">
        <f t="shared" si="57"/>
        <v>0</v>
      </c>
      <c r="Q188" s="6">
        <f t="shared" si="58"/>
        <v>0</v>
      </c>
      <c r="R188" s="6">
        <f t="shared" si="59"/>
        <v>0</v>
      </c>
      <c r="S188" s="6">
        <f t="shared" si="60"/>
        <v>5735.74</v>
      </c>
      <c r="T188" s="6">
        <f t="shared" si="61"/>
        <v>5735.74</v>
      </c>
      <c r="U188" t="s">
        <v>222</v>
      </c>
      <c r="V188" t="s">
        <v>54</v>
      </c>
      <c r="W188" s="2">
        <v>0</v>
      </c>
      <c r="X188" s="2">
        <v>0</v>
      </c>
      <c r="Y188" s="2">
        <v>0</v>
      </c>
      <c r="Z188" s="2">
        <v>0</v>
      </c>
      <c r="AA188" s="2">
        <v>5735.74</v>
      </c>
      <c r="AB188" s="2">
        <v>5735.74</v>
      </c>
    </row>
    <row r="189" spans="1:28">
      <c r="A189" s="5" t="str">
        <f t="shared" si="62"/>
        <v>211</v>
      </c>
      <c r="B189" s="5" t="str">
        <f>VLOOKUP(A189,Vlookups!O:P,2,FALSE)</f>
        <v>FED/GRANT</v>
      </c>
      <c r="C189" s="5" t="str">
        <f t="shared" si="63"/>
        <v>E</v>
      </c>
      <c r="D189" s="5" t="str">
        <f t="shared" si="64"/>
        <v>21</v>
      </c>
      <c r="E189" s="5" t="str">
        <f t="shared" si="65"/>
        <v>63--</v>
      </c>
      <c r="F189" s="5" t="str">
        <f>VLOOKUP(E189,Vlookups!K:M,3,FALSE)</f>
        <v>Op Exp</v>
      </c>
      <c r="G189" s="5" t="str">
        <f t="shared" si="52"/>
        <v>6399</v>
      </c>
      <c r="H189" s="5" t="str">
        <f t="shared" si="53"/>
        <v>GENERAL SUPPLIES</v>
      </c>
      <c r="I189" s="5" t="str">
        <f t="shared" si="54"/>
        <v>017</v>
      </c>
      <c r="J189" s="5" t="str">
        <f>VLOOKUP(I189,Vlookups!A:D,2,FALSE)</f>
        <v>WESTPARK MIDDLE SCHOOL</v>
      </c>
      <c r="K189" s="5" t="str">
        <f>VLOOKUP(I189,Vlookups!A:D,3,FALSE)</f>
        <v>WESTPARK K8</v>
      </c>
      <c r="L189" s="5" t="str">
        <f t="shared" si="55"/>
        <v>30</v>
      </c>
      <c r="M189" s="5" t="str">
        <f t="shared" si="56"/>
        <v>850</v>
      </c>
      <c r="N189" s="5" t="str">
        <f>VLOOKUP(M189,Vlookups!G:I,2,FALSE)</f>
        <v>DEPUTY SUPT ACADEMICS/STU SERV</v>
      </c>
      <c r="O189" s="5" t="str">
        <f>VLOOKUP(M189,Vlookups!G:I,3,FALSE)</f>
        <v>DSASS</v>
      </c>
      <c r="P189" s="6">
        <f t="shared" si="57"/>
        <v>6147.78</v>
      </c>
      <c r="Q189" s="6">
        <f t="shared" si="58"/>
        <v>0</v>
      </c>
      <c r="R189" s="6">
        <f t="shared" si="59"/>
        <v>6147.78</v>
      </c>
      <c r="S189" s="6">
        <f t="shared" si="60"/>
        <v>0</v>
      </c>
      <c r="T189" s="6">
        <f t="shared" si="61"/>
        <v>-6147.78</v>
      </c>
      <c r="U189" t="s">
        <v>223</v>
      </c>
      <c r="V189" t="s">
        <v>54</v>
      </c>
      <c r="W189" s="2">
        <v>6147.78</v>
      </c>
      <c r="X189" s="2">
        <v>0</v>
      </c>
      <c r="Y189" s="2">
        <v>6147.78</v>
      </c>
      <c r="Z189" s="2">
        <v>0</v>
      </c>
      <c r="AA189" s="2">
        <v>0</v>
      </c>
      <c r="AB189" s="3">
        <v>-6147.78</v>
      </c>
    </row>
    <row r="190" spans="1:28">
      <c r="A190" s="5" t="str">
        <f t="shared" si="62"/>
        <v>211</v>
      </c>
      <c r="B190" s="5" t="str">
        <f>VLOOKUP(A190,Vlookups!O:P,2,FALSE)</f>
        <v>FED/GRANT</v>
      </c>
      <c r="C190" s="5" t="str">
        <f t="shared" si="63"/>
        <v>E</v>
      </c>
      <c r="D190" s="5" t="str">
        <f t="shared" si="64"/>
        <v>21</v>
      </c>
      <c r="E190" s="5" t="str">
        <f t="shared" si="65"/>
        <v>63--</v>
      </c>
      <c r="F190" s="5" t="str">
        <f>VLOOKUP(E190,Vlookups!K:M,3,FALSE)</f>
        <v>Op Exp</v>
      </c>
      <c r="G190" s="5" t="str">
        <f t="shared" si="52"/>
        <v>6399</v>
      </c>
      <c r="H190" s="5" t="str">
        <f t="shared" si="53"/>
        <v>GENERAL SUPPLIES</v>
      </c>
      <c r="I190" s="5" t="str">
        <f t="shared" si="54"/>
        <v>017</v>
      </c>
      <c r="J190" s="5" t="str">
        <f>VLOOKUP(I190,Vlookups!A:D,2,FALSE)</f>
        <v>WESTPARK MIDDLE SCHOOL</v>
      </c>
      <c r="K190" s="5" t="str">
        <f>VLOOKUP(I190,Vlookups!A:D,3,FALSE)</f>
        <v>WESTPARK K8</v>
      </c>
      <c r="L190" s="5" t="str">
        <f t="shared" si="55"/>
        <v>30</v>
      </c>
      <c r="M190" s="5" t="str">
        <f t="shared" si="56"/>
        <v>850</v>
      </c>
      <c r="N190" s="5" t="str">
        <f>VLOOKUP(M190,Vlookups!G:I,2,FALSE)</f>
        <v>DEPUTY SUPT ACADEMICS/STU SERV</v>
      </c>
      <c r="O190" s="5" t="str">
        <f>VLOOKUP(M190,Vlookups!G:I,3,FALSE)</f>
        <v>DSASS</v>
      </c>
      <c r="P190" s="6">
        <f t="shared" si="57"/>
        <v>0</v>
      </c>
      <c r="Q190" s="6">
        <f t="shared" si="58"/>
        <v>0</v>
      </c>
      <c r="R190" s="6">
        <f t="shared" si="59"/>
        <v>0</v>
      </c>
      <c r="S190" s="6">
        <f t="shared" si="60"/>
        <v>6147.78</v>
      </c>
      <c r="T190" s="6">
        <f t="shared" si="61"/>
        <v>6147.78</v>
      </c>
      <c r="U190" t="s">
        <v>224</v>
      </c>
      <c r="V190" t="s">
        <v>54</v>
      </c>
      <c r="W190" s="2">
        <v>0</v>
      </c>
      <c r="X190" s="2">
        <v>0</v>
      </c>
      <c r="Y190" s="2">
        <v>0</v>
      </c>
      <c r="Z190" s="2">
        <v>0</v>
      </c>
      <c r="AA190" s="2">
        <v>6147.78</v>
      </c>
      <c r="AB190" s="2">
        <v>6147.78</v>
      </c>
    </row>
    <row r="191" spans="1:28">
      <c r="A191" s="5" t="str">
        <f t="shared" si="62"/>
        <v>211</v>
      </c>
      <c r="B191" s="5" t="str">
        <f>VLOOKUP(A191,Vlookups!O:P,2,FALSE)</f>
        <v>FED/GRANT</v>
      </c>
      <c r="C191" s="5" t="str">
        <f t="shared" si="63"/>
        <v>E</v>
      </c>
      <c r="D191" s="5" t="str">
        <f t="shared" si="64"/>
        <v>21</v>
      </c>
      <c r="E191" s="5" t="str">
        <f t="shared" si="65"/>
        <v>63--</v>
      </c>
      <c r="F191" s="5" t="str">
        <f>VLOOKUP(E191,Vlookups!K:M,3,FALSE)</f>
        <v>Op Exp</v>
      </c>
      <c r="G191" s="5" t="str">
        <f t="shared" si="52"/>
        <v>6399</v>
      </c>
      <c r="H191" s="5" t="str">
        <f t="shared" si="53"/>
        <v>GENERAL SUPPLIES</v>
      </c>
      <c r="I191" s="5" t="str">
        <f t="shared" si="54"/>
        <v>018</v>
      </c>
      <c r="J191" s="5" t="str">
        <f>VLOOKUP(I191,Vlookups!A:D,2,FALSE)</f>
        <v>KATY/WEST PARK HS</v>
      </c>
      <c r="K191" s="5" t="str">
        <f>VLOOKUP(I191,Vlookups!A:D,3,FALSE)</f>
        <v>KATY WESTPARK HS</v>
      </c>
      <c r="L191" s="5" t="str">
        <f t="shared" si="55"/>
        <v>30</v>
      </c>
      <c r="M191" s="5" t="str">
        <f t="shared" si="56"/>
        <v>850</v>
      </c>
      <c r="N191" s="5" t="str">
        <f>VLOOKUP(M191,Vlookups!G:I,2,FALSE)</f>
        <v>DEPUTY SUPT ACADEMICS/STU SERV</v>
      </c>
      <c r="O191" s="5" t="str">
        <f>VLOOKUP(M191,Vlookups!G:I,3,FALSE)</f>
        <v>DSASS</v>
      </c>
      <c r="P191" s="6">
        <f t="shared" si="57"/>
        <v>2999.72</v>
      </c>
      <c r="Q191" s="6">
        <f t="shared" si="58"/>
        <v>0</v>
      </c>
      <c r="R191" s="6">
        <f t="shared" si="59"/>
        <v>2999.72</v>
      </c>
      <c r="S191" s="6">
        <f t="shared" si="60"/>
        <v>0</v>
      </c>
      <c r="T191" s="6">
        <f t="shared" si="61"/>
        <v>-2999.72</v>
      </c>
      <c r="U191" t="s">
        <v>225</v>
      </c>
      <c r="V191" t="s">
        <v>54</v>
      </c>
      <c r="W191" s="2">
        <v>2999.72</v>
      </c>
      <c r="X191" s="2">
        <v>0</v>
      </c>
      <c r="Y191" s="2">
        <v>2999.72</v>
      </c>
      <c r="Z191" s="2">
        <v>0</v>
      </c>
      <c r="AA191" s="2">
        <v>0</v>
      </c>
      <c r="AB191" s="3">
        <v>-2999.72</v>
      </c>
    </row>
    <row r="192" spans="1:28">
      <c r="A192" s="5" t="str">
        <f t="shared" si="62"/>
        <v>211</v>
      </c>
      <c r="B192" s="5" t="str">
        <f>VLOOKUP(A192,Vlookups!O:P,2,FALSE)</f>
        <v>FED/GRANT</v>
      </c>
      <c r="C192" s="5" t="str">
        <f t="shared" si="63"/>
        <v>E</v>
      </c>
      <c r="D192" s="5" t="str">
        <f t="shared" si="64"/>
        <v>21</v>
      </c>
      <c r="E192" s="5" t="str">
        <f t="shared" si="65"/>
        <v>63--</v>
      </c>
      <c r="F192" s="5" t="str">
        <f>VLOOKUP(E192,Vlookups!K:M,3,FALSE)</f>
        <v>Op Exp</v>
      </c>
      <c r="G192" s="5" t="str">
        <f t="shared" si="52"/>
        <v>6399</v>
      </c>
      <c r="H192" s="5" t="str">
        <f t="shared" si="53"/>
        <v>GENERAL SUPPLIES</v>
      </c>
      <c r="I192" s="5" t="str">
        <f t="shared" si="54"/>
        <v>018</v>
      </c>
      <c r="J192" s="5" t="str">
        <f>VLOOKUP(I192,Vlookups!A:D,2,FALSE)</f>
        <v>KATY/WEST PARK HS</v>
      </c>
      <c r="K192" s="5" t="str">
        <f>VLOOKUP(I192,Vlookups!A:D,3,FALSE)</f>
        <v>KATY WESTPARK HS</v>
      </c>
      <c r="L192" s="5" t="str">
        <f t="shared" si="55"/>
        <v>30</v>
      </c>
      <c r="M192" s="5" t="str">
        <f t="shared" si="56"/>
        <v>850</v>
      </c>
      <c r="N192" s="5" t="str">
        <f>VLOOKUP(M192,Vlookups!G:I,2,FALSE)</f>
        <v>DEPUTY SUPT ACADEMICS/STU SERV</v>
      </c>
      <c r="O192" s="5" t="str">
        <f>VLOOKUP(M192,Vlookups!G:I,3,FALSE)</f>
        <v>DSASS</v>
      </c>
      <c r="P192" s="6">
        <f t="shared" si="57"/>
        <v>0</v>
      </c>
      <c r="Q192" s="6">
        <f t="shared" si="58"/>
        <v>0</v>
      </c>
      <c r="R192" s="6">
        <f t="shared" si="59"/>
        <v>0</v>
      </c>
      <c r="S192" s="6">
        <f t="shared" si="60"/>
        <v>2999.72</v>
      </c>
      <c r="T192" s="6">
        <f t="shared" si="61"/>
        <v>2999.72</v>
      </c>
      <c r="U192" t="s">
        <v>226</v>
      </c>
      <c r="V192" t="s">
        <v>54</v>
      </c>
      <c r="W192" s="2">
        <v>0</v>
      </c>
      <c r="X192" s="2">
        <v>0</v>
      </c>
      <c r="Y192" s="2">
        <v>0</v>
      </c>
      <c r="Z192" s="2">
        <v>0</v>
      </c>
      <c r="AA192" s="2">
        <v>2999.72</v>
      </c>
      <c r="AB192" s="2">
        <v>2999.72</v>
      </c>
    </row>
    <row r="193" spans="1:28">
      <c r="A193" s="5" t="str">
        <f t="shared" si="62"/>
        <v>211</v>
      </c>
      <c r="B193" s="5" t="str">
        <f>VLOOKUP(A193,Vlookups!O:P,2,FALSE)</f>
        <v>FED/GRANT</v>
      </c>
      <c r="C193" s="5" t="str">
        <f t="shared" si="63"/>
        <v>E</v>
      </c>
      <c r="D193" s="5" t="str">
        <f t="shared" si="64"/>
        <v>21</v>
      </c>
      <c r="E193" s="5" t="str">
        <f t="shared" si="65"/>
        <v>63--</v>
      </c>
      <c r="F193" s="5" t="str">
        <f>VLOOKUP(E193,Vlookups!K:M,3,FALSE)</f>
        <v>Op Exp</v>
      </c>
      <c r="G193" s="5" t="str">
        <f t="shared" si="52"/>
        <v>6399</v>
      </c>
      <c r="H193" s="5" t="str">
        <f t="shared" si="53"/>
        <v>GENERAL SUPPLIES</v>
      </c>
      <c r="I193" s="5" t="str">
        <f t="shared" si="54"/>
        <v>020</v>
      </c>
      <c r="J193" s="5" t="str">
        <f>VLOOKUP(I193,Vlookups!A:D,2,FALSE)</f>
        <v>LANCASTER MIDDLE SCHOOL</v>
      </c>
      <c r="K193" s="5" t="str">
        <f>VLOOKUP(I193,Vlookups!A:D,3,FALSE)</f>
        <v>LANCASTER K8</v>
      </c>
      <c r="L193" s="5" t="str">
        <f t="shared" si="55"/>
        <v>30</v>
      </c>
      <c r="M193" s="5" t="str">
        <f t="shared" si="56"/>
        <v>850</v>
      </c>
      <c r="N193" s="5" t="str">
        <f>VLOOKUP(M193,Vlookups!G:I,2,FALSE)</f>
        <v>DEPUTY SUPT ACADEMICS/STU SERV</v>
      </c>
      <c r="O193" s="5" t="str">
        <f>VLOOKUP(M193,Vlookups!G:I,3,FALSE)</f>
        <v>DSASS</v>
      </c>
      <c r="P193" s="6">
        <f t="shared" si="57"/>
        <v>5669.81</v>
      </c>
      <c r="Q193" s="6">
        <f t="shared" si="58"/>
        <v>0</v>
      </c>
      <c r="R193" s="6">
        <f t="shared" si="59"/>
        <v>5669.81</v>
      </c>
      <c r="S193" s="6">
        <f t="shared" si="60"/>
        <v>0</v>
      </c>
      <c r="T193" s="6">
        <f t="shared" si="61"/>
        <v>-5669.81</v>
      </c>
      <c r="U193" t="s">
        <v>227</v>
      </c>
      <c r="V193" t="s">
        <v>54</v>
      </c>
      <c r="W193" s="2">
        <v>5669.81</v>
      </c>
      <c r="X193" s="2">
        <v>0</v>
      </c>
      <c r="Y193" s="2">
        <v>5669.81</v>
      </c>
      <c r="Z193" s="2">
        <v>0</v>
      </c>
      <c r="AA193" s="2">
        <v>0</v>
      </c>
      <c r="AB193" s="3">
        <v>-5669.81</v>
      </c>
    </row>
    <row r="194" spans="1:28">
      <c r="A194" s="5" t="str">
        <f t="shared" si="62"/>
        <v>211</v>
      </c>
      <c r="B194" s="5" t="str">
        <f>VLOOKUP(A194,Vlookups!O:P,2,FALSE)</f>
        <v>FED/GRANT</v>
      </c>
      <c r="C194" s="5" t="str">
        <f t="shared" si="63"/>
        <v>E</v>
      </c>
      <c r="D194" s="5" t="str">
        <f t="shared" si="64"/>
        <v>21</v>
      </c>
      <c r="E194" s="5" t="str">
        <f t="shared" si="65"/>
        <v>63--</v>
      </c>
      <c r="F194" s="5" t="str">
        <f>VLOOKUP(E194,Vlookups!K:M,3,FALSE)</f>
        <v>Op Exp</v>
      </c>
      <c r="G194" s="5" t="str">
        <f t="shared" si="52"/>
        <v>6399</v>
      </c>
      <c r="H194" s="5" t="str">
        <f t="shared" si="53"/>
        <v>GENERAL SUPPLIES</v>
      </c>
      <c r="I194" s="5" t="str">
        <f t="shared" si="54"/>
        <v>020</v>
      </c>
      <c r="J194" s="5" t="str">
        <f>VLOOKUP(I194,Vlookups!A:D,2,FALSE)</f>
        <v>LANCASTER MIDDLE SCHOOL</v>
      </c>
      <c r="K194" s="5" t="str">
        <f>VLOOKUP(I194,Vlookups!A:D,3,FALSE)</f>
        <v>LANCASTER K8</v>
      </c>
      <c r="L194" s="5" t="str">
        <f t="shared" si="55"/>
        <v>30</v>
      </c>
      <c r="M194" s="5" t="str">
        <f t="shared" si="56"/>
        <v>850</v>
      </c>
      <c r="N194" s="5" t="str">
        <f>VLOOKUP(M194,Vlookups!G:I,2,FALSE)</f>
        <v>DEPUTY SUPT ACADEMICS/STU SERV</v>
      </c>
      <c r="O194" s="5" t="str">
        <f>VLOOKUP(M194,Vlookups!G:I,3,FALSE)</f>
        <v>DSASS</v>
      </c>
      <c r="P194" s="6">
        <f t="shared" si="57"/>
        <v>0</v>
      </c>
      <c r="Q194" s="6">
        <f t="shared" si="58"/>
        <v>0</v>
      </c>
      <c r="R194" s="6">
        <f t="shared" si="59"/>
        <v>0</v>
      </c>
      <c r="S194" s="6">
        <f t="shared" si="60"/>
        <v>5669.81</v>
      </c>
      <c r="T194" s="6">
        <f t="shared" si="61"/>
        <v>5669.81</v>
      </c>
      <c r="U194" t="s">
        <v>228</v>
      </c>
      <c r="V194" t="s">
        <v>54</v>
      </c>
      <c r="W194" s="2">
        <v>0</v>
      </c>
      <c r="X194" s="2">
        <v>0</v>
      </c>
      <c r="Y194" s="2">
        <v>0</v>
      </c>
      <c r="Z194" s="2">
        <v>0</v>
      </c>
      <c r="AA194" s="2">
        <v>5669.81</v>
      </c>
      <c r="AB194" s="2">
        <v>5669.81</v>
      </c>
    </row>
    <row r="195" spans="1:28">
      <c r="A195" s="5" t="str">
        <f t="shared" si="62"/>
        <v>211</v>
      </c>
      <c r="B195" s="5" t="str">
        <f>VLOOKUP(A195,Vlookups!O:P,2,FALSE)</f>
        <v>FED/GRANT</v>
      </c>
      <c r="C195" s="5" t="str">
        <f t="shared" si="63"/>
        <v>E</v>
      </c>
      <c r="D195" s="5" t="str">
        <f t="shared" si="64"/>
        <v>21</v>
      </c>
      <c r="E195" s="5" t="str">
        <f t="shared" si="65"/>
        <v>63--</v>
      </c>
      <c r="F195" s="5" t="str">
        <f>VLOOKUP(E195,Vlookups!K:M,3,FALSE)</f>
        <v>Op Exp</v>
      </c>
      <c r="G195" s="5" t="str">
        <f t="shared" si="52"/>
        <v>6399</v>
      </c>
      <c r="H195" s="5" t="str">
        <f t="shared" si="53"/>
        <v>GENERAL SUPPLIES</v>
      </c>
      <c r="I195" s="5" t="str">
        <f t="shared" si="54"/>
        <v>022</v>
      </c>
      <c r="J195" s="5" t="str">
        <f>VLOOKUP(I195,Vlookups!A:D,2,FALSE)</f>
        <v>WOODHAVEN MIDDLE SCHOOL</v>
      </c>
      <c r="K195" s="5" t="str">
        <f>VLOOKUP(I195,Vlookups!A:D,3,FALSE)</f>
        <v>WOODHAVEN K8</v>
      </c>
      <c r="L195" s="5" t="str">
        <f t="shared" si="55"/>
        <v>30</v>
      </c>
      <c r="M195" s="5" t="str">
        <f t="shared" si="56"/>
        <v>850</v>
      </c>
      <c r="N195" s="5" t="str">
        <f>VLOOKUP(M195,Vlookups!G:I,2,FALSE)</f>
        <v>DEPUTY SUPT ACADEMICS/STU SERV</v>
      </c>
      <c r="O195" s="5" t="str">
        <f>VLOOKUP(M195,Vlookups!G:I,3,FALSE)</f>
        <v>DSASS</v>
      </c>
      <c r="P195" s="6">
        <f t="shared" si="57"/>
        <v>7647.65</v>
      </c>
      <c r="Q195" s="6">
        <f t="shared" si="58"/>
        <v>0</v>
      </c>
      <c r="R195" s="6">
        <f t="shared" si="59"/>
        <v>7647.65</v>
      </c>
      <c r="S195" s="6">
        <f t="shared" si="60"/>
        <v>0</v>
      </c>
      <c r="T195" s="6">
        <f t="shared" si="61"/>
        <v>-7647.65</v>
      </c>
      <c r="U195" t="s">
        <v>229</v>
      </c>
      <c r="V195" t="s">
        <v>54</v>
      </c>
      <c r="W195" s="2">
        <v>7647.65</v>
      </c>
      <c r="X195" s="2">
        <v>0</v>
      </c>
      <c r="Y195" s="2">
        <v>7647.65</v>
      </c>
      <c r="Z195" s="2">
        <v>0</v>
      </c>
      <c r="AA195" s="2">
        <v>0</v>
      </c>
      <c r="AB195" s="3">
        <v>-7647.65</v>
      </c>
    </row>
    <row r="196" spans="1:28">
      <c r="A196" s="5" t="str">
        <f t="shared" si="62"/>
        <v>211</v>
      </c>
      <c r="B196" s="5" t="str">
        <f>VLOOKUP(A196,Vlookups!O:P,2,FALSE)</f>
        <v>FED/GRANT</v>
      </c>
      <c r="C196" s="5" t="str">
        <f t="shared" si="63"/>
        <v>E</v>
      </c>
      <c r="D196" s="5" t="str">
        <f t="shared" si="64"/>
        <v>21</v>
      </c>
      <c r="E196" s="5" t="str">
        <f t="shared" si="65"/>
        <v>63--</v>
      </c>
      <c r="F196" s="5" t="str">
        <f>VLOOKUP(E196,Vlookups!K:M,3,FALSE)</f>
        <v>Op Exp</v>
      </c>
      <c r="G196" s="5" t="str">
        <f t="shared" si="52"/>
        <v>6399</v>
      </c>
      <c r="H196" s="5" t="str">
        <f t="shared" si="53"/>
        <v>GENERAL SUPPLIES</v>
      </c>
      <c r="I196" s="5" t="str">
        <f t="shared" si="54"/>
        <v>022</v>
      </c>
      <c r="J196" s="5" t="str">
        <f>VLOOKUP(I196,Vlookups!A:D,2,FALSE)</f>
        <v>WOODHAVEN MIDDLE SCHOOL</v>
      </c>
      <c r="K196" s="5" t="str">
        <f>VLOOKUP(I196,Vlookups!A:D,3,FALSE)</f>
        <v>WOODHAVEN K8</v>
      </c>
      <c r="L196" s="5" t="str">
        <f t="shared" si="55"/>
        <v>30</v>
      </c>
      <c r="M196" s="5" t="str">
        <f t="shared" si="56"/>
        <v>850</v>
      </c>
      <c r="N196" s="5" t="str">
        <f>VLOOKUP(M196,Vlookups!G:I,2,FALSE)</f>
        <v>DEPUTY SUPT ACADEMICS/STU SERV</v>
      </c>
      <c r="O196" s="5" t="str">
        <f>VLOOKUP(M196,Vlookups!G:I,3,FALSE)</f>
        <v>DSASS</v>
      </c>
      <c r="P196" s="6">
        <f t="shared" si="57"/>
        <v>0</v>
      </c>
      <c r="Q196" s="6">
        <f t="shared" si="58"/>
        <v>0</v>
      </c>
      <c r="R196" s="6">
        <f t="shared" si="59"/>
        <v>0</v>
      </c>
      <c r="S196" s="6">
        <f t="shared" si="60"/>
        <v>7647.65</v>
      </c>
      <c r="T196" s="6">
        <f t="shared" si="61"/>
        <v>7647.65</v>
      </c>
      <c r="U196" t="s">
        <v>230</v>
      </c>
      <c r="V196" t="s">
        <v>54</v>
      </c>
      <c r="W196" s="2">
        <v>0</v>
      </c>
      <c r="X196" s="2">
        <v>0</v>
      </c>
      <c r="Y196" s="2">
        <v>0</v>
      </c>
      <c r="Z196" s="2">
        <v>0</v>
      </c>
      <c r="AA196" s="2">
        <v>7647.65</v>
      </c>
      <c r="AB196" s="2">
        <v>7647.65</v>
      </c>
    </row>
    <row r="197" spans="1:28">
      <c r="A197" s="5" t="str">
        <f t="shared" si="62"/>
        <v>211</v>
      </c>
      <c r="B197" s="5" t="str">
        <f>VLOOKUP(A197,Vlookups!O:P,2,FALSE)</f>
        <v>FED/GRANT</v>
      </c>
      <c r="C197" s="5" t="str">
        <f t="shared" si="63"/>
        <v>E</v>
      </c>
      <c r="D197" s="5" t="str">
        <f t="shared" si="64"/>
        <v>21</v>
      </c>
      <c r="E197" s="5" t="str">
        <f t="shared" si="65"/>
        <v>63--</v>
      </c>
      <c r="F197" s="5" t="str">
        <f>VLOOKUP(E197,Vlookups!K:M,3,FALSE)</f>
        <v>Op Exp</v>
      </c>
      <c r="G197" s="5" t="str">
        <f t="shared" si="52"/>
        <v>6399</v>
      </c>
      <c r="H197" s="5" t="str">
        <f t="shared" si="53"/>
        <v>GENERAL SUPPLIES</v>
      </c>
      <c r="I197" s="5" t="str">
        <f t="shared" si="54"/>
        <v>024</v>
      </c>
      <c r="J197" s="5" t="str">
        <f>VLOOKUP(I197,Vlookups!A:D,2,FALSE)</f>
        <v>SAGINAW MIDDLE SCHOOL</v>
      </c>
      <c r="K197" s="5" t="str">
        <f>VLOOKUP(I197,Vlookups!A:D,3,FALSE)</f>
        <v>SAGINAW K8</v>
      </c>
      <c r="L197" s="5" t="str">
        <f t="shared" si="55"/>
        <v>30</v>
      </c>
      <c r="M197" s="5" t="str">
        <f t="shared" si="56"/>
        <v>850</v>
      </c>
      <c r="N197" s="5" t="str">
        <f>VLOOKUP(M197,Vlookups!G:I,2,FALSE)</f>
        <v>DEPUTY SUPT ACADEMICS/STU SERV</v>
      </c>
      <c r="O197" s="5" t="str">
        <f>VLOOKUP(M197,Vlookups!G:I,3,FALSE)</f>
        <v>DSASS</v>
      </c>
      <c r="P197" s="6">
        <f t="shared" si="57"/>
        <v>5867.59</v>
      </c>
      <c r="Q197" s="6">
        <f t="shared" si="58"/>
        <v>0</v>
      </c>
      <c r="R197" s="6">
        <f t="shared" si="59"/>
        <v>5867.59</v>
      </c>
      <c r="S197" s="6">
        <f t="shared" si="60"/>
        <v>0</v>
      </c>
      <c r="T197" s="6">
        <f t="shared" si="61"/>
        <v>-5867.59</v>
      </c>
      <c r="U197" t="s">
        <v>231</v>
      </c>
      <c r="V197" t="s">
        <v>54</v>
      </c>
      <c r="W197" s="2">
        <v>5867.59</v>
      </c>
      <c r="X197" s="2">
        <v>0</v>
      </c>
      <c r="Y197" s="2">
        <v>5867.59</v>
      </c>
      <c r="Z197" s="2">
        <v>0</v>
      </c>
      <c r="AA197" s="2">
        <v>0</v>
      </c>
      <c r="AB197" s="3">
        <v>-5867.59</v>
      </c>
    </row>
    <row r="198" spans="1:28">
      <c r="A198" s="5" t="str">
        <f t="shared" si="62"/>
        <v>211</v>
      </c>
      <c r="B198" s="5" t="str">
        <f>VLOOKUP(A198,Vlookups!O:P,2,FALSE)</f>
        <v>FED/GRANT</v>
      </c>
      <c r="C198" s="5" t="str">
        <f t="shared" si="63"/>
        <v>E</v>
      </c>
      <c r="D198" s="5" t="str">
        <f t="shared" si="64"/>
        <v>21</v>
      </c>
      <c r="E198" s="5" t="str">
        <f t="shared" si="65"/>
        <v>63--</v>
      </c>
      <c r="F198" s="5" t="str">
        <f>VLOOKUP(E198,Vlookups!K:M,3,FALSE)</f>
        <v>Op Exp</v>
      </c>
      <c r="G198" s="5" t="str">
        <f t="shared" si="52"/>
        <v>6399</v>
      </c>
      <c r="H198" s="5" t="str">
        <f t="shared" si="53"/>
        <v>GENERAL SUPPLIES</v>
      </c>
      <c r="I198" s="5" t="str">
        <f t="shared" si="54"/>
        <v>024</v>
      </c>
      <c r="J198" s="5" t="str">
        <f>VLOOKUP(I198,Vlookups!A:D,2,FALSE)</f>
        <v>SAGINAW MIDDLE SCHOOL</v>
      </c>
      <c r="K198" s="5" t="str">
        <f>VLOOKUP(I198,Vlookups!A:D,3,FALSE)</f>
        <v>SAGINAW K8</v>
      </c>
      <c r="L198" s="5" t="str">
        <f t="shared" si="55"/>
        <v>30</v>
      </c>
      <c r="M198" s="5" t="str">
        <f t="shared" si="56"/>
        <v>850</v>
      </c>
      <c r="N198" s="5" t="str">
        <f>VLOOKUP(M198,Vlookups!G:I,2,FALSE)</f>
        <v>DEPUTY SUPT ACADEMICS/STU SERV</v>
      </c>
      <c r="O198" s="5" t="str">
        <f>VLOOKUP(M198,Vlookups!G:I,3,FALSE)</f>
        <v>DSASS</v>
      </c>
      <c r="P198" s="6">
        <f t="shared" si="57"/>
        <v>0</v>
      </c>
      <c r="Q198" s="6">
        <f t="shared" si="58"/>
        <v>0</v>
      </c>
      <c r="R198" s="6">
        <f t="shared" si="59"/>
        <v>0</v>
      </c>
      <c r="S198" s="6">
        <f t="shared" si="60"/>
        <v>5867.59</v>
      </c>
      <c r="T198" s="6">
        <f t="shared" si="61"/>
        <v>5867.59</v>
      </c>
      <c r="U198" t="s">
        <v>232</v>
      </c>
      <c r="V198" t="s">
        <v>54</v>
      </c>
      <c r="W198" s="2">
        <v>0</v>
      </c>
      <c r="X198" s="2">
        <v>0</v>
      </c>
      <c r="Y198" s="2">
        <v>0</v>
      </c>
      <c r="Z198" s="2">
        <v>0</v>
      </c>
      <c r="AA198" s="2">
        <v>5867.59</v>
      </c>
      <c r="AB198" s="2">
        <v>5867.59</v>
      </c>
    </row>
    <row r="199" spans="1:28">
      <c r="A199" s="5" t="str">
        <f t="shared" si="62"/>
        <v>211</v>
      </c>
      <c r="B199" s="5" t="str">
        <f>VLOOKUP(A199,Vlookups!O:P,2,FALSE)</f>
        <v>FED/GRANT</v>
      </c>
      <c r="C199" s="5" t="str">
        <f t="shared" si="63"/>
        <v>E</v>
      </c>
      <c r="D199" s="5" t="str">
        <f t="shared" si="64"/>
        <v>21</v>
      </c>
      <c r="E199" s="5" t="str">
        <f t="shared" si="65"/>
        <v>63--</v>
      </c>
      <c r="F199" s="5" t="str">
        <f>VLOOKUP(E199,Vlookups!K:M,3,FALSE)</f>
        <v>Op Exp</v>
      </c>
      <c r="G199" s="5" t="str">
        <f t="shared" si="52"/>
        <v>6399</v>
      </c>
      <c r="H199" s="5" t="str">
        <f t="shared" si="53"/>
        <v>GENERAL SUPPLIES</v>
      </c>
      <c r="I199" s="5" t="str">
        <f t="shared" si="54"/>
        <v>026</v>
      </c>
      <c r="J199" s="5" t="str">
        <f>VLOOKUP(I199,Vlookups!A:D,2,FALSE)</f>
        <v>WM LAKES MIDDLE SCHOOL</v>
      </c>
      <c r="K199" s="5" t="str">
        <f>VLOOKUP(I199,Vlookups!A:D,3,FALSE)</f>
        <v>WINDMILL LAKES K8</v>
      </c>
      <c r="L199" s="5" t="str">
        <f t="shared" si="55"/>
        <v>30</v>
      </c>
      <c r="M199" s="5" t="str">
        <f t="shared" si="56"/>
        <v>850</v>
      </c>
      <c r="N199" s="5" t="str">
        <f>VLOOKUP(M199,Vlookups!G:I,2,FALSE)</f>
        <v>DEPUTY SUPT ACADEMICS/STU SERV</v>
      </c>
      <c r="O199" s="5" t="str">
        <f>VLOOKUP(M199,Vlookups!G:I,3,FALSE)</f>
        <v>DSASS</v>
      </c>
      <c r="P199" s="6">
        <f t="shared" si="57"/>
        <v>5323.69</v>
      </c>
      <c r="Q199" s="6">
        <f t="shared" si="58"/>
        <v>0</v>
      </c>
      <c r="R199" s="6">
        <f t="shared" si="59"/>
        <v>5323.69</v>
      </c>
      <c r="S199" s="6">
        <f t="shared" si="60"/>
        <v>0</v>
      </c>
      <c r="T199" s="6">
        <f t="shared" si="61"/>
        <v>-5323.69</v>
      </c>
      <c r="U199" t="s">
        <v>233</v>
      </c>
      <c r="V199" t="s">
        <v>54</v>
      </c>
      <c r="W199" s="2">
        <v>5323.69</v>
      </c>
      <c r="X199" s="2">
        <v>0</v>
      </c>
      <c r="Y199" s="2">
        <v>5323.69</v>
      </c>
      <c r="Z199" s="2">
        <v>0</v>
      </c>
      <c r="AA199" s="2">
        <v>0</v>
      </c>
      <c r="AB199" s="3">
        <v>-5323.69</v>
      </c>
    </row>
    <row r="200" spans="1:28">
      <c r="A200" s="5" t="str">
        <f t="shared" si="62"/>
        <v>211</v>
      </c>
      <c r="B200" s="5" t="str">
        <f>VLOOKUP(A200,Vlookups!O:P,2,FALSE)</f>
        <v>FED/GRANT</v>
      </c>
      <c r="C200" s="5" t="str">
        <f t="shared" si="63"/>
        <v>E</v>
      </c>
      <c r="D200" s="5" t="str">
        <f t="shared" si="64"/>
        <v>21</v>
      </c>
      <c r="E200" s="5" t="str">
        <f t="shared" si="65"/>
        <v>63--</v>
      </c>
      <c r="F200" s="5" t="str">
        <f>VLOOKUP(E200,Vlookups!K:M,3,FALSE)</f>
        <v>Op Exp</v>
      </c>
      <c r="G200" s="5" t="str">
        <f t="shared" si="52"/>
        <v>6399</v>
      </c>
      <c r="H200" s="5" t="str">
        <f t="shared" si="53"/>
        <v>GENERAL SUPPLIES</v>
      </c>
      <c r="I200" s="5" t="str">
        <f t="shared" si="54"/>
        <v>026</v>
      </c>
      <c r="J200" s="5" t="str">
        <f>VLOOKUP(I200,Vlookups!A:D,2,FALSE)</f>
        <v>WM LAKES MIDDLE SCHOOL</v>
      </c>
      <c r="K200" s="5" t="str">
        <f>VLOOKUP(I200,Vlookups!A:D,3,FALSE)</f>
        <v>WINDMILL LAKES K8</v>
      </c>
      <c r="L200" s="5" t="str">
        <f t="shared" si="55"/>
        <v>30</v>
      </c>
      <c r="M200" s="5" t="str">
        <f t="shared" si="56"/>
        <v>850</v>
      </c>
      <c r="N200" s="5" t="str">
        <f>VLOOKUP(M200,Vlookups!G:I,2,FALSE)</f>
        <v>DEPUTY SUPT ACADEMICS/STU SERV</v>
      </c>
      <c r="O200" s="5" t="str">
        <f>VLOOKUP(M200,Vlookups!G:I,3,FALSE)</f>
        <v>DSASS</v>
      </c>
      <c r="P200" s="6">
        <f t="shared" si="57"/>
        <v>0</v>
      </c>
      <c r="Q200" s="6">
        <f t="shared" si="58"/>
        <v>0</v>
      </c>
      <c r="R200" s="6">
        <f t="shared" si="59"/>
        <v>0</v>
      </c>
      <c r="S200" s="6">
        <f t="shared" si="60"/>
        <v>5323.69</v>
      </c>
      <c r="T200" s="6">
        <f t="shared" si="61"/>
        <v>5323.69</v>
      </c>
      <c r="U200" t="s">
        <v>234</v>
      </c>
      <c r="V200" t="s">
        <v>54</v>
      </c>
      <c r="W200" s="2">
        <v>0</v>
      </c>
      <c r="X200" s="2">
        <v>0</v>
      </c>
      <c r="Y200" s="2">
        <v>0</v>
      </c>
      <c r="Z200" s="2">
        <v>0</v>
      </c>
      <c r="AA200" s="2">
        <v>5323.69</v>
      </c>
      <c r="AB200" s="2">
        <v>5323.69</v>
      </c>
    </row>
    <row r="201" spans="1:28">
      <c r="A201" s="5" t="str">
        <f t="shared" si="62"/>
        <v>211</v>
      </c>
      <c r="B201" s="5" t="str">
        <f>VLOOKUP(A201,Vlookups!O:P,2,FALSE)</f>
        <v>FED/GRANT</v>
      </c>
      <c r="C201" s="5" t="str">
        <f t="shared" si="63"/>
        <v>E</v>
      </c>
      <c r="D201" s="5" t="str">
        <f t="shared" si="64"/>
        <v>21</v>
      </c>
      <c r="E201" s="5" t="str">
        <f t="shared" si="65"/>
        <v>63--</v>
      </c>
      <c r="F201" s="5" t="str">
        <f>VLOOKUP(E201,Vlookups!K:M,3,FALSE)</f>
        <v>Op Exp</v>
      </c>
      <c r="G201" s="5" t="str">
        <f t="shared" ref="G201:G217" si="66">MID(U201,10,4)</f>
        <v>6399</v>
      </c>
      <c r="H201" s="5" t="str">
        <f t="shared" ref="H201:H217" si="67">V201</f>
        <v>GENERAL SUPPLIES</v>
      </c>
      <c r="I201" s="5" t="str">
        <f t="shared" ref="I201:I217" si="68">LEFT(RIGHT(U201,12),3)</f>
        <v>028</v>
      </c>
      <c r="J201" s="5" t="str">
        <f>VLOOKUP(I201,Vlookups!A:D,2,FALSE)</f>
        <v>HOUSTON OREM MIDDLE SCHOOL</v>
      </c>
      <c r="K201" s="5" t="str">
        <f>VLOOKUP(I201,Vlookups!A:D,3,FALSE)</f>
        <v>OREM K8</v>
      </c>
      <c r="L201" s="5" t="str">
        <f t="shared" ref="L201:L217" si="69">LEFT(RIGHT(U201,6),2)</f>
        <v>30</v>
      </c>
      <c r="M201" s="5" t="str">
        <f t="shared" ref="M201:M217" si="70">RIGHT(U201,3)</f>
        <v>850</v>
      </c>
      <c r="N201" s="5" t="str">
        <f>VLOOKUP(M201,Vlookups!G:I,2,FALSE)</f>
        <v>DEPUTY SUPT ACADEMICS/STU SERV</v>
      </c>
      <c r="O201" s="5" t="str">
        <f>VLOOKUP(M201,Vlookups!G:I,3,FALSE)</f>
        <v>DSASS</v>
      </c>
      <c r="P201" s="6">
        <f t="shared" ref="P201:P217" si="71">W201</f>
        <v>5455.54</v>
      </c>
      <c r="Q201" s="6">
        <f t="shared" ref="Q201:Q217" si="72">X201</f>
        <v>0</v>
      </c>
      <c r="R201" s="6">
        <f t="shared" ref="R201:R217" si="73">Y201</f>
        <v>5455.54</v>
      </c>
      <c r="S201" s="6">
        <f t="shared" ref="S201:S217" si="74">AA201</f>
        <v>0</v>
      </c>
      <c r="T201" s="6">
        <f t="shared" ref="T201:T217" si="75">AB201</f>
        <v>-5455.54</v>
      </c>
      <c r="U201" t="s">
        <v>235</v>
      </c>
      <c r="V201" t="s">
        <v>54</v>
      </c>
      <c r="W201" s="2">
        <v>5455.54</v>
      </c>
      <c r="X201" s="2">
        <v>0</v>
      </c>
      <c r="Y201" s="2">
        <v>5455.54</v>
      </c>
      <c r="Z201" s="2">
        <v>0</v>
      </c>
      <c r="AA201" s="2">
        <v>0</v>
      </c>
      <c r="AB201" s="3">
        <v>-5455.54</v>
      </c>
    </row>
    <row r="202" spans="1:28">
      <c r="A202" s="5" t="str">
        <f t="shared" si="62"/>
        <v>211</v>
      </c>
      <c r="B202" s="5" t="str">
        <f>VLOOKUP(A202,Vlookups!O:P,2,FALSE)</f>
        <v>FED/GRANT</v>
      </c>
      <c r="C202" s="5" t="str">
        <f t="shared" si="63"/>
        <v>E</v>
      </c>
      <c r="D202" s="5" t="str">
        <f t="shared" si="64"/>
        <v>21</v>
      </c>
      <c r="E202" s="5" t="str">
        <f t="shared" si="65"/>
        <v>63--</v>
      </c>
      <c r="F202" s="5" t="str">
        <f>VLOOKUP(E202,Vlookups!K:M,3,FALSE)</f>
        <v>Op Exp</v>
      </c>
      <c r="G202" s="5" t="str">
        <f t="shared" si="66"/>
        <v>6399</v>
      </c>
      <c r="H202" s="5" t="str">
        <f t="shared" si="67"/>
        <v>GENERAL SUPPLIES</v>
      </c>
      <c r="I202" s="5" t="str">
        <f t="shared" si="68"/>
        <v>028</v>
      </c>
      <c r="J202" s="5" t="str">
        <f>VLOOKUP(I202,Vlookups!A:D,2,FALSE)</f>
        <v>HOUSTON OREM MIDDLE SCHOOL</v>
      </c>
      <c r="K202" s="5" t="str">
        <f>VLOOKUP(I202,Vlookups!A:D,3,FALSE)</f>
        <v>OREM K8</v>
      </c>
      <c r="L202" s="5" t="str">
        <f t="shared" si="69"/>
        <v>30</v>
      </c>
      <c r="M202" s="5" t="str">
        <f t="shared" si="70"/>
        <v>850</v>
      </c>
      <c r="N202" s="5" t="str">
        <f>VLOOKUP(M202,Vlookups!G:I,2,FALSE)</f>
        <v>DEPUTY SUPT ACADEMICS/STU SERV</v>
      </c>
      <c r="O202" s="5" t="str">
        <f>VLOOKUP(M202,Vlookups!G:I,3,FALSE)</f>
        <v>DSASS</v>
      </c>
      <c r="P202" s="6">
        <f t="shared" si="71"/>
        <v>0</v>
      </c>
      <c r="Q202" s="6">
        <f t="shared" si="72"/>
        <v>0</v>
      </c>
      <c r="R202" s="6">
        <f t="shared" si="73"/>
        <v>0</v>
      </c>
      <c r="S202" s="6">
        <f t="shared" si="74"/>
        <v>5455.54</v>
      </c>
      <c r="T202" s="6">
        <f t="shared" si="75"/>
        <v>5455.54</v>
      </c>
      <c r="U202" t="s">
        <v>236</v>
      </c>
      <c r="V202" t="s">
        <v>54</v>
      </c>
      <c r="W202" s="2">
        <v>0</v>
      </c>
      <c r="X202" s="2">
        <v>0</v>
      </c>
      <c r="Y202" s="2">
        <v>0</v>
      </c>
      <c r="Z202" s="2">
        <v>0</v>
      </c>
      <c r="AA202" s="2">
        <v>5455.54</v>
      </c>
      <c r="AB202" s="2">
        <v>5455.54</v>
      </c>
    </row>
    <row r="203" spans="1:28">
      <c r="A203" s="5" t="str">
        <f t="shared" si="62"/>
        <v>211</v>
      </c>
      <c r="B203" s="5" t="str">
        <f>VLOOKUP(A203,Vlookups!O:P,2,FALSE)</f>
        <v>FED/GRANT</v>
      </c>
      <c r="C203" s="5" t="str">
        <f t="shared" si="63"/>
        <v>E</v>
      </c>
      <c r="D203" s="5" t="str">
        <f t="shared" si="64"/>
        <v>21</v>
      </c>
      <c r="E203" s="5" t="str">
        <f t="shared" si="65"/>
        <v>63--</v>
      </c>
      <c r="F203" s="5" t="str">
        <f>VLOOKUP(E203,Vlookups!K:M,3,FALSE)</f>
        <v>Op Exp</v>
      </c>
      <c r="G203" s="5" t="str">
        <f t="shared" si="66"/>
        <v>6399</v>
      </c>
      <c r="H203" s="5" t="str">
        <f t="shared" si="67"/>
        <v>GENERAL SUPPLIES</v>
      </c>
      <c r="I203" s="5" t="str">
        <f t="shared" si="68"/>
        <v>031</v>
      </c>
      <c r="J203" s="5" t="str">
        <f>VLOOKUP(I203,Vlookups!A:D,2,FALSE)</f>
        <v>COLLEGE STATION MIDDLE SCHOOL</v>
      </c>
      <c r="K203" s="5" t="str">
        <f>VLOOKUP(I203,Vlookups!A:D,3,FALSE)</f>
        <v>COLLEGE STATION K8</v>
      </c>
      <c r="L203" s="5" t="str">
        <f t="shared" si="69"/>
        <v>30</v>
      </c>
      <c r="M203" s="5" t="str">
        <f t="shared" si="70"/>
        <v>850</v>
      </c>
      <c r="N203" s="5" t="str">
        <f>VLOOKUP(M203,Vlookups!G:I,2,FALSE)</f>
        <v>DEPUTY SUPT ACADEMICS/STU SERV</v>
      </c>
      <c r="O203" s="5" t="str">
        <f>VLOOKUP(M203,Vlookups!G:I,3,FALSE)</f>
        <v>DSASS</v>
      </c>
      <c r="P203" s="6">
        <f t="shared" si="71"/>
        <v>5521.47</v>
      </c>
      <c r="Q203" s="6">
        <f t="shared" si="72"/>
        <v>0</v>
      </c>
      <c r="R203" s="6">
        <f t="shared" si="73"/>
        <v>5521.47</v>
      </c>
      <c r="S203" s="6">
        <f t="shared" si="74"/>
        <v>0</v>
      </c>
      <c r="T203" s="6">
        <f t="shared" si="75"/>
        <v>-5521.47</v>
      </c>
      <c r="U203" t="s">
        <v>237</v>
      </c>
      <c r="V203" t="s">
        <v>54</v>
      </c>
      <c r="W203" s="2">
        <v>5521.47</v>
      </c>
      <c r="X203" s="2">
        <v>0</v>
      </c>
      <c r="Y203" s="2">
        <v>5521.47</v>
      </c>
      <c r="Z203" s="2">
        <v>0</v>
      </c>
      <c r="AA203" s="2">
        <v>0</v>
      </c>
      <c r="AB203" s="3">
        <v>-5521.47</v>
      </c>
    </row>
    <row r="204" spans="1:28">
      <c r="A204" s="5" t="str">
        <f t="shared" si="62"/>
        <v>211</v>
      </c>
      <c r="B204" s="5" t="str">
        <f>VLOOKUP(A204,Vlookups!O:P,2,FALSE)</f>
        <v>FED/GRANT</v>
      </c>
      <c r="C204" s="5" t="str">
        <f t="shared" si="63"/>
        <v>E</v>
      </c>
      <c r="D204" s="5" t="str">
        <f t="shared" si="64"/>
        <v>21</v>
      </c>
      <c r="E204" s="5" t="str">
        <f t="shared" si="65"/>
        <v>63--</v>
      </c>
      <c r="F204" s="5" t="str">
        <f>VLOOKUP(E204,Vlookups!K:M,3,FALSE)</f>
        <v>Op Exp</v>
      </c>
      <c r="G204" s="5" t="str">
        <f t="shared" si="66"/>
        <v>6399</v>
      </c>
      <c r="H204" s="5" t="str">
        <f t="shared" si="67"/>
        <v>GENERAL SUPPLIES</v>
      </c>
      <c r="I204" s="5" t="str">
        <f t="shared" si="68"/>
        <v>031</v>
      </c>
      <c r="J204" s="5" t="str">
        <f>VLOOKUP(I204,Vlookups!A:D,2,FALSE)</f>
        <v>COLLEGE STATION MIDDLE SCHOOL</v>
      </c>
      <c r="K204" s="5" t="str">
        <f>VLOOKUP(I204,Vlookups!A:D,3,FALSE)</f>
        <v>COLLEGE STATION K8</v>
      </c>
      <c r="L204" s="5" t="str">
        <f t="shared" si="69"/>
        <v>30</v>
      </c>
      <c r="M204" s="5" t="str">
        <f t="shared" si="70"/>
        <v>850</v>
      </c>
      <c r="N204" s="5" t="str">
        <f>VLOOKUP(M204,Vlookups!G:I,2,FALSE)</f>
        <v>DEPUTY SUPT ACADEMICS/STU SERV</v>
      </c>
      <c r="O204" s="5" t="str">
        <f>VLOOKUP(M204,Vlookups!G:I,3,FALSE)</f>
        <v>DSASS</v>
      </c>
      <c r="P204" s="6">
        <f t="shared" si="71"/>
        <v>0</v>
      </c>
      <c r="Q204" s="6">
        <f t="shared" si="72"/>
        <v>0</v>
      </c>
      <c r="R204" s="6">
        <f t="shared" si="73"/>
        <v>0</v>
      </c>
      <c r="S204" s="6">
        <f t="shared" si="74"/>
        <v>5521.47</v>
      </c>
      <c r="T204" s="6">
        <f t="shared" si="75"/>
        <v>5521.47</v>
      </c>
      <c r="U204" t="s">
        <v>238</v>
      </c>
      <c r="V204" t="s">
        <v>54</v>
      </c>
      <c r="W204" s="2">
        <v>0</v>
      </c>
      <c r="X204" s="2">
        <v>0</v>
      </c>
      <c r="Y204" s="2">
        <v>0</v>
      </c>
      <c r="Z204" s="2">
        <v>0</v>
      </c>
      <c r="AA204" s="2">
        <v>5521.47</v>
      </c>
      <c r="AB204" s="2">
        <v>5521.47</v>
      </c>
    </row>
    <row r="205" spans="1:28">
      <c r="A205" s="5" t="str">
        <f t="shared" si="62"/>
        <v>211</v>
      </c>
      <c r="B205" s="5" t="str">
        <f>VLOOKUP(A205,Vlookups!O:P,2,FALSE)</f>
        <v>FED/GRANT</v>
      </c>
      <c r="C205" s="5" t="str">
        <f t="shared" si="63"/>
        <v>E</v>
      </c>
      <c r="D205" s="5" t="str">
        <f t="shared" si="64"/>
        <v>21</v>
      </c>
      <c r="E205" s="5" t="str">
        <f t="shared" si="65"/>
        <v>63--</v>
      </c>
      <c r="F205" s="5" t="str">
        <f>VLOOKUP(E205,Vlookups!K:M,3,FALSE)</f>
        <v>Op Exp</v>
      </c>
      <c r="G205" s="5" t="str">
        <f t="shared" si="66"/>
        <v>6399</v>
      </c>
      <c r="H205" s="5" t="str">
        <f t="shared" si="67"/>
        <v>GENERAL SUPPLIES</v>
      </c>
      <c r="I205" s="5" t="str">
        <f t="shared" si="68"/>
        <v>032</v>
      </c>
      <c r="J205" s="5" t="str">
        <f>VLOOKUP(I205,Vlookups!A:D,2,FALSE)</f>
        <v>LANCASTER HS</v>
      </c>
      <c r="K205" s="5" t="str">
        <f>VLOOKUP(I205,Vlookups!A:D,3,FALSE)</f>
        <v>LANCASTER HS</v>
      </c>
      <c r="L205" s="5" t="str">
        <f t="shared" si="69"/>
        <v>30</v>
      </c>
      <c r="M205" s="5" t="str">
        <f t="shared" si="70"/>
        <v>850</v>
      </c>
      <c r="N205" s="5" t="str">
        <f>VLOOKUP(M205,Vlookups!G:I,2,FALSE)</f>
        <v>DEPUTY SUPT ACADEMICS/STU SERV</v>
      </c>
      <c r="O205" s="5" t="str">
        <f>VLOOKUP(M205,Vlookups!G:I,3,FALSE)</f>
        <v>DSASS</v>
      </c>
      <c r="P205" s="6">
        <f t="shared" si="71"/>
        <v>955.96</v>
      </c>
      <c r="Q205" s="6">
        <f t="shared" si="72"/>
        <v>0</v>
      </c>
      <c r="R205" s="6">
        <f t="shared" si="73"/>
        <v>955.96</v>
      </c>
      <c r="S205" s="6">
        <f t="shared" si="74"/>
        <v>0</v>
      </c>
      <c r="T205" s="6">
        <f t="shared" si="75"/>
        <v>-955.96</v>
      </c>
      <c r="U205" t="s">
        <v>239</v>
      </c>
      <c r="V205" t="s">
        <v>54</v>
      </c>
      <c r="W205" s="2">
        <v>955.96</v>
      </c>
      <c r="X205" s="2">
        <v>0</v>
      </c>
      <c r="Y205" s="2">
        <v>955.96</v>
      </c>
      <c r="Z205" s="2">
        <v>0</v>
      </c>
      <c r="AA205" s="2">
        <v>0</v>
      </c>
      <c r="AB205" s="3">
        <v>-955.96</v>
      </c>
    </row>
    <row r="206" spans="1:28">
      <c r="A206" s="5" t="str">
        <f t="shared" si="62"/>
        <v>211</v>
      </c>
      <c r="B206" s="5" t="str">
        <f>VLOOKUP(A206,Vlookups!O:P,2,FALSE)</f>
        <v>FED/GRANT</v>
      </c>
      <c r="C206" s="5" t="str">
        <f t="shared" si="63"/>
        <v>E</v>
      </c>
      <c r="D206" s="5" t="str">
        <f t="shared" si="64"/>
        <v>21</v>
      </c>
      <c r="E206" s="5" t="str">
        <f t="shared" si="65"/>
        <v>63--</v>
      </c>
      <c r="F206" s="5" t="str">
        <f>VLOOKUP(E206,Vlookups!K:M,3,FALSE)</f>
        <v>Op Exp</v>
      </c>
      <c r="G206" s="5" t="str">
        <f t="shared" si="66"/>
        <v>6399</v>
      </c>
      <c r="H206" s="5" t="str">
        <f t="shared" si="67"/>
        <v>GENERAL SUPPLIES</v>
      </c>
      <c r="I206" s="5" t="str">
        <f t="shared" si="68"/>
        <v>032</v>
      </c>
      <c r="J206" s="5" t="str">
        <f>VLOOKUP(I206,Vlookups!A:D,2,FALSE)</f>
        <v>LANCASTER HS</v>
      </c>
      <c r="K206" s="5" t="str">
        <f>VLOOKUP(I206,Vlookups!A:D,3,FALSE)</f>
        <v>LANCASTER HS</v>
      </c>
      <c r="L206" s="5" t="str">
        <f t="shared" si="69"/>
        <v>30</v>
      </c>
      <c r="M206" s="5" t="str">
        <f t="shared" si="70"/>
        <v>850</v>
      </c>
      <c r="N206" s="5" t="str">
        <f>VLOOKUP(M206,Vlookups!G:I,2,FALSE)</f>
        <v>DEPUTY SUPT ACADEMICS/STU SERV</v>
      </c>
      <c r="O206" s="5" t="str">
        <f>VLOOKUP(M206,Vlookups!G:I,3,FALSE)</f>
        <v>DSASS</v>
      </c>
      <c r="P206" s="6">
        <f t="shared" si="71"/>
        <v>0</v>
      </c>
      <c r="Q206" s="6">
        <f t="shared" si="72"/>
        <v>0</v>
      </c>
      <c r="R206" s="6">
        <f t="shared" si="73"/>
        <v>0</v>
      </c>
      <c r="S206" s="6">
        <f t="shared" si="74"/>
        <v>955.96</v>
      </c>
      <c r="T206" s="6">
        <f t="shared" si="75"/>
        <v>955.96</v>
      </c>
      <c r="U206" t="s">
        <v>240</v>
      </c>
      <c r="V206" t="s">
        <v>54</v>
      </c>
      <c r="W206" s="2">
        <v>0</v>
      </c>
      <c r="X206" s="2">
        <v>0</v>
      </c>
      <c r="Y206" s="2">
        <v>0</v>
      </c>
      <c r="Z206" s="2">
        <v>0</v>
      </c>
      <c r="AA206" s="2">
        <v>955.96</v>
      </c>
      <c r="AB206" s="2">
        <v>955.96</v>
      </c>
    </row>
    <row r="207" spans="1:28">
      <c r="A207" s="5" t="str">
        <f t="shared" si="62"/>
        <v>211</v>
      </c>
      <c r="B207" s="5" t="str">
        <f>VLOOKUP(A207,Vlookups!O:P,2,FALSE)</f>
        <v>FED/GRANT</v>
      </c>
      <c r="C207" s="5" t="str">
        <f t="shared" si="63"/>
        <v>E</v>
      </c>
      <c r="D207" s="5" t="str">
        <f t="shared" si="64"/>
        <v>21</v>
      </c>
      <c r="E207" s="5" t="str">
        <f t="shared" si="65"/>
        <v>63--</v>
      </c>
      <c r="F207" s="5" t="str">
        <f>VLOOKUP(E207,Vlookups!K:M,3,FALSE)</f>
        <v>Op Exp</v>
      </c>
      <c r="G207" s="5" t="str">
        <f t="shared" si="66"/>
        <v>6399</v>
      </c>
      <c r="H207" s="5" t="str">
        <f t="shared" si="67"/>
        <v>GENERAL SUPPLIES</v>
      </c>
      <c r="I207" s="5" t="str">
        <f t="shared" si="68"/>
        <v>033</v>
      </c>
      <c r="J207" s="5" t="str">
        <f>VLOOKUP(I207,Vlookups!A:D,2,FALSE)</f>
        <v>WINDMILL LAKES HS</v>
      </c>
      <c r="K207" s="5" t="str">
        <f>VLOOKUP(I207,Vlookups!A:D,3,FALSE)</f>
        <v>WINDMILL LAKES HS</v>
      </c>
      <c r="L207" s="5" t="str">
        <f t="shared" si="69"/>
        <v>30</v>
      </c>
      <c r="M207" s="5" t="str">
        <f t="shared" si="70"/>
        <v>850</v>
      </c>
      <c r="N207" s="5" t="str">
        <f>VLOOKUP(M207,Vlookups!G:I,2,FALSE)</f>
        <v>DEPUTY SUPT ACADEMICS/STU SERV</v>
      </c>
      <c r="O207" s="5" t="str">
        <f>VLOOKUP(M207,Vlookups!G:I,3,FALSE)</f>
        <v>DSASS</v>
      </c>
      <c r="P207" s="6">
        <f t="shared" si="71"/>
        <v>1302.07</v>
      </c>
      <c r="Q207" s="6">
        <f t="shared" si="72"/>
        <v>0</v>
      </c>
      <c r="R207" s="6">
        <f t="shared" si="73"/>
        <v>1302.07</v>
      </c>
      <c r="S207" s="6">
        <f t="shared" si="74"/>
        <v>0</v>
      </c>
      <c r="T207" s="6">
        <f t="shared" si="75"/>
        <v>-1302.07</v>
      </c>
      <c r="U207" t="s">
        <v>241</v>
      </c>
      <c r="V207" t="s">
        <v>54</v>
      </c>
      <c r="W207" s="2">
        <v>1302.07</v>
      </c>
      <c r="X207" s="2">
        <v>0</v>
      </c>
      <c r="Y207" s="2">
        <v>1302.07</v>
      </c>
      <c r="Z207" s="2">
        <v>0</v>
      </c>
      <c r="AA207" s="2">
        <v>0</v>
      </c>
      <c r="AB207" s="3">
        <v>-1302.07</v>
      </c>
    </row>
    <row r="208" spans="1:28">
      <c r="A208" s="5" t="str">
        <f t="shared" si="62"/>
        <v>211</v>
      </c>
      <c r="B208" s="5" t="str">
        <f>VLOOKUP(A208,Vlookups!O:P,2,FALSE)</f>
        <v>FED/GRANT</v>
      </c>
      <c r="C208" s="5" t="str">
        <f t="shared" si="63"/>
        <v>E</v>
      </c>
      <c r="D208" s="5" t="str">
        <f t="shared" si="64"/>
        <v>21</v>
      </c>
      <c r="E208" s="5" t="str">
        <f t="shared" si="65"/>
        <v>63--</v>
      </c>
      <c r="F208" s="5" t="str">
        <f>VLOOKUP(E208,Vlookups!K:M,3,FALSE)</f>
        <v>Op Exp</v>
      </c>
      <c r="G208" s="5" t="str">
        <f t="shared" si="66"/>
        <v>6399</v>
      </c>
      <c r="H208" s="5" t="str">
        <f t="shared" si="67"/>
        <v>GENERAL SUPPLIES</v>
      </c>
      <c r="I208" s="5" t="str">
        <f t="shared" si="68"/>
        <v>033</v>
      </c>
      <c r="J208" s="5" t="str">
        <f>VLOOKUP(I208,Vlookups!A:D,2,FALSE)</f>
        <v>WINDMILL LAKES HS</v>
      </c>
      <c r="K208" s="5" t="str">
        <f>VLOOKUP(I208,Vlookups!A:D,3,FALSE)</f>
        <v>WINDMILL LAKES HS</v>
      </c>
      <c r="L208" s="5" t="str">
        <f t="shared" si="69"/>
        <v>30</v>
      </c>
      <c r="M208" s="5" t="str">
        <f t="shared" si="70"/>
        <v>850</v>
      </c>
      <c r="N208" s="5" t="str">
        <f>VLOOKUP(M208,Vlookups!G:I,2,FALSE)</f>
        <v>DEPUTY SUPT ACADEMICS/STU SERV</v>
      </c>
      <c r="O208" s="5" t="str">
        <f>VLOOKUP(M208,Vlookups!G:I,3,FALSE)</f>
        <v>DSASS</v>
      </c>
      <c r="P208" s="6">
        <f t="shared" si="71"/>
        <v>0</v>
      </c>
      <c r="Q208" s="6">
        <f t="shared" si="72"/>
        <v>0</v>
      </c>
      <c r="R208" s="6">
        <f t="shared" si="73"/>
        <v>0</v>
      </c>
      <c r="S208" s="6">
        <f t="shared" si="74"/>
        <v>1302.07</v>
      </c>
      <c r="T208" s="6">
        <f t="shared" si="75"/>
        <v>1302.07</v>
      </c>
      <c r="U208" t="s">
        <v>242</v>
      </c>
      <c r="V208" t="s">
        <v>54</v>
      </c>
      <c r="W208" s="2">
        <v>0</v>
      </c>
      <c r="X208" s="2">
        <v>0</v>
      </c>
      <c r="Y208" s="2">
        <v>0</v>
      </c>
      <c r="Z208" s="2">
        <v>0</v>
      </c>
      <c r="AA208" s="2">
        <v>1302.07</v>
      </c>
      <c r="AB208" s="2">
        <v>1302.07</v>
      </c>
    </row>
    <row r="209" spans="1:28">
      <c r="A209" s="5" t="str">
        <f t="shared" si="62"/>
        <v>211</v>
      </c>
      <c r="B209" s="5" t="str">
        <f>VLOOKUP(A209,Vlookups!O:P,2,FALSE)</f>
        <v>FED/GRANT</v>
      </c>
      <c r="C209" s="5" t="str">
        <f t="shared" si="63"/>
        <v>E</v>
      </c>
      <c r="D209" s="5" t="str">
        <f t="shared" si="64"/>
        <v>21</v>
      </c>
      <c r="E209" s="5" t="str">
        <f t="shared" si="65"/>
        <v>63--</v>
      </c>
      <c r="F209" s="5" t="str">
        <f>VLOOKUP(E209,Vlookups!K:M,3,FALSE)</f>
        <v>Op Exp</v>
      </c>
      <c r="G209" s="5" t="str">
        <f t="shared" si="66"/>
        <v>6399</v>
      </c>
      <c r="H209" s="5" t="str">
        <f t="shared" si="67"/>
        <v>GENERAL SUPPLIES</v>
      </c>
      <c r="I209" s="5" t="str">
        <f t="shared" si="68"/>
        <v>041</v>
      </c>
      <c r="J209" s="5" t="str">
        <f>VLOOKUP(I209,Vlookups!A:D,2,FALSE)</f>
        <v>BG Rarmiez Middle School</v>
      </c>
      <c r="K209" s="5" t="str">
        <f>VLOOKUP(I209,Vlookups!A:D,3,FALSE)</f>
        <v>BG RAMIREZ K8</v>
      </c>
      <c r="L209" s="5" t="str">
        <f t="shared" si="69"/>
        <v>30</v>
      </c>
      <c r="M209" s="5" t="str">
        <f t="shared" si="70"/>
        <v>850</v>
      </c>
      <c r="N209" s="5" t="str">
        <f>VLOOKUP(M209,Vlookups!G:I,2,FALSE)</f>
        <v>DEPUTY SUPT ACADEMICS/STU SERV</v>
      </c>
      <c r="O209" s="5" t="str">
        <f>VLOOKUP(M209,Vlookups!G:I,3,FALSE)</f>
        <v>DSASS</v>
      </c>
      <c r="P209" s="6">
        <f t="shared" si="71"/>
        <v>5933.52</v>
      </c>
      <c r="Q209" s="6">
        <f t="shared" si="72"/>
        <v>0</v>
      </c>
      <c r="R209" s="6">
        <f t="shared" si="73"/>
        <v>5933.52</v>
      </c>
      <c r="S209" s="6">
        <f t="shared" si="74"/>
        <v>0</v>
      </c>
      <c r="T209" s="6">
        <f t="shared" si="75"/>
        <v>-5933.52</v>
      </c>
      <c r="U209" t="s">
        <v>243</v>
      </c>
      <c r="V209" t="s">
        <v>54</v>
      </c>
      <c r="W209" s="2">
        <v>5933.52</v>
      </c>
      <c r="X209" s="2">
        <v>0</v>
      </c>
      <c r="Y209" s="2">
        <v>5933.52</v>
      </c>
      <c r="Z209" s="2">
        <v>0</v>
      </c>
      <c r="AA209" s="2">
        <v>0</v>
      </c>
      <c r="AB209" s="3">
        <v>-5933.52</v>
      </c>
    </row>
    <row r="210" spans="1:28">
      <c r="A210" s="5" t="str">
        <f t="shared" si="62"/>
        <v>211</v>
      </c>
      <c r="B210" s="5" t="str">
        <f>VLOOKUP(A210,Vlookups!O:P,2,FALSE)</f>
        <v>FED/GRANT</v>
      </c>
      <c r="C210" s="5" t="str">
        <f t="shared" si="63"/>
        <v>E</v>
      </c>
      <c r="D210" s="5" t="str">
        <f t="shared" si="64"/>
        <v>21</v>
      </c>
      <c r="E210" s="5" t="str">
        <f t="shared" si="65"/>
        <v>63--</v>
      </c>
      <c r="F210" s="5" t="str">
        <f>VLOOKUP(E210,Vlookups!K:M,3,FALSE)</f>
        <v>Op Exp</v>
      </c>
      <c r="G210" s="5" t="str">
        <f t="shared" si="66"/>
        <v>6399</v>
      </c>
      <c r="H210" s="5" t="str">
        <f t="shared" si="67"/>
        <v>GENERAL SUPPLIES</v>
      </c>
      <c r="I210" s="5" t="str">
        <f t="shared" si="68"/>
        <v>041</v>
      </c>
      <c r="J210" s="5" t="str">
        <f>VLOOKUP(I210,Vlookups!A:D,2,FALSE)</f>
        <v>BG Rarmiez Middle School</v>
      </c>
      <c r="K210" s="5" t="str">
        <f>VLOOKUP(I210,Vlookups!A:D,3,FALSE)</f>
        <v>BG RAMIREZ K8</v>
      </c>
      <c r="L210" s="5" t="str">
        <f t="shared" si="69"/>
        <v>30</v>
      </c>
      <c r="M210" s="5" t="str">
        <f t="shared" si="70"/>
        <v>850</v>
      </c>
      <c r="N210" s="5" t="str">
        <f>VLOOKUP(M210,Vlookups!G:I,2,FALSE)</f>
        <v>DEPUTY SUPT ACADEMICS/STU SERV</v>
      </c>
      <c r="O210" s="5" t="str">
        <f>VLOOKUP(M210,Vlookups!G:I,3,FALSE)</f>
        <v>DSASS</v>
      </c>
      <c r="P210" s="6">
        <f t="shared" si="71"/>
        <v>0</v>
      </c>
      <c r="Q210" s="6">
        <f t="shared" si="72"/>
        <v>0</v>
      </c>
      <c r="R210" s="6">
        <f t="shared" si="73"/>
        <v>0</v>
      </c>
      <c r="S210" s="6">
        <f t="shared" si="74"/>
        <v>5933.52</v>
      </c>
      <c r="T210" s="6">
        <f t="shared" si="75"/>
        <v>5933.52</v>
      </c>
      <c r="U210" t="s">
        <v>244</v>
      </c>
      <c r="V210" t="s">
        <v>54</v>
      </c>
      <c r="W210" s="2">
        <v>0</v>
      </c>
      <c r="X210" s="2">
        <v>0</v>
      </c>
      <c r="Y210" s="2">
        <v>0</v>
      </c>
      <c r="Z210" s="2">
        <v>0</v>
      </c>
      <c r="AA210" s="2">
        <v>5933.52</v>
      </c>
      <c r="AB210" s="2">
        <v>5933.52</v>
      </c>
    </row>
    <row r="211" spans="1:28">
      <c r="A211" s="5" t="str">
        <f t="shared" si="62"/>
        <v>211</v>
      </c>
      <c r="B211" s="5" t="str">
        <f>VLOOKUP(A211,Vlookups!O:P,2,FALSE)</f>
        <v>FED/GRANT</v>
      </c>
      <c r="C211" s="5" t="str">
        <f t="shared" si="63"/>
        <v>E</v>
      </c>
      <c r="D211" s="5" t="str">
        <f t="shared" si="64"/>
        <v>21</v>
      </c>
      <c r="E211" s="5" t="str">
        <f t="shared" si="65"/>
        <v>63--</v>
      </c>
      <c r="F211" s="5" t="str">
        <f>VLOOKUP(E211,Vlookups!K:M,3,FALSE)</f>
        <v>Op Exp</v>
      </c>
      <c r="G211" s="5" t="str">
        <f t="shared" si="66"/>
        <v>6399</v>
      </c>
      <c r="H211" s="5" t="str">
        <f t="shared" si="67"/>
        <v>GENERAL SUPPLIES</v>
      </c>
      <c r="I211" s="5" t="str">
        <f t="shared" si="68"/>
        <v>999</v>
      </c>
      <c r="J211" s="5" t="str">
        <f>VLOOKUP(I211,Vlookups!A:D,2,FALSE)</f>
        <v>CHARTER WIDE</v>
      </c>
      <c r="K211" s="5" t="str">
        <f>VLOOKUP(I211,Vlookups!A:D,3,FALSE)</f>
        <v>CHARTER WIDE</v>
      </c>
      <c r="L211" s="5" t="str">
        <f t="shared" si="69"/>
        <v>30</v>
      </c>
      <c r="M211" s="5" t="str">
        <f t="shared" si="70"/>
        <v>850</v>
      </c>
      <c r="N211" s="5" t="str">
        <f>VLOOKUP(M211,Vlookups!G:I,2,FALSE)</f>
        <v>DEPUTY SUPT ACADEMICS/STU SERV</v>
      </c>
      <c r="O211" s="5" t="str">
        <f>VLOOKUP(M211,Vlookups!G:I,3,FALSE)</f>
        <v>DSASS</v>
      </c>
      <c r="P211" s="6">
        <f t="shared" si="71"/>
        <v>15990</v>
      </c>
      <c r="Q211" s="6">
        <f t="shared" si="72"/>
        <v>8161.32</v>
      </c>
      <c r="R211" s="6">
        <f t="shared" si="73"/>
        <v>14158.06</v>
      </c>
      <c r="S211" s="6">
        <f t="shared" si="74"/>
        <v>0</v>
      </c>
      <c r="T211" s="6">
        <f t="shared" si="75"/>
        <v>-15990</v>
      </c>
      <c r="U211" t="s">
        <v>245</v>
      </c>
      <c r="V211" t="s">
        <v>54</v>
      </c>
      <c r="W211" s="2">
        <v>15990</v>
      </c>
      <c r="X211" s="2">
        <v>8161.32</v>
      </c>
      <c r="Y211" s="2">
        <v>14158.06</v>
      </c>
      <c r="Z211" s="3">
        <v>-6329.38</v>
      </c>
      <c r="AA211" s="2">
        <v>0</v>
      </c>
      <c r="AB211" s="3">
        <v>-15990</v>
      </c>
    </row>
    <row r="212" spans="1:28">
      <c r="A212" s="5" t="str">
        <f t="shared" si="62"/>
        <v>211</v>
      </c>
      <c r="B212" s="5" t="str">
        <f>VLOOKUP(A212,Vlookups!O:P,2,FALSE)</f>
        <v>FED/GRANT</v>
      </c>
      <c r="C212" s="5" t="str">
        <f t="shared" si="63"/>
        <v>E</v>
      </c>
      <c r="D212" s="5" t="str">
        <f t="shared" si="64"/>
        <v>21</v>
      </c>
      <c r="E212" s="5" t="str">
        <f t="shared" si="65"/>
        <v>63--</v>
      </c>
      <c r="F212" s="5" t="str">
        <f>VLOOKUP(E212,Vlookups!K:M,3,FALSE)</f>
        <v>Op Exp</v>
      </c>
      <c r="G212" s="5" t="str">
        <f t="shared" si="66"/>
        <v>6399</v>
      </c>
      <c r="H212" s="5" t="str">
        <f t="shared" si="67"/>
        <v>GENERAL SUPPLIES</v>
      </c>
      <c r="I212" s="5" t="str">
        <f t="shared" si="68"/>
        <v>999</v>
      </c>
      <c r="J212" s="5" t="str">
        <f>VLOOKUP(I212,Vlookups!A:D,2,FALSE)</f>
        <v>CHARTER WIDE</v>
      </c>
      <c r="K212" s="5" t="str">
        <f>VLOOKUP(I212,Vlookups!A:D,3,FALSE)</f>
        <v>CHARTER WIDE</v>
      </c>
      <c r="L212" s="5" t="str">
        <f t="shared" si="69"/>
        <v>30</v>
      </c>
      <c r="M212" s="5" t="str">
        <f t="shared" si="70"/>
        <v>850</v>
      </c>
      <c r="N212" s="5" t="str">
        <f>VLOOKUP(M212,Vlookups!G:I,2,FALSE)</f>
        <v>DEPUTY SUPT ACADEMICS/STU SERV</v>
      </c>
      <c r="O212" s="5" t="str">
        <f>VLOOKUP(M212,Vlookups!G:I,3,FALSE)</f>
        <v>DSASS</v>
      </c>
      <c r="P212" s="6">
        <f t="shared" si="71"/>
        <v>0</v>
      </c>
      <c r="Q212" s="6">
        <f t="shared" si="72"/>
        <v>0</v>
      </c>
      <c r="R212" s="6">
        <f t="shared" si="73"/>
        <v>0</v>
      </c>
      <c r="S212" s="6">
        <f t="shared" si="74"/>
        <v>15990</v>
      </c>
      <c r="T212" s="6">
        <f t="shared" si="75"/>
        <v>15990</v>
      </c>
      <c r="U212" t="s">
        <v>246</v>
      </c>
      <c r="V212" t="s">
        <v>54</v>
      </c>
      <c r="W212" s="2">
        <v>0</v>
      </c>
      <c r="X212" s="2">
        <v>0</v>
      </c>
      <c r="Y212" s="2">
        <v>0</v>
      </c>
      <c r="Z212" s="2">
        <v>0</v>
      </c>
      <c r="AA212" s="2">
        <v>15990</v>
      </c>
      <c r="AB212" s="2">
        <v>15990</v>
      </c>
    </row>
    <row r="213" spans="1:28">
      <c r="A213" s="5" t="str">
        <f t="shared" si="62"/>
        <v>211</v>
      </c>
      <c r="B213" s="5" t="str">
        <f>VLOOKUP(A213,Vlookups!O:P,2,FALSE)</f>
        <v>FED/GRANT</v>
      </c>
      <c r="C213" s="5" t="str">
        <f t="shared" si="63"/>
        <v>E</v>
      </c>
      <c r="D213" s="5" t="str">
        <f t="shared" si="64"/>
        <v>32</v>
      </c>
      <c r="E213" s="5" t="str">
        <f t="shared" si="65"/>
        <v>63--</v>
      </c>
      <c r="F213" s="5" t="str">
        <f>VLOOKUP(E213,Vlookups!K:M,3,FALSE)</f>
        <v>Op Exp</v>
      </c>
      <c r="G213" s="5" t="str">
        <f t="shared" si="66"/>
        <v>6399</v>
      </c>
      <c r="H213" s="5" t="str">
        <f t="shared" si="67"/>
        <v>GENERAL SUPPLIES</v>
      </c>
      <c r="I213" s="5" t="str">
        <f t="shared" si="68"/>
        <v>001</v>
      </c>
      <c r="J213" s="5" t="str">
        <f>VLOOKUP(I213,Vlookups!A:D,2,FALSE)</f>
        <v>GARLAND ELEMENTARY SCHOOL</v>
      </c>
      <c r="K213" s="5" t="str">
        <f>VLOOKUP(I213,Vlookups!A:D,3,FALSE)</f>
        <v>GARLAND K8</v>
      </c>
      <c r="L213" s="5" t="str">
        <f t="shared" si="69"/>
        <v>30</v>
      </c>
      <c r="M213" s="5" t="str">
        <f t="shared" si="70"/>
        <v>MVH</v>
      </c>
      <c r="N213" s="5" t="str">
        <f>VLOOKUP(M213,Vlookups!G:I,2,FALSE)</f>
        <v>MCKINNEY VENTO</v>
      </c>
      <c r="O213" s="5" t="str">
        <f>VLOOKUP(M213,Vlookups!G:I,3,FALSE)</f>
        <v>FED</v>
      </c>
      <c r="P213" s="6">
        <f t="shared" si="71"/>
        <v>0</v>
      </c>
      <c r="Q213" s="6">
        <f t="shared" si="72"/>
        <v>0</v>
      </c>
      <c r="R213" s="6">
        <f t="shared" si="73"/>
        <v>1993.8</v>
      </c>
      <c r="S213" s="6">
        <f t="shared" si="74"/>
        <v>0</v>
      </c>
      <c r="T213" s="6">
        <f t="shared" si="75"/>
        <v>0</v>
      </c>
      <c r="U213" t="s">
        <v>247</v>
      </c>
      <c r="V213" t="s">
        <v>54</v>
      </c>
      <c r="W213" s="2">
        <v>0</v>
      </c>
      <c r="X213" s="2">
        <v>0</v>
      </c>
      <c r="Y213" s="2">
        <v>1993.8</v>
      </c>
      <c r="Z213" s="3">
        <v>-1993.8</v>
      </c>
      <c r="AA213" s="2">
        <v>0</v>
      </c>
      <c r="AB213" s="2">
        <v>0</v>
      </c>
    </row>
    <row r="214" spans="1:28">
      <c r="A214" s="5" t="str">
        <f t="shared" si="62"/>
        <v>211</v>
      </c>
      <c r="B214" s="5" t="str">
        <f>VLOOKUP(A214,Vlookups!O:P,2,FALSE)</f>
        <v>FED/GRANT</v>
      </c>
      <c r="C214" s="5" t="str">
        <f t="shared" si="63"/>
        <v>E</v>
      </c>
      <c r="D214" s="5" t="str">
        <f t="shared" si="64"/>
        <v>32</v>
      </c>
      <c r="E214" s="5" t="str">
        <f t="shared" si="65"/>
        <v>63--</v>
      </c>
      <c r="F214" s="5" t="str">
        <f>VLOOKUP(E214,Vlookups!K:M,3,FALSE)</f>
        <v>Op Exp</v>
      </c>
      <c r="G214" s="5" t="str">
        <f t="shared" si="66"/>
        <v>6399</v>
      </c>
      <c r="H214" s="5" t="str">
        <f t="shared" si="67"/>
        <v>GENERAL SUPPLIES</v>
      </c>
      <c r="I214" s="5" t="str">
        <f t="shared" si="68"/>
        <v>002</v>
      </c>
      <c r="J214" s="5" t="str">
        <f>VLOOKUP(I214,Vlookups!A:D,2,FALSE)</f>
        <v>GARLAND MIDDLE SCHOOL</v>
      </c>
      <c r="K214" s="5" t="str">
        <f>VLOOKUP(I214,Vlookups!A:D,3,FALSE)</f>
        <v>GARLAND K8</v>
      </c>
      <c r="L214" s="5" t="str">
        <f t="shared" si="69"/>
        <v>30</v>
      </c>
      <c r="M214" s="5" t="str">
        <f t="shared" si="70"/>
        <v>MVH</v>
      </c>
      <c r="N214" s="5" t="str">
        <f>VLOOKUP(M214,Vlookups!G:I,2,FALSE)</f>
        <v>MCKINNEY VENTO</v>
      </c>
      <c r="O214" s="5" t="str">
        <f>VLOOKUP(M214,Vlookups!G:I,3,FALSE)</f>
        <v>FED</v>
      </c>
      <c r="P214" s="6">
        <f t="shared" si="71"/>
        <v>0</v>
      </c>
      <c r="Q214" s="6">
        <f t="shared" si="72"/>
        <v>0</v>
      </c>
      <c r="R214" s="6">
        <f t="shared" si="73"/>
        <v>2220.6</v>
      </c>
      <c r="S214" s="6">
        <f t="shared" si="74"/>
        <v>0</v>
      </c>
      <c r="T214" s="6">
        <f t="shared" si="75"/>
        <v>0</v>
      </c>
      <c r="U214" t="s">
        <v>248</v>
      </c>
      <c r="V214" t="s">
        <v>54</v>
      </c>
      <c r="W214" s="2">
        <v>0</v>
      </c>
      <c r="X214" s="2">
        <v>0</v>
      </c>
      <c r="Y214" s="2">
        <v>2220.6</v>
      </c>
      <c r="Z214" s="3">
        <v>-2220.6</v>
      </c>
      <c r="AA214" s="2">
        <v>0</v>
      </c>
      <c r="AB214" s="2">
        <v>0</v>
      </c>
    </row>
    <row r="215" spans="1:28">
      <c r="A215" s="5" t="str">
        <f t="shared" si="62"/>
        <v>211</v>
      </c>
      <c r="B215" s="5" t="str">
        <f>VLOOKUP(A215,Vlookups!O:P,2,FALSE)</f>
        <v>FED/GRANT</v>
      </c>
      <c r="C215" s="5" t="str">
        <f t="shared" si="63"/>
        <v>E</v>
      </c>
      <c r="D215" s="5" t="str">
        <f t="shared" si="64"/>
        <v>32</v>
      </c>
      <c r="E215" s="5" t="str">
        <f t="shared" si="65"/>
        <v>63--</v>
      </c>
      <c r="F215" s="5" t="str">
        <f>VLOOKUP(E215,Vlookups!K:M,3,FALSE)</f>
        <v>Op Exp</v>
      </c>
      <c r="G215" s="5" t="str">
        <f t="shared" si="66"/>
        <v>6399</v>
      </c>
      <c r="H215" s="5" t="str">
        <f t="shared" si="67"/>
        <v>GENERAL SUPPLIES</v>
      </c>
      <c r="I215" s="5" t="str">
        <f t="shared" si="68"/>
        <v>003</v>
      </c>
      <c r="J215" s="5" t="str">
        <f>VLOOKUP(I215,Vlookups!A:D,2,FALSE)</f>
        <v>GARLAND HIGH SCHOOL</v>
      </c>
      <c r="K215" s="5" t="str">
        <f>VLOOKUP(I215,Vlookups!A:D,3,FALSE)</f>
        <v>GARLAND HS</v>
      </c>
      <c r="L215" s="5" t="str">
        <f t="shared" si="69"/>
        <v>30</v>
      </c>
      <c r="M215" s="5" t="str">
        <f t="shared" si="70"/>
        <v>MVH</v>
      </c>
      <c r="N215" s="5" t="str">
        <f>VLOOKUP(M215,Vlookups!G:I,2,FALSE)</f>
        <v>MCKINNEY VENTO</v>
      </c>
      <c r="O215" s="5" t="str">
        <f>VLOOKUP(M215,Vlookups!G:I,3,FALSE)</f>
        <v>FED</v>
      </c>
      <c r="P215" s="6">
        <f t="shared" si="71"/>
        <v>0</v>
      </c>
      <c r="Q215" s="6">
        <f t="shared" si="72"/>
        <v>0</v>
      </c>
      <c r="R215" s="6">
        <f t="shared" si="73"/>
        <v>1530.2</v>
      </c>
      <c r="S215" s="6">
        <f t="shared" si="74"/>
        <v>0</v>
      </c>
      <c r="T215" s="6">
        <f t="shared" si="75"/>
        <v>0</v>
      </c>
      <c r="U215" t="s">
        <v>249</v>
      </c>
      <c r="V215" t="s">
        <v>54</v>
      </c>
      <c r="W215" s="2">
        <v>0</v>
      </c>
      <c r="X215" s="2">
        <v>0</v>
      </c>
      <c r="Y215" s="2">
        <v>1530.2</v>
      </c>
      <c r="Z215" s="3">
        <v>-1530.2</v>
      </c>
      <c r="AA215" s="2">
        <v>0</v>
      </c>
      <c r="AB215" s="2">
        <v>0</v>
      </c>
    </row>
    <row r="216" spans="1:28">
      <c r="A216" s="5" t="str">
        <f t="shared" si="62"/>
        <v>211</v>
      </c>
      <c r="B216" s="5" t="str">
        <f>VLOOKUP(A216,Vlookups!O:P,2,FALSE)</f>
        <v>FED/GRANT</v>
      </c>
      <c r="C216" s="5" t="str">
        <f t="shared" si="63"/>
        <v>E</v>
      </c>
      <c r="D216" s="5" t="str">
        <f t="shared" si="64"/>
        <v>32</v>
      </c>
      <c r="E216" s="5" t="str">
        <f t="shared" si="65"/>
        <v>63--</v>
      </c>
      <c r="F216" s="5" t="str">
        <f>VLOOKUP(E216,Vlookups!K:M,3,FALSE)</f>
        <v>Op Exp</v>
      </c>
      <c r="G216" s="5" t="str">
        <f t="shared" si="66"/>
        <v>6399</v>
      </c>
      <c r="H216" s="5" t="str">
        <f t="shared" si="67"/>
        <v>GENERAL SUPPLIES</v>
      </c>
      <c r="I216" s="5" t="str">
        <f t="shared" si="68"/>
        <v>005</v>
      </c>
      <c r="J216" s="5" t="str">
        <f>VLOOKUP(I216,Vlookups!A:D,2,FALSE)</f>
        <v>ARLINGTON MIDDLE SCHOOL</v>
      </c>
      <c r="K216" s="5" t="str">
        <f>VLOOKUP(I216,Vlookups!A:D,3,FALSE)</f>
        <v>ARLINGTON K8</v>
      </c>
      <c r="L216" s="5" t="str">
        <f t="shared" si="69"/>
        <v>30</v>
      </c>
      <c r="M216" s="5" t="str">
        <f t="shared" si="70"/>
        <v>MVH</v>
      </c>
      <c r="N216" s="5" t="str">
        <f>VLOOKUP(M216,Vlookups!G:I,2,FALSE)</f>
        <v>MCKINNEY VENTO</v>
      </c>
      <c r="O216" s="5" t="str">
        <f>VLOOKUP(M216,Vlookups!G:I,3,FALSE)</f>
        <v>FED</v>
      </c>
      <c r="P216" s="6">
        <f t="shared" si="71"/>
        <v>0</v>
      </c>
      <c r="Q216" s="6">
        <f t="shared" si="72"/>
        <v>0</v>
      </c>
      <c r="R216" s="6">
        <f t="shared" si="73"/>
        <v>128.5</v>
      </c>
      <c r="S216" s="6">
        <f t="shared" si="74"/>
        <v>0</v>
      </c>
      <c r="T216" s="6">
        <f t="shared" si="75"/>
        <v>0</v>
      </c>
      <c r="U216" t="s">
        <v>250</v>
      </c>
      <c r="V216" t="s">
        <v>54</v>
      </c>
      <c r="W216" s="2">
        <v>0</v>
      </c>
      <c r="X216" s="2">
        <v>0</v>
      </c>
      <c r="Y216" s="2">
        <v>128.5</v>
      </c>
      <c r="Z216" s="3">
        <v>-128.5</v>
      </c>
      <c r="AA216" s="2">
        <v>0</v>
      </c>
      <c r="AB216" s="2">
        <v>0</v>
      </c>
    </row>
    <row r="217" spans="1:28">
      <c r="A217" s="5" t="str">
        <f t="shared" si="62"/>
        <v>211</v>
      </c>
      <c r="B217" s="5" t="str">
        <f>VLOOKUP(A217,Vlookups!O:P,2,FALSE)</f>
        <v>FED/GRANT</v>
      </c>
      <c r="C217" s="5" t="str">
        <f t="shared" si="63"/>
        <v>E</v>
      </c>
      <c r="D217" s="5" t="str">
        <f t="shared" si="64"/>
        <v>32</v>
      </c>
      <c r="E217" s="5" t="str">
        <f t="shared" si="65"/>
        <v>63--</v>
      </c>
      <c r="F217" s="5" t="str">
        <f>VLOOKUP(E217,Vlookups!K:M,3,FALSE)</f>
        <v>Op Exp</v>
      </c>
      <c r="G217" s="5" t="str">
        <f t="shared" si="66"/>
        <v>6399</v>
      </c>
      <c r="H217" s="5" t="str">
        <f t="shared" si="67"/>
        <v>GENERAL SUPPLIES</v>
      </c>
      <c r="I217" s="5" t="str">
        <f t="shared" si="68"/>
        <v>006</v>
      </c>
      <c r="J217" s="5" t="str">
        <f>VLOOKUP(I217,Vlookups!A:D,2,FALSE)</f>
        <v>ARLINGTON HIGH SCHOOL</v>
      </c>
      <c r="K217" s="5" t="str">
        <f>VLOOKUP(I217,Vlookups!A:D,3,FALSE)</f>
        <v>ARLINGTON HS</v>
      </c>
      <c r="L217" s="5" t="str">
        <f t="shared" si="69"/>
        <v>30</v>
      </c>
      <c r="M217" s="5" t="str">
        <f t="shared" si="70"/>
        <v>MVH</v>
      </c>
      <c r="N217" s="5" t="str">
        <f>VLOOKUP(M217,Vlookups!G:I,2,FALSE)</f>
        <v>MCKINNEY VENTO</v>
      </c>
      <c r="O217" s="5" t="str">
        <f>VLOOKUP(M217,Vlookups!G:I,3,FALSE)</f>
        <v>FED</v>
      </c>
      <c r="P217" s="6">
        <f t="shared" si="71"/>
        <v>0</v>
      </c>
      <c r="Q217" s="6">
        <f t="shared" si="72"/>
        <v>0</v>
      </c>
      <c r="R217" s="6">
        <f t="shared" si="73"/>
        <v>648</v>
      </c>
      <c r="S217" s="6">
        <f t="shared" si="74"/>
        <v>0</v>
      </c>
      <c r="T217" s="6">
        <f t="shared" si="75"/>
        <v>0</v>
      </c>
      <c r="U217" t="s">
        <v>251</v>
      </c>
      <c r="V217" t="s">
        <v>54</v>
      </c>
      <c r="W217" s="2">
        <v>0</v>
      </c>
      <c r="X217" s="2">
        <v>0</v>
      </c>
      <c r="Y217" s="2">
        <v>648</v>
      </c>
      <c r="Z217" s="3">
        <v>-648</v>
      </c>
      <c r="AA217" s="2">
        <v>0</v>
      </c>
      <c r="AB217" s="2">
        <v>0</v>
      </c>
    </row>
    <row r="218" spans="1:28">
      <c r="A218" s="5" t="str">
        <f t="shared" si="62"/>
        <v>211</v>
      </c>
      <c r="B218" s="5" t="str">
        <f>VLOOKUP(A218,Vlookups!O:P,2,FALSE)</f>
        <v>FED/GRANT</v>
      </c>
      <c r="C218" s="5" t="str">
        <f t="shared" si="63"/>
        <v>E</v>
      </c>
      <c r="D218" s="5" t="str">
        <f t="shared" si="64"/>
        <v>32</v>
      </c>
      <c r="E218" s="5" t="str">
        <f t="shared" si="65"/>
        <v>63--</v>
      </c>
      <c r="F218" s="5" t="str">
        <f>VLOOKUP(E218,Vlookups!K:M,3,FALSE)</f>
        <v>Op Exp</v>
      </c>
      <c r="G218" s="5" t="str">
        <f t="shared" ref="G218:G234" si="76">MID(U218,10,4)</f>
        <v>6399</v>
      </c>
      <c r="H218" s="5" t="str">
        <f t="shared" ref="H218:H234" si="77">V218</f>
        <v>GENERAL SUPPLIES</v>
      </c>
      <c r="I218" s="5" t="str">
        <f t="shared" ref="I218:I234" si="78">LEFT(RIGHT(U218,12),3)</f>
        <v>007</v>
      </c>
      <c r="J218" s="5" t="str">
        <f>VLOOKUP(I218,Vlookups!A:D,2,FALSE)</f>
        <v>KELLER ELEMENTARY SCHOOL</v>
      </c>
      <c r="K218" s="5" t="str">
        <f>VLOOKUP(I218,Vlookups!A:D,3,FALSE)</f>
        <v>KELLER K8</v>
      </c>
      <c r="L218" s="5" t="str">
        <f t="shared" ref="L218:L234" si="79">LEFT(RIGHT(U218,6),2)</f>
        <v>30</v>
      </c>
      <c r="M218" s="5" t="str">
        <f t="shared" ref="M218:M234" si="80">RIGHT(U218,3)</f>
        <v>MVH</v>
      </c>
      <c r="N218" s="5" t="str">
        <f>VLOOKUP(M218,Vlookups!G:I,2,FALSE)</f>
        <v>MCKINNEY VENTO</v>
      </c>
      <c r="O218" s="5" t="str">
        <f>VLOOKUP(M218,Vlookups!G:I,3,FALSE)</f>
        <v>FED</v>
      </c>
      <c r="P218" s="6">
        <f t="shared" ref="P218:P234" si="81">W218</f>
        <v>0</v>
      </c>
      <c r="Q218" s="6">
        <f t="shared" ref="Q218:Q234" si="82">X218</f>
        <v>0</v>
      </c>
      <c r="R218" s="6">
        <f t="shared" ref="R218:R234" si="83">Y218</f>
        <v>146.19999999999999</v>
      </c>
      <c r="S218" s="6">
        <f t="shared" ref="S218:S234" si="84">AA218</f>
        <v>0</v>
      </c>
      <c r="T218" s="6">
        <f t="shared" ref="T218:T234" si="85">AB218</f>
        <v>0</v>
      </c>
      <c r="U218" t="s">
        <v>252</v>
      </c>
      <c r="V218" t="s">
        <v>54</v>
      </c>
      <c r="W218" s="2">
        <v>0</v>
      </c>
      <c r="X218" s="2">
        <v>0</v>
      </c>
      <c r="Y218" s="2">
        <v>146.19999999999999</v>
      </c>
      <c r="Z218" s="3">
        <v>-146.19999999999999</v>
      </c>
      <c r="AA218" s="2">
        <v>0</v>
      </c>
      <c r="AB218" s="2">
        <v>0</v>
      </c>
    </row>
    <row r="219" spans="1:28">
      <c r="A219" s="5" t="str">
        <f t="shared" si="62"/>
        <v>211</v>
      </c>
      <c r="B219" s="5" t="str">
        <f>VLOOKUP(A219,Vlookups!O:P,2,FALSE)</f>
        <v>FED/GRANT</v>
      </c>
      <c r="C219" s="5" t="str">
        <f t="shared" si="63"/>
        <v>E</v>
      </c>
      <c r="D219" s="5" t="str">
        <f t="shared" si="64"/>
        <v>32</v>
      </c>
      <c r="E219" s="5" t="str">
        <f t="shared" si="65"/>
        <v>63--</v>
      </c>
      <c r="F219" s="5" t="str">
        <f>VLOOKUP(E219,Vlookups!K:M,3,FALSE)</f>
        <v>Op Exp</v>
      </c>
      <c r="G219" s="5" t="str">
        <f t="shared" si="76"/>
        <v>6399</v>
      </c>
      <c r="H219" s="5" t="str">
        <f t="shared" si="77"/>
        <v>GENERAL SUPPLIES</v>
      </c>
      <c r="I219" s="5" t="str">
        <f t="shared" si="78"/>
        <v>009</v>
      </c>
      <c r="J219" s="5" t="str">
        <f>VLOOKUP(I219,Vlookups!A:D,2,FALSE)</f>
        <v>KELLER HIGH SCHOOL</v>
      </c>
      <c r="K219" s="5" t="str">
        <f>VLOOKUP(I219,Vlookups!A:D,3,FALSE)</f>
        <v>KELLER HS</v>
      </c>
      <c r="L219" s="5" t="str">
        <f t="shared" si="79"/>
        <v>30</v>
      </c>
      <c r="M219" s="5" t="str">
        <f t="shared" si="80"/>
        <v>MVH</v>
      </c>
      <c r="N219" s="5" t="str">
        <f>VLOOKUP(M219,Vlookups!G:I,2,FALSE)</f>
        <v>MCKINNEY VENTO</v>
      </c>
      <c r="O219" s="5" t="str">
        <f>VLOOKUP(M219,Vlookups!G:I,3,FALSE)</f>
        <v>FED</v>
      </c>
      <c r="P219" s="6">
        <f t="shared" si="81"/>
        <v>0</v>
      </c>
      <c r="Q219" s="6">
        <f t="shared" si="82"/>
        <v>143.1</v>
      </c>
      <c r="R219" s="6">
        <f t="shared" si="83"/>
        <v>1098</v>
      </c>
      <c r="S219" s="6">
        <f t="shared" si="84"/>
        <v>0</v>
      </c>
      <c r="T219" s="6">
        <f t="shared" si="85"/>
        <v>0</v>
      </c>
      <c r="U219" t="s">
        <v>253</v>
      </c>
      <c r="V219" t="s">
        <v>54</v>
      </c>
      <c r="W219" s="2">
        <v>0</v>
      </c>
      <c r="X219" s="2">
        <v>143.1</v>
      </c>
      <c r="Y219" s="2">
        <v>1098</v>
      </c>
      <c r="Z219" s="3">
        <v>-1241.0999999999999</v>
      </c>
      <c r="AA219" s="2">
        <v>0</v>
      </c>
      <c r="AB219" s="2">
        <v>0</v>
      </c>
    </row>
    <row r="220" spans="1:28">
      <c r="A220" s="5" t="str">
        <f t="shared" si="62"/>
        <v>211</v>
      </c>
      <c r="B220" s="5" t="str">
        <f>VLOOKUP(A220,Vlookups!O:P,2,FALSE)</f>
        <v>FED/GRANT</v>
      </c>
      <c r="C220" s="5" t="str">
        <f t="shared" si="63"/>
        <v>E</v>
      </c>
      <c r="D220" s="5" t="str">
        <f t="shared" si="64"/>
        <v>32</v>
      </c>
      <c r="E220" s="5" t="str">
        <f t="shared" si="65"/>
        <v>63--</v>
      </c>
      <c r="F220" s="5" t="str">
        <f>VLOOKUP(E220,Vlookups!K:M,3,FALSE)</f>
        <v>Op Exp</v>
      </c>
      <c r="G220" s="5" t="str">
        <f t="shared" si="76"/>
        <v>6399</v>
      </c>
      <c r="H220" s="5" t="str">
        <f t="shared" si="77"/>
        <v>GENERAL SUPPLIES</v>
      </c>
      <c r="I220" s="5" t="str">
        <f t="shared" si="78"/>
        <v>010</v>
      </c>
      <c r="J220" s="5" t="str">
        <f>VLOOKUP(I220,Vlookups!A:D,2,FALSE)</f>
        <v>GRAND PRAIRIE ELEMENTARY SCHOO</v>
      </c>
      <c r="K220" s="5" t="str">
        <f>VLOOKUP(I220,Vlookups!A:D,3,FALSE)</f>
        <v>GRAND PR K8</v>
      </c>
      <c r="L220" s="5" t="str">
        <f t="shared" si="79"/>
        <v>30</v>
      </c>
      <c r="M220" s="5" t="str">
        <f t="shared" si="80"/>
        <v>MVH</v>
      </c>
      <c r="N220" s="5" t="str">
        <f>VLOOKUP(M220,Vlookups!G:I,2,FALSE)</f>
        <v>MCKINNEY VENTO</v>
      </c>
      <c r="O220" s="5" t="str">
        <f>VLOOKUP(M220,Vlookups!G:I,3,FALSE)</f>
        <v>FED</v>
      </c>
      <c r="P220" s="6">
        <f t="shared" si="81"/>
        <v>0</v>
      </c>
      <c r="Q220" s="6">
        <f t="shared" si="82"/>
        <v>0</v>
      </c>
      <c r="R220" s="6">
        <f t="shared" si="83"/>
        <v>1373.6</v>
      </c>
      <c r="S220" s="6">
        <f t="shared" si="84"/>
        <v>0</v>
      </c>
      <c r="T220" s="6">
        <f t="shared" si="85"/>
        <v>0</v>
      </c>
      <c r="U220" t="s">
        <v>254</v>
      </c>
      <c r="V220" t="s">
        <v>54</v>
      </c>
      <c r="W220" s="2">
        <v>0</v>
      </c>
      <c r="X220" s="2">
        <v>0</v>
      </c>
      <c r="Y220" s="2">
        <v>1373.6</v>
      </c>
      <c r="Z220" s="3">
        <v>-1373.6</v>
      </c>
      <c r="AA220" s="2">
        <v>0</v>
      </c>
      <c r="AB220" s="2">
        <v>0</v>
      </c>
    </row>
    <row r="221" spans="1:28">
      <c r="A221" s="5" t="str">
        <f t="shared" si="62"/>
        <v>211</v>
      </c>
      <c r="B221" s="5" t="str">
        <f>VLOOKUP(A221,Vlookups!O:P,2,FALSE)</f>
        <v>FED/GRANT</v>
      </c>
      <c r="C221" s="5" t="str">
        <f t="shared" si="63"/>
        <v>E</v>
      </c>
      <c r="D221" s="5" t="str">
        <f t="shared" si="64"/>
        <v>32</v>
      </c>
      <c r="E221" s="5" t="str">
        <f t="shared" si="65"/>
        <v>63--</v>
      </c>
      <c r="F221" s="5" t="str">
        <f>VLOOKUP(E221,Vlookups!K:M,3,FALSE)</f>
        <v>Op Exp</v>
      </c>
      <c r="G221" s="5" t="str">
        <f t="shared" si="76"/>
        <v>6399</v>
      </c>
      <c r="H221" s="5" t="str">
        <f t="shared" si="77"/>
        <v>GENERAL SUPPLIES</v>
      </c>
      <c r="I221" s="5" t="str">
        <f t="shared" si="78"/>
        <v>011</v>
      </c>
      <c r="J221" s="5" t="str">
        <f>VLOOKUP(I221,Vlookups!A:D,2,FALSE)</f>
        <v>GRAND PRAIRIE MIDDLE SCHOOL</v>
      </c>
      <c r="K221" s="5" t="str">
        <f>VLOOKUP(I221,Vlookups!A:D,3,FALSE)</f>
        <v>GRAND PR K8</v>
      </c>
      <c r="L221" s="5" t="str">
        <f t="shared" si="79"/>
        <v>30</v>
      </c>
      <c r="M221" s="5" t="str">
        <f t="shared" si="80"/>
        <v>844</v>
      </c>
      <c r="N221" s="5" t="str">
        <f>VLOOKUP(M221,Vlookups!G:I,2,FALSE)</f>
        <v>FEDERAL PROGRAMS</v>
      </c>
      <c r="O221" s="5" t="str">
        <f>VLOOKUP(M221,Vlookups!G:I,3,FALSE)</f>
        <v>CFO</v>
      </c>
      <c r="P221" s="6">
        <f t="shared" si="81"/>
        <v>0</v>
      </c>
      <c r="Q221" s="6">
        <f t="shared" si="82"/>
        <v>0</v>
      </c>
      <c r="R221" s="6">
        <f t="shared" si="83"/>
        <v>28.5</v>
      </c>
      <c r="S221" s="6">
        <f t="shared" si="84"/>
        <v>0</v>
      </c>
      <c r="T221" s="6">
        <f t="shared" si="85"/>
        <v>0</v>
      </c>
      <c r="U221" t="s">
        <v>255</v>
      </c>
      <c r="V221" t="s">
        <v>54</v>
      </c>
      <c r="W221" s="2">
        <v>0</v>
      </c>
      <c r="X221" s="2">
        <v>0</v>
      </c>
      <c r="Y221" s="2">
        <v>28.5</v>
      </c>
      <c r="Z221" s="3">
        <v>-28.5</v>
      </c>
      <c r="AA221" s="2">
        <v>0</v>
      </c>
      <c r="AB221" s="2">
        <v>0</v>
      </c>
    </row>
    <row r="222" spans="1:28">
      <c r="A222" s="5" t="str">
        <f t="shared" si="62"/>
        <v>211</v>
      </c>
      <c r="B222" s="5" t="str">
        <f>VLOOKUP(A222,Vlookups!O:P,2,FALSE)</f>
        <v>FED/GRANT</v>
      </c>
      <c r="C222" s="5" t="str">
        <f t="shared" si="63"/>
        <v>E</v>
      </c>
      <c r="D222" s="5" t="str">
        <f t="shared" si="64"/>
        <v>32</v>
      </c>
      <c r="E222" s="5" t="str">
        <f t="shared" si="65"/>
        <v>63--</v>
      </c>
      <c r="F222" s="5" t="str">
        <f>VLOOKUP(E222,Vlookups!K:M,3,FALSE)</f>
        <v>Op Exp</v>
      </c>
      <c r="G222" s="5" t="str">
        <f t="shared" si="76"/>
        <v>6399</v>
      </c>
      <c r="H222" s="5" t="str">
        <f t="shared" si="77"/>
        <v>GENERAL SUPPLIES</v>
      </c>
      <c r="I222" s="5" t="str">
        <f t="shared" si="78"/>
        <v>011</v>
      </c>
      <c r="J222" s="5" t="str">
        <f>VLOOKUP(I222,Vlookups!A:D,2,FALSE)</f>
        <v>GRAND PRAIRIE MIDDLE SCHOOL</v>
      </c>
      <c r="K222" s="5" t="str">
        <f>VLOOKUP(I222,Vlookups!A:D,3,FALSE)</f>
        <v>GRAND PR K8</v>
      </c>
      <c r="L222" s="5" t="str">
        <f t="shared" si="79"/>
        <v>30</v>
      </c>
      <c r="M222" s="5" t="str">
        <f t="shared" si="80"/>
        <v>MVH</v>
      </c>
      <c r="N222" s="5" t="str">
        <f>VLOOKUP(M222,Vlookups!G:I,2,FALSE)</f>
        <v>MCKINNEY VENTO</v>
      </c>
      <c r="O222" s="5" t="str">
        <f>VLOOKUP(M222,Vlookups!G:I,3,FALSE)</f>
        <v>FED</v>
      </c>
      <c r="P222" s="6">
        <f t="shared" si="81"/>
        <v>0</v>
      </c>
      <c r="Q222" s="6">
        <f t="shared" si="82"/>
        <v>0</v>
      </c>
      <c r="R222" s="6">
        <f t="shared" si="83"/>
        <v>950.4</v>
      </c>
      <c r="S222" s="6">
        <f t="shared" si="84"/>
        <v>0</v>
      </c>
      <c r="T222" s="6">
        <f t="shared" si="85"/>
        <v>0</v>
      </c>
      <c r="U222" t="s">
        <v>256</v>
      </c>
      <c r="V222" t="s">
        <v>54</v>
      </c>
      <c r="W222" s="2">
        <v>0</v>
      </c>
      <c r="X222" s="2">
        <v>0</v>
      </c>
      <c r="Y222" s="2">
        <v>950.4</v>
      </c>
      <c r="Z222" s="3">
        <v>-950.4</v>
      </c>
      <c r="AA222" s="2">
        <v>0</v>
      </c>
      <c r="AB222" s="2">
        <v>0</v>
      </c>
    </row>
    <row r="223" spans="1:28">
      <c r="A223" s="5" t="str">
        <f t="shared" ref="A223:A286" si="86">LEFT(U223,3)</f>
        <v>211</v>
      </c>
      <c r="B223" s="5" t="str">
        <f>VLOOKUP(A223,Vlookups!O:P,2,FALSE)</f>
        <v>FED/GRANT</v>
      </c>
      <c r="C223" s="5" t="str">
        <f t="shared" ref="C223:C286" si="87">RIGHT(LEFT(U223,5),1)</f>
        <v>E</v>
      </c>
      <c r="D223" s="5" t="str">
        <f t="shared" ref="D223:D286" si="88">RIGHT(LEFT(U223,8),2)</f>
        <v>32</v>
      </c>
      <c r="E223" s="5" t="str">
        <f t="shared" ref="E223:E286" si="89">CONCATENATE(LEFT(G223,2),"--")</f>
        <v>63--</v>
      </c>
      <c r="F223" s="5" t="str">
        <f>VLOOKUP(E223,Vlookups!K:M,3,FALSE)</f>
        <v>Op Exp</v>
      </c>
      <c r="G223" s="5" t="str">
        <f t="shared" si="76"/>
        <v>6399</v>
      </c>
      <c r="H223" s="5" t="str">
        <f t="shared" si="77"/>
        <v>GENERAL SUPPLIES</v>
      </c>
      <c r="I223" s="5" t="str">
        <f t="shared" si="78"/>
        <v>014</v>
      </c>
      <c r="J223" s="5" t="str">
        <f>VLOOKUP(I223,Vlookups!A:D,2,FALSE)</f>
        <v>KATY ELEMENTARY SCHOOL</v>
      </c>
      <c r="K223" s="5" t="str">
        <f>VLOOKUP(I223,Vlookups!A:D,3,FALSE)</f>
        <v>KATY K8</v>
      </c>
      <c r="L223" s="5" t="str">
        <f t="shared" si="79"/>
        <v>30</v>
      </c>
      <c r="M223" s="5" t="str">
        <f t="shared" si="80"/>
        <v>844</v>
      </c>
      <c r="N223" s="5" t="str">
        <f>VLOOKUP(M223,Vlookups!G:I,2,FALSE)</f>
        <v>FEDERAL PROGRAMS</v>
      </c>
      <c r="O223" s="5" t="str">
        <f>VLOOKUP(M223,Vlookups!G:I,3,FALSE)</f>
        <v>CFO</v>
      </c>
      <c r="P223" s="6">
        <f t="shared" si="81"/>
        <v>0</v>
      </c>
      <c r="Q223" s="6">
        <f t="shared" si="82"/>
        <v>0</v>
      </c>
      <c r="R223" s="6">
        <f t="shared" si="83"/>
        <v>27.8</v>
      </c>
      <c r="S223" s="6">
        <f t="shared" si="84"/>
        <v>0</v>
      </c>
      <c r="T223" s="6">
        <f t="shared" si="85"/>
        <v>0</v>
      </c>
      <c r="U223" t="s">
        <v>257</v>
      </c>
      <c r="V223" t="s">
        <v>54</v>
      </c>
      <c r="W223" s="2">
        <v>0</v>
      </c>
      <c r="X223" s="2">
        <v>0</v>
      </c>
      <c r="Y223" s="2">
        <v>27.8</v>
      </c>
      <c r="Z223" s="3">
        <v>-27.8</v>
      </c>
      <c r="AA223" s="2">
        <v>0</v>
      </c>
      <c r="AB223" s="2">
        <v>0</v>
      </c>
    </row>
    <row r="224" spans="1:28">
      <c r="A224" s="5" t="str">
        <f t="shared" si="86"/>
        <v>211</v>
      </c>
      <c r="B224" s="5" t="str">
        <f>VLOOKUP(A224,Vlookups!O:P,2,FALSE)</f>
        <v>FED/GRANT</v>
      </c>
      <c r="C224" s="5" t="str">
        <f t="shared" si="87"/>
        <v>E</v>
      </c>
      <c r="D224" s="5" t="str">
        <f t="shared" si="88"/>
        <v>32</v>
      </c>
      <c r="E224" s="5" t="str">
        <f t="shared" si="89"/>
        <v>63--</v>
      </c>
      <c r="F224" s="5" t="str">
        <f>VLOOKUP(E224,Vlookups!K:M,3,FALSE)</f>
        <v>Op Exp</v>
      </c>
      <c r="G224" s="5" t="str">
        <f t="shared" si="76"/>
        <v>6399</v>
      </c>
      <c r="H224" s="5" t="str">
        <f t="shared" si="77"/>
        <v>GENERAL SUPPLIES</v>
      </c>
      <c r="I224" s="5" t="str">
        <f t="shared" si="78"/>
        <v>014</v>
      </c>
      <c r="J224" s="5" t="str">
        <f>VLOOKUP(I224,Vlookups!A:D,2,FALSE)</f>
        <v>KATY ELEMENTARY SCHOOL</v>
      </c>
      <c r="K224" s="5" t="str">
        <f>VLOOKUP(I224,Vlookups!A:D,3,FALSE)</f>
        <v>KATY K8</v>
      </c>
      <c r="L224" s="5" t="str">
        <f t="shared" si="79"/>
        <v>30</v>
      </c>
      <c r="M224" s="5" t="str">
        <f t="shared" si="80"/>
        <v>MVH</v>
      </c>
      <c r="N224" s="5" t="str">
        <f>VLOOKUP(M224,Vlookups!G:I,2,FALSE)</f>
        <v>MCKINNEY VENTO</v>
      </c>
      <c r="O224" s="5" t="str">
        <f>VLOOKUP(M224,Vlookups!G:I,3,FALSE)</f>
        <v>FED</v>
      </c>
      <c r="P224" s="6">
        <f t="shared" si="81"/>
        <v>0</v>
      </c>
      <c r="Q224" s="6">
        <f t="shared" si="82"/>
        <v>298.89</v>
      </c>
      <c r="R224" s="6">
        <f t="shared" si="83"/>
        <v>1289.49</v>
      </c>
      <c r="S224" s="6">
        <f t="shared" si="84"/>
        <v>0</v>
      </c>
      <c r="T224" s="6">
        <f t="shared" si="85"/>
        <v>0</v>
      </c>
      <c r="U224" t="s">
        <v>258</v>
      </c>
      <c r="V224" t="s">
        <v>54</v>
      </c>
      <c r="W224" s="2">
        <v>0</v>
      </c>
      <c r="X224" s="2">
        <v>298.89</v>
      </c>
      <c r="Y224" s="2">
        <v>1289.49</v>
      </c>
      <c r="Z224" s="3">
        <v>-1588.38</v>
      </c>
      <c r="AA224" s="2">
        <v>0</v>
      </c>
      <c r="AB224" s="2">
        <v>0</v>
      </c>
    </row>
    <row r="225" spans="1:28">
      <c r="A225" s="5" t="str">
        <f t="shared" si="86"/>
        <v>211</v>
      </c>
      <c r="B225" s="5" t="str">
        <f>VLOOKUP(A225,Vlookups!O:P,2,FALSE)</f>
        <v>FED/GRANT</v>
      </c>
      <c r="C225" s="5" t="str">
        <f t="shared" si="87"/>
        <v>E</v>
      </c>
      <c r="D225" s="5" t="str">
        <f t="shared" si="88"/>
        <v>32</v>
      </c>
      <c r="E225" s="5" t="str">
        <f t="shared" si="89"/>
        <v>63--</v>
      </c>
      <c r="F225" s="5" t="str">
        <f>VLOOKUP(E225,Vlookups!K:M,3,FALSE)</f>
        <v>Op Exp</v>
      </c>
      <c r="G225" s="5" t="str">
        <f t="shared" si="76"/>
        <v>6399</v>
      </c>
      <c r="H225" s="5" t="str">
        <f t="shared" si="77"/>
        <v>GENERAL SUPPLIES</v>
      </c>
      <c r="I225" s="5" t="str">
        <f t="shared" si="78"/>
        <v>016</v>
      </c>
      <c r="J225" s="5" t="str">
        <f>VLOOKUP(I225,Vlookups!A:D,2,FALSE)</f>
        <v>WESTPARK ELEMENTARY SCHOOL</v>
      </c>
      <c r="K225" s="5" t="str">
        <f>VLOOKUP(I225,Vlookups!A:D,3,FALSE)</f>
        <v>WESTPARK K8</v>
      </c>
      <c r="L225" s="5" t="str">
        <f t="shared" si="79"/>
        <v>30</v>
      </c>
      <c r="M225" s="5" t="str">
        <f t="shared" si="80"/>
        <v>844</v>
      </c>
      <c r="N225" s="5" t="str">
        <f>VLOOKUP(M225,Vlookups!G:I,2,FALSE)</f>
        <v>FEDERAL PROGRAMS</v>
      </c>
      <c r="O225" s="5" t="str">
        <f>VLOOKUP(M225,Vlookups!G:I,3,FALSE)</f>
        <v>CFO</v>
      </c>
      <c r="P225" s="6">
        <f t="shared" si="81"/>
        <v>0</v>
      </c>
      <c r="Q225" s="6">
        <f t="shared" si="82"/>
        <v>99.94</v>
      </c>
      <c r="R225" s="6">
        <f t="shared" si="83"/>
        <v>0</v>
      </c>
      <c r="S225" s="6">
        <f t="shared" si="84"/>
        <v>0</v>
      </c>
      <c r="T225" s="6">
        <f t="shared" si="85"/>
        <v>0</v>
      </c>
      <c r="U225" t="s">
        <v>259</v>
      </c>
      <c r="V225" t="s">
        <v>54</v>
      </c>
      <c r="W225" s="2">
        <v>0</v>
      </c>
      <c r="X225" s="2">
        <v>99.94</v>
      </c>
      <c r="Y225" s="2">
        <v>0</v>
      </c>
      <c r="Z225" s="3">
        <v>-99.94</v>
      </c>
      <c r="AA225" s="2">
        <v>0</v>
      </c>
      <c r="AB225" s="2">
        <v>0</v>
      </c>
    </row>
    <row r="226" spans="1:28">
      <c r="A226" s="5" t="str">
        <f t="shared" si="86"/>
        <v>211</v>
      </c>
      <c r="B226" s="5" t="str">
        <f>VLOOKUP(A226,Vlookups!O:P,2,FALSE)</f>
        <v>FED/GRANT</v>
      </c>
      <c r="C226" s="5" t="str">
        <f t="shared" si="87"/>
        <v>E</v>
      </c>
      <c r="D226" s="5" t="str">
        <f t="shared" si="88"/>
        <v>32</v>
      </c>
      <c r="E226" s="5" t="str">
        <f t="shared" si="89"/>
        <v>63--</v>
      </c>
      <c r="F226" s="5" t="str">
        <f>VLOOKUP(E226,Vlookups!K:M,3,FALSE)</f>
        <v>Op Exp</v>
      </c>
      <c r="G226" s="5" t="str">
        <f t="shared" si="76"/>
        <v>6399</v>
      </c>
      <c r="H226" s="5" t="str">
        <f t="shared" si="77"/>
        <v>GENERAL SUPPLIES</v>
      </c>
      <c r="I226" s="5" t="str">
        <f t="shared" si="78"/>
        <v>016</v>
      </c>
      <c r="J226" s="5" t="str">
        <f>VLOOKUP(I226,Vlookups!A:D,2,FALSE)</f>
        <v>WESTPARK ELEMENTARY SCHOOL</v>
      </c>
      <c r="K226" s="5" t="str">
        <f>VLOOKUP(I226,Vlookups!A:D,3,FALSE)</f>
        <v>WESTPARK K8</v>
      </c>
      <c r="L226" s="5" t="str">
        <f t="shared" si="79"/>
        <v>30</v>
      </c>
      <c r="M226" s="5" t="str">
        <f t="shared" si="80"/>
        <v>MVH</v>
      </c>
      <c r="N226" s="5" t="str">
        <f>VLOOKUP(M226,Vlookups!G:I,2,FALSE)</f>
        <v>MCKINNEY VENTO</v>
      </c>
      <c r="O226" s="5" t="str">
        <f>VLOOKUP(M226,Vlookups!G:I,3,FALSE)</f>
        <v>FED</v>
      </c>
      <c r="P226" s="6">
        <f t="shared" si="81"/>
        <v>0</v>
      </c>
      <c r="Q226" s="6">
        <f t="shared" si="82"/>
        <v>0</v>
      </c>
      <c r="R226" s="6">
        <f t="shared" si="83"/>
        <v>1016.61</v>
      </c>
      <c r="S226" s="6">
        <f t="shared" si="84"/>
        <v>0</v>
      </c>
      <c r="T226" s="6">
        <f t="shared" si="85"/>
        <v>0</v>
      </c>
      <c r="U226" t="s">
        <v>260</v>
      </c>
      <c r="V226" t="s">
        <v>54</v>
      </c>
      <c r="W226" s="2">
        <v>0</v>
      </c>
      <c r="X226" s="2">
        <v>0</v>
      </c>
      <c r="Y226" s="2">
        <v>1016.61</v>
      </c>
      <c r="Z226" s="3">
        <v>-1016.61</v>
      </c>
      <c r="AA226" s="2">
        <v>0</v>
      </c>
      <c r="AB226" s="2">
        <v>0</v>
      </c>
    </row>
    <row r="227" spans="1:28">
      <c r="A227" s="5" t="str">
        <f t="shared" si="86"/>
        <v>211</v>
      </c>
      <c r="B227" s="5" t="str">
        <f>VLOOKUP(A227,Vlookups!O:P,2,FALSE)</f>
        <v>FED/GRANT</v>
      </c>
      <c r="C227" s="5" t="str">
        <f t="shared" si="87"/>
        <v>E</v>
      </c>
      <c r="D227" s="5" t="str">
        <f t="shared" si="88"/>
        <v>32</v>
      </c>
      <c r="E227" s="5" t="str">
        <f t="shared" si="89"/>
        <v>63--</v>
      </c>
      <c r="F227" s="5" t="str">
        <f>VLOOKUP(E227,Vlookups!K:M,3,FALSE)</f>
        <v>Op Exp</v>
      </c>
      <c r="G227" s="5" t="str">
        <f t="shared" si="76"/>
        <v>6399</v>
      </c>
      <c r="H227" s="5" t="str">
        <f t="shared" si="77"/>
        <v>GENERAL SUPPLIES</v>
      </c>
      <c r="I227" s="5" t="str">
        <f t="shared" si="78"/>
        <v>017</v>
      </c>
      <c r="J227" s="5" t="str">
        <f>VLOOKUP(I227,Vlookups!A:D,2,FALSE)</f>
        <v>WESTPARK MIDDLE SCHOOL</v>
      </c>
      <c r="K227" s="5" t="str">
        <f>VLOOKUP(I227,Vlookups!A:D,3,FALSE)</f>
        <v>WESTPARK K8</v>
      </c>
      <c r="L227" s="5" t="str">
        <f t="shared" si="79"/>
        <v>30</v>
      </c>
      <c r="M227" s="5" t="str">
        <f t="shared" si="80"/>
        <v>844</v>
      </c>
      <c r="N227" s="5" t="str">
        <f>VLOOKUP(M227,Vlookups!G:I,2,FALSE)</f>
        <v>FEDERAL PROGRAMS</v>
      </c>
      <c r="O227" s="5" t="str">
        <f>VLOOKUP(M227,Vlookups!G:I,3,FALSE)</f>
        <v>CFO</v>
      </c>
      <c r="P227" s="6">
        <f t="shared" si="81"/>
        <v>0</v>
      </c>
      <c r="Q227" s="6">
        <f t="shared" si="82"/>
        <v>40</v>
      </c>
      <c r="R227" s="6">
        <f t="shared" si="83"/>
        <v>23.99</v>
      </c>
      <c r="S227" s="6">
        <f t="shared" si="84"/>
        <v>0</v>
      </c>
      <c r="T227" s="6">
        <f t="shared" si="85"/>
        <v>0</v>
      </c>
      <c r="U227" t="s">
        <v>261</v>
      </c>
      <c r="V227" t="s">
        <v>54</v>
      </c>
      <c r="W227" s="2">
        <v>0</v>
      </c>
      <c r="X227" s="2">
        <v>40</v>
      </c>
      <c r="Y227" s="2">
        <v>23.99</v>
      </c>
      <c r="Z227" s="3">
        <v>-63.99</v>
      </c>
      <c r="AA227" s="2">
        <v>0</v>
      </c>
      <c r="AB227" s="2">
        <v>0</v>
      </c>
    </row>
    <row r="228" spans="1:28">
      <c r="A228" s="5" t="str">
        <f t="shared" si="86"/>
        <v>211</v>
      </c>
      <c r="B228" s="5" t="str">
        <f>VLOOKUP(A228,Vlookups!O:P,2,FALSE)</f>
        <v>FED/GRANT</v>
      </c>
      <c r="C228" s="5" t="str">
        <f t="shared" si="87"/>
        <v>E</v>
      </c>
      <c r="D228" s="5" t="str">
        <f t="shared" si="88"/>
        <v>32</v>
      </c>
      <c r="E228" s="5" t="str">
        <f t="shared" si="89"/>
        <v>63--</v>
      </c>
      <c r="F228" s="5" t="str">
        <f>VLOOKUP(E228,Vlookups!K:M,3,FALSE)</f>
        <v>Op Exp</v>
      </c>
      <c r="G228" s="5" t="str">
        <f t="shared" si="76"/>
        <v>6399</v>
      </c>
      <c r="H228" s="5" t="str">
        <f t="shared" si="77"/>
        <v>GENERAL SUPPLIES</v>
      </c>
      <c r="I228" s="5" t="str">
        <f t="shared" si="78"/>
        <v>017</v>
      </c>
      <c r="J228" s="5" t="str">
        <f>VLOOKUP(I228,Vlookups!A:D,2,FALSE)</f>
        <v>WESTPARK MIDDLE SCHOOL</v>
      </c>
      <c r="K228" s="5" t="str">
        <f>VLOOKUP(I228,Vlookups!A:D,3,FALSE)</f>
        <v>WESTPARK K8</v>
      </c>
      <c r="L228" s="5" t="str">
        <f t="shared" si="79"/>
        <v>30</v>
      </c>
      <c r="M228" s="5" t="str">
        <f t="shared" si="80"/>
        <v>MVH</v>
      </c>
      <c r="N228" s="5" t="str">
        <f>VLOOKUP(M228,Vlookups!G:I,2,FALSE)</f>
        <v>MCKINNEY VENTO</v>
      </c>
      <c r="O228" s="5" t="str">
        <f>VLOOKUP(M228,Vlookups!G:I,3,FALSE)</f>
        <v>FED</v>
      </c>
      <c r="P228" s="6">
        <f t="shared" si="81"/>
        <v>0</v>
      </c>
      <c r="Q228" s="6">
        <f t="shared" si="82"/>
        <v>601.80999999999995</v>
      </c>
      <c r="R228" s="6">
        <f t="shared" si="83"/>
        <v>2124.23</v>
      </c>
      <c r="S228" s="6">
        <f t="shared" si="84"/>
        <v>0</v>
      </c>
      <c r="T228" s="6">
        <f t="shared" si="85"/>
        <v>0</v>
      </c>
      <c r="U228" t="s">
        <v>262</v>
      </c>
      <c r="V228" t="s">
        <v>54</v>
      </c>
      <c r="W228" s="2">
        <v>0</v>
      </c>
      <c r="X228" s="2">
        <v>601.80999999999995</v>
      </c>
      <c r="Y228" s="2">
        <v>2124.23</v>
      </c>
      <c r="Z228" s="3">
        <v>-2726.04</v>
      </c>
      <c r="AA228" s="2">
        <v>0</v>
      </c>
      <c r="AB228" s="2">
        <v>0</v>
      </c>
    </row>
    <row r="229" spans="1:28">
      <c r="A229" s="5" t="str">
        <f t="shared" si="86"/>
        <v>211</v>
      </c>
      <c r="B229" s="5" t="str">
        <f>VLOOKUP(A229,Vlookups!O:P,2,FALSE)</f>
        <v>FED/GRANT</v>
      </c>
      <c r="C229" s="5" t="str">
        <f t="shared" si="87"/>
        <v>E</v>
      </c>
      <c r="D229" s="5" t="str">
        <f t="shared" si="88"/>
        <v>32</v>
      </c>
      <c r="E229" s="5" t="str">
        <f t="shared" si="89"/>
        <v>63--</v>
      </c>
      <c r="F229" s="5" t="str">
        <f>VLOOKUP(E229,Vlookups!K:M,3,FALSE)</f>
        <v>Op Exp</v>
      </c>
      <c r="G229" s="5" t="str">
        <f t="shared" si="76"/>
        <v>6399</v>
      </c>
      <c r="H229" s="5" t="str">
        <f t="shared" si="77"/>
        <v>GENERAL SUPPLIES</v>
      </c>
      <c r="I229" s="5" t="str">
        <f t="shared" si="78"/>
        <v>018</v>
      </c>
      <c r="J229" s="5" t="str">
        <f>VLOOKUP(I229,Vlookups!A:D,2,FALSE)</f>
        <v>KATY/WEST PARK HS</v>
      </c>
      <c r="K229" s="5" t="str">
        <f>VLOOKUP(I229,Vlookups!A:D,3,FALSE)</f>
        <v>KATY WESTPARK HS</v>
      </c>
      <c r="L229" s="5" t="str">
        <f t="shared" si="79"/>
        <v>30</v>
      </c>
      <c r="M229" s="5" t="str">
        <f t="shared" si="80"/>
        <v>844</v>
      </c>
      <c r="N229" s="5" t="str">
        <f>VLOOKUP(M229,Vlookups!G:I,2,FALSE)</f>
        <v>FEDERAL PROGRAMS</v>
      </c>
      <c r="O229" s="5" t="str">
        <f>VLOOKUP(M229,Vlookups!G:I,3,FALSE)</f>
        <v>CFO</v>
      </c>
      <c r="P229" s="6">
        <f t="shared" si="81"/>
        <v>0</v>
      </c>
      <c r="Q229" s="6">
        <f t="shared" si="82"/>
        <v>0</v>
      </c>
      <c r="R229" s="6">
        <f t="shared" si="83"/>
        <v>356</v>
      </c>
      <c r="S229" s="6">
        <f t="shared" si="84"/>
        <v>0</v>
      </c>
      <c r="T229" s="6">
        <f t="shared" si="85"/>
        <v>0</v>
      </c>
      <c r="U229" t="s">
        <v>263</v>
      </c>
      <c r="V229" t="s">
        <v>54</v>
      </c>
      <c r="W229" s="2">
        <v>0</v>
      </c>
      <c r="X229" s="2">
        <v>0</v>
      </c>
      <c r="Y229" s="2">
        <v>356</v>
      </c>
      <c r="Z229" s="3">
        <v>-356</v>
      </c>
      <c r="AA229" s="2">
        <v>0</v>
      </c>
      <c r="AB229" s="2">
        <v>0</v>
      </c>
    </row>
    <row r="230" spans="1:28">
      <c r="A230" s="5" t="str">
        <f t="shared" si="86"/>
        <v>211</v>
      </c>
      <c r="B230" s="5" t="str">
        <f>VLOOKUP(A230,Vlookups!O:P,2,FALSE)</f>
        <v>FED/GRANT</v>
      </c>
      <c r="C230" s="5" t="str">
        <f t="shared" si="87"/>
        <v>E</v>
      </c>
      <c r="D230" s="5" t="str">
        <f t="shared" si="88"/>
        <v>32</v>
      </c>
      <c r="E230" s="5" t="str">
        <f t="shared" si="89"/>
        <v>63--</v>
      </c>
      <c r="F230" s="5" t="str">
        <f>VLOOKUP(E230,Vlookups!K:M,3,FALSE)</f>
        <v>Op Exp</v>
      </c>
      <c r="G230" s="5" t="str">
        <f t="shared" si="76"/>
        <v>6399</v>
      </c>
      <c r="H230" s="5" t="str">
        <f t="shared" si="77"/>
        <v>GENERAL SUPPLIES</v>
      </c>
      <c r="I230" s="5" t="str">
        <f t="shared" si="78"/>
        <v>018</v>
      </c>
      <c r="J230" s="5" t="str">
        <f>VLOOKUP(I230,Vlookups!A:D,2,FALSE)</f>
        <v>KATY/WEST PARK HS</v>
      </c>
      <c r="K230" s="5" t="str">
        <f>VLOOKUP(I230,Vlookups!A:D,3,FALSE)</f>
        <v>KATY WESTPARK HS</v>
      </c>
      <c r="L230" s="5" t="str">
        <f t="shared" si="79"/>
        <v>30</v>
      </c>
      <c r="M230" s="5" t="str">
        <f t="shared" si="80"/>
        <v>844</v>
      </c>
      <c r="N230" s="5" t="str">
        <f>VLOOKUP(M230,Vlookups!G:I,2,FALSE)</f>
        <v>FEDERAL PROGRAMS</v>
      </c>
      <c r="O230" s="5" t="str">
        <f>VLOOKUP(M230,Vlookups!G:I,3,FALSE)</f>
        <v>CFO</v>
      </c>
      <c r="P230" s="6">
        <f t="shared" si="81"/>
        <v>0</v>
      </c>
      <c r="Q230" s="6">
        <f t="shared" si="82"/>
        <v>243.92</v>
      </c>
      <c r="R230" s="6">
        <f t="shared" si="83"/>
        <v>0</v>
      </c>
      <c r="S230" s="6">
        <f t="shared" si="84"/>
        <v>0</v>
      </c>
      <c r="T230" s="6">
        <f t="shared" si="85"/>
        <v>0</v>
      </c>
      <c r="U230" t="s">
        <v>264</v>
      </c>
      <c r="V230" t="s">
        <v>54</v>
      </c>
      <c r="W230" s="2">
        <v>0</v>
      </c>
      <c r="X230" s="2">
        <v>243.92</v>
      </c>
      <c r="Y230" s="2">
        <v>0</v>
      </c>
      <c r="Z230" s="3">
        <v>-243.92</v>
      </c>
      <c r="AA230" s="2">
        <v>0</v>
      </c>
      <c r="AB230" s="2">
        <v>0</v>
      </c>
    </row>
    <row r="231" spans="1:28">
      <c r="A231" s="5" t="str">
        <f t="shared" si="86"/>
        <v>211</v>
      </c>
      <c r="B231" s="5" t="str">
        <f>VLOOKUP(A231,Vlookups!O:P,2,FALSE)</f>
        <v>FED/GRANT</v>
      </c>
      <c r="C231" s="5" t="str">
        <f t="shared" si="87"/>
        <v>E</v>
      </c>
      <c r="D231" s="5" t="str">
        <f t="shared" si="88"/>
        <v>32</v>
      </c>
      <c r="E231" s="5" t="str">
        <f t="shared" si="89"/>
        <v>63--</v>
      </c>
      <c r="F231" s="5" t="str">
        <f>VLOOKUP(E231,Vlookups!K:M,3,FALSE)</f>
        <v>Op Exp</v>
      </c>
      <c r="G231" s="5" t="str">
        <f t="shared" si="76"/>
        <v>6399</v>
      </c>
      <c r="H231" s="5" t="str">
        <f t="shared" si="77"/>
        <v>GENERAL SUPPLIES</v>
      </c>
      <c r="I231" s="5" t="str">
        <f t="shared" si="78"/>
        <v>018</v>
      </c>
      <c r="J231" s="5" t="str">
        <f>VLOOKUP(I231,Vlookups!A:D,2,FALSE)</f>
        <v>KATY/WEST PARK HS</v>
      </c>
      <c r="K231" s="5" t="str">
        <f>VLOOKUP(I231,Vlookups!A:D,3,FALSE)</f>
        <v>KATY WESTPARK HS</v>
      </c>
      <c r="L231" s="5" t="str">
        <f t="shared" si="79"/>
        <v>30</v>
      </c>
      <c r="M231" s="5" t="str">
        <f t="shared" si="80"/>
        <v>MVH</v>
      </c>
      <c r="N231" s="5" t="str">
        <f>VLOOKUP(M231,Vlookups!G:I,2,FALSE)</f>
        <v>MCKINNEY VENTO</v>
      </c>
      <c r="O231" s="5" t="str">
        <f>VLOOKUP(M231,Vlookups!G:I,3,FALSE)</f>
        <v>FED</v>
      </c>
      <c r="P231" s="6">
        <f t="shared" si="81"/>
        <v>0</v>
      </c>
      <c r="Q231" s="6">
        <f t="shared" si="82"/>
        <v>332.9</v>
      </c>
      <c r="R231" s="6">
        <f t="shared" si="83"/>
        <v>597.84</v>
      </c>
      <c r="S231" s="6">
        <f t="shared" si="84"/>
        <v>0</v>
      </c>
      <c r="T231" s="6">
        <f t="shared" si="85"/>
        <v>0</v>
      </c>
      <c r="U231" t="s">
        <v>265</v>
      </c>
      <c r="V231" t="s">
        <v>54</v>
      </c>
      <c r="W231" s="2">
        <v>0</v>
      </c>
      <c r="X231" s="2">
        <v>332.9</v>
      </c>
      <c r="Y231" s="2">
        <v>597.84</v>
      </c>
      <c r="Z231" s="3">
        <v>-930.74</v>
      </c>
      <c r="AA231" s="2">
        <v>0</v>
      </c>
      <c r="AB231" s="2">
        <v>0</v>
      </c>
    </row>
    <row r="232" spans="1:28">
      <c r="A232" s="5" t="str">
        <f t="shared" si="86"/>
        <v>211</v>
      </c>
      <c r="B232" s="5" t="str">
        <f>VLOOKUP(A232,Vlookups!O:P,2,FALSE)</f>
        <v>FED/GRANT</v>
      </c>
      <c r="C232" s="5" t="str">
        <f t="shared" si="87"/>
        <v>E</v>
      </c>
      <c r="D232" s="5" t="str">
        <f t="shared" si="88"/>
        <v>32</v>
      </c>
      <c r="E232" s="5" t="str">
        <f t="shared" si="89"/>
        <v>63--</v>
      </c>
      <c r="F232" s="5" t="str">
        <f>VLOOKUP(E232,Vlookups!K:M,3,FALSE)</f>
        <v>Op Exp</v>
      </c>
      <c r="G232" s="5" t="str">
        <f t="shared" si="76"/>
        <v>6399</v>
      </c>
      <c r="H232" s="5" t="str">
        <f t="shared" si="77"/>
        <v>GENERAL SUPPLIES</v>
      </c>
      <c r="I232" s="5" t="str">
        <f t="shared" si="78"/>
        <v>019</v>
      </c>
      <c r="J232" s="5" t="str">
        <f>VLOOKUP(I232,Vlookups!A:D,2,FALSE)</f>
        <v>LANCASTER ELEMENTARY</v>
      </c>
      <c r="K232" s="5" t="str">
        <f>VLOOKUP(I232,Vlookups!A:D,3,FALSE)</f>
        <v>LANCASTER K8</v>
      </c>
      <c r="L232" s="5" t="str">
        <f t="shared" si="79"/>
        <v>30</v>
      </c>
      <c r="M232" s="5" t="str">
        <f t="shared" si="80"/>
        <v>MVH</v>
      </c>
      <c r="N232" s="5" t="str">
        <f>VLOOKUP(M232,Vlookups!G:I,2,FALSE)</f>
        <v>MCKINNEY VENTO</v>
      </c>
      <c r="O232" s="5" t="str">
        <f>VLOOKUP(M232,Vlookups!G:I,3,FALSE)</f>
        <v>FED</v>
      </c>
      <c r="P232" s="6">
        <f t="shared" si="81"/>
        <v>0</v>
      </c>
      <c r="Q232" s="6">
        <f t="shared" si="82"/>
        <v>0</v>
      </c>
      <c r="R232" s="6">
        <f t="shared" si="83"/>
        <v>2472.5</v>
      </c>
      <c r="S232" s="6">
        <f t="shared" si="84"/>
        <v>0</v>
      </c>
      <c r="T232" s="6">
        <f t="shared" si="85"/>
        <v>0</v>
      </c>
      <c r="U232" t="s">
        <v>266</v>
      </c>
      <c r="V232" t="s">
        <v>54</v>
      </c>
      <c r="W232" s="2">
        <v>0</v>
      </c>
      <c r="X232" s="2">
        <v>0</v>
      </c>
      <c r="Y232" s="2">
        <v>2472.5</v>
      </c>
      <c r="Z232" s="3">
        <v>-2472.5</v>
      </c>
      <c r="AA232" s="2">
        <v>0</v>
      </c>
      <c r="AB232" s="2">
        <v>0</v>
      </c>
    </row>
    <row r="233" spans="1:28">
      <c r="A233" s="5" t="str">
        <f t="shared" si="86"/>
        <v>211</v>
      </c>
      <c r="B233" s="5" t="str">
        <f>VLOOKUP(A233,Vlookups!O:P,2,FALSE)</f>
        <v>FED/GRANT</v>
      </c>
      <c r="C233" s="5" t="str">
        <f t="shared" si="87"/>
        <v>E</v>
      </c>
      <c r="D233" s="5" t="str">
        <f t="shared" si="88"/>
        <v>32</v>
      </c>
      <c r="E233" s="5" t="str">
        <f t="shared" si="89"/>
        <v>63--</v>
      </c>
      <c r="F233" s="5" t="str">
        <f>VLOOKUP(E233,Vlookups!K:M,3,FALSE)</f>
        <v>Op Exp</v>
      </c>
      <c r="G233" s="5" t="str">
        <f t="shared" si="76"/>
        <v>6399</v>
      </c>
      <c r="H233" s="5" t="str">
        <f t="shared" si="77"/>
        <v>GENERAL SUPPLIES</v>
      </c>
      <c r="I233" s="5" t="str">
        <f t="shared" si="78"/>
        <v>020</v>
      </c>
      <c r="J233" s="5" t="str">
        <f>VLOOKUP(I233,Vlookups!A:D,2,FALSE)</f>
        <v>LANCASTER MIDDLE SCHOOL</v>
      </c>
      <c r="K233" s="5" t="str">
        <f>VLOOKUP(I233,Vlookups!A:D,3,FALSE)</f>
        <v>LANCASTER K8</v>
      </c>
      <c r="L233" s="5" t="str">
        <f t="shared" si="79"/>
        <v>30</v>
      </c>
      <c r="M233" s="5" t="str">
        <f t="shared" si="80"/>
        <v>MVH</v>
      </c>
      <c r="N233" s="5" t="str">
        <f>VLOOKUP(M233,Vlookups!G:I,2,FALSE)</f>
        <v>MCKINNEY VENTO</v>
      </c>
      <c r="O233" s="5" t="str">
        <f>VLOOKUP(M233,Vlookups!G:I,3,FALSE)</f>
        <v>FED</v>
      </c>
      <c r="P233" s="6">
        <f t="shared" si="81"/>
        <v>0</v>
      </c>
      <c r="Q233" s="6">
        <f t="shared" si="82"/>
        <v>0</v>
      </c>
      <c r="R233" s="6">
        <f t="shared" si="83"/>
        <v>3918.6</v>
      </c>
      <c r="S233" s="6">
        <f t="shared" si="84"/>
        <v>0</v>
      </c>
      <c r="T233" s="6">
        <f t="shared" si="85"/>
        <v>0</v>
      </c>
      <c r="U233" t="s">
        <v>267</v>
      </c>
      <c r="V233" t="s">
        <v>54</v>
      </c>
      <c r="W233" s="2">
        <v>0</v>
      </c>
      <c r="X233" s="2">
        <v>0</v>
      </c>
      <c r="Y233" s="2">
        <v>3918.6</v>
      </c>
      <c r="Z233" s="3">
        <v>-4182.7</v>
      </c>
      <c r="AA233" s="2">
        <v>0</v>
      </c>
      <c r="AB233" s="2">
        <v>0</v>
      </c>
    </row>
    <row r="234" spans="1:28">
      <c r="A234" s="5" t="str">
        <f t="shared" si="86"/>
        <v>211</v>
      </c>
      <c r="B234" s="5" t="str">
        <f>VLOOKUP(A234,Vlookups!O:P,2,FALSE)</f>
        <v>FED/GRANT</v>
      </c>
      <c r="C234" s="5" t="str">
        <f t="shared" si="87"/>
        <v>E</v>
      </c>
      <c r="D234" s="5" t="str">
        <f t="shared" si="88"/>
        <v>32</v>
      </c>
      <c r="E234" s="5" t="str">
        <f t="shared" si="89"/>
        <v>63--</v>
      </c>
      <c r="F234" s="5" t="str">
        <f>VLOOKUP(E234,Vlookups!K:M,3,FALSE)</f>
        <v>Op Exp</v>
      </c>
      <c r="G234" s="5" t="str">
        <f t="shared" si="76"/>
        <v>6399</v>
      </c>
      <c r="H234" s="5" t="str">
        <f t="shared" si="77"/>
        <v>GENERAL SUPPLIES</v>
      </c>
      <c r="I234" s="5" t="str">
        <f t="shared" si="78"/>
        <v>021</v>
      </c>
      <c r="J234" s="5" t="str">
        <f>VLOOKUP(I234,Vlookups!A:D,2,FALSE)</f>
        <v>WOODHAVEN ELEMENTARY</v>
      </c>
      <c r="K234" s="5" t="str">
        <f>VLOOKUP(I234,Vlookups!A:D,3,FALSE)</f>
        <v>WOODHAVEN K8</v>
      </c>
      <c r="L234" s="5" t="str">
        <f t="shared" si="79"/>
        <v>30</v>
      </c>
      <c r="M234" s="5" t="str">
        <f t="shared" si="80"/>
        <v>MVH</v>
      </c>
      <c r="N234" s="5" t="str">
        <f>VLOOKUP(M234,Vlookups!G:I,2,FALSE)</f>
        <v>MCKINNEY VENTO</v>
      </c>
      <c r="O234" s="5" t="str">
        <f>VLOOKUP(M234,Vlookups!G:I,3,FALSE)</f>
        <v>FED</v>
      </c>
      <c r="P234" s="6">
        <f t="shared" si="81"/>
        <v>0</v>
      </c>
      <c r="Q234" s="6">
        <f t="shared" si="82"/>
        <v>0</v>
      </c>
      <c r="R234" s="6">
        <f t="shared" si="83"/>
        <v>2318.1999999999998</v>
      </c>
      <c r="S234" s="6">
        <f t="shared" si="84"/>
        <v>0</v>
      </c>
      <c r="T234" s="6">
        <f t="shared" si="85"/>
        <v>0</v>
      </c>
      <c r="U234" t="s">
        <v>268</v>
      </c>
      <c r="V234" t="s">
        <v>54</v>
      </c>
      <c r="W234" s="2">
        <v>0</v>
      </c>
      <c r="X234" s="2">
        <v>0</v>
      </c>
      <c r="Y234" s="2">
        <v>2318.1999999999998</v>
      </c>
      <c r="Z234" s="3">
        <v>-2318.1999999999998</v>
      </c>
      <c r="AA234" s="2">
        <v>0</v>
      </c>
      <c r="AB234" s="2">
        <v>0</v>
      </c>
    </row>
    <row r="235" spans="1:28">
      <c r="A235" s="5" t="str">
        <f t="shared" si="86"/>
        <v>211</v>
      </c>
      <c r="B235" s="5" t="str">
        <f>VLOOKUP(A235,Vlookups!O:P,2,FALSE)</f>
        <v>FED/GRANT</v>
      </c>
      <c r="C235" s="5" t="str">
        <f t="shared" si="87"/>
        <v>E</v>
      </c>
      <c r="D235" s="5" t="str">
        <f t="shared" si="88"/>
        <v>32</v>
      </c>
      <c r="E235" s="5" t="str">
        <f t="shared" si="89"/>
        <v>63--</v>
      </c>
      <c r="F235" s="5" t="str">
        <f>VLOOKUP(E235,Vlookups!K:M,3,FALSE)</f>
        <v>Op Exp</v>
      </c>
      <c r="G235" s="5" t="str">
        <f t="shared" ref="G235:G289" si="90">MID(U235,10,4)</f>
        <v>6399</v>
      </c>
      <c r="H235" s="5" t="str">
        <f t="shared" ref="H235:H289" si="91">V235</f>
        <v>GENERAL SUPPLIES</v>
      </c>
      <c r="I235" s="5" t="str">
        <f t="shared" ref="I235:I289" si="92">LEFT(RIGHT(U235,12),3)</f>
        <v>022</v>
      </c>
      <c r="J235" s="5" t="str">
        <f>VLOOKUP(I235,Vlookups!A:D,2,FALSE)</f>
        <v>WOODHAVEN MIDDLE SCHOOL</v>
      </c>
      <c r="K235" s="5" t="str">
        <f>VLOOKUP(I235,Vlookups!A:D,3,FALSE)</f>
        <v>WOODHAVEN K8</v>
      </c>
      <c r="L235" s="5" t="str">
        <f t="shared" ref="L235:L289" si="93">LEFT(RIGHT(U235,6),2)</f>
        <v>30</v>
      </c>
      <c r="M235" s="5" t="str">
        <f t="shared" ref="M235:M289" si="94">RIGHT(U235,3)</f>
        <v>MVH</v>
      </c>
      <c r="N235" s="5" t="str">
        <f>VLOOKUP(M235,Vlookups!G:I,2,FALSE)</f>
        <v>MCKINNEY VENTO</v>
      </c>
      <c r="O235" s="5" t="str">
        <f>VLOOKUP(M235,Vlookups!G:I,3,FALSE)</f>
        <v>FED</v>
      </c>
      <c r="P235" s="6">
        <f t="shared" ref="P235:P289" si="95">W235</f>
        <v>0</v>
      </c>
      <c r="Q235" s="6">
        <f t="shared" ref="Q235:Q289" si="96">X235</f>
        <v>0</v>
      </c>
      <c r="R235" s="6">
        <f t="shared" ref="R235:R289" si="97">Y235</f>
        <v>1058.8</v>
      </c>
      <c r="S235" s="6">
        <f t="shared" ref="S235:S289" si="98">AA235</f>
        <v>0</v>
      </c>
      <c r="T235" s="6">
        <f t="shared" ref="T235:T289" si="99">AB235</f>
        <v>0</v>
      </c>
      <c r="U235" t="s">
        <v>269</v>
      </c>
      <c r="V235" t="s">
        <v>54</v>
      </c>
      <c r="W235" s="2">
        <v>0</v>
      </c>
      <c r="X235" s="2">
        <v>0</v>
      </c>
      <c r="Y235" s="2">
        <v>1058.8</v>
      </c>
      <c r="Z235" s="3">
        <v>-1058.8</v>
      </c>
      <c r="AA235" s="2">
        <v>0</v>
      </c>
      <c r="AB235" s="2">
        <v>0</v>
      </c>
    </row>
    <row r="236" spans="1:28">
      <c r="A236" s="5" t="str">
        <f t="shared" si="86"/>
        <v>211</v>
      </c>
      <c r="B236" s="5" t="str">
        <f>VLOOKUP(A236,Vlookups!O:P,2,FALSE)</f>
        <v>FED/GRANT</v>
      </c>
      <c r="C236" s="5" t="str">
        <f t="shared" si="87"/>
        <v>E</v>
      </c>
      <c r="D236" s="5" t="str">
        <f t="shared" si="88"/>
        <v>32</v>
      </c>
      <c r="E236" s="5" t="str">
        <f t="shared" si="89"/>
        <v>63--</v>
      </c>
      <c r="F236" s="5" t="str">
        <f>VLOOKUP(E236,Vlookups!K:M,3,FALSE)</f>
        <v>Op Exp</v>
      </c>
      <c r="G236" s="5" t="str">
        <f t="shared" si="90"/>
        <v>6399</v>
      </c>
      <c r="H236" s="5" t="str">
        <f t="shared" si="91"/>
        <v>GENERAL SUPPLIES</v>
      </c>
      <c r="I236" s="5" t="str">
        <f t="shared" si="92"/>
        <v>023</v>
      </c>
      <c r="J236" s="5" t="str">
        <f>VLOOKUP(I236,Vlookups!A:D,2,FALSE)</f>
        <v>SAGINAW ELEMENTARY</v>
      </c>
      <c r="K236" s="5" t="str">
        <f>VLOOKUP(I236,Vlookups!A:D,3,FALSE)</f>
        <v>SAGINAW K8</v>
      </c>
      <c r="L236" s="5" t="str">
        <f t="shared" si="93"/>
        <v>30</v>
      </c>
      <c r="M236" s="5" t="str">
        <f t="shared" si="94"/>
        <v>MVH</v>
      </c>
      <c r="N236" s="5" t="str">
        <f>VLOOKUP(M236,Vlookups!G:I,2,FALSE)</f>
        <v>MCKINNEY VENTO</v>
      </c>
      <c r="O236" s="5" t="str">
        <f>VLOOKUP(M236,Vlookups!G:I,3,FALSE)</f>
        <v>FED</v>
      </c>
      <c r="P236" s="6">
        <f t="shared" si="95"/>
        <v>0</v>
      </c>
      <c r="Q236" s="6">
        <f t="shared" si="96"/>
        <v>35.4</v>
      </c>
      <c r="R236" s="6">
        <f t="shared" si="97"/>
        <v>254.1</v>
      </c>
      <c r="S236" s="6">
        <f t="shared" si="98"/>
        <v>0</v>
      </c>
      <c r="T236" s="6">
        <f t="shared" si="99"/>
        <v>0</v>
      </c>
      <c r="U236" t="s">
        <v>270</v>
      </c>
      <c r="V236" t="s">
        <v>54</v>
      </c>
      <c r="W236" s="2">
        <v>0</v>
      </c>
      <c r="X236" s="2">
        <v>35.4</v>
      </c>
      <c r="Y236" s="2">
        <v>254.1</v>
      </c>
      <c r="Z236" s="3">
        <v>-289.5</v>
      </c>
      <c r="AA236" s="2">
        <v>0</v>
      </c>
      <c r="AB236" s="2">
        <v>0</v>
      </c>
    </row>
    <row r="237" spans="1:28">
      <c r="A237" s="5" t="str">
        <f t="shared" si="86"/>
        <v>211</v>
      </c>
      <c r="B237" s="5" t="str">
        <f>VLOOKUP(A237,Vlookups!O:P,2,FALSE)</f>
        <v>FED/GRANT</v>
      </c>
      <c r="C237" s="5" t="str">
        <f t="shared" si="87"/>
        <v>E</v>
      </c>
      <c r="D237" s="5" t="str">
        <f t="shared" si="88"/>
        <v>32</v>
      </c>
      <c r="E237" s="5" t="str">
        <f t="shared" si="89"/>
        <v>63--</v>
      </c>
      <c r="F237" s="5" t="str">
        <f>VLOOKUP(E237,Vlookups!K:M,3,FALSE)</f>
        <v>Op Exp</v>
      </c>
      <c r="G237" s="5" t="str">
        <f t="shared" si="90"/>
        <v>6399</v>
      </c>
      <c r="H237" s="5" t="str">
        <f t="shared" si="91"/>
        <v>GENERAL SUPPLIES</v>
      </c>
      <c r="I237" s="5" t="str">
        <f t="shared" si="92"/>
        <v>024</v>
      </c>
      <c r="J237" s="5" t="str">
        <f>VLOOKUP(I237,Vlookups!A:D,2,FALSE)</f>
        <v>SAGINAW MIDDLE SCHOOL</v>
      </c>
      <c r="K237" s="5" t="str">
        <f>VLOOKUP(I237,Vlookups!A:D,3,FALSE)</f>
        <v>SAGINAW K8</v>
      </c>
      <c r="L237" s="5" t="str">
        <f t="shared" si="93"/>
        <v>30</v>
      </c>
      <c r="M237" s="5" t="str">
        <f t="shared" si="94"/>
        <v>MVH</v>
      </c>
      <c r="N237" s="5" t="str">
        <f>VLOOKUP(M237,Vlookups!G:I,2,FALSE)</f>
        <v>MCKINNEY VENTO</v>
      </c>
      <c r="O237" s="5" t="str">
        <f>VLOOKUP(M237,Vlookups!G:I,3,FALSE)</f>
        <v>FED</v>
      </c>
      <c r="P237" s="6">
        <f t="shared" si="95"/>
        <v>0</v>
      </c>
      <c r="Q237" s="6">
        <f t="shared" si="96"/>
        <v>143.6</v>
      </c>
      <c r="R237" s="6">
        <f t="shared" si="97"/>
        <v>567.9</v>
      </c>
      <c r="S237" s="6">
        <f t="shared" si="98"/>
        <v>0</v>
      </c>
      <c r="T237" s="6">
        <f t="shared" si="99"/>
        <v>0</v>
      </c>
      <c r="U237" t="s">
        <v>271</v>
      </c>
      <c r="V237" t="s">
        <v>54</v>
      </c>
      <c r="W237" s="2">
        <v>0</v>
      </c>
      <c r="X237" s="2">
        <v>143.6</v>
      </c>
      <c r="Y237" s="2">
        <v>567.9</v>
      </c>
      <c r="Z237" s="3">
        <v>-711.5</v>
      </c>
      <c r="AA237" s="2">
        <v>0</v>
      </c>
      <c r="AB237" s="2">
        <v>0</v>
      </c>
    </row>
    <row r="238" spans="1:28">
      <c r="A238" s="5" t="str">
        <f t="shared" si="86"/>
        <v>211</v>
      </c>
      <c r="B238" s="5" t="str">
        <f>VLOOKUP(A238,Vlookups!O:P,2,FALSE)</f>
        <v>FED/GRANT</v>
      </c>
      <c r="C238" s="5" t="str">
        <f t="shared" si="87"/>
        <v>E</v>
      </c>
      <c r="D238" s="5" t="str">
        <f t="shared" si="88"/>
        <v>32</v>
      </c>
      <c r="E238" s="5" t="str">
        <f t="shared" si="89"/>
        <v>63--</v>
      </c>
      <c r="F238" s="5" t="str">
        <f>VLOOKUP(E238,Vlookups!K:M,3,FALSE)</f>
        <v>Op Exp</v>
      </c>
      <c r="G238" s="5" t="str">
        <f t="shared" si="90"/>
        <v>6399</v>
      </c>
      <c r="H238" s="5" t="str">
        <f t="shared" si="91"/>
        <v>GENERAL SUPPLIES</v>
      </c>
      <c r="I238" s="5" t="str">
        <f t="shared" si="92"/>
        <v>025</v>
      </c>
      <c r="J238" s="5" t="str">
        <f>VLOOKUP(I238,Vlookups!A:D,2,FALSE)</f>
        <v>WINDMILL LAKES ELEMENTARY</v>
      </c>
      <c r="K238" s="5" t="str">
        <f>VLOOKUP(I238,Vlookups!A:D,3,FALSE)</f>
        <v>WINDMILL LAKES K8</v>
      </c>
      <c r="L238" s="5" t="str">
        <f t="shared" si="93"/>
        <v>30</v>
      </c>
      <c r="M238" s="5" t="str">
        <f t="shared" si="94"/>
        <v>844</v>
      </c>
      <c r="N238" s="5" t="str">
        <f>VLOOKUP(M238,Vlookups!G:I,2,FALSE)</f>
        <v>FEDERAL PROGRAMS</v>
      </c>
      <c r="O238" s="5" t="str">
        <f>VLOOKUP(M238,Vlookups!G:I,3,FALSE)</f>
        <v>CFO</v>
      </c>
      <c r="P238" s="6">
        <f t="shared" si="95"/>
        <v>0</v>
      </c>
      <c r="Q238" s="6">
        <f t="shared" si="96"/>
        <v>518.77</v>
      </c>
      <c r="R238" s="6">
        <f t="shared" si="97"/>
        <v>0</v>
      </c>
      <c r="S238" s="6">
        <f t="shared" si="98"/>
        <v>0</v>
      </c>
      <c r="T238" s="6">
        <f t="shared" si="99"/>
        <v>0</v>
      </c>
      <c r="U238" t="s">
        <v>272</v>
      </c>
      <c r="V238" t="s">
        <v>54</v>
      </c>
      <c r="W238" s="2">
        <v>0</v>
      </c>
      <c r="X238" s="2">
        <v>518.77</v>
      </c>
      <c r="Y238" s="2">
        <v>0</v>
      </c>
      <c r="Z238" s="3">
        <v>-518.77</v>
      </c>
      <c r="AA238" s="2">
        <v>0</v>
      </c>
      <c r="AB238" s="2">
        <v>0</v>
      </c>
    </row>
    <row r="239" spans="1:28">
      <c r="A239" s="5" t="str">
        <f t="shared" si="86"/>
        <v>211</v>
      </c>
      <c r="B239" s="5" t="str">
        <f>VLOOKUP(A239,Vlookups!O:P,2,FALSE)</f>
        <v>FED/GRANT</v>
      </c>
      <c r="C239" s="5" t="str">
        <f t="shared" si="87"/>
        <v>E</v>
      </c>
      <c r="D239" s="5" t="str">
        <f t="shared" si="88"/>
        <v>32</v>
      </c>
      <c r="E239" s="5" t="str">
        <f t="shared" si="89"/>
        <v>63--</v>
      </c>
      <c r="F239" s="5" t="str">
        <f>VLOOKUP(E239,Vlookups!K:M,3,FALSE)</f>
        <v>Op Exp</v>
      </c>
      <c r="G239" s="5" t="str">
        <f t="shared" si="90"/>
        <v>6399</v>
      </c>
      <c r="H239" s="5" t="str">
        <f t="shared" si="91"/>
        <v>GENERAL SUPPLIES</v>
      </c>
      <c r="I239" s="5" t="str">
        <f t="shared" si="92"/>
        <v>025</v>
      </c>
      <c r="J239" s="5" t="str">
        <f>VLOOKUP(I239,Vlookups!A:D,2,FALSE)</f>
        <v>WINDMILL LAKES ELEMENTARY</v>
      </c>
      <c r="K239" s="5" t="str">
        <f>VLOOKUP(I239,Vlookups!A:D,3,FALSE)</f>
        <v>WINDMILL LAKES K8</v>
      </c>
      <c r="L239" s="5" t="str">
        <f t="shared" si="93"/>
        <v>30</v>
      </c>
      <c r="M239" s="5" t="str">
        <f t="shared" si="94"/>
        <v>MVH</v>
      </c>
      <c r="N239" s="5" t="str">
        <f>VLOOKUP(M239,Vlookups!G:I,2,FALSE)</f>
        <v>MCKINNEY VENTO</v>
      </c>
      <c r="O239" s="5" t="str">
        <f>VLOOKUP(M239,Vlookups!G:I,3,FALSE)</f>
        <v>FED</v>
      </c>
      <c r="P239" s="6">
        <f t="shared" si="95"/>
        <v>0</v>
      </c>
      <c r="Q239" s="6">
        <f t="shared" si="96"/>
        <v>0</v>
      </c>
      <c r="R239" s="6">
        <f t="shared" si="97"/>
        <v>1182.52</v>
      </c>
      <c r="S239" s="6">
        <f t="shared" si="98"/>
        <v>0</v>
      </c>
      <c r="T239" s="6">
        <f t="shared" si="99"/>
        <v>0</v>
      </c>
      <c r="U239" t="s">
        <v>273</v>
      </c>
      <c r="V239" t="s">
        <v>54</v>
      </c>
      <c r="W239" s="2">
        <v>0</v>
      </c>
      <c r="X239" s="2">
        <v>0</v>
      </c>
      <c r="Y239" s="2">
        <v>1182.52</v>
      </c>
      <c r="Z239" s="3">
        <v>-1207.51</v>
      </c>
      <c r="AA239" s="2">
        <v>0</v>
      </c>
      <c r="AB239" s="2">
        <v>0</v>
      </c>
    </row>
    <row r="240" spans="1:28">
      <c r="A240" s="5" t="str">
        <f t="shared" si="86"/>
        <v>211</v>
      </c>
      <c r="B240" s="5" t="str">
        <f>VLOOKUP(A240,Vlookups!O:P,2,FALSE)</f>
        <v>FED/GRANT</v>
      </c>
      <c r="C240" s="5" t="str">
        <f t="shared" si="87"/>
        <v>E</v>
      </c>
      <c r="D240" s="5" t="str">
        <f t="shared" si="88"/>
        <v>32</v>
      </c>
      <c r="E240" s="5" t="str">
        <f t="shared" si="89"/>
        <v>63--</v>
      </c>
      <c r="F240" s="5" t="str">
        <f>VLOOKUP(E240,Vlookups!K:M,3,FALSE)</f>
        <v>Op Exp</v>
      </c>
      <c r="G240" s="5" t="str">
        <f t="shared" si="90"/>
        <v>6399</v>
      </c>
      <c r="H240" s="5" t="str">
        <f t="shared" si="91"/>
        <v>GENERAL SUPPLIES</v>
      </c>
      <c r="I240" s="5" t="str">
        <f t="shared" si="92"/>
        <v>026</v>
      </c>
      <c r="J240" s="5" t="str">
        <f>VLOOKUP(I240,Vlookups!A:D,2,FALSE)</f>
        <v>WM LAKES MIDDLE SCHOOL</v>
      </c>
      <c r="K240" s="5" t="str">
        <f>VLOOKUP(I240,Vlookups!A:D,3,FALSE)</f>
        <v>WINDMILL LAKES K8</v>
      </c>
      <c r="L240" s="5" t="str">
        <f t="shared" si="93"/>
        <v>30</v>
      </c>
      <c r="M240" s="5" t="str">
        <f t="shared" si="94"/>
        <v>844</v>
      </c>
      <c r="N240" s="5" t="str">
        <f>VLOOKUP(M240,Vlookups!G:I,2,FALSE)</f>
        <v>FEDERAL PROGRAMS</v>
      </c>
      <c r="O240" s="5" t="str">
        <f>VLOOKUP(M240,Vlookups!G:I,3,FALSE)</f>
        <v>CFO</v>
      </c>
      <c r="P240" s="6">
        <f t="shared" si="95"/>
        <v>0</v>
      </c>
      <c r="Q240" s="6">
        <f t="shared" si="96"/>
        <v>340.9</v>
      </c>
      <c r="R240" s="6">
        <f t="shared" si="97"/>
        <v>0</v>
      </c>
      <c r="S240" s="6">
        <f t="shared" si="98"/>
        <v>0</v>
      </c>
      <c r="T240" s="6">
        <f t="shared" si="99"/>
        <v>0</v>
      </c>
      <c r="U240" t="s">
        <v>274</v>
      </c>
      <c r="V240" t="s">
        <v>54</v>
      </c>
      <c r="W240" s="2">
        <v>0</v>
      </c>
      <c r="X240" s="2">
        <v>340.9</v>
      </c>
      <c r="Y240" s="2">
        <v>0</v>
      </c>
      <c r="Z240" s="3">
        <v>-340.9</v>
      </c>
      <c r="AA240" s="2">
        <v>0</v>
      </c>
      <c r="AB240" s="2">
        <v>0</v>
      </c>
    </row>
    <row r="241" spans="1:28">
      <c r="A241" s="5" t="str">
        <f t="shared" si="86"/>
        <v>211</v>
      </c>
      <c r="B241" s="5" t="str">
        <f>VLOOKUP(A241,Vlookups!O:P,2,FALSE)</f>
        <v>FED/GRANT</v>
      </c>
      <c r="C241" s="5" t="str">
        <f t="shared" si="87"/>
        <v>E</v>
      </c>
      <c r="D241" s="5" t="str">
        <f t="shared" si="88"/>
        <v>32</v>
      </c>
      <c r="E241" s="5" t="str">
        <f t="shared" si="89"/>
        <v>63--</v>
      </c>
      <c r="F241" s="5" t="str">
        <f>VLOOKUP(E241,Vlookups!K:M,3,FALSE)</f>
        <v>Op Exp</v>
      </c>
      <c r="G241" s="5" t="str">
        <f t="shared" si="90"/>
        <v>6399</v>
      </c>
      <c r="H241" s="5" t="str">
        <f t="shared" si="91"/>
        <v>GENERAL SUPPLIES</v>
      </c>
      <c r="I241" s="5" t="str">
        <f t="shared" si="92"/>
        <v>026</v>
      </c>
      <c r="J241" s="5" t="str">
        <f>VLOOKUP(I241,Vlookups!A:D,2,FALSE)</f>
        <v>WM LAKES MIDDLE SCHOOL</v>
      </c>
      <c r="K241" s="5" t="str">
        <f>VLOOKUP(I241,Vlookups!A:D,3,FALSE)</f>
        <v>WINDMILL LAKES K8</v>
      </c>
      <c r="L241" s="5" t="str">
        <f t="shared" si="93"/>
        <v>30</v>
      </c>
      <c r="M241" s="5" t="str">
        <f t="shared" si="94"/>
        <v>MVH</v>
      </c>
      <c r="N241" s="5" t="str">
        <f>VLOOKUP(M241,Vlookups!G:I,2,FALSE)</f>
        <v>MCKINNEY VENTO</v>
      </c>
      <c r="O241" s="5" t="str">
        <f>VLOOKUP(M241,Vlookups!G:I,3,FALSE)</f>
        <v>FED</v>
      </c>
      <c r="P241" s="6">
        <f t="shared" si="95"/>
        <v>0</v>
      </c>
      <c r="Q241" s="6">
        <f t="shared" si="96"/>
        <v>10.99</v>
      </c>
      <c r="R241" s="6">
        <f t="shared" si="97"/>
        <v>380.89</v>
      </c>
      <c r="S241" s="6">
        <f t="shared" si="98"/>
        <v>0</v>
      </c>
      <c r="T241" s="6">
        <f t="shared" si="99"/>
        <v>0</v>
      </c>
      <c r="U241" t="s">
        <v>275</v>
      </c>
      <c r="V241" t="s">
        <v>54</v>
      </c>
      <c r="W241" s="2">
        <v>0</v>
      </c>
      <c r="X241" s="2">
        <v>10.99</v>
      </c>
      <c r="Y241" s="2">
        <v>380.89</v>
      </c>
      <c r="Z241" s="3">
        <v>-391.88</v>
      </c>
      <c r="AA241" s="2">
        <v>0</v>
      </c>
      <c r="AB241" s="2">
        <v>0</v>
      </c>
    </row>
    <row r="242" spans="1:28">
      <c r="A242" s="5" t="str">
        <f t="shared" si="86"/>
        <v>211</v>
      </c>
      <c r="B242" s="5" t="str">
        <f>VLOOKUP(A242,Vlookups!O:P,2,FALSE)</f>
        <v>FED/GRANT</v>
      </c>
      <c r="C242" s="5" t="str">
        <f t="shared" si="87"/>
        <v>E</v>
      </c>
      <c r="D242" s="5" t="str">
        <f t="shared" si="88"/>
        <v>32</v>
      </c>
      <c r="E242" s="5" t="str">
        <f t="shared" si="89"/>
        <v>63--</v>
      </c>
      <c r="F242" s="5" t="str">
        <f>VLOOKUP(E242,Vlookups!K:M,3,FALSE)</f>
        <v>Op Exp</v>
      </c>
      <c r="G242" s="5" t="str">
        <f t="shared" si="90"/>
        <v>6399</v>
      </c>
      <c r="H242" s="5" t="str">
        <f t="shared" si="91"/>
        <v>GENERAL SUPPLIES</v>
      </c>
      <c r="I242" s="5" t="str">
        <f t="shared" si="92"/>
        <v>028</v>
      </c>
      <c r="J242" s="5" t="str">
        <f>VLOOKUP(I242,Vlookups!A:D,2,FALSE)</f>
        <v>HOUSTON OREM MIDDLE SCHOOL</v>
      </c>
      <c r="K242" s="5" t="str">
        <f>VLOOKUP(I242,Vlookups!A:D,3,FALSE)</f>
        <v>OREM K8</v>
      </c>
      <c r="L242" s="5" t="str">
        <f t="shared" si="93"/>
        <v>30</v>
      </c>
      <c r="M242" s="5" t="str">
        <f t="shared" si="94"/>
        <v>844</v>
      </c>
      <c r="N242" s="5" t="str">
        <f>VLOOKUP(M242,Vlookups!G:I,2,FALSE)</f>
        <v>FEDERAL PROGRAMS</v>
      </c>
      <c r="O242" s="5" t="str">
        <f>VLOOKUP(M242,Vlookups!G:I,3,FALSE)</f>
        <v>CFO</v>
      </c>
      <c r="P242" s="6">
        <f t="shared" si="95"/>
        <v>0</v>
      </c>
      <c r="Q242" s="6">
        <f t="shared" si="96"/>
        <v>244.92</v>
      </c>
      <c r="R242" s="6">
        <f t="shared" si="97"/>
        <v>18.989999999999998</v>
      </c>
      <c r="S242" s="6">
        <f t="shared" si="98"/>
        <v>0</v>
      </c>
      <c r="T242" s="6">
        <f t="shared" si="99"/>
        <v>0</v>
      </c>
      <c r="U242" t="s">
        <v>276</v>
      </c>
      <c r="V242" t="s">
        <v>54</v>
      </c>
      <c r="W242" s="2">
        <v>0</v>
      </c>
      <c r="X242" s="2">
        <v>244.92</v>
      </c>
      <c r="Y242" s="2">
        <v>18.989999999999998</v>
      </c>
      <c r="Z242" s="3">
        <v>-263.91000000000003</v>
      </c>
      <c r="AA242" s="2">
        <v>0</v>
      </c>
      <c r="AB242" s="2">
        <v>0</v>
      </c>
    </row>
    <row r="243" spans="1:28">
      <c r="A243" s="5" t="str">
        <f t="shared" si="86"/>
        <v>211</v>
      </c>
      <c r="B243" s="5" t="str">
        <f>VLOOKUP(A243,Vlookups!O:P,2,FALSE)</f>
        <v>FED/GRANT</v>
      </c>
      <c r="C243" s="5" t="str">
        <f t="shared" si="87"/>
        <v>E</v>
      </c>
      <c r="D243" s="5" t="str">
        <f t="shared" si="88"/>
        <v>32</v>
      </c>
      <c r="E243" s="5" t="str">
        <f t="shared" si="89"/>
        <v>63--</v>
      </c>
      <c r="F243" s="5" t="str">
        <f>VLOOKUP(E243,Vlookups!K:M,3,FALSE)</f>
        <v>Op Exp</v>
      </c>
      <c r="G243" s="5" t="str">
        <f t="shared" si="90"/>
        <v>6399</v>
      </c>
      <c r="H243" s="5" t="str">
        <f t="shared" si="91"/>
        <v>GENERAL SUPPLIES</v>
      </c>
      <c r="I243" s="5" t="str">
        <f t="shared" si="92"/>
        <v>028</v>
      </c>
      <c r="J243" s="5" t="str">
        <f>VLOOKUP(I243,Vlookups!A:D,2,FALSE)</f>
        <v>HOUSTON OREM MIDDLE SCHOOL</v>
      </c>
      <c r="K243" s="5" t="str">
        <f>VLOOKUP(I243,Vlookups!A:D,3,FALSE)</f>
        <v>OREM K8</v>
      </c>
      <c r="L243" s="5" t="str">
        <f t="shared" si="93"/>
        <v>30</v>
      </c>
      <c r="M243" s="5" t="str">
        <f t="shared" si="94"/>
        <v>MVH</v>
      </c>
      <c r="N243" s="5" t="str">
        <f>VLOOKUP(M243,Vlookups!G:I,2,FALSE)</f>
        <v>MCKINNEY VENTO</v>
      </c>
      <c r="O243" s="5" t="str">
        <f>VLOOKUP(M243,Vlookups!G:I,3,FALSE)</f>
        <v>FED</v>
      </c>
      <c r="P243" s="6">
        <f t="shared" si="95"/>
        <v>0</v>
      </c>
      <c r="Q243" s="6">
        <f t="shared" si="96"/>
        <v>0</v>
      </c>
      <c r="R243" s="6">
        <f t="shared" si="97"/>
        <v>272.89</v>
      </c>
      <c r="S243" s="6">
        <f t="shared" si="98"/>
        <v>0</v>
      </c>
      <c r="T243" s="6">
        <f t="shared" si="99"/>
        <v>0</v>
      </c>
      <c r="U243" t="s">
        <v>277</v>
      </c>
      <c r="V243" t="s">
        <v>54</v>
      </c>
      <c r="W243" s="2">
        <v>0</v>
      </c>
      <c r="X243" s="2">
        <v>0</v>
      </c>
      <c r="Y243" s="2">
        <v>272.89</v>
      </c>
      <c r="Z243" s="3">
        <v>-272.89</v>
      </c>
      <c r="AA243" s="2">
        <v>0</v>
      </c>
      <c r="AB243" s="2">
        <v>0</v>
      </c>
    </row>
    <row r="244" spans="1:28">
      <c r="A244" s="5" t="str">
        <f t="shared" si="86"/>
        <v>211</v>
      </c>
      <c r="B244" s="5" t="str">
        <f>VLOOKUP(A244,Vlookups!O:P,2,FALSE)</f>
        <v>FED/GRANT</v>
      </c>
      <c r="C244" s="5" t="str">
        <f t="shared" si="87"/>
        <v>E</v>
      </c>
      <c r="D244" s="5" t="str">
        <f t="shared" si="88"/>
        <v>32</v>
      </c>
      <c r="E244" s="5" t="str">
        <f t="shared" si="89"/>
        <v>63--</v>
      </c>
      <c r="F244" s="5" t="str">
        <f>VLOOKUP(E244,Vlookups!K:M,3,FALSE)</f>
        <v>Op Exp</v>
      </c>
      <c r="G244" s="5" t="str">
        <f t="shared" si="90"/>
        <v>6399</v>
      </c>
      <c r="H244" s="5" t="str">
        <f t="shared" si="91"/>
        <v>GENERAL SUPPLIES</v>
      </c>
      <c r="I244" s="5" t="str">
        <f t="shared" si="92"/>
        <v>030</v>
      </c>
      <c r="J244" s="5" t="str">
        <f>VLOOKUP(I244,Vlookups!A:D,2,FALSE)</f>
        <v>COLLEGE STATION ELEMENTARY</v>
      </c>
      <c r="K244" s="5" t="str">
        <f>VLOOKUP(I244,Vlookups!A:D,3,FALSE)</f>
        <v>COLLEGE STATION K8</v>
      </c>
      <c r="L244" s="5" t="str">
        <f t="shared" si="93"/>
        <v>30</v>
      </c>
      <c r="M244" s="5" t="str">
        <f t="shared" si="94"/>
        <v>844</v>
      </c>
      <c r="N244" s="5" t="str">
        <f>VLOOKUP(M244,Vlookups!G:I,2,FALSE)</f>
        <v>FEDERAL PROGRAMS</v>
      </c>
      <c r="O244" s="5" t="str">
        <f>VLOOKUP(M244,Vlookups!G:I,3,FALSE)</f>
        <v>CFO</v>
      </c>
      <c r="P244" s="6">
        <f t="shared" si="95"/>
        <v>0</v>
      </c>
      <c r="Q244" s="6">
        <f t="shared" si="96"/>
        <v>271.89999999999998</v>
      </c>
      <c r="R244" s="6">
        <f t="shared" si="97"/>
        <v>0</v>
      </c>
      <c r="S244" s="6">
        <f t="shared" si="98"/>
        <v>0</v>
      </c>
      <c r="T244" s="6">
        <f t="shared" si="99"/>
        <v>0</v>
      </c>
      <c r="U244" t="s">
        <v>278</v>
      </c>
      <c r="V244" t="s">
        <v>54</v>
      </c>
      <c r="W244" s="2">
        <v>0</v>
      </c>
      <c r="X244" s="2">
        <v>271.89999999999998</v>
      </c>
      <c r="Y244" s="2">
        <v>0</v>
      </c>
      <c r="Z244" s="3">
        <v>-271.89999999999998</v>
      </c>
      <c r="AA244" s="2">
        <v>0</v>
      </c>
      <c r="AB244" s="2">
        <v>0</v>
      </c>
    </row>
    <row r="245" spans="1:28">
      <c r="A245" s="5" t="str">
        <f t="shared" si="86"/>
        <v>211</v>
      </c>
      <c r="B245" s="5" t="str">
        <f>VLOOKUP(A245,Vlookups!O:P,2,FALSE)</f>
        <v>FED/GRANT</v>
      </c>
      <c r="C245" s="5" t="str">
        <f t="shared" si="87"/>
        <v>E</v>
      </c>
      <c r="D245" s="5" t="str">
        <f t="shared" si="88"/>
        <v>32</v>
      </c>
      <c r="E245" s="5" t="str">
        <f t="shared" si="89"/>
        <v>63--</v>
      </c>
      <c r="F245" s="5" t="str">
        <f>VLOOKUP(E245,Vlookups!K:M,3,FALSE)</f>
        <v>Op Exp</v>
      </c>
      <c r="G245" s="5" t="str">
        <f t="shared" si="90"/>
        <v>6399</v>
      </c>
      <c r="H245" s="5" t="str">
        <f t="shared" si="91"/>
        <v>GENERAL SUPPLIES</v>
      </c>
      <c r="I245" s="5" t="str">
        <f t="shared" si="92"/>
        <v>030</v>
      </c>
      <c r="J245" s="5" t="str">
        <f>VLOOKUP(I245,Vlookups!A:D,2,FALSE)</f>
        <v>COLLEGE STATION ELEMENTARY</v>
      </c>
      <c r="K245" s="5" t="str">
        <f>VLOOKUP(I245,Vlookups!A:D,3,FALSE)</f>
        <v>COLLEGE STATION K8</v>
      </c>
      <c r="L245" s="5" t="str">
        <f t="shared" si="93"/>
        <v>30</v>
      </c>
      <c r="M245" s="5" t="str">
        <f t="shared" si="94"/>
        <v>MVH</v>
      </c>
      <c r="N245" s="5" t="str">
        <f>VLOOKUP(M245,Vlookups!G:I,2,FALSE)</f>
        <v>MCKINNEY VENTO</v>
      </c>
      <c r="O245" s="5" t="str">
        <f>VLOOKUP(M245,Vlookups!G:I,3,FALSE)</f>
        <v>FED</v>
      </c>
      <c r="P245" s="6">
        <f t="shared" si="95"/>
        <v>0</v>
      </c>
      <c r="Q245" s="6">
        <f t="shared" si="96"/>
        <v>602.65</v>
      </c>
      <c r="R245" s="6">
        <f t="shared" si="97"/>
        <v>0</v>
      </c>
      <c r="S245" s="6">
        <f t="shared" si="98"/>
        <v>0</v>
      </c>
      <c r="T245" s="6">
        <f t="shared" si="99"/>
        <v>0</v>
      </c>
      <c r="U245" t="s">
        <v>279</v>
      </c>
      <c r="V245" t="s">
        <v>54</v>
      </c>
      <c r="W245" s="2">
        <v>0</v>
      </c>
      <c r="X245" s="2">
        <v>602.65</v>
      </c>
      <c r="Y245" s="2">
        <v>0</v>
      </c>
      <c r="Z245" s="3">
        <v>-602.65</v>
      </c>
      <c r="AA245" s="2">
        <v>0</v>
      </c>
      <c r="AB245" s="2">
        <v>0</v>
      </c>
    </row>
    <row r="246" spans="1:28">
      <c r="A246" s="5" t="str">
        <f t="shared" si="86"/>
        <v>211</v>
      </c>
      <c r="B246" s="5" t="str">
        <f>VLOOKUP(A246,Vlookups!O:P,2,FALSE)</f>
        <v>FED/GRANT</v>
      </c>
      <c r="C246" s="5" t="str">
        <f t="shared" si="87"/>
        <v>E</v>
      </c>
      <c r="D246" s="5" t="str">
        <f t="shared" si="88"/>
        <v>32</v>
      </c>
      <c r="E246" s="5" t="str">
        <f t="shared" si="89"/>
        <v>63--</v>
      </c>
      <c r="F246" s="5" t="str">
        <f>VLOOKUP(E246,Vlookups!K:M,3,FALSE)</f>
        <v>Op Exp</v>
      </c>
      <c r="G246" s="5" t="str">
        <f t="shared" si="90"/>
        <v>6399</v>
      </c>
      <c r="H246" s="5" t="str">
        <f t="shared" si="91"/>
        <v>GENERAL SUPPLIES</v>
      </c>
      <c r="I246" s="5" t="str">
        <f t="shared" si="92"/>
        <v>031</v>
      </c>
      <c r="J246" s="5" t="str">
        <f>VLOOKUP(I246,Vlookups!A:D,2,FALSE)</f>
        <v>COLLEGE STATION MIDDLE SCHOOL</v>
      </c>
      <c r="K246" s="5" t="str">
        <f>VLOOKUP(I246,Vlookups!A:D,3,FALSE)</f>
        <v>COLLEGE STATION K8</v>
      </c>
      <c r="L246" s="5" t="str">
        <f t="shared" si="93"/>
        <v>30</v>
      </c>
      <c r="M246" s="5" t="str">
        <f t="shared" si="94"/>
        <v>MVH</v>
      </c>
      <c r="N246" s="5" t="str">
        <f>VLOOKUP(M246,Vlookups!G:I,2,FALSE)</f>
        <v>MCKINNEY VENTO</v>
      </c>
      <c r="O246" s="5" t="str">
        <f>VLOOKUP(M246,Vlookups!G:I,3,FALSE)</f>
        <v>FED</v>
      </c>
      <c r="P246" s="6">
        <f t="shared" si="95"/>
        <v>0</v>
      </c>
      <c r="Q246" s="6">
        <f t="shared" si="96"/>
        <v>181.91</v>
      </c>
      <c r="R246" s="6">
        <f t="shared" si="97"/>
        <v>0</v>
      </c>
      <c r="S246" s="6">
        <f t="shared" si="98"/>
        <v>0</v>
      </c>
      <c r="T246" s="6">
        <f t="shared" si="99"/>
        <v>0</v>
      </c>
      <c r="U246" t="s">
        <v>280</v>
      </c>
      <c r="V246" t="s">
        <v>54</v>
      </c>
      <c r="W246" s="2">
        <v>0</v>
      </c>
      <c r="X246" s="2">
        <v>181.91</v>
      </c>
      <c r="Y246" s="2">
        <v>0</v>
      </c>
      <c r="Z246" s="3">
        <v>-181.91</v>
      </c>
      <c r="AA246" s="2">
        <v>0</v>
      </c>
      <c r="AB246" s="2">
        <v>0</v>
      </c>
    </row>
    <row r="247" spans="1:28">
      <c r="A247" s="5" t="str">
        <f t="shared" si="86"/>
        <v>211</v>
      </c>
      <c r="B247" s="5" t="str">
        <f>VLOOKUP(A247,Vlookups!O:P,2,FALSE)</f>
        <v>FED/GRANT</v>
      </c>
      <c r="C247" s="5" t="str">
        <f t="shared" si="87"/>
        <v>E</v>
      </c>
      <c r="D247" s="5" t="str">
        <f t="shared" si="88"/>
        <v>32</v>
      </c>
      <c r="E247" s="5" t="str">
        <f t="shared" si="89"/>
        <v>63--</v>
      </c>
      <c r="F247" s="5" t="str">
        <f>VLOOKUP(E247,Vlookups!K:M,3,FALSE)</f>
        <v>Op Exp</v>
      </c>
      <c r="G247" s="5" t="str">
        <f t="shared" si="90"/>
        <v>6399</v>
      </c>
      <c r="H247" s="5" t="str">
        <f t="shared" si="91"/>
        <v>GENERAL SUPPLIES</v>
      </c>
      <c r="I247" s="5" t="str">
        <f t="shared" si="92"/>
        <v>032</v>
      </c>
      <c r="J247" s="5" t="str">
        <f>VLOOKUP(I247,Vlookups!A:D,2,FALSE)</f>
        <v>LANCASTER HS</v>
      </c>
      <c r="K247" s="5" t="str">
        <f>VLOOKUP(I247,Vlookups!A:D,3,FALSE)</f>
        <v>LANCASTER HS</v>
      </c>
      <c r="L247" s="5" t="str">
        <f t="shared" si="93"/>
        <v>30</v>
      </c>
      <c r="M247" s="5" t="str">
        <f t="shared" si="94"/>
        <v>MVH</v>
      </c>
      <c r="N247" s="5" t="str">
        <f>VLOOKUP(M247,Vlookups!G:I,2,FALSE)</f>
        <v>MCKINNEY VENTO</v>
      </c>
      <c r="O247" s="5" t="str">
        <f>VLOOKUP(M247,Vlookups!G:I,3,FALSE)</f>
        <v>FED</v>
      </c>
      <c r="P247" s="6">
        <f t="shared" si="95"/>
        <v>0</v>
      </c>
      <c r="Q247" s="6">
        <f t="shared" si="96"/>
        <v>0</v>
      </c>
      <c r="R247" s="6">
        <f t="shared" si="97"/>
        <v>625.20000000000005</v>
      </c>
      <c r="S247" s="6">
        <f t="shared" si="98"/>
        <v>0</v>
      </c>
      <c r="T247" s="6">
        <f t="shared" si="99"/>
        <v>0</v>
      </c>
      <c r="U247" t="s">
        <v>281</v>
      </c>
      <c r="V247" t="s">
        <v>54</v>
      </c>
      <c r="W247" s="2">
        <v>0</v>
      </c>
      <c r="X247" s="2">
        <v>0</v>
      </c>
      <c r="Y247" s="2">
        <v>625.20000000000005</v>
      </c>
      <c r="Z247" s="3">
        <v>-874.4</v>
      </c>
      <c r="AA247" s="2">
        <v>0</v>
      </c>
      <c r="AB247" s="2">
        <v>0</v>
      </c>
    </row>
    <row r="248" spans="1:28">
      <c r="A248" s="5" t="str">
        <f t="shared" si="86"/>
        <v>211</v>
      </c>
      <c r="B248" s="5" t="str">
        <f>VLOOKUP(A248,Vlookups!O:P,2,FALSE)</f>
        <v>FED/GRANT</v>
      </c>
      <c r="C248" s="5" t="str">
        <f t="shared" si="87"/>
        <v>E</v>
      </c>
      <c r="D248" s="5" t="str">
        <f t="shared" si="88"/>
        <v>32</v>
      </c>
      <c r="E248" s="5" t="str">
        <f t="shared" si="89"/>
        <v>63--</v>
      </c>
      <c r="F248" s="5" t="str">
        <f>VLOOKUP(E248,Vlookups!K:M,3,FALSE)</f>
        <v>Op Exp</v>
      </c>
      <c r="G248" s="5" t="str">
        <f t="shared" si="90"/>
        <v>6399</v>
      </c>
      <c r="H248" s="5" t="str">
        <f t="shared" si="91"/>
        <v>GENERAL SUPPLIES</v>
      </c>
      <c r="I248" s="5" t="str">
        <f t="shared" si="92"/>
        <v>033</v>
      </c>
      <c r="J248" s="5" t="str">
        <f>VLOOKUP(I248,Vlookups!A:D,2,FALSE)</f>
        <v>WINDMILL LAKES HS</v>
      </c>
      <c r="K248" s="5" t="str">
        <f>VLOOKUP(I248,Vlookups!A:D,3,FALSE)</f>
        <v>WINDMILL LAKES HS</v>
      </c>
      <c r="L248" s="5" t="str">
        <f t="shared" si="93"/>
        <v>30</v>
      </c>
      <c r="M248" s="5" t="str">
        <f t="shared" si="94"/>
        <v>844</v>
      </c>
      <c r="N248" s="5" t="str">
        <f>VLOOKUP(M248,Vlookups!G:I,2,FALSE)</f>
        <v>FEDERAL PROGRAMS</v>
      </c>
      <c r="O248" s="5" t="str">
        <f>VLOOKUP(M248,Vlookups!G:I,3,FALSE)</f>
        <v>CFO</v>
      </c>
      <c r="P248" s="6">
        <f t="shared" si="95"/>
        <v>0</v>
      </c>
      <c r="Q248" s="6">
        <f t="shared" si="96"/>
        <v>746.37</v>
      </c>
      <c r="R248" s="6">
        <f t="shared" si="97"/>
        <v>103.34</v>
      </c>
      <c r="S248" s="6">
        <f t="shared" si="98"/>
        <v>0</v>
      </c>
      <c r="T248" s="6">
        <f t="shared" si="99"/>
        <v>0</v>
      </c>
      <c r="U248" t="s">
        <v>282</v>
      </c>
      <c r="V248" t="s">
        <v>54</v>
      </c>
      <c r="W248" s="2">
        <v>0</v>
      </c>
      <c r="X248" s="2">
        <v>746.37</v>
      </c>
      <c r="Y248" s="2">
        <v>103.34</v>
      </c>
      <c r="Z248" s="3">
        <v>-849.71</v>
      </c>
      <c r="AA248" s="2">
        <v>0</v>
      </c>
      <c r="AB248" s="2">
        <v>0</v>
      </c>
    </row>
    <row r="249" spans="1:28">
      <c r="A249" s="5" t="str">
        <f t="shared" si="86"/>
        <v>211</v>
      </c>
      <c r="B249" s="5" t="str">
        <f>VLOOKUP(A249,Vlookups!O:P,2,FALSE)</f>
        <v>FED/GRANT</v>
      </c>
      <c r="C249" s="5" t="str">
        <f t="shared" si="87"/>
        <v>E</v>
      </c>
      <c r="D249" s="5" t="str">
        <f t="shared" si="88"/>
        <v>32</v>
      </c>
      <c r="E249" s="5" t="str">
        <f t="shared" si="89"/>
        <v>63--</v>
      </c>
      <c r="F249" s="5" t="str">
        <f>VLOOKUP(E249,Vlookups!K:M,3,FALSE)</f>
        <v>Op Exp</v>
      </c>
      <c r="G249" s="5" t="str">
        <f t="shared" si="90"/>
        <v>6399</v>
      </c>
      <c r="H249" s="5" t="str">
        <f t="shared" si="91"/>
        <v>GENERAL SUPPLIES</v>
      </c>
      <c r="I249" s="5" t="str">
        <f t="shared" si="92"/>
        <v>033</v>
      </c>
      <c r="J249" s="5" t="str">
        <f>VLOOKUP(I249,Vlookups!A:D,2,FALSE)</f>
        <v>WINDMILL LAKES HS</v>
      </c>
      <c r="K249" s="5" t="str">
        <f>VLOOKUP(I249,Vlookups!A:D,3,FALSE)</f>
        <v>WINDMILL LAKES HS</v>
      </c>
      <c r="L249" s="5" t="str">
        <f t="shared" si="93"/>
        <v>30</v>
      </c>
      <c r="M249" s="5" t="str">
        <f t="shared" si="94"/>
        <v>MVH</v>
      </c>
      <c r="N249" s="5" t="str">
        <f>VLOOKUP(M249,Vlookups!G:I,2,FALSE)</f>
        <v>MCKINNEY VENTO</v>
      </c>
      <c r="O249" s="5" t="str">
        <f>VLOOKUP(M249,Vlookups!G:I,3,FALSE)</f>
        <v>FED</v>
      </c>
      <c r="P249" s="6">
        <f t="shared" si="95"/>
        <v>0</v>
      </c>
      <c r="Q249" s="6">
        <f t="shared" si="96"/>
        <v>332.57</v>
      </c>
      <c r="R249" s="6">
        <f t="shared" si="97"/>
        <v>645.77</v>
      </c>
      <c r="S249" s="6">
        <f t="shared" si="98"/>
        <v>0</v>
      </c>
      <c r="T249" s="6">
        <f t="shared" si="99"/>
        <v>0</v>
      </c>
      <c r="U249" t="s">
        <v>283</v>
      </c>
      <c r="V249" t="s">
        <v>54</v>
      </c>
      <c r="W249" s="2">
        <v>0</v>
      </c>
      <c r="X249" s="2">
        <v>332.57</v>
      </c>
      <c r="Y249" s="2">
        <v>645.77</v>
      </c>
      <c r="Z249" s="3">
        <v>-978.34</v>
      </c>
      <c r="AA249" s="2">
        <v>0</v>
      </c>
      <c r="AB249" s="2">
        <v>0</v>
      </c>
    </row>
    <row r="250" spans="1:28">
      <c r="A250" s="5" t="str">
        <f t="shared" si="86"/>
        <v>211</v>
      </c>
      <c r="B250" s="5" t="str">
        <f>VLOOKUP(A250,Vlookups!O:P,2,FALSE)</f>
        <v>FED/GRANT</v>
      </c>
      <c r="C250" s="5" t="str">
        <f t="shared" si="87"/>
        <v>E</v>
      </c>
      <c r="D250" s="5" t="str">
        <f t="shared" si="88"/>
        <v>32</v>
      </c>
      <c r="E250" s="5" t="str">
        <f t="shared" si="89"/>
        <v>63--</v>
      </c>
      <c r="F250" s="5" t="str">
        <f>VLOOKUP(E250,Vlookups!K:M,3,FALSE)</f>
        <v>Op Exp</v>
      </c>
      <c r="G250" s="5" t="str">
        <f t="shared" si="90"/>
        <v>6399</v>
      </c>
      <c r="H250" s="5" t="str">
        <f t="shared" si="91"/>
        <v>GENERAL SUPPLIES</v>
      </c>
      <c r="I250" s="5" t="str">
        <f t="shared" si="92"/>
        <v>034</v>
      </c>
      <c r="J250" s="5" t="str">
        <f>VLOOKUP(I250,Vlookups!A:D,2,FALSE)</f>
        <v>AGGIELAND HIGH SCHOOL</v>
      </c>
      <c r="K250" s="5" t="str">
        <f>VLOOKUP(I250,Vlookups!A:D,3,FALSE)</f>
        <v>AGGIELAND HS</v>
      </c>
      <c r="L250" s="5" t="str">
        <f t="shared" si="93"/>
        <v>30</v>
      </c>
      <c r="M250" s="5" t="str">
        <f t="shared" si="94"/>
        <v>844</v>
      </c>
      <c r="N250" s="5" t="str">
        <f>VLOOKUP(M250,Vlookups!G:I,2,FALSE)</f>
        <v>FEDERAL PROGRAMS</v>
      </c>
      <c r="O250" s="5" t="str">
        <f>VLOOKUP(M250,Vlookups!G:I,3,FALSE)</f>
        <v>CFO</v>
      </c>
      <c r="P250" s="6">
        <f t="shared" si="95"/>
        <v>0</v>
      </c>
      <c r="Q250" s="6">
        <f t="shared" si="96"/>
        <v>56.99</v>
      </c>
      <c r="R250" s="6">
        <f t="shared" si="97"/>
        <v>0</v>
      </c>
      <c r="S250" s="6">
        <f t="shared" si="98"/>
        <v>0</v>
      </c>
      <c r="T250" s="6">
        <f t="shared" si="99"/>
        <v>0</v>
      </c>
      <c r="U250" t="s">
        <v>284</v>
      </c>
      <c r="V250" t="s">
        <v>54</v>
      </c>
      <c r="W250" s="2">
        <v>0</v>
      </c>
      <c r="X250" s="2">
        <v>56.99</v>
      </c>
      <c r="Y250" s="2">
        <v>0</v>
      </c>
      <c r="Z250" s="3">
        <v>-56.99</v>
      </c>
      <c r="AA250" s="2">
        <v>0</v>
      </c>
      <c r="AB250" s="2">
        <v>0</v>
      </c>
    </row>
    <row r="251" spans="1:28">
      <c r="A251" s="5" t="str">
        <f t="shared" si="86"/>
        <v>211</v>
      </c>
      <c r="B251" s="5" t="str">
        <f>VLOOKUP(A251,Vlookups!O:P,2,FALSE)</f>
        <v>FED/GRANT</v>
      </c>
      <c r="C251" s="5" t="str">
        <f t="shared" si="87"/>
        <v>E</v>
      </c>
      <c r="D251" s="5" t="str">
        <f t="shared" si="88"/>
        <v>32</v>
      </c>
      <c r="E251" s="5" t="str">
        <f t="shared" si="89"/>
        <v>63--</v>
      </c>
      <c r="F251" s="5" t="str">
        <f>VLOOKUP(E251,Vlookups!K:M,3,FALSE)</f>
        <v>Op Exp</v>
      </c>
      <c r="G251" s="5" t="str">
        <f t="shared" si="90"/>
        <v>6399</v>
      </c>
      <c r="H251" s="5" t="str">
        <f t="shared" si="91"/>
        <v>GENERAL SUPPLIES</v>
      </c>
      <c r="I251" s="5" t="str">
        <f t="shared" si="92"/>
        <v>034</v>
      </c>
      <c r="J251" s="5" t="str">
        <f>VLOOKUP(I251,Vlookups!A:D,2,FALSE)</f>
        <v>AGGIELAND HIGH SCHOOL</v>
      </c>
      <c r="K251" s="5" t="str">
        <f>VLOOKUP(I251,Vlookups!A:D,3,FALSE)</f>
        <v>AGGIELAND HS</v>
      </c>
      <c r="L251" s="5" t="str">
        <f t="shared" si="93"/>
        <v>30</v>
      </c>
      <c r="M251" s="5" t="str">
        <f t="shared" si="94"/>
        <v>MVH</v>
      </c>
      <c r="N251" s="5" t="str">
        <f>VLOOKUP(M251,Vlookups!G:I,2,FALSE)</f>
        <v>MCKINNEY VENTO</v>
      </c>
      <c r="O251" s="5" t="str">
        <f>VLOOKUP(M251,Vlookups!G:I,3,FALSE)</f>
        <v>FED</v>
      </c>
      <c r="P251" s="6">
        <f t="shared" si="95"/>
        <v>0</v>
      </c>
      <c r="Q251" s="6">
        <f t="shared" si="96"/>
        <v>0</v>
      </c>
      <c r="R251" s="6">
        <f t="shared" si="97"/>
        <v>347.91</v>
      </c>
      <c r="S251" s="6">
        <f t="shared" si="98"/>
        <v>0</v>
      </c>
      <c r="T251" s="6">
        <f t="shared" si="99"/>
        <v>0</v>
      </c>
      <c r="U251" t="s">
        <v>285</v>
      </c>
      <c r="V251" t="s">
        <v>54</v>
      </c>
      <c r="W251" s="2">
        <v>0</v>
      </c>
      <c r="X251" s="2">
        <v>0</v>
      </c>
      <c r="Y251" s="2">
        <v>347.91</v>
      </c>
      <c r="Z251" s="3">
        <v>-394.81</v>
      </c>
      <c r="AA251" s="2">
        <v>0</v>
      </c>
      <c r="AB251" s="2">
        <v>0</v>
      </c>
    </row>
    <row r="252" spans="1:28">
      <c r="A252" s="5" t="str">
        <f t="shared" si="86"/>
        <v>211</v>
      </c>
      <c r="B252" s="5" t="str">
        <f>VLOOKUP(A252,Vlookups!O:P,2,FALSE)</f>
        <v>FED/GRANT</v>
      </c>
      <c r="C252" s="5" t="str">
        <f t="shared" si="87"/>
        <v>E</v>
      </c>
      <c r="D252" s="5" t="str">
        <f t="shared" si="88"/>
        <v>32</v>
      </c>
      <c r="E252" s="5" t="str">
        <f t="shared" si="89"/>
        <v>63--</v>
      </c>
      <c r="F252" s="5" t="str">
        <f>VLOOKUP(E252,Vlookups!K:M,3,FALSE)</f>
        <v>Op Exp</v>
      </c>
      <c r="G252" s="5" t="str">
        <f t="shared" si="90"/>
        <v>6399</v>
      </c>
      <c r="H252" s="5" t="str">
        <f t="shared" si="91"/>
        <v>GENERAL SUPPLIES</v>
      </c>
      <c r="I252" s="5" t="str">
        <f t="shared" si="92"/>
        <v>042</v>
      </c>
      <c r="J252" s="5" t="str">
        <f>VLOOKUP(I252,Vlookups!A:D,2,FALSE)</f>
        <v>BG Ramirez Elementary</v>
      </c>
      <c r="K252" s="5" t="str">
        <f>VLOOKUP(I252,Vlookups!A:D,3,FALSE)</f>
        <v>BG RAMIREZ K8</v>
      </c>
      <c r="L252" s="5" t="str">
        <f t="shared" si="93"/>
        <v>30</v>
      </c>
      <c r="M252" s="5" t="str">
        <f t="shared" si="94"/>
        <v>MVH</v>
      </c>
      <c r="N252" s="5" t="str">
        <f>VLOOKUP(M252,Vlookups!G:I,2,FALSE)</f>
        <v>MCKINNEY VENTO</v>
      </c>
      <c r="O252" s="5" t="str">
        <f>VLOOKUP(M252,Vlookups!G:I,3,FALSE)</f>
        <v>FED</v>
      </c>
      <c r="P252" s="6">
        <f t="shared" si="95"/>
        <v>0</v>
      </c>
      <c r="Q252" s="6">
        <f t="shared" si="96"/>
        <v>249.9</v>
      </c>
      <c r="R252" s="6">
        <f t="shared" si="97"/>
        <v>255.9</v>
      </c>
      <c r="S252" s="6">
        <f t="shared" si="98"/>
        <v>0</v>
      </c>
      <c r="T252" s="6">
        <f t="shared" si="99"/>
        <v>0</v>
      </c>
      <c r="U252" t="s">
        <v>286</v>
      </c>
      <c r="V252" t="s">
        <v>54</v>
      </c>
      <c r="W252" s="2">
        <v>0</v>
      </c>
      <c r="X252" s="2">
        <v>249.9</v>
      </c>
      <c r="Y252" s="2">
        <v>255.9</v>
      </c>
      <c r="Z252" s="3">
        <v>-505.8</v>
      </c>
      <c r="AA252" s="2">
        <v>0</v>
      </c>
      <c r="AB252" s="2">
        <v>0</v>
      </c>
    </row>
    <row r="253" spans="1:28">
      <c r="A253" s="5" t="str">
        <f t="shared" si="86"/>
        <v>211</v>
      </c>
      <c r="B253" s="5" t="str">
        <f>VLOOKUP(A253,Vlookups!O:P,2,FALSE)</f>
        <v>FED/GRANT</v>
      </c>
      <c r="C253" s="5" t="str">
        <f t="shared" si="87"/>
        <v>E</v>
      </c>
      <c r="D253" s="5" t="str">
        <f t="shared" si="88"/>
        <v>32</v>
      </c>
      <c r="E253" s="5" t="str">
        <f t="shared" si="89"/>
        <v>63--</v>
      </c>
      <c r="F253" s="5" t="str">
        <f>VLOOKUP(E253,Vlookups!K:M,3,FALSE)</f>
        <v>Op Exp</v>
      </c>
      <c r="G253" s="5" t="str">
        <f t="shared" si="90"/>
        <v>6399</v>
      </c>
      <c r="H253" s="5" t="str">
        <f t="shared" si="91"/>
        <v>GENERAL SUPPLIES</v>
      </c>
      <c r="I253" s="5" t="str">
        <f t="shared" si="92"/>
        <v>043</v>
      </c>
      <c r="J253" s="5" t="str">
        <f>VLOOKUP(I253,Vlookups!A:D,2,FALSE)</f>
        <v>MSG Ramirez Elementary</v>
      </c>
      <c r="K253" s="5" t="str">
        <f>VLOOKUP(I253,Vlookups!A:D,3,FALSE)</f>
        <v>MSG RAMIREZ K8</v>
      </c>
      <c r="L253" s="5" t="str">
        <f t="shared" si="93"/>
        <v>30</v>
      </c>
      <c r="M253" s="5" t="str">
        <f t="shared" si="94"/>
        <v>MVH</v>
      </c>
      <c r="N253" s="5" t="str">
        <f>VLOOKUP(M253,Vlookups!G:I,2,FALSE)</f>
        <v>MCKINNEY VENTO</v>
      </c>
      <c r="O253" s="5" t="str">
        <f>VLOOKUP(M253,Vlookups!G:I,3,FALSE)</f>
        <v>FED</v>
      </c>
      <c r="P253" s="6">
        <f t="shared" si="95"/>
        <v>0</v>
      </c>
      <c r="Q253" s="6">
        <f t="shared" si="96"/>
        <v>0</v>
      </c>
      <c r="R253" s="6">
        <f t="shared" si="97"/>
        <v>289.85000000000002</v>
      </c>
      <c r="S253" s="6">
        <f t="shared" si="98"/>
        <v>0</v>
      </c>
      <c r="T253" s="6">
        <f t="shared" si="99"/>
        <v>0</v>
      </c>
      <c r="U253" t="s">
        <v>287</v>
      </c>
      <c r="V253" t="s">
        <v>54</v>
      </c>
      <c r="W253" s="2">
        <v>0</v>
      </c>
      <c r="X253" s="2">
        <v>0</v>
      </c>
      <c r="Y253" s="2">
        <v>289.85000000000002</v>
      </c>
      <c r="Z253" s="3">
        <v>-289.85000000000002</v>
      </c>
      <c r="AA253" s="2">
        <v>0</v>
      </c>
      <c r="AB253" s="2">
        <v>0</v>
      </c>
    </row>
    <row r="254" spans="1:28">
      <c r="A254" s="5" t="str">
        <f t="shared" si="86"/>
        <v>211</v>
      </c>
      <c r="B254" s="5" t="str">
        <f>VLOOKUP(A254,Vlookups!O:P,2,FALSE)</f>
        <v>FED/GRANT</v>
      </c>
      <c r="C254" s="5" t="str">
        <f t="shared" si="87"/>
        <v>E</v>
      </c>
      <c r="D254" s="5" t="str">
        <f t="shared" si="88"/>
        <v>32</v>
      </c>
      <c r="E254" s="5" t="str">
        <f t="shared" si="89"/>
        <v>63--</v>
      </c>
      <c r="F254" s="5" t="str">
        <f>VLOOKUP(E254,Vlookups!K:M,3,FALSE)</f>
        <v>Op Exp</v>
      </c>
      <c r="G254" s="5" t="str">
        <f t="shared" si="90"/>
        <v>6399</v>
      </c>
      <c r="H254" s="5" t="str">
        <f t="shared" si="91"/>
        <v>GENERAL SUPPLIES</v>
      </c>
      <c r="I254" s="5" t="str">
        <f t="shared" si="92"/>
        <v>999</v>
      </c>
      <c r="J254" s="5" t="str">
        <f>VLOOKUP(I254,Vlookups!A:D,2,FALSE)</f>
        <v>CHARTER WIDE</v>
      </c>
      <c r="K254" s="5" t="str">
        <f>VLOOKUP(I254,Vlookups!A:D,3,FALSE)</f>
        <v>CHARTER WIDE</v>
      </c>
      <c r="L254" s="5" t="str">
        <f t="shared" si="93"/>
        <v>30</v>
      </c>
      <c r="M254" s="5" t="str">
        <f t="shared" si="94"/>
        <v>MVH</v>
      </c>
      <c r="N254" s="5" t="str">
        <f>VLOOKUP(M254,Vlookups!G:I,2,FALSE)</f>
        <v>MCKINNEY VENTO</v>
      </c>
      <c r="O254" s="5" t="str">
        <f>VLOOKUP(M254,Vlookups!G:I,3,FALSE)</f>
        <v>FED</v>
      </c>
      <c r="P254" s="6">
        <f t="shared" si="95"/>
        <v>0</v>
      </c>
      <c r="Q254" s="6">
        <f t="shared" si="96"/>
        <v>0</v>
      </c>
      <c r="R254" s="6">
        <f t="shared" si="97"/>
        <v>1948.92</v>
      </c>
      <c r="S254" s="6">
        <f t="shared" si="98"/>
        <v>0</v>
      </c>
      <c r="T254" s="6">
        <f t="shared" si="99"/>
        <v>0</v>
      </c>
      <c r="U254" t="s">
        <v>288</v>
      </c>
      <c r="V254" t="s">
        <v>54</v>
      </c>
      <c r="W254" s="2">
        <v>0</v>
      </c>
      <c r="X254" s="2">
        <v>0</v>
      </c>
      <c r="Y254" s="2">
        <v>1948.92</v>
      </c>
      <c r="Z254" s="3">
        <v>-1948.92</v>
      </c>
      <c r="AA254" s="2">
        <v>0</v>
      </c>
      <c r="AB254" s="2">
        <v>0</v>
      </c>
    </row>
    <row r="255" spans="1:28">
      <c r="A255" s="5" t="str">
        <f t="shared" si="86"/>
        <v>211</v>
      </c>
      <c r="B255" s="5" t="str">
        <f>VLOOKUP(A255,Vlookups!O:P,2,FALSE)</f>
        <v>FED/GRANT</v>
      </c>
      <c r="C255" s="5" t="str">
        <f t="shared" si="87"/>
        <v>E</v>
      </c>
      <c r="D255" s="5" t="str">
        <f t="shared" si="88"/>
        <v>41</v>
      </c>
      <c r="E255" s="5" t="str">
        <f t="shared" si="89"/>
        <v>64--</v>
      </c>
      <c r="F255" s="5" t="str">
        <f>VLOOKUP(E255,Vlookups!K:M,3,FALSE)</f>
        <v>Op Exp</v>
      </c>
      <c r="G255" s="5" t="str">
        <f t="shared" si="90"/>
        <v>6411</v>
      </c>
      <c r="H255" s="5" t="str">
        <f t="shared" si="91"/>
        <v>EMPLOYEE TRAVEL</v>
      </c>
      <c r="I255" s="5" t="str">
        <f t="shared" si="92"/>
        <v>750</v>
      </c>
      <c r="J255" s="5" t="str">
        <f>VLOOKUP(I255,Vlookups!A:D,2,FALSE)</f>
        <v>BUSINESS OFFICE</v>
      </c>
      <c r="K255" s="5" t="str">
        <f>VLOOKUP(I255,Vlookups!A:D,3,FALSE)</f>
        <v>BUSINESS OFFICE</v>
      </c>
      <c r="L255" s="5" t="str">
        <f t="shared" si="93"/>
        <v>30</v>
      </c>
      <c r="M255" s="5" t="str">
        <f t="shared" si="94"/>
        <v>844</v>
      </c>
      <c r="N255" s="5" t="str">
        <f>VLOOKUP(M255,Vlookups!G:I,2,FALSE)</f>
        <v>FEDERAL PROGRAMS</v>
      </c>
      <c r="O255" s="5" t="str">
        <f>VLOOKUP(M255,Vlookups!G:I,3,FALSE)</f>
        <v>CFO</v>
      </c>
      <c r="P255" s="6">
        <f t="shared" si="95"/>
        <v>0</v>
      </c>
      <c r="Q255" s="6">
        <f t="shared" si="96"/>
        <v>0</v>
      </c>
      <c r="R255" s="6">
        <f t="shared" si="97"/>
        <v>4215.28</v>
      </c>
      <c r="S255" s="6">
        <f t="shared" si="98"/>
        <v>0</v>
      </c>
      <c r="T255" s="6">
        <f t="shared" si="99"/>
        <v>0</v>
      </c>
      <c r="U255" t="s">
        <v>289</v>
      </c>
      <c r="V255" t="s">
        <v>56</v>
      </c>
      <c r="W255" s="2">
        <v>0</v>
      </c>
      <c r="X255" s="2">
        <v>0</v>
      </c>
      <c r="Y255" s="2">
        <v>4215.28</v>
      </c>
      <c r="Z255" s="3">
        <v>-4215.28</v>
      </c>
      <c r="AA255" s="2">
        <v>0</v>
      </c>
      <c r="AB255" s="2">
        <v>0</v>
      </c>
    </row>
    <row r="256" spans="1:28">
      <c r="A256" s="5" t="str">
        <f t="shared" si="86"/>
        <v>211</v>
      </c>
      <c r="B256" s="5" t="str">
        <f>VLOOKUP(A256,Vlookups!O:P,2,FALSE)</f>
        <v>FED/GRANT</v>
      </c>
      <c r="C256" s="5" t="str">
        <f t="shared" si="87"/>
        <v>E</v>
      </c>
      <c r="D256" s="5" t="str">
        <f t="shared" si="88"/>
        <v>61</v>
      </c>
      <c r="E256" s="5" t="str">
        <f t="shared" si="89"/>
        <v>62--</v>
      </c>
      <c r="F256" s="5" t="str">
        <f>VLOOKUP(E256,Vlookups!K:M,3,FALSE)</f>
        <v>Op Exp</v>
      </c>
      <c r="G256" s="5" t="str">
        <f t="shared" si="90"/>
        <v>6299</v>
      </c>
      <c r="H256" s="5" t="str">
        <f t="shared" si="91"/>
        <v>MISC. CONTRACTED SERVICE</v>
      </c>
      <c r="I256" s="5" t="str">
        <f t="shared" si="92"/>
        <v>999</v>
      </c>
      <c r="J256" s="5" t="str">
        <f>VLOOKUP(I256,Vlookups!A:D,2,FALSE)</f>
        <v>CHARTER WIDE</v>
      </c>
      <c r="K256" s="5" t="str">
        <f>VLOOKUP(I256,Vlookups!A:D,3,FALSE)</f>
        <v>CHARTER WIDE</v>
      </c>
      <c r="L256" s="5" t="str">
        <f t="shared" si="93"/>
        <v>30</v>
      </c>
      <c r="M256" s="5" t="str">
        <f t="shared" si="94"/>
        <v>844</v>
      </c>
      <c r="N256" s="5" t="str">
        <f>VLOOKUP(M256,Vlookups!G:I,2,FALSE)</f>
        <v>FEDERAL PROGRAMS</v>
      </c>
      <c r="O256" s="5" t="str">
        <f>VLOOKUP(M256,Vlookups!G:I,3,FALSE)</f>
        <v>CFO</v>
      </c>
      <c r="P256" s="6">
        <f t="shared" si="95"/>
        <v>352311</v>
      </c>
      <c r="Q256" s="6">
        <f t="shared" si="96"/>
        <v>0</v>
      </c>
      <c r="R256" s="6">
        <f t="shared" si="97"/>
        <v>0</v>
      </c>
      <c r="S256" s="6">
        <f t="shared" si="98"/>
        <v>0</v>
      </c>
      <c r="T256" s="6">
        <f t="shared" si="99"/>
        <v>-352311</v>
      </c>
      <c r="U256" t="s">
        <v>290</v>
      </c>
      <c r="V256" t="s">
        <v>49</v>
      </c>
      <c r="W256" s="2">
        <v>352311</v>
      </c>
      <c r="X256" s="2">
        <v>0</v>
      </c>
      <c r="Y256" s="2">
        <v>0</v>
      </c>
      <c r="Z256" s="2">
        <v>352311</v>
      </c>
      <c r="AA256" s="2">
        <v>0</v>
      </c>
      <c r="AB256" s="3">
        <v>-352311</v>
      </c>
    </row>
    <row r="257" spans="1:28">
      <c r="A257" s="5" t="str">
        <f t="shared" si="86"/>
        <v>211</v>
      </c>
      <c r="B257" s="5" t="str">
        <f>VLOOKUP(A257,Vlookups!O:P,2,FALSE)</f>
        <v>FED/GRANT</v>
      </c>
      <c r="C257" s="5" t="str">
        <f t="shared" si="87"/>
        <v>E</v>
      </c>
      <c r="D257" s="5" t="str">
        <f t="shared" si="88"/>
        <v>61</v>
      </c>
      <c r="E257" s="5" t="str">
        <f t="shared" si="89"/>
        <v>62--</v>
      </c>
      <c r="F257" s="5" t="str">
        <f>VLOOKUP(E257,Vlookups!K:M,3,FALSE)</f>
        <v>Op Exp</v>
      </c>
      <c r="G257" s="5" t="str">
        <f t="shared" si="90"/>
        <v>6299</v>
      </c>
      <c r="H257" s="5" t="str">
        <f t="shared" si="91"/>
        <v>MISC. CONTRACTED SERVICE</v>
      </c>
      <c r="I257" s="5" t="str">
        <f t="shared" si="92"/>
        <v>999</v>
      </c>
      <c r="J257" s="5" t="str">
        <f>VLOOKUP(I257,Vlookups!A:D,2,FALSE)</f>
        <v>CHARTER WIDE</v>
      </c>
      <c r="K257" s="5" t="str">
        <f>VLOOKUP(I257,Vlookups!A:D,3,FALSE)</f>
        <v>CHARTER WIDE</v>
      </c>
      <c r="L257" s="5" t="str">
        <f t="shared" si="93"/>
        <v>30</v>
      </c>
      <c r="M257" s="5" t="str">
        <f t="shared" si="94"/>
        <v>PFE</v>
      </c>
      <c r="N257" s="5" t="str">
        <f>VLOOKUP(M257,Vlookups!G:I,2,FALSE)</f>
        <v>PARENT AND FAMILY ENGAGMENT</v>
      </c>
      <c r="O257" s="5" t="str">
        <f>VLOOKUP(M257,Vlookups!G:I,3,FALSE)</f>
        <v>FED</v>
      </c>
      <c r="P257" s="6">
        <f t="shared" si="95"/>
        <v>4500</v>
      </c>
      <c r="Q257" s="6">
        <f t="shared" si="96"/>
        <v>0</v>
      </c>
      <c r="R257" s="6">
        <f t="shared" si="97"/>
        <v>0</v>
      </c>
      <c r="S257" s="6">
        <f t="shared" si="98"/>
        <v>0</v>
      </c>
      <c r="T257" s="6">
        <f t="shared" si="99"/>
        <v>-4500</v>
      </c>
      <c r="U257" t="s">
        <v>291</v>
      </c>
      <c r="V257" t="s">
        <v>49</v>
      </c>
      <c r="W257" s="2">
        <v>4500</v>
      </c>
      <c r="X257" s="2">
        <v>0</v>
      </c>
      <c r="Y257" s="2">
        <v>0</v>
      </c>
      <c r="Z257" s="2">
        <v>4500</v>
      </c>
      <c r="AA257" s="2">
        <v>0</v>
      </c>
      <c r="AB257" s="3">
        <v>-4500</v>
      </c>
    </row>
    <row r="258" spans="1:28">
      <c r="A258" s="5" t="str">
        <f t="shared" si="86"/>
        <v>211</v>
      </c>
      <c r="B258" s="5" t="str">
        <f>VLOOKUP(A258,Vlookups!O:P,2,FALSE)</f>
        <v>FED/GRANT</v>
      </c>
      <c r="C258" s="5" t="str">
        <f t="shared" si="87"/>
        <v>E</v>
      </c>
      <c r="D258" s="5" t="str">
        <f t="shared" si="88"/>
        <v>61</v>
      </c>
      <c r="E258" s="5" t="str">
        <f t="shared" si="89"/>
        <v>62--</v>
      </c>
      <c r="F258" s="5" t="str">
        <f>VLOOKUP(E258,Vlookups!K:M,3,FALSE)</f>
        <v>Op Exp</v>
      </c>
      <c r="G258" s="5" t="str">
        <f t="shared" si="90"/>
        <v>6299</v>
      </c>
      <c r="H258" s="5" t="str">
        <f t="shared" si="91"/>
        <v>MISC. CONTRACTED SERVICE</v>
      </c>
      <c r="I258" s="5" t="str">
        <f t="shared" si="92"/>
        <v>999</v>
      </c>
      <c r="J258" s="5" t="str">
        <f>VLOOKUP(I258,Vlookups!A:D,2,FALSE)</f>
        <v>CHARTER WIDE</v>
      </c>
      <c r="K258" s="5" t="str">
        <f>VLOOKUP(I258,Vlookups!A:D,3,FALSE)</f>
        <v>CHARTER WIDE</v>
      </c>
      <c r="L258" s="5" t="str">
        <f t="shared" si="93"/>
        <v>30</v>
      </c>
      <c r="M258" s="5" t="str">
        <f t="shared" si="94"/>
        <v>844</v>
      </c>
      <c r="N258" s="5" t="str">
        <f>VLOOKUP(M258,Vlookups!G:I,2,FALSE)</f>
        <v>FEDERAL PROGRAMS</v>
      </c>
      <c r="O258" s="5" t="str">
        <f>VLOOKUP(M258,Vlookups!G:I,3,FALSE)</f>
        <v>CFO</v>
      </c>
      <c r="P258" s="6">
        <f t="shared" si="95"/>
        <v>0</v>
      </c>
      <c r="Q258" s="6">
        <f t="shared" si="96"/>
        <v>0</v>
      </c>
      <c r="R258" s="6">
        <f t="shared" si="97"/>
        <v>0</v>
      </c>
      <c r="S258" s="6">
        <f t="shared" si="98"/>
        <v>352311</v>
      </c>
      <c r="T258" s="6">
        <f t="shared" si="99"/>
        <v>352311</v>
      </c>
      <c r="U258" t="s">
        <v>292</v>
      </c>
      <c r="V258" t="s">
        <v>49</v>
      </c>
      <c r="W258" s="2">
        <v>0</v>
      </c>
      <c r="X258" s="2">
        <v>0</v>
      </c>
      <c r="Y258" s="2">
        <v>0</v>
      </c>
      <c r="Z258" s="2">
        <v>0</v>
      </c>
      <c r="AA258" s="2">
        <v>352311</v>
      </c>
      <c r="AB258" s="2">
        <v>352311</v>
      </c>
    </row>
    <row r="259" spans="1:28">
      <c r="A259" s="5" t="str">
        <f t="shared" si="86"/>
        <v>211</v>
      </c>
      <c r="B259" s="5" t="str">
        <f>VLOOKUP(A259,Vlookups!O:P,2,FALSE)</f>
        <v>FED/GRANT</v>
      </c>
      <c r="C259" s="5" t="str">
        <f t="shared" si="87"/>
        <v>E</v>
      </c>
      <c r="D259" s="5" t="str">
        <f t="shared" si="88"/>
        <v>61</v>
      </c>
      <c r="E259" s="5" t="str">
        <f t="shared" si="89"/>
        <v>62--</v>
      </c>
      <c r="F259" s="5" t="str">
        <f>VLOOKUP(E259,Vlookups!K:M,3,FALSE)</f>
        <v>Op Exp</v>
      </c>
      <c r="G259" s="5" t="str">
        <f t="shared" si="90"/>
        <v>6299</v>
      </c>
      <c r="H259" s="5" t="str">
        <f t="shared" si="91"/>
        <v>MISC. CONTRACTED SERVICE</v>
      </c>
      <c r="I259" s="5" t="str">
        <f t="shared" si="92"/>
        <v>999</v>
      </c>
      <c r="J259" s="5" t="str">
        <f>VLOOKUP(I259,Vlookups!A:D,2,FALSE)</f>
        <v>CHARTER WIDE</v>
      </c>
      <c r="K259" s="5" t="str">
        <f>VLOOKUP(I259,Vlookups!A:D,3,FALSE)</f>
        <v>CHARTER WIDE</v>
      </c>
      <c r="L259" s="5" t="str">
        <f t="shared" si="93"/>
        <v>30</v>
      </c>
      <c r="M259" s="5" t="str">
        <f t="shared" si="94"/>
        <v>PFE</v>
      </c>
      <c r="N259" s="5" t="str">
        <f>VLOOKUP(M259,Vlookups!G:I,2,FALSE)</f>
        <v>PARENT AND FAMILY ENGAGMENT</v>
      </c>
      <c r="O259" s="5" t="str">
        <f>VLOOKUP(M259,Vlookups!G:I,3,FALSE)</f>
        <v>FED</v>
      </c>
      <c r="P259" s="6">
        <f t="shared" si="95"/>
        <v>0</v>
      </c>
      <c r="Q259" s="6">
        <f t="shared" si="96"/>
        <v>0</v>
      </c>
      <c r="R259" s="6">
        <f t="shared" si="97"/>
        <v>0</v>
      </c>
      <c r="S259" s="6">
        <f t="shared" si="98"/>
        <v>4500</v>
      </c>
      <c r="T259" s="6">
        <f t="shared" si="99"/>
        <v>4500</v>
      </c>
      <c r="U259" t="s">
        <v>293</v>
      </c>
      <c r="V259" t="s">
        <v>49</v>
      </c>
      <c r="W259" s="2">
        <v>0</v>
      </c>
      <c r="X259" s="2">
        <v>0</v>
      </c>
      <c r="Y259" s="2">
        <v>0</v>
      </c>
      <c r="Z259" s="2">
        <v>0</v>
      </c>
      <c r="AA259" s="2">
        <v>4500</v>
      </c>
      <c r="AB259" s="2">
        <v>4500</v>
      </c>
    </row>
    <row r="260" spans="1:28">
      <c r="A260" s="5" t="str">
        <f t="shared" si="86"/>
        <v>211</v>
      </c>
      <c r="B260" s="5" t="str">
        <f>VLOOKUP(A260,Vlookups!O:P,2,FALSE)</f>
        <v>FED/GRANT</v>
      </c>
      <c r="C260" s="5" t="str">
        <f t="shared" si="87"/>
        <v>E</v>
      </c>
      <c r="D260" s="5" t="str">
        <f t="shared" si="88"/>
        <v>61</v>
      </c>
      <c r="E260" s="5" t="str">
        <f t="shared" si="89"/>
        <v>63--</v>
      </c>
      <c r="F260" s="5" t="str">
        <f>VLOOKUP(E260,Vlookups!K:M,3,FALSE)</f>
        <v>Op Exp</v>
      </c>
      <c r="G260" s="5" t="str">
        <f t="shared" si="90"/>
        <v>6399</v>
      </c>
      <c r="H260" s="5" t="str">
        <f t="shared" si="91"/>
        <v>GENERAL SUPPLIES</v>
      </c>
      <c r="I260" s="5" t="str">
        <f t="shared" si="92"/>
        <v>001</v>
      </c>
      <c r="J260" s="5" t="str">
        <f>VLOOKUP(I260,Vlookups!A:D,2,FALSE)</f>
        <v>GARLAND ELEMENTARY SCHOOL</v>
      </c>
      <c r="K260" s="5" t="str">
        <f>VLOOKUP(I260,Vlookups!A:D,3,FALSE)</f>
        <v>GARLAND K8</v>
      </c>
      <c r="L260" s="5" t="str">
        <f t="shared" si="93"/>
        <v>30</v>
      </c>
      <c r="M260" s="5" t="str">
        <f t="shared" si="94"/>
        <v>PFE</v>
      </c>
      <c r="N260" s="5" t="str">
        <f>VLOOKUP(M260,Vlookups!G:I,2,FALSE)</f>
        <v>PARENT AND FAMILY ENGAGMENT</v>
      </c>
      <c r="O260" s="5" t="str">
        <f>VLOOKUP(M260,Vlookups!G:I,3,FALSE)</f>
        <v>FED</v>
      </c>
      <c r="P260" s="6">
        <f t="shared" si="95"/>
        <v>812.09</v>
      </c>
      <c r="Q260" s="6">
        <f t="shared" si="96"/>
        <v>0</v>
      </c>
      <c r="R260" s="6">
        <f t="shared" si="97"/>
        <v>0</v>
      </c>
      <c r="S260" s="6">
        <f t="shared" si="98"/>
        <v>0</v>
      </c>
      <c r="T260" s="6">
        <f t="shared" si="99"/>
        <v>-812.09</v>
      </c>
      <c r="U260" t="s">
        <v>294</v>
      </c>
      <c r="V260" t="s">
        <v>54</v>
      </c>
      <c r="W260" s="2">
        <v>812.09</v>
      </c>
      <c r="X260" s="2">
        <v>0</v>
      </c>
      <c r="Y260" s="2">
        <v>0</v>
      </c>
      <c r="Z260" s="2">
        <v>812.09</v>
      </c>
      <c r="AA260" s="2">
        <v>0</v>
      </c>
      <c r="AB260" s="3">
        <v>-812.09</v>
      </c>
    </row>
    <row r="261" spans="1:28">
      <c r="A261" s="5" t="str">
        <f t="shared" si="86"/>
        <v>211</v>
      </c>
      <c r="B261" s="5" t="str">
        <f>VLOOKUP(A261,Vlookups!O:P,2,FALSE)</f>
        <v>FED/GRANT</v>
      </c>
      <c r="C261" s="5" t="str">
        <f t="shared" si="87"/>
        <v>E</v>
      </c>
      <c r="D261" s="5" t="str">
        <f t="shared" si="88"/>
        <v>61</v>
      </c>
      <c r="E261" s="5" t="str">
        <f t="shared" si="89"/>
        <v>63--</v>
      </c>
      <c r="F261" s="5" t="str">
        <f>VLOOKUP(E261,Vlookups!K:M,3,FALSE)</f>
        <v>Op Exp</v>
      </c>
      <c r="G261" s="5" t="str">
        <f t="shared" si="90"/>
        <v>6399</v>
      </c>
      <c r="H261" s="5" t="str">
        <f t="shared" si="91"/>
        <v>GENERAL SUPPLIES</v>
      </c>
      <c r="I261" s="5" t="str">
        <f t="shared" si="92"/>
        <v>001</v>
      </c>
      <c r="J261" s="5" t="str">
        <f>VLOOKUP(I261,Vlookups!A:D,2,FALSE)</f>
        <v>GARLAND ELEMENTARY SCHOOL</v>
      </c>
      <c r="K261" s="5" t="str">
        <f>VLOOKUP(I261,Vlookups!A:D,3,FALSE)</f>
        <v>GARLAND K8</v>
      </c>
      <c r="L261" s="5" t="str">
        <f t="shared" si="93"/>
        <v>30</v>
      </c>
      <c r="M261" s="5" t="str">
        <f t="shared" si="94"/>
        <v>PFE</v>
      </c>
      <c r="N261" s="5" t="str">
        <f>VLOOKUP(M261,Vlookups!G:I,2,FALSE)</f>
        <v>PARENT AND FAMILY ENGAGMENT</v>
      </c>
      <c r="O261" s="5" t="str">
        <f>VLOOKUP(M261,Vlookups!G:I,3,FALSE)</f>
        <v>FED</v>
      </c>
      <c r="P261" s="6">
        <f t="shared" si="95"/>
        <v>0</v>
      </c>
      <c r="Q261" s="6">
        <f t="shared" si="96"/>
        <v>0</v>
      </c>
      <c r="R261" s="6">
        <f t="shared" si="97"/>
        <v>0</v>
      </c>
      <c r="S261" s="6">
        <f t="shared" si="98"/>
        <v>812.09</v>
      </c>
      <c r="T261" s="6">
        <f t="shared" si="99"/>
        <v>812.09</v>
      </c>
      <c r="U261" t="s">
        <v>295</v>
      </c>
      <c r="V261" t="s">
        <v>54</v>
      </c>
      <c r="W261" s="2">
        <v>0</v>
      </c>
      <c r="X261" s="2">
        <v>0</v>
      </c>
      <c r="Y261" s="2">
        <v>0</v>
      </c>
      <c r="Z261" s="2">
        <v>0</v>
      </c>
      <c r="AA261" s="2">
        <v>812.09</v>
      </c>
      <c r="AB261" s="2">
        <v>812.09</v>
      </c>
    </row>
    <row r="262" spans="1:28">
      <c r="A262" s="5" t="str">
        <f t="shared" si="86"/>
        <v>211</v>
      </c>
      <c r="B262" s="5" t="str">
        <f>VLOOKUP(A262,Vlookups!O:P,2,FALSE)</f>
        <v>FED/GRANT</v>
      </c>
      <c r="C262" s="5" t="str">
        <f t="shared" si="87"/>
        <v>E</v>
      </c>
      <c r="D262" s="5" t="str">
        <f t="shared" si="88"/>
        <v>61</v>
      </c>
      <c r="E262" s="5" t="str">
        <f t="shared" si="89"/>
        <v>63--</v>
      </c>
      <c r="F262" s="5" t="str">
        <f>VLOOKUP(E262,Vlookups!K:M,3,FALSE)</f>
        <v>Op Exp</v>
      </c>
      <c r="G262" s="5" t="str">
        <f t="shared" si="90"/>
        <v>6399</v>
      </c>
      <c r="H262" s="5" t="str">
        <f t="shared" si="91"/>
        <v>GENERAL SUPPLIES</v>
      </c>
      <c r="I262" s="5" t="str">
        <f t="shared" si="92"/>
        <v>002</v>
      </c>
      <c r="J262" s="5" t="str">
        <f>VLOOKUP(I262,Vlookups!A:D,2,FALSE)</f>
        <v>GARLAND MIDDLE SCHOOL</v>
      </c>
      <c r="K262" s="5" t="str">
        <f>VLOOKUP(I262,Vlookups!A:D,3,FALSE)</f>
        <v>GARLAND K8</v>
      </c>
      <c r="L262" s="5" t="str">
        <f t="shared" si="93"/>
        <v>30</v>
      </c>
      <c r="M262" s="5" t="str">
        <f t="shared" si="94"/>
        <v>PFE</v>
      </c>
      <c r="N262" s="5" t="str">
        <f>VLOOKUP(M262,Vlookups!G:I,2,FALSE)</f>
        <v>PARENT AND FAMILY ENGAGMENT</v>
      </c>
      <c r="O262" s="5" t="str">
        <f>VLOOKUP(M262,Vlookups!G:I,3,FALSE)</f>
        <v>FED</v>
      </c>
      <c r="P262" s="6">
        <f t="shared" si="95"/>
        <v>812.09</v>
      </c>
      <c r="Q262" s="6">
        <f t="shared" si="96"/>
        <v>0</v>
      </c>
      <c r="R262" s="6">
        <f t="shared" si="97"/>
        <v>0</v>
      </c>
      <c r="S262" s="6">
        <f t="shared" si="98"/>
        <v>0</v>
      </c>
      <c r="T262" s="6">
        <f t="shared" si="99"/>
        <v>-812.09</v>
      </c>
      <c r="U262" t="s">
        <v>296</v>
      </c>
      <c r="V262" t="s">
        <v>54</v>
      </c>
      <c r="W262" s="2">
        <v>812.09</v>
      </c>
      <c r="X262" s="2">
        <v>0</v>
      </c>
      <c r="Y262" s="2">
        <v>0</v>
      </c>
      <c r="Z262" s="2">
        <v>812.09</v>
      </c>
      <c r="AA262" s="2">
        <v>0</v>
      </c>
      <c r="AB262" s="3">
        <v>-812.09</v>
      </c>
    </row>
    <row r="263" spans="1:28">
      <c r="A263" s="5" t="str">
        <f t="shared" si="86"/>
        <v>211</v>
      </c>
      <c r="B263" s="5" t="str">
        <f>VLOOKUP(A263,Vlookups!O:P,2,FALSE)</f>
        <v>FED/GRANT</v>
      </c>
      <c r="C263" s="5" t="str">
        <f t="shared" si="87"/>
        <v>E</v>
      </c>
      <c r="D263" s="5" t="str">
        <f t="shared" si="88"/>
        <v>61</v>
      </c>
      <c r="E263" s="5" t="str">
        <f t="shared" si="89"/>
        <v>63--</v>
      </c>
      <c r="F263" s="5" t="str">
        <f>VLOOKUP(E263,Vlookups!K:M,3,FALSE)</f>
        <v>Op Exp</v>
      </c>
      <c r="G263" s="5" t="str">
        <f t="shared" si="90"/>
        <v>6399</v>
      </c>
      <c r="H263" s="5" t="str">
        <f t="shared" si="91"/>
        <v>GENERAL SUPPLIES</v>
      </c>
      <c r="I263" s="5" t="str">
        <f t="shared" si="92"/>
        <v>002</v>
      </c>
      <c r="J263" s="5" t="str">
        <f>VLOOKUP(I263,Vlookups!A:D,2,FALSE)</f>
        <v>GARLAND MIDDLE SCHOOL</v>
      </c>
      <c r="K263" s="5" t="str">
        <f>VLOOKUP(I263,Vlookups!A:D,3,FALSE)</f>
        <v>GARLAND K8</v>
      </c>
      <c r="L263" s="5" t="str">
        <f t="shared" si="93"/>
        <v>30</v>
      </c>
      <c r="M263" s="5" t="str">
        <f t="shared" si="94"/>
        <v>PFE</v>
      </c>
      <c r="N263" s="5" t="str">
        <f>VLOOKUP(M263,Vlookups!G:I,2,FALSE)</f>
        <v>PARENT AND FAMILY ENGAGMENT</v>
      </c>
      <c r="O263" s="5" t="str">
        <f>VLOOKUP(M263,Vlookups!G:I,3,FALSE)</f>
        <v>FED</v>
      </c>
      <c r="P263" s="6">
        <f t="shared" si="95"/>
        <v>0</v>
      </c>
      <c r="Q263" s="6">
        <f t="shared" si="96"/>
        <v>0</v>
      </c>
      <c r="R263" s="6">
        <f t="shared" si="97"/>
        <v>0</v>
      </c>
      <c r="S263" s="6">
        <f t="shared" si="98"/>
        <v>812.09</v>
      </c>
      <c r="T263" s="6">
        <f t="shared" si="99"/>
        <v>812.09</v>
      </c>
      <c r="U263" t="s">
        <v>297</v>
      </c>
      <c r="V263" t="s">
        <v>54</v>
      </c>
      <c r="W263" s="2">
        <v>0</v>
      </c>
      <c r="X263" s="2">
        <v>0</v>
      </c>
      <c r="Y263" s="2">
        <v>0</v>
      </c>
      <c r="Z263" s="2">
        <v>0</v>
      </c>
      <c r="AA263" s="2">
        <v>812.09</v>
      </c>
      <c r="AB263" s="2">
        <v>812.09</v>
      </c>
    </row>
    <row r="264" spans="1:28">
      <c r="A264" s="5" t="str">
        <f t="shared" si="86"/>
        <v>211</v>
      </c>
      <c r="B264" s="5" t="str">
        <f>VLOOKUP(A264,Vlookups!O:P,2,FALSE)</f>
        <v>FED/GRANT</v>
      </c>
      <c r="C264" s="5" t="str">
        <f t="shared" si="87"/>
        <v>E</v>
      </c>
      <c r="D264" s="5" t="str">
        <f t="shared" si="88"/>
        <v>61</v>
      </c>
      <c r="E264" s="5" t="str">
        <f t="shared" si="89"/>
        <v>63--</v>
      </c>
      <c r="F264" s="5" t="str">
        <f>VLOOKUP(E264,Vlookups!K:M,3,FALSE)</f>
        <v>Op Exp</v>
      </c>
      <c r="G264" s="5" t="str">
        <f t="shared" si="90"/>
        <v>6399</v>
      </c>
      <c r="H264" s="5" t="str">
        <f t="shared" si="91"/>
        <v>GENERAL SUPPLIES</v>
      </c>
      <c r="I264" s="5" t="str">
        <f t="shared" si="92"/>
        <v>003</v>
      </c>
      <c r="J264" s="5" t="str">
        <f>VLOOKUP(I264,Vlookups!A:D,2,FALSE)</f>
        <v>GARLAND HIGH SCHOOL</v>
      </c>
      <c r="K264" s="5" t="str">
        <f>VLOOKUP(I264,Vlookups!A:D,3,FALSE)</f>
        <v>GARLAND HS</v>
      </c>
      <c r="L264" s="5" t="str">
        <f t="shared" si="93"/>
        <v>30</v>
      </c>
      <c r="M264" s="5" t="str">
        <f t="shared" si="94"/>
        <v>PFE</v>
      </c>
      <c r="N264" s="5" t="str">
        <f>VLOOKUP(M264,Vlookups!G:I,2,FALSE)</f>
        <v>PARENT AND FAMILY ENGAGMENT</v>
      </c>
      <c r="O264" s="5" t="str">
        <f>VLOOKUP(M264,Vlookups!G:I,3,FALSE)</f>
        <v>FED</v>
      </c>
      <c r="P264" s="6">
        <f t="shared" si="95"/>
        <v>812.09</v>
      </c>
      <c r="Q264" s="6">
        <f t="shared" si="96"/>
        <v>0</v>
      </c>
      <c r="R264" s="6">
        <f t="shared" si="97"/>
        <v>0</v>
      </c>
      <c r="S264" s="6">
        <f t="shared" si="98"/>
        <v>0</v>
      </c>
      <c r="T264" s="6">
        <f t="shared" si="99"/>
        <v>-812.09</v>
      </c>
      <c r="U264" t="s">
        <v>298</v>
      </c>
      <c r="V264" t="s">
        <v>54</v>
      </c>
      <c r="W264" s="2">
        <v>812.09</v>
      </c>
      <c r="X264" s="2">
        <v>0</v>
      </c>
      <c r="Y264" s="2">
        <v>0</v>
      </c>
      <c r="Z264" s="2">
        <v>812.09</v>
      </c>
      <c r="AA264" s="2">
        <v>0</v>
      </c>
      <c r="AB264" s="3">
        <v>-812.09</v>
      </c>
    </row>
    <row r="265" spans="1:28">
      <c r="A265" s="5" t="str">
        <f t="shared" si="86"/>
        <v>211</v>
      </c>
      <c r="B265" s="5" t="str">
        <f>VLOOKUP(A265,Vlookups!O:P,2,FALSE)</f>
        <v>FED/GRANT</v>
      </c>
      <c r="C265" s="5" t="str">
        <f t="shared" si="87"/>
        <v>E</v>
      </c>
      <c r="D265" s="5" t="str">
        <f t="shared" si="88"/>
        <v>61</v>
      </c>
      <c r="E265" s="5" t="str">
        <f t="shared" si="89"/>
        <v>63--</v>
      </c>
      <c r="F265" s="5" t="str">
        <f>VLOOKUP(E265,Vlookups!K:M,3,FALSE)</f>
        <v>Op Exp</v>
      </c>
      <c r="G265" s="5" t="str">
        <f t="shared" si="90"/>
        <v>6399</v>
      </c>
      <c r="H265" s="5" t="str">
        <f t="shared" si="91"/>
        <v>GENERAL SUPPLIES</v>
      </c>
      <c r="I265" s="5" t="str">
        <f t="shared" si="92"/>
        <v>003</v>
      </c>
      <c r="J265" s="5" t="str">
        <f>VLOOKUP(I265,Vlookups!A:D,2,FALSE)</f>
        <v>GARLAND HIGH SCHOOL</v>
      </c>
      <c r="K265" s="5" t="str">
        <f>VLOOKUP(I265,Vlookups!A:D,3,FALSE)</f>
        <v>GARLAND HS</v>
      </c>
      <c r="L265" s="5" t="str">
        <f t="shared" si="93"/>
        <v>30</v>
      </c>
      <c r="M265" s="5" t="str">
        <f t="shared" si="94"/>
        <v>PFE</v>
      </c>
      <c r="N265" s="5" t="str">
        <f>VLOOKUP(M265,Vlookups!G:I,2,FALSE)</f>
        <v>PARENT AND FAMILY ENGAGMENT</v>
      </c>
      <c r="O265" s="5" t="str">
        <f>VLOOKUP(M265,Vlookups!G:I,3,FALSE)</f>
        <v>FED</v>
      </c>
      <c r="P265" s="6">
        <f t="shared" si="95"/>
        <v>0</v>
      </c>
      <c r="Q265" s="6">
        <f t="shared" si="96"/>
        <v>0</v>
      </c>
      <c r="R265" s="6">
        <f t="shared" si="97"/>
        <v>0</v>
      </c>
      <c r="S265" s="6">
        <f t="shared" si="98"/>
        <v>812.09</v>
      </c>
      <c r="T265" s="6">
        <f t="shared" si="99"/>
        <v>812.09</v>
      </c>
      <c r="U265" t="s">
        <v>299</v>
      </c>
      <c r="V265" t="s">
        <v>54</v>
      </c>
      <c r="W265" s="2">
        <v>0</v>
      </c>
      <c r="X265" s="2">
        <v>0</v>
      </c>
      <c r="Y265" s="2">
        <v>0</v>
      </c>
      <c r="Z265" s="2">
        <v>0</v>
      </c>
      <c r="AA265" s="2">
        <v>812.09</v>
      </c>
      <c r="AB265" s="2">
        <v>812.09</v>
      </c>
    </row>
    <row r="266" spans="1:28">
      <c r="A266" s="5" t="str">
        <f t="shared" si="86"/>
        <v>211</v>
      </c>
      <c r="B266" s="5" t="str">
        <f>VLOOKUP(A266,Vlookups!O:P,2,FALSE)</f>
        <v>FED/GRANT</v>
      </c>
      <c r="C266" s="5" t="str">
        <f t="shared" si="87"/>
        <v>E</v>
      </c>
      <c r="D266" s="5" t="str">
        <f t="shared" si="88"/>
        <v>61</v>
      </c>
      <c r="E266" s="5" t="str">
        <f t="shared" si="89"/>
        <v>63--</v>
      </c>
      <c r="F266" s="5" t="str">
        <f>VLOOKUP(E266,Vlookups!K:M,3,FALSE)</f>
        <v>Op Exp</v>
      </c>
      <c r="G266" s="5" t="str">
        <f t="shared" si="90"/>
        <v>6399</v>
      </c>
      <c r="H266" s="5" t="str">
        <f t="shared" si="91"/>
        <v>GENERAL SUPPLIES</v>
      </c>
      <c r="I266" s="5" t="str">
        <f t="shared" si="92"/>
        <v>004</v>
      </c>
      <c r="J266" s="5" t="str">
        <f>VLOOKUP(I266,Vlookups!A:D,2,FALSE)</f>
        <v>ARLINGTON ELEMENTARY SCHOOL</v>
      </c>
      <c r="K266" s="5" t="str">
        <f>VLOOKUP(I266,Vlookups!A:D,3,FALSE)</f>
        <v>ARLINGTON K8</v>
      </c>
      <c r="L266" s="5" t="str">
        <f t="shared" si="93"/>
        <v>30</v>
      </c>
      <c r="M266" s="5" t="str">
        <f t="shared" si="94"/>
        <v>PFE</v>
      </c>
      <c r="N266" s="5" t="str">
        <f>VLOOKUP(M266,Vlookups!G:I,2,FALSE)</f>
        <v>PARENT AND FAMILY ENGAGMENT</v>
      </c>
      <c r="O266" s="5" t="str">
        <f>VLOOKUP(M266,Vlookups!G:I,3,FALSE)</f>
        <v>FED</v>
      </c>
      <c r="P266" s="6">
        <f t="shared" si="95"/>
        <v>812.09</v>
      </c>
      <c r="Q266" s="6">
        <f t="shared" si="96"/>
        <v>0</v>
      </c>
      <c r="R266" s="6">
        <f t="shared" si="97"/>
        <v>0</v>
      </c>
      <c r="S266" s="6">
        <f t="shared" si="98"/>
        <v>0</v>
      </c>
      <c r="T266" s="6">
        <f t="shared" si="99"/>
        <v>-812.09</v>
      </c>
      <c r="U266" t="s">
        <v>300</v>
      </c>
      <c r="V266" t="s">
        <v>54</v>
      </c>
      <c r="W266" s="2">
        <v>812.09</v>
      </c>
      <c r="X266" s="2">
        <v>0</v>
      </c>
      <c r="Y266" s="2">
        <v>0</v>
      </c>
      <c r="Z266" s="2">
        <v>812.09</v>
      </c>
      <c r="AA266" s="2">
        <v>0</v>
      </c>
      <c r="AB266" s="3">
        <v>-812.09</v>
      </c>
    </row>
    <row r="267" spans="1:28">
      <c r="A267" s="5" t="str">
        <f t="shared" si="86"/>
        <v>211</v>
      </c>
      <c r="B267" s="5" t="str">
        <f>VLOOKUP(A267,Vlookups!O:P,2,FALSE)</f>
        <v>FED/GRANT</v>
      </c>
      <c r="C267" s="5" t="str">
        <f t="shared" si="87"/>
        <v>E</v>
      </c>
      <c r="D267" s="5" t="str">
        <f t="shared" si="88"/>
        <v>61</v>
      </c>
      <c r="E267" s="5" t="str">
        <f t="shared" si="89"/>
        <v>63--</v>
      </c>
      <c r="F267" s="5" t="str">
        <f>VLOOKUP(E267,Vlookups!K:M,3,FALSE)</f>
        <v>Op Exp</v>
      </c>
      <c r="G267" s="5" t="str">
        <f t="shared" si="90"/>
        <v>6399</v>
      </c>
      <c r="H267" s="5" t="str">
        <f t="shared" si="91"/>
        <v>GENERAL SUPPLIES</v>
      </c>
      <c r="I267" s="5" t="str">
        <f t="shared" si="92"/>
        <v>004</v>
      </c>
      <c r="J267" s="5" t="str">
        <f>VLOOKUP(I267,Vlookups!A:D,2,FALSE)</f>
        <v>ARLINGTON ELEMENTARY SCHOOL</v>
      </c>
      <c r="K267" s="5" t="str">
        <f>VLOOKUP(I267,Vlookups!A:D,3,FALSE)</f>
        <v>ARLINGTON K8</v>
      </c>
      <c r="L267" s="5" t="str">
        <f t="shared" si="93"/>
        <v>30</v>
      </c>
      <c r="M267" s="5" t="str">
        <f t="shared" si="94"/>
        <v>PFE</v>
      </c>
      <c r="N267" s="5" t="str">
        <f>VLOOKUP(M267,Vlookups!G:I,2,FALSE)</f>
        <v>PARENT AND FAMILY ENGAGMENT</v>
      </c>
      <c r="O267" s="5" t="str">
        <f>VLOOKUP(M267,Vlookups!G:I,3,FALSE)</f>
        <v>FED</v>
      </c>
      <c r="P267" s="6">
        <f t="shared" si="95"/>
        <v>0</v>
      </c>
      <c r="Q267" s="6">
        <f t="shared" si="96"/>
        <v>0</v>
      </c>
      <c r="R267" s="6">
        <f t="shared" si="97"/>
        <v>0</v>
      </c>
      <c r="S267" s="6">
        <f t="shared" si="98"/>
        <v>812.09</v>
      </c>
      <c r="T267" s="6">
        <f t="shared" si="99"/>
        <v>812.09</v>
      </c>
      <c r="U267" t="s">
        <v>301</v>
      </c>
      <c r="V267" t="s">
        <v>54</v>
      </c>
      <c r="W267" s="2">
        <v>0</v>
      </c>
      <c r="X267" s="2">
        <v>0</v>
      </c>
      <c r="Y267" s="2">
        <v>0</v>
      </c>
      <c r="Z267" s="2">
        <v>0</v>
      </c>
      <c r="AA267" s="2">
        <v>812.09</v>
      </c>
      <c r="AB267" s="2">
        <v>812.09</v>
      </c>
    </row>
    <row r="268" spans="1:28">
      <c r="A268" s="5" t="str">
        <f t="shared" si="86"/>
        <v>211</v>
      </c>
      <c r="B268" s="5" t="str">
        <f>VLOOKUP(A268,Vlookups!O:P,2,FALSE)</f>
        <v>FED/GRANT</v>
      </c>
      <c r="C268" s="5" t="str">
        <f t="shared" si="87"/>
        <v>E</v>
      </c>
      <c r="D268" s="5" t="str">
        <f t="shared" si="88"/>
        <v>61</v>
      </c>
      <c r="E268" s="5" t="str">
        <f t="shared" si="89"/>
        <v>63--</v>
      </c>
      <c r="F268" s="5" t="str">
        <f>VLOOKUP(E268,Vlookups!K:M,3,FALSE)</f>
        <v>Op Exp</v>
      </c>
      <c r="G268" s="5" t="str">
        <f t="shared" si="90"/>
        <v>6399</v>
      </c>
      <c r="H268" s="5" t="str">
        <f t="shared" si="91"/>
        <v>GENERAL SUPPLIES</v>
      </c>
      <c r="I268" s="5" t="str">
        <f t="shared" si="92"/>
        <v>005</v>
      </c>
      <c r="J268" s="5" t="str">
        <f>VLOOKUP(I268,Vlookups!A:D,2,FALSE)</f>
        <v>ARLINGTON MIDDLE SCHOOL</v>
      </c>
      <c r="K268" s="5" t="str">
        <f>VLOOKUP(I268,Vlookups!A:D,3,FALSE)</f>
        <v>ARLINGTON K8</v>
      </c>
      <c r="L268" s="5" t="str">
        <f t="shared" si="93"/>
        <v>30</v>
      </c>
      <c r="M268" s="5" t="str">
        <f t="shared" si="94"/>
        <v>PFE</v>
      </c>
      <c r="N268" s="5" t="str">
        <f>VLOOKUP(M268,Vlookups!G:I,2,FALSE)</f>
        <v>PARENT AND FAMILY ENGAGMENT</v>
      </c>
      <c r="O268" s="5" t="str">
        <f>VLOOKUP(M268,Vlookups!G:I,3,FALSE)</f>
        <v>FED</v>
      </c>
      <c r="P268" s="6">
        <f t="shared" si="95"/>
        <v>812.09</v>
      </c>
      <c r="Q268" s="6">
        <f t="shared" si="96"/>
        <v>0</v>
      </c>
      <c r="R268" s="6">
        <f t="shared" si="97"/>
        <v>0</v>
      </c>
      <c r="S268" s="6">
        <f t="shared" si="98"/>
        <v>0</v>
      </c>
      <c r="T268" s="6">
        <f t="shared" si="99"/>
        <v>-812.09</v>
      </c>
      <c r="U268" t="s">
        <v>302</v>
      </c>
      <c r="V268" t="s">
        <v>54</v>
      </c>
      <c r="W268" s="2">
        <v>812.09</v>
      </c>
      <c r="X268" s="2">
        <v>0</v>
      </c>
      <c r="Y268" s="2">
        <v>0</v>
      </c>
      <c r="Z268" s="2">
        <v>812.09</v>
      </c>
      <c r="AA268" s="2">
        <v>0</v>
      </c>
      <c r="AB268" s="3">
        <v>-812.09</v>
      </c>
    </row>
    <row r="269" spans="1:28">
      <c r="A269" s="5" t="str">
        <f t="shared" si="86"/>
        <v>211</v>
      </c>
      <c r="B269" s="5" t="str">
        <f>VLOOKUP(A269,Vlookups!O:P,2,FALSE)</f>
        <v>FED/GRANT</v>
      </c>
      <c r="C269" s="5" t="str">
        <f t="shared" si="87"/>
        <v>E</v>
      </c>
      <c r="D269" s="5" t="str">
        <f t="shared" si="88"/>
        <v>61</v>
      </c>
      <c r="E269" s="5" t="str">
        <f t="shared" si="89"/>
        <v>63--</v>
      </c>
      <c r="F269" s="5" t="str">
        <f>VLOOKUP(E269,Vlookups!K:M,3,FALSE)</f>
        <v>Op Exp</v>
      </c>
      <c r="G269" s="5" t="str">
        <f t="shared" si="90"/>
        <v>6399</v>
      </c>
      <c r="H269" s="5" t="str">
        <f t="shared" si="91"/>
        <v>GENERAL SUPPLIES</v>
      </c>
      <c r="I269" s="5" t="str">
        <f t="shared" si="92"/>
        <v>005</v>
      </c>
      <c r="J269" s="5" t="str">
        <f>VLOOKUP(I269,Vlookups!A:D,2,FALSE)</f>
        <v>ARLINGTON MIDDLE SCHOOL</v>
      </c>
      <c r="K269" s="5" t="str">
        <f>VLOOKUP(I269,Vlookups!A:D,3,FALSE)</f>
        <v>ARLINGTON K8</v>
      </c>
      <c r="L269" s="5" t="str">
        <f t="shared" si="93"/>
        <v>30</v>
      </c>
      <c r="M269" s="5" t="str">
        <f t="shared" si="94"/>
        <v>PFE</v>
      </c>
      <c r="N269" s="5" t="str">
        <f>VLOOKUP(M269,Vlookups!G:I,2,FALSE)</f>
        <v>PARENT AND FAMILY ENGAGMENT</v>
      </c>
      <c r="O269" s="5" t="str">
        <f>VLOOKUP(M269,Vlookups!G:I,3,FALSE)</f>
        <v>FED</v>
      </c>
      <c r="P269" s="6">
        <f t="shared" si="95"/>
        <v>0</v>
      </c>
      <c r="Q269" s="6">
        <f t="shared" si="96"/>
        <v>0</v>
      </c>
      <c r="R269" s="6">
        <f t="shared" si="97"/>
        <v>0</v>
      </c>
      <c r="S269" s="6">
        <f t="shared" si="98"/>
        <v>812.09</v>
      </c>
      <c r="T269" s="6">
        <f t="shared" si="99"/>
        <v>812.09</v>
      </c>
      <c r="U269" t="s">
        <v>303</v>
      </c>
      <c r="V269" t="s">
        <v>54</v>
      </c>
      <c r="W269" s="2">
        <v>0</v>
      </c>
      <c r="X269" s="2">
        <v>0</v>
      </c>
      <c r="Y269" s="2">
        <v>0</v>
      </c>
      <c r="Z269" s="2">
        <v>0</v>
      </c>
      <c r="AA269" s="2">
        <v>812.09</v>
      </c>
      <c r="AB269" s="2">
        <v>812.09</v>
      </c>
    </row>
    <row r="270" spans="1:28">
      <c r="A270" s="5" t="str">
        <f t="shared" si="86"/>
        <v>211</v>
      </c>
      <c r="B270" s="5" t="str">
        <f>VLOOKUP(A270,Vlookups!O:P,2,FALSE)</f>
        <v>FED/GRANT</v>
      </c>
      <c r="C270" s="5" t="str">
        <f t="shared" si="87"/>
        <v>E</v>
      </c>
      <c r="D270" s="5" t="str">
        <f t="shared" si="88"/>
        <v>61</v>
      </c>
      <c r="E270" s="5" t="str">
        <f t="shared" si="89"/>
        <v>63--</v>
      </c>
      <c r="F270" s="5" t="str">
        <f>VLOOKUP(E270,Vlookups!K:M,3,FALSE)</f>
        <v>Op Exp</v>
      </c>
      <c r="G270" s="5" t="str">
        <f t="shared" si="90"/>
        <v>6399</v>
      </c>
      <c r="H270" s="5" t="str">
        <f t="shared" si="91"/>
        <v>GENERAL SUPPLIES</v>
      </c>
      <c r="I270" s="5" t="str">
        <f t="shared" si="92"/>
        <v>006</v>
      </c>
      <c r="J270" s="5" t="str">
        <f>VLOOKUP(I270,Vlookups!A:D,2,FALSE)</f>
        <v>ARLINGTON HIGH SCHOOL</v>
      </c>
      <c r="K270" s="5" t="str">
        <f>VLOOKUP(I270,Vlookups!A:D,3,FALSE)</f>
        <v>ARLINGTON HS</v>
      </c>
      <c r="L270" s="5" t="str">
        <f t="shared" si="93"/>
        <v>30</v>
      </c>
      <c r="M270" s="5" t="str">
        <f t="shared" si="94"/>
        <v>PFE</v>
      </c>
      <c r="N270" s="5" t="str">
        <f>VLOOKUP(M270,Vlookups!G:I,2,FALSE)</f>
        <v>PARENT AND FAMILY ENGAGMENT</v>
      </c>
      <c r="O270" s="5" t="str">
        <f>VLOOKUP(M270,Vlookups!G:I,3,FALSE)</f>
        <v>FED</v>
      </c>
      <c r="P270" s="6">
        <f t="shared" si="95"/>
        <v>812.09</v>
      </c>
      <c r="Q270" s="6">
        <f t="shared" si="96"/>
        <v>0</v>
      </c>
      <c r="R270" s="6">
        <f t="shared" si="97"/>
        <v>0</v>
      </c>
      <c r="S270" s="6">
        <f t="shared" si="98"/>
        <v>0</v>
      </c>
      <c r="T270" s="6">
        <f t="shared" si="99"/>
        <v>-812.09</v>
      </c>
      <c r="U270" t="s">
        <v>304</v>
      </c>
      <c r="V270" t="s">
        <v>54</v>
      </c>
      <c r="W270" s="2">
        <v>812.09</v>
      </c>
      <c r="X270" s="2">
        <v>0</v>
      </c>
      <c r="Y270" s="2">
        <v>0</v>
      </c>
      <c r="Z270" s="2">
        <v>812.09</v>
      </c>
      <c r="AA270" s="2">
        <v>0</v>
      </c>
      <c r="AB270" s="3">
        <v>-812.09</v>
      </c>
    </row>
    <row r="271" spans="1:28">
      <c r="A271" s="5" t="str">
        <f t="shared" si="86"/>
        <v>211</v>
      </c>
      <c r="B271" s="5" t="str">
        <f>VLOOKUP(A271,Vlookups!O:P,2,FALSE)</f>
        <v>FED/GRANT</v>
      </c>
      <c r="C271" s="5" t="str">
        <f t="shared" si="87"/>
        <v>E</v>
      </c>
      <c r="D271" s="5" t="str">
        <f t="shared" si="88"/>
        <v>61</v>
      </c>
      <c r="E271" s="5" t="str">
        <f t="shared" si="89"/>
        <v>63--</v>
      </c>
      <c r="F271" s="5" t="str">
        <f>VLOOKUP(E271,Vlookups!K:M,3,FALSE)</f>
        <v>Op Exp</v>
      </c>
      <c r="G271" s="5" t="str">
        <f t="shared" si="90"/>
        <v>6399</v>
      </c>
      <c r="H271" s="5" t="str">
        <f t="shared" si="91"/>
        <v>GENERAL SUPPLIES</v>
      </c>
      <c r="I271" s="5" t="str">
        <f t="shared" si="92"/>
        <v>006</v>
      </c>
      <c r="J271" s="5" t="str">
        <f>VLOOKUP(I271,Vlookups!A:D,2,FALSE)</f>
        <v>ARLINGTON HIGH SCHOOL</v>
      </c>
      <c r="K271" s="5" t="str">
        <f>VLOOKUP(I271,Vlookups!A:D,3,FALSE)</f>
        <v>ARLINGTON HS</v>
      </c>
      <c r="L271" s="5" t="str">
        <f t="shared" si="93"/>
        <v>30</v>
      </c>
      <c r="M271" s="5" t="str">
        <f t="shared" si="94"/>
        <v>PFE</v>
      </c>
      <c r="N271" s="5" t="str">
        <f>VLOOKUP(M271,Vlookups!G:I,2,FALSE)</f>
        <v>PARENT AND FAMILY ENGAGMENT</v>
      </c>
      <c r="O271" s="5" t="str">
        <f>VLOOKUP(M271,Vlookups!G:I,3,FALSE)</f>
        <v>FED</v>
      </c>
      <c r="P271" s="6">
        <f t="shared" si="95"/>
        <v>0</v>
      </c>
      <c r="Q271" s="6">
        <f t="shared" si="96"/>
        <v>0</v>
      </c>
      <c r="R271" s="6">
        <f t="shared" si="97"/>
        <v>0</v>
      </c>
      <c r="S271" s="6">
        <f t="shared" si="98"/>
        <v>812.09</v>
      </c>
      <c r="T271" s="6">
        <f t="shared" si="99"/>
        <v>812.09</v>
      </c>
      <c r="U271" t="s">
        <v>305</v>
      </c>
      <c r="V271" t="s">
        <v>54</v>
      </c>
      <c r="W271" s="2">
        <v>0</v>
      </c>
      <c r="X271" s="2">
        <v>0</v>
      </c>
      <c r="Y271" s="2">
        <v>0</v>
      </c>
      <c r="Z271" s="2">
        <v>0</v>
      </c>
      <c r="AA271" s="2">
        <v>812.09</v>
      </c>
      <c r="AB271" s="2">
        <v>812.09</v>
      </c>
    </row>
    <row r="272" spans="1:28">
      <c r="A272" s="5" t="str">
        <f t="shared" si="86"/>
        <v>211</v>
      </c>
      <c r="B272" s="5" t="str">
        <f>VLOOKUP(A272,Vlookups!O:P,2,FALSE)</f>
        <v>FED/GRANT</v>
      </c>
      <c r="C272" s="5" t="str">
        <f t="shared" si="87"/>
        <v>E</v>
      </c>
      <c r="D272" s="5" t="str">
        <f t="shared" si="88"/>
        <v>61</v>
      </c>
      <c r="E272" s="5" t="str">
        <f t="shared" si="89"/>
        <v>63--</v>
      </c>
      <c r="F272" s="5" t="str">
        <f>VLOOKUP(E272,Vlookups!K:M,3,FALSE)</f>
        <v>Op Exp</v>
      </c>
      <c r="G272" s="5" t="str">
        <f t="shared" si="90"/>
        <v>6399</v>
      </c>
      <c r="H272" s="5" t="str">
        <f t="shared" si="91"/>
        <v>GENERAL SUPPLIES</v>
      </c>
      <c r="I272" s="5" t="str">
        <f t="shared" si="92"/>
        <v>007</v>
      </c>
      <c r="J272" s="5" t="str">
        <f>VLOOKUP(I272,Vlookups!A:D,2,FALSE)</f>
        <v>KELLER ELEMENTARY SCHOOL</v>
      </c>
      <c r="K272" s="5" t="str">
        <f>VLOOKUP(I272,Vlookups!A:D,3,FALSE)</f>
        <v>KELLER K8</v>
      </c>
      <c r="L272" s="5" t="str">
        <f t="shared" si="93"/>
        <v>30</v>
      </c>
      <c r="M272" s="5" t="str">
        <f t="shared" si="94"/>
        <v>PFE</v>
      </c>
      <c r="N272" s="5" t="str">
        <f>VLOOKUP(M272,Vlookups!G:I,2,FALSE)</f>
        <v>PARENT AND FAMILY ENGAGMENT</v>
      </c>
      <c r="O272" s="5" t="str">
        <f>VLOOKUP(M272,Vlookups!G:I,3,FALSE)</f>
        <v>FED</v>
      </c>
      <c r="P272" s="6">
        <f t="shared" si="95"/>
        <v>812.09</v>
      </c>
      <c r="Q272" s="6">
        <f t="shared" si="96"/>
        <v>0</v>
      </c>
      <c r="R272" s="6">
        <f t="shared" si="97"/>
        <v>0</v>
      </c>
      <c r="S272" s="6">
        <f t="shared" si="98"/>
        <v>0</v>
      </c>
      <c r="T272" s="6">
        <f t="shared" si="99"/>
        <v>-812.09</v>
      </c>
      <c r="U272" t="s">
        <v>306</v>
      </c>
      <c r="V272" t="s">
        <v>54</v>
      </c>
      <c r="W272" s="2">
        <v>812.09</v>
      </c>
      <c r="X272" s="2">
        <v>0</v>
      </c>
      <c r="Y272" s="2">
        <v>0</v>
      </c>
      <c r="Z272" s="2">
        <v>812.09</v>
      </c>
      <c r="AA272" s="2">
        <v>0</v>
      </c>
      <c r="AB272" s="3">
        <v>-812.09</v>
      </c>
    </row>
    <row r="273" spans="1:28">
      <c r="A273" s="5" t="str">
        <f t="shared" si="86"/>
        <v>211</v>
      </c>
      <c r="B273" s="5" t="str">
        <f>VLOOKUP(A273,Vlookups!O:P,2,FALSE)</f>
        <v>FED/GRANT</v>
      </c>
      <c r="C273" s="5" t="str">
        <f t="shared" si="87"/>
        <v>E</v>
      </c>
      <c r="D273" s="5" t="str">
        <f t="shared" si="88"/>
        <v>61</v>
      </c>
      <c r="E273" s="5" t="str">
        <f t="shared" si="89"/>
        <v>63--</v>
      </c>
      <c r="F273" s="5" t="str">
        <f>VLOOKUP(E273,Vlookups!K:M,3,FALSE)</f>
        <v>Op Exp</v>
      </c>
      <c r="G273" s="5" t="str">
        <f t="shared" si="90"/>
        <v>6399</v>
      </c>
      <c r="H273" s="5" t="str">
        <f t="shared" si="91"/>
        <v>GENERAL SUPPLIES</v>
      </c>
      <c r="I273" s="5" t="str">
        <f t="shared" si="92"/>
        <v>007</v>
      </c>
      <c r="J273" s="5" t="str">
        <f>VLOOKUP(I273,Vlookups!A:D,2,FALSE)</f>
        <v>KELLER ELEMENTARY SCHOOL</v>
      </c>
      <c r="K273" s="5" t="str">
        <f>VLOOKUP(I273,Vlookups!A:D,3,FALSE)</f>
        <v>KELLER K8</v>
      </c>
      <c r="L273" s="5" t="str">
        <f t="shared" si="93"/>
        <v>30</v>
      </c>
      <c r="M273" s="5" t="str">
        <f t="shared" si="94"/>
        <v>PFE</v>
      </c>
      <c r="N273" s="5" t="str">
        <f>VLOOKUP(M273,Vlookups!G:I,2,FALSE)</f>
        <v>PARENT AND FAMILY ENGAGMENT</v>
      </c>
      <c r="O273" s="5" t="str">
        <f>VLOOKUP(M273,Vlookups!G:I,3,FALSE)</f>
        <v>FED</v>
      </c>
      <c r="P273" s="6">
        <f t="shared" si="95"/>
        <v>0</v>
      </c>
      <c r="Q273" s="6">
        <f t="shared" si="96"/>
        <v>0</v>
      </c>
      <c r="R273" s="6">
        <f t="shared" si="97"/>
        <v>0</v>
      </c>
      <c r="S273" s="6">
        <f t="shared" si="98"/>
        <v>812.09</v>
      </c>
      <c r="T273" s="6">
        <f t="shared" si="99"/>
        <v>812.09</v>
      </c>
      <c r="U273" t="s">
        <v>307</v>
      </c>
      <c r="V273" t="s">
        <v>54</v>
      </c>
      <c r="W273" s="2">
        <v>0</v>
      </c>
      <c r="X273" s="2">
        <v>0</v>
      </c>
      <c r="Y273" s="2">
        <v>0</v>
      </c>
      <c r="Z273" s="2">
        <v>0</v>
      </c>
      <c r="AA273" s="2">
        <v>812.09</v>
      </c>
      <c r="AB273" s="2">
        <v>812.09</v>
      </c>
    </row>
    <row r="274" spans="1:28">
      <c r="A274" s="5" t="str">
        <f t="shared" si="86"/>
        <v>211</v>
      </c>
      <c r="B274" s="5" t="str">
        <f>VLOOKUP(A274,Vlookups!O:P,2,FALSE)</f>
        <v>FED/GRANT</v>
      </c>
      <c r="C274" s="5" t="str">
        <f t="shared" si="87"/>
        <v>E</v>
      </c>
      <c r="D274" s="5" t="str">
        <f t="shared" si="88"/>
        <v>61</v>
      </c>
      <c r="E274" s="5" t="str">
        <f t="shared" si="89"/>
        <v>63--</v>
      </c>
      <c r="F274" s="5" t="str">
        <f>VLOOKUP(E274,Vlookups!K:M,3,FALSE)</f>
        <v>Op Exp</v>
      </c>
      <c r="G274" s="5" t="str">
        <f t="shared" si="90"/>
        <v>6399</v>
      </c>
      <c r="H274" s="5" t="str">
        <f t="shared" si="91"/>
        <v>GENERAL SUPPLIES</v>
      </c>
      <c r="I274" s="5" t="str">
        <f t="shared" si="92"/>
        <v>009</v>
      </c>
      <c r="J274" s="5" t="str">
        <f>VLOOKUP(I274,Vlookups!A:D,2,FALSE)</f>
        <v>KELLER HIGH SCHOOL</v>
      </c>
      <c r="K274" s="5" t="str">
        <f>VLOOKUP(I274,Vlookups!A:D,3,FALSE)</f>
        <v>KELLER HS</v>
      </c>
      <c r="L274" s="5" t="str">
        <f t="shared" si="93"/>
        <v>30</v>
      </c>
      <c r="M274" s="5" t="str">
        <f t="shared" si="94"/>
        <v>PFE</v>
      </c>
      <c r="N274" s="5" t="str">
        <f>VLOOKUP(M274,Vlookups!G:I,2,FALSE)</f>
        <v>PARENT AND FAMILY ENGAGMENT</v>
      </c>
      <c r="O274" s="5" t="str">
        <f>VLOOKUP(M274,Vlookups!G:I,3,FALSE)</f>
        <v>FED</v>
      </c>
      <c r="P274" s="6">
        <f t="shared" si="95"/>
        <v>812.09</v>
      </c>
      <c r="Q274" s="6">
        <f t="shared" si="96"/>
        <v>0</v>
      </c>
      <c r="R274" s="6">
        <f t="shared" si="97"/>
        <v>0</v>
      </c>
      <c r="S274" s="6">
        <f t="shared" si="98"/>
        <v>0</v>
      </c>
      <c r="T274" s="6">
        <f t="shared" si="99"/>
        <v>-812.09</v>
      </c>
      <c r="U274" t="s">
        <v>308</v>
      </c>
      <c r="V274" t="s">
        <v>54</v>
      </c>
      <c r="W274" s="2">
        <v>812.09</v>
      </c>
      <c r="X274" s="2">
        <v>0</v>
      </c>
      <c r="Y274" s="2">
        <v>0</v>
      </c>
      <c r="Z274" s="2">
        <v>812.09</v>
      </c>
      <c r="AA274" s="2">
        <v>0</v>
      </c>
      <c r="AB274" s="3">
        <v>-812.09</v>
      </c>
    </row>
    <row r="275" spans="1:28">
      <c r="A275" s="5" t="str">
        <f t="shared" si="86"/>
        <v>211</v>
      </c>
      <c r="B275" s="5" t="str">
        <f>VLOOKUP(A275,Vlookups!O:P,2,FALSE)</f>
        <v>FED/GRANT</v>
      </c>
      <c r="C275" s="5" t="str">
        <f t="shared" si="87"/>
        <v>E</v>
      </c>
      <c r="D275" s="5" t="str">
        <f t="shared" si="88"/>
        <v>61</v>
      </c>
      <c r="E275" s="5" t="str">
        <f t="shared" si="89"/>
        <v>63--</v>
      </c>
      <c r="F275" s="5" t="str">
        <f>VLOOKUP(E275,Vlookups!K:M,3,FALSE)</f>
        <v>Op Exp</v>
      </c>
      <c r="G275" s="5" t="str">
        <f t="shared" si="90"/>
        <v>6399</v>
      </c>
      <c r="H275" s="5" t="str">
        <f t="shared" si="91"/>
        <v>GENERAL SUPPLIES</v>
      </c>
      <c r="I275" s="5" t="str">
        <f t="shared" si="92"/>
        <v>009</v>
      </c>
      <c r="J275" s="5" t="str">
        <f>VLOOKUP(I275,Vlookups!A:D,2,FALSE)</f>
        <v>KELLER HIGH SCHOOL</v>
      </c>
      <c r="K275" s="5" t="str">
        <f>VLOOKUP(I275,Vlookups!A:D,3,FALSE)</f>
        <v>KELLER HS</v>
      </c>
      <c r="L275" s="5" t="str">
        <f t="shared" si="93"/>
        <v>30</v>
      </c>
      <c r="M275" s="5" t="str">
        <f t="shared" si="94"/>
        <v>PFE</v>
      </c>
      <c r="N275" s="5" t="str">
        <f>VLOOKUP(M275,Vlookups!G:I,2,FALSE)</f>
        <v>PARENT AND FAMILY ENGAGMENT</v>
      </c>
      <c r="O275" s="5" t="str">
        <f>VLOOKUP(M275,Vlookups!G:I,3,FALSE)</f>
        <v>FED</v>
      </c>
      <c r="P275" s="6">
        <f t="shared" si="95"/>
        <v>0</v>
      </c>
      <c r="Q275" s="6">
        <f t="shared" si="96"/>
        <v>0</v>
      </c>
      <c r="R275" s="6">
        <f t="shared" si="97"/>
        <v>0</v>
      </c>
      <c r="S275" s="6">
        <f t="shared" si="98"/>
        <v>812.09</v>
      </c>
      <c r="T275" s="6">
        <f t="shared" si="99"/>
        <v>812.09</v>
      </c>
      <c r="U275" t="s">
        <v>309</v>
      </c>
      <c r="V275" t="s">
        <v>54</v>
      </c>
      <c r="W275" s="2">
        <v>0</v>
      </c>
      <c r="X275" s="2">
        <v>0</v>
      </c>
      <c r="Y275" s="2">
        <v>0</v>
      </c>
      <c r="Z275" s="2">
        <v>0</v>
      </c>
      <c r="AA275" s="2">
        <v>812.09</v>
      </c>
      <c r="AB275" s="2">
        <v>812.09</v>
      </c>
    </row>
    <row r="276" spans="1:28">
      <c r="A276" s="5" t="str">
        <f t="shared" si="86"/>
        <v>211</v>
      </c>
      <c r="B276" s="5" t="str">
        <f>VLOOKUP(A276,Vlookups!O:P,2,FALSE)</f>
        <v>FED/GRANT</v>
      </c>
      <c r="C276" s="5" t="str">
        <f t="shared" si="87"/>
        <v>E</v>
      </c>
      <c r="D276" s="5" t="str">
        <f t="shared" si="88"/>
        <v>61</v>
      </c>
      <c r="E276" s="5" t="str">
        <f t="shared" si="89"/>
        <v>63--</v>
      </c>
      <c r="F276" s="5" t="str">
        <f>VLOOKUP(E276,Vlookups!K:M,3,FALSE)</f>
        <v>Op Exp</v>
      </c>
      <c r="G276" s="5" t="str">
        <f t="shared" si="90"/>
        <v>6399</v>
      </c>
      <c r="H276" s="5" t="str">
        <f t="shared" si="91"/>
        <v>GENERAL SUPPLIES</v>
      </c>
      <c r="I276" s="5" t="str">
        <f t="shared" si="92"/>
        <v>010</v>
      </c>
      <c r="J276" s="5" t="str">
        <f>VLOOKUP(I276,Vlookups!A:D,2,FALSE)</f>
        <v>GRAND PRAIRIE ELEMENTARY SCHOO</v>
      </c>
      <c r="K276" s="5" t="str">
        <f>VLOOKUP(I276,Vlookups!A:D,3,FALSE)</f>
        <v>GRAND PR K8</v>
      </c>
      <c r="L276" s="5" t="str">
        <f t="shared" si="93"/>
        <v>30</v>
      </c>
      <c r="M276" s="5" t="str">
        <f t="shared" si="94"/>
        <v>PFE</v>
      </c>
      <c r="N276" s="5" t="str">
        <f>VLOOKUP(M276,Vlookups!G:I,2,FALSE)</f>
        <v>PARENT AND FAMILY ENGAGMENT</v>
      </c>
      <c r="O276" s="5" t="str">
        <f>VLOOKUP(M276,Vlookups!G:I,3,FALSE)</f>
        <v>FED</v>
      </c>
      <c r="P276" s="6">
        <f t="shared" si="95"/>
        <v>812.09</v>
      </c>
      <c r="Q276" s="6">
        <f t="shared" si="96"/>
        <v>0</v>
      </c>
      <c r="R276" s="6">
        <f t="shared" si="97"/>
        <v>0</v>
      </c>
      <c r="S276" s="6">
        <f t="shared" si="98"/>
        <v>0</v>
      </c>
      <c r="T276" s="6">
        <f t="shared" si="99"/>
        <v>-812.09</v>
      </c>
      <c r="U276" t="s">
        <v>310</v>
      </c>
      <c r="V276" t="s">
        <v>54</v>
      </c>
      <c r="W276" s="2">
        <v>812.09</v>
      </c>
      <c r="X276" s="2">
        <v>0</v>
      </c>
      <c r="Y276" s="2">
        <v>0</v>
      </c>
      <c r="Z276" s="2">
        <v>812.09</v>
      </c>
      <c r="AA276" s="2">
        <v>0</v>
      </c>
      <c r="AB276" s="3">
        <v>-812.09</v>
      </c>
    </row>
    <row r="277" spans="1:28">
      <c r="A277" s="5" t="str">
        <f t="shared" si="86"/>
        <v>211</v>
      </c>
      <c r="B277" s="5" t="str">
        <f>VLOOKUP(A277,Vlookups!O:P,2,FALSE)</f>
        <v>FED/GRANT</v>
      </c>
      <c r="C277" s="5" t="str">
        <f t="shared" si="87"/>
        <v>E</v>
      </c>
      <c r="D277" s="5" t="str">
        <f t="shared" si="88"/>
        <v>61</v>
      </c>
      <c r="E277" s="5" t="str">
        <f t="shared" si="89"/>
        <v>63--</v>
      </c>
      <c r="F277" s="5" t="str">
        <f>VLOOKUP(E277,Vlookups!K:M,3,FALSE)</f>
        <v>Op Exp</v>
      </c>
      <c r="G277" s="5" t="str">
        <f t="shared" si="90"/>
        <v>6399</v>
      </c>
      <c r="H277" s="5" t="str">
        <f t="shared" si="91"/>
        <v>GENERAL SUPPLIES</v>
      </c>
      <c r="I277" s="5" t="str">
        <f t="shared" si="92"/>
        <v>010</v>
      </c>
      <c r="J277" s="5" t="str">
        <f>VLOOKUP(I277,Vlookups!A:D,2,FALSE)</f>
        <v>GRAND PRAIRIE ELEMENTARY SCHOO</v>
      </c>
      <c r="K277" s="5" t="str">
        <f>VLOOKUP(I277,Vlookups!A:D,3,FALSE)</f>
        <v>GRAND PR K8</v>
      </c>
      <c r="L277" s="5" t="str">
        <f t="shared" si="93"/>
        <v>30</v>
      </c>
      <c r="M277" s="5" t="str">
        <f t="shared" si="94"/>
        <v>PFE</v>
      </c>
      <c r="N277" s="5" t="str">
        <f>VLOOKUP(M277,Vlookups!G:I,2,FALSE)</f>
        <v>PARENT AND FAMILY ENGAGMENT</v>
      </c>
      <c r="O277" s="5" t="str">
        <f>VLOOKUP(M277,Vlookups!G:I,3,FALSE)</f>
        <v>FED</v>
      </c>
      <c r="P277" s="6">
        <f t="shared" si="95"/>
        <v>0</v>
      </c>
      <c r="Q277" s="6">
        <f t="shared" si="96"/>
        <v>0</v>
      </c>
      <c r="R277" s="6">
        <f t="shared" si="97"/>
        <v>0</v>
      </c>
      <c r="S277" s="6">
        <f t="shared" si="98"/>
        <v>812.09</v>
      </c>
      <c r="T277" s="6">
        <f t="shared" si="99"/>
        <v>812.09</v>
      </c>
      <c r="U277" t="s">
        <v>311</v>
      </c>
      <c r="V277" t="s">
        <v>54</v>
      </c>
      <c r="W277" s="2">
        <v>0</v>
      </c>
      <c r="X277" s="2">
        <v>0</v>
      </c>
      <c r="Y277" s="2">
        <v>0</v>
      </c>
      <c r="Z277" s="2">
        <v>0</v>
      </c>
      <c r="AA277" s="2">
        <v>812.09</v>
      </c>
      <c r="AB277" s="2">
        <v>812.09</v>
      </c>
    </row>
    <row r="278" spans="1:28">
      <c r="A278" s="5" t="str">
        <f t="shared" si="86"/>
        <v>211</v>
      </c>
      <c r="B278" s="5" t="str">
        <f>VLOOKUP(A278,Vlookups!O:P,2,FALSE)</f>
        <v>FED/GRANT</v>
      </c>
      <c r="C278" s="5" t="str">
        <f t="shared" si="87"/>
        <v>E</v>
      </c>
      <c r="D278" s="5" t="str">
        <f t="shared" si="88"/>
        <v>61</v>
      </c>
      <c r="E278" s="5" t="str">
        <f t="shared" si="89"/>
        <v>63--</v>
      </c>
      <c r="F278" s="5" t="str">
        <f>VLOOKUP(E278,Vlookups!K:M,3,FALSE)</f>
        <v>Op Exp</v>
      </c>
      <c r="G278" s="5" t="str">
        <f t="shared" si="90"/>
        <v>6399</v>
      </c>
      <c r="H278" s="5" t="str">
        <f t="shared" si="91"/>
        <v>GENERAL SUPPLIES</v>
      </c>
      <c r="I278" s="5" t="str">
        <f t="shared" si="92"/>
        <v>011</v>
      </c>
      <c r="J278" s="5" t="str">
        <f>VLOOKUP(I278,Vlookups!A:D,2,FALSE)</f>
        <v>GRAND PRAIRIE MIDDLE SCHOOL</v>
      </c>
      <c r="K278" s="5" t="str">
        <f>VLOOKUP(I278,Vlookups!A:D,3,FALSE)</f>
        <v>GRAND PR K8</v>
      </c>
      <c r="L278" s="5" t="str">
        <f t="shared" si="93"/>
        <v>30</v>
      </c>
      <c r="M278" s="5" t="str">
        <f t="shared" si="94"/>
        <v>PFE</v>
      </c>
      <c r="N278" s="5" t="str">
        <f>VLOOKUP(M278,Vlookups!G:I,2,FALSE)</f>
        <v>PARENT AND FAMILY ENGAGMENT</v>
      </c>
      <c r="O278" s="5" t="str">
        <f>VLOOKUP(M278,Vlookups!G:I,3,FALSE)</f>
        <v>FED</v>
      </c>
      <c r="P278" s="6">
        <f t="shared" si="95"/>
        <v>812.09</v>
      </c>
      <c r="Q278" s="6">
        <f t="shared" si="96"/>
        <v>0</v>
      </c>
      <c r="R278" s="6">
        <f t="shared" si="97"/>
        <v>0</v>
      </c>
      <c r="S278" s="6">
        <f t="shared" si="98"/>
        <v>0</v>
      </c>
      <c r="T278" s="6">
        <f t="shared" si="99"/>
        <v>-812.09</v>
      </c>
      <c r="U278" t="s">
        <v>312</v>
      </c>
      <c r="V278" t="s">
        <v>54</v>
      </c>
      <c r="W278" s="2">
        <v>812.09</v>
      </c>
      <c r="X278" s="2">
        <v>0</v>
      </c>
      <c r="Y278" s="2">
        <v>0</v>
      </c>
      <c r="Z278" s="2">
        <v>812.09</v>
      </c>
      <c r="AA278" s="2">
        <v>0</v>
      </c>
      <c r="AB278" s="3">
        <v>-812.09</v>
      </c>
    </row>
    <row r="279" spans="1:28">
      <c r="A279" s="5" t="str">
        <f t="shared" si="86"/>
        <v>211</v>
      </c>
      <c r="B279" s="5" t="str">
        <f>VLOOKUP(A279,Vlookups!O:P,2,FALSE)</f>
        <v>FED/GRANT</v>
      </c>
      <c r="C279" s="5" t="str">
        <f t="shared" si="87"/>
        <v>E</v>
      </c>
      <c r="D279" s="5" t="str">
        <f t="shared" si="88"/>
        <v>61</v>
      </c>
      <c r="E279" s="5" t="str">
        <f t="shared" si="89"/>
        <v>63--</v>
      </c>
      <c r="F279" s="5" t="str">
        <f>VLOOKUP(E279,Vlookups!K:M,3,FALSE)</f>
        <v>Op Exp</v>
      </c>
      <c r="G279" s="5" t="str">
        <f t="shared" si="90"/>
        <v>6399</v>
      </c>
      <c r="H279" s="5" t="str">
        <f t="shared" si="91"/>
        <v>GENERAL SUPPLIES</v>
      </c>
      <c r="I279" s="5" t="str">
        <f t="shared" si="92"/>
        <v>011</v>
      </c>
      <c r="J279" s="5" t="str">
        <f>VLOOKUP(I279,Vlookups!A:D,2,FALSE)</f>
        <v>GRAND PRAIRIE MIDDLE SCHOOL</v>
      </c>
      <c r="K279" s="5" t="str">
        <f>VLOOKUP(I279,Vlookups!A:D,3,FALSE)</f>
        <v>GRAND PR K8</v>
      </c>
      <c r="L279" s="5" t="str">
        <f t="shared" si="93"/>
        <v>30</v>
      </c>
      <c r="M279" s="5" t="str">
        <f t="shared" si="94"/>
        <v>PFE</v>
      </c>
      <c r="N279" s="5" t="str">
        <f>VLOOKUP(M279,Vlookups!G:I,2,FALSE)</f>
        <v>PARENT AND FAMILY ENGAGMENT</v>
      </c>
      <c r="O279" s="5" t="str">
        <f>VLOOKUP(M279,Vlookups!G:I,3,FALSE)</f>
        <v>FED</v>
      </c>
      <c r="P279" s="6">
        <f t="shared" si="95"/>
        <v>0</v>
      </c>
      <c r="Q279" s="6">
        <f t="shared" si="96"/>
        <v>0</v>
      </c>
      <c r="R279" s="6">
        <f t="shared" si="97"/>
        <v>0</v>
      </c>
      <c r="S279" s="6">
        <f t="shared" si="98"/>
        <v>812.09</v>
      </c>
      <c r="T279" s="6">
        <f t="shared" si="99"/>
        <v>812.09</v>
      </c>
      <c r="U279" t="s">
        <v>313</v>
      </c>
      <c r="V279" t="s">
        <v>54</v>
      </c>
      <c r="W279" s="2">
        <v>0</v>
      </c>
      <c r="X279" s="2">
        <v>0</v>
      </c>
      <c r="Y279" s="2">
        <v>0</v>
      </c>
      <c r="Z279" s="2">
        <v>0</v>
      </c>
      <c r="AA279" s="2">
        <v>812.09</v>
      </c>
      <c r="AB279" s="2">
        <v>812.09</v>
      </c>
    </row>
    <row r="280" spans="1:28">
      <c r="A280" s="5" t="str">
        <f t="shared" si="86"/>
        <v>211</v>
      </c>
      <c r="B280" s="5" t="str">
        <f>VLOOKUP(A280,Vlookups!O:P,2,FALSE)</f>
        <v>FED/GRANT</v>
      </c>
      <c r="C280" s="5" t="str">
        <f t="shared" si="87"/>
        <v>E</v>
      </c>
      <c r="D280" s="5" t="str">
        <f t="shared" si="88"/>
        <v>61</v>
      </c>
      <c r="E280" s="5" t="str">
        <f t="shared" si="89"/>
        <v>63--</v>
      </c>
      <c r="F280" s="5" t="str">
        <f>VLOOKUP(E280,Vlookups!K:M,3,FALSE)</f>
        <v>Op Exp</v>
      </c>
      <c r="G280" s="5" t="str">
        <f t="shared" si="90"/>
        <v>6399</v>
      </c>
      <c r="H280" s="5" t="str">
        <f t="shared" si="91"/>
        <v>GENERAL SUPPLIES</v>
      </c>
      <c r="I280" s="5" t="str">
        <f t="shared" si="92"/>
        <v>012</v>
      </c>
      <c r="J280" s="5" t="str">
        <f>VLOOKUP(I280,Vlookups!A:D,2,FALSE)</f>
        <v>NORTH RICHLAND HILLS ELEMENTAR</v>
      </c>
      <c r="K280" s="5" t="str">
        <f>VLOOKUP(I280,Vlookups!A:D,3,FALSE)</f>
        <v>NORTH RICHLAND HILLS K8</v>
      </c>
      <c r="L280" s="5" t="str">
        <f t="shared" si="93"/>
        <v>30</v>
      </c>
      <c r="M280" s="5" t="str">
        <f t="shared" si="94"/>
        <v>PFE</v>
      </c>
      <c r="N280" s="5" t="str">
        <f>VLOOKUP(M280,Vlookups!G:I,2,FALSE)</f>
        <v>PARENT AND FAMILY ENGAGMENT</v>
      </c>
      <c r="O280" s="5" t="str">
        <f>VLOOKUP(M280,Vlookups!G:I,3,FALSE)</f>
        <v>FED</v>
      </c>
      <c r="P280" s="6">
        <f t="shared" si="95"/>
        <v>812.09</v>
      </c>
      <c r="Q280" s="6">
        <f t="shared" si="96"/>
        <v>0</v>
      </c>
      <c r="R280" s="6">
        <f t="shared" si="97"/>
        <v>0</v>
      </c>
      <c r="S280" s="6">
        <f t="shared" si="98"/>
        <v>0</v>
      </c>
      <c r="T280" s="6">
        <f t="shared" si="99"/>
        <v>-812.09</v>
      </c>
      <c r="U280" t="s">
        <v>314</v>
      </c>
      <c r="V280" t="s">
        <v>54</v>
      </c>
      <c r="W280" s="2">
        <v>812.09</v>
      </c>
      <c r="X280" s="2">
        <v>0</v>
      </c>
      <c r="Y280" s="2">
        <v>0</v>
      </c>
      <c r="Z280" s="2">
        <v>812.09</v>
      </c>
      <c r="AA280" s="2">
        <v>0</v>
      </c>
      <c r="AB280" s="3">
        <v>-812.09</v>
      </c>
    </row>
    <row r="281" spans="1:28">
      <c r="A281" s="5" t="str">
        <f t="shared" si="86"/>
        <v>211</v>
      </c>
      <c r="B281" s="5" t="str">
        <f>VLOOKUP(A281,Vlookups!O:P,2,FALSE)</f>
        <v>FED/GRANT</v>
      </c>
      <c r="C281" s="5" t="str">
        <f t="shared" si="87"/>
        <v>E</v>
      </c>
      <c r="D281" s="5" t="str">
        <f t="shared" si="88"/>
        <v>61</v>
      </c>
      <c r="E281" s="5" t="str">
        <f t="shared" si="89"/>
        <v>63--</v>
      </c>
      <c r="F281" s="5" t="str">
        <f>VLOOKUP(E281,Vlookups!K:M,3,FALSE)</f>
        <v>Op Exp</v>
      </c>
      <c r="G281" s="5" t="str">
        <f t="shared" si="90"/>
        <v>6399</v>
      </c>
      <c r="H281" s="5" t="str">
        <f t="shared" si="91"/>
        <v>GENERAL SUPPLIES</v>
      </c>
      <c r="I281" s="5" t="str">
        <f t="shared" si="92"/>
        <v>012</v>
      </c>
      <c r="J281" s="5" t="str">
        <f>VLOOKUP(I281,Vlookups!A:D,2,FALSE)</f>
        <v>NORTH RICHLAND HILLS ELEMENTAR</v>
      </c>
      <c r="K281" s="5" t="str">
        <f>VLOOKUP(I281,Vlookups!A:D,3,FALSE)</f>
        <v>NORTH RICHLAND HILLS K8</v>
      </c>
      <c r="L281" s="5" t="str">
        <f t="shared" si="93"/>
        <v>30</v>
      </c>
      <c r="M281" s="5" t="str">
        <f t="shared" si="94"/>
        <v>PFE</v>
      </c>
      <c r="N281" s="5" t="str">
        <f>VLOOKUP(M281,Vlookups!G:I,2,FALSE)</f>
        <v>PARENT AND FAMILY ENGAGMENT</v>
      </c>
      <c r="O281" s="5" t="str">
        <f>VLOOKUP(M281,Vlookups!G:I,3,FALSE)</f>
        <v>FED</v>
      </c>
      <c r="P281" s="6">
        <f t="shared" si="95"/>
        <v>0</v>
      </c>
      <c r="Q281" s="6">
        <f t="shared" si="96"/>
        <v>0</v>
      </c>
      <c r="R281" s="6">
        <f t="shared" si="97"/>
        <v>0</v>
      </c>
      <c r="S281" s="6">
        <f t="shared" si="98"/>
        <v>812.09</v>
      </c>
      <c r="T281" s="6">
        <f t="shared" si="99"/>
        <v>812.09</v>
      </c>
      <c r="U281" t="s">
        <v>315</v>
      </c>
      <c r="V281" t="s">
        <v>54</v>
      </c>
      <c r="W281" s="2">
        <v>0</v>
      </c>
      <c r="X281" s="2">
        <v>0</v>
      </c>
      <c r="Y281" s="2">
        <v>0</v>
      </c>
      <c r="Z281" s="2">
        <v>0</v>
      </c>
      <c r="AA281" s="2">
        <v>812.09</v>
      </c>
      <c r="AB281" s="2">
        <v>812.09</v>
      </c>
    </row>
    <row r="282" spans="1:28">
      <c r="A282" s="5" t="str">
        <f t="shared" si="86"/>
        <v>211</v>
      </c>
      <c r="B282" s="5" t="str">
        <f>VLOOKUP(A282,Vlookups!O:P,2,FALSE)</f>
        <v>FED/GRANT</v>
      </c>
      <c r="C282" s="5" t="str">
        <f t="shared" si="87"/>
        <v>E</v>
      </c>
      <c r="D282" s="5" t="str">
        <f t="shared" si="88"/>
        <v>61</v>
      </c>
      <c r="E282" s="5" t="str">
        <f t="shared" si="89"/>
        <v>63--</v>
      </c>
      <c r="F282" s="5" t="str">
        <f>VLOOKUP(E282,Vlookups!K:M,3,FALSE)</f>
        <v>Op Exp</v>
      </c>
      <c r="G282" s="5" t="str">
        <f t="shared" si="90"/>
        <v>6399</v>
      </c>
      <c r="H282" s="5" t="str">
        <f t="shared" si="91"/>
        <v>GENERAL SUPPLIES</v>
      </c>
      <c r="I282" s="5" t="str">
        <f t="shared" si="92"/>
        <v>013</v>
      </c>
      <c r="J282" s="5" t="str">
        <f>VLOOKUP(I282,Vlookups!A:D,2,FALSE)</f>
        <v>NORTH RICHLAND HILLS MIDDLE SC</v>
      </c>
      <c r="K282" s="5" t="str">
        <f>VLOOKUP(I282,Vlookups!A:D,3,FALSE)</f>
        <v>NORTH RICHLAND HILLS K8</v>
      </c>
      <c r="L282" s="5" t="str">
        <f t="shared" si="93"/>
        <v>30</v>
      </c>
      <c r="M282" s="5" t="str">
        <f t="shared" si="94"/>
        <v>PFE</v>
      </c>
      <c r="N282" s="5" t="str">
        <f>VLOOKUP(M282,Vlookups!G:I,2,FALSE)</f>
        <v>PARENT AND FAMILY ENGAGMENT</v>
      </c>
      <c r="O282" s="5" t="str">
        <f>VLOOKUP(M282,Vlookups!G:I,3,FALSE)</f>
        <v>FED</v>
      </c>
      <c r="P282" s="6">
        <f t="shared" si="95"/>
        <v>812.09</v>
      </c>
      <c r="Q282" s="6">
        <f t="shared" si="96"/>
        <v>0</v>
      </c>
      <c r="R282" s="6">
        <f t="shared" si="97"/>
        <v>0</v>
      </c>
      <c r="S282" s="6">
        <f t="shared" si="98"/>
        <v>0</v>
      </c>
      <c r="T282" s="6">
        <f t="shared" si="99"/>
        <v>-812.09</v>
      </c>
      <c r="U282" t="s">
        <v>316</v>
      </c>
      <c r="V282" t="s">
        <v>54</v>
      </c>
      <c r="W282" s="2">
        <v>812.09</v>
      </c>
      <c r="X282" s="2">
        <v>0</v>
      </c>
      <c r="Y282" s="2">
        <v>0</v>
      </c>
      <c r="Z282" s="2">
        <v>812.09</v>
      </c>
      <c r="AA282" s="2">
        <v>0</v>
      </c>
      <c r="AB282" s="3">
        <v>-812.09</v>
      </c>
    </row>
    <row r="283" spans="1:28">
      <c r="A283" s="5" t="str">
        <f t="shared" si="86"/>
        <v>211</v>
      </c>
      <c r="B283" s="5" t="str">
        <f>VLOOKUP(A283,Vlookups!O:P,2,FALSE)</f>
        <v>FED/GRANT</v>
      </c>
      <c r="C283" s="5" t="str">
        <f t="shared" si="87"/>
        <v>E</v>
      </c>
      <c r="D283" s="5" t="str">
        <f t="shared" si="88"/>
        <v>61</v>
      </c>
      <c r="E283" s="5" t="str">
        <f t="shared" si="89"/>
        <v>63--</v>
      </c>
      <c r="F283" s="5" t="str">
        <f>VLOOKUP(E283,Vlookups!K:M,3,FALSE)</f>
        <v>Op Exp</v>
      </c>
      <c r="G283" s="5" t="str">
        <f t="shared" si="90"/>
        <v>6399</v>
      </c>
      <c r="H283" s="5" t="str">
        <f t="shared" si="91"/>
        <v>GENERAL SUPPLIES</v>
      </c>
      <c r="I283" s="5" t="str">
        <f t="shared" si="92"/>
        <v>013</v>
      </c>
      <c r="J283" s="5" t="str">
        <f>VLOOKUP(I283,Vlookups!A:D,2,FALSE)</f>
        <v>NORTH RICHLAND HILLS MIDDLE SC</v>
      </c>
      <c r="K283" s="5" t="str">
        <f>VLOOKUP(I283,Vlookups!A:D,3,FALSE)</f>
        <v>NORTH RICHLAND HILLS K8</v>
      </c>
      <c r="L283" s="5" t="str">
        <f t="shared" si="93"/>
        <v>30</v>
      </c>
      <c r="M283" s="5" t="str">
        <f t="shared" si="94"/>
        <v>PFE</v>
      </c>
      <c r="N283" s="5" t="str">
        <f>VLOOKUP(M283,Vlookups!G:I,2,FALSE)</f>
        <v>PARENT AND FAMILY ENGAGMENT</v>
      </c>
      <c r="O283" s="5" t="str">
        <f>VLOOKUP(M283,Vlookups!G:I,3,FALSE)</f>
        <v>FED</v>
      </c>
      <c r="P283" s="6">
        <f t="shared" si="95"/>
        <v>0</v>
      </c>
      <c r="Q283" s="6">
        <f t="shared" si="96"/>
        <v>0</v>
      </c>
      <c r="R283" s="6">
        <f t="shared" si="97"/>
        <v>0</v>
      </c>
      <c r="S283" s="6">
        <f t="shared" si="98"/>
        <v>812.09</v>
      </c>
      <c r="T283" s="6">
        <f t="shared" si="99"/>
        <v>812.09</v>
      </c>
      <c r="U283" t="s">
        <v>317</v>
      </c>
      <c r="V283" t="s">
        <v>54</v>
      </c>
      <c r="W283" s="2">
        <v>0</v>
      </c>
      <c r="X283" s="2">
        <v>0</v>
      </c>
      <c r="Y283" s="2">
        <v>0</v>
      </c>
      <c r="Z283" s="2">
        <v>0</v>
      </c>
      <c r="AA283" s="2">
        <v>812.09</v>
      </c>
      <c r="AB283" s="2">
        <v>812.09</v>
      </c>
    </row>
    <row r="284" spans="1:28">
      <c r="A284" s="5" t="str">
        <f t="shared" si="86"/>
        <v>211</v>
      </c>
      <c r="B284" s="5" t="str">
        <f>VLOOKUP(A284,Vlookups!O:P,2,FALSE)</f>
        <v>FED/GRANT</v>
      </c>
      <c r="C284" s="5" t="str">
        <f t="shared" si="87"/>
        <v>E</v>
      </c>
      <c r="D284" s="5" t="str">
        <f t="shared" si="88"/>
        <v>61</v>
      </c>
      <c r="E284" s="5" t="str">
        <f t="shared" si="89"/>
        <v>63--</v>
      </c>
      <c r="F284" s="5" t="str">
        <f>VLOOKUP(E284,Vlookups!K:M,3,FALSE)</f>
        <v>Op Exp</v>
      </c>
      <c r="G284" s="5" t="str">
        <f t="shared" si="90"/>
        <v>6399</v>
      </c>
      <c r="H284" s="5" t="str">
        <f t="shared" si="91"/>
        <v>GENERAL SUPPLIES</v>
      </c>
      <c r="I284" s="5" t="str">
        <f t="shared" si="92"/>
        <v>014</v>
      </c>
      <c r="J284" s="5" t="str">
        <f>VLOOKUP(I284,Vlookups!A:D,2,FALSE)</f>
        <v>KATY ELEMENTARY SCHOOL</v>
      </c>
      <c r="K284" s="5" t="str">
        <f>VLOOKUP(I284,Vlookups!A:D,3,FALSE)</f>
        <v>KATY K8</v>
      </c>
      <c r="L284" s="5" t="str">
        <f t="shared" si="93"/>
        <v>30</v>
      </c>
      <c r="M284" s="5" t="str">
        <f t="shared" si="94"/>
        <v>PFE</v>
      </c>
      <c r="N284" s="5" t="str">
        <f>VLOOKUP(M284,Vlookups!G:I,2,FALSE)</f>
        <v>PARENT AND FAMILY ENGAGMENT</v>
      </c>
      <c r="O284" s="5" t="str">
        <f>VLOOKUP(M284,Vlookups!G:I,3,FALSE)</f>
        <v>FED</v>
      </c>
      <c r="P284" s="6">
        <f t="shared" si="95"/>
        <v>812.09</v>
      </c>
      <c r="Q284" s="6">
        <f t="shared" si="96"/>
        <v>0</v>
      </c>
      <c r="R284" s="6">
        <f t="shared" si="97"/>
        <v>0</v>
      </c>
      <c r="S284" s="6">
        <f t="shared" si="98"/>
        <v>0</v>
      </c>
      <c r="T284" s="6">
        <f t="shared" si="99"/>
        <v>-812.09</v>
      </c>
      <c r="U284" t="s">
        <v>318</v>
      </c>
      <c r="V284" t="s">
        <v>54</v>
      </c>
      <c r="W284" s="2">
        <v>812.09</v>
      </c>
      <c r="X284" s="2">
        <v>0</v>
      </c>
      <c r="Y284" s="2">
        <v>0</v>
      </c>
      <c r="Z284" s="2">
        <v>812.09</v>
      </c>
      <c r="AA284" s="2">
        <v>0</v>
      </c>
      <c r="AB284" s="3">
        <v>-812.09</v>
      </c>
    </row>
    <row r="285" spans="1:28">
      <c r="A285" s="5" t="str">
        <f t="shared" si="86"/>
        <v>211</v>
      </c>
      <c r="B285" s="5" t="str">
        <f>VLOOKUP(A285,Vlookups!O:P,2,FALSE)</f>
        <v>FED/GRANT</v>
      </c>
      <c r="C285" s="5" t="str">
        <f t="shared" si="87"/>
        <v>E</v>
      </c>
      <c r="D285" s="5" t="str">
        <f t="shared" si="88"/>
        <v>61</v>
      </c>
      <c r="E285" s="5" t="str">
        <f t="shared" si="89"/>
        <v>63--</v>
      </c>
      <c r="F285" s="5" t="str">
        <f>VLOOKUP(E285,Vlookups!K:M,3,FALSE)</f>
        <v>Op Exp</v>
      </c>
      <c r="G285" s="5" t="str">
        <f t="shared" si="90"/>
        <v>6399</v>
      </c>
      <c r="H285" s="5" t="str">
        <f t="shared" si="91"/>
        <v>GENERAL SUPPLIES</v>
      </c>
      <c r="I285" s="5" t="str">
        <f t="shared" si="92"/>
        <v>014</v>
      </c>
      <c r="J285" s="5" t="str">
        <f>VLOOKUP(I285,Vlookups!A:D,2,FALSE)</f>
        <v>KATY ELEMENTARY SCHOOL</v>
      </c>
      <c r="K285" s="5" t="str">
        <f>VLOOKUP(I285,Vlookups!A:D,3,FALSE)</f>
        <v>KATY K8</v>
      </c>
      <c r="L285" s="5" t="str">
        <f t="shared" si="93"/>
        <v>30</v>
      </c>
      <c r="M285" s="5" t="str">
        <f t="shared" si="94"/>
        <v>PFE</v>
      </c>
      <c r="N285" s="5" t="str">
        <f>VLOOKUP(M285,Vlookups!G:I,2,FALSE)</f>
        <v>PARENT AND FAMILY ENGAGMENT</v>
      </c>
      <c r="O285" s="5" t="str">
        <f>VLOOKUP(M285,Vlookups!G:I,3,FALSE)</f>
        <v>FED</v>
      </c>
      <c r="P285" s="6">
        <f t="shared" si="95"/>
        <v>0</v>
      </c>
      <c r="Q285" s="6">
        <f t="shared" si="96"/>
        <v>0</v>
      </c>
      <c r="R285" s="6">
        <f t="shared" si="97"/>
        <v>0</v>
      </c>
      <c r="S285" s="6">
        <f t="shared" si="98"/>
        <v>812.09</v>
      </c>
      <c r="T285" s="6">
        <f t="shared" si="99"/>
        <v>812.09</v>
      </c>
      <c r="U285" t="s">
        <v>319</v>
      </c>
      <c r="V285" t="s">
        <v>54</v>
      </c>
      <c r="W285" s="2">
        <v>0</v>
      </c>
      <c r="X285" s="2">
        <v>0</v>
      </c>
      <c r="Y285" s="2">
        <v>0</v>
      </c>
      <c r="Z285" s="2">
        <v>0</v>
      </c>
      <c r="AA285" s="2">
        <v>812.09</v>
      </c>
      <c r="AB285" s="2">
        <v>812.09</v>
      </c>
    </row>
    <row r="286" spans="1:28">
      <c r="A286" s="5" t="str">
        <f t="shared" si="86"/>
        <v>211</v>
      </c>
      <c r="B286" s="5" t="str">
        <f>VLOOKUP(A286,Vlookups!O:P,2,FALSE)</f>
        <v>FED/GRANT</v>
      </c>
      <c r="C286" s="5" t="str">
        <f t="shared" si="87"/>
        <v>E</v>
      </c>
      <c r="D286" s="5" t="str">
        <f t="shared" si="88"/>
        <v>61</v>
      </c>
      <c r="E286" s="5" t="str">
        <f t="shared" si="89"/>
        <v>63--</v>
      </c>
      <c r="F286" s="5" t="str">
        <f>VLOOKUP(E286,Vlookups!K:M,3,FALSE)</f>
        <v>Op Exp</v>
      </c>
      <c r="G286" s="5" t="str">
        <f t="shared" si="90"/>
        <v>6399</v>
      </c>
      <c r="H286" s="5" t="str">
        <f t="shared" si="91"/>
        <v>GENERAL SUPPLIES</v>
      </c>
      <c r="I286" s="5" t="str">
        <f t="shared" si="92"/>
        <v>015</v>
      </c>
      <c r="J286" s="5" t="str">
        <f>VLOOKUP(I286,Vlookups!A:D,2,FALSE)</f>
        <v>KATY MIDDLE SCHOOL</v>
      </c>
      <c r="K286" s="5" t="str">
        <f>VLOOKUP(I286,Vlookups!A:D,3,FALSE)</f>
        <v>KATY K8</v>
      </c>
      <c r="L286" s="5" t="str">
        <f t="shared" si="93"/>
        <v>30</v>
      </c>
      <c r="M286" s="5" t="str">
        <f t="shared" si="94"/>
        <v>PFE</v>
      </c>
      <c r="N286" s="5" t="str">
        <f>VLOOKUP(M286,Vlookups!G:I,2,FALSE)</f>
        <v>PARENT AND FAMILY ENGAGMENT</v>
      </c>
      <c r="O286" s="5" t="str">
        <f>VLOOKUP(M286,Vlookups!G:I,3,FALSE)</f>
        <v>FED</v>
      </c>
      <c r="P286" s="6">
        <f t="shared" si="95"/>
        <v>812.09</v>
      </c>
      <c r="Q286" s="6">
        <f t="shared" si="96"/>
        <v>0</v>
      </c>
      <c r="R286" s="6">
        <f t="shared" si="97"/>
        <v>0</v>
      </c>
      <c r="S286" s="6">
        <f t="shared" si="98"/>
        <v>0</v>
      </c>
      <c r="T286" s="6">
        <f t="shared" si="99"/>
        <v>-812.09</v>
      </c>
      <c r="U286" t="s">
        <v>320</v>
      </c>
      <c r="V286" t="s">
        <v>54</v>
      </c>
      <c r="W286" s="2">
        <v>812.09</v>
      </c>
      <c r="X286" s="2">
        <v>0</v>
      </c>
      <c r="Y286" s="2">
        <v>0</v>
      </c>
      <c r="Z286" s="2">
        <v>812.09</v>
      </c>
      <c r="AA286" s="2">
        <v>0</v>
      </c>
      <c r="AB286" s="3">
        <v>-812.09</v>
      </c>
    </row>
    <row r="287" spans="1:28">
      <c r="A287" s="5" t="str">
        <f t="shared" ref="A287:A347" si="100">LEFT(U287,3)</f>
        <v>211</v>
      </c>
      <c r="B287" s="5" t="str">
        <f>VLOOKUP(A287,Vlookups!O:P,2,FALSE)</f>
        <v>FED/GRANT</v>
      </c>
      <c r="C287" s="5" t="str">
        <f t="shared" ref="C287:C347" si="101">RIGHT(LEFT(U287,5),1)</f>
        <v>E</v>
      </c>
      <c r="D287" s="5" t="str">
        <f t="shared" ref="D287:D347" si="102">RIGHT(LEFT(U287,8),2)</f>
        <v>61</v>
      </c>
      <c r="E287" s="5" t="str">
        <f t="shared" ref="E287:E347" si="103">CONCATENATE(LEFT(G287,2),"--")</f>
        <v>63--</v>
      </c>
      <c r="F287" s="5" t="str">
        <f>VLOOKUP(E287,Vlookups!K:M,3,FALSE)</f>
        <v>Op Exp</v>
      </c>
      <c r="G287" s="5" t="str">
        <f t="shared" si="90"/>
        <v>6399</v>
      </c>
      <c r="H287" s="5" t="str">
        <f t="shared" si="91"/>
        <v>GENERAL SUPPLIES</v>
      </c>
      <c r="I287" s="5" t="str">
        <f t="shared" si="92"/>
        <v>015</v>
      </c>
      <c r="J287" s="5" t="str">
        <f>VLOOKUP(I287,Vlookups!A:D,2,FALSE)</f>
        <v>KATY MIDDLE SCHOOL</v>
      </c>
      <c r="K287" s="5" t="str">
        <f>VLOOKUP(I287,Vlookups!A:D,3,FALSE)</f>
        <v>KATY K8</v>
      </c>
      <c r="L287" s="5" t="str">
        <f t="shared" si="93"/>
        <v>30</v>
      </c>
      <c r="M287" s="5" t="str">
        <f t="shared" si="94"/>
        <v>PFE</v>
      </c>
      <c r="N287" s="5" t="str">
        <f>VLOOKUP(M287,Vlookups!G:I,2,FALSE)</f>
        <v>PARENT AND FAMILY ENGAGMENT</v>
      </c>
      <c r="O287" s="5" t="str">
        <f>VLOOKUP(M287,Vlookups!G:I,3,FALSE)</f>
        <v>FED</v>
      </c>
      <c r="P287" s="6">
        <f t="shared" si="95"/>
        <v>0</v>
      </c>
      <c r="Q287" s="6">
        <f t="shared" si="96"/>
        <v>0</v>
      </c>
      <c r="R287" s="6">
        <f t="shared" si="97"/>
        <v>0</v>
      </c>
      <c r="S287" s="6">
        <f t="shared" si="98"/>
        <v>812.09</v>
      </c>
      <c r="T287" s="6">
        <f t="shared" si="99"/>
        <v>812.09</v>
      </c>
      <c r="U287" t="s">
        <v>321</v>
      </c>
      <c r="V287" t="s">
        <v>54</v>
      </c>
      <c r="W287" s="2">
        <v>0</v>
      </c>
      <c r="X287" s="2">
        <v>0</v>
      </c>
      <c r="Y287" s="2">
        <v>0</v>
      </c>
      <c r="Z287" s="2">
        <v>0</v>
      </c>
      <c r="AA287" s="2">
        <v>812.09</v>
      </c>
      <c r="AB287" s="2">
        <v>812.09</v>
      </c>
    </row>
    <row r="288" spans="1:28">
      <c r="A288" s="5" t="str">
        <f t="shared" si="100"/>
        <v>211</v>
      </c>
      <c r="B288" s="5" t="str">
        <f>VLOOKUP(A288,Vlookups!O:P,2,FALSE)</f>
        <v>FED/GRANT</v>
      </c>
      <c r="C288" s="5" t="str">
        <f t="shared" si="101"/>
        <v>E</v>
      </c>
      <c r="D288" s="5" t="str">
        <f t="shared" si="102"/>
        <v>61</v>
      </c>
      <c r="E288" s="5" t="str">
        <f t="shared" si="103"/>
        <v>63--</v>
      </c>
      <c r="F288" s="5" t="str">
        <f>VLOOKUP(E288,Vlookups!K:M,3,FALSE)</f>
        <v>Op Exp</v>
      </c>
      <c r="G288" s="5" t="str">
        <f t="shared" si="90"/>
        <v>6399</v>
      </c>
      <c r="H288" s="5" t="str">
        <f t="shared" si="91"/>
        <v>GENERAL SUPPLIES</v>
      </c>
      <c r="I288" s="5" t="str">
        <f t="shared" si="92"/>
        <v>016</v>
      </c>
      <c r="J288" s="5" t="str">
        <f>VLOOKUP(I288,Vlookups!A:D,2,FALSE)</f>
        <v>WESTPARK ELEMENTARY SCHOOL</v>
      </c>
      <c r="K288" s="5" t="str">
        <f>VLOOKUP(I288,Vlookups!A:D,3,FALSE)</f>
        <v>WESTPARK K8</v>
      </c>
      <c r="L288" s="5" t="str">
        <f t="shared" si="93"/>
        <v>30</v>
      </c>
      <c r="M288" s="5" t="str">
        <f t="shared" si="94"/>
        <v>PFE</v>
      </c>
      <c r="N288" s="5" t="str">
        <f>VLOOKUP(M288,Vlookups!G:I,2,FALSE)</f>
        <v>PARENT AND FAMILY ENGAGMENT</v>
      </c>
      <c r="O288" s="5" t="str">
        <f>VLOOKUP(M288,Vlookups!G:I,3,FALSE)</f>
        <v>FED</v>
      </c>
      <c r="P288" s="6">
        <f t="shared" si="95"/>
        <v>812.09</v>
      </c>
      <c r="Q288" s="6">
        <f t="shared" si="96"/>
        <v>0</v>
      </c>
      <c r="R288" s="6">
        <f t="shared" si="97"/>
        <v>0</v>
      </c>
      <c r="S288" s="6">
        <f t="shared" si="98"/>
        <v>0</v>
      </c>
      <c r="T288" s="6">
        <f t="shared" si="99"/>
        <v>-812.09</v>
      </c>
      <c r="U288" t="s">
        <v>322</v>
      </c>
      <c r="V288" t="s">
        <v>54</v>
      </c>
      <c r="W288" s="2">
        <v>812.09</v>
      </c>
      <c r="X288" s="2">
        <v>0</v>
      </c>
      <c r="Y288" s="2">
        <v>0</v>
      </c>
      <c r="Z288" s="2">
        <v>812.09</v>
      </c>
      <c r="AA288" s="2">
        <v>0</v>
      </c>
      <c r="AB288" s="3">
        <v>-812.09</v>
      </c>
    </row>
    <row r="289" spans="1:28">
      <c r="A289" s="5" t="str">
        <f t="shared" si="100"/>
        <v>211</v>
      </c>
      <c r="B289" s="5" t="str">
        <f>VLOOKUP(A289,Vlookups!O:P,2,FALSE)</f>
        <v>FED/GRANT</v>
      </c>
      <c r="C289" s="5" t="str">
        <f t="shared" si="101"/>
        <v>E</v>
      </c>
      <c r="D289" s="5" t="str">
        <f t="shared" si="102"/>
        <v>61</v>
      </c>
      <c r="E289" s="5" t="str">
        <f t="shared" si="103"/>
        <v>63--</v>
      </c>
      <c r="F289" s="5" t="str">
        <f>VLOOKUP(E289,Vlookups!K:M,3,FALSE)</f>
        <v>Op Exp</v>
      </c>
      <c r="G289" s="5" t="str">
        <f t="shared" si="90"/>
        <v>6399</v>
      </c>
      <c r="H289" s="5" t="str">
        <f t="shared" si="91"/>
        <v>GENERAL SUPPLIES</v>
      </c>
      <c r="I289" s="5" t="str">
        <f t="shared" si="92"/>
        <v>016</v>
      </c>
      <c r="J289" s="5" t="str">
        <f>VLOOKUP(I289,Vlookups!A:D,2,FALSE)</f>
        <v>WESTPARK ELEMENTARY SCHOOL</v>
      </c>
      <c r="K289" s="5" t="str">
        <f>VLOOKUP(I289,Vlookups!A:D,3,FALSE)</f>
        <v>WESTPARK K8</v>
      </c>
      <c r="L289" s="5" t="str">
        <f t="shared" si="93"/>
        <v>30</v>
      </c>
      <c r="M289" s="5" t="str">
        <f t="shared" si="94"/>
        <v>PFE</v>
      </c>
      <c r="N289" s="5" t="str">
        <f>VLOOKUP(M289,Vlookups!G:I,2,FALSE)</f>
        <v>PARENT AND FAMILY ENGAGMENT</v>
      </c>
      <c r="O289" s="5" t="str">
        <f>VLOOKUP(M289,Vlookups!G:I,3,FALSE)</f>
        <v>FED</v>
      </c>
      <c r="P289" s="6">
        <f t="shared" si="95"/>
        <v>0</v>
      </c>
      <c r="Q289" s="6">
        <f t="shared" si="96"/>
        <v>0</v>
      </c>
      <c r="R289" s="6">
        <f t="shared" si="97"/>
        <v>0</v>
      </c>
      <c r="S289" s="6">
        <f t="shared" si="98"/>
        <v>812.09</v>
      </c>
      <c r="T289" s="6">
        <f t="shared" si="99"/>
        <v>812.09</v>
      </c>
      <c r="U289" t="s">
        <v>323</v>
      </c>
      <c r="V289" t="s">
        <v>54</v>
      </c>
      <c r="W289" s="2">
        <v>0</v>
      </c>
      <c r="X289" s="2">
        <v>0</v>
      </c>
      <c r="Y289" s="2">
        <v>0</v>
      </c>
      <c r="Z289" s="2">
        <v>0</v>
      </c>
      <c r="AA289" s="2">
        <v>812.09</v>
      </c>
      <c r="AB289" s="2">
        <v>812.09</v>
      </c>
    </row>
    <row r="290" spans="1:28">
      <c r="A290" s="5" t="str">
        <f t="shared" si="100"/>
        <v>211</v>
      </c>
      <c r="B290" s="5" t="str">
        <f>VLOOKUP(A290,Vlookups!O:P,2,FALSE)</f>
        <v>FED/GRANT</v>
      </c>
      <c r="C290" s="5" t="str">
        <f t="shared" si="101"/>
        <v>E</v>
      </c>
      <c r="D290" s="5" t="str">
        <f t="shared" si="102"/>
        <v>61</v>
      </c>
      <c r="E290" s="5" t="str">
        <f t="shared" si="103"/>
        <v>63--</v>
      </c>
      <c r="F290" s="5" t="str">
        <f>VLOOKUP(E290,Vlookups!K:M,3,FALSE)</f>
        <v>Op Exp</v>
      </c>
      <c r="G290" s="5" t="str">
        <f t="shared" ref="G290:G333" si="104">MID(U290,10,4)</f>
        <v>6399</v>
      </c>
      <c r="H290" s="5" t="str">
        <f t="shared" ref="H290:H333" si="105">V290</f>
        <v>GENERAL SUPPLIES</v>
      </c>
      <c r="I290" s="5" t="str">
        <f t="shared" ref="I290:I333" si="106">LEFT(RIGHT(U290,12),3)</f>
        <v>017</v>
      </c>
      <c r="J290" s="5" t="str">
        <f>VLOOKUP(I290,Vlookups!A:D,2,FALSE)</f>
        <v>WESTPARK MIDDLE SCHOOL</v>
      </c>
      <c r="K290" s="5" t="str">
        <f>VLOOKUP(I290,Vlookups!A:D,3,FALSE)</f>
        <v>WESTPARK K8</v>
      </c>
      <c r="L290" s="5" t="str">
        <f t="shared" ref="L290:L333" si="107">LEFT(RIGHT(U290,6),2)</f>
        <v>30</v>
      </c>
      <c r="M290" s="5" t="str">
        <f t="shared" ref="M290:M333" si="108">RIGHT(U290,3)</f>
        <v>PFE</v>
      </c>
      <c r="N290" s="5" t="str">
        <f>VLOOKUP(M290,Vlookups!G:I,2,FALSE)</f>
        <v>PARENT AND FAMILY ENGAGMENT</v>
      </c>
      <c r="O290" s="5" t="str">
        <f>VLOOKUP(M290,Vlookups!G:I,3,FALSE)</f>
        <v>FED</v>
      </c>
      <c r="P290" s="6">
        <f t="shared" ref="P290:P333" si="109">W290</f>
        <v>812.09</v>
      </c>
      <c r="Q290" s="6">
        <f t="shared" ref="Q290:Q333" si="110">X290</f>
        <v>0</v>
      </c>
      <c r="R290" s="6">
        <f t="shared" ref="R290:R333" si="111">Y290</f>
        <v>0</v>
      </c>
      <c r="S290" s="6">
        <f t="shared" ref="S290:S333" si="112">AA290</f>
        <v>0</v>
      </c>
      <c r="T290" s="6">
        <f t="shared" ref="T290:T333" si="113">AB290</f>
        <v>-812.09</v>
      </c>
      <c r="U290" t="s">
        <v>324</v>
      </c>
      <c r="V290" t="s">
        <v>54</v>
      </c>
      <c r="W290" s="2">
        <v>812.09</v>
      </c>
      <c r="X290" s="2">
        <v>0</v>
      </c>
      <c r="Y290" s="2">
        <v>0</v>
      </c>
      <c r="Z290" s="2">
        <v>812.09</v>
      </c>
      <c r="AA290" s="2">
        <v>0</v>
      </c>
      <c r="AB290" s="3">
        <v>-812.09</v>
      </c>
    </row>
    <row r="291" spans="1:28">
      <c r="A291" s="5" t="str">
        <f t="shared" si="100"/>
        <v>211</v>
      </c>
      <c r="B291" s="5" t="str">
        <f>VLOOKUP(A291,Vlookups!O:P,2,FALSE)</f>
        <v>FED/GRANT</v>
      </c>
      <c r="C291" s="5" t="str">
        <f t="shared" si="101"/>
        <v>E</v>
      </c>
      <c r="D291" s="5" t="str">
        <f t="shared" si="102"/>
        <v>61</v>
      </c>
      <c r="E291" s="5" t="str">
        <f t="shared" si="103"/>
        <v>63--</v>
      </c>
      <c r="F291" s="5" t="str">
        <f>VLOOKUP(E291,Vlookups!K:M,3,FALSE)</f>
        <v>Op Exp</v>
      </c>
      <c r="G291" s="5" t="str">
        <f t="shared" si="104"/>
        <v>6399</v>
      </c>
      <c r="H291" s="5" t="str">
        <f t="shared" si="105"/>
        <v>GENERAL SUPPLIES</v>
      </c>
      <c r="I291" s="5" t="str">
        <f t="shared" si="106"/>
        <v>017</v>
      </c>
      <c r="J291" s="5" t="str">
        <f>VLOOKUP(I291,Vlookups!A:D,2,FALSE)</f>
        <v>WESTPARK MIDDLE SCHOOL</v>
      </c>
      <c r="K291" s="5" t="str">
        <f>VLOOKUP(I291,Vlookups!A:D,3,FALSE)</f>
        <v>WESTPARK K8</v>
      </c>
      <c r="L291" s="5" t="str">
        <f t="shared" si="107"/>
        <v>30</v>
      </c>
      <c r="M291" s="5" t="str">
        <f t="shared" si="108"/>
        <v>PFE</v>
      </c>
      <c r="N291" s="5" t="str">
        <f>VLOOKUP(M291,Vlookups!G:I,2,FALSE)</f>
        <v>PARENT AND FAMILY ENGAGMENT</v>
      </c>
      <c r="O291" s="5" t="str">
        <f>VLOOKUP(M291,Vlookups!G:I,3,FALSE)</f>
        <v>FED</v>
      </c>
      <c r="P291" s="6">
        <f t="shared" si="109"/>
        <v>0</v>
      </c>
      <c r="Q291" s="6">
        <f t="shared" si="110"/>
        <v>0</v>
      </c>
      <c r="R291" s="6">
        <f t="shared" si="111"/>
        <v>0</v>
      </c>
      <c r="S291" s="6">
        <f t="shared" si="112"/>
        <v>812.09</v>
      </c>
      <c r="T291" s="6">
        <f t="shared" si="113"/>
        <v>812.09</v>
      </c>
      <c r="U291" t="s">
        <v>325</v>
      </c>
      <c r="V291" t="s">
        <v>54</v>
      </c>
      <c r="W291" s="2">
        <v>0</v>
      </c>
      <c r="X291" s="2">
        <v>0</v>
      </c>
      <c r="Y291" s="2">
        <v>0</v>
      </c>
      <c r="Z291" s="2">
        <v>0</v>
      </c>
      <c r="AA291" s="2">
        <v>812.09</v>
      </c>
      <c r="AB291" s="2">
        <v>812.09</v>
      </c>
    </row>
    <row r="292" spans="1:28">
      <c r="A292" s="5" t="str">
        <f t="shared" si="100"/>
        <v>211</v>
      </c>
      <c r="B292" s="5" t="str">
        <f>VLOOKUP(A292,Vlookups!O:P,2,FALSE)</f>
        <v>FED/GRANT</v>
      </c>
      <c r="C292" s="5" t="str">
        <f t="shared" si="101"/>
        <v>E</v>
      </c>
      <c r="D292" s="5" t="str">
        <f t="shared" si="102"/>
        <v>61</v>
      </c>
      <c r="E292" s="5" t="str">
        <f t="shared" si="103"/>
        <v>63--</v>
      </c>
      <c r="F292" s="5" t="str">
        <f>VLOOKUP(E292,Vlookups!K:M,3,FALSE)</f>
        <v>Op Exp</v>
      </c>
      <c r="G292" s="5" t="str">
        <f t="shared" si="104"/>
        <v>6399</v>
      </c>
      <c r="H292" s="5" t="str">
        <f t="shared" si="105"/>
        <v>GENERAL SUPPLIES</v>
      </c>
      <c r="I292" s="5" t="str">
        <f t="shared" si="106"/>
        <v>018</v>
      </c>
      <c r="J292" s="5" t="str">
        <f>VLOOKUP(I292,Vlookups!A:D,2,FALSE)</f>
        <v>KATY/WEST PARK HS</v>
      </c>
      <c r="K292" s="5" t="str">
        <f>VLOOKUP(I292,Vlookups!A:D,3,FALSE)</f>
        <v>KATY WESTPARK HS</v>
      </c>
      <c r="L292" s="5" t="str">
        <f t="shared" si="107"/>
        <v>30</v>
      </c>
      <c r="M292" s="5" t="str">
        <f t="shared" si="108"/>
        <v>PFE</v>
      </c>
      <c r="N292" s="5" t="str">
        <f>VLOOKUP(M292,Vlookups!G:I,2,FALSE)</f>
        <v>PARENT AND FAMILY ENGAGMENT</v>
      </c>
      <c r="O292" s="5" t="str">
        <f>VLOOKUP(M292,Vlookups!G:I,3,FALSE)</f>
        <v>FED</v>
      </c>
      <c r="P292" s="6">
        <f t="shared" si="109"/>
        <v>812.09</v>
      </c>
      <c r="Q292" s="6">
        <f t="shared" si="110"/>
        <v>0</v>
      </c>
      <c r="R292" s="6">
        <f t="shared" si="111"/>
        <v>0</v>
      </c>
      <c r="S292" s="6">
        <f t="shared" si="112"/>
        <v>0</v>
      </c>
      <c r="T292" s="6">
        <f t="shared" si="113"/>
        <v>-812.09</v>
      </c>
      <c r="U292" t="s">
        <v>326</v>
      </c>
      <c r="V292" t="s">
        <v>54</v>
      </c>
      <c r="W292" s="2">
        <v>812.09</v>
      </c>
      <c r="X292" s="2">
        <v>0</v>
      </c>
      <c r="Y292" s="2">
        <v>0</v>
      </c>
      <c r="Z292" s="2">
        <v>812.09</v>
      </c>
      <c r="AA292" s="2">
        <v>0</v>
      </c>
      <c r="AB292" s="3">
        <v>-812.09</v>
      </c>
    </row>
    <row r="293" spans="1:28">
      <c r="A293" s="5" t="str">
        <f t="shared" si="100"/>
        <v>211</v>
      </c>
      <c r="B293" s="5" t="str">
        <f>VLOOKUP(A293,Vlookups!O:P,2,FALSE)</f>
        <v>FED/GRANT</v>
      </c>
      <c r="C293" s="5" t="str">
        <f t="shared" si="101"/>
        <v>E</v>
      </c>
      <c r="D293" s="5" t="str">
        <f t="shared" si="102"/>
        <v>61</v>
      </c>
      <c r="E293" s="5" t="str">
        <f t="shared" si="103"/>
        <v>63--</v>
      </c>
      <c r="F293" s="5" t="str">
        <f>VLOOKUP(E293,Vlookups!K:M,3,FALSE)</f>
        <v>Op Exp</v>
      </c>
      <c r="G293" s="5" t="str">
        <f t="shared" si="104"/>
        <v>6399</v>
      </c>
      <c r="H293" s="5" t="str">
        <f t="shared" si="105"/>
        <v>GENERAL SUPPLIES</v>
      </c>
      <c r="I293" s="5" t="str">
        <f t="shared" si="106"/>
        <v>018</v>
      </c>
      <c r="J293" s="5" t="str">
        <f>VLOOKUP(I293,Vlookups!A:D,2,FALSE)</f>
        <v>KATY/WEST PARK HS</v>
      </c>
      <c r="K293" s="5" t="str">
        <f>VLOOKUP(I293,Vlookups!A:D,3,FALSE)</f>
        <v>KATY WESTPARK HS</v>
      </c>
      <c r="L293" s="5" t="str">
        <f t="shared" si="107"/>
        <v>30</v>
      </c>
      <c r="M293" s="5" t="str">
        <f t="shared" si="108"/>
        <v>PFE</v>
      </c>
      <c r="N293" s="5" t="str">
        <f>VLOOKUP(M293,Vlookups!G:I,2,FALSE)</f>
        <v>PARENT AND FAMILY ENGAGMENT</v>
      </c>
      <c r="O293" s="5" t="str">
        <f>VLOOKUP(M293,Vlookups!G:I,3,FALSE)</f>
        <v>FED</v>
      </c>
      <c r="P293" s="6">
        <f t="shared" si="109"/>
        <v>0</v>
      </c>
      <c r="Q293" s="6">
        <f t="shared" si="110"/>
        <v>0</v>
      </c>
      <c r="R293" s="6">
        <f t="shared" si="111"/>
        <v>0</v>
      </c>
      <c r="S293" s="6">
        <f t="shared" si="112"/>
        <v>812.09</v>
      </c>
      <c r="T293" s="6">
        <f t="shared" si="113"/>
        <v>812.09</v>
      </c>
      <c r="U293" t="s">
        <v>327</v>
      </c>
      <c r="V293" t="s">
        <v>54</v>
      </c>
      <c r="W293" s="2">
        <v>0</v>
      </c>
      <c r="X293" s="2">
        <v>0</v>
      </c>
      <c r="Y293" s="2">
        <v>0</v>
      </c>
      <c r="Z293" s="2">
        <v>0</v>
      </c>
      <c r="AA293" s="2">
        <v>812.09</v>
      </c>
      <c r="AB293" s="2">
        <v>812.09</v>
      </c>
    </row>
    <row r="294" spans="1:28">
      <c r="A294" s="5" t="str">
        <f t="shared" si="100"/>
        <v>211</v>
      </c>
      <c r="B294" s="5" t="str">
        <f>VLOOKUP(A294,Vlookups!O:P,2,FALSE)</f>
        <v>FED/GRANT</v>
      </c>
      <c r="C294" s="5" t="str">
        <f t="shared" si="101"/>
        <v>E</v>
      </c>
      <c r="D294" s="5" t="str">
        <f t="shared" si="102"/>
        <v>61</v>
      </c>
      <c r="E294" s="5" t="str">
        <f t="shared" si="103"/>
        <v>63--</v>
      </c>
      <c r="F294" s="5" t="str">
        <f>VLOOKUP(E294,Vlookups!K:M,3,FALSE)</f>
        <v>Op Exp</v>
      </c>
      <c r="G294" s="5" t="str">
        <f t="shared" si="104"/>
        <v>6399</v>
      </c>
      <c r="H294" s="5" t="str">
        <f t="shared" si="105"/>
        <v>GENERAL SUPPLIES</v>
      </c>
      <c r="I294" s="5" t="str">
        <f t="shared" si="106"/>
        <v>019</v>
      </c>
      <c r="J294" s="5" t="str">
        <f>VLOOKUP(I294,Vlookups!A:D,2,FALSE)</f>
        <v>LANCASTER ELEMENTARY</v>
      </c>
      <c r="K294" s="5" t="str">
        <f>VLOOKUP(I294,Vlookups!A:D,3,FALSE)</f>
        <v>LANCASTER K8</v>
      </c>
      <c r="L294" s="5" t="str">
        <f t="shared" si="107"/>
        <v>30</v>
      </c>
      <c r="M294" s="5" t="str">
        <f t="shared" si="108"/>
        <v>PFE</v>
      </c>
      <c r="N294" s="5" t="str">
        <f>VLOOKUP(M294,Vlookups!G:I,2,FALSE)</f>
        <v>PARENT AND FAMILY ENGAGMENT</v>
      </c>
      <c r="O294" s="5" t="str">
        <f>VLOOKUP(M294,Vlookups!G:I,3,FALSE)</f>
        <v>FED</v>
      </c>
      <c r="P294" s="6">
        <f t="shared" si="109"/>
        <v>812.09</v>
      </c>
      <c r="Q294" s="6">
        <f t="shared" si="110"/>
        <v>0</v>
      </c>
      <c r="R294" s="6">
        <f t="shared" si="111"/>
        <v>0</v>
      </c>
      <c r="S294" s="6">
        <f t="shared" si="112"/>
        <v>0</v>
      </c>
      <c r="T294" s="6">
        <f t="shared" si="113"/>
        <v>-812.09</v>
      </c>
      <c r="U294" t="s">
        <v>328</v>
      </c>
      <c r="V294" t="s">
        <v>54</v>
      </c>
      <c r="W294" s="2">
        <v>812.09</v>
      </c>
      <c r="X294" s="2">
        <v>0</v>
      </c>
      <c r="Y294" s="2">
        <v>0</v>
      </c>
      <c r="Z294" s="2">
        <v>812.09</v>
      </c>
      <c r="AA294" s="2">
        <v>0</v>
      </c>
      <c r="AB294" s="3">
        <v>-812.09</v>
      </c>
    </row>
    <row r="295" spans="1:28">
      <c r="A295" s="5" t="str">
        <f t="shared" si="100"/>
        <v>211</v>
      </c>
      <c r="B295" s="5" t="str">
        <f>VLOOKUP(A295,Vlookups!O:P,2,FALSE)</f>
        <v>FED/GRANT</v>
      </c>
      <c r="C295" s="5" t="str">
        <f t="shared" si="101"/>
        <v>E</v>
      </c>
      <c r="D295" s="5" t="str">
        <f t="shared" si="102"/>
        <v>61</v>
      </c>
      <c r="E295" s="5" t="str">
        <f t="shared" si="103"/>
        <v>63--</v>
      </c>
      <c r="F295" s="5" t="str">
        <f>VLOOKUP(E295,Vlookups!K:M,3,FALSE)</f>
        <v>Op Exp</v>
      </c>
      <c r="G295" s="5" t="str">
        <f t="shared" si="104"/>
        <v>6399</v>
      </c>
      <c r="H295" s="5" t="str">
        <f t="shared" si="105"/>
        <v>GENERAL SUPPLIES</v>
      </c>
      <c r="I295" s="5" t="str">
        <f t="shared" si="106"/>
        <v>019</v>
      </c>
      <c r="J295" s="5" t="str">
        <f>VLOOKUP(I295,Vlookups!A:D,2,FALSE)</f>
        <v>LANCASTER ELEMENTARY</v>
      </c>
      <c r="K295" s="5" t="str">
        <f>VLOOKUP(I295,Vlookups!A:D,3,FALSE)</f>
        <v>LANCASTER K8</v>
      </c>
      <c r="L295" s="5" t="str">
        <f t="shared" si="107"/>
        <v>30</v>
      </c>
      <c r="M295" s="5" t="str">
        <f t="shared" si="108"/>
        <v>PFE</v>
      </c>
      <c r="N295" s="5" t="str">
        <f>VLOOKUP(M295,Vlookups!G:I,2,FALSE)</f>
        <v>PARENT AND FAMILY ENGAGMENT</v>
      </c>
      <c r="O295" s="5" t="str">
        <f>VLOOKUP(M295,Vlookups!G:I,3,FALSE)</f>
        <v>FED</v>
      </c>
      <c r="P295" s="6">
        <f t="shared" si="109"/>
        <v>0</v>
      </c>
      <c r="Q295" s="6">
        <f t="shared" si="110"/>
        <v>0</v>
      </c>
      <c r="R295" s="6">
        <f t="shared" si="111"/>
        <v>0</v>
      </c>
      <c r="S295" s="6">
        <f t="shared" si="112"/>
        <v>812.09</v>
      </c>
      <c r="T295" s="6">
        <f t="shared" si="113"/>
        <v>812.09</v>
      </c>
      <c r="U295" t="s">
        <v>329</v>
      </c>
      <c r="V295" t="s">
        <v>54</v>
      </c>
      <c r="W295" s="2">
        <v>0</v>
      </c>
      <c r="X295" s="2">
        <v>0</v>
      </c>
      <c r="Y295" s="2">
        <v>0</v>
      </c>
      <c r="Z295" s="2">
        <v>0</v>
      </c>
      <c r="AA295" s="2">
        <v>812.09</v>
      </c>
      <c r="AB295" s="2">
        <v>812.09</v>
      </c>
    </row>
    <row r="296" spans="1:28">
      <c r="A296" s="5" t="str">
        <f t="shared" si="100"/>
        <v>211</v>
      </c>
      <c r="B296" s="5" t="str">
        <f>VLOOKUP(A296,Vlookups!O:P,2,FALSE)</f>
        <v>FED/GRANT</v>
      </c>
      <c r="C296" s="5" t="str">
        <f t="shared" si="101"/>
        <v>E</v>
      </c>
      <c r="D296" s="5" t="str">
        <f t="shared" si="102"/>
        <v>61</v>
      </c>
      <c r="E296" s="5" t="str">
        <f t="shared" si="103"/>
        <v>63--</v>
      </c>
      <c r="F296" s="5" t="str">
        <f>VLOOKUP(E296,Vlookups!K:M,3,FALSE)</f>
        <v>Op Exp</v>
      </c>
      <c r="G296" s="5" t="str">
        <f t="shared" si="104"/>
        <v>6399</v>
      </c>
      <c r="H296" s="5" t="str">
        <f t="shared" si="105"/>
        <v>GENERAL SUPPLIES</v>
      </c>
      <c r="I296" s="5" t="str">
        <f t="shared" si="106"/>
        <v>020</v>
      </c>
      <c r="J296" s="5" t="str">
        <f>VLOOKUP(I296,Vlookups!A:D,2,FALSE)</f>
        <v>LANCASTER MIDDLE SCHOOL</v>
      </c>
      <c r="K296" s="5" t="str">
        <f>VLOOKUP(I296,Vlookups!A:D,3,FALSE)</f>
        <v>LANCASTER K8</v>
      </c>
      <c r="L296" s="5" t="str">
        <f t="shared" si="107"/>
        <v>30</v>
      </c>
      <c r="M296" s="5" t="str">
        <f t="shared" si="108"/>
        <v>PFE</v>
      </c>
      <c r="N296" s="5" t="str">
        <f>VLOOKUP(M296,Vlookups!G:I,2,FALSE)</f>
        <v>PARENT AND FAMILY ENGAGMENT</v>
      </c>
      <c r="O296" s="5" t="str">
        <f>VLOOKUP(M296,Vlookups!G:I,3,FALSE)</f>
        <v>FED</v>
      </c>
      <c r="P296" s="6">
        <f t="shared" si="109"/>
        <v>812.09</v>
      </c>
      <c r="Q296" s="6">
        <f t="shared" si="110"/>
        <v>0</v>
      </c>
      <c r="R296" s="6">
        <f t="shared" si="111"/>
        <v>0</v>
      </c>
      <c r="S296" s="6">
        <f t="shared" si="112"/>
        <v>0</v>
      </c>
      <c r="T296" s="6">
        <f t="shared" si="113"/>
        <v>-812.09</v>
      </c>
      <c r="U296" t="s">
        <v>330</v>
      </c>
      <c r="V296" t="s">
        <v>54</v>
      </c>
      <c r="W296" s="2">
        <v>812.09</v>
      </c>
      <c r="X296" s="2">
        <v>0</v>
      </c>
      <c r="Y296" s="2">
        <v>0</v>
      </c>
      <c r="Z296" s="2">
        <v>812.09</v>
      </c>
      <c r="AA296" s="2">
        <v>0</v>
      </c>
      <c r="AB296" s="3">
        <v>-812.09</v>
      </c>
    </row>
    <row r="297" spans="1:28">
      <c r="A297" s="5" t="str">
        <f t="shared" si="100"/>
        <v>211</v>
      </c>
      <c r="B297" s="5" t="str">
        <f>VLOOKUP(A297,Vlookups!O:P,2,FALSE)</f>
        <v>FED/GRANT</v>
      </c>
      <c r="C297" s="5" t="str">
        <f t="shared" si="101"/>
        <v>E</v>
      </c>
      <c r="D297" s="5" t="str">
        <f t="shared" si="102"/>
        <v>61</v>
      </c>
      <c r="E297" s="5" t="str">
        <f t="shared" si="103"/>
        <v>63--</v>
      </c>
      <c r="F297" s="5" t="str">
        <f>VLOOKUP(E297,Vlookups!K:M,3,FALSE)</f>
        <v>Op Exp</v>
      </c>
      <c r="G297" s="5" t="str">
        <f t="shared" si="104"/>
        <v>6399</v>
      </c>
      <c r="H297" s="5" t="str">
        <f t="shared" si="105"/>
        <v>GENERAL SUPPLIES</v>
      </c>
      <c r="I297" s="5" t="str">
        <f t="shared" si="106"/>
        <v>020</v>
      </c>
      <c r="J297" s="5" t="str">
        <f>VLOOKUP(I297,Vlookups!A:D,2,FALSE)</f>
        <v>LANCASTER MIDDLE SCHOOL</v>
      </c>
      <c r="K297" s="5" t="str">
        <f>VLOOKUP(I297,Vlookups!A:D,3,FALSE)</f>
        <v>LANCASTER K8</v>
      </c>
      <c r="L297" s="5" t="str">
        <f t="shared" si="107"/>
        <v>30</v>
      </c>
      <c r="M297" s="5" t="str">
        <f t="shared" si="108"/>
        <v>PFE</v>
      </c>
      <c r="N297" s="5" t="str">
        <f>VLOOKUP(M297,Vlookups!G:I,2,FALSE)</f>
        <v>PARENT AND FAMILY ENGAGMENT</v>
      </c>
      <c r="O297" s="5" t="str">
        <f>VLOOKUP(M297,Vlookups!G:I,3,FALSE)</f>
        <v>FED</v>
      </c>
      <c r="P297" s="6">
        <f t="shared" si="109"/>
        <v>0</v>
      </c>
      <c r="Q297" s="6">
        <f t="shared" si="110"/>
        <v>0</v>
      </c>
      <c r="R297" s="6">
        <f t="shared" si="111"/>
        <v>0</v>
      </c>
      <c r="S297" s="6">
        <f t="shared" si="112"/>
        <v>812.09</v>
      </c>
      <c r="T297" s="6">
        <f t="shared" si="113"/>
        <v>812.09</v>
      </c>
      <c r="U297" t="s">
        <v>331</v>
      </c>
      <c r="V297" t="s">
        <v>54</v>
      </c>
      <c r="W297" s="2">
        <v>0</v>
      </c>
      <c r="X297" s="2">
        <v>0</v>
      </c>
      <c r="Y297" s="2">
        <v>0</v>
      </c>
      <c r="Z297" s="2">
        <v>0</v>
      </c>
      <c r="AA297" s="2">
        <v>812.09</v>
      </c>
      <c r="AB297" s="2">
        <v>812.09</v>
      </c>
    </row>
    <row r="298" spans="1:28">
      <c r="A298" s="5" t="str">
        <f t="shared" si="100"/>
        <v>211</v>
      </c>
      <c r="B298" s="5" t="str">
        <f>VLOOKUP(A298,Vlookups!O:P,2,FALSE)</f>
        <v>FED/GRANT</v>
      </c>
      <c r="C298" s="5" t="str">
        <f t="shared" si="101"/>
        <v>E</v>
      </c>
      <c r="D298" s="5" t="str">
        <f t="shared" si="102"/>
        <v>61</v>
      </c>
      <c r="E298" s="5" t="str">
        <f t="shared" si="103"/>
        <v>63--</v>
      </c>
      <c r="F298" s="5" t="str">
        <f>VLOOKUP(E298,Vlookups!K:M,3,FALSE)</f>
        <v>Op Exp</v>
      </c>
      <c r="G298" s="5" t="str">
        <f t="shared" si="104"/>
        <v>6399</v>
      </c>
      <c r="H298" s="5" t="str">
        <f t="shared" si="105"/>
        <v>GENERAL SUPPLIES</v>
      </c>
      <c r="I298" s="5" t="str">
        <f t="shared" si="106"/>
        <v>021</v>
      </c>
      <c r="J298" s="5" t="str">
        <f>VLOOKUP(I298,Vlookups!A:D,2,FALSE)</f>
        <v>WOODHAVEN ELEMENTARY</v>
      </c>
      <c r="K298" s="5" t="str">
        <f>VLOOKUP(I298,Vlookups!A:D,3,FALSE)</f>
        <v>WOODHAVEN K8</v>
      </c>
      <c r="L298" s="5" t="str">
        <f t="shared" si="107"/>
        <v>30</v>
      </c>
      <c r="M298" s="5" t="str">
        <f t="shared" si="108"/>
        <v>PFE</v>
      </c>
      <c r="N298" s="5" t="str">
        <f>VLOOKUP(M298,Vlookups!G:I,2,FALSE)</f>
        <v>PARENT AND FAMILY ENGAGMENT</v>
      </c>
      <c r="O298" s="5" t="str">
        <f>VLOOKUP(M298,Vlookups!G:I,3,FALSE)</f>
        <v>FED</v>
      </c>
      <c r="P298" s="6">
        <f t="shared" si="109"/>
        <v>812.09</v>
      </c>
      <c r="Q298" s="6">
        <f t="shared" si="110"/>
        <v>0</v>
      </c>
      <c r="R298" s="6">
        <f t="shared" si="111"/>
        <v>0</v>
      </c>
      <c r="S298" s="6">
        <f t="shared" si="112"/>
        <v>0</v>
      </c>
      <c r="T298" s="6">
        <f t="shared" si="113"/>
        <v>-812.09</v>
      </c>
      <c r="U298" t="s">
        <v>332</v>
      </c>
      <c r="V298" t="s">
        <v>54</v>
      </c>
      <c r="W298" s="2">
        <v>812.09</v>
      </c>
      <c r="X298" s="2">
        <v>0</v>
      </c>
      <c r="Y298" s="2">
        <v>0</v>
      </c>
      <c r="Z298" s="2">
        <v>812.09</v>
      </c>
      <c r="AA298" s="2">
        <v>0</v>
      </c>
      <c r="AB298" s="3">
        <v>-812.09</v>
      </c>
    </row>
    <row r="299" spans="1:28">
      <c r="A299" s="5" t="str">
        <f t="shared" si="100"/>
        <v>211</v>
      </c>
      <c r="B299" s="5" t="str">
        <f>VLOOKUP(A299,Vlookups!O:P,2,FALSE)</f>
        <v>FED/GRANT</v>
      </c>
      <c r="C299" s="5" t="str">
        <f t="shared" si="101"/>
        <v>E</v>
      </c>
      <c r="D299" s="5" t="str">
        <f t="shared" si="102"/>
        <v>61</v>
      </c>
      <c r="E299" s="5" t="str">
        <f t="shared" si="103"/>
        <v>63--</v>
      </c>
      <c r="F299" s="5" t="str">
        <f>VLOOKUP(E299,Vlookups!K:M,3,FALSE)</f>
        <v>Op Exp</v>
      </c>
      <c r="G299" s="5" t="str">
        <f t="shared" si="104"/>
        <v>6399</v>
      </c>
      <c r="H299" s="5" t="str">
        <f t="shared" si="105"/>
        <v>GENERAL SUPPLIES</v>
      </c>
      <c r="I299" s="5" t="str">
        <f t="shared" si="106"/>
        <v>021</v>
      </c>
      <c r="J299" s="5" t="str">
        <f>VLOOKUP(I299,Vlookups!A:D,2,FALSE)</f>
        <v>WOODHAVEN ELEMENTARY</v>
      </c>
      <c r="K299" s="5" t="str">
        <f>VLOOKUP(I299,Vlookups!A:D,3,FALSE)</f>
        <v>WOODHAVEN K8</v>
      </c>
      <c r="L299" s="5" t="str">
        <f t="shared" si="107"/>
        <v>30</v>
      </c>
      <c r="M299" s="5" t="str">
        <f t="shared" si="108"/>
        <v>PFE</v>
      </c>
      <c r="N299" s="5" t="str">
        <f>VLOOKUP(M299,Vlookups!G:I,2,FALSE)</f>
        <v>PARENT AND FAMILY ENGAGMENT</v>
      </c>
      <c r="O299" s="5" t="str">
        <f>VLOOKUP(M299,Vlookups!G:I,3,FALSE)</f>
        <v>FED</v>
      </c>
      <c r="P299" s="6">
        <f t="shared" si="109"/>
        <v>0</v>
      </c>
      <c r="Q299" s="6">
        <f t="shared" si="110"/>
        <v>0</v>
      </c>
      <c r="R299" s="6">
        <f t="shared" si="111"/>
        <v>0</v>
      </c>
      <c r="S299" s="6">
        <f t="shared" si="112"/>
        <v>812.09</v>
      </c>
      <c r="T299" s="6">
        <f t="shared" si="113"/>
        <v>812.09</v>
      </c>
      <c r="U299" t="s">
        <v>333</v>
      </c>
      <c r="V299" t="s">
        <v>54</v>
      </c>
      <c r="W299" s="2">
        <v>0</v>
      </c>
      <c r="X299" s="2">
        <v>0</v>
      </c>
      <c r="Y299" s="2">
        <v>0</v>
      </c>
      <c r="Z299" s="2">
        <v>0</v>
      </c>
      <c r="AA299" s="2">
        <v>812.09</v>
      </c>
      <c r="AB299" s="2">
        <v>812.09</v>
      </c>
    </row>
    <row r="300" spans="1:28">
      <c r="A300" s="5" t="str">
        <f t="shared" si="100"/>
        <v>211</v>
      </c>
      <c r="B300" s="5" t="str">
        <f>VLOOKUP(A300,Vlookups!O:P,2,FALSE)</f>
        <v>FED/GRANT</v>
      </c>
      <c r="C300" s="5" t="str">
        <f t="shared" si="101"/>
        <v>E</v>
      </c>
      <c r="D300" s="5" t="str">
        <f t="shared" si="102"/>
        <v>61</v>
      </c>
      <c r="E300" s="5" t="str">
        <f t="shared" si="103"/>
        <v>63--</v>
      </c>
      <c r="F300" s="5" t="str">
        <f>VLOOKUP(E300,Vlookups!K:M,3,FALSE)</f>
        <v>Op Exp</v>
      </c>
      <c r="G300" s="5" t="str">
        <f t="shared" si="104"/>
        <v>6399</v>
      </c>
      <c r="H300" s="5" t="str">
        <f t="shared" si="105"/>
        <v>GENERAL SUPPLIES</v>
      </c>
      <c r="I300" s="5" t="str">
        <f t="shared" si="106"/>
        <v>022</v>
      </c>
      <c r="J300" s="5" t="str">
        <f>VLOOKUP(I300,Vlookups!A:D,2,FALSE)</f>
        <v>WOODHAVEN MIDDLE SCHOOL</v>
      </c>
      <c r="K300" s="5" t="str">
        <f>VLOOKUP(I300,Vlookups!A:D,3,FALSE)</f>
        <v>WOODHAVEN K8</v>
      </c>
      <c r="L300" s="5" t="str">
        <f t="shared" si="107"/>
        <v>30</v>
      </c>
      <c r="M300" s="5" t="str">
        <f t="shared" si="108"/>
        <v>PFE</v>
      </c>
      <c r="N300" s="5" t="str">
        <f>VLOOKUP(M300,Vlookups!G:I,2,FALSE)</f>
        <v>PARENT AND FAMILY ENGAGMENT</v>
      </c>
      <c r="O300" s="5" t="str">
        <f>VLOOKUP(M300,Vlookups!G:I,3,FALSE)</f>
        <v>FED</v>
      </c>
      <c r="P300" s="6">
        <f t="shared" si="109"/>
        <v>812.09</v>
      </c>
      <c r="Q300" s="6">
        <f t="shared" si="110"/>
        <v>0</v>
      </c>
      <c r="R300" s="6">
        <f t="shared" si="111"/>
        <v>0</v>
      </c>
      <c r="S300" s="6">
        <f t="shared" si="112"/>
        <v>0</v>
      </c>
      <c r="T300" s="6">
        <f t="shared" si="113"/>
        <v>-812.09</v>
      </c>
      <c r="U300" t="s">
        <v>334</v>
      </c>
      <c r="V300" t="s">
        <v>54</v>
      </c>
      <c r="W300" s="2">
        <v>812.09</v>
      </c>
      <c r="X300" s="2">
        <v>0</v>
      </c>
      <c r="Y300" s="2">
        <v>0</v>
      </c>
      <c r="Z300" s="2">
        <v>812.09</v>
      </c>
      <c r="AA300" s="2">
        <v>0</v>
      </c>
      <c r="AB300" s="3">
        <v>-812.09</v>
      </c>
    </row>
    <row r="301" spans="1:28">
      <c r="A301" s="5" t="str">
        <f t="shared" si="100"/>
        <v>211</v>
      </c>
      <c r="B301" s="5" t="str">
        <f>VLOOKUP(A301,Vlookups!O:P,2,FALSE)</f>
        <v>FED/GRANT</v>
      </c>
      <c r="C301" s="5" t="str">
        <f t="shared" si="101"/>
        <v>E</v>
      </c>
      <c r="D301" s="5" t="str">
        <f t="shared" si="102"/>
        <v>61</v>
      </c>
      <c r="E301" s="5" t="str">
        <f t="shared" si="103"/>
        <v>63--</v>
      </c>
      <c r="F301" s="5" t="str">
        <f>VLOOKUP(E301,Vlookups!K:M,3,FALSE)</f>
        <v>Op Exp</v>
      </c>
      <c r="G301" s="5" t="str">
        <f t="shared" si="104"/>
        <v>6399</v>
      </c>
      <c r="H301" s="5" t="str">
        <f t="shared" si="105"/>
        <v>GENERAL SUPPLIES</v>
      </c>
      <c r="I301" s="5" t="str">
        <f t="shared" si="106"/>
        <v>022</v>
      </c>
      <c r="J301" s="5" t="str">
        <f>VLOOKUP(I301,Vlookups!A:D,2,FALSE)</f>
        <v>WOODHAVEN MIDDLE SCHOOL</v>
      </c>
      <c r="K301" s="5" t="str">
        <f>VLOOKUP(I301,Vlookups!A:D,3,FALSE)</f>
        <v>WOODHAVEN K8</v>
      </c>
      <c r="L301" s="5" t="str">
        <f t="shared" si="107"/>
        <v>30</v>
      </c>
      <c r="M301" s="5" t="str">
        <f t="shared" si="108"/>
        <v>PFE</v>
      </c>
      <c r="N301" s="5" t="str">
        <f>VLOOKUP(M301,Vlookups!G:I,2,FALSE)</f>
        <v>PARENT AND FAMILY ENGAGMENT</v>
      </c>
      <c r="O301" s="5" t="str">
        <f>VLOOKUP(M301,Vlookups!G:I,3,FALSE)</f>
        <v>FED</v>
      </c>
      <c r="P301" s="6">
        <f t="shared" si="109"/>
        <v>0</v>
      </c>
      <c r="Q301" s="6">
        <f t="shared" si="110"/>
        <v>0</v>
      </c>
      <c r="R301" s="6">
        <f t="shared" si="111"/>
        <v>0</v>
      </c>
      <c r="S301" s="6">
        <f t="shared" si="112"/>
        <v>812.09</v>
      </c>
      <c r="T301" s="6">
        <f t="shared" si="113"/>
        <v>812.09</v>
      </c>
      <c r="U301" t="s">
        <v>335</v>
      </c>
      <c r="V301" t="s">
        <v>54</v>
      </c>
      <c r="W301" s="2">
        <v>0</v>
      </c>
      <c r="X301" s="2">
        <v>0</v>
      </c>
      <c r="Y301" s="2">
        <v>0</v>
      </c>
      <c r="Z301" s="2">
        <v>0</v>
      </c>
      <c r="AA301" s="2">
        <v>812.09</v>
      </c>
      <c r="AB301" s="2">
        <v>812.09</v>
      </c>
    </row>
    <row r="302" spans="1:28">
      <c r="A302" s="5" t="str">
        <f t="shared" si="100"/>
        <v>211</v>
      </c>
      <c r="B302" s="5" t="str">
        <f>VLOOKUP(A302,Vlookups!O:P,2,FALSE)</f>
        <v>FED/GRANT</v>
      </c>
      <c r="C302" s="5" t="str">
        <f t="shared" si="101"/>
        <v>E</v>
      </c>
      <c r="D302" s="5" t="str">
        <f t="shared" si="102"/>
        <v>61</v>
      </c>
      <c r="E302" s="5" t="str">
        <f t="shared" si="103"/>
        <v>63--</v>
      </c>
      <c r="F302" s="5" t="str">
        <f>VLOOKUP(E302,Vlookups!K:M,3,FALSE)</f>
        <v>Op Exp</v>
      </c>
      <c r="G302" s="5" t="str">
        <f t="shared" si="104"/>
        <v>6399</v>
      </c>
      <c r="H302" s="5" t="str">
        <f t="shared" si="105"/>
        <v>GENERAL SUPPLIES</v>
      </c>
      <c r="I302" s="5" t="str">
        <f t="shared" si="106"/>
        <v>023</v>
      </c>
      <c r="J302" s="5" t="str">
        <f>VLOOKUP(I302,Vlookups!A:D,2,FALSE)</f>
        <v>SAGINAW ELEMENTARY</v>
      </c>
      <c r="K302" s="5" t="str">
        <f>VLOOKUP(I302,Vlookups!A:D,3,FALSE)</f>
        <v>SAGINAW K8</v>
      </c>
      <c r="L302" s="5" t="str">
        <f t="shared" si="107"/>
        <v>30</v>
      </c>
      <c r="M302" s="5" t="str">
        <f t="shared" si="108"/>
        <v>PFE</v>
      </c>
      <c r="N302" s="5" t="str">
        <f>VLOOKUP(M302,Vlookups!G:I,2,FALSE)</f>
        <v>PARENT AND FAMILY ENGAGMENT</v>
      </c>
      <c r="O302" s="5" t="str">
        <f>VLOOKUP(M302,Vlookups!G:I,3,FALSE)</f>
        <v>FED</v>
      </c>
      <c r="P302" s="6">
        <f t="shared" si="109"/>
        <v>812.09</v>
      </c>
      <c r="Q302" s="6">
        <f t="shared" si="110"/>
        <v>0</v>
      </c>
      <c r="R302" s="6">
        <f t="shared" si="111"/>
        <v>0</v>
      </c>
      <c r="S302" s="6">
        <f t="shared" si="112"/>
        <v>0</v>
      </c>
      <c r="T302" s="6">
        <f t="shared" si="113"/>
        <v>-812.09</v>
      </c>
      <c r="U302" t="s">
        <v>336</v>
      </c>
      <c r="V302" t="s">
        <v>54</v>
      </c>
      <c r="W302" s="2">
        <v>812.09</v>
      </c>
      <c r="X302" s="2">
        <v>0</v>
      </c>
      <c r="Y302" s="2">
        <v>0</v>
      </c>
      <c r="Z302" s="2">
        <v>812.09</v>
      </c>
      <c r="AA302" s="2">
        <v>0</v>
      </c>
      <c r="AB302" s="3">
        <v>-812.09</v>
      </c>
    </row>
    <row r="303" spans="1:28">
      <c r="A303" s="5" t="str">
        <f t="shared" si="100"/>
        <v>211</v>
      </c>
      <c r="B303" s="5" t="str">
        <f>VLOOKUP(A303,Vlookups!O:P,2,FALSE)</f>
        <v>FED/GRANT</v>
      </c>
      <c r="C303" s="5" t="str">
        <f t="shared" si="101"/>
        <v>E</v>
      </c>
      <c r="D303" s="5" t="str">
        <f t="shared" si="102"/>
        <v>61</v>
      </c>
      <c r="E303" s="5" t="str">
        <f t="shared" si="103"/>
        <v>63--</v>
      </c>
      <c r="F303" s="5" t="str">
        <f>VLOOKUP(E303,Vlookups!K:M,3,FALSE)</f>
        <v>Op Exp</v>
      </c>
      <c r="G303" s="5" t="str">
        <f t="shared" si="104"/>
        <v>6399</v>
      </c>
      <c r="H303" s="5" t="str">
        <f t="shared" si="105"/>
        <v>GENERAL SUPPLIES</v>
      </c>
      <c r="I303" s="5" t="str">
        <f t="shared" si="106"/>
        <v>023</v>
      </c>
      <c r="J303" s="5" t="str">
        <f>VLOOKUP(I303,Vlookups!A:D,2,FALSE)</f>
        <v>SAGINAW ELEMENTARY</v>
      </c>
      <c r="K303" s="5" t="str">
        <f>VLOOKUP(I303,Vlookups!A:D,3,FALSE)</f>
        <v>SAGINAW K8</v>
      </c>
      <c r="L303" s="5" t="str">
        <f t="shared" si="107"/>
        <v>30</v>
      </c>
      <c r="M303" s="5" t="str">
        <f t="shared" si="108"/>
        <v>PFE</v>
      </c>
      <c r="N303" s="5" t="str">
        <f>VLOOKUP(M303,Vlookups!G:I,2,FALSE)</f>
        <v>PARENT AND FAMILY ENGAGMENT</v>
      </c>
      <c r="O303" s="5" t="str">
        <f>VLOOKUP(M303,Vlookups!G:I,3,FALSE)</f>
        <v>FED</v>
      </c>
      <c r="P303" s="6">
        <f t="shared" si="109"/>
        <v>0</v>
      </c>
      <c r="Q303" s="6">
        <f t="shared" si="110"/>
        <v>0</v>
      </c>
      <c r="R303" s="6">
        <f t="shared" si="111"/>
        <v>0</v>
      </c>
      <c r="S303" s="6">
        <f t="shared" si="112"/>
        <v>812.09</v>
      </c>
      <c r="T303" s="6">
        <f t="shared" si="113"/>
        <v>812.09</v>
      </c>
      <c r="U303" t="s">
        <v>337</v>
      </c>
      <c r="V303" t="s">
        <v>54</v>
      </c>
      <c r="W303" s="2">
        <v>0</v>
      </c>
      <c r="X303" s="2">
        <v>0</v>
      </c>
      <c r="Y303" s="2">
        <v>0</v>
      </c>
      <c r="Z303" s="2">
        <v>0</v>
      </c>
      <c r="AA303" s="2">
        <v>812.09</v>
      </c>
      <c r="AB303" s="2">
        <v>812.09</v>
      </c>
    </row>
    <row r="304" spans="1:28">
      <c r="A304" s="5" t="str">
        <f t="shared" si="100"/>
        <v>211</v>
      </c>
      <c r="B304" s="5" t="str">
        <f>VLOOKUP(A304,Vlookups!O:P,2,FALSE)</f>
        <v>FED/GRANT</v>
      </c>
      <c r="C304" s="5" t="str">
        <f t="shared" si="101"/>
        <v>E</v>
      </c>
      <c r="D304" s="5" t="str">
        <f t="shared" si="102"/>
        <v>61</v>
      </c>
      <c r="E304" s="5" t="str">
        <f t="shared" si="103"/>
        <v>63--</v>
      </c>
      <c r="F304" s="5" t="str">
        <f>VLOOKUP(E304,Vlookups!K:M,3,FALSE)</f>
        <v>Op Exp</v>
      </c>
      <c r="G304" s="5" t="str">
        <f t="shared" si="104"/>
        <v>6399</v>
      </c>
      <c r="H304" s="5" t="str">
        <f t="shared" si="105"/>
        <v>GENERAL SUPPLIES</v>
      </c>
      <c r="I304" s="5" t="str">
        <f t="shared" si="106"/>
        <v>024</v>
      </c>
      <c r="J304" s="5" t="str">
        <f>VLOOKUP(I304,Vlookups!A:D,2,FALSE)</f>
        <v>SAGINAW MIDDLE SCHOOL</v>
      </c>
      <c r="K304" s="5" t="str">
        <f>VLOOKUP(I304,Vlookups!A:D,3,FALSE)</f>
        <v>SAGINAW K8</v>
      </c>
      <c r="L304" s="5" t="str">
        <f t="shared" si="107"/>
        <v>30</v>
      </c>
      <c r="M304" s="5" t="str">
        <f t="shared" si="108"/>
        <v>PFE</v>
      </c>
      <c r="N304" s="5" t="str">
        <f>VLOOKUP(M304,Vlookups!G:I,2,FALSE)</f>
        <v>PARENT AND FAMILY ENGAGMENT</v>
      </c>
      <c r="O304" s="5" t="str">
        <f>VLOOKUP(M304,Vlookups!G:I,3,FALSE)</f>
        <v>FED</v>
      </c>
      <c r="P304" s="6">
        <f t="shared" si="109"/>
        <v>812.09</v>
      </c>
      <c r="Q304" s="6">
        <f t="shared" si="110"/>
        <v>0</v>
      </c>
      <c r="R304" s="6">
        <f t="shared" si="111"/>
        <v>0</v>
      </c>
      <c r="S304" s="6">
        <f t="shared" si="112"/>
        <v>0</v>
      </c>
      <c r="T304" s="6">
        <f t="shared" si="113"/>
        <v>-812.09</v>
      </c>
      <c r="U304" t="s">
        <v>338</v>
      </c>
      <c r="V304" t="s">
        <v>54</v>
      </c>
      <c r="W304" s="2">
        <v>812.09</v>
      </c>
      <c r="X304" s="2">
        <v>0</v>
      </c>
      <c r="Y304" s="2">
        <v>0</v>
      </c>
      <c r="Z304" s="2">
        <v>812.09</v>
      </c>
      <c r="AA304" s="2">
        <v>0</v>
      </c>
      <c r="AB304" s="3">
        <v>-812.09</v>
      </c>
    </row>
    <row r="305" spans="1:28">
      <c r="A305" s="5" t="str">
        <f t="shared" si="100"/>
        <v>211</v>
      </c>
      <c r="B305" s="5" t="str">
        <f>VLOOKUP(A305,Vlookups!O:P,2,FALSE)</f>
        <v>FED/GRANT</v>
      </c>
      <c r="C305" s="5" t="str">
        <f t="shared" si="101"/>
        <v>E</v>
      </c>
      <c r="D305" s="5" t="str">
        <f t="shared" si="102"/>
        <v>61</v>
      </c>
      <c r="E305" s="5" t="str">
        <f t="shared" si="103"/>
        <v>63--</v>
      </c>
      <c r="F305" s="5" t="str">
        <f>VLOOKUP(E305,Vlookups!K:M,3,FALSE)</f>
        <v>Op Exp</v>
      </c>
      <c r="G305" s="5" t="str">
        <f t="shared" si="104"/>
        <v>6399</v>
      </c>
      <c r="H305" s="5" t="str">
        <f t="shared" si="105"/>
        <v>GENERAL SUPPLIES</v>
      </c>
      <c r="I305" s="5" t="str">
        <f t="shared" si="106"/>
        <v>024</v>
      </c>
      <c r="J305" s="5" t="str">
        <f>VLOOKUP(I305,Vlookups!A:D,2,FALSE)</f>
        <v>SAGINAW MIDDLE SCHOOL</v>
      </c>
      <c r="K305" s="5" t="str">
        <f>VLOOKUP(I305,Vlookups!A:D,3,FALSE)</f>
        <v>SAGINAW K8</v>
      </c>
      <c r="L305" s="5" t="str">
        <f t="shared" si="107"/>
        <v>30</v>
      </c>
      <c r="M305" s="5" t="str">
        <f t="shared" si="108"/>
        <v>PFE</v>
      </c>
      <c r="N305" s="5" t="str">
        <f>VLOOKUP(M305,Vlookups!G:I,2,FALSE)</f>
        <v>PARENT AND FAMILY ENGAGMENT</v>
      </c>
      <c r="O305" s="5" t="str">
        <f>VLOOKUP(M305,Vlookups!G:I,3,FALSE)</f>
        <v>FED</v>
      </c>
      <c r="P305" s="6">
        <f t="shared" si="109"/>
        <v>0</v>
      </c>
      <c r="Q305" s="6">
        <f t="shared" si="110"/>
        <v>0</v>
      </c>
      <c r="R305" s="6">
        <f t="shared" si="111"/>
        <v>0</v>
      </c>
      <c r="S305" s="6">
        <f t="shared" si="112"/>
        <v>812.09</v>
      </c>
      <c r="T305" s="6">
        <f t="shared" si="113"/>
        <v>812.09</v>
      </c>
      <c r="U305" t="s">
        <v>339</v>
      </c>
      <c r="V305" t="s">
        <v>54</v>
      </c>
      <c r="W305" s="2">
        <v>0</v>
      </c>
      <c r="X305" s="2">
        <v>0</v>
      </c>
      <c r="Y305" s="2">
        <v>0</v>
      </c>
      <c r="Z305" s="2">
        <v>0</v>
      </c>
      <c r="AA305" s="2">
        <v>812.09</v>
      </c>
      <c r="AB305" s="2">
        <v>812.09</v>
      </c>
    </row>
    <row r="306" spans="1:28">
      <c r="A306" s="5" t="str">
        <f t="shared" si="100"/>
        <v>211</v>
      </c>
      <c r="B306" s="5" t="str">
        <f>VLOOKUP(A306,Vlookups!O:P,2,FALSE)</f>
        <v>FED/GRANT</v>
      </c>
      <c r="C306" s="5" t="str">
        <f t="shared" si="101"/>
        <v>E</v>
      </c>
      <c r="D306" s="5" t="str">
        <f t="shared" si="102"/>
        <v>61</v>
      </c>
      <c r="E306" s="5" t="str">
        <f t="shared" si="103"/>
        <v>63--</v>
      </c>
      <c r="F306" s="5" t="str">
        <f>VLOOKUP(E306,Vlookups!K:M,3,FALSE)</f>
        <v>Op Exp</v>
      </c>
      <c r="G306" s="5" t="str">
        <f t="shared" si="104"/>
        <v>6399</v>
      </c>
      <c r="H306" s="5" t="str">
        <f t="shared" si="105"/>
        <v>GENERAL SUPPLIES</v>
      </c>
      <c r="I306" s="5" t="str">
        <f t="shared" si="106"/>
        <v>025</v>
      </c>
      <c r="J306" s="5" t="str">
        <f>VLOOKUP(I306,Vlookups!A:D,2,FALSE)</f>
        <v>WINDMILL LAKES ELEMENTARY</v>
      </c>
      <c r="K306" s="5" t="str">
        <f>VLOOKUP(I306,Vlookups!A:D,3,FALSE)</f>
        <v>WINDMILL LAKES K8</v>
      </c>
      <c r="L306" s="5" t="str">
        <f t="shared" si="107"/>
        <v>30</v>
      </c>
      <c r="M306" s="5" t="str">
        <f t="shared" si="108"/>
        <v>PFE</v>
      </c>
      <c r="N306" s="5" t="str">
        <f>VLOOKUP(M306,Vlookups!G:I,2,FALSE)</f>
        <v>PARENT AND FAMILY ENGAGMENT</v>
      </c>
      <c r="O306" s="5" t="str">
        <f>VLOOKUP(M306,Vlookups!G:I,3,FALSE)</f>
        <v>FED</v>
      </c>
      <c r="P306" s="6">
        <f t="shared" si="109"/>
        <v>812.09</v>
      </c>
      <c r="Q306" s="6">
        <f t="shared" si="110"/>
        <v>0</v>
      </c>
      <c r="R306" s="6">
        <f t="shared" si="111"/>
        <v>0</v>
      </c>
      <c r="S306" s="6">
        <f t="shared" si="112"/>
        <v>0</v>
      </c>
      <c r="T306" s="6">
        <f t="shared" si="113"/>
        <v>-812.09</v>
      </c>
      <c r="U306" t="s">
        <v>340</v>
      </c>
      <c r="V306" t="s">
        <v>54</v>
      </c>
      <c r="W306" s="2">
        <v>812.09</v>
      </c>
      <c r="X306" s="2">
        <v>0</v>
      </c>
      <c r="Y306" s="2">
        <v>0</v>
      </c>
      <c r="Z306" s="2">
        <v>812.09</v>
      </c>
      <c r="AA306" s="2">
        <v>0</v>
      </c>
      <c r="AB306" s="3">
        <v>-812.09</v>
      </c>
    </row>
    <row r="307" spans="1:28">
      <c r="A307" s="5" t="str">
        <f t="shared" si="100"/>
        <v>211</v>
      </c>
      <c r="B307" s="5" t="str">
        <f>VLOOKUP(A307,Vlookups!O:P,2,FALSE)</f>
        <v>FED/GRANT</v>
      </c>
      <c r="C307" s="5" t="str">
        <f t="shared" si="101"/>
        <v>E</v>
      </c>
      <c r="D307" s="5" t="str">
        <f t="shared" si="102"/>
        <v>61</v>
      </c>
      <c r="E307" s="5" t="str">
        <f t="shared" si="103"/>
        <v>63--</v>
      </c>
      <c r="F307" s="5" t="str">
        <f>VLOOKUP(E307,Vlookups!K:M,3,FALSE)</f>
        <v>Op Exp</v>
      </c>
      <c r="G307" s="5" t="str">
        <f t="shared" si="104"/>
        <v>6399</v>
      </c>
      <c r="H307" s="5" t="str">
        <f t="shared" si="105"/>
        <v>GENERAL SUPPLIES</v>
      </c>
      <c r="I307" s="5" t="str">
        <f t="shared" si="106"/>
        <v>025</v>
      </c>
      <c r="J307" s="5" t="str">
        <f>VLOOKUP(I307,Vlookups!A:D,2,FALSE)</f>
        <v>WINDMILL LAKES ELEMENTARY</v>
      </c>
      <c r="K307" s="5" t="str">
        <f>VLOOKUP(I307,Vlookups!A:D,3,FALSE)</f>
        <v>WINDMILL LAKES K8</v>
      </c>
      <c r="L307" s="5" t="str">
        <f t="shared" si="107"/>
        <v>30</v>
      </c>
      <c r="M307" s="5" t="str">
        <f t="shared" si="108"/>
        <v>PFE</v>
      </c>
      <c r="N307" s="5" t="str">
        <f>VLOOKUP(M307,Vlookups!G:I,2,FALSE)</f>
        <v>PARENT AND FAMILY ENGAGMENT</v>
      </c>
      <c r="O307" s="5" t="str">
        <f>VLOOKUP(M307,Vlookups!G:I,3,FALSE)</f>
        <v>FED</v>
      </c>
      <c r="P307" s="6">
        <f t="shared" si="109"/>
        <v>0</v>
      </c>
      <c r="Q307" s="6">
        <f t="shared" si="110"/>
        <v>0</v>
      </c>
      <c r="R307" s="6">
        <f t="shared" si="111"/>
        <v>0</v>
      </c>
      <c r="S307" s="6">
        <f t="shared" si="112"/>
        <v>812.09</v>
      </c>
      <c r="T307" s="6">
        <f t="shared" si="113"/>
        <v>812.09</v>
      </c>
      <c r="U307" t="s">
        <v>341</v>
      </c>
      <c r="V307" t="s">
        <v>54</v>
      </c>
      <c r="W307" s="2">
        <v>0</v>
      </c>
      <c r="X307" s="2">
        <v>0</v>
      </c>
      <c r="Y307" s="2">
        <v>0</v>
      </c>
      <c r="Z307" s="2">
        <v>0</v>
      </c>
      <c r="AA307" s="2">
        <v>812.09</v>
      </c>
      <c r="AB307" s="2">
        <v>812.09</v>
      </c>
    </row>
    <row r="308" spans="1:28">
      <c r="A308" s="5" t="str">
        <f t="shared" si="100"/>
        <v>211</v>
      </c>
      <c r="B308" s="5" t="str">
        <f>VLOOKUP(A308,Vlookups!O:P,2,FALSE)</f>
        <v>FED/GRANT</v>
      </c>
      <c r="C308" s="5" t="str">
        <f t="shared" si="101"/>
        <v>E</v>
      </c>
      <c r="D308" s="5" t="str">
        <f t="shared" si="102"/>
        <v>61</v>
      </c>
      <c r="E308" s="5" t="str">
        <f t="shared" si="103"/>
        <v>63--</v>
      </c>
      <c r="F308" s="5" t="str">
        <f>VLOOKUP(E308,Vlookups!K:M,3,FALSE)</f>
        <v>Op Exp</v>
      </c>
      <c r="G308" s="5" t="str">
        <f t="shared" si="104"/>
        <v>6399</v>
      </c>
      <c r="H308" s="5" t="str">
        <f t="shared" si="105"/>
        <v>GENERAL SUPPLIES</v>
      </c>
      <c r="I308" s="5" t="str">
        <f t="shared" si="106"/>
        <v>026</v>
      </c>
      <c r="J308" s="5" t="str">
        <f>VLOOKUP(I308,Vlookups!A:D,2,FALSE)</f>
        <v>WM LAKES MIDDLE SCHOOL</v>
      </c>
      <c r="K308" s="5" t="str">
        <f>VLOOKUP(I308,Vlookups!A:D,3,FALSE)</f>
        <v>WINDMILL LAKES K8</v>
      </c>
      <c r="L308" s="5" t="str">
        <f t="shared" si="107"/>
        <v>30</v>
      </c>
      <c r="M308" s="5" t="str">
        <f t="shared" si="108"/>
        <v>PFE</v>
      </c>
      <c r="N308" s="5" t="str">
        <f>VLOOKUP(M308,Vlookups!G:I,2,FALSE)</f>
        <v>PARENT AND FAMILY ENGAGMENT</v>
      </c>
      <c r="O308" s="5" t="str">
        <f>VLOOKUP(M308,Vlookups!G:I,3,FALSE)</f>
        <v>FED</v>
      </c>
      <c r="P308" s="6">
        <f t="shared" si="109"/>
        <v>812.09</v>
      </c>
      <c r="Q308" s="6">
        <f t="shared" si="110"/>
        <v>0</v>
      </c>
      <c r="R308" s="6">
        <f t="shared" si="111"/>
        <v>0</v>
      </c>
      <c r="S308" s="6">
        <f t="shared" si="112"/>
        <v>0</v>
      </c>
      <c r="T308" s="6">
        <f t="shared" si="113"/>
        <v>-812.09</v>
      </c>
      <c r="U308" t="s">
        <v>342</v>
      </c>
      <c r="V308" t="s">
        <v>54</v>
      </c>
      <c r="W308" s="2">
        <v>812.09</v>
      </c>
      <c r="X308" s="2">
        <v>0</v>
      </c>
      <c r="Y308" s="2">
        <v>0</v>
      </c>
      <c r="Z308" s="2">
        <v>812.09</v>
      </c>
      <c r="AA308" s="2">
        <v>0</v>
      </c>
      <c r="AB308" s="3">
        <v>-812.09</v>
      </c>
    </row>
    <row r="309" spans="1:28">
      <c r="A309" s="5" t="str">
        <f t="shared" si="100"/>
        <v>211</v>
      </c>
      <c r="B309" s="5" t="str">
        <f>VLOOKUP(A309,Vlookups!O:P,2,FALSE)</f>
        <v>FED/GRANT</v>
      </c>
      <c r="C309" s="5" t="str">
        <f t="shared" si="101"/>
        <v>E</v>
      </c>
      <c r="D309" s="5" t="str">
        <f t="shared" si="102"/>
        <v>61</v>
      </c>
      <c r="E309" s="5" t="str">
        <f t="shared" si="103"/>
        <v>63--</v>
      </c>
      <c r="F309" s="5" t="str">
        <f>VLOOKUP(E309,Vlookups!K:M,3,FALSE)</f>
        <v>Op Exp</v>
      </c>
      <c r="G309" s="5" t="str">
        <f t="shared" si="104"/>
        <v>6399</v>
      </c>
      <c r="H309" s="5" t="str">
        <f t="shared" si="105"/>
        <v>GENERAL SUPPLIES</v>
      </c>
      <c r="I309" s="5" t="str">
        <f t="shared" si="106"/>
        <v>026</v>
      </c>
      <c r="J309" s="5" t="str">
        <f>VLOOKUP(I309,Vlookups!A:D,2,FALSE)</f>
        <v>WM LAKES MIDDLE SCHOOL</v>
      </c>
      <c r="K309" s="5" t="str">
        <f>VLOOKUP(I309,Vlookups!A:D,3,FALSE)</f>
        <v>WINDMILL LAKES K8</v>
      </c>
      <c r="L309" s="5" t="str">
        <f t="shared" si="107"/>
        <v>30</v>
      </c>
      <c r="M309" s="5" t="str">
        <f t="shared" si="108"/>
        <v>PFE</v>
      </c>
      <c r="N309" s="5" t="str">
        <f>VLOOKUP(M309,Vlookups!G:I,2,FALSE)</f>
        <v>PARENT AND FAMILY ENGAGMENT</v>
      </c>
      <c r="O309" s="5" t="str">
        <f>VLOOKUP(M309,Vlookups!G:I,3,FALSE)</f>
        <v>FED</v>
      </c>
      <c r="P309" s="6">
        <f t="shared" si="109"/>
        <v>0</v>
      </c>
      <c r="Q309" s="6">
        <f t="shared" si="110"/>
        <v>0</v>
      </c>
      <c r="R309" s="6">
        <f t="shared" si="111"/>
        <v>0</v>
      </c>
      <c r="S309" s="6">
        <f t="shared" si="112"/>
        <v>812.09</v>
      </c>
      <c r="T309" s="6">
        <f t="shared" si="113"/>
        <v>812.09</v>
      </c>
      <c r="U309" t="s">
        <v>343</v>
      </c>
      <c r="V309" t="s">
        <v>54</v>
      </c>
      <c r="W309" s="2">
        <v>0</v>
      </c>
      <c r="X309" s="2">
        <v>0</v>
      </c>
      <c r="Y309" s="2">
        <v>0</v>
      </c>
      <c r="Z309" s="2">
        <v>0</v>
      </c>
      <c r="AA309" s="2">
        <v>812.09</v>
      </c>
      <c r="AB309" s="2">
        <v>812.09</v>
      </c>
    </row>
    <row r="310" spans="1:28">
      <c r="A310" s="5" t="str">
        <f t="shared" si="100"/>
        <v>211</v>
      </c>
      <c r="B310" s="5" t="str">
        <f>VLOOKUP(A310,Vlookups!O:P,2,FALSE)</f>
        <v>FED/GRANT</v>
      </c>
      <c r="C310" s="5" t="str">
        <f t="shared" si="101"/>
        <v>E</v>
      </c>
      <c r="D310" s="5" t="str">
        <f t="shared" si="102"/>
        <v>61</v>
      </c>
      <c r="E310" s="5" t="str">
        <f t="shared" si="103"/>
        <v>63--</v>
      </c>
      <c r="F310" s="5" t="str">
        <f>VLOOKUP(E310,Vlookups!K:M,3,FALSE)</f>
        <v>Op Exp</v>
      </c>
      <c r="G310" s="5" t="str">
        <f t="shared" si="104"/>
        <v>6399</v>
      </c>
      <c r="H310" s="5" t="str">
        <f t="shared" si="105"/>
        <v>GENERAL SUPPLIES</v>
      </c>
      <c r="I310" s="5" t="str">
        <f t="shared" si="106"/>
        <v>027</v>
      </c>
      <c r="J310" s="5" t="str">
        <f>VLOOKUP(I310,Vlookups!A:D,2,FALSE)</f>
        <v>HOUSTON OREM ELEMENTARY</v>
      </c>
      <c r="K310" s="5" t="str">
        <f>VLOOKUP(I310,Vlookups!A:D,3,FALSE)</f>
        <v>OREM K8</v>
      </c>
      <c r="L310" s="5" t="str">
        <f t="shared" si="107"/>
        <v>30</v>
      </c>
      <c r="M310" s="5" t="str">
        <f t="shared" si="108"/>
        <v>PFE</v>
      </c>
      <c r="N310" s="5" t="str">
        <f>VLOOKUP(M310,Vlookups!G:I,2,FALSE)</f>
        <v>PARENT AND FAMILY ENGAGMENT</v>
      </c>
      <c r="O310" s="5" t="str">
        <f>VLOOKUP(M310,Vlookups!G:I,3,FALSE)</f>
        <v>FED</v>
      </c>
      <c r="P310" s="6">
        <f t="shared" si="109"/>
        <v>812.09</v>
      </c>
      <c r="Q310" s="6">
        <f t="shared" si="110"/>
        <v>0</v>
      </c>
      <c r="R310" s="6">
        <f t="shared" si="111"/>
        <v>0</v>
      </c>
      <c r="S310" s="6">
        <f t="shared" si="112"/>
        <v>0</v>
      </c>
      <c r="T310" s="6">
        <f t="shared" si="113"/>
        <v>-812.09</v>
      </c>
      <c r="U310" t="s">
        <v>344</v>
      </c>
      <c r="V310" t="s">
        <v>54</v>
      </c>
      <c r="W310" s="2">
        <v>812.09</v>
      </c>
      <c r="X310" s="2">
        <v>0</v>
      </c>
      <c r="Y310" s="2">
        <v>0</v>
      </c>
      <c r="Z310" s="2">
        <v>812.09</v>
      </c>
      <c r="AA310" s="2">
        <v>0</v>
      </c>
      <c r="AB310" s="3">
        <v>-812.09</v>
      </c>
    </row>
    <row r="311" spans="1:28">
      <c r="A311" s="5" t="str">
        <f t="shared" si="100"/>
        <v>211</v>
      </c>
      <c r="B311" s="5" t="str">
        <f>VLOOKUP(A311,Vlookups!O:P,2,FALSE)</f>
        <v>FED/GRANT</v>
      </c>
      <c r="C311" s="5" t="str">
        <f t="shared" si="101"/>
        <v>E</v>
      </c>
      <c r="D311" s="5" t="str">
        <f t="shared" si="102"/>
        <v>61</v>
      </c>
      <c r="E311" s="5" t="str">
        <f t="shared" si="103"/>
        <v>63--</v>
      </c>
      <c r="F311" s="5" t="str">
        <f>VLOOKUP(E311,Vlookups!K:M,3,FALSE)</f>
        <v>Op Exp</v>
      </c>
      <c r="G311" s="5" t="str">
        <f t="shared" si="104"/>
        <v>6399</v>
      </c>
      <c r="H311" s="5" t="str">
        <f t="shared" si="105"/>
        <v>GENERAL SUPPLIES</v>
      </c>
      <c r="I311" s="5" t="str">
        <f t="shared" si="106"/>
        <v>027</v>
      </c>
      <c r="J311" s="5" t="str">
        <f>VLOOKUP(I311,Vlookups!A:D,2,FALSE)</f>
        <v>HOUSTON OREM ELEMENTARY</v>
      </c>
      <c r="K311" s="5" t="str">
        <f>VLOOKUP(I311,Vlookups!A:D,3,FALSE)</f>
        <v>OREM K8</v>
      </c>
      <c r="L311" s="5" t="str">
        <f t="shared" si="107"/>
        <v>30</v>
      </c>
      <c r="M311" s="5" t="str">
        <f t="shared" si="108"/>
        <v>PFE</v>
      </c>
      <c r="N311" s="5" t="str">
        <f>VLOOKUP(M311,Vlookups!G:I,2,FALSE)</f>
        <v>PARENT AND FAMILY ENGAGMENT</v>
      </c>
      <c r="O311" s="5" t="str">
        <f>VLOOKUP(M311,Vlookups!G:I,3,FALSE)</f>
        <v>FED</v>
      </c>
      <c r="P311" s="6">
        <f t="shared" si="109"/>
        <v>0</v>
      </c>
      <c r="Q311" s="6">
        <f t="shared" si="110"/>
        <v>0</v>
      </c>
      <c r="R311" s="6">
        <f t="shared" si="111"/>
        <v>0</v>
      </c>
      <c r="S311" s="6">
        <f t="shared" si="112"/>
        <v>812.09</v>
      </c>
      <c r="T311" s="6">
        <f t="shared" si="113"/>
        <v>812.09</v>
      </c>
      <c r="U311" t="s">
        <v>345</v>
      </c>
      <c r="V311" t="s">
        <v>54</v>
      </c>
      <c r="W311" s="2">
        <v>0</v>
      </c>
      <c r="X311" s="2">
        <v>0</v>
      </c>
      <c r="Y311" s="2">
        <v>0</v>
      </c>
      <c r="Z311" s="2">
        <v>0</v>
      </c>
      <c r="AA311" s="2">
        <v>812.09</v>
      </c>
      <c r="AB311" s="2">
        <v>812.09</v>
      </c>
    </row>
    <row r="312" spans="1:28">
      <c r="A312" s="5" t="str">
        <f t="shared" si="100"/>
        <v>211</v>
      </c>
      <c r="B312" s="5" t="str">
        <f>VLOOKUP(A312,Vlookups!O:P,2,FALSE)</f>
        <v>FED/GRANT</v>
      </c>
      <c r="C312" s="5" t="str">
        <f t="shared" si="101"/>
        <v>E</v>
      </c>
      <c r="D312" s="5" t="str">
        <f t="shared" si="102"/>
        <v>61</v>
      </c>
      <c r="E312" s="5" t="str">
        <f t="shared" si="103"/>
        <v>63--</v>
      </c>
      <c r="F312" s="5" t="str">
        <f>VLOOKUP(E312,Vlookups!K:M,3,FALSE)</f>
        <v>Op Exp</v>
      </c>
      <c r="G312" s="5" t="str">
        <f t="shared" si="104"/>
        <v>6399</v>
      </c>
      <c r="H312" s="5" t="str">
        <f t="shared" si="105"/>
        <v>GENERAL SUPPLIES</v>
      </c>
      <c r="I312" s="5" t="str">
        <f t="shared" si="106"/>
        <v>028</v>
      </c>
      <c r="J312" s="5" t="str">
        <f>VLOOKUP(I312,Vlookups!A:D,2,FALSE)</f>
        <v>HOUSTON OREM MIDDLE SCHOOL</v>
      </c>
      <c r="K312" s="5" t="str">
        <f>VLOOKUP(I312,Vlookups!A:D,3,FALSE)</f>
        <v>OREM K8</v>
      </c>
      <c r="L312" s="5" t="str">
        <f t="shared" si="107"/>
        <v>30</v>
      </c>
      <c r="M312" s="5" t="str">
        <f t="shared" si="108"/>
        <v>PFE</v>
      </c>
      <c r="N312" s="5" t="str">
        <f>VLOOKUP(M312,Vlookups!G:I,2,FALSE)</f>
        <v>PARENT AND FAMILY ENGAGMENT</v>
      </c>
      <c r="O312" s="5" t="str">
        <f>VLOOKUP(M312,Vlookups!G:I,3,FALSE)</f>
        <v>FED</v>
      </c>
      <c r="P312" s="6">
        <f t="shared" si="109"/>
        <v>812.09</v>
      </c>
      <c r="Q312" s="6">
        <f t="shared" si="110"/>
        <v>0</v>
      </c>
      <c r="R312" s="6">
        <f t="shared" si="111"/>
        <v>0</v>
      </c>
      <c r="S312" s="6">
        <f t="shared" si="112"/>
        <v>0</v>
      </c>
      <c r="T312" s="6">
        <f t="shared" si="113"/>
        <v>-812.09</v>
      </c>
      <c r="U312" t="s">
        <v>346</v>
      </c>
      <c r="V312" t="s">
        <v>54</v>
      </c>
      <c r="W312" s="2">
        <v>812.09</v>
      </c>
      <c r="X312" s="2">
        <v>0</v>
      </c>
      <c r="Y312" s="2">
        <v>0</v>
      </c>
      <c r="Z312" s="2">
        <v>812.09</v>
      </c>
      <c r="AA312" s="2">
        <v>0</v>
      </c>
      <c r="AB312" s="3">
        <v>-812.09</v>
      </c>
    </row>
    <row r="313" spans="1:28">
      <c r="A313" s="5" t="str">
        <f t="shared" si="100"/>
        <v>211</v>
      </c>
      <c r="B313" s="5" t="str">
        <f>VLOOKUP(A313,Vlookups!O:P,2,FALSE)</f>
        <v>FED/GRANT</v>
      </c>
      <c r="C313" s="5" t="str">
        <f t="shared" si="101"/>
        <v>E</v>
      </c>
      <c r="D313" s="5" t="str">
        <f t="shared" si="102"/>
        <v>61</v>
      </c>
      <c r="E313" s="5" t="str">
        <f t="shared" si="103"/>
        <v>63--</v>
      </c>
      <c r="F313" s="5" t="str">
        <f>VLOOKUP(E313,Vlookups!K:M,3,FALSE)</f>
        <v>Op Exp</v>
      </c>
      <c r="G313" s="5" t="str">
        <f t="shared" si="104"/>
        <v>6399</v>
      </c>
      <c r="H313" s="5" t="str">
        <f t="shared" si="105"/>
        <v>GENERAL SUPPLIES</v>
      </c>
      <c r="I313" s="5" t="str">
        <f t="shared" si="106"/>
        <v>028</v>
      </c>
      <c r="J313" s="5" t="str">
        <f>VLOOKUP(I313,Vlookups!A:D,2,FALSE)</f>
        <v>HOUSTON OREM MIDDLE SCHOOL</v>
      </c>
      <c r="K313" s="5" t="str">
        <f>VLOOKUP(I313,Vlookups!A:D,3,FALSE)</f>
        <v>OREM K8</v>
      </c>
      <c r="L313" s="5" t="str">
        <f t="shared" si="107"/>
        <v>30</v>
      </c>
      <c r="M313" s="5" t="str">
        <f t="shared" si="108"/>
        <v>PFE</v>
      </c>
      <c r="N313" s="5" t="str">
        <f>VLOOKUP(M313,Vlookups!G:I,2,FALSE)</f>
        <v>PARENT AND FAMILY ENGAGMENT</v>
      </c>
      <c r="O313" s="5" t="str">
        <f>VLOOKUP(M313,Vlookups!G:I,3,FALSE)</f>
        <v>FED</v>
      </c>
      <c r="P313" s="6">
        <f t="shared" si="109"/>
        <v>0</v>
      </c>
      <c r="Q313" s="6">
        <f t="shared" si="110"/>
        <v>0</v>
      </c>
      <c r="R313" s="6">
        <f t="shared" si="111"/>
        <v>0</v>
      </c>
      <c r="S313" s="6">
        <f t="shared" si="112"/>
        <v>812.09</v>
      </c>
      <c r="T313" s="6">
        <f t="shared" si="113"/>
        <v>812.09</v>
      </c>
      <c r="U313" t="s">
        <v>347</v>
      </c>
      <c r="V313" t="s">
        <v>54</v>
      </c>
      <c r="W313" s="2">
        <v>0</v>
      </c>
      <c r="X313" s="2">
        <v>0</v>
      </c>
      <c r="Y313" s="2">
        <v>0</v>
      </c>
      <c r="Z313" s="2">
        <v>0</v>
      </c>
      <c r="AA313" s="2">
        <v>812.09</v>
      </c>
      <c r="AB313" s="2">
        <v>812.09</v>
      </c>
    </row>
    <row r="314" spans="1:28">
      <c r="A314" s="5" t="str">
        <f t="shared" si="100"/>
        <v>211</v>
      </c>
      <c r="B314" s="5" t="str">
        <f>VLOOKUP(A314,Vlookups!O:P,2,FALSE)</f>
        <v>FED/GRANT</v>
      </c>
      <c r="C314" s="5" t="str">
        <f t="shared" si="101"/>
        <v>E</v>
      </c>
      <c r="D314" s="5" t="str">
        <f t="shared" si="102"/>
        <v>61</v>
      </c>
      <c r="E314" s="5" t="str">
        <f t="shared" si="103"/>
        <v>63--</v>
      </c>
      <c r="F314" s="5" t="str">
        <f>VLOOKUP(E314,Vlookups!K:M,3,FALSE)</f>
        <v>Op Exp</v>
      </c>
      <c r="G314" s="5" t="str">
        <f t="shared" si="104"/>
        <v>6399</v>
      </c>
      <c r="H314" s="5" t="str">
        <f t="shared" si="105"/>
        <v>GENERAL SUPPLIES</v>
      </c>
      <c r="I314" s="5" t="str">
        <f t="shared" si="106"/>
        <v>030</v>
      </c>
      <c r="J314" s="5" t="str">
        <f>VLOOKUP(I314,Vlookups!A:D,2,FALSE)</f>
        <v>COLLEGE STATION ELEMENTARY</v>
      </c>
      <c r="K314" s="5" t="str">
        <f>VLOOKUP(I314,Vlookups!A:D,3,FALSE)</f>
        <v>COLLEGE STATION K8</v>
      </c>
      <c r="L314" s="5" t="str">
        <f t="shared" si="107"/>
        <v>30</v>
      </c>
      <c r="M314" s="5" t="str">
        <f t="shared" si="108"/>
        <v>PFE</v>
      </c>
      <c r="N314" s="5" t="str">
        <f>VLOOKUP(M314,Vlookups!G:I,2,FALSE)</f>
        <v>PARENT AND FAMILY ENGAGMENT</v>
      </c>
      <c r="O314" s="5" t="str">
        <f>VLOOKUP(M314,Vlookups!G:I,3,FALSE)</f>
        <v>FED</v>
      </c>
      <c r="P314" s="6">
        <f t="shared" si="109"/>
        <v>812.09</v>
      </c>
      <c r="Q314" s="6">
        <f t="shared" si="110"/>
        <v>0</v>
      </c>
      <c r="R314" s="6">
        <f t="shared" si="111"/>
        <v>0</v>
      </c>
      <c r="S314" s="6">
        <f t="shared" si="112"/>
        <v>0</v>
      </c>
      <c r="T314" s="6">
        <f t="shared" si="113"/>
        <v>-812.09</v>
      </c>
      <c r="U314" t="s">
        <v>348</v>
      </c>
      <c r="V314" t="s">
        <v>54</v>
      </c>
      <c r="W314" s="2">
        <v>812.09</v>
      </c>
      <c r="X314" s="2">
        <v>0</v>
      </c>
      <c r="Y314" s="2">
        <v>0</v>
      </c>
      <c r="Z314" s="2">
        <v>812.09</v>
      </c>
      <c r="AA314" s="2">
        <v>0</v>
      </c>
      <c r="AB314" s="3">
        <v>-812.09</v>
      </c>
    </row>
    <row r="315" spans="1:28">
      <c r="A315" s="5" t="str">
        <f t="shared" si="100"/>
        <v>211</v>
      </c>
      <c r="B315" s="5" t="str">
        <f>VLOOKUP(A315,Vlookups!O:P,2,FALSE)</f>
        <v>FED/GRANT</v>
      </c>
      <c r="C315" s="5" t="str">
        <f t="shared" si="101"/>
        <v>E</v>
      </c>
      <c r="D315" s="5" t="str">
        <f t="shared" si="102"/>
        <v>61</v>
      </c>
      <c r="E315" s="5" t="str">
        <f t="shared" si="103"/>
        <v>63--</v>
      </c>
      <c r="F315" s="5" t="str">
        <f>VLOOKUP(E315,Vlookups!K:M,3,FALSE)</f>
        <v>Op Exp</v>
      </c>
      <c r="G315" s="5" t="str">
        <f t="shared" si="104"/>
        <v>6399</v>
      </c>
      <c r="H315" s="5" t="str">
        <f t="shared" si="105"/>
        <v>GENERAL SUPPLIES</v>
      </c>
      <c r="I315" s="5" t="str">
        <f t="shared" si="106"/>
        <v>030</v>
      </c>
      <c r="J315" s="5" t="str">
        <f>VLOOKUP(I315,Vlookups!A:D,2,FALSE)</f>
        <v>COLLEGE STATION ELEMENTARY</v>
      </c>
      <c r="K315" s="5" t="str">
        <f>VLOOKUP(I315,Vlookups!A:D,3,FALSE)</f>
        <v>COLLEGE STATION K8</v>
      </c>
      <c r="L315" s="5" t="str">
        <f t="shared" si="107"/>
        <v>30</v>
      </c>
      <c r="M315" s="5" t="str">
        <f t="shared" si="108"/>
        <v>PFE</v>
      </c>
      <c r="N315" s="5" t="str">
        <f>VLOOKUP(M315,Vlookups!G:I,2,FALSE)</f>
        <v>PARENT AND FAMILY ENGAGMENT</v>
      </c>
      <c r="O315" s="5" t="str">
        <f>VLOOKUP(M315,Vlookups!G:I,3,FALSE)</f>
        <v>FED</v>
      </c>
      <c r="P315" s="6">
        <f t="shared" si="109"/>
        <v>0</v>
      </c>
      <c r="Q315" s="6">
        <f t="shared" si="110"/>
        <v>0</v>
      </c>
      <c r="R315" s="6">
        <f t="shared" si="111"/>
        <v>0</v>
      </c>
      <c r="S315" s="6">
        <f t="shared" si="112"/>
        <v>812.09</v>
      </c>
      <c r="T315" s="6">
        <f t="shared" si="113"/>
        <v>812.09</v>
      </c>
      <c r="U315" t="s">
        <v>349</v>
      </c>
      <c r="V315" t="s">
        <v>54</v>
      </c>
      <c r="W315" s="2">
        <v>0</v>
      </c>
      <c r="X315" s="2">
        <v>0</v>
      </c>
      <c r="Y315" s="2">
        <v>0</v>
      </c>
      <c r="Z315" s="2">
        <v>0</v>
      </c>
      <c r="AA315" s="2">
        <v>812.09</v>
      </c>
      <c r="AB315" s="2">
        <v>812.09</v>
      </c>
    </row>
    <row r="316" spans="1:28">
      <c r="A316" s="5" t="str">
        <f t="shared" si="100"/>
        <v>211</v>
      </c>
      <c r="B316" s="5" t="str">
        <f>VLOOKUP(A316,Vlookups!O:P,2,FALSE)</f>
        <v>FED/GRANT</v>
      </c>
      <c r="C316" s="5" t="str">
        <f t="shared" si="101"/>
        <v>E</v>
      </c>
      <c r="D316" s="5" t="str">
        <f t="shared" si="102"/>
        <v>61</v>
      </c>
      <c r="E316" s="5" t="str">
        <f t="shared" si="103"/>
        <v>63--</v>
      </c>
      <c r="F316" s="5" t="str">
        <f>VLOOKUP(E316,Vlookups!K:M,3,FALSE)</f>
        <v>Op Exp</v>
      </c>
      <c r="G316" s="5" t="str">
        <f t="shared" si="104"/>
        <v>6399</v>
      </c>
      <c r="H316" s="5" t="str">
        <f t="shared" si="105"/>
        <v>GENERAL SUPPLIES</v>
      </c>
      <c r="I316" s="5" t="str">
        <f t="shared" si="106"/>
        <v>031</v>
      </c>
      <c r="J316" s="5" t="str">
        <f>VLOOKUP(I316,Vlookups!A:D,2,FALSE)</f>
        <v>COLLEGE STATION MIDDLE SCHOOL</v>
      </c>
      <c r="K316" s="5" t="str">
        <f>VLOOKUP(I316,Vlookups!A:D,3,FALSE)</f>
        <v>COLLEGE STATION K8</v>
      </c>
      <c r="L316" s="5" t="str">
        <f t="shared" si="107"/>
        <v>30</v>
      </c>
      <c r="M316" s="5" t="str">
        <f t="shared" si="108"/>
        <v>PFE</v>
      </c>
      <c r="N316" s="5" t="str">
        <f>VLOOKUP(M316,Vlookups!G:I,2,FALSE)</f>
        <v>PARENT AND FAMILY ENGAGMENT</v>
      </c>
      <c r="O316" s="5" t="str">
        <f>VLOOKUP(M316,Vlookups!G:I,3,FALSE)</f>
        <v>FED</v>
      </c>
      <c r="P316" s="6">
        <f t="shared" si="109"/>
        <v>812.09</v>
      </c>
      <c r="Q316" s="6">
        <f t="shared" si="110"/>
        <v>0</v>
      </c>
      <c r="R316" s="6">
        <f t="shared" si="111"/>
        <v>0</v>
      </c>
      <c r="S316" s="6">
        <f t="shared" si="112"/>
        <v>0</v>
      </c>
      <c r="T316" s="6">
        <f t="shared" si="113"/>
        <v>-812.09</v>
      </c>
      <c r="U316" t="s">
        <v>350</v>
      </c>
      <c r="V316" t="s">
        <v>54</v>
      </c>
      <c r="W316" s="2">
        <v>812.09</v>
      </c>
      <c r="X316" s="2">
        <v>0</v>
      </c>
      <c r="Y316" s="2">
        <v>0</v>
      </c>
      <c r="Z316" s="2">
        <v>812.09</v>
      </c>
      <c r="AA316" s="2">
        <v>0</v>
      </c>
      <c r="AB316" s="3">
        <v>-812.09</v>
      </c>
    </row>
    <row r="317" spans="1:28">
      <c r="A317" s="5" t="str">
        <f t="shared" si="100"/>
        <v>211</v>
      </c>
      <c r="B317" s="5" t="str">
        <f>VLOOKUP(A317,Vlookups!O:P,2,FALSE)</f>
        <v>FED/GRANT</v>
      </c>
      <c r="C317" s="5" t="str">
        <f t="shared" si="101"/>
        <v>E</v>
      </c>
      <c r="D317" s="5" t="str">
        <f t="shared" si="102"/>
        <v>61</v>
      </c>
      <c r="E317" s="5" t="str">
        <f t="shared" si="103"/>
        <v>63--</v>
      </c>
      <c r="F317" s="5" t="str">
        <f>VLOOKUP(E317,Vlookups!K:M,3,FALSE)</f>
        <v>Op Exp</v>
      </c>
      <c r="G317" s="5" t="str">
        <f t="shared" si="104"/>
        <v>6399</v>
      </c>
      <c r="H317" s="5" t="str">
        <f t="shared" si="105"/>
        <v>GENERAL SUPPLIES</v>
      </c>
      <c r="I317" s="5" t="str">
        <f t="shared" si="106"/>
        <v>031</v>
      </c>
      <c r="J317" s="5" t="str">
        <f>VLOOKUP(I317,Vlookups!A:D,2,FALSE)</f>
        <v>COLLEGE STATION MIDDLE SCHOOL</v>
      </c>
      <c r="K317" s="5" t="str">
        <f>VLOOKUP(I317,Vlookups!A:D,3,FALSE)</f>
        <v>COLLEGE STATION K8</v>
      </c>
      <c r="L317" s="5" t="str">
        <f t="shared" si="107"/>
        <v>30</v>
      </c>
      <c r="M317" s="5" t="str">
        <f t="shared" si="108"/>
        <v>PFE</v>
      </c>
      <c r="N317" s="5" t="str">
        <f>VLOOKUP(M317,Vlookups!G:I,2,FALSE)</f>
        <v>PARENT AND FAMILY ENGAGMENT</v>
      </c>
      <c r="O317" s="5" t="str">
        <f>VLOOKUP(M317,Vlookups!G:I,3,FALSE)</f>
        <v>FED</v>
      </c>
      <c r="P317" s="6">
        <f t="shared" si="109"/>
        <v>0</v>
      </c>
      <c r="Q317" s="6">
        <f t="shared" si="110"/>
        <v>0</v>
      </c>
      <c r="R317" s="6">
        <f t="shared" si="111"/>
        <v>0</v>
      </c>
      <c r="S317" s="6">
        <f t="shared" si="112"/>
        <v>812.09</v>
      </c>
      <c r="T317" s="6">
        <f t="shared" si="113"/>
        <v>812.09</v>
      </c>
      <c r="U317" t="s">
        <v>351</v>
      </c>
      <c r="V317" t="s">
        <v>54</v>
      </c>
      <c r="W317" s="2">
        <v>0</v>
      </c>
      <c r="X317" s="2">
        <v>0</v>
      </c>
      <c r="Y317" s="2">
        <v>0</v>
      </c>
      <c r="Z317" s="2">
        <v>0</v>
      </c>
      <c r="AA317" s="2">
        <v>812.09</v>
      </c>
      <c r="AB317" s="2">
        <v>812.09</v>
      </c>
    </row>
    <row r="318" spans="1:28">
      <c r="A318" s="5" t="str">
        <f t="shared" si="100"/>
        <v>211</v>
      </c>
      <c r="B318" s="5" t="str">
        <f>VLOOKUP(A318,Vlookups!O:P,2,FALSE)</f>
        <v>FED/GRANT</v>
      </c>
      <c r="C318" s="5" t="str">
        <f t="shared" si="101"/>
        <v>E</v>
      </c>
      <c r="D318" s="5" t="str">
        <f t="shared" si="102"/>
        <v>61</v>
      </c>
      <c r="E318" s="5" t="str">
        <f t="shared" si="103"/>
        <v>63--</v>
      </c>
      <c r="F318" s="5" t="str">
        <f>VLOOKUP(E318,Vlookups!K:M,3,FALSE)</f>
        <v>Op Exp</v>
      </c>
      <c r="G318" s="5" t="str">
        <f t="shared" si="104"/>
        <v>6399</v>
      </c>
      <c r="H318" s="5" t="str">
        <f t="shared" si="105"/>
        <v>GENERAL SUPPLIES</v>
      </c>
      <c r="I318" s="5" t="str">
        <f t="shared" si="106"/>
        <v>032</v>
      </c>
      <c r="J318" s="5" t="str">
        <f>VLOOKUP(I318,Vlookups!A:D,2,FALSE)</f>
        <v>LANCASTER HS</v>
      </c>
      <c r="K318" s="5" t="str">
        <f>VLOOKUP(I318,Vlookups!A:D,3,FALSE)</f>
        <v>LANCASTER HS</v>
      </c>
      <c r="L318" s="5" t="str">
        <f t="shared" si="107"/>
        <v>30</v>
      </c>
      <c r="M318" s="5" t="str">
        <f t="shared" si="108"/>
        <v>PFE</v>
      </c>
      <c r="N318" s="5" t="str">
        <f>VLOOKUP(M318,Vlookups!G:I,2,FALSE)</f>
        <v>PARENT AND FAMILY ENGAGMENT</v>
      </c>
      <c r="O318" s="5" t="str">
        <f>VLOOKUP(M318,Vlookups!G:I,3,FALSE)</f>
        <v>FED</v>
      </c>
      <c r="P318" s="6">
        <f t="shared" si="109"/>
        <v>812.09</v>
      </c>
      <c r="Q318" s="6">
        <f t="shared" si="110"/>
        <v>0</v>
      </c>
      <c r="R318" s="6">
        <f t="shared" si="111"/>
        <v>0</v>
      </c>
      <c r="S318" s="6">
        <f t="shared" si="112"/>
        <v>0</v>
      </c>
      <c r="T318" s="6">
        <f t="shared" si="113"/>
        <v>-812.09</v>
      </c>
      <c r="U318" t="s">
        <v>352</v>
      </c>
      <c r="V318" t="s">
        <v>54</v>
      </c>
      <c r="W318" s="2">
        <v>812.09</v>
      </c>
      <c r="X318" s="2">
        <v>0</v>
      </c>
      <c r="Y318" s="2">
        <v>0</v>
      </c>
      <c r="Z318" s="2">
        <v>812.09</v>
      </c>
      <c r="AA318" s="2">
        <v>0</v>
      </c>
      <c r="AB318" s="3">
        <v>-812.09</v>
      </c>
    </row>
    <row r="319" spans="1:28">
      <c r="A319" s="5" t="str">
        <f t="shared" si="100"/>
        <v>211</v>
      </c>
      <c r="B319" s="5" t="str">
        <f>VLOOKUP(A319,Vlookups!O:P,2,FALSE)</f>
        <v>FED/GRANT</v>
      </c>
      <c r="C319" s="5" t="str">
        <f t="shared" si="101"/>
        <v>E</v>
      </c>
      <c r="D319" s="5" t="str">
        <f t="shared" si="102"/>
        <v>61</v>
      </c>
      <c r="E319" s="5" t="str">
        <f t="shared" si="103"/>
        <v>63--</v>
      </c>
      <c r="F319" s="5" t="str">
        <f>VLOOKUP(E319,Vlookups!K:M,3,FALSE)</f>
        <v>Op Exp</v>
      </c>
      <c r="G319" s="5" t="str">
        <f t="shared" si="104"/>
        <v>6399</v>
      </c>
      <c r="H319" s="5" t="str">
        <f t="shared" si="105"/>
        <v>GENERAL SUPPLIES</v>
      </c>
      <c r="I319" s="5" t="str">
        <f t="shared" si="106"/>
        <v>032</v>
      </c>
      <c r="J319" s="5" t="str">
        <f>VLOOKUP(I319,Vlookups!A:D,2,FALSE)</f>
        <v>LANCASTER HS</v>
      </c>
      <c r="K319" s="5" t="str">
        <f>VLOOKUP(I319,Vlookups!A:D,3,FALSE)</f>
        <v>LANCASTER HS</v>
      </c>
      <c r="L319" s="5" t="str">
        <f t="shared" si="107"/>
        <v>30</v>
      </c>
      <c r="M319" s="5" t="str">
        <f t="shared" si="108"/>
        <v>PFE</v>
      </c>
      <c r="N319" s="5" t="str">
        <f>VLOOKUP(M319,Vlookups!G:I,2,FALSE)</f>
        <v>PARENT AND FAMILY ENGAGMENT</v>
      </c>
      <c r="O319" s="5" t="str">
        <f>VLOOKUP(M319,Vlookups!G:I,3,FALSE)</f>
        <v>FED</v>
      </c>
      <c r="P319" s="6">
        <f t="shared" si="109"/>
        <v>0</v>
      </c>
      <c r="Q319" s="6">
        <f t="shared" si="110"/>
        <v>0</v>
      </c>
      <c r="R319" s="6">
        <f t="shared" si="111"/>
        <v>0</v>
      </c>
      <c r="S319" s="6">
        <f t="shared" si="112"/>
        <v>812.09</v>
      </c>
      <c r="T319" s="6">
        <f t="shared" si="113"/>
        <v>812.09</v>
      </c>
      <c r="U319" t="s">
        <v>353</v>
      </c>
      <c r="V319" t="s">
        <v>54</v>
      </c>
      <c r="W319" s="2">
        <v>0</v>
      </c>
      <c r="X319" s="2">
        <v>0</v>
      </c>
      <c r="Y319" s="2">
        <v>0</v>
      </c>
      <c r="Z319" s="2">
        <v>0</v>
      </c>
      <c r="AA319" s="2">
        <v>812.09</v>
      </c>
      <c r="AB319" s="2">
        <v>812.09</v>
      </c>
    </row>
    <row r="320" spans="1:28">
      <c r="A320" s="5" t="str">
        <f t="shared" si="100"/>
        <v>211</v>
      </c>
      <c r="B320" s="5" t="str">
        <f>VLOOKUP(A320,Vlookups!O:P,2,FALSE)</f>
        <v>FED/GRANT</v>
      </c>
      <c r="C320" s="5" t="str">
        <f t="shared" si="101"/>
        <v>E</v>
      </c>
      <c r="D320" s="5" t="str">
        <f t="shared" si="102"/>
        <v>61</v>
      </c>
      <c r="E320" s="5" t="str">
        <f t="shared" si="103"/>
        <v>63--</v>
      </c>
      <c r="F320" s="5" t="str">
        <f>VLOOKUP(E320,Vlookups!K:M,3,FALSE)</f>
        <v>Op Exp</v>
      </c>
      <c r="G320" s="5" t="str">
        <f t="shared" si="104"/>
        <v>6399</v>
      </c>
      <c r="H320" s="5" t="str">
        <f t="shared" si="105"/>
        <v>GENERAL SUPPLIES</v>
      </c>
      <c r="I320" s="5" t="str">
        <f t="shared" si="106"/>
        <v>033</v>
      </c>
      <c r="J320" s="5" t="str">
        <f>VLOOKUP(I320,Vlookups!A:D,2,FALSE)</f>
        <v>WINDMILL LAKES HS</v>
      </c>
      <c r="K320" s="5" t="str">
        <f>VLOOKUP(I320,Vlookups!A:D,3,FALSE)</f>
        <v>WINDMILL LAKES HS</v>
      </c>
      <c r="L320" s="5" t="str">
        <f t="shared" si="107"/>
        <v>30</v>
      </c>
      <c r="M320" s="5" t="str">
        <f t="shared" si="108"/>
        <v>PFE</v>
      </c>
      <c r="N320" s="5" t="str">
        <f>VLOOKUP(M320,Vlookups!G:I,2,FALSE)</f>
        <v>PARENT AND FAMILY ENGAGMENT</v>
      </c>
      <c r="O320" s="5" t="str">
        <f>VLOOKUP(M320,Vlookups!G:I,3,FALSE)</f>
        <v>FED</v>
      </c>
      <c r="P320" s="6">
        <f t="shared" si="109"/>
        <v>812.09</v>
      </c>
      <c r="Q320" s="6">
        <f t="shared" si="110"/>
        <v>0</v>
      </c>
      <c r="R320" s="6">
        <f t="shared" si="111"/>
        <v>0</v>
      </c>
      <c r="S320" s="6">
        <f t="shared" si="112"/>
        <v>0</v>
      </c>
      <c r="T320" s="6">
        <f t="shared" si="113"/>
        <v>-812.09</v>
      </c>
      <c r="U320" t="s">
        <v>354</v>
      </c>
      <c r="V320" t="s">
        <v>54</v>
      </c>
      <c r="W320" s="2">
        <v>812.09</v>
      </c>
      <c r="X320" s="2">
        <v>0</v>
      </c>
      <c r="Y320" s="2">
        <v>0</v>
      </c>
      <c r="Z320" s="2">
        <v>812.09</v>
      </c>
      <c r="AA320" s="2">
        <v>0</v>
      </c>
      <c r="AB320" s="3">
        <v>-812.09</v>
      </c>
    </row>
    <row r="321" spans="1:28">
      <c r="A321" s="5" t="str">
        <f t="shared" si="100"/>
        <v>211</v>
      </c>
      <c r="B321" s="5" t="str">
        <f>VLOOKUP(A321,Vlookups!O:P,2,FALSE)</f>
        <v>FED/GRANT</v>
      </c>
      <c r="C321" s="5" t="str">
        <f t="shared" si="101"/>
        <v>E</v>
      </c>
      <c r="D321" s="5" t="str">
        <f t="shared" si="102"/>
        <v>61</v>
      </c>
      <c r="E321" s="5" t="str">
        <f t="shared" si="103"/>
        <v>63--</v>
      </c>
      <c r="F321" s="5" t="str">
        <f>VLOOKUP(E321,Vlookups!K:M,3,FALSE)</f>
        <v>Op Exp</v>
      </c>
      <c r="G321" s="5" t="str">
        <f t="shared" si="104"/>
        <v>6399</v>
      </c>
      <c r="H321" s="5" t="str">
        <f t="shared" si="105"/>
        <v>GENERAL SUPPLIES</v>
      </c>
      <c r="I321" s="5" t="str">
        <f t="shared" si="106"/>
        <v>033</v>
      </c>
      <c r="J321" s="5" t="str">
        <f>VLOOKUP(I321,Vlookups!A:D,2,FALSE)</f>
        <v>WINDMILL LAKES HS</v>
      </c>
      <c r="K321" s="5" t="str">
        <f>VLOOKUP(I321,Vlookups!A:D,3,FALSE)</f>
        <v>WINDMILL LAKES HS</v>
      </c>
      <c r="L321" s="5" t="str">
        <f t="shared" si="107"/>
        <v>30</v>
      </c>
      <c r="M321" s="5" t="str">
        <f t="shared" si="108"/>
        <v>PFE</v>
      </c>
      <c r="N321" s="5" t="str">
        <f>VLOOKUP(M321,Vlookups!G:I,2,FALSE)</f>
        <v>PARENT AND FAMILY ENGAGMENT</v>
      </c>
      <c r="O321" s="5" t="str">
        <f>VLOOKUP(M321,Vlookups!G:I,3,FALSE)</f>
        <v>FED</v>
      </c>
      <c r="P321" s="6">
        <f t="shared" si="109"/>
        <v>0</v>
      </c>
      <c r="Q321" s="6">
        <f t="shared" si="110"/>
        <v>0</v>
      </c>
      <c r="R321" s="6">
        <f t="shared" si="111"/>
        <v>0</v>
      </c>
      <c r="S321" s="6">
        <f t="shared" si="112"/>
        <v>812.09</v>
      </c>
      <c r="T321" s="6">
        <f t="shared" si="113"/>
        <v>812.09</v>
      </c>
      <c r="U321" t="s">
        <v>355</v>
      </c>
      <c r="V321" t="s">
        <v>54</v>
      </c>
      <c r="W321" s="2">
        <v>0</v>
      </c>
      <c r="X321" s="2">
        <v>0</v>
      </c>
      <c r="Y321" s="2">
        <v>0</v>
      </c>
      <c r="Z321" s="2">
        <v>0</v>
      </c>
      <c r="AA321" s="2">
        <v>812.09</v>
      </c>
      <c r="AB321" s="2">
        <v>812.09</v>
      </c>
    </row>
    <row r="322" spans="1:28">
      <c r="A322" s="5" t="str">
        <f t="shared" si="100"/>
        <v>211</v>
      </c>
      <c r="B322" s="5" t="str">
        <f>VLOOKUP(A322,Vlookups!O:P,2,FALSE)</f>
        <v>FED/GRANT</v>
      </c>
      <c r="C322" s="5" t="str">
        <f t="shared" si="101"/>
        <v>E</v>
      </c>
      <c r="D322" s="5" t="str">
        <f t="shared" si="102"/>
        <v>61</v>
      </c>
      <c r="E322" s="5" t="str">
        <f t="shared" si="103"/>
        <v>63--</v>
      </c>
      <c r="F322" s="5" t="str">
        <f>VLOOKUP(E322,Vlookups!K:M,3,FALSE)</f>
        <v>Op Exp</v>
      </c>
      <c r="G322" s="5" t="str">
        <f t="shared" si="104"/>
        <v>6399</v>
      </c>
      <c r="H322" s="5" t="str">
        <f t="shared" si="105"/>
        <v>GENERAL SUPPLIES</v>
      </c>
      <c r="I322" s="5" t="str">
        <f t="shared" si="106"/>
        <v>034</v>
      </c>
      <c r="J322" s="5" t="str">
        <f>VLOOKUP(I322,Vlookups!A:D,2,FALSE)</f>
        <v>AGGIELAND HIGH SCHOOL</v>
      </c>
      <c r="K322" s="5" t="str">
        <f>VLOOKUP(I322,Vlookups!A:D,3,FALSE)</f>
        <v>AGGIELAND HS</v>
      </c>
      <c r="L322" s="5" t="str">
        <f t="shared" si="107"/>
        <v>30</v>
      </c>
      <c r="M322" s="5" t="str">
        <f t="shared" si="108"/>
        <v>PFE</v>
      </c>
      <c r="N322" s="5" t="str">
        <f>VLOOKUP(M322,Vlookups!G:I,2,FALSE)</f>
        <v>PARENT AND FAMILY ENGAGMENT</v>
      </c>
      <c r="O322" s="5" t="str">
        <f>VLOOKUP(M322,Vlookups!G:I,3,FALSE)</f>
        <v>FED</v>
      </c>
      <c r="P322" s="6">
        <f t="shared" si="109"/>
        <v>812.09</v>
      </c>
      <c r="Q322" s="6">
        <f t="shared" si="110"/>
        <v>0</v>
      </c>
      <c r="R322" s="6">
        <f t="shared" si="111"/>
        <v>0</v>
      </c>
      <c r="S322" s="6">
        <f t="shared" si="112"/>
        <v>0</v>
      </c>
      <c r="T322" s="6">
        <f t="shared" si="113"/>
        <v>-812.09</v>
      </c>
      <c r="U322" t="s">
        <v>356</v>
      </c>
      <c r="V322" t="s">
        <v>54</v>
      </c>
      <c r="W322" s="2">
        <v>812.09</v>
      </c>
      <c r="X322" s="2">
        <v>0</v>
      </c>
      <c r="Y322" s="2">
        <v>0</v>
      </c>
      <c r="Z322" s="2">
        <v>812.09</v>
      </c>
      <c r="AA322" s="2">
        <v>0</v>
      </c>
      <c r="AB322" s="3">
        <v>-812.09</v>
      </c>
    </row>
    <row r="323" spans="1:28">
      <c r="A323" s="5" t="str">
        <f t="shared" si="100"/>
        <v>211</v>
      </c>
      <c r="B323" s="5" t="str">
        <f>VLOOKUP(A323,Vlookups!O:P,2,FALSE)</f>
        <v>FED/GRANT</v>
      </c>
      <c r="C323" s="5" t="str">
        <f t="shared" si="101"/>
        <v>E</v>
      </c>
      <c r="D323" s="5" t="str">
        <f t="shared" si="102"/>
        <v>61</v>
      </c>
      <c r="E323" s="5" t="str">
        <f t="shared" si="103"/>
        <v>63--</v>
      </c>
      <c r="F323" s="5" t="str">
        <f>VLOOKUP(E323,Vlookups!K:M,3,FALSE)</f>
        <v>Op Exp</v>
      </c>
      <c r="G323" s="5" t="str">
        <f t="shared" si="104"/>
        <v>6399</v>
      </c>
      <c r="H323" s="5" t="str">
        <f t="shared" si="105"/>
        <v>GENERAL SUPPLIES</v>
      </c>
      <c r="I323" s="5" t="str">
        <f t="shared" si="106"/>
        <v>034</v>
      </c>
      <c r="J323" s="5" t="str">
        <f>VLOOKUP(I323,Vlookups!A:D,2,FALSE)</f>
        <v>AGGIELAND HIGH SCHOOL</v>
      </c>
      <c r="K323" s="5" t="str">
        <f>VLOOKUP(I323,Vlookups!A:D,3,FALSE)</f>
        <v>AGGIELAND HS</v>
      </c>
      <c r="L323" s="5" t="str">
        <f t="shared" si="107"/>
        <v>30</v>
      </c>
      <c r="M323" s="5" t="str">
        <f t="shared" si="108"/>
        <v>PFE</v>
      </c>
      <c r="N323" s="5" t="str">
        <f>VLOOKUP(M323,Vlookups!G:I,2,FALSE)</f>
        <v>PARENT AND FAMILY ENGAGMENT</v>
      </c>
      <c r="O323" s="5" t="str">
        <f>VLOOKUP(M323,Vlookups!G:I,3,FALSE)</f>
        <v>FED</v>
      </c>
      <c r="P323" s="6">
        <f t="shared" si="109"/>
        <v>0</v>
      </c>
      <c r="Q323" s="6">
        <f t="shared" si="110"/>
        <v>0</v>
      </c>
      <c r="R323" s="6">
        <f t="shared" si="111"/>
        <v>0</v>
      </c>
      <c r="S323" s="6">
        <f t="shared" si="112"/>
        <v>812.09</v>
      </c>
      <c r="T323" s="6">
        <f t="shared" si="113"/>
        <v>812.09</v>
      </c>
      <c r="U323" t="s">
        <v>357</v>
      </c>
      <c r="V323" t="s">
        <v>54</v>
      </c>
      <c r="W323" s="2">
        <v>0</v>
      </c>
      <c r="X323" s="2">
        <v>0</v>
      </c>
      <c r="Y323" s="2">
        <v>0</v>
      </c>
      <c r="Z323" s="2">
        <v>0</v>
      </c>
      <c r="AA323" s="2">
        <v>812.09</v>
      </c>
      <c r="AB323" s="2">
        <v>812.09</v>
      </c>
    </row>
    <row r="324" spans="1:28">
      <c r="A324" s="5" t="str">
        <f t="shared" si="100"/>
        <v>211</v>
      </c>
      <c r="B324" s="5" t="str">
        <f>VLOOKUP(A324,Vlookups!O:P,2,FALSE)</f>
        <v>FED/GRANT</v>
      </c>
      <c r="C324" s="5" t="str">
        <f t="shared" si="101"/>
        <v>E</v>
      </c>
      <c r="D324" s="5" t="str">
        <f t="shared" si="102"/>
        <v>61</v>
      </c>
      <c r="E324" s="5" t="str">
        <f t="shared" si="103"/>
        <v>63--</v>
      </c>
      <c r="F324" s="5" t="str">
        <f>VLOOKUP(E324,Vlookups!K:M,3,FALSE)</f>
        <v>Op Exp</v>
      </c>
      <c r="G324" s="5" t="str">
        <f t="shared" si="104"/>
        <v>6399</v>
      </c>
      <c r="H324" s="5" t="str">
        <f t="shared" si="105"/>
        <v>GENERAL SUPPLIES</v>
      </c>
      <c r="I324" s="5" t="str">
        <f t="shared" si="106"/>
        <v>041</v>
      </c>
      <c r="J324" s="5" t="str">
        <f>VLOOKUP(I324,Vlookups!A:D,2,FALSE)</f>
        <v>BG Rarmiez Middle School</v>
      </c>
      <c r="K324" s="5" t="str">
        <f>VLOOKUP(I324,Vlookups!A:D,3,FALSE)</f>
        <v>BG RAMIREZ K8</v>
      </c>
      <c r="L324" s="5" t="str">
        <f t="shared" si="107"/>
        <v>30</v>
      </c>
      <c r="M324" s="5" t="str">
        <f t="shared" si="108"/>
        <v>PFE</v>
      </c>
      <c r="N324" s="5" t="str">
        <f>VLOOKUP(M324,Vlookups!G:I,2,FALSE)</f>
        <v>PARENT AND FAMILY ENGAGMENT</v>
      </c>
      <c r="O324" s="5" t="str">
        <f>VLOOKUP(M324,Vlookups!G:I,3,FALSE)</f>
        <v>FED</v>
      </c>
      <c r="P324" s="6">
        <f t="shared" si="109"/>
        <v>812.09</v>
      </c>
      <c r="Q324" s="6">
        <f t="shared" si="110"/>
        <v>0</v>
      </c>
      <c r="R324" s="6">
        <f t="shared" si="111"/>
        <v>0</v>
      </c>
      <c r="S324" s="6">
        <f t="shared" si="112"/>
        <v>0</v>
      </c>
      <c r="T324" s="6">
        <f t="shared" si="113"/>
        <v>-812.09</v>
      </c>
      <c r="U324" t="s">
        <v>358</v>
      </c>
      <c r="V324" t="s">
        <v>54</v>
      </c>
      <c r="W324" s="2">
        <v>812.09</v>
      </c>
      <c r="X324" s="2">
        <v>0</v>
      </c>
      <c r="Y324" s="2">
        <v>0</v>
      </c>
      <c r="Z324" s="2">
        <v>812.09</v>
      </c>
      <c r="AA324" s="2">
        <v>0</v>
      </c>
      <c r="AB324" s="3">
        <v>-812.09</v>
      </c>
    </row>
    <row r="325" spans="1:28">
      <c r="A325" s="5" t="str">
        <f t="shared" si="100"/>
        <v>211</v>
      </c>
      <c r="B325" s="5" t="str">
        <f>VLOOKUP(A325,Vlookups!O:P,2,FALSE)</f>
        <v>FED/GRANT</v>
      </c>
      <c r="C325" s="5" t="str">
        <f t="shared" si="101"/>
        <v>E</v>
      </c>
      <c r="D325" s="5" t="str">
        <f t="shared" si="102"/>
        <v>61</v>
      </c>
      <c r="E325" s="5" t="str">
        <f t="shared" si="103"/>
        <v>63--</v>
      </c>
      <c r="F325" s="5" t="str">
        <f>VLOOKUP(E325,Vlookups!K:M,3,FALSE)</f>
        <v>Op Exp</v>
      </c>
      <c r="G325" s="5" t="str">
        <f t="shared" si="104"/>
        <v>6399</v>
      </c>
      <c r="H325" s="5" t="str">
        <f t="shared" si="105"/>
        <v>GENERAL SUPPLIES</v>
      </c>
      <c r="I325" s="5" t="str">
        <f t="shared" si="106"/>
        <v>041</v>
      </c>
      <c r="J325" s="5" t="str">
        <f>VLOOKUP(I325,Vlookups!A:D,2,FALSE)</f>
        <v>BG Rarmiez Middle School</v>
      </c>
      <c r="K325" s="5" t="str">
        <f>VLOOKUP(I325,Vlookups!A:D,3,FALSE)</f>
        <v>BG RAMIREZ K8</v>
      </c>
      <c r="L325" s="5" t="str">
        <f t="shared" si="107"/>
        <v>30</v>
      </c>
      <c r="M325" s="5" t="str">
        <f t="shared" si="108"/>
        <v>PFE</v>
      </c>
      <c r="N325" s="5" t="str">
        <f>VLOOKUP(M325,Vlookups!G:I,2,FALSE)</f>
        <v>PARENT AND FAMILY ENGAGMENT</v>
      </c>
      <c r="O325" s="5" t="str">
        <f>VLOOKUP(M325,Vlookups!G:I,3,FALSE)</f>
        <v>FED</v>
      </c>
      <c r="P325" s="6">
        <f t="shared" si="109"/>
        <v>0</v>
      </c>
      <c r="Q325" s="6">
        <f t="shared" si="110"/>
        <v>0</v>
      </c>
      <c r="R325" s="6">
        <f t="shared" si="111"/>
        <v>0</v>
      </c>
      <c r="S325" s="6">
        <f t="shared" si="112"/>
        <v>812.09</v>
      </c>
      <c r="T325" s="6">
        <f t="shared" si="113"/>
        <v>812.09</v>
      </c>
      <c r="U325" t="s">
        <v>359</v>
      </c>
      <c r="V325" t="s">
        <v>54</v>
      </c>
      <c r="W325" s="2">
        <v>0</v>
      </c>
      <c r="X325" s="2">
        <v>0</v>
      </c>
      <c r="Y325" s="2">
        <v>0</v>
      </c>
      <c r="Z325" s="2">
        <v>0</v>
      </c>
      <c r="AA325" s="2">
        <v>812.09</v>
      </c>
      <c r="AB325" s="2">
        <v>812.09</v>
      </c>
    </row>
    <row r="326" spans="1:28">
      <c r="A326" s="5" t="str">
        <f t="shared" si="100"/>
        <v>211</v>
      </c>
      <c r="B326" s="5" t="str">
        <f>VLOOKUP(A326,Vlookups!O:P,2,FALSE)</f>
        <v>FED/GRANT</v>
      </c>
      <c r="C326" s="5" t="str">
        <f t="shared" si="101"/>
        <v>E</v>
      </c>
      <c r="D326" s="5" t="str">
        <f t="shared" si="102"/>
        <v>61</v>
      </c>
      <c r="E326" s="5" t="str">
        <f t="shared" si="103"/>
        <v>63--</v>
      </c>
      <c r="F326" s="5" t="str">
        <f>VLOOKUP(E326,Vlookups!K:M,3,FALSE)</f>
        <v>Op Exp</v>
      </c>
      <c r="G326" s="5" t="str">
        <f t="shared" si="104"/>
        <v>6399</v>
      </c>
      <c r="H326" s="5" t="str">
        <f t="shared" si="105"/>
        <v>GENERAL SUPPLIES</v>
      </c>
      <c r="I326" s="5" t="str">
        <f t="shared" si="106"/>
        <v>042</v>
      </c>
      <c r="J326" s="5" t="str">
        <f>VLOOKUP(I326,Vlookups!A:D,2,FALSE)</f>
        <v>BG Ramirez Elementary</v>
      </c>
      <c r="K326" s="5" t="str">
        <f>VLOOKUP(I326,Vlookups!A:D,3,FALSE)</f>
        <v>BG RAMIREZ K8</v>
      </c>
      <c r="L326" s="5" t="str">
        <f t="shared" si="107"/>
        <v>30</v>
      </c>
      <c r="M326" s="5" t="str">
        <f t="shared" si="108"/>
        <v>PFE</v>
      </c>
      <c r="N326" s="5" t="str">
        <f>VLOOKUP(M326,Vlookups!G:I,2,FALSE)</f>
        <v>PARENT AND FAMILY ENGAGMENT</v>
      </c>
      <c r="O326" s="5" t="str">
        <f>VLOOKUP(M326,Vlookups!G:I,3,FALSE)</f>
        <v>FED</v>
      </c>
      <c r="P326" s="6">
        <f t="shared" si="109"/>
        <v>812.09</v>
      </c>
      <c r="Q326" s="6">
        <f t="shared" si="110"/>
        <v>0</v>
      </c>
      <c r="R326" s="6">
        <f t="shared" si="111"/>
        <v>0</v>
      </c>
      <c r="S326" s="6">
        <f t="shared" si="112"/>
        <v>0</v>
      </c>
      <c r="T326" s="6">
        <f t="shared" si="113"/>
        <v>-812.09</v>
      </c>
      <c r="U326" t="s">
        <v>360</v>
      </c>
      <c r="V326" t="s">
        <v>54</v>
      </c>
      <c r="W326" s="2">
        <v>812.09</v>
      </c>
      <c r="X326" s="2">
        <v>0</v>
      </c>
      <c r="Y326" s="2">
        <v>0</v>
      </c>
      <c r="Z326" s="2">
        <v>812.09</v>
      </c>
      <c r="AA326" s="2">
        <v>0</v>
      </c>
      <c r="AB326" s="3">
        <v>-812.09</v>
      </c>
    </row>
    <row r="327" spans="1:28">
      <c r="A327" s="5" t="str">
        <f t="shared" si="100"/>
        <v>211</v>
      </c>
      <c r="B327" s="5" t="str">
        <f>VLOOKUP(A327,Vlookups!O:P,2,FALSE)</f>
        <v>FED/GRANT</v>
      </c>
      <c r="C327" s="5" t="str">
        <f t="shared" si="101"/>
        <v>E</v>
      </c>
      <c r="D327" s="5" t="str">
        <f t="shared" si="102"/>
        <v>61</v>
      </c>
      <c r="E327" s="5" t="str">
        <f t="shared" si="103"/>
        <v>63--</v>
      </c>
      <c r="F327" s="5" t="str">
        <f>VLOOKUP(E327,Vlookups!K:M,3,FALSE)</f>
        <v>Op Exp</v>
      </c>
      <c r="G327" s="5" t="str">
        <f t="shared" si="104"/>
        <v>6399</v>
      </c>
      <c r="H327" s="5" t="str">
        <f t="shared" si="105"/>
        <v>GENERAL SUPPLIES</v>
      </c>
      <c r="I327" s="5" t="str">
        <f t="shared" si="106"/>
        <v>042</v>
      </c>
      <c r="J327" s="5" t="str">
        <f>VLOOKUP(I327,Vlookups!A:D,2,FALSE)</f>
        <v>BG Ramirez Elementary</v>
      </c>
      <c r="K327" s="5" t="str">
        <f>VLOOKUP(I327,Vlookups!A:D,3,FALSE)</f>
        <v>BG RAMIREZ K8</v>
      </c>
      <c r="L327" s="5" t="str">
        <f t="shared" si="107"/>
        <v>30</v>
      </c>
      <c r="M327" s="5" t="str">
        <f t="shared" si="108"/>
        <v>PFE</v>
      </c>
      <c r="N327" s="5" t="str">
        <f>VLOOKUP(M327,Vlookups!G:I,2,FALSE)</f>
        <v>PARENT AND FAMILY ENGAGMENT</v>
      </c>
      <c r="O327" s="5" t="str">
        <f>VLOOKUP(M327,Vlookups!G:I,3,FALSE)</f>
        <v>FED</v>
      </c>
      <c r="P327" s="6">
        <f t="shared" si="109"/>
        <v>0</v>
      </c>
      <c r="Q327" s="6">
        <f t="shared" si="110"/>
        <v>0</v>
      </c>
      <c r="R327" s="6">
        <f t="shared" si="111"/>
        <v>0</v>
      </c>
      <c r="S327" s="6">
        <f t="shared" si="112"/>
        <v>812.09</v>
      </c>
      <c r="T327" s="6">
        <f t="shared" si="113"/>
        <v>812.09</v>
      </c>
      <c r="U327" t="s">
        <v>361</v>
      </c>
      <c r="V327" t="s">
        <v>54</v>
      </c>
      <c r="W327" s="2">
        <v>0</v>
      </c>
      <c r="X327" s="2">
        <v>0</v>
      </c>
      <c r="Y327" s="2">
        <v>0</v>
      </c>
      <c r="Z327" s="2">
        <v>0</v>
      </c>
      <c r="AA327" s="2">
        <v>812.09</v>
      </c>
      <c r="AB327" s="2">
        <v>812.09</v>
      </c>
    </row>
    <row r="328" spans="1:28">
      <c r="A328" s="5" t="str">
        <f t="shared" si="100"/>
        <v>211</v>
      </c>
      <c r="B328" s="5" t="str">
        <f>VLOOKUP(A328,Vlookups!O:P,2,FALSE)</f>
        <v>FED/GRANT</v>
      </c>
      <c r="C328" s="5" t="str">
        <f t="shared" si="101"/>
        <v>E</v>
      </c>
      <c r="D328" s="5" t="str">
        <f t="shared" si="102"/>
        <v>61</v>
      </c>
      <c r="E328" s="5" t="str">
        <f t="shared" si="103"/>
        <v>63--</v>
      </c>
      <c r="F328" s="5" t="str">
        <f>VLOOKUP(E328,Vlookups!K:M,3,FALSE)</f>
        <v>Op Exp</v>
      </c>
      <c r="G328" s="5" t="str">
        <f t="shared" si="104"/>
        <v>6399</v>
      </c>
      <c r="H328" s="5" t="str">
        <f t="shared" si="105"/>
        <v>GENERAL SUPPLIES</v>
      </c>
      <c r="I328" s="5" t="str">
        <f t="shared" si="106"/>
        <v>999</v>
      </c>
      <c r="J328" s="5" t="str">
        <f>VLOOKUP(I328,Vlookups!A:D,2,FALSE)</f>
        <v>CHARTER WIDE</v>
      </c>
      <c r="K328" s="5" t="str">
        <f>VLOOKUP(I328,Vlookups!A:D,3,FALSE)</f>
        <v>CHARTER WIDE</v>
      </c>
      <c r="L328" s="5" t="str">
        <f t="shared" si="107"/>
        <v>30</v>
      </c>
      <c r="M328" s="5" t="str">
        <f t="shared" si="108"/>
        <v>PFE</v>
      </c>
      <c r="N328" s="5" t="str">
        <f>VLOOKUP(M328,Vlookups!G:I,2,FALSE)</f>
        <v>PARENT AND FAMILY ENGAGMENT</v>
      </c>
      <c r="O328" s="5" t="str">
        <f>VLOOKUP(M328,Vlookups!G:I,3,FALSE)</f>
        <v>FED</v>
      </c>
      <c r="P328" s="6">
        <f t="shared" si="109"/>
        <v>2000</v>
      </c>
      <c r="Q328" s="6">
        <f t="shared" si="110"/>
        <v>0</v>
      </c>
      <c r="R328" s="6">
        <f t="shared" si="111"/>
        <v>0</v>
      </c>
      <c r="S328" s="6">
        <f t="shared" si="112"/>
        <v>0</v>
      </c>
      <c r="T328" s="6">
        <f t="shared" si="113"/>
        <v>-2000</v>
      </c>
      <c r="U328" t="s">
        <v>362</v>
      </c>
      <c r="V328" t="s">
        <v>54</v>
      </c>
      <c r="W328" s="2">
        <v>2000</v>
      </c>
      <c r="X328" s="2">
        <v>0</v>
      </c>
      <c r="Y328" s="2">
        <v>0</v>
      </c>
      <c r="Z328" s="2">
        <v>2000</v>
      </c>
      <c r="AA328" s="2">
        <v>0</v>
      </c>
      <c r="AB328" s="3">
        <v>-2000</v>
      </c>
    </row>
    <row r="329" spans="1:28">
      <c r="A329" s="5" t="str">
        <f t="shared" si="100"/>
        <v>211</v>
      </c>
      <c r="B329" s="5" t="str">
        <f>VLOOKUP(A329,Vlookups!O:P,2,FALSE)</f>
        <v>FED/GRANT</v>
      </c>
      <c r="C329" s="5" t="str">
        <f t="shared" si="101"/>
        <v>E</v>
      </c>
      <c r="D329" s="5" t="str">
        <f t="shared" si="102"/>
        <v>61</v>
      </c>
      <c r="E329" s="5" t="str">
        <f t="shared" si="103"/>
        <v>63--</v>
      </c>
      <c r="F329" s="5" t="str">
        <f>VLOOKUP(E329,Vlookups!K:M,3,FALSE)</f>
        <v>Op Exp</v>
      </c>
      <c r="G329" s="5" t="str">
        <f t="shared" si="104"/>
        <v>6399</v>
      </c>
      <c r="H329" s="5" t="str">
        <f t="shared" si="105"/>
        <v>GENERAL SUPPLIES</v>
      </c>
      <c r="I329" s="5" t="str">
        <f t="shared" si="106"/>
        <v>999</v>
      </c>
      <c r="J329" s="5" t="str">
        <f>VLOOKUP(I329,Vlookups!A:D,2,FALSE)</f>
        <v>CHARTER WIDE</v>
      </c>
      <c r="K329" s="5" t="str">
        <f>VLOOKUP(I329,Vlookups!A:D,3,FALSE)</f>
        <v>CHARTER WIDE</v>
      </c>
      <c r="L329" s="5" t="str">
        <f t="shared" si="107"/>
        <v>30</v>
      </c>
      <c r="M329" s="5" t="str">
        <f t="shared" si="108"/>
        <v>PFE</v>
      </c>
      <c r="N329" s="5" t="str">
        <f>VLOOKUP(M329,Vlookups!G:I,2,FALSE)</f>
        <v>PARENT AND FAMILY ENGAGMENT</v>
      </c>
      <c r="O329" s="5" t="str">
        <f>VLOOKUP(M329,Vlookups!G:I,3,FALSE)</f>
        <v>FED</v>
      </c>
      <c r="P329" s="6">
        <f t="shared" si="109"/>
        <v>0</v>
      </c>
      <c r="Q329" s="6">
        <f t="shared" si="110"/>
        <v>0</v>
      </c>
      <c r="R329" s="6">
        <f t="shared" si="111"/>
        <v>0</v>
      </c>
      <c r="S329" s="6">
        <f t="shared" si="112"/>
        <v>2000</v>
      </c>
      <c r="T329" s="6">
        <f t="shared" si="113"/>
        <v>2000</v>
      </c>
      <c r="U329" t="s">
        <v>363</v>
      </c>
      <c r="V329" t="s">
        <v>54</v>
      </c>
      <c r="W329" s="2">
        <v>0</v>
      </c>
      <c r="X329" s="2">
        <v>0</v>
      </c>
      <c r="Y329" s="2">
        <v>0</v>
      </c>
      <c r="Z329" s="2">
        <v>0</v>
      </c>
      <c r="AA329" s="2">
        <v>2000</v>
      </c>
      <c r="AB329" s="2">
        <v>2000</v>
      </c>
    </row>
    <row r="330" spans="1:28">
      <c r="A330" s="5" t="str">
        <f t="shared" si="100"/>
        <v>224</v>
      </c>
      <c r="B330" s="5" t="str">
        <f>VLOOKUP(A330,Vlookups!O:P,2,FALSE)</f>
        <v>FED/GRANT</v>
      </c>
      <c r="C330" s="5" t="str">
        <f t="shared" si="101"/>
        <v>E</v>
      </c>
      <c r="D330" s="5" t="str">
        <f t="shared" si="102"/>
        <v>11</v>
      </c>
      <c r="E330" s="5" t="str">
        <f t="shared" si="103"/>
        <v>62--</v>
      </c>
      <c r="F330" s="5" t="str">
        <f>VLOOKUP(E330,Vlookups!K:M,3,FALSE)</f>
        <v>Op Exp</v>
      </c>
      <c r="G330" s="5" t="str">
        <f t="shared" si="104"/>
        <v>6239</v>
      </c>
      <c r="H330" s="5" t="str">
        <f t="shared" si="105"/>
        <v>ESC SERVICES</v>
      </c>
      <c r="I330" s="5" t="str">
        <f t="shared" si="106"/>
        <v>999</v>
      </c>
      <c r="J330" s="5" t="str">
        <f>VLOOKUP(I330,Vlookups!A:D,2,FALSE)</f>
        <v>CHARTER WIDE</v>
      </c>
      <c r="K330" s="5" t="str">
        <f>VLOOKUP(I330,Vlookups!A:D,3,FALSE)</f>
        <v>CHARTER WIDE</v>
      </c>
      <c r="L330" s="5" t="str">
        <f t="shared" si="107"/>
        <v>23</v>
      </c>
      <c r="M330" s="5" t="str">
        <f t="shared" si="108"/>
        <v>850</v>
      </c>
      <c r="N330" s="5" t="str">
        <f>VLOOKUP(M330,Vlookups!G:I,2,FALSE)</f>
        <v>DEPUTY SUPT ACADEMICS/STU SERV</v>
      </c>
      <c r="O330" s="5" t="str">
        <f>VLOOKUP(M330,Vlookups!G:I,3,FALSE)</f>
        <v>DSASS</v>
      </c>
      <c r="P330" s="6">
        <f t="shared" si="109"/>
        <v>0</v>
      </c>
      <c r="Q330" s="6">
        <f t="shared" si="110"/>
        <v>1870</v>
      </c>
      <c r="R330" s="6">
        <f t="shared" si="111"/>
        <v>1380</v>
      </c>
      <c r="S330" s="6">
        <f t="shared" si="112"/>
        <v>0</v>
      </c>
      <c r="T330" s="6">
        <f t="shared" si="113"/>
        <v>0</v>
      </c>
      <c r="U330" t="s">
        <v>364</v>
      </c>
      <c r="V330" t="s">
        <v>198</v>
      </c>
      <c r="W330" s="2">
        <v>0</v>
      </c>
      <c r="X330" s="2">
        <v>1870</v>
      </c>
      <c r="Y330" s="2">
        <v>1380</v>
      </c>
      <c r="Z330" s="3">
        <v>-3250</v>
      </c>
      <c r="AA330" s="2">
        <v>0</v>
      </c>
      <c r="AB330" s="2">
        <v>0</v>
      </c>
    </row>
    <row r="331" spans="1:28">
      <c r="A331" s="5" t="str">
        <f t="shared" si="100"/>
        <v>224</v>
      </c>
      <c r="B331" s="5" t="str">
        <f>VLOOKUP(A331,Vlookups!O:P,2,FALSE)</f>
        <v>FED/GRANT</v>
      </c>
      <c r="C331" s="5" t="str">
        <f t="shared" si="101"/>
        <v>E</v>
      </c>
      <c r="D331" s="5" t="str">
        <f t="shared" si="102"/>
        <v>11</v>
      </c>
      <c r="E331" s="5" t="str">
        <f t="shared" si="103"/>
        <v>62--</v>
      </c>
      <c r="F331" s="5" t="str">
        <f>VLOOKUP(E331,Vlookups!K:M,3,FALSE)</f>
        <v>Op Exp</v>
      </c>
      <c r="G331" s="5" t="str">
        <f t="shared" si="104"/>
        <v>6299</v>
      </c>
      <c r="H331" s="5" t="str">
        <f t="shared" si="105"/>
        <v>MISC. CONTRACTED SERVICE</v>
      </c>
      <c r="I331" s="5" t="str">
        <f t="shared" si="106"/>
        <v>999</v>
      </c>
      <c r="J331" s="5" t="str">
        <f>VLOOKUP(I331,Vlookups!A:D,2,FALSE)</f>
        <v>CHARTER WIDE</v>
      </c>
      <c r="K331" s="5" t="str">
        <f>VLOOKUP(I331,Vlookups!A:D,3,FALSE)</f>
        <v>CHARTER WIDE</v>
      </c>
      <c r="L331" s="5" t="str">
        <f t="shared" si="107"/>
        <v>23</v>
      </c>
      <c r="M331" s="5" t="str">
        <f t="shared" si="108"/>
        <v>850</v>
      </c>
      <c r="N331" s="5" t="str">
        <f>VLOOKUP(M331,Vlookups!G:I,2,FALSE)</f>
        <v>DEPUTY SUPT ACADEMICS/STU SERV</v>
      </c>
      <c r="O331" s="5" t="str">
        <f>VLOOKUP(M331,Vlookups!G:I,3,FALSE)</f>
        <v>DSASS</v>
      </c>
      <c r="P331" s="6">
        <f t="shared" si="109"/>
        <v>48450</v>
      </c>
      <c r="Q331" s="6">
        <f t="shared" si="110"/>
        <v>32540.25</v>
      </c>
      <c r="R331" s="6">
        <f t="shared" si="111"/>
        <v>65459.75</v>
      </c>
      <c r="S331" s="6">
        <f t="shared" si="112"/>
        <v>0</v>
      </c>
      <c r="T331" s="6">
        <f t="shared" si="113"/>
        <v>-48450</v>
      </c>
      <c r="U331" t="s">
        <v>365</v>
      </c>
      <c r="V331" t="s">
        <v>49</v>
      </c>
      <c r="W331" s="2">
        <v>48450</v>
      </c>
      <c r="X331" s="2">
        <v>32540.25</v>
      </c>
      <c r="Y331" s="2">
        <v>65459.75</v>
      </c>
      <c r="Z331" s="3">
        <v>-49550</v>
      </c>
      <c r="AA331" s="2">
        <v>0</v>
      </c>
      <c r="AB331" s="3">
        <v>-48450</v>
      </c>
    </row>
    <row r="332" spans="1:28">
      <c r="A332" s="5" t="str">
        <f t="shared" si="100"/>
        <v>224</v>
      </c>
      <c r="B332" s="5" t="str">
        <f>VLOOKUP(A332,Vlookups!O:P,2,FALSE)</f>
        <v>FED/GRANT</v>
      </c>
      <c r="C332" s="5" t="str">
        <f t="shared" si="101"/>
        <v>E</v>
      </c>
      <c r="D332" s="5" t="str">
        <f t="shared" si="102"/>
        <v>11</v>
      </c>
      <c r="E332" s="5" t="str">
        <f t="shared" si="103"/>
        <v>62--</v>
      </c>
      <c r="F332" s="5" t="str">
        <f>VLOOKUP(E332,Vlookups!K:M,3,FALSE)</f>
        <v>Op Exp</v>
      </c>
      <c r="G332" s="5" t="str">
        <f t="shared" si="104"/>
        <v>6299</v>
      </c>
      <c r="H332" s="5" t="str">
        <f t="shared" si="105"/>
        <v>MISC. CONTRACTED SERVICE</v>
      </c>
      <c r="I332" s="5" t="str">
        <f t="shared" si="106"/>
        <v>999</v>
      </c>
      <c r="J332" s="5" t="str">
        <f>VLOOKUP(I332,Vlookups!A:D,2,FALSE)</f>
        <v>CHARTER WIDE</v>
      </c>
      <c r="K332" s="5" t="str">
        <f>VLOOKUP(I332,Vlookups!A:D,3,FALSE)</f>
        <v>CHARTER WIDE</v>
      </c>
      <c r="L332" s="5" t="str">
        <f t="shared" si="107"/>
        <v>23</v>
      </c>
      <c r="M332" s="5" t="str">
        <f t="shared" si="108"/>
        <v>850</v>
      </c>
      <c r="N332" s="5" t="str">
        <f>VLOOKUP(M332,Vlookups!G:I,2,FALSE)</f>
        <v>DEPUTY SUPT ACADEMICS/STU SERV</v>
      </c>
      <c r="O332" s="5" t="str">
        <f>VLOOKUP(M332,Vlookups!G:I,3,FALSE)</f>
        <v>DSASS</v>
      </c>
      <c r="P332" s="6">
        <f t="shared" si="109"/>
        <v>0</v>
      </c>
      <c r="Q332" s="6">
        <f t="shared" si="110"/>
        <v>0</v>
      </c>
      <c r="R332" s="6">
        <f t="shared" si="111"/>
        <v>0</v>
      </c>
      <c r="S332" s="6">
        <f t="shared" si="112"/>
        <v>48450</v>
      </c>
      <c r="T332" s="6">
        <f t="shared" si="113"/>
        <v>48450</v>
      </c>
      <c r="U332" t="s">
        <v>366</v>
      </c>
      <c r="V332" t="s">
        <v>49</v>
      </c>
      <c r="W332" s="2">
        <v>0</v>
      </c>
      <c r="X332" s="2">
        <v>0</v>
      </c>
      <c r="Y332" s="2">
        <v>0</v>
      </c>
      <c r="Z332" s="2">
        <v>0</v>
      </c>
      <c r="AA332" s="2">
        <v>48450</v>
      </c>
      <c r="AB332" s="2">
        <v>48450</v>
      </c>
    </row>
    <row r="333" spans="1:28">
      <c r="A333" s="5" t="str">
        <f t="shared" si="100"/>
        <v>224</v>
      </c>
      <c r="B333" s="5" t="str">
        <f>VLOOKUP(A333,Vlookups!O:P,2,FALSE)</f>
        <v>FED/GRANT</v>
      </c>
      <c r="C333" s="5" t="str">
        <f t="shared" si="101"/>
        <v>E</v>
      </c>
      <c r="D333" s="5" t="str">
        <f t="shared" si="102"/>
        <v>11</v>
      </c>
      <c r="E333" s="5" t="str">
        <f t="shared" si="103"/>
        <v>63--</v>
      </c>
      <c r="F333" s="5" t="str">
        <f>VLOOKUP(E333,Vlookups!K:M,3,FALSE)</f>
        <v>Op Exp</v>
      </c>
      <c r="G333" s="5" t="str">
        <f t="shared" si="104"/>
        <v>6329</v>
      </c>
      <c r="H333" s="5" t="str">
        <f t="shared" si="105"/>
        <v>READING MATERIALS</v>
      </c>
      <c r="I333" s="5" t="str">
        <f t="shared" si="106"/>
        <v>999</v>
      </c>
      <c r="J333" s="5" t="str">
        <f>VLOOKUP(I333,Vlookups!A:D,2,FALSE)</f>
        <v>CHARTER WIDE</v>
      </c>
      <c r="K333" s="5" t="str">
        <f>VLOOKUP(I333,Vlookups!A:D,3,FALSE)</f>
        <v>CHARTER WIDE</v>
      </c>
      <c r="L333" s="5" t="str">
        <f t="shared" si="107"/>
        <v>23</v>
      </c>
      <c r="M333" s="5" t="str">
        <f t="shared" si="108"/>
        <v>850</v>
      </c>
      <c r="N333" s="5" t="str">
        <f>VLOOKUP(M333,Vlookups!G:I,2,FALSE)</f>
        <v>DEPUTY SUPT ACADEMICS/STU SERV</v>
      </c>
      <c r="O333" s="5" t="str">
        <f>VLOOKUP(M333,Vlookups!G:I,3,FALSE)</f>
        <v>DSASS</v>
      </c>
      <c r="P333" s="6">
        <f t="shared" si="109"/>
        <v>0</v>
      </c>
      <c r="Q333" s="6">
        <f t="shared" si="110"/>
        <v>15029.4</v>
      </c>
      <c r="R333" s="6">
        <f t="shared" si="111"/>
        <v>23917.88</v>
      </c>
      <c r="S333" s="6">
        <f t="shared" si="112"/>
        <v>0</v>
      </c>
      <c r="T333" s="6">
        <f t="shared" si="113"/>
        <v>0</v>
      </c>
      <c r="U333" t="s">
        <v>367</v>
      </c>
      <c r="V333" t="s">
        <v>45</v>
      </c>
      <c r="W333" s="2">
        <v>0</v>
      </c>
      <c r="X333" s="2">
        <v>15029.4</v>
      </c>
      <c r="Y333" s="2">
        <v>23917.88</v>
      </c>
      <c r="Z333" s="3">
        <v>-38947.279999999999</v>
      </c>
      <c r="AA333" s="2">
        <v>0</v>
      </c>
      <c r="AB333" s="2">
        <v>0</v>
      </c>
    </row>
    <row r="334" spans="1:28">
      <c r="A334" s="5" t="str">
        <f t="shared" si="100"/>
        <v>224</v>
      </c>
      <c r="B334" s="5" t="str">
        <f>VLOOKUP(A334,Vlookups!O:P,2,FALSE)</f>
        <v>FED/GRANT</v>
      </c>
      <c r="C334" s="5" t="str">
        <f t="shared" si="101"/>
        <v>E</v>
      </c>
      <c r="D334" s="5" t="str">
        <f t="shared" si="102"/>
        <v>11</v>
      </c>
      <c r="E334" s="5" t="str">
        <f t="shared" si="103"/>
        <v>63--</v>
      </c>
      <c r="F334" s="5" t="str">
        <f>VLOOKUP(E334,Vlookups!K:M,3,FALSE)</f>
        <v>Op Exp</v>
      </c>
      <c r="G334" s="5" t="str">
        <f t="shared" ref="G334:G371" si="114">MID(U334,10,4)</f>
        <v>6329</v>
      </c>
      <c r="H334" s="5" t="str">
        <f t="shared" ref="H334:H371" si="115">V334</f>
        <v>READING MATERIALS</v>
      </c>
      <c r="I334" s="5" t="str">
        <f t="shared" ref="I334:I371" si="116">LEFT(RIGHT(U334,12),3)</f>
        <v>999</v>
      </c>
      <c r="J334" s="5" t="str">
        <f>VLOOKUP(I334,Vlookups!A:D,2,FALSE)</f>
        <v>CHARTER WIDE</v>
      </c>
      <c r="K334" s="5" t="str">
        <f>VLOOKUP(I334,Vlookups!A:D,3,FALSE)</f>
        <v>CHARTER WIDE</v>
      </c>
      <c r="L334" s="5" t="str">
        <f t="shared" ref="L334:L371" si="117">LEFT(RIGHT(U334,6),2)</f>
        <v>23</v>
      </c>
      <c r="M334" s="5" t="str">
        <f t="shared" ref="M334:M371" si="118">RIGHT(U334,3)</f>
        <v>850</v>
      </c>
      <c r="N334" s="5" t="str">
        <f>VLOOKUP(M334,Vlookups!G:I,2,FALSE)</f>
        <v>DEPUTY SUPT ACADEMICS/STU SERV</v>
      </c>
      <c r="O334" s="5" t="str">
        <f>VLOOKUP(M334,Vlookups!G:I,3,FALSE)</f>
        <v>DSASS</v>
      </c>
      <c r="P334" s="6">
        <f t="shared" ref="P334:P371" si="119">W334</f>
        <v>0</v>
      </c>
      <c r="Q334" s="6">
        <f t="shared" ref="Q334:Q371" si="120">X334</f>
        <v>0</v>
      </c>
      <c r="R334" s="6">
        <f t="shared" ref="R334:R371" si="121">Y334</f>
        <v>28030.55</v>
      </c>
      <c r="S334" s="6">
        <f t="shared" ref="S334:S371" si="122">AA334</f>
        <v>0</v>
      </c>
      <c r="T334" s="6">
        <f t="shared" ref="T334:T371" si="123">AB334</f>
        <v>0</v>
      </c>
      <c r="U334" t="s">
        <v>368</v>
      </c>
      <c r="V334" t="s">
        <v>45</v>
      </c>
      <c r="W334" s="2">
        <v>0</v>
      </c>
      <c r="X334" s="2">
        <v>0</v>
      </c>
      <c r="Y334" s="2">
        <v>28030.55</v>
      </c>
      <c r="Z334" s="3">
        <v>-28030.55</v>
      </c>
      <c r="AA334" s="2">
        <v>0</v>
      </c>
      <c r="AB334" s="2">
        <v>0</v>
      </c>
    </row>
    <row r="335" spans="1:28">
      <c r="A335" s="5" t="str">
        <f t="shared" si="100"/>
        <v>224</v>
      </c>
      <c r="B335" s="5" t="str">
        <f>VLOOKUP(A335,Vlookups!O:P,2,FALSE)</f>
        <v>FED/GRANT</v>
      </c>
      <c r="C335" s="5" t="str">
        <f t="shared" si="101"/>
        <v>E</v>
      </c>
      <c r="D335" s="5" t="str">
        <f t="shared" si="102"/>
        <v>11</v>
      </c>
      <c r="E335" s="5" t="str">
        <f t="shared" si="103"/>
        <v>63--</v>
      </c>
      <c r="F335" s="5" t="str">
        <f>VLOOKUP(E335,Vlookups!K:M,3,FALSE)</f>
        <v>Op Exp</v>
      </c>
      <c r="G335" s="5" t="str">
        <f t="shared" si="114"/>
        <v>6399</v>
      </c>
      <c r="H335" s="5" t="str">
        <f t="shared" si="115"/>
        <v>GENERAL SUPPLIES</v>
      </c>
      <c r="I335" s="5" t="str">
        <f t="shared" si="116"/>
        <v>001</v>
      </c>
      <c r="J335" s="5" t="str">
        <f>VLOOKUP(I335,Vlookups!A:D,2,FALSE)</f>
        <v>GARLAND ELEMENTARY SCHOOL</v>
      </c>
      <c r="K335" s="5" t="str">
        <f>VLOOKUP(I335,Vlookups!A:D,3,FALSE)</f>
        <v>GARLAND K8</v>
      </c>
      <c r="L335" s="5" t="str">
        <f t="shared" si="117"/>
        <v>23</v>
      </c>
      <c r="M335" s="5" t="str">
        <f t="shared" si="118"/>
        <v>850</v>
      </c>
      <c r="N335" s="5" t="str">
        <f>VLOOKUP(M335,Vlookups!G:I,2,FALSE)</f>
        <v>DEPUTY SUPT ACADEMICS/STU SERV</v>
      </c>
      <c r="O335" s="5" t="str">
        <f>VLOOKUP(M335,Vlookups!G:I,3,FALSE)</f>
        <v>DSASS</v>
      </c>
      <c r="P335" s="6">
        <f t="shared" si="119"/>
        <v>0</v>
      </c>
      <c r="Q335" s="6">
        <f t="shared" si="120"/>
        <v>0</v>
      </c>
      <c r="R335" s="6">
        <f t="shared" si="121"/>
        <v>2811.5</v>
      </c>
      <c r="S335" s="6">
        <f t="shared" si="122"/>
        <v>0</v>
      </c>
      <c r="T335" s="6">
        <f t="shared" si="123"/>
        <v>0</v>
      </c>
      <c r="U335" t="s">
        <v>369</v>
      </c>
      <c r="V335" t="s">
        <v>54</v>
      </c>
      <c r="W335" s="2">
        <v>0</v>
      </c>
      <c r="X335" s="2">
        <v>0</v>
      </c>
      <c r="Y335" s="2">
        <v>2811.5</v>
      </c>
      <c r="Z335" s="3">
        <v>-2811.5</v>
      </c>
      <c r="AA335" s="2">
        <v>0</v>
      </c>
      <c r="AB335" s="2">
        <v>0</v>
      </c>
    </row>
    <row r="336" spans="1:28">
      <c r="A336" s="5" t="str">
        <f t="shared" si="100"/>
        <v>224</v>
      </c>
      <c r="B336" s="5" t="str">
        <f>VLOOKUP(A336,Vlookups!O:P,2,FALSE)</f>
        <v>FED/GRANT</v>
      </c>
      <c r="C336" s="5" t="str">
        <f t="shared" si="101"/>
        <v>E</v>
      </c>
      <c r="D336" s="5" t="str">
        <f t="shared" si="102"/>
        <v>11</v>
      </c>
      <c r="E336" s="5" t="str">
        <f t="shared" si="103"/>
        <v>63--</v>
      </c>
      <c r="F336" s="5" t="str">
        <f>VLOOKUP(E336,Vlookups!K:M,3,FALSE)</f>
        <v>Op Exp</v>
      </c>
      <c r="G336" s="5" t="str">
        <f t="shared" si="114"/>
        <v>6399</v>
      </c>
      <c r="H336" s="5" t="str">
        <f t="shared" si="115"/>
        <v>GENERAL SUPPLIES</v>
      </c>
      <c r="I336" s="5" t="str">
        <f t="shared" si="116"/>
        <v>001</v>
      </c>
      <c r="J336" s="5" t="str">
        <f>VLOOKUP(I336,Vlookups!A:D,2,FALSE)</f>
        <v>GARLAND ELEMENTARY SCHOOL</v>
      </c>
      <c r="K336" s="5" t="str">
        <f>VLOOKUP(I336,Vlookups!A:D,3,FALSE)</f>
        <v>GARLAND K8</v>
      </c>
      <c r="L336" s="5" t="str">
        <f t="shared" si="117"/>
        <v>23</v>
      </c>
      <c r="M336" s="5" t="str">
        <f t="shared" si="118"/>
        <v>850</v>
      </c>
      <c r="N336" s="5" t="str">
        <f>VLOOKUP(M336,Vlookups!G:I,2,FALSE)</f>
        <v>DEPUTY SUPT ACADEMICS/STU SERV</v>
      </c>
      <c r="O336" s="5" t="str">
        <f>VLOOKUP(M336,Vlookups!G:I,3,FALSE)</f>
        <v>DSASS</v>
      </c>
      <c r="P336" s="6">
        <f t="shared" si="119"/>
        <v>0</v>
      </c>
      <c r="Q336" s="6">
        <f t="shared" si="120"/>
        <v>0</v>
      </c>
      <c r="R336" s="6">
        <f t="shared" si="121"/>
        <v>2478.0300000000002</v>
      </c>
      <c r="S336" s="6">
        <f t="shared" si="122"/>
        <v>0</v>
      </c>
      <c r="T336" s="6">
        <f t="shared" si="123"/>
        <v>0</v>
      </c>
      <c r="U336" t="s">
        <v>370</v>
      </c>
      <c r="V336" t="s">
        <v>54</v>
      </c>
      <c r="W336" s="2">
        <v>0</v>
      </c>
      <c r="X336" s="2">
        <v>0</v>
      </c>
      <c r="Y336" s="2">
        <v>2478.0300000000002</v>
      </c>
      <c r="Z336" s="3">
        <v>-2478.0300000000002</v>
      </c>
      <c r="AA336" s="2">
        <v>0</v>
      </c>
      <c r="AB336" s="2">
        <v>0</v>
      </c>
    </row>
    <row r="337" spans="1:28">
      <c r="A337" s="5" t="str">
        <f t="shared" si="100"/>
        <v>224</v>
      </c>
      <c r="B337" s="5" t="str">
        <f>VLOOKUP(A337,Vlookups!O:P,2,FALSE)</f>
        <v>FED/GRANT</v>
      </c>
      <c r="C337" s="5" t="str">
        <f t="shared" si="101"/>
        <v>E</v>
      </c>
      <c r="D337" s="5" t="str">
        <f t="shared" si="102"/>
        <v>11</v>
      </c>
      <c r="E337" s="5" t="str">
        <f t="shared" si="103"/>
        <v>63--</v>
      </c>
      <c r="F337" s="5" t="str">
        <f>VLOOKUP(E337,Vlookups!K:M,3,FALSE)</f>
        <v>Op Exp</v>
      </c>
      <c r="G337" s="5" t="str">
        <f t="shared" si="114"/>
        <v>6399</v>
      </c>
      <c r="H337" s="5" t="str">
        <f t="shared" si="115"/>
        <v>GENERAL SUPPLIES</v>
      </c>
      <c r="I337" s="5" t="str">
        <f t="shared" si="116"/>
        <v>002</v>
      </c>
      <c r="J337" s="5" t="str">
        <f>VLOOKUP(I337,Vlookups!A:D,2,FALSE)</f>
        <v>GARLAND MIDDLE SCHOOL</v>
      </c>
      <c r="K337" s="5" t="str">
        <f>VLOOKUP(I337,Vlookups!A:D,3,FALSE)</f>
        <v>GARLAND K8</v>
      </c>
      <c r="L337" s="5" t="str">
        <f t="shared" si="117"/>
        <v>23</v>
      </c>
      <c r="M337" s="5" t="str">
        <f t="shared" si="118"/>
        <v>850</v>
      </c>
      <c r="N337" s="5" t="str">
        <f>VLOOKUP(M337,Vlookups!G:I,2,FALSE)</f>
        <v>DEPUTY SUPT ACADEMICS/STU SERV</v>
      </c>
      <c r="O337" s="5" t="str">
        <f>VLOOKUP(M337,Vlookups!G:I,3,FALSE)</f>
        <v>DSASS</v>
      </c>
      <c r="P337" s="6">
        <f t="shared" si="119"/>
        <v>0</v>
      </c>
      <c r="Q337" s="6">
        <f t="shared" si="120"/>
        <v>0</v>
      </c>
      <c r="R337" s="6">
        <f t="shared" si="121"/>
        <v>466.55</v>
      </c>
      <c r="S337" s="6">
        <f t="shared" si="122"/>
        <v>0</v>
      </c>
      <c r="T337" s="6">
        <f t="shared" si="123"/>
        <v>0</v>
      </c>
      <c r="U337" t="s">
        <v>371</v>
      </c>
      <c r="V337" t="s">
        <v>54</v>
      </c>
      <c r="W337" s="2">
        <v>0</v>
      </c>
      <c r="X337" s="2">
        <v>0</v>
      </c>
      <c r="Y337" s="2">
        <v>466.55</v>
      </c>
      <c r="Z337" s="3">
        <v>-466.55</v>
      </c>
      <c r="AA337" s="2">
        <v>0</v>
      </c>
      <c r="AB337" s="2">
        <v>0</v>
      </c>
    </row>
    <row r="338" spans="1:28">
      <c r="A338" s="5" t="str">
        <f t="shared" si="100"/>
        <v>224</v>
      </c>
      <c r="B338" s="5" t="str">
        <f>VLOOKUP(A338,Vlookups!O:P,2,FALSE)</f>
        <v>FED/GRANT</v>
      </c>
      <c r="C338" s="5" t="str">
        <f t="shared" si="101"/>
        <v>E</v>
      </c>
      <c r="D338" s="5" t="str">
        <f t="shared" si="102"/>
        <v>11</v>
      </c>
      <c r="E338" s="5" t="str">
        <f t="shared" si="103"/>
        <v>63--</v>
      </c>
      <c r="F338" s="5" t="str">
        <f>VLOOKUP(E338,Vlookups!K:M,3,FALSE)</f>
        <v>Op Exp</v>
      </c>
      <c r="G338" s="5" t="str">
        <f t="shared" si="114"/>
        <v>6399</v>
      </c>
      <c r="H338" s="5" t="str">
        <f t="shared" si="115"/>
        <v>GENERAL SUPPLIES</v>
      </c>
      <c r="I338" s="5" t="str">
        <f t="shared" si="116"/>
        <v>003</v>
      </c>
      <c r="J338" s="5" t="str">
        <f>VLOOKUP(I338,Vlookups!A:D,2,FALSE)</f>
        <v>GARLAND HIGH SCHOOL</v>
      </c>
      <c r="K338" s="5" t="str">
        <f>VLOOKUP(I338,Vlookups!A:D,3,FALSE)</f>
        <v>GARLAND HS</v>
      </c>
      <c r="L338" s="5" t="str">
        <f t="shared" si="117"/>
        <v>23</v>
      </c>
      <c r="M338" s="5" t="str">
        <f t="shared" si="118"/>
        <v>850</v>
      </c>
      <c r="N338" s="5" t="str">
        <f>VLOOKUP(M338,Vlookups!G:I,2,FALSE)</f>
        <v>DEPUTY SUPT ACADEMICS/STU SERV</v>
      </c>
      <c r="O338" s="5" t="str">
        <f>VLOOKUP(M338,Vlookups!G:I,3,FALSE)</f>
        <v>DSASS</v>
      </c>
      <c r="P338" s="6">
        <f t="shared" si="119"/>
        <v>0</v>
      </c>
      <c r="Q338" s="6">
        <f t="shared" si="120"/>
        <v>0</v>
      </c>
      <c r="R338" s="6">
        <f t="shared" si="121"/>
        <v>7532.99</v>
      </c>
      <c r="S338" s="6">
        <f t="shared" si="122"/>
        <v>0</v>
      </c>
      <c r="T338" s="6">
        <f t="shared" si="123"/>
        <v>0</v>
      </c>
      <c r="U338" t="s">
        <v>372</v>
      </c>
      <c r="V338" t="s">
        <v>54</v>
      </c>
      <c r="W338" s="2">
        <v>0</v>
      </c>
      <c r="X338" s="2">
        <v>0</v>
      </c>
      <c r="Y338" s="2">
        <v>7532.99</v>
      </c>
      <c r="Z338" s="3">
        <v>-7532.99</v>
      </c>
      <c r="AA338" s="2">
        <v>0</v>
      </c>
      <c r="AB338" s="2">
        <v>0</v>
      </c>
    </row>
    <row r="339" spans="1:28">
      <c r="A339" s="5" t="str">
        <f t="shared" si="100"/>
        <v>224</v>
      </c>
      <c r="B339" s="5" t="str">
        <f>VLOOKUP(A339,Vlookups!O:P,2,FALSE)</f>
        <v>FED/GRANT</v>
      </c>
      <c r="C339" s="5" t="str">
        <f t="shared" si="101"/>
        <v>E</v>
      </c>
      <c r="D339" s="5" t="str">
        <f t="shared" si="102"/>
        <v>11</v>
      </c>
      <c r="E339" s="5" t="str">
        <f t="shared" si="103"/>
        <v>63--</v>
      </c>
      <c r="F339" s="5" t="str">
        <f>VLOOKUP(E339,Vlookups!K:M,3,FALSE)</f>
        <v>Op Exp</v>
      </c>
      <c r="G339" s="5" t="str">
        <f t="shared" si="114"/>
        <v>6399</v>
      </c>
      <c r="H339" s="5" t="str">
        <f t="shared" si="115"/>
        <v>GENERAL SUPPLIES</v>
      </c>
      <c r="I339" s="5" t="str">
        <f t="shared" si="116"/>
        <v>004</v>
      </c>
      <c r="J339" s="5" t="str">
        <f>VLOOKUP(I339,Vlookups!A:D,2,FALSE)</f>
        <v>ARLINGTON ELEMENTARY SCHOOL</v>
      </c>
      <c r="K339" s="5" t="str">
        <f>VLOOKUP(I339,Vlookups!A:D,3,FALSE)</f>
        <v>ARLINGTON K8</v>
      </c>
      <c r="L339" s="5" t="str">
        <f t="shared" si="117"/>
        <v>23</v>
      </c>
      <c r="M339" s="5" t="str">
        <f t="shared" si="118"/>
        <v>850</v>
      </c>
      <c r="N339" s="5" t="str">
        <f>VLOOKUP(M339,Vlookups!G:I,2,FALSE)</f>
        <v>DEPUTY SUPT ACADEMICS/STU SERV</v>
      </c>
      <c r="O339" s="5" t="str">
        <f>VLOOKUP(M339,Vlookups!G:I,3,FALSE)</f>
        <v>DSASS</v>
      </c>
      <c r="P339" s="6">
        <f t="shared" si="119"/>
        <v>0</v>
      </c>
      <c r="Q339" s="6">
        <f t="shared" si="120"/>
        <v>0</v>
      </c>
      <c r="R339" s="6">
        <f t="shared" si="121"/>
        <v>3864.09</v>
      </c>
      <c r="S339" s="6">
        <f t="shared" si="122"/>
        <v>0</v>
      </c>
      <c r="T339" s="6">
        <f t="shared" si="123"/>
        <v>0</v>
      </c>
      <c r="U339" t="s">
        <v>373</v>
      </c>
      <c r="V339" t="s">
        <v>54</v>
      </c>
      <c r="W339" s="2">
        <v>0</v>
      </c>
      <c r="X339" s="2">
        <v>0</v>
      </c>
      <c r="Y339" s="2">
        <v>3864.09</v>
      </c>
      <c r="Z339" s="3">
        <v>-3864.09</v>
      </c>
      <c r="AA339" s="2">
        <v>0</v>
      </c>
      <c r="AB339" s="2">
        <v>0</v>
      </c>
    </row>
    <row r="340" spans="1:28">
      <c r="A340" s="5" t="str">
        <f t="shared" si="100"/>
        <v>224</v>
      </c>
      <c r="B340" s="5" t="str">
        <f>VLOOKUP(A340,Vlookups!O:P,2,FALSE)</f>
        <v>FED/GRANT</v>
      </c>
      <c r="C340" s="5" t="str">
        <f t="shared" si="101"/>
        <v>E</v>
      </c>
      <c r="D340" s="5" t="str">
        <f t="shared" si="102"/>
        <v>11</v>
      </c>
      <c r="E340" s="5" t="str">
        <f t="shared" si="103"/>
        <v>63--</v>
      </c>
      <c r="F340" s="5" t="str">
        <f>VLOOKUP(E340,Vlookups!K:M,3,FALSE)</f>
        <v>Op Exp</v>
      </c>
      <c r="G340" s="5" t="str">
        <f t="shared" si="114"/>
        <v>6399</v>
      </c>
      <c r="H340" s="5" t="str">
        <f t="shared" si="115"/>
        <v>GENERAL SUPPLIES</v>
      </c>
      <c r="I340" s="5" t="str">
        <f t="shared" si="116"/>
        <v>004</v>
      </c>
      <c r="J340" s="5" t="str">
        <f>VLOOKUP(I340,Vlookups!A:D,2,FALSE)</f>
        <v>ARLINGTON ELEMENTARY SCHOOL</v>
      </c>
      <c r="K340" s="5" t="str">
        <f>VLOOKUP(I340,Vlookups!A:D,3,FALSE)</f>
        <v>ARLINGTON K8</v>
      </c>
      <c r="L340" s="5" t="str">
        <f t="shared" si="117"/>
        <v>23</v>
      </c>
      <c r="M340" s="5" t="str">
        <f t="shared" si="118"/>
        <v>850</v>
      </c>
      <c r="N340" s="5" t="str">
        <f>VLOOKUP(M340,Vlookups!G:I,2,FALSE)</f>
        <v>DEPUTY SUPT ACADEMICS/STU SERV</v>
      </c>
      <c r="O340" s="5" t="str">
        <f>VLOOKUP(M340,Vlookups!G:I,3,FALSE)</f>
        <v>DSASS</v>
      </c>
      <c r="P340" s="6">
        <f t="shared" si="119"/>
        <v>0</v>
      </c>
      <c r="Q340" s="6">
        <f t="shared" si="120"/>
        <v>0</v>
      </c>
      <c r="R340" s="6">
        <f t="shared" si="121"/>
        <v>1525.15</v>
      </c>
      <c r="S340" s="6">
        <f t="shared" si="122"/>
        <v>0</v>
      </c>
      <c r="T340" s="6">
        <f t="shared" si="123"/>
        <v>0</v>
      </c>
      <c r="U340" t="s">
        <v>374</v>
      </c>
      <c r="V340" t="s">
        <v>54</v>
      </c>
      <c r="W340" s="2">
        <v>0</v>
      </c>
      <c r="X340" s="2">
        <v>0</v>
      </c>
      <c r="Y340" s="2">
        <v>1525.15</v>
      </c>
      <c r="Z340" s="3">
        <v>-1525.15</v>
      </c>
      <c r="AA340" s="2">
        <v>0</v>
      </c>
      <c r="AB340" s="2">
        <v>0</v>
      </c>
    </row>
    <row r="341" spans="1:28">
      <c r="A341" s="5" t="str">
        <f t="shared" si="100"/>
        <v>224</v>
      </c>
      <c r="B341" s="5" t="str">
        <f>VLOOKUP(A341,Vlookups!O:P,2,FALSE)</f>
        <v>FED/GRANT</v>
      </c>
      <c r="C341" s="5" t="str">
        <f t="shared" si="101"/>
        <v>E</v>
      </c>
      <c r="D341" s="5" t="str">
        <f t="shared" si="102"/>
        <v>11</v>
      </c>
      <c r="E341" s="5" t="str">
        <f t="shared" si="103"/>
        <v>63--</v>
      </c>
      <c r="F341" s="5" t="str">
        <f>VLOOKUP(E341,Vlookups!K:M,3,FALSE)</f>
        <v>Op Exp</v>
      </c>
      <c r="G341" s="5" t="str">
        <f t="shared" si="114"/>
        <v>6399</v>
      </c>
      <c r="H341" s="5" t="str">
        <f t="shared" si="115"/>
        <v>GENERAL SUPPLIES</v>
      </c>
      <c r="I341" s="5" t="str">
        <f t="shared" si="116"/>
        <v>005</v>
      </c>
      <c r="J341" s="5" t="str">
        <f>VLOOKUP(I341,Vlookups!A:D,2,FALSE)</f>
        <v>ARLINGTON MIDDLE SCHOOL</v>
      </c>
      <c r="K341" s="5" t="str">
        <f>VLOOKUP(I341,Vlookups!A:D,3,FALSE)</f>
        <v>ARLINGTON K8</v>
      </c>
      <c r="L341" s="5" t="str">
        <f t="shared" si="117"/>
        <v>23</v>
      </c>
      <c r="M341" s="5" t="str">
        <f t="shared" si="118"/>
        <v>850</v>
      </c>
      <c r="N341" s="5" t="str">
        <f>VLOOKUP(M341,Vlookups!G:I,2,FALSE)</f>
        <v>DEPUTY SUPT ACADEMICS/STU SERV</v>
      </c>
      <c r="O341" s="5" t="str">
        <f>VLOOKUP(M341,Vlookups!G:I,3,FALSE)</f>
        <v>DSASS</v>
      </c>
      <c r="P341" s="6">
        <f t="shared" si="119"/>
        <v>0</v>
      </c>
      <c r="Q341" s="6">
        <f t="shared" si="120"/>
        <v>0</v>
      </c>
      <c r="R341" s="6">
        <f t="shared" si="121"/>
        <v>248.73</v>
      </c>
      <c r="S341" s="6">
        <f t="shared" si="122"/>
        <v>0</v>
      </c>
      <c r="T341" s="6">
        <f t="shared" si="123"/>
        <v>0</v>
      </c>
      <c r="U341" t="s">
        <v>375</v>
      </c>
      <c r="V341" t="s">
        <v>54</v>
      </c>
      <c r="W341" s="2">
        <v>0</v>
      </c>
      <c r="X341" s="2">
        <v>0</v>
      </c>
      <c r="Y341" s="2">
        <v>248.73</v>
      </c>
      <c r="Z341" s="3">
        <v>-248.73</v>
      </c>
      <c r="AA341" s="2">
        <v>0</v>
      </c>
      <c r="AB341" s="2">
        <v>0</v>
      </c>
    </row>
    <row r="342" spans="1:28">
      <c r="A342" s="5" t="str">
        <f t="shared" si="100"/>
        <v>224</v>
      </c>
      <c r="B342" s="5" t="str">
        <f>VLOOKUP(A342,Vlookups!O:P,2,FALSE)</f>
        <v>FED/GRANT</v>
      </c>
      <c r="C342" s="5" t="str">
        <f t="shared" si="101"/>
        <v>E</v>
      </c>
      <c r="D342" s="5" t="str">
        <f t="shared" si="102"/>
        <v>11</v>
      </c>
      <c r="E342" s="5" t="str">
        <f t="shared" si="103"/>
        <v>63--</v>
      </c>
      <c r="F342" s="5" t="str">
        <f>VLOOKUP(E342,Vlookups!K:M,3,FALSE)</f>
        <v>Op Exp</v>
      </c>
      <c r="G342" s="5" t="str">
        <f t="shared" si="114"/>
        <v>6399</v>
      </c>
      <c r="H342" s="5" t="str">
        <f t="shared" si="115"/>
        <v>GENERAL SUPPLIES</v>
      </c>
      <c r="I342" s="5" t="str">
        <f t="shared" si="116"/>
        <v>006</v>
      </c>
      <c r="J342" s="5" t="str">
        <f>VLOOKUP(I342,Vlookups!A:D,2,FALSE)</f>
        <v>ARLINGTON HIGH SCHOOL</v>
      </c>
      <c r="K342" s="5" t="str">
        <f>VLOOKUP(I342,Vlookups!A:D,3,FALSE)</f>
        <v>ARLINGTON HS</v>
      </c>
      <c r="L342" s="5" t="str">
        <f t="shared" si="117"/>
        <v>23</v>
      </c>
      <c r="M342" s="5" t="str">
        <f t="shared" si="118"/>
        <v>850</v>
      </c>
      <c r="N342" s="5" t="str">
        <f>VLOOKUP(M342,Vlookups!G:I,2,FALSE)</f>
        <v>DEPUTY SUPT ACADEMICS/STU SERV</v>
      </c>
      <c r="O342" s="5" t="str">
        <f>VLOOKUP(M342,Vlookups!G:I,3,FALSE)</f>
        <v>DSASS</v>
      </c>
      <c r="P342" s="6">
        <f t="shared" si="119"/>
        <v>0</v>
      </c>
      <c r="Q342" s="6">
        <f t="shared" si="120"/>
        <v>0</v>
      </c>
      <c r="R342" s="6">
        <f t="shared" si="121"/>
        <v>7021.87</v>
      </c>
      <c r="S342" s="6">
        <f t="shared" si="122"/>
        <v>0</v>
      </c>
      <c r="T342" s="6">
        <f t="shared" si="123"/>
        <v>0</v>
      </c>
      <c r="U342" t="s">
        <v>376</v>
      </c>
      <c r="V342" t="s">
        <v>54</v>
      </c>
      <c r="W342" s="2">
        <v>0</v>
      </c>
      <c r="X342" s="2">
        <v>0</v>
      </c>
      <c r="Y342" s="2">
        <v>7021.87</v>
      </c>
      <c r="Z342" s="3">
        <v>-7021.87</v>
      </c>
      <c r="AA342" s="2">
        <v>0</v>
      </c>
      <c r="AB342" s="2">
        <v>0</v>
      </c>
    </row>
    <row r="343" spans="1:28">
      <c r="A343" s="5" t="str">
        <f t="shared" si="100"/>
        <v>224</v>
      </c>
      <c r="B343" s="5" t="str">
        <f>VLOOKUP(A343,Vlookups!O:P,2,FALSE)</f>
        <v>FED/GRANT</v>
      </c>
      <c r="C343" s="5" t="str">
        <f t="shared" si="101"/>
        <v>E</v>
      </c>
      <c r="D343" s="5" t="str">
        <f t="shared" si="102"/>
        <v>11</v>
      </c>
      <c r="E343" s="5" t="str">
        <f t="shared" si="103"/>
        <v>63--</v>
      </c>
      <c r="F343" s="5" t="str">
        <f>VLOOKUP(E343,Vlookups!K:M,3,FALSE)</f>
        <v>Op Exp</v>
      </c>
      <c r="G343" s="5" t="str">
        <f t="shared" si="114"/>
        <v>6399</v>
      </c>
      <c r="H343" s="5" t="str">
        <f t="shared" si="115"/>
        <v>GENERAL SUPPLIES</v>
      </c>
      <c r="I343" s="5" t="str">
        <f t="shared" si="116"/>
        <v>007</v>
      </c>
      <c r="J343" s="5" t="str">
        <f>VLOOKUP(I343,Vlookups!A:D,2,FALSE)</f>
        <v>KELLER ELEMENTARY SCHOOL</v>
      </c>
      <c r="K343" s="5" t="str">
        <f>VLOOKUP(I343,Vlookups!A:D,3,FALSE)</f>
        <v>KELLER K8</v>
      </c>
      <c r="L343" s="5" t="str">
        <f t="shared" si="117"/>
        <v>23</v>
      </c>
      <c r="M343" s="5" t="str">
        <f t="shared" si="118"/>
        <v>850</v>
      </c>
      <c r="N343" s="5" t="str">
        <f>VLOOKUP(M343,Vlookups!G:I,2,FALSE)</f>
        <v>DEPUTY SUPT ACADEMICS/STU SERV</v>
      </c>
      <c r="O343" s="5" t="str">
        <f>VLOOKUP(M343,Vlookups!G:I,3,FALSE)</f>
        <v>DSASS</v>
      </c>
      <c r="P343" s="6">
        <f t="shared" si="119"/>
        <v>0</v>
      </c>
      <c r="Q343" s="6">
        <f t="shared" si="120"/>
        <v>0</v>
      </c>
      <c r="R343" s="6">
        <f t="shared" si="121"/>
        <v>2791.52</v>
      </c>
      <c r="S343" s="6">
        <f t="shared" si="122"/>
        <v>0</v>
      </c>
      <c r="T343" s="6">
        <f t="shared" si="123"/>
        <v>0</v>
      </c>
      <c r="U343" t="s">
        <v>377</v>
      </c>
      <c r="V343" t="s">
        <v>54</v>
      </c>
      <c r="W343" s="2">
        <v>0</v>
      </c>
      <c r="X343" s="2">
        <v>0</v>
      </c>
      <c r="Y343" s="2">
        <v>2791.52</v>
      </c>
      <c r="Z343" s="3">
        <v>-2791.52</v>
      </c>
      <c r="AA343" s="2">
        <v>0</v>
      </c>
      <c r="AB343" s="2">
        <v>0</v>
      </c>
    </row>
    <row r="344" spans="1:28">
      <c r="A344" s="5" t="str">
        <f t="shared" si="100"/>
        <v>224</v>
      </c>
      <c r="B344" s="5" t="str">
        <f>VLOOKUP(A344,Vlookups!O:P,2,FALSE)</f>
        <v>FED/GRANT</v>
      </c>
      <c r="C344" s="5" t="str">
        <f t="shared" si="101"/>
        <v>E</v>
      </c>
      <c r="D344" s="5" t="str">
        <f t="shared" si="102"/>
        <v>11</v>
      </c>
      <c r="E344" s="5" t="str">
        <f t="shared" si="103"/>
        <v>63--</v>
      </c>
      <c r="F344" s="5" t="str">
        <f>VLOOKUP(E344,Vlookups!K:M,3,FALSE)</f>
        <v>Op Exp</v>
      </c>
      <c r="G344" s="5" t="str">
        <f t="shared" si="114"/>
        <v>6399</v>
      </c>
      <c r="H344" s="5" t="str">
        <f t="shared" si="115"/>
        <v>GENERAL SUPPLIES</v>
      </c>
      <c r="I344" s="5" t="str">
        <f t="shared" si="116"/>
        <v>007</v>
      </c>
      <c r="J344" s="5" t="str">
        <f>VLOOKUP(I344,Vlookups!A:D,2,FALSE)</f>
        <v>KELLER ELEMENTARY SCHOOL</v>
      </c>
      <c r="K344" s="5" t="str">
        <f>VLOOKUP(I344,Vlookups!A:D,3,FALSE)</f>
        <v>KELLER K8</v>
      </c>
      <c r="L344" s="5" t="str">
        <f t="shared" si="117"/>
        <v>23</v>
      </c>
      <c r="M344" s="5" t="str">
        <f t="shared" si="118"/>
        <v>850</v>
      </c>
      <c r="N344" s="5" t="str">
        <f>VLOOKUP(M344,Vlookups!G:I,2,FALSE)</f>
        <v>DEPUTY SUPT ACADEMICS/STU SERV</v>
      </c>
      <c r="O344" s="5" t="str">
        <f>VLOOKUP(M344,Vlookups!G:I,3,FALSE)</f>
        <v>DSASS</v>
      </c>
      <c r="P344" s="6">
        <f t="shared" si="119"/>
        <v>0</v>
      </c>
      <c r="Q344" s="6">
        <f t="shared" si="120"/>
        <v>0</v>
      </c>
      <c r="R344" s="6">
        <f t="shared" si="121"/>
        <v>3027.14</v>
      </c>
      <c r="S344" s="6">
        <f t="shared" si="122"/>
        <v>0</v>
      </c>
      <c r="T344" s="6">
        <f t="shared" si="123"/>
        <v>0</v>
      </c>
      <c r="U344" t="s">
        <v>378</v>
      </c>
      <c r="V344" t="s">
        <v>54</v>
      </c>
      <c r="W344" s="2">
        <v>0</v>
      </c>
      <c r="X344" s="2">
        <v>0</v>
      </c>
      <c r="Y344" s="2">
        <v>3027.14</v>
      </c>
      <c r="Z344" s="3">
        <v>-3027.14</v>
      </c>
      <c r="AA344" s="2">
        <v>0</v>
      </c>
      <c r="AB344" s="2">
        <v>0</v>
      </c>
    </row>
    <row r="345" spans="1:28">
      <c r="A345" s="5" t="str">
        <f t="shared" si="100"/>
        <v>224</v>
      </c>
      <c r="B345" s="5" t="str">
        <f>VLOOKUP(A345,Vlookups!O:P,2,FALSE)</f>
        <v>FED/GRANT</v>
      </c>
      <c r="C345" s="5" t="str">
        <f t="shared" si="101"/>
        <v>E</v>
      </c>
      <c r="D345" s="5" t="str">
        <f t="shared" si="102"/>
        <v>11</v>
      </c>
      <c r="E345" s="5" t="str">
        <f t="shared" si="103"/>
        <v>63--</v>
      </c>
      <c r="F345" s="5" t="str">
        <f>VLOOKUP(E345,Vlookups!K:M,3,FALSE)</f>
        <v>Op Exp</v>
      </c>
      <c r="G345" s="5" t="str">
        <f t="shared" si="114"/>
        <v>6399</v>
      </c>
      <c r="H345" s="5" t="str">
        <f t="shared" si="115"/>
        <v>GENERAL SUPPLIES</v>
      </c>
      <c r="I345" s="5" t="str">
        <f t="shared" si="116"/>
        <v>008</v>
      </c>
      <c r="J345" s="5" t="str">
        <f>VLOOKUP(I345,Vlookups!A:D,2,FALSE)</f>
        <v>KELLER MIDDLE SCHOOL</v>
      </c>
      <c r="K345" s="5" t="str">
        <f>VLOOKUP(I345,Vlookups!A:D,3,FALSE)</f>
        <v>KELLER K8</v>
      </c>
      <c r="L345" s="5" t="str">
        <f t="shared" si="117"/>
        <v>23</v>
      </c>
      <c r="M345" s="5" t="str">
        <f t="shared" si="118"/>
        <v>850</v>
      </c>
      <c r="N345" s="5" t="str">
        <f>VLOOKUP(M345,Vlookups!G:I,2,FALSE)</f>
        <v>DEPUTY SUPT ACADEMICS/STU SERV</v>
      </c>
      <c r="O345" s="5" t="str">
        <f>VLOOKUP(M345,Vlookups!G:I,3,FALSE)</f>
        <v>DSASS</v>
      </c>
      <c r="P345" s="6">
        <f t="shared" si="119"/>
        <v>0</v>
      </c>
      <c r="Q345" s="6">
        <f t="shared" si="120"/>
        <v>0</v>
      </c>
      <c r="R345" s="6">
        <f t="shared" si="121"/>
        <v>328.15</v>
      </c>
      <c r="S345" s="6">
        <f t="shared" si="122"/>
        <v>0</v>
      </c>
      <c r="T345" s="6">
        <f t="shared" si="123"/>
        <v>0</v>
      </c>
      <c r="U345" t="s">
        <v>379</v>
      </c>
      <c r="V345" t="s">
        <v>54</v>
      </c>
      <c r="W345" s="2">
        <v>0</v>
      </c>
      <c r="X345" s="2">
        <v>0</v>
      </c>
      <c r="Y345" s="2">
        <v>328.15</v>
      </c>
      <c r="Z345" s="3">
        <v>-328.15</v>
      </c>
      <c r="AA345" s="2">
        <v>0</v>
      </c>
      <c r="AB345" s="2">
        <v>0</v>
      </c>
    </row>
    <row r="346" spans="1:28">
      <c r="A346" s="5" t="str">
        <f t="shared" si="100"/>
        <v>224</v>
      </c>
      <c r="B346" s="5" t="str">
        <f>VLOOKUP(A346,Vlookups!O:P,2,FALSE)</f>
        <v>FED/GRANT</v>
      </c>
      <c r="C346" s="5" t="str">
        <f t="shared" si="101"/>
        <v>E</v>
      </c>
      <c r="D346" s="5" t="str">
        <f t="shared" si="102"/>
        <v>11</v>
      </c>
      <c r="E346" s="5" t="str">
        <f t="shared" si="103"/>
        <v>63--</v>
      </c>
      <c r="F346" s="5" t="str">
        <f>VLOOKUP(E346,Vlookups!K:M,3,FALSE)</f>
        <v>Op Exp</v>
      </c>
      <c r="G346" s="5" t="str">
        <f t="shared" si="114"/>
        <v>6399</v>
      </c>
      <c r="H346" s="5" t="str">
        <f t="shared" si="115"/>
        <v>GENERAL SUPPLIES</v>
      </c>
      <c r="I346" s="5" t="str">
        <f t="shared" si="116"/>
        <v>009</v>
      </c>
      <c r="J346" s="5" t="str">
        <f>VLOOKUP(I346,Vlookups!A:D,2,FALSE)</f>
        <v>KELLER HIGH SCHOOL</v>
      </c>
      <c r="K346" s="5" t="str">
        <f>VLOOKUP(I346,Vlookups!A:D,3,FALSE)</f>
        <v>KELLER HS</v>
      </c>
      <c r="L346" s="5" t="str">
        <f t="shared" si="117"/>
        <v>23</v>
      </c>
      <c r="M346" s="5" t="str">
        <f t="shared" si="118"/>
        <v>850</v>
      </c>
      <c r="N346" s="5" t="str">
        <f>VLOOKUP(M346,Vlookups!G:I,2,FALSE)</f>
        <v>DEPUTY SUPT ACADEMICS/STU SERV</v>
      </c>
      <c r="O346" s="5" t="str">
        <f>VLOOKUP(M346,Vlookups!G:I,3,FALSE)</f>
        <v>DSASS</v>
      </c>
      <c r="P346" s="6">
        <f t="shared" si="119"/>
        <v>0</v>
      </c>
      <c r="Q346" s="6">
        <f t="shared" si="120"/>
        <v>0</v>
      </c>
      <c r="R346" s="6">
        <f t="shared" si="121"/>
        <v>6819.51</v>
      </c>
      <c r="S346" s="6">
        <f t="shared" si="122"/>
        <v>0</v>
      </c>
      <c r="T346" s="6">
        <f t="shared" si="123"/>
        <v>0</v>
      </c>
      <c r="U346" t="s">
        <v>380</v>
      </c>
      <c r="V346" t="s">
        <v>54</v>
      </c>
      <c r="W346" s="2">
        <v>0</v>
      </c>
      <c r="X346" s="2">
        <v>0</v>
      </c>
      <c r="Y346" s="2">
        <v>6819.51</v>
      </c>
      <c r="Z346" s="3">
        <v>-6819.51</v>
      </c>
      <c r="AA346" s="2">
        <v>0</v>
      </c>
      <c r="AB346" s="2">
        <v>0</v>
      </c>
    </row>
    <row r="347" spans="1:28">
      <c r="A347" s="5" t="str">
        <f t="shared" si="100"/>
        <v>224</v>
      </c>
      <c r="B347" s="5" t="str">
        <f>VLOOKUP(A347,Vlookups!O:P,2,FALSE)</f>
        <v>FED/GRANT</v>
      </c>
      <c r="C347" s="5" t="str">
        <f t="shared" si="101"/>
        <v>E</v>
      </c>
      <c r="D347" s="5" t="str">
        <f t="shared" si="102"/>
        <v>11</v>
      </c>
      <c r="E347" s="5" t="str">
        <f t="shared" si="103"/>
        <v>63--</v>
      </c>
      <c r="F347" s="5" t="str">
        <f>VLOOKUP(E347,Vlookups!K:M,3,FALSE)</f>
        <v>Op Exp</v>
      </c>
      <c r="G347" s="5" t="str">
        <f t="shared" si="114"/>
        <v>6399</v>
      </c>
      <c r="H347" s="5" t="str">
        <f t="shared" si="115"/>
        <v>GENERAL SUPPLIES</v>
      </c>
      <c r="I347" s="5" t="str">
        <f t="shared" si="116"/>
        <v>010</v>
      </c>
      <c r="J347" s="5" t="str">
        <f>VLOOKUP(I347,Vlookups!A:D,2,FALSE)</f>
        <v>GRAND PRAIRIE ELEMENTARY SCHOO</v>
      </c>
      <c r="K347" s="5" t="str">
        <f>VLOOKUP(I347,Vlookups!A:D,3,FALSE)</f>
        <v>GRAND PR K8</v>
      </c>
      <c r="L347" s="5" t="str">
        <f t="shared" si="117"/>
        <v>23</v>
      </c>
      <c r="M347" s="5" t="str">
        <f t="shared" si="118"/>
        <v>850</v>
      </c>
      <c r="N347" s="5" t="str">
        <f>VLOOKUP(M347,Vlookups!G:I,2,FALSE)</f>
        <v>DEPUTY SUPT ACADEMICS/STU SERV</v>
      </c>
      <c r="O347" s="5" t="str">
        <f>VLOOKUP(M347,Vlookups!G:I,3,FALSE)</f>
        <v>DSASS</v>
      </c>
      <c r="P347" s="6">
        <f t="shared" si="119"/>
        <v>0</v>
      </c>
      <c r="Q347" s="6">
        <f t="shared" si="120"/>
        <v>0</v>
      </c>
      <c r="R347" s="6">
        <f t="shared" si="121"/>
        <v>2791.52</v>
      </c>
      <c r="S347" s="6">
        <f t="shared" si="122"/>
        <v>0</v>
      </c>
      <c r="T347" s="6">
        <f t="shared" si="123"/>
        <v>0</v>
      </c>
      <c r="U347" t="s">
        <v>381</v>
      </c>
      <c r="V347" t="s">
        <v>54</v>
      </c>
      <c r="W347" s="2">
        <v>0</v>
      </c>
      <c r="X347" s="2">
        <v>0</v>
      </c>
      <c r="Y347" s="2">
        <v>2791.52</v>
      </c>
      <c r="Z347" s="3">
        <v>-2791.52</v>
      </c>
      <c r="AA347" s="2">
        <v>0</v>
      </c>
      <c r="AB347" s="2">
        <v>0</v>
      </c>
    </row>
    <row r="348" spans="1:28">
      <c r="A348" s="5" t="str">
        <f t="shared" ref="A348:A383" si="124">LEFT(U348,3)</f>
        <v>224</v>
      </c>
      <c r="B348" s="5" t="str">
        <f>VLOOKUP(A348,Vlookups!O:P,2,FALSE)</f>
        <v>FED/GRANT</v>
      </c>
      <c r="C348" s="5" t="str">
        <f t="shared" ref="C348:C383" si="125">RIGHT(LEFT(U348,5),1)</f>
        <v>E</v>
      </c>
      <c r="D348" s="5" t="str">
        <f t="shared" ref="D348:D383" si="126">RIGHT(LEFT(U348,8),2)</f>
        <v>11</v>
      </c>
      <c r="E348" s="5" t="str">
        <f t="shared" ref="E348:E383" si="127">CONCATENATE(LEFT(G348,2),"--")</f>
        <v>63--</v>
      </c>
      <c r="F348" s="5" t="str">
        <f>VLOOKUP(E348,Vlookups!K:M,3,FALSE)</f>
        <v>Op Exp</v>
      </c>
      <c r="G348" s="5" t="str">
        <f t="shared" si="114"/>
        <v>6399</v>
      </c>
      <c r="H348" s="5" t="str">
        <f t="shared" si="115"/>
        <v>GENERAL SUPPLIES</v>
      </c>
      <c r="I348" s="5" t="str">
        <f t="shared" si="116"/>
        <v>010</v>
      </c>
      <c r="J348" s="5" t="str">
        <f>VLOOKUP(I348,Vlookups!A:D,2,FALSE)</f>
        <v>GRAND PRAIRIE ELEMENTARY SCHOO</v>
      </c>
      <c r="K348" s="5" t="str">
        <f>VLOOKUP(I348,Vlookups!A:D,3,FALSE)</f>
        <v>GRAND PR K8</v>
      </c>
      <c r="L348" s="5" t="str">
        <f t="shared" si="117"/>
        <v>23</v>
      </c>
      <c r="M348" s="5" t="str">
        <f t="shared" si="118"/>
        <v>850</v>
      </c>
      <c r="N348" s="5" t="str">
        <f>VLOOKUP(M348,Vlookups!G:I,2,FALSE)</f>
        <v>DEPUTY SUPT ACADEMICS/STU SERV</v>
      </c>
      <c r="O348" s="5" t="str">
        <f>VLOOKUP(M348,Vlookups!G:I,3,FALSE)</f>
        <v>DSASS</v>
      </c>
      <c r="P348" s="6">
        <f t="shared" si="119"/>
        <v>0</v>
      </c>
      <c r="Q348" s="6">
        <f t="shared" si="120"/>
        <v>0</v>
      </c>
      <c r="R348" s="6">
        <f t="shared" si="121"/>
        <v>2750.44</v>
      </c>
      <c r="S348" s="6">
        <f t="shared" si="122"/>
        <v>0</v>
      </c>
      <c r="T348" s="6">
        <f t="shared" si="123"/>
        <v>0</v>
      </c>
      <c r="U348" t="s">
        <v>382</v>
      </c>
      <c r="V348" t="s">
        <v>54</v>
      </c>
      <c r="W348" s="2">
        <v>0</v>
      </c>
      <c r="X348" s="2">
        <v>0</v>
      </c>
      <c r="Y348" s="2">
        <v>2750.44</v>
      </c>
      <c r="Z348" s="3">
        <v>-2750.44</v>
      </c>
      <c r="AA348" s="2">
        <v>0</v>
      </c>
      <c r="AB348" s="2">
        <v>0</v>
      </c>
    </row>
    <row r="349" spans="1:28">
      <c r="A349" s="5" t="str">
        <f t="shared" si="124"/>
        <v>224</v>
      </c>
      <c r="B349" s="5" t="str">
        <f>VLOOKUP(A349,Vlookups!O:P,2,FALSE)</f>
        <v>FED/GRANT</v>
      </c>
      <c r="C349" s="5" t="str">
        <f t="shared" si="125"/>
        <v>E</v>
      </c>
      <c r="D349" s="5" t="str">
        <f t="shared" si="126"/>
        <v>11</v>
      </c>
      <c r="E349" s="5" t="str">
        <f t="shared" si="127"/>
        <v>63--</v>
      </c>
      <c r="F349" s="5" t="str">
        <f>VLOOKUP(E349,Vlookups!K:M,3,FALSE)</f>
        <v>Op Exp</v>
      </c>
      <c r="G349" s="5" t="str">
        <f t="shared" si="114"/>
        <v>6399</v>
      </c>
      <c r="H349" s="5" t="str">
        <f t="shared" si="115"/>
        <v>GENERAL SUPPLIES</v>
      </c>
      <c r="I349" s="5" t="str">
        <f t="shared" si="116"/>
        <v>011</v>
      </c>
      <c r="J349" s="5" t="str">
        <f>VLOOKUP(I349,Vlookups!A:D,2,FALSE)</f>
        <v>GRAND PRAIRIE MIDDLE SCHOOL</v>
      </c>
      <c r="K349" s="5" t="str">
        <f>VLOOKUP(I349,Vlookups!A:D,3,FALSE)</f>
        <v>GRAND PR K8</v>
      </c>
      <c r="L349" s="5" t="str">
        <f t="shared" si="117"/>
        <v>23</v>
      </c>
      <c r="M349" s="5" t="str">
        <f t="shared" si="118"/>
        <v>850</v>
      </c>
      <c r="N349" s="5" t="str">
        <f>VLOOKUP(M349,Vlookups!G:I,2,FALSE)</f>
        <v>DEPUTY SUPT ACADEMICS/STU SERV</v>
      </c>
      <c r="O349" s="5" t="str">
        <f>VLOOKUP(M349,Vlookups!G:I,3,FALSE)</f>
        <v>DSASS</v>
      </c>
      <c r="P349" s="6">
        <f t="shared" si="119"/>
        <v>0</v>
      </c>
      <c r="Q349" s="6">
        <f t="shared" si="120"/>
        <v>0</v>
      </c>
      <c r="R349" s="6">
        <f t="shared" si="121"/>
        <v>538.53</v>
      </c>
      <c r="S349" s="6">
        <f t="shared" si="122"/>
        <v>0</v>
      </c>
      <c r="T349" s="6">
        <f t="shared" si="123"/>
        <v>0</v>
      </c>
      <c r="U349" t="s">
        <v>383</v>
      </c>
      <c r="V349" t="s">
        <v>54</v>
      </c>
      <c r="W349" s="2">
        <v>0</v>
      </c>
      <c r="X349" s="2">
        <v>0</v>
      </c>
      <c r="Y349" s="2">
        <v>538.53</v>
      </c>
      <c r="Z349" s="3">
        <v>-538.53</v>
      </c>
      <c r="AA349" s="2">
        <v>0</v>
      </c>
      <c r="AB349" s="2">
        <v>0</v>
      </c>
    </row>
    <row r="350" spans="1:28">
      <c r="A350" s="5" t="str">
        <f t="shared" si="124"/>
        <v>224</v>
      </c>
      <c r="B350" s="5" t="str">
        <f>VLOOKUP(A350,Vlookups!O:P,2,FALSE)</f>
        <v>FED/GRANT</v>
      </c>
      <c r="C350" s="5" t="str">
        <f t="shared" si="125"/>
        <v>E</v>
      </c>
      <c r="D350" s="5" t="str">
        <f t="shared" si="126"/>
        <v>11</v>
      </c>
      <c r="E350" s="5" t="str">
        <f t="shared" si="127"/>
        <v>63--</v>
      </c>
      <c r="F350" s="5" t="str">
        <f>VLOOKUP(E350,Vlookups!K:M,3,FALSE)</f>
        <v>Op Exp</v>
      </c>
      <c r="G350" s="5" t="str">
        <f t="shared" si="114"/>
        <v>6399</v>
      </c>
      <c r="H350" s="5" t="str">
        <f t="shared" si="115"/>
        <v>GENERAL SUPPLIES</v>
      </c>
      <c r="I350" s="5" t="str">
        <f t="shared" si="116"/>
        <v>012</v>
      </c>
      <c r="J350" s="5" t="str">
        <f>VLOOKUP(I350,Vlookups!A:D,2,FALSE)</f>
        <v>NORTH RICHLAND HILLS ELEMENTAR</v>
      </c>
      <c r="K350" s="5" t="str">
        <f>VLOOKUP(I350,Vlookups!A:D,3,FALSE)</f>
        <v>NORTH RICHLAND HILLS K8</v>
      </c>
      <c r="L350" s="5" t="str">
        <f t="shared" si="117"/>
        <v>23</v>
      </c>
      <c r="M350" s="5" t="str">
        <f t="shared" si="118"/>
        <v>850</v>
      </c>
      <c r="N350" s="5" t="str">
        <f>VLOOKUP(M350,Vlookups!G:I,2,FALSE)</f>
        <v>DEPUTY SUPT ACADEMICS/STU SERV</v>
      </c>
      <c r="O350" s="5" t="str">
        <f>VLOOKUP(M350,Vlookups!G:I,3,FALSE)</f>
        <v>DSASS</v>
      </c>
      <c r="P350" s="6">
        <f t="shared" si="119"/>
        <v>0</v>
      </c>
      <c r="Q350" s="6">
        <f t="shared" si="120"/>
        <v>0</v>
      </c>
      <c r="R350" s="6">
        <f t="shared" si="121"/>
        <v>2791.52</v>
      </c>
      <c r="S350" s="6">
        <f t="shared" si="122"/>
        <v>0</v>
      </c>
      <c r="T350" s="6">
        <f t="shared" si="123"/>
        <v>0</v>
      </c>
      <c r="U350" t="s">
        <v>384</v>
      </c>
      <c r="V350" t="s">
        <v>54</v>
      </c>
      <c r="W350" s="2">
        <v>0</v>
      </c>
      <c r="X350" s="2">
        <v>0</v>
      </c>
      <c r="Y350" s="2">
        <v>2791.52</v>
      </c>
      <c r="Z350" s="3">
        <v>-2791.52</v>
      </c>
      <c r="AA350" s="2">
        <v>0</v>
      </c>
      <c r="AB350" s="2">
        <v>0</v>
      </c>
    </row>
    <row r="351" spans="1:28">
      <c r="A351" s="5" t="str">
        <f t="shared" si="124"/>
        <v>224</v>
      </c>
      <c r="B351" s="5" t="str">
        <f>VLOOKUP(A351,Vlookups!O:P,2,FALSE)</f>
        <v>FED/GRANT</v>
      </c>
      <c r="C351" s="5" t="str">
        <f t="shared" si="125"/>
        <v>E</v>
      </c>
      <c r="D351" s="5" t="str">
        <f t="shared" si="126"/>
        <v>11</v>
      </c>
      <c r="E351" s="5" t="str">
        <f t="shared" si="127"/>
        <v>63--</v>
      </c>
      <c r="F351" s="5" t="str">
        <f>VLOOKUP(E351,Vlookups!K:M,3,FALSE)</f>
        <v>Op Exp</v>
      </c>
      <c r="G351" s="5" t="str">
        <f t="shared" si="114"/>
        <v>6399</v>
      </c>
      <c r="H351" s="5" t="str">
        <f t="shared" si="115"/>
        <v>GENERAL SUPPLIES</v>
      </c>
      <c r="I351" s="5" t="str">
        <f t="shared" si="116"/>
        <v>012</v>
      </c>
      <c r="J351" s="5" t="str">
        <f>VLOOKUP(I351,Vlookups!A:D,2,FALSE)</f>
        <v>NORTH RICHLAND HILLS ELEMENTAR</v>
      </c>
      <c r="K351" s="5" t="str">
        <f>VLOOKUP(I351,Vlookups!A:D,3,FALSE)</f>
        <v>NORTH RICHLAND HILLS K8</v>
      </c>
      <c r="L351" s="5" t="str">
        <f t="shared" si="117"/>
        <v>23</v>
      </c>
      <c r="M351" s="5" t="str">
        <f t="shared" si="118"/>
        <v>850</v>
      </c>
      <c r="N351" s="5" t="str">
        <f>VLOOKUP(M351,Vlookups!G:I,2,FALSE)</f>
        <v>DEPUTY SUPT ACADEMICS/STU SERV</v>
      </c>
      <c r="O351" s="5" t="str">
        <f>VLOOKUP(M351,Vlookups!G:I,3,FALSE)</f>
        <v>DSASS</v>
      </c>
      <c r="P351" s="6">
        <f t="shared" si="119"/>
        <v>0</v>
      </c>
      <c r="Q351" s="6">
        <f t="shared" si="120"/>
        <v>0</v>
      </c>
      <c r="R351" s="6">
        <f t="shared" si="121"/>
        <v>2234.86</v>
      </c>
      <c r="S351" s="6">
        <f t="shared" si="122"/>
        <v>0</v>
      </c>
      <c r="T351" s="6">
        <f t="shared" si="123"/>
        <v>0</v>
      </c>
      <c r="U351" t="s">
        <v>385</v>
      </c>
      <c r="V351" t="s">
        <v>54</v>
      </c>
      <c r="W351" s="2">
        <v>0</v>
      </c>
      <c r="X351" s="2">
        <v>0</v>
      </c>
      <c r="Y351" s="2">
        <v>2234.86</v>
      </c>
      <c r="Z351" s="3">
        <v>-2234.86</v>
      </c>
      <c r="AA351" s="2">
        <v>0</v>
      </c>
      <c r="AB351" s="2">
        <v>0</v>
      </c>
    </row>
    <row r="352" spans="1:28">
      <c r="A352" s="5" t="str">
        <f t="shared" si="124"/>
        <v>224</v>
      </c>
      <c r="B352" s="5" t="str">
        <f>VLOOKUP(A352,Vlookups!O:P,2,FALSE)</f>
        <v>FED/GRANT</v>
      </c>
      <c r="C352" s="5" t="str">
        <f t="shared" si="125"/>
        <v>E</v>
      </c>
      <c r="D352" s="5" t="str">
        <f t="shared" si="126"/>
        <v>11</v>
      </c>
      <c r="E352" s="5" t="str">
        <f t="shared" si="127"/>
        <v>63--</v>
      </c>
      <c r="F352" s="5" t="str">
        <f>VLOOKUP(E352,Vlookups!K:M,3,FALSE)</f>
        <v>Op Exp</v>
      </c>
      <c r="G352" s="5" t="str">
        <f t="shared" si="114"/>
        <v>6399</v>
      </c>
      <c r="H352" s="5" t="str">
        <f t="shared" si="115"/>
        <v>GENERAL SUPPLIES</v>
      </c>
      <c r="I352" s="5" t="str">
        <f t="shared" si="116"/>
        <v>013</v>
      </c>
      <c r="J352" s="5" t="str">
        <f>VLOOKUP(I352,Vlookups!A:D,2,FALSE)</f>
        <v>NORTH RICHLAND HILLS MIDDLE SC</v>
      </c>
      <c r="K352" s="5" t="str">
        <f>VLOOKUP(I352,Vlookups!A:D,3,FALSE)</f>
        <v>NORTH RICHLAND HILLS K8</v>
      </c>
      <c r="L352" s="5" t="str">
        <f t="shared" si="117"/>
        <v>23</v>
      </c>
      <c r="M352" s="5" t="str">
        <f t="shared" si="118"/>
        <v>850</v>
      </c>
      <c r="N352" s="5" t="str">
        <f>VLOOKUP(M352,Vlookups!G:I,2,FALSE)</f>
        <v>DEPUTY SUPT ACADEMICS/STU SERV</v>
      </c>
      <c r="O352" s="5" t="str">
        <f>VLOOKUP(M352,Vlookups!G:I,3,FALSE)</f>
        <v>DSASS</v>
      </c>
      <c r="P352" s="6">
        <f t="shared" si="119"/>
        <v>0</v>
      </c>
      <c r="Q352" s="6">
        <f t="shared" si="120"/>
        <v>0</v>
      </c>
      <c r="R352" s="6">
        <f t="shared" si="121"/>
        <v>86.6</v>
      </c>
      <c r="S352" s="6">
        <f t="shared" si="122"/>
        <v>0</v>
      </c>
      <c r="T352" s="6">
        <f t="shared" si="123"/>
        <v>0</v>
      </c>
      <c r="U352" t="s">
        <v>386</v>
      </c>
      <c r="V352" t="s">
        <v>54</v>
      </c>
      <c r="W352" s="2">
        <v>0</v>
      </c>
      <c r="X352" s="2">
        <v>0</v>
      </c>
      <c r="Y352" s="2">
        <v>86.6</v>
      </c>
      <c r="Z352" s="3">
        <v>-86.6</v>
      </c>
      <c r="AA352" s="2">
        <v>0</v>
      </c>
      <c r="AB352" s="2">
        <v>0</v>
      </c>
    </row>
    <row r="353" spans="1:28">
      <c r="A353" s="5" t="str">
        <f t="shared" si="124"/>
        <v>224</v>
      </c>
      <c r="B353" s="5" t="str">
        <f>VLOOKUP(A353,Vlookups!O:P,2,FALSE)</f>
        <v>FED/GRANT</v>
      </c>
      <c r="C353" s="5" t="str">
        <f t="shared" si="125"/>
        <v>E</v>
      </c>
      <c r="D353" s="5" t="str">
        <f t="shared" si="126"/>
        <v>11</v>
      </c>
      <c r="E353" s="5" t="str">
        <f t="shared" si="127"/>
        <v>63--</v>
      </c>
      <c r="F353" s="5" t="str">
        <f>VLOOKUP(E353,Vlookups!K:M,3,FALSE)</f>
        <v>Op Exp</v>
      </c>
      <c r="G353" s="5" t="str">
        <f t="shared" si="114"/>
        <v>6399</v>
      </c>
      <c r="H353" s="5" t="str">
        <f t="shared" si="115"/>
        <v>GENERAL SUPPLIES</v>
      </c>
      <c r="I353" s="5" t="str">
        <f t="shared" si="116"/>
        <v>014</v>
      </c>
      <c r="J353" s="5" t="str">
        <f>VLOOKUP(I353,Vlookups!A:D,2,FALSE)</f>
        <v>KATY ELEMENTARY SCHOOL</v>
      </c>
      <c r="K353" s="5" t="str">
        <f>VLOOKUP(I353,Vlookups!A:D,3,FALSE)</f>
        <v>KATY K8</v>
      </c>
      <c r="L353" s="5" t="str">
        <f t="shared" si="117"/>
        <v>23</v>
      </c>
      <c r="M353" s="5" t="str">
        <f t="shared" si="118"/>
        <v>850</v>
      </c>
      <c r="N353" s="5" t="str">
        <f>VLOOKUP(M353,Vlookups!G:I,2,FALSE)</f>
        <v>DEPUTY SUPT ACADEMICS/STU SERV</v>
      </c>
      <c r="O353" s="5" t="str">
        <f>VLOOKUP(M353,Vlookups!G:I,3,FALSE)</f>
        <v>DSASS</v>
      </c>
      <c r="P353" s="6">
        <f t="shared" si="119"/>
        <v>0</v>
      </c>
      <c r="Q353" s="6">
        <f t="shared" si="120"/>
        <v>0</v>
      </c>
      <c r="R353" s="6">
        <f t="shared" si="121"/>
        <v>2791.52</v>
      </c>
      <c r="S353" s="6">
        <f t="shared" si="122"/>
        <v>0</v>
      </c>
      <c r="T353" s="6">
        <f t="shared" si="123"/>
        <v>0</v>
      </c>
      <c r="U353" t="s">
        <v>387</v>
      </c>
      <c r="V353" t="s">
        <v>54</v>
      </c>
      <c r="W353" s="2">
        <v>0</v>
      </c>
      <c r="X353" s="2">
        <v>0</v>
      </c>
      <c r="Y353" s="2">
        <v>2791.52</v>
      </c>
      <c r="Z353" s="3">
        <v>-2791.52</v>
      </c>
      <c r="AA353" s="2">
        <v>0</v>
      </c>
      <c r="AB353" s="2">
        <v>0</v>
      </c>
    </row>
    <row r="354" spans="1:28">
      <c r="A354" s="5" t="str">
        <f t="shared" si="124"/>
        <v>224</v>
      </c>
      <c r="B354" s="5" t="str">
        <f>VLOOKUP(A354,Vlookups!O:P,2,FALSE)</f>
        <v>FED/GRANT</v>
      </c>
      <c r="C354" s="5" t="str">
        <f t="shared" si="125"/>
        <v>E</v>
      </c>
      <c r="D354" s="5" t="str">
        <f t="shared" si="126"/>
        <v>11</v>
      </c>
      <c r="E354" s="5" t="str">
        <f t="shared" si="127"/>
        <v>63--</v>
      </c>
      <c r="F354" s="5" t="str">
        <f>VLOOKUP(E354,Vlookups!K:M,3,FALSE)</f>
        <v>Op Exp</v>
      </c>
      <c r="G354" s="5" t="str">
        <f t="shared" si="114"/>
        <v>6399</v>
      </c>
      <c r="H354" s="5" t="str">
        <f t="shared" si="115"/>
        <v>GENERAL SUPPLIES</v>
      </c>
      <c r="I354" s="5" t="str">
        <f t="shared" si="116"/>
        <v>014</v>
      </c>
      <c r="J354" s="5" t="str">
        <f>VLOOKUP(I354,Vlookups!A:D,2,FALSE)</f>
        <v>KATY ELEMENTARY SCHOOL</v>
      </c>
      <c r="K354" s="5" t="str">
        <f>VLOOKUP(I354,Vlookups!A:D,3,FALSE)</f>
        <v>KATY K8</v>
      </c>
      <c r="L354" s="5" t="str">
        <f t="shared" si="117"/>
        <v>23</v>
      </c>
      <c r="M354" s="5" t="str">
        <f t="shared" si="118"/>
        <v>850</v>
      </c>
      <c r="N354" s="5" t="str">
        <f>VLOOKUP(M354,Vlookups!G:I,2,FALSE)</f>
        <v>DEPUTY SUPT ACADEMICS/STU SERV</v>
      </c>
      <c r="O354" s="5" t="str">
        <f>VLOOKUP(M354,Vlookups!G:I,3,FALSE)</f>
        <v>DSASS</v>
      </c>
      <c r="P354" s="6">
        <f t="shared" si="119"/>
        <v>0</v>
      </c>
      <c r="Q354" s="6">
        <f t="shared" si="120"/>
        <v>0</v>
      </c>
      <c r="R354" s="6">
        <f t="shared" si="121"/>
        <v>2682.89</v>
      </c>
      <c r="S354" s="6">
        <f t="shared" si="122"/>
        <v>0</v>
      </c>
      <c r="T354" s="6">
        <f t="shared" si="123"/>
        <v>0</v>
      </c>
      <c r="U354" t="s">
        <v>388</v>
      </c>
      <c r="V354" t="s">
        <v>54</v>
      </c>
      <c r="W354" s="2">
        <v>0</v>
      </c>
      <c r="X354" s="2">
        <v>0</v>
      </c>
      <c r="Y354" s="2">
        <v>2682.89</v>
      </c>
      <c r="Z354" s="3">
        <v>-2682.89</v>
      </c>
      <c r="AA354" s="2">
        <v>0</v>
      </c>
      <c r="AB354" s="2">
        <v>0</v>
      </c>
    </row>
    <row r="355" spans="1:28">
      <c r="A355" s="5" t="str">
        <f t="shared" si="124"/>
        <v>224</v>
      </c>
      <c r="B355" s="5" t="str">
        <f>VLOOKUP(A355,Vlookups!O:P,2,FALSE)</f>
        <v>FED/GRANT</v>
      </c>
      <c r="C355" s="5" t="str">
        <f t="shared" si="125"/>
        <v>E</v>
      </c>
      <c r="D355" s="5" t="str">
        <f t="shared" si="126"/>
        <v>11</v>
      </c>
      <c r="E355" s="5" t="str">
        <f t="shared" si="127"/>
        <v>63--</v>
      </c>
      <c r="F355" s="5" t="str">
        <f>VLOOKUP(E355,Vlookups!K:M,3,FALSE)</f>
        <v>Op Exp</v>
      </c>
      <c r="G355" s="5" t="str">
        <f t="shared" si="114"/>
        <v>6399</v>
      </c>
      <c r="H355" s="5" t="str">
        <f t="shared" si="115"/>
        <v>GENERAL SUPPLIES</v>
      </c>
      <c r="I355" s="5" t="str">
        <f t="shared" si="116"/>
        <v>015</v>
      </c>
      <c r="J355" s="5" t="str">
        <f>VLOOKUP(I355,Vlookups!A:D,2,FALSE)</f>
        <v>KATY MIDDLE SCHOOL</v>
      </c>
      <c r="K355" s="5" t="str">
        <f>VLOOKUP(I355,Vlookups!A:D,3,FALSE)</f>
        <v>KATY K8</v>
      </c>
      <c r="L355" s="5" t="str">
        <f t="shared" si="117"/>
        <v>23</v>
      </c>
      <c r="M355" s="5" t="str">
        <f t="shared" si="118"/>
        <v>850</v>
      </c>
      <c r="N355" s="5" t="str">
        <f>VLOOKUP(M355,Vlookups!G:I,2,FALSE)</f>
        <v>DEPUTY SUPT ACADEMICS/STU SERV</v>
      </c>
      <c r="O355" s="5" t="str">
        <f>VLOOKUP(M355,Vlookups!G:I,3,FALSE)</f>
        <v>DSASS</v>
      </c>
      <c r="P355" s="6">
        <f t="shared" si="119"/>
        <v>0</v>
      </c>
      <c r="Q355" s="6">
        <f t="shared" si="120"/>
        <v>0</v>
      </c>
      <c r="R355" s="6">
        <f t="shared" si="121"/>
        <v>298.70999999999998</v>
      </c>
      <c r="S355" s="6">
        <f t="shared" si="122"/>
        <v>0</v>
      </c>
      <c r="T355" s="6">
        <f t="shared" si="123"/>
        <v>0</v>
      </c>
      <c r="U355" t="s">
        <v>389</v>
      </c>
      <c r="V355" t="s">
        <v>54</v>
      </c>
      <c r="W355" s="2">
        <v>0</v>
      </c>
      <c r="X355" s="2">
        <v>0</v>
      </c>
      <c r="Y355" s="2">
        <v>298.70999999999998</v>
      </c>
      <c r="Z355" s="3">
        <v>-298.70999999999998</v>
      </c>
      <c r="AA355" s="2">
        <v>0</v>
      </c>
      <c r="AB355" s="2">
        <v>0</v>
      </c>
    </row>
    <row r="356" spans="1:28">
      <c r="A356" s="5" t="str">
        <f t="shared" si="124"/>
        <v>224</v>
      </c>
      <c r="B356" s="5" t="str">
        <f>VLOOKUP(A356,Vlookups!O:P,2,FALSE)</f>
        <v>FED/GRANT</v>
      </c>
      <c r="C356" s="5" t="str">
        <f t="shared" si="125"/>
        <v>E</v>
      </c>
      <c r="D356" s="5" t="str">
        <f t="shared" si="126"/>
        <v>11</v>
      </c>
      <c r="E356" s="5" t="str">
        <f t="shared" si="127"/>
        <v>63--</v>
      </c>
      <c r="F356" s="5" t="str">
        <f>VLOOKUP(E356,Vlookups!K:M,3,FALSE)</f>
        <v>Op Exp</v>
      </c>
      <c r="G356" s="5" t="str">
        <f t="shared" si="114"/>
        <v>6399</v>
      </c>
      <c r="H356" s="5" t="str">
        <f t="shared" si="115"/>
        <v>GENERAL SUPPLIES</v>
      </c>
      <c r="I356" s="5" t="str">
        <f t="shared" si="116"/>
        <v>016</v>
      </c>
      <c r="J356" s="5" t="str">
        <f>VLOOKUP(I356,Vlookups!A:D,2,FALSE)</f>
        <v>WESTPARK ELEMENTARY SCHOOL</v>
      </c>
      <c r="K356" s="5" t="str">
        <f>VLOOKUP(I356,Vlookups!A:D,3,FALSE)</f>
        <v>WESTPARK K8</v>
      </c>
      <c r="L356" s="5" t="str">
        <f t="shared" si="117"/>
        <v>23</v>
      </c>
      <c r="M356" s="5" t="str">
        <f t="shared" si="118"/>
        <v>850</v>
      </c>
      <c r="N356" s="5" t="str">
        <f>VLOOKUP(M356,Vlookups!G:I,2,FALSE)</f>
        <v>DEPUTY SUPT ACADEMICS/STU SERV</v>
      </c>
      <c r="O356" s="5" t="str">
        <f>VLOOKUP(M356,Vlookups!G:I,3,FALSE)</f>
        <v>DSASS</v>
      </c>
      <c r="P356" s="6">
        <f t="shared" si="119"/>
        <v>0</v>
      </c>
      <c r="Q356" s="6">
        <f t="shared" si="120"/>
        <v>0</v>
      </c>
      <c r="R356" s="6">
        <f t="shared" si="121"/>
        <v>2791.52</v>
      </c>
      <c r="S356" s="6">
        <f t="shared" si="122"/>
        <v>0</v>
      </c>
      <c r="T356" s="6">
        <f t="shared" si="123"/>
        <v>0</v>
      </c>
      <c r="U356" t="s">
        <v>390</v>
      </c>
      <c r="V356" t="s">
        <v>54</v>
      </c>
      <c r="W356" s="2">
        <v>0</v>
      </c>
      <c r="X356" s="2">
        <v>0</v>
      </c>
      <c r="Y356" s="2">
        <v>2791.52</v>
      </c>
      <c r="Z356" s="3">
        <v>-2791.52</v>
      </c>
      <c r="AA356" s="2">
        <v>0</v>
      </c>
      <c r="AB356" s="2">
        <v>0</v>
      </c>
    </row>
    <row r="357" spans="1:28">
      <c r="A357" s="5" t="str">
        <f t="shared" si="124"/>
        <v>224</v>
      </c>
      <c r="B357" s="5" t="str">
        <f>VLOOKUP(A357,Vlookups!O:P,2,FALSE)</f>
        <v>FED/GRANT</v>
      </c>
      <c r="C357" s="5" t="str">
        <f t="shared" si="125"/>
        <v>E</v>
      </c>
      <c r="D357" s="5" t="str">
        <f t="shared" si="126"/>
        <v>11</v>
      </c>
      <c r="E357" s="5" t="str">
        <f t="shared" si="127"/>
        <v>63--</v>
      </c>
      <c r="F357" s="5" t="str">
        <f>VLOOKUP(E357,Vlookups!K:M,3,FALSE)</f>
        <v>Op Exp</v>
      </c>
      <c r="G357" s="5" t="str">
        <f t="shared" si="114"/>
        <v>6399</v>
      </c>
      <c r="H357" s="5" t="str">
        <f t="shared" si="115"/>
        <v>GENERAL SUPPLIES</v>
      </c>
      <c r="I357" s="5" t="str">
        <f t="shared" si="116"/>
        <v>016</v>
      </c>
      <c r="J357" s="5" t="str">
        <f>VLOOKUP(I357,Vlookups!A:D,2,FALSE)</f>
        <v>WESTPARK ELEMENTARY SCHOOL</v>
      </c>
      <c r="K357" s="5" t="str">
        <f>VLOOKUP(I357,Vlookups!A:D,3,FALSE)</f>
        <v>WESTPARK K8</v>
      </c>
      <c r="L357" s="5" t="str">
        <f t="shared" si="117"/>
        <v>23</v>
      </c>
      <c r="M357" s="5" t="str">
        <f t="shared" si="118"/>
        <v>850</v>
      </c>
      <c r="N357" s="5" t="str">
        <f>VLOOKUP(M357,Vlookups!G:I,2,FALSE)</f>
        <v>DEPUTY SUPT ACADEMICS/STU SERV</v>
      </c>
      <c r="O357" s="5" t="str">
        <f>VLOOKUP(M357,Vlookups!G:I,3,FALSE)</f>
        <v>DSASS</v>
      </c>
      <c r="P357" s="6">
        <f t="shared" si="119"/>
        <v>0</v>
      </c>
      <c r="Q357" s="6">
        <f t="shared" si="120"/>
        <v>0</v>
      </c>
      <c r="R357" s="6">
        <f t="shared" si="121"/>
        <v>2620</v>
      </c>
      <c r="S357" s="6">
        <f t="shared" si="122"/>
        <v>0</v>
      </c>
      <c r="T357" s="6">
        <f t="shared" si="123"/>
        <v>0</v>
      </c>
      <c r="U357" t="s">
        <v>391</v>
      </c>
      <c r="V357" t="s">
        <v>54</v>
      </c>
      <c r="W357" s="2">
        <v>0</v>
      </c>
      <c r="X357" s="2">
        <v>0</v>
      </c>
      <c r="Y357" s="2">
        <v>2620</v>
      </c>
      <c r="Z357" s="3">
        <v>-2620</v>
      </c>
      <c r="AA357" s="2">
        <v>0</v>
      </c>
      <c r="AB357" s="2">
        <v>0</v>
      </c>
    </row>
    <row r="358" spans="1:28">
      <c r="A358" s="5" t="str">
        <f t="shared" si="124"/>
        <v>224</v>
      </c>
      <c r="B358" s="5" t="str">
        <f>VLOOKUP(A358,Vlookups!O:P,2,FALSE)</f>
        <v>FED/GRANT</v>
      </c>
      <c r="C358" s="5" t="str">
        <f t="shared" si="125"/>
        <v>E</v>
      </c>
      <c r="D358" s="5" t="str">
        <f t="shared" si="126"/>
        <v>11</v>
      </c>
      <c r="E358" s="5" t="str">
        <f t="shared" si="127"/>
        <v>63--</v>
      </c>
      <c r="F358" s="5" t="str">
        <f>VLOOKUP(E358,Vlookups!K:M,3,FALSE)</f>
        <v>Op Exp</v>
      </c>
      <c r="G358" s="5" t="str">
        <f t="shared" si="114"/>
        <v>6399</v>
      </c>
      <c r="H358" s="5" t="str">
        <f t="shared" si="115"/>
        <v>GENERAL SUPPLIES</v>
      </c>
      <c r="I358" s="5" t="str">
        <f t="shared" si="116"/>
        <v>017</v>
      </c>
      <c r="J358" s="5" t="str">
        <f>VLOOKUP(I358,Vlookups!A:D,2,FALSE)</f>
        <v>WESTPARK MIDDLE SCHOOL</v>
      </c>
      <c r="K358" s="5" t="str">
        <f>VLOOKUP(I358,Vlookups!A:D,3,FALSE)</f>
        <v>WESTPARK K8</v>
      </c>
      <c r="L358" s="5" t="str">
        <f t="shared" si="117"/>
        <v>23</v>
      </c>
      <c r="M358" s="5" t="str">
        <f t="shared" si="118"/>
        <v>850</v>
      </c>
      <c r="N358" s="5" t="str">
        <f>VLOOKUP(M358,Vlookups!G:I,2,FALSE)</f>
        <v>DEPUTY SUPT ACADEMICS/STU SERV</v>
      </c>
      <c r="O358" s="5" t="str">
        <f>VLOOKUP(M358,Vlookups!G:I,3,FALSE)</f>
        <v>DSASS</v>
      </c>
      <c r="P358" s="6">
        <f t="shared" si="119"/>
        <v>298.70999999999998</v>
      </c>
      <c r="Q358" s="6">
        <f t="shared" si="120"/>
        <v>0</v>
      </c>
      <c r="R358" s="6">
        <f t="shared" si="121"/>
        <v>298.70999999999998</v>
      </c>
      <c r="S358" s="6">
        <f t="shared" si="122"/>
        <v>0</v>
      </c>
      <c r="T358" s="6">
        <f t="shared" si="123"/>
        <v>-298.70999999999998</v>
      </c>
      <c r="U358" t="s">
        <v>392</v>
      </c>
      <c r="V358" t="s">
        <v>54</v>
      </c>
      <c r="W358" s="2">
        <v>298.70999999999998</v>
      </c>
      <c r="X358" s="2">
        <v>0</v>
      </c>
      <c r="Y358" s="2">
        <v>298.70999999999998</v>
      </c>
      <c r="Z358" s="2">
        <v>0</v>
      </c>
      <c r="AA358" s="2">
        <v>0</v>
      </c>
      <c r="AB358" s="3">
        <v>-298.70999999999998</v>
      </c>
    </row>
    <row r="359" spans="1:28">
      <c r="A359" s="5" t="str">
        <f t="shared" si="124"/>
        <v>224</v>
      </c>
      <c r="B359" s="5" t="str">
        <f>VLOOKUP(A359,Vlookups!O:P,2,FALSE)</f>
        <v>FED/GRANT</v>
      </c>
      <c r="C359" s="5" t="str">
        <f t="shared" si="125"/>
        <v>E</v>
      </c>
      <c r="D359" s="5" t="str">
        <f t="shared" si="126"/>
        <v>11</v>
      </c>
      <c r="E359" s="5" t="str">
        <f t="shared" si="127"/>
        <v>63--</v>
      </c>
      <c r="F359" s="5" t="str">
        <f>VLOOKUP(E359,Vlookups!K:M,3,FALSE)</f>
        <v>Op Exp</v>
      </c>
      <c r="G359" s="5" t="str">
        <f t="shared" si="114"/>
        <v>6399</v>
      </c>
      <c r="H359" s="5" t="str">
        <f t="shared" si="115"/>
        <v>GENERAL SUPPLIES</v>
      </c>
      <c r="I359" s="5" t="str">
        <f t="shared" si="116"/>
        <v>017</v>
      </c>
      <c r="J359" s="5" t="str">
        <f>VLOOKUP(I359,Vlookups!A:D,2,FALSE)</f>
        <v>WESTPARK MIDDLE SCHOOL</v>
      </c>
      <c r="K359" s="5" t="str">
        <f>VLOOKUP(I359,Vlookups!A:D,3,FALSE)</f>
        <v>WESTPARK K8</v>
      </c>
      <c r="L359" s="5" t="str">
        <f t="shared" si="117"/>
        <v>23</v>
      </c>
      <c r="M359" s="5" t="str">
        <f t="shared" si="118"/>
        <v>850</v>
      </c>
      <c r="N359" s="5" t="str">
        <f>VLOOKUP(M359,Vlookups!G:I,2,FALSE)</f>
        <v>DEPUTY SUPT ACADEMICS/STU SERV</v>
      </c>
      <c r="O359" s="5" t="str">
        <f>VLOOKUP(M359,Vlookups!G:I,3,FALSE)</f>
        <v>DSASS</v>
      </c>
      <c r="P359" s="6">
        <f t="shared" si="119"/>
        <v>0</v>
      </c>
      <c r="Q359" s="6">
        <f t="shared" si="120"/>
        <v>0</v>
      </c>
      <c r="R359" s="6">
        <f t="shared" si="121"/>
        <v>0</v>
      </c>
      <c r="S359" s="6">
        <f t="shared" si="122"/>
        <v>298.70999999999998</v>
      </c>
      <c r="T359" s="6">
        <f t="shared" si="123"/>
        <v>298.70999999999998</v>
      </c>
      <c r="U359" t="s">
        <v>393</v>
      </c>
      <c r="V359" t="s">
        <v>54</v>
      </c>
      <c r="W359" s="2">
        <v>0</v>
      </c>
      <c r="X359" s="2">
        <v>0</v>
      </c>
      <c r="Y359" s="2">
        <v>0</v>
      </c>
      <c r="Z359" s="2">
        <v>0</v>
      </c>
      <c r="AA359" s="2">
        <v>298.70999999999998</v>
      </c>
      <c r="AB359" s="2">
        <v>298.70999999999998</v>
      </c>
    </row>
    <row r="360" spans="1:28">
      <c r="A360" s="5" t="str">
        <f t="shared" si="124"/>
        <v>224</v>
      </c>
      <c r="B360" s="5" t="str">
        <f>VLOOKUP(A360,Vlookups!O:P,2,FALSE)</f>
        <v>FED/GRANT</v>
      </c>
      <c r="C360" s="5" t="str">
        <f t="shared" si="125"/>
        <v>E</v>
      </c>
      <c r="D360" s="5" t="str">
        <f t="shared" si="126"/>
        <v>11</v>
      </c>
      <c r="E360" s="5" t="str">
        <f t="shared" si="127"/>
        <v>63--</v>
      </c>
      <c r="F360" s="5" t="str">
        <f>VLOOKUP(E360,Vlookups!K:M,3,FALSE)</f>
        <v>Op Exp</v>
      </c>
      <c r="G360" s="5" t="str">
        <f t="shared" si="114"/>
        <v>6399</v>
      </c>
      <c r="H360" s="5" t="str">
        <f t="shared" si="115"/>
        <v>GENERAL SUPPLIES</v>
      </c>
      <c r="I360" s="5" t="str">
        <f t="shared" si="116"/>
        <v>018</v>
      </c>
      <c r="J360" s="5" t="str">
        <f>VLOOKUP(I360,Vlookups!A:D,2,FALSE)</f>
        <v>KATY/WEST PARK HS</v>
      </c>
      <c r="K360" s="5" t="str">
        <f>VLOOKUP(I360,Vlookups!A:D,3,FALSE)</f>
        <v>KATY WESTPARK HS</v>
      </c>
      <c r="L360" s="5" t="str">
        <f t="shared" si="117"/>
        <v>23</v>
      </c>
      <c r="M360" s="5" t="str">
        <f t="shared" si="118"/>
        <v>850</v>
      </c>
      <c r="N360" s="5" t="str">
        <f>VLOOKUP(M360,Vlookups!G:I,2,FALSE)</f>
        <v>DEPUTY SUPT ACADEMICS/STU SERV</v>
      </c>
      <c r="O360" s="5" t="str">
        <f>VLOOKUP(M360,Vlookups!G:I,3,FALSE)</f>
        <v>DSASS</v>
      </c>
      <c r="P360" s="6">
        <f t="shared" si="119"/>
        <v>0</v>
      </c>
      <c r="Q360" s="6">
        <f t="shared" si="120"/>
        <v>0</v>
      </c>
      <c r="R360" s="6">
        <f t="shared" si="121"/>
        <v>7337.55</v>
      </c>
      <c r="S360" s="6">
        <f t="shared" si="122"/>
        <v>0</v>
      </c>
      <c r="T360" s="6">
        <f t="shared" si="123"/>
        <v>0</v>
      </c>
      <c r="U360" t="s">
        <v>394</v>
      </c>
      <c r="V360" t="s">
        <v>54</v>
      </c>
      <c r="W360" s="2">
        <v>0</v>
      </c>
      <c r="X360" s="2">
        <v>0</v>
      </c>
      <c r="Y360" s="2">
        <v>7337.55</v>
      </c>
      <c r="Z360" s="3">
        <v>-7337.55</v>
      </c>
      <c r="AA360" s="2">
        <v>0</v>
      </c>
      <c r="AB360" s="2">
        <v>0</v>
      </c>
    </row>
    <row r="361" spans="1:28">
      <c r="A361" s="5" t="str">
        <f t="shared" si="124"/>
        <v>224</v>
      </c>
      <c r="B361" s="5" t="str">
        <f>VLOOKUP(A361,Vlookups!O:P,2,FALSE)</f>
        <v>FED/GRANT</v>
      </c>
      <c r="C361" s="5" t="str">
        <f t="shared" si="125"/>
        <v>E</v>
      </c>
      <c r="D361" s="5" t="str">
        <f t="shared" si="126"/>
        <v>11</v>
      </c>
      <c r="E361" s="5" t="str">
        <f t="shared" si="127"/>
        <v>63--</v>
      </c>
      <c r="F361" s="5" t="str">
        <f>VLOOKUP(E361,Vlookups!K:M,3,FALSE)</f>
        <v>Op Exp</v>
      </c>
      <c r="G361" s="5" t="str">
        <f t="shared" si="114"/>
        <v>6399</v>
      </c>
      <c r="H361" s="5" t="str">
        <f t="shared" si="115"/>
        <v>GENERAL SUPPLIES</v>
      </c>
      <c r="I361" s="5" t="str">
        <f t="shared" si="116"/>
        <v>019</v>
      </c>
      <c r="J361" s="5" t="str">
        <f>VLOOKUP(I361,Vlookups!A:D,2,FALSE)</f>
        <v>LANCASTER ELEMENTARY</v>
      </c>
      <c r="K361" s="5" t="str">
        <f>VLOOKUP(I361,Vlookups!A:D,3,FALSE)</f>
        <v>LANCASTER K8</v>
      </c>
      <c r="L361" s="5" t="str">
        <f t="shared" si="117"/>
        <v>23</v>
      </c>
      <c r="M361" s="5" t="str">
        <f t="shared" si="118"/>
        <v>850</v>
      </c>
      <c r="N361" s="5" t="str">
        <f>VLOOKUP(M361,Vlookups!G:I,2,FALSE)</f>
        <v>DEPUTY SUPT ACADEMICS/STU SERV</v>
      </c>
      <c r="O361" s="5" t="str">
        <f>VLOOKUP(M361,Vlookups!G:I,3,FALSE)</f>
        <v>DSASS</v>
      </c>
      <c r="P361" s="6">
        <f t="shared" si="119"/>
        <v>0</v>
      </c>
      <c r="Q361" s="6">
        <f t="shared" si="120"/>
        <v>0</v>
      </c>
      <c r="R361" s="6">
        <f t="shared" si="121"/>
        <v>2791.52</v>
      </c>
      <c r="S361" s="6">
        <f t="shared" si="122"/>
        <v>0</v>
      </c>
      <c r="T361" s="6">
        <f t="shared" si="123"/>
        <v>0</v>
      </c>
      <c r="U361" t="s">
        <v>395</v>
      </c>
      <c r="V361" t="s">
        <v>54</v>
      </c>
      <c r="W361" s="2">
        <v>0</v>
      </c>
      <c r="X361" s="2">
        <v>0</v>
      </c>
      <c r="Y361" s="2">
        <v>2791.52</v>
      </c>
      <c r="Z361" s="3">
        <v>-2791.52</v>
      </c>
      <c r="AA361" s="2">
        <v>0</v>
      </c>
      <c r="AB361" s="2">
        <v>0</v>
      </c>
    </row>
    <row r="362" spans="1:28">
      <c r="A362" s="5" t="str">
        <f t="shared" si="124"/>
        <v>224</v>
      </c>
      <c r="B362" s="5" t="str">
        <f>VLOOKUP(A362,Vlookups!O:P,2,FALSE)</f>
        <v>FED/GRANT</v>
      </c>
      <c r="C362" s="5" t="str">
        <f t="shared" si="125"/>
        <v>E</v>
      </c>
      <c r="D362" s="5" t="str">
        <f t="shared" si="126"/>
        <v>11</v>
      </c>
      <c r="E362" s="5" t="str">
        <f t="shared" si="127"/>
        <v>63--</v>
      </c>
      <c r="F362" s="5" t="str">
        <f>VLOOKUP(E362,Vlookups!K:M,3,FALSE)</f>
        <v>Op Exp</v>
      </c>
      <c r="G362" s="5" t="str">
        <f t="shared" si="114"/>
        <v>6399</v>
      </c>
      <c r="H362" s="5" t="str">
        <f t="shared" si="115"/>
        <v>GENERAL SUPPLIES</v>
      </c>
      <c r="I362" s="5" t="str">
        <f t="shared" si="116"/>
        <v>019</v>
      </c>
      <c r="J362" s="5" t="str">
        <f>VLOOKUP(I362,Vlookups!A:D,2,FALSE)</f>
        <v>LANCASTER ELEMENTARY</v>
      </c>
      <c r="K362" s="5" t="str">
        <f>VLOOKUP(I362,Vlookups!A:D,3,FALSE)</f>
        <v>LANCASTER K8</v>
      </c>
      <c r="L362" s="5" t="str">
        <f t="shared" si="117"/>
        <v>23</v>
      </c>
      <c r="M362" s="5" t="str">
        <f t="shared" si="118"/>
        <v>850</v>
      </c>
      <c r="N362" s="5" t="str">
        <f>VLOOKUP(M362,Vlookups!G:I,2,FALSE)</f>
        <v>DEPUTY SUPT ACADEMICS/STU SERV</v>
      </c>
      <c r="O362" s="5" t="str">
        <f>VLOOKUP(M362,Vlookups!G:I,3,FALSE)</f>
        <v>DSASS</v>
      </c>
      <c r="P362" s="6">
        <f t="shared" si="119"/>
        <v>0</v>
      </c>
      <c r="Q362" s="6">
        <f t="shared" si="120"/>
        <v>0</v>
      </c>
      <c r="R362" s="6">
        <f t="shared" si="121"/>
        <v>2736.39</v>
      </c>
      <c r="S362" s="6">
        <f t="shared" si="122"/>
        <v>0</v>
      </c>
      <c r="T362" s="6">
        <f t="shared" si="123"/>
        <v>0</v>
      </c>
      <c r="U362" t="s">
        <v>396</v>
      </c>
      <c r="V362" t="s">
        <v>54</v>
      </c>
      <c r="W362" s="2">
        <v>0</v>
      </c>
      <c r="X362" s="2">
        <v>0</v>
      </c>
      <c r="Y362" s="2">
        <v>2736.39</v>
      </c>
      <c r="Z362" s="3">
        <v>-2736.39</v>
      </c>
      <c r="AA362" s="2">
        <v>0</v>
      </c>
      <c r="AB362" s="2">
        <v>0</v>
      </c>
    </row>
    <row r="363" spans="1:28">
      <c r="A363" s="5" t="str">
        <f t="shared" si="124"/>
        <v>224</v>
      </c>
      <c r="B363" s="5" t="str">
        <f>VLOOKUP(A363,Vlookups!O:P,2,FALSE)</f>
        <v>FED/GRANT</v>
      </c>
      <c r="C363" s="5" t="str">
        <f t="shared" si="125"/>
        <v>E</v>
      </c>
      <c r="D363" s="5" t="str">
        <f t="shared" si="126"/>
        <v>11</v>
      </c>
      <c r="E363" s="5" t="str">
        <f t="shared" si="127"/>
        <v>63--</v>
      </c>
      <c r="F363" s="5" t="str">
        <f>VLOOKUP(E363,Vlookups!K:M,3,FALSE)</f>
        <v>Op Exp</v>
      </c>
      <c r="G363" s="5" t="str">
        <f t="shared" si="114"/>
        <v>6399</v>
      </c>
      <c r="H363" s="5" t="str">
        <f t="shared" si="115"/>
        <v>GENERAL SUPPLIES</v>
      </c>
      <c r="I363" s="5" t="str">
        <f t="shared" si="116"/>
        <v>020</v>
      </c>
      <c r="J363" s="5" t="str">
        <f>VLOOKUP(I363,Vlookups!A:D,2,FALSE)</f>
        <v>LANCASTER MIDDLE SCHOOL</v>
      </c>
      <c r="K363" s="5" t="str">
        <f>VLOOKUP(I363,Vlookups!A:D,3,FALSE)</f>
        <v>LANCASTER K8</v>
      </c>
      <c r="L363" s="5" t="str">
        <f t="shared" si="117"/>
        <v>23</v>
      </c>
      <c r="M363" s="5" t="str">
        <f t="shared" si="118"/>
        <v>850</v>
      </c>
      <c r="N363" s="5" t="str">
        <f>VLOOKUP(M363,Vlookups!G:I,2,FALSE)</f>
        <v>DEPUTY SUPT ACADEMICS/STU SERV</v>
      </c>
      <c r="O363" s="5" t="str">
        <f>VLOOKUP(M363,Vlookups!G:I,3,FALSE)</f>
        <v>DSASS</v>
      </c>
      <c r="P363" s="6">
        <f t="shared" si="119"/>
        <v>0</v>
      </c>
      <c r="Q363" s="6">
        <f t="shared" si="120"/>
        <v>0</v>
      </c>
      <c r="R363" s="6">
        <f t="shared" si="121"/>
        <v>406.29</v>
      </c>
      <c r="S363" s="6">
        <f t="shared" si="122"/>
        <v>0</v>
      </c>
      <c r="T363" s="6">
        <f t="shared" si="123"/>
        <v>0</v>
      </c>
      <c r="U363" t="s">
        <v>397</v>
      </c>
      <c r="V363" t="s">
        <v>54</v>
      </c>
      <c r="W363" s="2">
        <v>0</v>
      </c>
      <c r="X363" s="2">
        <v>0</v>
      </c>
      <c r="Y363" s="2">
        <v>406.29</v>
      </c>
      <c r="Z363" s="3">
        <v>-406.29</v>
      </c>
      <c r="AA363" s="2">
        <v>0</v>
      </c>
      <c r="AB363" s="2">
        <v>0</v>
      </c>
    </row>
    <row r="364" spans="1:28">
      <c r="A364" s="5" t="str">
        <f t="shared" si="124"/>
        <v>224</v>
      </c>
      <c r="B364" s="5" t="str">
        <f>VLOOKUP(A364,Vlookups!O:P,2,FALSE)</f>
        <v>FED/GRANT</v>
      </c>
      <c r="C364" s="5" t="str">
        <f t="shared" si="125"/>
        <v>E</v>
      </c>
      <c r="D364" s="5" t="str">
        <f t="shared" si="126"/>
        <v>11</v>
      </c>
      <c r="E364" s="5" t="str">
        <f t="shared" si="127"/>
        <v>63--</v>
      </c>
      <c r="F364" s="5" t="str">
        <f>VLOOKUP(E364,Vlookups!K:M,3,FALSE)</f>
        <v>Op Exp</v>
      </c>
      <c r="G364" s="5" t="str">
        <f t="shared" si="114"/>
        <v>6399</v>
      </c>
      <c r="H364" s="5" t="str">
        <f t="shared" si="115"/>
        <v>GENERAL SUPPLIES</v>
      </c>
      <c r="I364" s="5" t="str">
        <f t="shared" si="116"/>
        <v>021</v>
      </c>
      <c r="J364" s="5" t="str">
        <f>VLOOKUP(I364,Vlookups!A:D,2,FALSE)</f>
        <v>WOODHAVEN ELEMENTARY</v>
      </c>
      <c r="K364" s="5" t="str">
        <f>VLOOKUP(I364,Vlookups!A:D,3,FALSE)</f>
        <v>WOODHAVEN K8</v>
      </c>
      <c r="L364" s="5" t="str">
        <f t="shared" si="117"/>
        <v>23</v>
      </c>
      <c r="M364" s="5" t="str">
        <f t="shared" si="118"/>
        <v>850</v>
      </c>
      <c r="N364" s="5" t="str">
        <f>VLOOKUP(M364,Vlookups!G:I,2,FALSE)</f>
        <v>DEPUTY SUPT ACADEMICS/STU SERV</v>
      </c>
      <c r="O364" s="5" t="str">
        <f>VLOOKUP(M364,Vlookups!G:I,3,FALSE)</f>
        <v>DSASS</v>
      </c>
      <c r="P364" s="6">
        <f t="shared" si="119"/>
        <v>0</v>
      </c>
      <c r="Q364" s="6">
        <f t="shared" si="120"/>
        <v>0</v>
      </c>
      <c r="R364" s="6">
        <f t="shared" si="121"/>
        <v>2791.52</v>
      </c>
      <c r="S364" s="6">
        <f t="shared" si="122"/>
        <v>0</v>
      </c>
      <c r="T364" s="6">
        <f t="shared" si="123"/>
        <v>0</v>
      </c>
      <c r="U364" t="s">
        <v>398</v>
      </c>
      <c r="V364" t="s">
        <v>54</v>
      </c>
      <c r="W364" s="2">
        <v>0</v>
      </c>
      <c r="X364" s="2">
        <v>0</v>
      </c>
      <c r="Y364" s="2">
        <v>2791.52</v>
      </c>
      <c r="Z364" s="3">
        <v>-2791.52</v>
      </c>
      <c r="AA364" s="2">
        <v>0</v>
      </c>
      <c r="AB364" s="2">
        <v>0</v>
      </c>
    </row>
    <row r="365" spans="1:28">
      <c r="A365" s="5" t="str">
        <f t="shared" si="124"/>
        <v>224</v>
      </c>
      <c r="B365" s="5" t="str">
        <f>VLOOKUP(A365,Vlookups!O:P,2,FALSE)</f>
        <v>FED/GRANT</v>
      </c>
      <c r="C365" s="5" t="str">
        <f t="shared" si="125"/>
        <v>E</v>
      </c>
      <c r="D365" s="5" t="str">
        <f t="shared" si="126"/>
        <v>11</v>
      </c>
      <c r="E365" s="5" t="str">
        <f t="shared" si="127"/>
        <v>63--</v>
      </c>
      <c r="F365" s="5" t="str">
        <f>VLOOKUP(E365,Vlookups!K:M,3,FALSE)</f>
        <v>Op Exp</v>
      </c>
      <c r="G365" s="5" t="str">
        <f t="shared" si="114"/>
        <v>6399</v>
      </c>
      <c r="H365" s="5" t="str">
        <f t="shared" si="115"/>
        <v>GENERAL SUPPLIES</v>
      </c>
      <c r="I365" s="5" t="str">
        <f t="shared" si="116"/>
        <v>021</v>
      </c>
      <c r="J365" s="5" t="str">
        <f>VLOOKUP(I365,Vlookups!A:D,2,FALSE)</f>
        <v>WOODHAVEN ELEMENTARY</v>
      </c>
      <c r="K365" s="5" t="str">
        <f>VLOOKUP(I365,Vlookups!A:D,3,FALSE)</f>
        <v>WOODHAVEN K8</v>
      </c>
      <c r="L365" s="5" t="str">
        <f t="shared" si="117"/>
        <v>23</v>
      </c>
      <c r="M365" s="5" t="str">
        <f t="shared" si="118"/>
        <v>850</v>
      </c>
      <c r="N365" s="5" t="str">
        <f>VLOOKUP(M365,Vlookups!G:I,2,FALSE)</f>
        <v>DEPUTY SUPT ACADEMICS/STU SERV</v>
      </c>
      <c r="O365" s="5" t="str">
        <f>VLOOKUP(M365,Vlookups!G:I,3,FALSE)</f>
        <v>DSASS</v>
      </c>
      <c r="P365" s="6">
        <f t="shared" si="119"/>
        <v>0</v>
      </c>
      <c r="Q365" s="6">
        <f t="shared" si="120"/>
        <v>0</v>
      </c>
      <c r="R365" s="6">
        <f t="shared" si="121"/>
        <v>2660.62</v>
      </c>
      <c r="S365" s="6">
        <f t="shared" si="122"/>
        <v>0</v>
      </c>
      <c r="T365" s="6">
        <f t="shared" si="123"/>
        <v>0</v>
      </c>
      <c r="U365" t="s">
        <v>399</v>
      </c>
      <c r="V365" t="s">
        <v>54</v>
      </c>
      <c r="W365" s="2">
        <v>0</v>
      </c>
      <c r="X365" s="2">
        <v>0</v>
      </c>
      <c r="Y365" s="2">
        <v>2660.62</v>
      </c>
      <c r="Z365" s="3">
        <v>-2660.62</v>
      </c>
      <c r="AA365" s="2">
        <v>0</v>
      </c>
      <c r="AB365" s="2">
        <v>0</v>
      </c>
    </row>
    <row r="366" spans="1:28">
      <c r="A366" s="5" t="str">
        <f t="shared" si="124"/>
        <v>224</v>
      </c>
      <c r="B366" s="5" t="str">
        <f>VLOOKUP(A366,Vlookups!O:P,2,FALSE)</f>
        <v>FED/GRANT</v>
      </c>
      <c r="C366" s="5" t="str">
        <f t="shared" si="125"/>
        <v>E</v>
      </c>
      <c r="D366" s="5" t="str">
        <f t="shared" si="126"/>
        <v>11</v>
      </c>
      <c r="E366" s="5" t="str">
        <f t="shared" si="127"/>
        <v>63--</v>
      </c>
      <c r="F366" s="5" t="str">
        <f>VLOOKUP(E366,Vlookups!K:M,3,FALSE)</f>
        <v>Op Exp</v>
      </c>
      <c r="G366" s="5" t="str">
        <f t="shared" si="114"/>
        <v>6399</v>
      </c>
      <c r="H366" s="5" t="str">
        <f t="shared" si="115"/>
        <v>GENERAL SUPPLIES</v>
      </c>
      <c r="I366" s="5" t="str">
        <f t="shared" si="116"/>
        <v>022</v>
      </c>
      <c r="J366" s="5" t="str">
        <f>VLOOKUP(I366,Vlookups!A:D,2,FALSE)</f>
        <v>WOODHAVEN MIDDLE SCHOOL</v>
      </c>
      <c r="K366" s="5" t="str">
        <f>VLOOKUP(I366,Vlookups!A:D,3,FALSE)</f>
        <v>WOODHAVEN K8</v>
      </c>
      <c r="L366" s="5" t="str">
        <f t="shared" si="117"/>
        <v>23</v>
      </c>
      <c r="M366" s="5" t="str">
        <f t="shared" si="118"/>
        <v>850</v>
      </c>
      <c r="N366" s="5" t="str">
        <f>VLOOKUP(M366,Vlookups!G:I,2,FALSE)</f>
        <v>DEPUTY SUPT ACADEMICS/STU SERV</v>
      </c>
      <c r="O366" s="5" t="str">
        <f>VLOOKUP(M366,Vlookups!G:I,3,FALSE)</f>
        <v>DSASS</v>
      </c>
      <c r="P366" s="6">
        <f t="shared" si="119"/>
        <v>0</v>
      </c>
      <c r="Q366" s="6">
        <f t="shared" si="120"/>
        <v>0</v>
      </c>
      <c r="R366" s="6">
        <f t="shared" si="121"/>
        <v>265.82</v>
      </c>
      <c r="S366" s="6">
        <f t="shared" si="122"/>
        <v>0</v>
      </c>
      <c r="T366" s="6">
        <f t="shared" si="123"/>
        <v>0</v>
      </c>
      <c r="U366" t="s">
        <v>400</v>
      </c>
      <c r="V366" t="s">
        <v>54</v>
      </c>
      <c r="W366" s="2">
        <v>0</v>
      </c>
      <c r="X366" s="2">
        <v>0</v>
      </c>
      <c r="Y366" s="2">
        <v>265.82</v>
      </c>
      <c r="Z366" s="3">
        <v>-265.82</v>
      </c>
      <c r="AA366" s="2">
        <v>0</v>
      </c>
      <c r="AB366" s="2">
        <v>0</v>
      </c>
    </row>
    <row r="367" spans="1:28">
      <c r="A367" s="5" t="str">
        <f t="shared" si="124"/>
        <v>224</v>
      </c>
      <c r="B367" s="5" t="str">
        <f>VLOOKUP(A367,Vlookups!O:P,2,FALSE)</f>
        <v>FED/GRANT</v>
      </c>
      <c r="C367" s="5" t="str">
        <f t="shared" si="125"/>
        <v>E</v>
      </c>
      <c r="D367" s="5" t="str">
        <f t="shared" si="126"/>
        <v>11</v>
      </c>
      <c r="E367" s="5" t="str">
        <f t="shared" si="127"/>
        <v>63--</v>
      </c>
      <c r="F367" s="5" t="str">
        <f>VLOOKUP(E367,Vlookups!K:M,3,FALSE)</f>
        <v>Op Exp</v>
      </c>
      <c r="G367" s="5" t="str">
        <f t="shared" si="114"/>
        <v>6399</v>
      </c>
      <c r="H367" s="5" t="str">
        <f t="shared" si="115"/>
        <v>GENERAL SUPPLIES</v>
      </c>
      <c r="I367" s="5" t="str">
        <f t="shared" si="116"/>
        <v>023</v>
      </c>
      <c r="J367" s="5" t="str">
        <f>VLOOKUP(I367,Vlookups!A:D,2,FALSE)</f>
        <v>SAGINAW ELEMENTARY</v>
      </c>
      <c r="K367" s="5" t="str">
        <f>VLOOKUP(I367,Vlookups!A:D,3,FALSE)</f>
        <v>SAGINAW K8</v>
      </c>
      <c r="L367" s="5" t="str">
        <f t="shared" si="117"/>
        <v>23</v>
      </c>
      <c r="M367" s="5" t="str">
        <f t="shared" si="118"/>
        <v>850</v>
      </c>
      <c r="N367" s="5" t="str">
        <f>VLOOKUP(M367,Vlookups!G:I,2,FALSE)</f>
        <v>DEPUTY SUPT ACADEMICS/STU SERV</v>
      </c>
      <c r="O367" s="5" t="str">
        <f>VLOOKUP(M367,Vlookups!G:I,3,FALSE)</f>
        <v>DSASS</v>
      </c>
      <c r="P367" s="6">
        <f t="shared" si="119"/>
        <v>0</v>
      </c>
      <c r="Q367" s="6">
        <f t="shared" si="120"/>
        <v>0</v>
      </c>
      <c r="R367" s="6">
        <f t="shared" si="121"/>
        <v>2791.52</v>
      </c>
      <c r="S367" s="6">
        <f t="shared" si="122"/>
        <v>0</v>
      </c>
      <c r="T367" s="6">
        <f t="shared" si="123"/>
        <v>0</v>
      </c>
      <c r="U367" t="s">
        <v>401</v>
      </c>
      <c r="V367" t="s">
        <v>54</v>
      </c>
      <c r="W367" s="2">
        <v>0</v>
      </c>
      <c r="X367" s="2">
        <v>0</v>
      </c>
      <c r="Y367" s="2">
        <v>2791.52</v>
      </c>
      <c r="Z367" s="3">
        <v>-2791.52</v>
      </c>
      <c r="AA367" s="2">
        <v>0</v>
      </c>
      <c r="AB367" s="2">
        <v>0</v>
      </c>
    </row>
    <row r="368" spans="1:28">
      <c r="A368" s="5" t="str">
        <f t="shared" si="124"/>
        <v>224</v>
      </c>
      <c r="B368" s="5" t="str">
        <f>VLOOKUP(A368,Vlookups!O:P,2,FALSE)</f>
        <v>FED/GRANT</v>
      </c>
      <c r="C368" s="5" t="str">
        <f t="shared" si="125"/>
        <v>E</v>
      </c>
      <c r="D368" s="5" t="str">
        <f t="shared" si="126"/>
        <v>11</v>
      </c>
      <c r="E368" s="5" t="str">
        <f t="shared" si="127"/>
        <v>63--</v>
      </c>
      <c r="F368" s="5" t="str">
        <f>VLOOKUP(E368,Vlookups!K:M,3,FALSE)</f>
        <v>Op Exp</v>
      </c>
      <c r="G368" s="5" t="str">
        <f t="shared" si="114"/>
        <v>6399</v>
      </c>
      <c r="H368" s="5" t="str">
        <f t="shared" si="115"/>
        <v>GENERAL SUPPLIES</v>
      </c>
      <c r="I368" s="5" t="str">
        <f t="shared" si="116"/>
        <v>023</v>
      </c>
      <c r="J368" s="5" t="str">
        <f>VLOOKUP(I368,Vlookups!A:D,2,FALSE)</f>
        <v>SAGINAW ELEMENTARY</v>
      </c>
      <c r="K368" s="5" t="str">
        <f>VLOOKUP(I368,Vlookups!A:D,3,FALSE)</f>
        <v>SAGINAW K8</v>
      </c>
      <c r="L368" s="5" t="str">
        <f t="shared" si="117"/>
        <v>23</v>
      </c>
      <c r="M368" s="5" t="str">
        <f t="shared" si="118"/>
        <v>850</v>
      </c>
      <c r="N368" s="5" t="str">
        <f>VLOOKUP(M368,Vlookups!G:I,2,FALSE)</f>
        <v>DEPUTY SUPT ACADEMICS/STU SERV</v>
      </c>
      <c r="O368" s="5" t="str">
        <f>VLOOKUP(M368,Vlookups!G:I,3,FALSE)</f>
        <v>DSASS</v>
      </c>
      <c r="P368" s="6">
        <f t="shared" si="119"/>
        <v>0</v>
      </c>
      <c r="Q368" s="6">
        <f t="shared" si="120"/>
        <v>0</v>
      </c>
      <c r="R368" s="6">
        <f t="shared" si="121"/>
        <v>2837.81</v>
      </c>
      <c r="S368" s="6">
        <f t="shared" si="122"/>
        <v>0</v>
      </c>
      <c r="T368" s="6">
        <f t="shared" si="123"/>
        <v>0</v>
      </c>
      <c r="U368" t="s">
        <v>402</v>
      </c>
      <c r="V368" t="s">
        <v>54</v>
      </c>
      <c r="W368" s="2">
        <v>0</v>
      </c>
      <c r="X368" s="2">
        <v>0</v>
      </c>
      <c r="Y368" s="2">
        <v>2837.81</v>
      </c>
      <c r="Z368" s="3">
        <v>-2837.81</v>
      </c>
      <c r="AA368" s="2">
        <v>0</v>
      </c>
      <c r="AB368" s="2">
        <v>0</v>
      </c>
    </row>
    <row r="369" spans="1:28">
      <c r="A369" s="5" t="str">
        <f t="shared" si="124"/>
        <v>224</v>
      </c>
      <c r="B369" s="5" t="str">
        <f>VLOOKUP(A369,Vlookups!O:P,2,FALSE)</f>
        <v>FED/GRANT</v>
      </c>
      <c r="C369" s="5" t="str">
        <f t="shared" si="125"/>
        <v>E</v>
      </c>
      <c r="D369" s="5" t="str">
        <f t="shared" si="126"/>
        <v>11</v>
      </c>
      <c r="E369" s="5" t="str">
        <f t="shared" si="127"/>
        <v>63--</v>
      </c>
      <c r="F369" s="5" t="str">
        <f>VLOOKUP(E369,Vlookups!K:M,3,FALSE)</f>
        <v>Op Exp</v>
      </c>
      <c r="G369" s="5" t="str">
        <f t="shared" si="114"/>
        <v>6399</v>
      </c>
      <c r="H369" s="5" t="str">
        <f t="shared" si="115"/>
        <v>GENERAL SUPPLIES</v>
      </c>
      <c r="I369" s="5" t="str">
        <f t="shared" si="116"/>
        <v>024</v>
      </c>
      <c r="J369" s="5" t="str">
        <f>VLOOKUP(I369,Vlookups!A:D,2,FALSE)</f>
        <v>SAGINAW MIDDLE SCHOOL</v>
      </c>
      <c r="K369" s="5" t="str">
        <f>VLOOKUP(I369,Vlookups!A:D,3,FALSE)</f>
        <v>SAGINAW K8</v>
      </c>
      <c r="L369" s="5" t="str">
        <f t="shared" si="117"/>
        <v>23</v>
      </c>
      <c r="M369" s="5" t="str">
        <f t="shared" si="118"/>
        <v>850</v>
      </c>
      <c r="N369" s="5" t="str">
        <f>VLOOKUP(M369,Vlookups!G:I,2,FALSE)</f>
        <v>DEPUTY SUPT ACADEMICS/STU SERV</v>
      </c>
      <c r="O369" s="5" t="str">
        <f>VLOOKUP(M369,Vlookups!G:I,3,FALSE)</f>
        <v>DSASS</v>
      </c>
      <c r="P369" s="6">
        <f t="shared" si="119"/>
        <v>0</v>
      </c>
      <c r="Q369" s="6">
        <f t="shared" si="120"/>
        <v>0</v>
      </c>
      <c r="R369" s="6">
        <f t="shared" si="121"/>
        <v>325.67</v>
      </c>
      <c r="S369" s="6">
        <f t="shared" si="122"/>
        <v>0</v>
      </c>
      <c r="T369" s="6">
        <f t="shared" si="123"/>
        <v>0</v>
      </c>
      <c r="U369" t="s">
        <v>403</v>
      </c>
      <c r="V369" t="s">
        <v>54</v>
      </c>
      <c r="W369" s="2">
        <v>0</v>
      </c>
      <c r="X369" s="2">
        <v>0</v>
      </c>
      <c r="Y369" s="2">
        <v>325.67</v>
      </c>
      <c r="Z369" s="3">
        <v>-325.67</v>
      </c>
      <c r="AA369" s="2">
        <v>0</v>
      </c>
      <c r="AB369" s="2">
        <v>0</v>
      </c>
    </row>
    <row r="370" spans="1:28">
      <c r="A370" s="5" t="str">
        <f t="shared" si="124"/>
        <v>224</v>
      </c>
      <c r="B370" s="5" t="str">
        <f>VLOOKUP(A370,Vlookups!O:P,2,FALSE)</f>
        <v>FED/GRANT</v>
      </c>
      <c r="C370" s="5" t="str">
        <f t="shared" si="125"/>
        <v>E</v>
      </c>
      <c r="D370" s="5" t="str">
        <f t="shared" si="126"/>
        <v>11</v>
      </c>
      <c r="E370" s="5" t="str">
        <f t="shared" si="127"/>
        <v>63--</v>
      </c>
      <c r="F370" s="5" t="str">
        <f>VLOOKUP(E370,Vlookups!K:M,3,FALSE)</f>
        <v>Op Exp</v>
      </c>
      <c r="G370" s="5" t="str">
        <f t="shared" si="114"/>
        <v>6399</v>
      </c>
      <c r="H370" s="5" t="str">
        <f t="shared" si="115"/>
        <v>GENERAL SUPPLIES</v>
      </c>
      <c r="I370" s="5" t="str">
        <f t="shared" si="116"/>
        <v>025</v>
      </c>
      <c r="J370" s="5" t="str">
        <f>VLOOKUP(I370,Vlookups!A:D,2,FALSE)</f>
        <v>WINDMILL LAKES ELEMENTARY</v>
      </c>
      <c r="K370" s="5" t="str">
        <f>VLOOKUP(I370,Vlookups!A:D,3,FALSE)</f>
        <v>WINDMILL LAKES K8</v>
      </c>
      <c r="L370" s="5" t="str">
        <f t="shared" si="117"/>
        <v>23</v>
      </c>
      <c r="M370" s="5" t="str">
        <f t="shared" si="118"/>
        <v>850</v>
      </c>
      <c r="N370" s="5" t="str">
        <f>VLOOKUP(M370,Vlookups!G:I,2,FALSE)</f>
        <v>DEPUTY SUPT ACADEMICS/STU SERV</v>
      </c>
      <c r="O370" s="5" t="str">
        <f>VLOOKUP(M370,Vlookups!G:I,3,FALSE)</f>
        <v>DSASS</v>
      </c>
      <c r="P370" s="6">
        <f t="shared" si="119"/>
        <v>0</v>
      </c>
      <c r="Q370" s="6">
        <f t="shared" si="120"/>
        <v>0</v>
      </c>
      <c r="R370" s="6">
        <f t="shared" si="121"/>
        <v>2791.52</v>
      </c>
      <c r="S370" s="6">
        <f t="shared" si="122"/>
        <v>0</v>
      </c>
      <c r="T370" s="6">
        <f t="shared" si="123"/>
        <v>0</v>
      </c>
      <c r="U370" t="s">
        <v>404</v>
      </c>
      <c r="V370" t="s">
        <v>54</v>
      </c>
      <c r="W370" s="2">
        <v>0</v>
      </c>
      <c r="X370" s="2">
        <v>0</v>
      </c>
      <c r="Y370" s="2">
        <v>2791.52</v>
      </c>
      <c r="Z370" s="3">
        <v>-2791.52</v>
      </c>
      <c r="AA370" s="2">
        <v>0</v>
      </c>
      <c r="AB370" s="2">
        <v>0</v>
      </c>
    </row>
    <row r="371" spans="1:28">
      <c r="A371" s="5" t="str">
        <f t="shared" si="124"/>
        <v>224</v>
      </c>
      <c r="B371" s="5" t="str">
        <f>VLOOKUP(A371,Vlookups!O:P,2,FALSE)</f>
        <v>FED/GRANT</v>
      </c>
      <c r="C371" s="5" t="str">
        <f t="shared" si="125"/>
        <v>E</v>
      </c>
      <c r="D371" s="5" t="str">
        <f t="shared" si="126"/>
        <v>11</v>
      </c>
      <c r="E371" s="5" t="str">
        <f t="shared" si="127"/>
        <v>63--</v>
      </c>
      <c r="F371" s="5" t="str">
        <f>VLOOKUP(E371,Vlookups!K:M,3,FALSE)</f>
        <v>Op Exp</v>
      </c>
      <c r="G371" s="5" t="str">
        <f t="shared" si="114"/>
        <v>6399</v>
      </c>
      <c r="H371" s="5" t="str">
        <f t="shared" si="115"/>
        <v>GENERAL SUPPLIES</v>
      </c>
      <c r="I371" s="5" t="str">
        <f t="shared" si="116"/>
        <v>025</v>
      </c>
      <c r="J371" s="5" t="str">
        <f>VLOOKUP(I371,Vlookups!A:D,2,FALSE)</f>
        <v>WINDMILL LAKES ELEMENTARY</v>
      </c>
      <c r="K371" s="5" t="str">
        <f>VLOOKUP(I371,Vlookups!A:D,3,FALSE)</f>
        <v>WINDMILL LAKES K8</v>
      </c>
      <c r="L371" s="5" t="str">
        <f t="shared" si="117"/>
        <v>23</v>
      </c>
      <c r="M371" s="5" t="str">
        <f t="shared" si="118"/>
        <v>850</v>
      </c>
      <c r="N371" s="5" t="str">
        <f>VLOOKUP(M371,Vlookups!G:I,2,FALSE)</f>
        <v>DEPUTY SUPT ACADEMICS/STU SERV</v>
      </c>
      <c r="O371" s="5" t="str">
        <f>VLOOKUP(M371,Vlookups!G:I,3,FALSE)</f>
        <v>DSASS</v>
      </c>
      <c r="P371" s="6">
        <f t="shared" si="119"/>
        <v>3257.9</v>
      </c>
      <c r="Q371" s="6">
        <f t="shared" si="120"/>
        <v>0</v>
      </c>
      <c r="R371" s="6">
        <f t="shared" si="121"/>
        <v>3257.9</v>
      </c>
      <c r="S371" s="6">
        <f t="shared" si="122"/>
        <v>0</v>
      </c>
      <c r="T371" s="6">
        <f t="shared" si="123"/>
        <v>-3257.9</v>
      </c>
      <c r="U371" t="s">
        <v>405</v>
      </c>
      <c r="V371" t="s">
        <v>54</v>
      </c>
      <c r="W371" s="2">
        <v>3257.9</v>
      </c>
      <c r="X371" s="2">
        <v>0</v>
      </c>
      <c r="Y371" s="2">
        <v>3257.9</v>
      </c>
      <c r="Z371" s="2">
        <v>0</v>
      </c>
      <c r="AA371" s="2">
        <v>0</v>
      </c>
      <c r="AB371" s="3">
        <v>-3257.9</v>
      </c>
    </row>
    <row r="372" spans="1:28">
      <c r="A372" s="5" t="str">
        <f t="shared" si="124"/>
        <v>224</v>
      </c>
      <c r="B372" s="5" t="str">
        <f>VLOOKUP(A372,Vlookups!O:P,2,FALSE)</f>
        <v>FED/GRANT</v>
      </c>
      <c r="C372" s="5" t="str">
        <f t="shared" si="125"/>
        <v>E</v>
      </c>
      <c r="D372" s="5" t="str">
        <f t="shared" si="126"/>
        <v>11</v>
      </c>
      <c r="E372" s="5" t="str">
        <f t="shared" si="127"/>
        <v>63--</v>
      </c>
      <c r="F372" s="5" t="str">
        <f>VLOOKUP(E372,Vlookups!K:M,3,FALSE)</f>
        <v>Op Exp</v>
      </c>
      <c r="G372" s="5" t="str">
        <f t="shared" ref="G372:G378" si="128">MID(U372,10,4)</f>
        <v>6399</v>
      </c>
      <c r="H372" s="5" t="str">
        <f t="shared" ref="H372:H378" si="129">V372</f>
        <v>GENERAL SUPPLIES</v>
      </c>
      <c r="I372" s="5" t="str">
        <f t="shared" ref="I372:I378" si="130">LEFT(RIGHT(U372,12),3)</f>
        <v>025</v>
      </c>
      <c r="J372" s="5" t="str">
        <f>VLOOKUP(I372,Vlookups!A:D,2,FALSE)</f>
        <v>WINDMILL LAKES ELEMENTARY</v>
      </c>
      <c r="K372" s="5" t="str">
        <f>VLOOKUP(I372,Vlookups!A:D,3,FALSE)</f>
        <v>WINDMILL LAKES K8</v>
      </c>
      <c r="L372" s="5" t="str">
        <f t="shared" ref="L372:L378" si="131">LEFT(RIGHT(U372,6),2)</f>
        <v>23</v>
      </c>
      <c r="M372" s="5" t="str">
        <f t="shared" ref="M372:M378" si="132">RIGHT(U372,3)</f>
        <v>850</v>
      </c>
      <c r="N372" s="5" t="str">
        <f>VLOOKUP(M372,Vlookups!G:I,2,FALSE)</f>
        <v>DEPUTY SUPT ACADEMICS/STU SERV</v>
      </c>
      <c r="O372" s="5" t="str">
        <f>VLOOKUP(M372,Vlookups!G:I,3,FALSE)</f>
        <v>DSASS</v>
      </c>
      <c r="P372" s="6">
        <f t="shared" ref="P372:P378" si="133">W372</f>
        <v>0</v>
      </c>
      <c r="Q372" s="6">
        <f t="shared" ref="Q372:Q378" si="134">X372</f>
        <v>0</v>
      </c>
      <c r="R372" s="6">
        <f t="shared" ref="R372:R378" si="135">Y372</f>
        <v>0</v>
      </c>
      <c r="S372" s="6">
        <f t="shared" ref="S372:S378" si="136">AA372</f>
        <v>3257.9</v>
      </c>
      <c r="T372" s="6">
        <f t="shared" ref="T372:T378" si="137">AB372</f>
        <v>3257.9</v>
      </c>
      <c r="U372" t="s">
        <v>406</v>
      </c>
      <c r="V372" t="s">
        <v>54</v>
      </c>
      <c r="W372" s="2">
        <v>0</v>
      </c>
      <c r="X372" s="2">
        <v>0</v>
      </c>
      <c r="Y372" s="2">
        <v>0</v>
      </c>
      <c r="Z372" s="2">
        <v>0</v>
      </c>
      <c r="AA372" s="2">
        <v>3257.9</v>
      </c>
      <c r="AB372" s="2">
        <v>3257.9</v>
      </c>
    </row>
    <row r="373" spans="1:28">
      <c r="A373" s="5" t="str">
        <f t="shared" si="124"/>
        <v>224</v>
      </c>
      <c r="B373" s="5" t="str">
        <f>VLOOKUP(A373,Vlookups!O:P,2,FALSE)</f>
        <v>FED/GRANT</v>
      </c>
      <c r="C373" s="5" t="str">
        <f t="shared" si="125"/>
        <v>E</v>
      </c>
      <c r="D373" s="5" t="str">
        <f t="shared" si="126"/>
        <v>11</v>
      </c>
      <c r="E373" s="5" t="str">
        <f t="shared" si="127"/>
        <v>63--</v>
      </c>
      <c r="F373" s="5" t="str">
        <f>VLOOKUP(E373,Vlookups!K:M,3,FALSE)</f>
        <v>Op Exp</v>
      </c>
      <c r="G373" s="5" t="str">
        <f t="shared" si="128"/>
        <v>6399</v>
      </c>
      <c r="H373" s="5" t="str">
        <f t="shared" si="129"/>
        <v>GENERAL SUPPLIES</v>
      </c>
      <c r="I373" s="5" t="str">
        <f t="shared" si="130"/>
        <v>026</v>
      </c>
      <c r="J373" s="5" t="str">
        <f>VLOOKUP(I373,Vlookups!A:D,2,FALSE)</f>
        <v>WM LAKES MIDDLE SCHOOL</v>
      </c>
      <c r="K373" s="5" t="str">
        <f>VLOOKUP(I373,Vlookups!A:D,3,FALSE)</f>
        <v>WINDMILL LAKES K8</v>
      </c>
      <c r="L373" s="5" t="str">
        <f t="shared" si="131"/>
        <v>23</v>
      </c>
      <c r="M373" s="5" t="str">
        <f t="shared" si="132"/>
        <v>850</v>
      </c>
      <c r="N373" s="5" t="str">
        <f>VLOOKUP(M373,Vlookups!G:I,2,FALSE)</f>
        <v>DEPUTY SUPT ACADEMICS/STU SERV</v>
      </c>
      <c r="O373" s="5" t="str">
        <f>VLOOKUP(M373,Vlookups!G:I,3,FALSE)</f>
        <v>DSASS</v>
      </c>
      <c r="P373" s="6">
        <f t="shared" si="133"/>
        <v>0</v>
      </c>
      <c r="Q373" s="6">
        <f t="shared" si="134"/>
        <v>0</v>
      </c>
      <c r="R373" s="6">
        <f t="shared" si="135"/>
        <v>308.72000000000003</v>
      </c>
      <c r="S373" s="6">
        <f t="shared" si="136"/>
        <v>0</v>
      </c>
      <c r="T373" s="6">
        <f t="shared" si="137"/>
        <v>0</v>
      </c>
      <c r="U373" t="s">
        <v>407</v>
      </c>
      <c r="V373" t="s">
        <v>54</v>
      </c>
      <c r="W373" s="2">
        <v>0</v>
      </c>
      <c r="X373" s="2">
        <v>0</v>
      </c>
      <c r="Y373" s="2">
        <v>308.72000000000003</v>
      </c>
      <c r="Z373" s="3">
        <v>-308.72000000000003</v>
      </c>
      <c r="AA373" s="2">
        <v>0</v>
      </c>
      <c r="AB373" s="2">
        <v>0</v>
      </c>
    </row>
    <row r="374" spans="1:28">
      <c r="A374" s="5" t="str">
        <f t="shared" si="124"/>
        <v>224</v>
      </c>
      <c r="B374" s="5" t="str">
        <f>VLOOKUP(A374,Vlookups!O:P,2,FALSE)</f>
        <v>FED/GRANT</v>
      </c>
      <c r="C374" s="5" t="str">
        <f t="shared" si="125"/>
        <v>E</v>
      </c>
      <c r="D374" s="5" t="str">
        <f t="shared" si="126"/>
        <v>11</v>
      </c>
      <c r="E374" s="5" t="str">
        <f t="shared" si="127"/>
        <v>63--</v>
      </c>
      <c r="F374" s="5" t="str">
        <f>VLOOKUP(E374,Vlookups!K:M,3,FALSE)</f>
        <v>Op Exp</v>
      </c>
      <c r="G374" s="5" t="str">
        <f t="shared" si="128"/>
        <v>6399</v>
      </c>
      <c r="H374" s="5" t="str">
        <f t="shared" si="129"/>
        <v>GENERAL SUPPLIES</v>
      </c>
      <c r="I374" s="5" t="str">
        <f t="shared" si="130"/>
        <v>027</v>
      </c>
      <c r="J374" s="5" t="str">
        <f>VLOOKUP(I374,Vlookups!A:D,2,FALSE)</f>
        <v>HOUSTON OREM ELEMENTARY</v>
      </c>
      <c r="K374" s="5" t="str">
        <f>VLOOKUP(I374,Vlookups!A:D,3,FALSE)</f>
        <v>OREM K8</v>
      </c>
      <c r="L374" s="5" t="str">
        <f t="shared" si="131"/>
        <v>23</v>
      </c>
      <c r="M374" s="5" t="str">
        <f t="shared" si="132"/>
        <v>850</v>
      </c>
      <c r="N374" s="5" t="str">
        <f>VLOOKUP(M374,Vlookups!G:I,2,FALSE)</f>
        <v>DEPUTY SUPT ACADEMICS/STU SERV</v>
      </c>
      <c r="O374" s="5" t="str">
        <f>VLOOKUP(M374,Vlookups!G:I,3,FALSE)</f>
        <v>DSASS</v>
      </c>
      <c r="P374" s="6">
        <f t="shared" si="133"/>
        <v>0</v>
      </c>
      <c r="Q374" s="6">
        <f t="shared" si="134"/>
        <v>0</v>
      </c>
      <c r="R374" s="6">
        <f t="shared" si="135"/>
        <v>4911.5200000000004</v>
      </c>
      <c r="S374" s="6">
        <f t="shared" si="136"/>
        <v>0</v>
      </c>
      <c r="T374" s="6">
        <f t="shared" si="137"/>
        <v>0</v>
      </c>
      <c r="U374" t="s">
        <v>408</v>
      </c>
      <c r="V374" t="s">
        <v>54</v>
      </c>
      <c r="W374" s="2">
        <v>0</v>
      </c>
      <c r="X374" s="2">
        <v>0</v>
      </c>
      <c r="Y374" s="2">
        <v>4911.5200000000004</v>
      </c>
      <c r="Z374" s="3">
        <v>-4911.5200000000004</v>
      </c>
      <c r="AA374" s="2">
        <v>0</v>
      </c>
      <c r="AB374" s="2">
        <v>0</v>
      </c>
    </row>
    <row r="375" spans="1:28">
      <c r="A375" s="5" t="str">
        <f t="shared" si="124"/>
        <v>224</v>
      </c>
      <c r="B375" s="5" t="str">
        <f>VLOOKUP(A375,Vlookups!O:P,2,FALSE)</f>
        <v>FED/GRANT</v>
      </c>
      <c r="C375" s="5" t="str">
        <f t="shared" si="125"/>
        <v>E</v>
      </c>
      <c r="D375" s="5" t="str">
        <f t="shared" si="126"/>
        <v>11</v>
      </c>
      <c r="E375" s="5" t="str">
        <f t="shared" si="127"/>
        <v>63--</v>
      </c>
      <c r="F375" s="5" t="str">
        <f>VLOOKUP(E375,Vlookups!K:M,3,FALSE)</f>
        <v>Op Exp</v>
      </c>
      <c r="G375" s="5" t="str">
        <f t="shared" si="128"/>
        <v>6399</v>
      </c>
      <c r="H375" s="5" t="str">
        <f t="shared" si="129"/>
        <v>GENERAL SUPPLIES</v>
      </c>
      <c r="I375" s="5" t="str">
        <f t="shared" si="130"/>
        <v>027</v>
      </c>
      <c r="J375" s="5" t="str">
        <f>VLOOKUP(I375,Vlookups!A:D,2,FALSE)</f>
        <v>HOUSTON OREM ELEMENTARY</v>
      </c>
      <c r="K375" s="5" t="str">
        <f>VLOOKUP(I375,Vlookups!A:D,3,FALSE)</f>
        <v>OREM K8</v>
      </c>
      <c r="L375" s="5" t="str">
        <f t="shared" si="131"/>
        <v>23</v>
      </c>
      <c r="M375" s="5" t="str">
        <f t="shared" si="132"/>
        <v>850</v>
      </c>
      <c r="N375" s="5" t="str">
        <f>VLOOKUP(M375,Vlookups!G:I,2,FALSE)</f>
        <v>DEPUTY SUPT ACADEMICS/STU SERV</v>
      </c>
      <c r="O375" s="5" t="str">
        <f>VLOOKUP(M375,Vlookups!G:I,3,FALSE)</f>
        <v>DSASS</v>
      </c>
      <c r="P375" s="6">
        <f t="shared" si="133"/>
        <v>3290.38</v>
      </c>
      <c r="Q375" s="6">
        <f t="shared" si="134"/>
        <v>0</v>
      </c>
      <c r="R375" s="6">
        <f t="shared" si="135"/>
        <v>3248.75</v>
      </c>
      <c r="S375" s="6">
        <f t="shared" si="136"/>
        <v>0</v>
      </c>
      <c r="T375" s="6">
        <f t="shared" si="137"/>
        <v>-3290.38</v>
      </c>
      <c r="U375" t="s">
        <v>409</v>
      </c>
      <c r="V375" t="s">
        <v>54</v>
      </c>
      <c r="W375" s="2">
        <v>3290.38</v>
      </c>
      <c r="X375" s="2">
        <v>0</v>
      </c>
      <c r="Y375" s="2">
        <v>3248.75</v>
      </c>
      <c r="Z375" s="2">
        <v>41.63</v>
      </c>
      <c r="AA375" s="2">
        <v>0</v>
      </c>
      <c r="AB375" s="3">
        <v>-3290.38</v>
      </c>
    </row>
    <row r="376" spans="1:28">
      <c r="A376" s="5" t="str">
        <f t="shared" si="124"/>
        <v>224</v>
      </c>
      <c r="B376" s="5" t="str">
        <f>VLOOKUP(A376,Vlookups!O:P,2,FALSE)</f>
        <v>FED/GRANT</v>
      </c>
      <c r="C376" s="5" t="str">
        <f t="shared" si="125"/>
        <v>E</v>
      </c>
      <c r="D376" s="5" t="str">
        <f t="shared" si="126"/>
        <v>11</v>
      </c>
      <c r="E376" s="5" t="str">
        <f t="shared" si="127"/>
        <v>63--</v>
      </c>
      <c r="F376" s="5" t="str">
        <f>VLOOKUP(E376,Vlookups!K:M,3,FALSE)</f>
        <v>Op Exp</v>
      </c>
      <c r="G376" s="5" t="str">
        <f t="shared" si="128"/>
        <v>6399</v>
      </c>
      <c r="H376" s="5" t="str">
        <f t="shared" si="129"/>
        <v>GENERAL SUPPLIES</v>
      </c>
      <c r="I376" s="5" t="str">
        <f t="shared" si="130"/>
        <v>027</v>
      </c>
      <c r="J376" s="5" t="str">
        <f>VLOOKUP(I376,Vlookups!A:D,2,FALSE)</f>
        <v>HOUSTON OREM ELEMENTARY</v>
      </c>
      <c r="K376" s="5" t="str">
        <f>VLOOKUP(I376,Vlookups!A:D,3,FALSE)</f>
        <v>OREM K8</v>
      </c>
      <c r="L376" s="5" t="str">
        <f t="shared" si="131"/>
        <v>23</v>
      </c>
      <c r="M376" s="5" t="str">
        <f t="shared" si="132"/>
        <v>850</v>
      </c>
      <c r="N376" s="5" t="str">
        <f>VLOOKUP(M376,Vlookups!G:I,2,FALSE)</f>
        <v>DEPUTY SUPT ACADEMICS/STU SERV</v>
      </c>
      <c r="O376" s="5" t="str">
        <f>VLOOKUP(M376,Vlookups!G:I,3,FALSE)</f>
        <v>DSASS</v>
      </c>
      <c r="P376" s="6">
        <f t="shared" si="133"/>
        <v>0</v>
      </c>
      <c r="Q376" s="6">
        <f t="shared" si="134"/>
        <v>0</v>
      </c>
      <c r="R376" s="6">
        <f t="shared" si="135"/>
        <v>0</v>
      </c>
      <c r="S376" s="6">
        <f t="shared" si="136"/>
        <v>3290.38</v>
      </c>
      <c r="T376" s="6">
        <f t="shared" si="137"/>
        <v>3290.38</v>
      </c>
      <c r="U376" t="s">
        <v>410</v>
      </c>
      <c r="V376" t="s">
        <v>54</v>
      </c>
      <c r="W376" s="2">
        <v>0</v>
      </c>
      <c r="X376" s="2">
        <v>0</v>
      </c>
      <c r="Y376" s="2">
        <v>0</v>
      </c>
      <c r="Z376" s="2">
        <v>0</v>
      </c>
      <c r="AA376" s="2">
        <v>3290.38</v>
      </c>
      <c r="AB376" s="2">
        <v>3290.38</v>
      </c>
    </row>
    <row r="377" spans="1:28">
      <c r="A377" s="5" t="str">
        <f t="shared" si="124"/>
        <v>224</v>
      </c>
      <c r="B377" s="5" t="str">
        <f>VLOOKUP(A377,Vlookups!O:P,2,FALSE)</f>
        <v>FED/GRANT</v>
      </c>
      <c r="C377" s="5" t="str">
        <f t="shared" si="125"/>
        <v>E</v>
      </c>
      <c r="D377" s="5" t="str">
        <f t="shared" si="126"/>
        <v>11</v>
      </c>
      <c r="E377" s="5" t="str">
        <f t="shared" si="127"/>
        <v>63--</v>
      </c>
      <c r="F377" s="5" t="str">
        <f>VLOOKUP(E377,Vlookups!K:M,3,FALSE)</f>
        <v>Op Exp</v>
      </c>
      <c r="G377" s="5" t="str">
        <f t="shared" si="128"/>
        <v>6399</v>
      </c>
      <c r="H377" s="5" t="str">
        <f t="shared" si="129"/>
        <v>GENERAL SUPPLIES</v>
      </c>
      <c r="I377" s="5" t="str">
        <f t="shared" si="130"/>
        <v>028</v>
      </c>
      <c r="J377" s="5" t="str">
        <f>VLOOKUP(I377,Vlookups!A:D,2,FALSE)</f>
        <v>HOUSTON OREM MIDDLE SCHOOL</v>
      </c>
      <c r="K377" s="5" t="str">
        <f>VLOOKUP(I377,Vlookups!A:D,3,FALSE)</f>
        <v>OREM K8</v>
      </c>
      <c r="L377" s="5" t="str">
        <f t="shared" si="131"/>
        <v>23</v>
      </c>
      <c r="M377" s="5" t="str">
        <f t="shared" si="132"/>
        <v>850</v>
      </c>
      <c r="N377" s="5" t="str">
        <f>VLOOKUP(M377,Vlookups!G:I,2,FALSE)</f>
        <v>DEPUTY SUPT ACADEMICS/STU SERV</v>
      </c>
      <c r="O377" s="5" t="str">
        <f>VLOOKUP(M377,Vlookups!G:I,3,FALSE)</f>
        <v>DSASS</v>
      </c>
      <c r="P377" s="6">
        <f t="shared" si="133"/>
        <v>0</v>
      </c>
      <c r="Q377" s="6">
        <f t="shared" si="134"/>
        <v>0</v>
      </c>
      <c r="R377" s="6">
        <f t="shared" si="135"/>
        <v>2120</v>
      </c>
      <c r="S377" s="6">
        <f t="shared" si="136"/>
        <v>0</v>
      </c>
      <c r="T377" s="6">
        <f t="shared" si="137"/>
        <v>0</v>
      </c>
      <c r="U377" t="s">
        <v>411</v>
      </c>
      <c r="V377" t="s">
        <v>54</v>
      </c>
      <c r="W377" s="2">
        <v>0</v>
      </c>
      <c r="X377" s="2">
        <v>0</v>
      </c>
      <c r="Y377" s="2">
        <v>2120</v>
      </c>
      <c r="Z377" s="3">
        <v>-2120</v>
      </c>
      <c r="AA377" s="2">
        <v>0</v>
      </c>
      <c r="AB377" s="2">
        <v>0</v>
      </c>
    </row>
    <row r="378" spans="1:28">
      <c r="A378" s="5" t="str">
        <f t="shared" si="124"/>
        <v>224</v>
      </c>
      <c r="B378" s="5" t="str">
        <f>VLOOKUP(A378,Vlookups!O:P,2,FALSE)</f>
        <v>FED/GRANT</v>
      </c>
      <c r="C378" s="5" t="str">
        <f t="shared" si="125"/>
        <v>E</v>
      </c>
      <c r="D378" s="5" t="str">
        <f t="shared" si="126"/>
        <v>11</v>
      </c>
      <c r="E378" s="5" t="str">
        <f t="shared" si="127"/>
        <v>63--</v>
      </c>
      <c r="F378" s="5" t="str">
        <f>VLOOKUP(E378,Vlookups!K:M,3,FALSE)</f>
        <v>Op Exp</v>
      </c>
      <c r="G378" s="5" t="str">
        <f t="shared" si="128"/>
        <v>6399</v>
      </c>
      <c r="H378" s="5" t="str">
        <f t="shared" si="129"/>
        <v>GENERAL SUPPLIES</v>
      </c>
      <c r="I378" s="5" t="str">
        <f t="shared" si="130"/>
        <v>028</v>
      </c>
      <c r="J378" s="5" t="str">
        <f>VLOOKUP(I378,Vlookups!A:D,2,FALSE)</f>
        <v>HOUSTON OREM MIDDLE SCHOOL</v>
      </c>
      <c r="K378" s="5" t="str">
        <f>VLOOKUP(I378,Vlookups!A:D,3,FALSE)</f>
        <v>OREM K8</v>
      </c>
      <c r="L378" s="5" t="str">
        <f t="shared" si="131"/>
        <v>23</v>
      </c>
      <c r="M378" s="5" t="str">
        <f t="shared" si="132"/>
        <v>850</v>
      </c>
      <c r="N378" s="5" t="str">
        <f>VLOOKUP(M378,Vlookups!G:I,2,FALSE)</f>
        <v>DEPUTY SUPT ACADEMICS/STU SERV</v>
      </c>
      <c r="O378" s="5" t="str">
        <f>VLOOKUP(M378,Vlookups!G:I,3,FALSE)</f>
        <v>DSASS</v>
      </c>
      <c r="P378" s="6">
        <f t="shared" si="133"/>
        <v>308.72000000000003</v>
      </c>
      <c r="Q378" s="6">
        <f t="shared" si="134"/>
        <v>0</v>
      </c>
      <c r="R378" s="6">
        <f t="shared" si="135"/>
        <v>308.72000000000003</v>
      </c>
      <c r="S378" s="6">
        <f t="shared" si="136"/>
        <v>0</v>
      </c>
      <c r="T378" s="6">
        <f t="shared" si="137"/>
        <v>-308.72000000000003</v>
      </c>
      <c r="U378" t="s">
        <v>412</v>
      </c>
      <c r="V378" t="s">
        <v>54</v>
      </c>
      <c r="W378" s="2">
        <v>308.72000000000003</v>
      </c>
      <c r="X378" s="2">
        <v>0</v>
      </c>
      <c r="Y378" s="2">
        <v>308.72000000000003</v>
      </c>
      <c r="Z378" s="2">
        <v>0</v>
      </c>
      <c r="AA378" s="2">
        <v>0</v>
      </c>
      <c r="AB378" s="3">
        <v>-308.72000000000003</v>
      </c>
    </row>
    <row r="379" spans="1:28">
      <c r="A379" s="5" t="str">
        <f t="shared" si="124"/>
        <v>224</v>
      </c>
      <c r="B379" s="5" t="str">
        <f>VLOOKUP(A379,Vlookups!O:P,2,FALSE)</f>
        <v>FED/GRANT</v>
      </c>
      <c r="C379" s="5" t="str">
        <f t="shared" si="125"/>
        <v>E</v>
      </c>
      <c r="D379" s="5" t="str">
        <f t="shared" si="126"/>
        <v>11</v>
      </c>
      <c r="E379" s="5" t="str">
        <f t="shared" si="127"/>
        <v>63--</v>
      </c>
      <c r="F379" s="5" t="str">
        <f>VLOOKUP(E379,Vlookups!K:M,3,FALSE)</f>
        <v>Op Exp</v>
      </c>
      <c r="G379" s="5" t="str">
        <f t="shared" ref="G379:G405" si="138">MID(U379,10,4)</f>
        <v>6399</v>
      </c>
      <c r="H379" s="5" t="str">
        <f t="shared" ref="H379:H405" si="139">V379</f>
        <v>GENERAL SUPPLIES</v>
      </c>
      <c r="I379" s="5" t="str">
        <f t="shared" ref="I379:I405" si="140">LEFT(RIGHT(U379,12),3)</f>
        <v>028</v>
      </c>
      <c r="J379" s="5" t="str">
        <f>VLOOKUP(I379,Vlookups!A:D,2,FALSE)</f>
        <v>HOUSTON OREM MIDDLE SCHOOL</v>
      </c>
      <c r="K379" s="5" t="str">
        <f>VLOOKUP(I379,Vlookups!A:D,3,FALSE)</f>
        <v>OREM K8</v>
      </c>
      <c r="L379" s="5" t="str">
        <f t="shared" ref="L379:L405" si="141">LEFT(RIGHT(U379,6),2)</f>
        <v>23</v>
      </c>
      <c r="M379" s="5" t="str">
        <f t="shared" ref="M379:M405" si="142">RIGHT(U379,3)</f>
        <v>850</v>
      </c>
      <c r="N379" s="5" t="str">
        <f>VLOOKUP(M379,Vlookups!G:I,2,FALSE)</f>
        <v>DEPUTY SUPT ACADEMICS/STU SERV</v>
      </c>
      <c r="O379" s="5" t="str">
        <f>VLOOKUP(M379,Vlookups!G:I,3,FALSE)</f>
        <v>DSASS</v>
      </c>
      <c r="P379" s="6">
        <f t="shared" ref="P379:P405" si="143">W379</f>
        <v>0</v>
      </c>
      <c r="Q379" s="6">
        <f t="shared" ref="Q379:Q405" si="144">X379</f>
        <v>0</v>
      </c>
      <c r="R379" s="6">
        <f t="shared" ref="R379:R405" si="145">Y379</f>
        <v>0</v>
      </c>
      <c r="S379" s="6">
        <f t="shared" ref="S379:S405" si="146">AA379</f>
        <v>308.72000000000003</v>
      </c>
      <c r="T379" s="6">
        <f t="shared" ref="T379:T405" si="147">AB379</f>
        <v>308.72000000000003</v>
      </c>
      <c r="U379" t="s">
        <v>413</v>
      </c>
      <c r="V379" t="s">
        <v>54</v>
      </c>
      <c r="W379" s="2">
        <v>0</v>
      </c>
      <c r="X379" s="2">
        <v>0</v>
      </c>
      <c r="Y379" s="2">
        <v>0</v>
      </c>
      <c r="Z379" s="2">
        <v>0</v>
      </c>
      <c r="AA379" s="2">
        <v>308.72000000000003</v>
      </c>
      <c r="AB379" s="2">
        <v>308.72000000000003</v>
      </c>
    </row>
    <row r="380" spans="1:28">
      <c r="A380" s="5" t="str">
        <f t="shared" si="124"/>
        <v>224</v>
      </c>
      <c r="B380" s="5" t="str">
        <f>VLOOKUP(A380,Vlookups!O:P,2,FALSE)</f>
        <v>FED/GRANT</v>
      </c>
      <c r="C380" s="5" t="str">
        <f t="shared" si="125"/>
        <v>E</v>
      </c>
      <c r="D380" s="5" t="str">
        <f t="shared" si="126"/>
        <v>11</v>
      </c>
      <c r="E380" s="5" t="str">
        <f t="shared" si="127"/>
        <v>63--</v>
      </c>
      <c r="F380" s="5" t="str">
        <f>VLOOKUP(E380,Vlookups!K:M,3,FALSE)</f>
        <v>Op Exp</v>
      </c>
      <c r="G380" s="5" t="str">
        <f t="shared" si="138"/>
        <v>6399</v>
      </c>
      <c r="H380" s="5" t="str">
        <f t="shared" si="139"/>
        <v>GENERAL SUPPLIES</v>
      </c>
      <c r="I380" s="5" t="str">
        <f t="shared" si="140"/>
        <v>030</v>
      </c>
      <c r="J380" s="5" t="str">
        <f>VLOOKUP(I380,Vlookups!A:D,2,FALSE)</f>
        <v>COLLEGE STATION ELEMENTARY</v>
      </c>
      <c r="K380" s="5" t="str">
        <f>VLOOKUP(I380,Vlookups!A:D,3,FALSE)</f>
        <v>COLLEGE STATION K8</v>
      </c>
      <c r="L380" s="5" t="str">
        <f t="shared" si="141"/>
        <v>23</v>
      </c>
      <c r="M380" s="5" t="str">
        <f t="shared" si="142"/>
        <v>850</v>
      </c>
      <c r="N380" s="5" t="str">
        <f>VLOOKUP(M380,Vlookups!G:I,2,FALSE)</f>
        <v>DEPUTY SUPT ACADEMICS/STU SERV</v>
      </c>
      <c r="O380" s="5" t="str">
        <f>VLOOKUP(M380,Vlookups!G:I,3,FALSE)</f>
        <v>DSASS</v>
      </c>
      <c r="P380" s="6">
        <f t="shared" si="143"/>
        <v>0</v>
      </c>
      <c r="Q380" s="6">
        <f t="shared" si="144"/>
        <v>0</v>
      </c>
      <c r="R380" s="6">
        <f t="shared" si="145"/>
        <v>2791.52</v>
      </c>
      <c r="S380" s="6">
        <f t="shared" si="146"/>
        <v>0</v>
      </c>
      <c r="T380" s="6">
        <f t="shared" si="147"/>
        <v>0</v>
      </c>
      <c r="U380" t="s">
        <v>414</v>
      </c>
      <c r="V380" t="s">
        <v>54</v>
      </c>
      <c r="W380" s="2">
        <v>0</v>
      </c>
      <c r="X380" s="2">
        <v>0</v>
      </c>
      <c r="Y380" s="2">
        <v>2791.52</v>
      </c>
      <c r="Z380" s="3">
        <v>-2791.52</v>
      </c>
      <c r="AA380" s="2">
        <v>0</v>
      </c>
      <c r="AB380" s="2">
        <v>0</v>
      </c>
    </row>
    <row r="381" spans="1:28">
      <c r="A381" s="5" t="str">
        <f t="shared" si="124"/>
        <v>224</v>
      </c>
      <c r="B381" s="5" t="str">
        <f>VLOOKUP(A381,Vlookups!O:P,2,FALSE)</f>
        <v>FED/GRANT</v>
      </c>
      <c r="C381" s="5" t="str">
        <f t="shared" si="125"/>
        <v>E</v>
      </c>
      <c r="D381" s="5" t="str">
        <f t="shared" si="126"/>
        <v>11</v>
      </c>
      <c r="E381" s="5" t="str">
        <f t="shared" si="127"/>
        <v>63--</v>
      </c>
      <c r="F381" s="5" t="str">
        <f>VLOOKUP(E381,Vlookups!K:M,3,FALSE)</f>
        <v>Op Exp</v>
      </c>
      <c r="G381" s="5" t="str">
        <f t="shared" si="138"/>
        <v>6399</v>
      </c>
      <c r="H381" s="5" t="str">
        <f t="shared" si="139"/>
        <v>GENERAL SUPPLIES</v>
      </c>
      <c r="I381" s="5" t="str">
        <f t="shared" si="140"/>
        <v>030</v>
      </c>
      <c r="J381" s="5" t="str">
        <f>VLOOKUP(I381,Vlookups!A:D,2,FALSE)</f>
        <v>COLLEGE STATION ELEMENTARY</v>
      </c>
      <c r="K381" s="5" t="str">
        <f>VLOOKUP(I381,Vlookups!A:D,3,FALSE)</f>
        <v>COLLEGE STATION K8</v>
      </c>
      <c r="L381" s="5" t="str">
        <f t="shared" si="141"/>
        <v>23</v>
      </c>
      <c r="M381" s="5" t="str">
        <f t="shared" si="142"/>
        <v>850</v>
      </c>
      <c r="N381" s="5" t="str">
        <f>VLOOKUP(M381,Vlookups!G:I,2,FALSE)</f>
        <v>DEPUTY SUPT ACADEMICS/STU SERV</v>
      </c>
      <c r="O381" s="5" t="str">
        <f>VLOOKUP(M381,Vlookups!G:I,3,FALSE)</f>
        <v>DSASS</v>
      </c>
      <c r="P381" s="6">
        <f t="shared" si="143"/>
        <v>2752.46</v>
      </c>
      <c r="Q381" s="6">
        <f t="shared" si="144"/>
        <v>0</v>
      </c>
      <c r="R381" s="6">
        <f t="shared" si="145"/>
        <v>3526.2</v>
      </c>
      <c r="S381" s="6">
        <f t="shared" si="146"/>
        <v>0</v>
      </c>
      <c r="T381" s="6">
        <f t="shared" si="147"/>
        <v>-2752.46</v>
      </c>
      <c r="U381" t="s">
        <v>415</v>
      </c>
      <c r="V381" t="s">
        <v>54</v>
      </c>
      <c r="W381" s="2">
        <v>2752.46</v>
      </c>
      <c r="X381" s="2">
        <v>0</v>
      </c>
      <c r="Y381" s="2">
        <v>3526.2</v>
      </c>
      <c r="Z381" s="3">
        <v>-773.74</v>
      </c>
      <c r="AA381" s="2">
        <v>0</v>
      </c>
      <c r="AB381" s="3">
        <v>-2752.46</v>
      </c>
    </row>
    <row r="382" spans="1:28">
      <c r="A382" s="5" t="str">
        <f t="shared" si="124"/>
        <v>224</v>
      </c>
      <c r="B382" s="5" t="str">
        <f>VLOOKUP(A382,Vlookups!O:P,2,FALSE)</f>
        <v>FED/GRANT</v>
      </c>
      <c r="C382" s="5" t="str">
        <f t="shared" si="125"/>
        <v>E</v>
      </c>
      <c r="D382" s="5" t="str">
        <f t="shared" si="126"/>
        <v>11</v>
      </c>
      <c r="E382" s="5" t="str">
        <f t="shared" si="127"/>
        <v>63--</v>
      </c>
      <c r="F382" s="5" t="str">
        <f>VLOOKUP(E382,Vlookups!K:M,3,FALSE)</f>
        <v>Op Exp</v>
      </c>
      <c r="G382" s="5" t="str">
        <f t="shared" si="138"/>
        <v>6399</v>
      </c>
      <c r="H382" s="5" t="str">
        <f t="shared" si="139"/>
        <v>GENERAL SUPPLIES</v>
      </c>
      <c r="I382" s="5" t="str">
        <f t="shared" si="140"/>
        <v>030</v>
      </c>
      <c r="J382" s="5" t="str">
        <f>VLOOKUP(I382,Vlookups!A:D,2,FALSE)</f>
        <v>COLLEGE STATION ELEMENTARY</v>
      </c>
      <c r="K382" s="5" t="str">
        <f>VLOOKUP(I382,Vlookups!A:D,3,FALSE)</f>
        <v>COLLEGE STATION K8</v>
      </c>
      <c r="L382" s="5" t="str">
        <f t="shared" si="141"/>
        <v>23</v>
      </c>
      <c r="M382" s="5" t="str">
        <f t="shared" si="142"/>
        <v>850</v>
      </c>
      <c r="N382" s="5" t="str">
        <f>VLOOKUP(M382,Vlookups!G:I,2,FALSE)</f>
        <v>DEPUTY SUPT ACADEMICS/STU SERV</v>
      </c>
      <c r="O382" s="5" t="str">
        <f>VLOOKUP(M382,Vlookups!G:I,3,FALSE)</f>
        <v>DSASS</v>
      </c>
      <c r="P382" s="6">
        <f t="shared" si="143"/>
        <v>0</v>
      </c>
      <c r="Q382" s="6">
        <f t="shared" si="144"/>
        <v>0</v>
      </c>
      <c r="R382" s="6">
        <f t="shared" si="145"/>
        <v>0</v>
      </c>
      <c r="S382" s="6">
        <f t="shared" si="146"/>
        <v>2752.46</v>
      </c>
      <c r="T382" s="6">
        <f t="shared" si="147"/>
        <v>2752.46</v>
      </c>
      <c r="U382" t="s">
        <v>416</v>
      </c>
      <c r="V382" t="s">
        <v>54</v>
      </c>
      <c r="W382" s="2">
        <v>0</v>
      </c>
      <c r="X382" s="2">
        <v>0</v>
      </c>
      <c r="Y382" s="2">
        <v>0</v>
      </c>
      <c r="Z382" s="2">
        <v>0</v>
      </c>
      <c r="AA382" s="2">
        <v>2752.46</v>
      </c>
      <c r="AB382" s="2">
        <v>2752.46</v>
      </c>
    </row>
    <row r="383" spans="1:28">
      <c r="A383" s="5" t="str">
        <f t="shared" si="124"/>
        <v>224</v>
      </c>
      <c r="B383" s="5" t="str">
        <f>VLOOKUP(A383,Vlookups!O:P,2,FALSE)</f>
        <v>FED/GRANT</v>
      </c>
      <c r="C383" s="5" t="str">
        <f t="shared" si="125"/>
        <v>E</v>
      </c>
      <c r="D383" s="5" t="str">
        <f t="shared" si="126"/>
        <v>11</v>
      </c>
      <c r="E383" s="5" t="str">
        <f t="shared" si="127"/>
        <v>63--</v>
      </c>
      <c r="F383" s="5" t="str">
        <f>VLOOKUP(E383,Vlookups!K:M,3,FALSE)</f>
        <v>Op Exp</v>
      </c>
      <c r="G383" s="5" t="str">
        <f t="shared" si="138"/>
        <v>6399</v>
      </c>
      <c r="H383" s="5" t="str">
        <f t="shared" si="139"/>
        <v>GENERAL SUPPLIES</v>
      </c>
      <c r="I383" s="5" t="str">
        <f t="shared" si="140"/>
        <v>031</v>
      </c>
      <c r="J383" s="5" t="str">
        <f>VLOOKUP(I383,Vlookups!A:D,2,FALSE)</f>
        <v>COLLEGE STATION MIDDLE SCHOOL</v>
      </c>
      <c r="K383" s="5" t="str">
        <f>VLOOKUP(I383,Vlookups!A:D,3,FALSE)</f>
        <v>COLLEGE STATION K8</v>
      </c>
      <c r="L383" s="5" t="str">
        <f t="shared" si="141"/>
        <v>23</v>
      </c>
      <c r="M383" s="5" t="str">
        <f t="shared" si="142"/>
        <v>850</v>
      </c>
      <c r="N383" s="5" t="str">
        <f>VLOOKUP(M383,Vlookups!G:I,2,FALSE)</f>
        <v>DEPUTY SUPT ACADEMICS/STU SERV</v>
      </c>
      <c r="O383" s="5" t="str">
        <f>VLOOKUP(M383,Vlookups!G:I,3,FALSE)</f>
        <v>DSASS</v>
      </c>
      <c r="P383" s="6">
        <f t="shared" si="143"/>
        <v>319.17</v>
      </c>
      <c r="Q383" s="6">
        <f t="shared" si="144"/>
        <v>0</v>
      </c>
      <c r="R383" s="6">
        <f t="shared" si="145"/>
        <v>419.32</v>
      </c>
      <c r="S383" s="6">
        <f t="shared" si="146"/>
        <v>0</v>
      </c>
      <c r="T383" s="6">
        <f t="shared" si="147"/>
        <v>-319.17</v>
      </c>
      <c r="U383" t="s">
        <v>417</v>
      </c>
      <c r="V383" t="s">
        <v>54</v>
      </c>
      <c r="W383" s="2">
        <v>319.17</v>
      </c>
      <c r="X383" s="2">
        <v>0</v>
      </c>
      <c r="Y383" s="2">
        <v>419.32</v>
      </c>
      <c r="Z383" s="3">
        <v>-100.15</v>
      </c>
      <c r="AA383" s="2">
        <v>0</v>
      </c>
      <c r="AB383" s="3">
        <v>-319.17</v>
      </c>
    </row>
    <row r="384" spans="1:28">
      <c r="A384" s="5" t="str">
        <f t="shared" ref="A384:A405" si="148">LEFT(U384,3)</f>
        <v>224</v>
      </c>
      <c r="B384" s="5" t="str">
        <f>VLOOKUP(A384,Vlookups!O:P,2,FALSE)</f>
        <v>FED/GRANT</v>
      </c>
      <c r="C384" s="5" t="str">
        <f t="shared" ref="C384:C405" si="149">RIGHT(LEFT(U384,5),1)</f>
        <v>E</v>
      </c>
      <c r="D384" s="5" t="str">
        <f t="shared" ref="D384:D405" si="150">RIGHT(LEFT(U384,8),2)</f>
        <v>11</v>
      </c>
      <c r="E384" s="5" t="str">
        <f t="shared" ref="E384:E405" si="151">CONCATENATE(LEFT(G384,2),"--")</f>
        <v>63--</v>
      </c>
      <c r="F384" s="5" t="str">
        <f>VLOOKUP(E384,Vlookups!K:M,3,FALSE)</f>
        <v>Op Exp</v>
      </c>
      <c r="G384" s="5" t="str">
        <f t="shared" si="138"/>
        <v>6399</v>
      </c>
      <c r="H384" s="5" t="str">
        <f t="shared" si="139"/>
        <v>GENERAL SUPPLIES</v>
      </c>
      <c r="I384" s="5" t="str">
        <f t="shared" si="140"/>
        <v>031</v>
      </c>
      <c r="J384" s="5" t="str">
        <f>VLOOKUP(I384,Vlookups!A:D,2,FALSE)</f>
        <v>COLLEGE STATION MIDDLE SCHOOL</v>
      </c>
      <c r="K384" s="5" t="str">
        <f>VLOOKUP(I384,Vlookups!A:D,3,FALSE)</f>
        <v>COLLEGE STATION K8</v>
      </c>
      <c r="L384" s="5" t="str">
        <f t="shared" si="141"/>
        <v>23</v>
      </c>
      <c r="M384" s="5" t="str">
        <f t="shared" si="142"/>
        <v>850</v>
      </c>
      <c r="N384" s="5" t="str">
        <f>VLOOKUP(M384,Vlookups!G:I,2,FALSE)</f>
        <v>DEPUTY SUPT ACADEMICS/STU SERV</v>
      </c>
      <c r="O384" s="5" t="str">
        <f>VLOOKUP(M384,Vlookups!G:I,3,FALSE)</f>
        <v>DSASS</v>
      </c>
      <c r="P384" s="6">
        <f t="shared" si="143"/>
        <v>0</v>
      </c>
      <c r="Q384" s="6">
        <f t="shared" si="144"/>
        <v>0</v>
      </c>
      <c r="R384" s="6">
        <f t="shared" si="145"/>
        <v>0</v>
      </c>
      <c r="S384" s="6">
        <f t="shared" si="146"/>
        <v>319.17</v>
      </c>
      <c r="T384" s="6">
        <f t="shared" si="147"/>
        <v>319.17</v>
      </c>
      <c r="U384" t="s">
        <v>418</v>
      </c>
      <c r="V384" t="s">
        <v>54</v>
      </c>
      <c r="W384" s="2">
        <v>0</v>
      </c>
      <c r="X384" s="2">
        <v>0</v>
      </c>
      <c r="Y384" s="2">
        <v>0</v>
      </c>
      <c r="Z384" s="2">
        <v>0</v>
      </c>
      <c r="AA384" s="2">
        <v>319.17</v>
      </c>
      <c r="AB384" s="2">
        <v>319.17</v>
      </c>
    </row>
    <row r="385" spans="1:28">
      <c r="A385" s="5" t="str">
        <f t="shared" si="148"/>
        <v>224</v>
      </c>
      <c r="B385" s="5" t="str">
        <f>VLOOKUP(A385,Vlookups!O:P,2,FALSE)</f>
        <v>FED/GRANT</v>
      </c>
      <c r="C385" s="5" t="str">
        <f t="shared" si="149"/>
        <v>E</v>
      </c>
      <c r="D385" s="5" t="str">
        <f t="shared" si="150"/>
        <v>11</v>
      </c>
      <c r="E385" s="5" t="str">
        <f t="shared" si="151"/>
        <v>63--</v>
      </c>
      <c r="F385" s="5" t="str">
        <f>VLOOKUP(E385,Vlookups!K:M,3,FALSE)</f>
        <v>Op Exp</v>
      </c>
      <c r="G385" s="5" t="str">
        <f t="shared" si="138"/>
        <v>6399</v>
      </c>
      <c r="H385" s="5" t="str">
        <f t="shared" si="139"/>
        <v>GENERAL SUPPLIES</v>
      </c>
      <c r="I385" s="5" t="str">
        <f t="shared" si="140"/>
        <v>032</v>
      </c>
      <c r="J385" s="5" t="str">
        <f>VLOOKUP(I385,Vlookups!A:D,2,FALSE)</f>
        <v>LANCASTER HS</v>
      </c>
      <c r="K385" s="5" t="str">
        <f>VLOOKUP(I385,Vlookups!A:D,3,FALSE)</f>
        <v>LANCASTER HS</v>
      </c>
      <c r="L385" s="5" t="str">
        <f t="shared" si="141"/>
        <v>23</v>
      </c>
      <c r="M385" s="5" t="str">
        <f t="shared" si="142"/>
        <v>850</v>
      </c>
      <c r="N385" s="5" t="str">
        <f>VLOOKUP(M385,Vlookups!G:I,2,FALSE)</f>
        <v>DEPUTY SUPT ACADEMICS/STU SERV</v>
      </c>
      <c r="O385" s="5" t="str">
        <f>VLOOKUP(M385,Vlookups!G:I,3,FALSE)</f>
        <v>DSASS</v>
      </c>
      <c r="P385" s="6">
        <f t="shared" si="143"/>
        <v>6689.52</v>
      </c>
      <c r="Q385" s="6">
        <f t="shared" si="144"/>
        <v>0</v>
      </c>
      <c r="R385" s="6">
        <f t="shared" si="145"/>
        <v>6689.52</v>
      </c>
      <c r="S385" s="6">
        <f t="shared" si="146"/>
        <v>0</v>
      </c>
      <c r="T385" s="6">
        <f t="shared" si="147"/>
        <v>-6689.52</v>
      </c>
      <c r="U385" t="s">
        <v>419</v>
      </c>
      <c r="V385" t="s">
        <v>54</v>
      </c>
      <c r="W385" s="2">
        <v>6689.52</v>
      </c>
      <c r="X385" s="2">
        <v>0</v>
      </c>
      <c r="Y385" s="2">
        <v>6689.52</v>
      </c>
      <c r="Z385" s="2">
        <v>0</v>
      </c>
      <c r="AA385" s="2">
        <v>0</v>
      </c>
      <c r="AB385" s="3">
        <v>-6689.52</v>
      </c>
    </row>
    <row r="386" spans="1:28">
      <c r="A386" s="5" t="str">
        <f t="shared" si="148"/>
        <v>224</v>
      </c>
      <c r="B386" s="5" t="str">
        <f>VLOOKUP(A386,Vlookups!O:P,2,FALSE)</f>
        <v>FED/GRANT</v>
      </c>
      <c r="C386" s="5" t="str">
        <f t="shared" si="149"/>
        <v>E</v>
      </c>
      <c r="D386" s="5" t="str">
        <f t="shared" si="150"/>
        <v>11</v>
      </c>
      <c r="E386" s="5" t="str">
        <f t="shared" si="151"/>
        <v>63--</v>
      </c>
      <c r="F386" s="5" t="str">
        <f>VLOOKUP(E386,Vlookups!K:M,3,FALSE)</f>
        <v>Op Exp</v>
      </c>
      <c r="G386" s="5" t="str">
        <f t="shared" si="138"/>
        <v>6399</v>
      </c>
      <c r="H386" s="5" t="str">
        <f t="shared" si="139"/>
        <v>GENERAL SUPPLIES</v>
      </c>
      <c r="I386" s="5" t="str">
        <f t="shared" si="140"/>
        <v>032</v>
      </c>
      <c r="J386" s="5" t="str">
        <f>VLOOKUP(I386,Vlookups!A:D,2,FALSE)</f>
        <v>LANCASTER HS</v>
      </c>
      <c r="K386" s="5" t="str">
        <f>VLOOKUP(I386,Vlookups!A:D,3,FALSE)</f>
        <v>LANCASTER HS</v>
      </c>
      <c r="L386" s="5" t="str">
        <f t="shared" si="141"/>
        <v>23</v>
      </c>
      <c r="M386" s="5" t="str">
        <f t="shared" si="142"/>
        <v>850</v>
      </c>
      <c r="N386" s="5" t="str">
        <f>VLOOKUP(M386,Vlookups!G:I,2,FALSE)</f>
        <v>DEPUTY SUPT ACADEMICS/STU SERV</v>
      </c>
      <c r="O386" s="5" t="str">
        <f>VLOOKUP(M386,Vlookups!G:I,3,FALSE)</f>
        <v>DSASS</v>
      </c>
      <c r="P386" s="6">
        <f t="shared" si="143"/>
        <v>0</v>
      </c>
      <c r="Q386" s="6">
        <f t="shared" si="144"/>
        <v>0</v>
      </c>
      <c r="R386" s="6">
        <f t="shared" si="145"/>
        <v>0</v>
      </c>
      <c r="S386" s="6">
        <f t="shared" si="146"/>
        <v>6689.52</v>
      </c>
      <c r="T386" s="6">
        <f t="shared" si="147"/>
        <v>6689.52</v>
      </c>
      <c r="U386" t="s">
        <v>420</v>
      </c>
      <c r="V386" t="s">
        <v>54</v>
      </c>
      <c r="W386" s="2">
        <v>0</v>
      </c>
      <c r="X386" s="2">
        <v>0</v>
      </c>
      <c r="Y386" s="2">
        <v>0</v>
      </c>
      <c r="Z386" s="2">
        <v>0</v>
      </c>
      <c r="AA386" s="2">
        <v>6689.52</v>
      </c>
      <c r="AB386" s="2">
        <v>6689.52</v>
      </c>
    </row>
    <row r="387" spans="1:28">
      <c r="A387" s="5" t="str">
        <f t="shared" si="148"/>
        <v>224</v>
      </c>
      <c r="B387" s="5" t="str">
        <f>VLOOKUP(A387,Vlookups!O:P,2,FALSE)</f>
        <v>FED/GRANT</v>
      </c>
      <c r="C387" s="5" t="str">
        <f t="shared" si="149"/>
        <v>E</v>
      </c>
      <c r="D387" s="5" t="str">
        <f t="shared" si="150"/>
        <v>11</v>
      </c>
      <c r="E387" s="5" t="str">
        <f t="shared" si="151"/>
        <v>63--</v>
      </c>
      <c r="F387" s="5" t="str">
        <f>VLOOKUP(E387,Vlookups!K:M,3,FALSE)</f>
        <v>Op Exp</v>
      </c>
      <c r="G387" s="5" t="str">
        <f t="shared" si="138"/>
        <v>6399</v>
      </c>
      <c r="H387" s="5" t="str">
        <f t="shared" si="139"/>
        <v>GENERAL SUPPLIES</v>
      </c>
      <c r="I387" s="5" t="str">
        <f t="shared" si="140"/>
        <v>033</v>
      </c>
      <c r="J387" s="5" t="str">
        <f>VLOOKUP(I387,Vlookups!A:D,2,FALSE)</f>
        <v>WINDMILL LAKES HS</v>
      </c>
      <c r="K387" s="5" t="str">
        <f>VLOOKUP(I387,Vlookups!A:D,3,FALSE)</f>
        <v>WINDMILL LAKES HS</v>
      </c>
      <c r="L387" s="5" t="str">
        <f t="shared" si="141"/>
        <v>23</v>
      </c>
      <c r="M387" s="5" t="str">
        <f t="shared" si="142"/>
        <v>850</v>
      </c>
      <c r="N387" s="5" t="str">
        <f>VLOOKUP(M387,Vlookups!G:I,2,FALSE)</f>
        <v>DEPUTY SUPT ACADEMICS/STU SERV</v>
      </c>
      <c r="O387" s="5" t="str">
        <f>VLOOKUP(M387,Vlookups!G:I,3,FALSE)</f>
        <v>DSASS</v>
      </c>
      <c r="P387" s="6">
        <f t="shared" si="143"/>
        <v>0</v>
      </c>
      <c r="Q387" s="6">
        <f t="shared" si="144"/>
        <v>0</v>
      </c>
      <c r="R387" s="6">
        <f t="shared" si="145"/>
        <v>7337.55</v>
      </c>
      <c r="S387" s="6">
        <f t="shared" si="146"/>
        <v>0</v>
      </c>
      <c r="T387" s="6">
        <f t="shared" si="147"/>
        <v>0</v>
      </c>
      <c r="U387" t="s">
        <v>421</v>
      </c>
      <c r="V387" t="s">
        <v>54</v>
      </c>
      <c r="W387" s="2">
        <v>0</v>
      </c>
      <c r="X387" s="2">
        <v>0</v>
      </c>
      <c r="Y387" s="2">
        <v>7337.55</v>
      </c>
      <c r="Z387" s="3">
        <v>-7337.55</v>
      </c>
      <c r="AA387" s="2">
        <v>0</v>
      </c>
      <c r="AB387" s="2">
        <v>0</v>
      </c>
    </row>
    <row r="388" spans="1:28">
      <c r="A388" s="5" t="str">
        <f t="shared" si="148"/>
        <v>224</v>
      </c>
      <c r="B388" s="5" t="str">
        <f>VLOOKUP(A388,Vlookups!O:P,2,FALSE)</f>
        <v>FED/GRANT</v>
      </c>
      <c r="C388" s="5" t="str">
        <f t="shared" si="149"/>
        <v>E</v>
      </c>
      <c r="D388" s="5" t="str">
        <f t="shared" si="150"/>
        <v>11</v>
      </c>
      <c r="E388" s="5" t="str">
        <f t="shared" si="151"/>
        <v>63--</v>
      </c>
      <c r="F388" s="5" t="str">
        <f>VLOOKUP(E388,Vlookups!K:M,3,FALSE)</f>
        <v>Op Exp</v>
      </c>
      <c r="G388" s="5" t="str">
        <f t="shared" si="138"/>
        <v>6399</v>
      </c>
      <c r="H388" s="5" t="str">
        <f t="shared" si="139"/>
        <v>GENERAL SUPPLIES</v>
      </c>
      <c r="I388" s="5" t="str">
        <f t="shared" si="140"/>
        <v>034</v>
      </c>
      <c r="J388" s="5" t="str">
        <f>VLOOKUP(I388,Vlookups!A:D,2,FALSE)</f>
        <v>AGGIELAND HIGH SCHOOL</v>
      </c>
      <c r="K388" s="5" t="str">
        <f>VLOOKUP(I388,Vlookups!A:D,3,FALSE)</f>
        <v>AGGIELAND HS</v>
      </c>
      <c r="L388" s="5" t="str">
        <f t="shared" si="141"/>
        <v>23</v>
      </c>
      <c r="M388" s="5" t="str">
        <f t="shared" si="142"/>
        <v>850</v>
      </c>
      <c r="N388" s="5" t="str">
        <f>VLOOKUP(M388,Vlookups!G:I,2,FALSE)</f>
        <v>DEPUTY SUPT ACADEMICS/STU SERV</v>
      </c>
      <c r="O388" s="5" t="str">
        <f>VLOOKUP(M388,Vlookups!G:I,3,FALSE)</f>
        <v>DSASS</v>
      </c>
      <c r="P388" s="6">
        <f t="shared" si="143"/>
        <v>6806.53</v>
      </c>
      <c r="Q388" s="6">
        <f t="shared" si="144"/>
        <v>0</v>
      </c>
      <c r="R388" s="6">
        <f t="shared" si="145"/>
        <v>6806.53</v>
      </c>
      <c r="S388" s="6">
        <f t="shared" si="146"/>
        <v>0</v>
      </c>
      <c r="T388" s="6">
        <f t="shared" si="147"/>
        <v>-6806.53</v>
      </c>
      <c r="U388" t="s">
        <v>422</v>
      </c>
      <c r="V388" t="s">
        <v>54</v>
      </c>
      <c r="W388" s="2">
        <v>6806.53</v>
      </c>
      <c r="X388" s="2">
        <v>0</v>
      </c>
      <c r="Y388" s="2">
        <v>6806.53</v>
      </c>
      <c r="Z388" s="2">
        <v>0</v>
      </c>
      <c r="AA388" s="2">
        <v>0</v>
      </c>
      <c r="AB388" s="3">
        <v>-6806.53</v>
      </c>
    </row>
    <row r="389" spans="1:28">
      <c r="A389" s="5" t="str">
        <f t="shared" si="148"/>
        <v>224</v>
      </c>
      <c r="B389" s="5" t="str">
        <f>VLOOKUP(A389,Vlookups!O:P,2,FALSE)</f>
        <v>FED/GRANT</v>
      </c>
      <c r="C389" s="5" t="str">
        <f t="shared" si="149"/>
        <v>E</v>
      </c>
      <c r="D389" s="5" t="str">
        <f t="shared" si="150"/>
        <v>11</v>
      </c>
      <c r="E389" s="5" t="str">
        <f t="shared" si="151"/>
        <v>63--</v>
      </c>
      <c r="F389" s="5" t="str">
        <f>VLOOKUP(E389,Vlookups!K:M,3,FALSE)</f>
        <v>Op Exp</v>
      </c>
      <c r="G389" s="5" t="str">
        <f t="shared" si="138"/>
        <v>6399</v>
      </c>
      <c r="H389" s="5" t="str">
        <f t="shared" si="139"/>
        <v>GENERAL SUPPLIES</v>
      </c>
      <c r="I389" s="5" t="str">
        <f t="shared" si="140"/>
        <v>034</v>
      </c>
      <c r="J389" s="5" t="str">
        <f>VLOOKUP(I389,Vlookups!A:D,2,FALSE)</f>
        <v>AGGIELAND HIGH SCHOOL</v>
      </c>
      <c r="K389" s="5" t="str">
        <f>VLOOKUP(I389,Vlookups!A:D,3,FALSE)</f>
        <v>AGGIELAND HS</v>
      </c>
      <c r="L389" s="5" t="str">
        <f t="shared" si="141"/>
        <v>23</v>
      </c>
      <c r="M389" s="5" t="str">
        <f t="shared" si="142"/>
        <v>850</v>
      </c>
      <c r="N389" s="5" t="str">
        <f>VLOOKUP(M389,Vlookups!G:I,2,FALSE)</f>
        <v>DEPUTY SUPT ACADEMICS/STU SERV</v>
      </c>
      <c r="O389" s="5" t="str">
        <f>VLOOKUP(M389,Vlookups!G:I,3,FALSE)</f>
        <v>DSASS</v>
      </c>
      <c r="P389" s="6">
        <f t="shared" si="143"/>
        <v>0</v>
      </c>
      <c r="Q389" s="6">
        <f t="shared" si="144"/>
        <v>0</v>
      </c>
      <c r="R389" s="6">
        <f t="shared" si="145"/>
        <v>0</v>
      </c>
      <c r="S389" s="6">
        <f t="shared" si="146"/>
        <v>6806.53</v>
      </c>
      <c r="T389" s="6">
        <f t="shared" si="147"/>
        <v>6806.53</v>
      </c>
      <c r="U389" t="s">
        <v>423</v>
      </c>
      <c r="V389" t="s">
        <v>54</v>
      </c>
      <c r="W389" s="2">
        <v>0</v>
      </c>
      <c r="X389" s="2">
        <v>0</v>
      </c>
      <c r="Y389" s="2">
        <v>0</v>
      </c>
      <c r="Z389" s="2">
        <v>0</v>
      </c>
      <c r="AA389" s="2">
        <v>6806.53</v>
      </c>
      <c r="AB389" s="2">
        <v>6806.53</v>
      </c>
    </row>
    <row r="390" spans="1:28">
      <c r="A390" s="5" t="str">
        <f t="shared" si="148"/>
        <v>224</v>
      </c>
      <c r="B390" s="5" t="str">
        <f>VLOOKUP(A390,Vlookups!O:P,2,FALSE)</f>
        <v>FED/GRANT</v>
      </c>
      <c r="C390" s="5" t="str">
        <f t="shared" si="149"/>
        <v>E</v>
      </c>
      <c r="D390" s="5" t="str">
        <f t="shared" si="150"/>
        <v>11</v>
      </c>
      <c r="E390" s="5" t="str">
        <f t="shared" si="151"/>
        <v>63--</v>
      </c>
      <c r="F390" s="5" t="str">
        <f>VLOOKUP(E390,Vlookups!K:M,3,FALSE)</f>
        <v>Op Exp</v>
      </c>
      <c r="G390" s="5" t="str">
        <f t="shared" si="138"/>
        <v>6399</v>
      </c>
      <c r="H390" s="5" t="str">
        <f t="shared" si="139"/>
        <v>GENERAL SUPPLIES</v>
      </c>
      <c r="I390" s="5" t="str">
        <f t="shared" si="140"/>
        <v>041</v>
      </c>
      <c r="J390" s="5" t="str">
        <f>VLOOKUP(I390,Vlookups!A:D,2,FALSE)</f>
        <v>BG Rarmiez Middle School</v>
      </c>
      <c r="K390" s="5" t="str">
        <f>VLOOKUP(I390,Vlookups!A:D,3,FALSE)</f>
        <v>BG RAMIREZ K8</v>
      </c>
      <c r="L390" s="5" t="str">
        <f t="shared" si="141"/>
        <v>23</v>
      </c>
      <c r="M390" s="5" t="str">
        <f t="shared" si="142"/>
        <v>850</v>
      </c>
      <c r="N390" s="5" t="str">
        <f>VLOOKUP(M390,Vlookups!G:I,2,FALSE)</f>
        <v>DEPUTY SUPT ACADEMICS/STU SERV</v>
      </c>
      <c r="O390" s="5" t="str">
        <f>VLOOKUP(M390,Vlookups!G:I,3,FALSE)</f>
        <v>DSASS</v>
      </c>
      <c r="P390" s="6">
        <f t="shared" si="143"/>
        <v>0</v>
      </c>
      <c r="Q390" s="6">
        <f t="shared" si="144"/>
        <v>0</v>
      </c>
      <c r="R390" s="6">
        <f t="shared" si="145"/>
        <v>568.30999999999995</v>
      </c>
      <c r="S390" s="6">
        <f t="shared" si="146"/>
        <v>0</v>
      </c>
      <c r="T390" s="6">
        <f t="shared" si="147"/>
        <v>0</v>
      </c>
      <c r="U390" t="s">
        <v>424</v>
      </c>
      <c r="V390" t="s">
        <v>54</v>
      </c>
      <c r="W390" s="2">
        <v>0</v>
      </c>
      <c r="X390" s="2">
        <v>0</v>
      </c>
      <c r="Y390" s="2">
        <v>568.30999999999995</v>
      </c>
      <c r="Z390" s="3">
        <v>-568.30999999999995</v>
      </c>
      <c r="AA390" s="2">
        <v>0</v>
      </c>
      <c r="AB390" s="2">
        <v>0</v>
      </c>
    </row>
    <row r="391" spans="1:28">
      <c r="A391" s="5" t="str">
        <f t="shared" si="148"/>
        <v>224</v>
      </c>
      <c r="B391" s="5" t="str">
        <f>VLOOKUP(A391,Vlookups!O:P,2,FALSE)</f>
        <v>FED/GRANT</v>
      </c>
      <c r="C391" s="5" t="str">
        <f t="shared" si="149"/>
        <v>E</v>
      </c>
      <c r="D391" s="5" t="str">
        <f t="shared" si="150"/>
        <v>11</v>
      </c>
      <c r="E391" s="5" t="str">
        <f t="shared" si="151"/>
        <v>63--</v>
      </c>
      <c r="F391" s="5" t="str">
        <f>VLOOKUP(E391,Vlookups!K:M,3,FALSE)</f>
        <v>Op Exp</v>
      </c>
      <c r="G391" s="5" t="str">
        <f t="shared" si="138"/>
        <v>6399</v>
      </c>
      <c r="H391" s="5" t="str">
        <f t="shared" si="139"/>
        <v>GENERAL SUPPLIES</v>
      </c>
      <c r="I391" s="5" t="str">
        <f t="shared" si="140"/>
        <v>042</v>
      </c>
      <c r="J391" s="5" t="str">
        <f>VLOOKUP(I391,Vlookups!A:D,2,FALSE)</f>
        <v>BG Ramirez Elementary</v>
      </c>
      <c r="K391" s="5" t="str">
        <f>VLOOKUP(I391,Vlookups!A:D,3,FALSE)</f>
        <v>BG RAMIREZ K8</v>
      </c>
      <c r="L391" s="5" t="str">
        <f t="shared" si="141"/>
        <v>23</v>
      </c>
      <c r="M391" s="5" t="str">
        <f t="shared" si="142"/>
        <v>850</v>
      </c>
      <c r="N391" s="5" t="str">
        <f>VLOOKUP(M391,Vlookups!G:I,2,FALSE)</f>
        <v>DEPUTY SUPT ACADEMICS/STU SERV</v>
      </c>
      <c r="O391" s="5" t="str">
        <f>VLOOKUP(M391,Vlookups!G:I,3,FALSE)</f>
        <v>DSASS</v>
      </c>
      <c r="P391" s="6">
        <f t="shared" si="143"/>
        <v>0</v>
      </c>
      <c r="Q391" s="6">
        <f t="shared" si="144"/>
        <v>0</v>
      </c>
      <c r="R391" s="6">
        <f t="shared" si="145"/>
        <v>2791.52</v>
      </c>
      <c r="S391" s="6">
        <f t="shared" si="146"/>
        <v>0</v>
      </c>
      <c r="T391" s="6">
        <f t="shared" si="147"/>
        <v>0</v>
      </c>
      <c r="U391" t="s">
        <v>425</v>
      </c>
      <c r="V391" t="s">
        <v>54</v>
      </c>
      <c r="W391" s="2">
        <v>0</v>
      </c>
      <c r="X391" s="2">
        <v>0</v>
      </c>
      <c r="Y391" s="2">
        <v>2791.52</v>
      </c>
      <c r="Z391" s="3">
        <v>-2791.52</v>
      </c>
      <c r="AA391" s="2">
        <v>0</v>
      </c>
      <c r="AB391" s="2">
        <v>0</v>
      </c>
    </row>
    <row r="392" spans="1:28">
      <c r="A392" s="5" t="str">
        <f t="shared" si="148"/>
        <v>224</v>
      </c>
      <c r="B392" s="5" t="str">
        <f>VLOOKUP(A392,Vlookups!O:P,2,FALSE)</f>
        <v>FED/GRANT</v>
      </c>
      <c r="C392" s="5" t="str">
        <f t="shared" si="149"/>
        <v>E</v>
      </c>
      <c r="D392" s="5" t="str">
        <f t="shared" si="150"/>
        <v>11</v>
      </c>
      <c r="E392" s="5" t="str">
        <f t="shared" si="151"/>
        <v>63--</v>
      </c>
      <c r="F392" s="5" t="str">
        <f>VLOOKUP(E392,Vlookups!K:M,3,FALSE)</f>
        <v>Op Exp</v>
      </c>
      <c r="G392" s="5" t="str">
        <f t="shared" si="138"/>
        <v>6399</v>
      </c>
      <c r="H392" s="5" t="str">
        <f t="shared" si="139"/>
        <v>GENERAL SUPPLIES</v>
      </c>
      <c r="I392" s="5" t="str">
        <f t="shared" si="140"/>
        <v>042</v>
      </c>
      <c r="J392" s="5" t="str">
        <f>VLOOKUP(I392,Vlookups!A:D,2,FALSE)</f>
        <v>BG Ramirez Elementary</v>
      </c>
      <c r="K392" s="5" t="str">
        <f>VLOOKUP(I392,Vlookups!A:D,3,FALSE)</f>
        <v>BG RAMIREZ K8</v>
      </c>
      <c r="L392" s="5" t="str">
        <f t="shared" si="141"/>
        <v>23</v>
      </c>
      <c r="M392" s="5" t="str">
        <f t="shared" si="142"/>
        <v>850</v>
      </c>
      <c r="N392" s="5" t="str">
        <f>VLOOKUP(M392,Vlookups!G:I,2,FALSE)</f>
        <v>DEPUTY SUPT ACADEMICS/STU SERV</v>
      </c>
      <c r="O392" s="5" t="str">
        <f>VLOOKUP(M392,Vlookups!G:I,3,FALSE)</f>
        <v>DSASS</v>
      </c>
      <c r="P392" s="6">
        <f t="shared" si="143"/>
        <v>2545.14</v>
      </c>
      <c r="Q392" s="6">
        <f t="shared" si="144"/>
        <v>0</v>
      </c>
      <c r="R392" s="6">
        <f t="shared" si="145"/>
        <v>2700.68</v>
      </c>
      <c r="S392" s="6">
        <f t="shared" si="146"/>
        <v>0</v>
      </c>
      <c r="T392" s="6">
        <f t="shared" si="147"/>
        <v>-2545.14</v>
      </c>
      <c r="U392" t="s">
        <v>426</v>
      </c>
      <c r="V392" t="s">
        <v>54</v>
      </c>
      <c r="W392" s="2">
        <v>2545.14</v>
      </c>
      <c r="X392" s="2">
        <v>0</v>
      </c>
      <c r="Y392" s="2">
        <v>2700.68</v>
      </c>
      <c r="Z392" s="3">
        <v>-155.54</v>
      </c>
      <c r="AA392" s="2">
        <v>0</v>
      </c>
      <c r="AB392" s="3">
        <v>-2545.14</v>
      </c>
    </row>
    <row r="393" spans="1:28">
      <c r="A393" s="5" t="str">
        <f t="shared" si="148"/>
        <v>224</v>
      </c>
      <c r="B393" s="5" t="str">
        <f>VLOOKUP(A393,Vlookups!O:P,2,FALSE)</f>
        <v>FED/GRANT</v>
      </c>
      <c r="C393" s="5" t="str">
        <f t="shared" si="149"/>
        <v>E</v>
      </c>
      <c r="D393" s="5" t="str">
        <f t="shared" si="150"/>
        <v>11</v>
      </c>
      <c r="E393" s="5" t="str">
        <f t="shared" si="151"/>
        <v>63--</v>
      </c>
      <c r="F393" s="5" t="str">
        <f>VLOOKUP(E393,Vlookups!K:M,3,FALSE)</f>
        <v>Op Exp</v>
      </c>
      <c r="G393" s="5" t="str">
        <f t="shared" si="138"/>
        <v>6399</v>
      </c>
      <c r="H393" s="5" t="str">
        <f t="shared" si="139"/>
        <v>GENERAL SUPPLIES</v>
      </c>
      <c r="I393" s="5" t="str">
        <f t="shared" si="140"/>
        <v>042</v>
      </c>
      <c r="J393" s="5" t="str">
        <f>VLOOKUP(I393,Vlookups!A:D,2,FALSE)</f>
        <v>BG Ramirez Elementary</v>
      </c>
      <c r="K393" s="5" t="str">
        <f>VLOOKUP(I393,Vlookups!A:D,3,FALSE)</f>
        <v>BG RAMIREZ K8</v>
      </c>
      <c r="L393" s="5" t="str">
        <f t="shared" si="141"/>
        <v>23</v>
      </c>
      <c r="M393" s="5" t="str">
        <f t="shared" si="142"/>
        <v>850</v>
      </c>
      <c r="N393" s="5" t="str">
        <f>VLOOKUP(M393,Vlookups!G:I,2,FALSE)</f>
        <v>DEPUTY SUPT ACADEMICS/STU SERV</v>
      </c>
      <c r="O393" s="5" t="str">
        <f>VLOOKUP(M393,Vlookups!G:I,3,FALSE)</f>
        <v>DSASS</v>
      </c>
      <c r="P393" s="6">
        <f t="shared" si="143"/>
        <v>0</v>
      </c>
      <c r="Q393" s="6">
        <f t="shared" si="144"/>
        <v>0</v>
      </c>
      <c r="R393" s="6">
        <f t="shared" si="145"/>
        <v>0</v>
      </c>
      <c r="S393" s="6">
        <f t="shared" si="146"/>
        <v>2545.14</v>
      </c>
      <c r="T393" s="6">
        <f t="shared" si="147"/>
        <v>2545.14</v>
      </c>
      <c r="U393" t="s">
        <v>427</v>
      </c>
      <c r="V393" t="s">
        <v>54</v>
      </c>
      <c r="W393" s="2">
        <v>0</v>
      </c>
      <c r="X393" s="2">
        <v>0</v>
      </c>
      <c r="Y393" s="2">
        <v>0</v>
      </c>
      <c r="Z393" s="2">
        <v>0</v>
      </c>
      <c r="AA393" s="2">
        <v>2545.14</v>
      </c>
      <c r="AB393" s="2">
        <v>2545.14</v>
      </c>
    </row>
    <row r="394" spans="1:28">
      <c r="A394" s="5" t="str">
        <f t="shared" si="148"/>
        <v>224</v>
      </c>
      <c r="B394" s="5" t="str">
        <f>VLOOKUP(A394,Vlookups!O:P,2,FALSE)</f>
        <v>FED/GRANT</v>
      </c>
      <c r="C394" s="5" t="str">
        <f t="shared" si="149"/>
        <v>E</v>
      </c>
      <c r="D394" s="5" t="str">
        <f t="shared" si="150"/>
        <v>11</v>
      </c>
      <c r="E394" s="5" t="str">
        <f t="shared" si="151"/>
        <v>63--</v>
      </c>
      <c r="F394" s="5" t="str">
        <f>VLOOKUP(E394,Vlookups!K:M,3,FALSE)</f>
        <v>Op Exp</v>
      </c>
      <c r="G394" s="5" t="str">
        <f t="shared" si="138"/>
        <v>6399</v>
      </c>
      <c r="H394" s="5" t="str">
        <f t="shared" si="139"/>
        <v>GENERAL SUPPLIES</v>
      </c>
      <c r="I394" s="5" t="str">
        <f t="shared" si="140"/>
        <v>043</v>
      </c>
      <c r="J394" s="5" t="str">
        <f>VLOOKUP(I394,Vlookups!A:D,2,FALSE)</f>
        <v>MSG Ramirez Elementary</v>
      </c>
      <c r="K394" s="5" t="str">
        <f>VLOOKUP(I394,Vlookups!A:D,3,FALSE)</f>
        <v>MSG RAMIREZ K8</v>
      </c>
      <c r="L394" s="5" t="str">
        <f t="shared" si="141"/>
        <v>23</v>
      </c>
      <c r="M394" s="5" t="str">
        <f t="shared" si="142"/>
        <v>850</v>
      </c>
      <c r="N394" s="5" t="str">
        <f>VLOOKUP(M394,Vlookups!G:I,2,FALSE)</f>
        <v>DEPUTY SUPT ACADEMICS/STU SERV</v>
      </c>
      <c r="O394" s="5" t="str">
        <f>VLOOKUP(M394,Vlookups!G:I,3,FALSE)</f>
        <v>DSASS</v>
      </c>
      <c r="P394" s="6">
        <f t="shared" si="143"/>
        <v>0</v>
      </c>
      <c r="Q394" s="6">
        <f t="shared" si="144"/>
        <v>0</v>
      </c>
      <c r="R394" s="6">
        <f t="shared" si="145"/>
        <v>2791.52</v>
      </c>
      <c r="S394" s="6">
        <f t="shared" si="146"/>
        <v>0</v>
      </c>
      <c r="T394" s="6">
        <f t="shared" si="147"/>
        <v>0</v>
      </c>
      <c r="U394" t="s">
        <v>428</v>
      </c>
      <c r="V394" t="s">
        <v>54</v>
      </c>
      <c r="W394" s="2">
        <v>0</v>
      </c>
      <c r="X394" s="2">
        <v>0</v>
      </c>
      <c r="Y394" s="2">
        <v>2791.52</v>
      </c>
      <c r="Z394" s="3">
        <v>-2791.52</v>
      </c>
      <c r="AA394" s="2">
        <v>0</v>
      </c>
      <c r="AB394" s="2">
        <v>0</v>
      </c>
    </row>
    <row r="395" spans="1:28">
      <c r="A395" s="5" t="str">
        <f t="shared" si="148"/>
        <v>224</v>
      </c>
      <c r="B395" s="5" t="str">
        <f>VLOOKUP(A395,Vlookups!O:P,2,FALSE)</f>
        <v>FED/GRANT</v>
      </c>
      <c r="C395" s="5" t="str">
        <f t="shared" si="149"/>
        <v>E</v>
      </c>
      <c r="D395" s="5" t="str">
        <f t="shared" si="150"/>
        <v>11</v>
      </c>
      <c r="E395" s="5" t="str">
        <f t="shared" si="151"/>
        <v>63--</v>
      </c>
      <c r="F395" s="5" t="str">
        <f>VLOOKUP(E395,Vlookups!K:M,3,FALSE)</f>
        <v>Op Exp</v>
      </c>
      <c r="G395" s="5" t="str">
        <f t="shared" si="138"/>
        <v>6399</v>
      </c>
      <c r="H395" s="5" t="str">
        <f t="shared" si="139"/>
        <v>GENERAL SUPPLIES</v>
      </c>
      <c r="I395" s="5" t="str">
        <f t="shared" si="140"/>
        <v>043</v>
      </c>
      <c r="J395" s="5" t="str">
        <f>VLOOKUP(I395,Vlookups!A:D,2,FALSE)</f>
        <v>MSG Ramirez Elementary</v>
      </c>
      <c r="K395" s="5" t="str">
        <f>VLOOKUP(I395,Vlookups!A:D,3,FALSE)</f>
        <v>MSG RAMIREZ K8</v>
      </c>
      <c r="L395" s="5" t="str">
        <f t="shared" si="141"/>
        <v>23</v>
      </c>
      <c r="M395" s="5" t="str">
        <f t="shared" si="142"/>
        <v>850</v>
      </c>
      <c r="N395" s="5" t="str">
        <f>VLOOKUP(M395,Vlookups!G:I,2,FALSE)</f>
        <v>DEPUTY SUPT ACADEMICS/STU SERV</v>
      </c>
      <c r="O395" s="5" t="str">
        <f>VLOOKUP(M395,Vlookups!G:I,3,FALSE)</f>
        <v>DSASS</v>
      </c>
      <c r="P395" s="6">
        <f t="shared" si="143"/>
        <v>11249.84</v>
      </c>
      <c r="Q395" s="6">
        <f t="shared" si="144"/>
        <v>0</v>
      </c>
      <c r="R395" s="6">
        <f t="shared" si="145"/>
        <v>10980.97</v>
      </c>
      <c r="S395" s="6">
        <f t="shared" si="146"/>
        <v>0</v>
      </c>
      <c r="T395" s="6">
        <f t="shared" si="147"/>
        <v>-11249.84</v>
      </c>
      <c r="U395" t="s">
        <v>429</v>
      </c>
      <c r="V395" t="s">
        <v>54</v>
      </c>
      <c r="W395" s="2">
        <v>11249.84</v>
      </c>
      <c r="X395" s="2">
        <v>0</v>
      </c>
      <c r="Y395" s="2">
        <v>10980.97</v>
      </c>
      <c r="Z395" s="2">
        <v>268.87</v>
      </c>
      <c r="AA395" s="2">
        <v>0</v>
      </c>
      <c r="AB395" s="3">
        <v>-11249.84</v>
      </c>
    </row>
    <row r="396" spans="1:28">
      <c r="A396" s="5" t="str">
        <f t="shared" si="148"/>
        <v>224</v>
      </c>
      <c r="B396" s="5" t="str">
        <f>VLOOKUP(A396,Vlookups!O:P,2,FALSE)</f>
        <v>FED/GRANT</v>
      </c>
      <c r="C396" s="5" t="str">
        <f t="shared" si="149"/>
        <v>E</v>
      </c>
      <c r="D396" s="5" t="str">
        <f t="shared" si="150"/>
        <v>11</v>
      </c>
      <c r="E396" s="5" t="str">
        <f t="shared" si="151"/>
        <v>63--</v>
      </c>
      <c r="F396" s="5" t="str">
        <f>VLOOKUP(E396,Vlookups!K:M,3,FALSE)</f>
        <v>Op Exp</v>
      </c>
      <c r="G396" s="5" t="str">
        <f t="shared" si="138"/>
        <v>6399</v>
      </c>
      <c r="H396" s="5" t="str">
        <f t="shared" si="139"/>
        <v>GENERAL SUPPLIES</v>
      </c>
      <c r="I396" s="5" t="str">
        <f t="shared" si="140"/>
        <v>043</v>
      </c>
      <c r="J396" s="5" t="str">
        <f>VLOOKUP(I396,Vlookups!A:D,2,FALSE)</f>
        <v>MSG Ramirez Elementary</v>
      </c>
      <c r="K396" s="5" t="str">
        <f>VLOOKUP(I396,Vlookups!A:D,3,FALSE)</f>
        <v>MSG RAMIREZ K8</v>
      </c>
      <c r="L396" s="5" t="str">
        <f t="shared" si="141"/>
        <v>23</v>
      </c>
      <c r="M396" s="5" t="str">
        <f t="shared" si="142"/>
        <v>850</v>
      </c>
      <c r="N396" s="5" t="str">
        <f>VLOOKUP(M396,Vlookups!G:I,2,FALSE)</f>
        <v>DEPUTY SUPT ACADEMICS/STU SERV</v>
      </c>
      <c r="O396" s="5" t="str">
        <f>VLOOKUP(M396,Vlookups!G:I,3,FALSE)</f>
        <v>DSASS</v>
      </c>
      <c r="P396" s="6">
        <f t="shared" si="143"/>
        <v>0</v>
      </c>
      <c r="Q396" s="6">
        <f t="shared" si="144"/>
        <v>0</v>
      </c>
      <c r="R396" s="6">
        <f t="shared" si="145"/>
        <v>0</v>
      </c>
      <c r="S396" s="6">
        <f t="shared" si="146"/>
        <v>11249.84</v>
      </c>
      <c r="T396" s="6">
        <f t="shared" si="147"/>
        <v>11249.84</v>
      </c>
      <c r="U396" t="s">
        <v>430</v>
      </c>
      <c r="V396" t="s">
        <v>54</v>
      </c>
      <c r="W396" s="2">
        <v>0</v>
      </c>
      <c r="X396" s="2">
        <v>0</v>
      </c>
      <c r="Y396" s="2">
        <v>0</v>
      </c>
      <c r="Z396" s="2">
        <v>0</v>
      </c>
      <c r="AA396" s="2">
        <v>11249.84</v>
      </c>
      <c r="AB396" s="2">
        <v>11249.84</v>
      </c>
    </row>
    <row r="397" spans="1:28">
      <c r="A397" s="5" t="str">
        <f t="shared" si="148"/>
        <v>224</v>
      </c>
      <c r="B397" s="5" t="str">
        <f>VLOOKUP(A397,Vlookups!O:P,2,FALSE)</f>
        <v>FED/GRANT</v>
      </c>
      <c r="C397" s="5" t="str">
        <f t="shared" si="149"/>
        <v>E</v>
      </c>
      <c r="D397" s="5" t="str">
        <f t="shared" si="150"/>
        <v>11</v>
      </c>
      <c r="E397" s="5" t="str">
        <f t="shared" si="151"/>
        <v>63--</v>
      </c>
      <c r="F397" s="5" t="str">
        <f>VLOOKUP(E397,Vlookups!K:M,3,FALSE)</f>
        <v>Op Exp</v>
      </c>
      <c r="G397" s="5" t="str">
        <f t="shared" si="138"/>
        <v>6399</v>
      </c>
      <c r="H397" s="5" t="str">
        <f t="shared" si="139"/>
        <v>GENERAL SUPPLIES</v>
      </c>
      <c r="I397" s="5" t="str">
        <f t="shared" si="140"/>
        <v>044</v>
      </c>
      <c r="J397" s="5" t="str">
        <f>VLOOKUP(I397,Vlookups!A:D,2,FALSE)</f>
        <v>MSG Ramirez Middle School</v>
      </c>
      <c r="K397" s="5" t="str">
        <f>VLOOKUP(I397,Vlookups!A:D,3,FALSE)</f>
        <v>MSG RAMIREZ K8</v>
      </c>
      <c r="L397" s="5" t="str">
        <f t="shared" si="141"/>
        <v>23</v>
      </c>
      <c r="M397" s="5" t="str">
        <f t="shared" si="142"/>
        <v>850</v>
      </c>
      <c r="N397" s="5" t="str">
        <f>VLOOKUP(M397,Vlookups!G:I,2,FALSE)</f>
        <v>DEPUTY SUPT ACADEMICS/STU SERV</v>
      </c>
      <c r="O397" s="5" t="str">
        <f>VLOOKUP(M397,Vlookups!G:I,3,FALSE)</f>
        <v>DSASS</v>
      </c>
      <c r="P397" s="6">
        <f t="shared" si="143"/>
        <v>2674.9</v>
      </c>
      <c r="Q397" s="6">
        <f t="shared" si="144"/>
        <v>0</v>
      </c>
      <c r="R397" s="6">
        <f t="shared" si="145"/>
        <v>2751.65</v>
      </c>
      <c r="S397" s="6">
        <f t="shared" si="146"/>
        <v>0</v>
      </c>
      <c r="T397" s="6">
        <f t="shared" si="147"/>
        <v>-2674.9</v>
      </c>
      <c r="U397" t="s">
        <v>431</v>
      </c>
      <c r="V397" t="s">
        <v>54</v>
      </c>
      <c r="W397" s="2">
        <v>2674.9</v>
      </c>
      <c r="X397" s="2">
        <v>0</v>
      </c>
      <c r="Y397" s="2">
        <v>2751.65</v>
      </c>
      <c r="Z397" s="3">
        <v>-76.75</v>
      </c>
      <c r="AA397" s="2">
        <v>0</v>
      </c>
      <c r="AB397" s="3">
        <v>-2674.9</v>
      </c>
    </row>
    <row r="398" spans="1:28">
      <c r="A398" s="5" t="str">
        <f t="shared" si="148"/>
        <v>224</v>
      </c>
      <c r="B398" s="5" t="str">
        <f>VLOOKUP(A398,Vlookups!O:P,2,FALSE)</f>
        <v>FED/GRANT</v>
      </c>
      <c r="C398" s="5" t="str">
        <f t="shared" si="149"/>
        <v>E</v>
      </c>
      <c r="D398" s="5" t="str">
        <f t="shared" si="150"/>
        <v>11</v>
      </c>
      <c r="E398" s="5" t="str">
        <f t="shared" si="151"/>
        <v>63--</v>
      </c>
      <c r="F398" s="5" t="str">
        <f>VLOOKUP(E398,Vlookups!K:M,3,FALSE)</f>
        <v>Op Exp</v>
      </c>
      <c r="G398" s="5" t="str">
        <f t="shared" si="138"/>
        <v>6399</v>
      </c>
      <c r="H398" s="5" t="str">
        <f t="shared" si="139"/>
        <v>GENERAL SUPPLIES</v>
      </c>
      <c r="I398" s="5" t="str">
        <f t="shared" si="140"/>
        <v>044</v>
      </c>
      <c r="J398" s="5" t="str">
        <f>VLOOKUP(I398,Vlookups!A:D,2,FALSE)</f>
        <v>MSG Ramirez Middle School</v>
      </c>
      <c r="K398" s="5" t="str">
        <f>VLOOKUP(I398,Vlookups!A:D,3,FALSE)</f>
        <v>MSG RAMIREZ K8</v>
      </c>
      <c r="L398" s="5" t="str">
        <f t="shared" si="141"/>
        <v>23</v>
      </c>
      <c r="M398" s="5" t="str">
        <f t="shared" si="142"/>
        <v>850</v>
      </c>
      <c r="N398" s="5" t="str">
        <f>VLOOKUP(M398,Vlookups!G:I,2,FALSE)</f>
        <v>DEPUTY SUPT ACADEMICS/STU SERV</v>
      </c>
      <c r="O398" s="5" t="str">
        <f>VLOOKUP(M398,Vlookups!G:I,3,FALSE)</f>
        <v>DSASS</v>
      </c>
      <c r="P398" s="6">
        <f t="shared" si="143"/>
        <v>0</v>
      </c>
      <c r="Q398" s="6">
        <f t="shared" si="144"/>
        <v>0</v>
      </c>
      <c r="R398" s="6">
        <f t="shared" si="145"/>
        <v>0</v>
      </c>
      <c r="S398" s="6">
        <f t="shared" si="146"/>
        <v>2674.9</v>
      </c>
      <c r="T398" s="6">
        <f t="shared" si="147"/>
        <v>2674.9</v>
      </c>
      <c r="U398" t="s">
        <v>432</v>
      </c>
      <c r="V398" t="s">
        <v>54</v>
      </c>
      <c r="W398" s="2">
        <v>0</v>
      </c>
      <c r="X398" s="2">
        <v>0</v>
      </c>
      <c r="Y398" s="2">
        <v>0</v>
      </c>
      <c r="Z398" s="2">
        <v>0</v>
      </c>
      <c r="AA398" s="2">
        <v>2674.9</v>
      </c>
      <c r="AB398" s="2">
        <v>2674.9</v>
      </c>
    </row>
    <row r="399" spans="1:28">
      <c r="A399" s="5" t="str">
        <f t="shared" si="148"/>
        <v>224</v>
      </c>
      <c r="B399" s="5" t="str">
        <f>VLOOKUP(A399,Vlookups!O:P,2,FALSE)</f>
        <v>FED/GRANT</v>
      </c>
      <c r="C399" s="5" t="str">
        <f t="shared" si="149"/>
        <v>E</v>
      </c>
      <c r="D399" s="5" t="str">
        <f t="shared" si="150"/>
        <v>11</v>
      </c>
      <c r="E399" s="5" t="str">
        <f t="shared" si="151"/>
        <v>63--</v>
      </c>
      <c r="F399" s="5" t="str">
        <f>VLOOKUP(E399,Vlookups!K:M,3,FALSE)</f>
        <v>Op Exp</v>
      </c>
      <c r="G399" s="5" t="str">
        <f t="shared" si="138"/>
        <v>6399</v>
      </c>
      <c r="H399" s="5" t="str">
        <f t="shared" si="139"/>
        <v>GENERAL SUPPLIES</v>
      </c>
      <c r="I399" s="5" t="str">
        <f t="shared" si="140"/>
        <v>045</v>
      </c>
      <c r="J399" s="5" t="str">
        <f>VLOOKUP(I399,Vlookups!A:D,2,FALSE)</f>
        <v>Liberty HS</v>
      </c>
      <c r="K399" s="5" t="str">
        <f>VLOOKUP(I399,Vlookups!A:D,3,FALSE)</f>
        <v>LIBERTY HS</v>
      </c>
      <c r="L399" s="5" t="str">
        <f t="shared" si="141"/>
        <v>23</v>
      </c>
      <c r="M399" s="5" t="str">
        <f t="shared" si="142"/>
        <v>850</v>
      </c>
      <c r="N399" s="5" t="str">
        <f>VLOOKUP(M399,Vlookups!G:I,2,FALSE)</f>
        <v>DEPUTY SUPT ACADEMICS/STU SERV</v>
      </c>
      <c r="O399" s="5" t="str">
        <f>VLOOKUP(M399,Vlookups!G:I,3,FALSE)</f>
        <v>DSASS</v>
      </c>
      <c r="P399" s="6">
        <f t="shared" si="143"/>
        <v>7331.06</v>
      </c>
      <c r="Q399" s="6">
        <f t="shared" si="144"/>
        <v>0</v>
      </c>
      <c r="R399" s="6">
        <f t="shared" si="145"/>
        <v>7331.06</v>
      </c>
      <c r="S399" s="6">
        <f t="shared" si="146"/>
        <v>0</v>
      </c>
      <c r="T399" s="6">
        <f t="shared" si="147"/>
        <v>-7331.06</v>
      </c>
      <c r="U399" t="s">
        <v>433</v>
      </c>
      <c r="V399" t="s">
        <v>54</v>
      </c>
      <c r="W399" s="2">
        <v>7331.06</v>
      </c>
      <c r="X399" s="2">
        <v>0</v>
      </c>
      <c r="Y399" s="2">
        <v>7331.06</v>
      </c>
      <c r="Z399" s="2">
        <v>0</v>
      </c>
      <c r="AA399" s="2">
        <v>0</v>
      </c>
      <c r="AB399" s="3">
        <v>-7331.06</v>
      </c>
    </row>
    <row r="400" spans="1:28">
      <c r="A400" s="5" t="str">
        <f t="shared" si="148"/>
        <v>224</v>
      </c>
      <c r="B400" s="5" t="str">
        <f>VLOOKUP(A400,Vlookups!O:P,2,FALSE)</f>
        <v>FED/GRANT</v>
      </c>
      <c r="C400" s="5" t="str">
        <f t="shared" si="149"/>
        <v>E</v>
      </c>
      <c r="D400" s="5" t="str">
        <f t="shared" si="150"/>
        <v>11</v>
      </c>
      <c r="E400" s="5" t="str">
        <f t="shared" si="151"/>
        <v>63--</v>
      </c>
      <c r="F400" s="5" t="str">
        <f>VLOOKUP(E400,Vlookups!K:M,3,FALSE)</f>
        <v>Op Exp</v>
      </c>
      <c r="G400" s="5" t="str">
        <f t="shared" si="138"/>
        <v>6399</v>
      </c>
      <c r="H400" s="5" t="str">
        <f t="shared" si="139"/>
        <v>GENERAL SUPPLIES</v>
      </c>
      <c r="I400" s="5" t="str">
        <f t="shared" si="140"/>
        <v>045</v>
      </c>
      <c r="J400" s="5" t="str">
        <f>VLOOKUP(I400,Vlookups!A:D,2,FALSE)</f>
        <v>Liberty HS</v>
      </c>
      <c r="K400" s="5" t="str">
        <f>VLOOKUP(I400,Vlookups!A:D,3,FALSE)</f>
        <v>LIBERTY HS</v>
      </c>
      <c r="L400" s="5" t="str">
        <f t="shared" si="141"/>
        <v>23</v>
      </c>
      <c r="M400" s="5" t="str">
        <f t="shared" si="142"/>
        <v>850</v>
      </c>
      <c r="N400" s="5" t="str">
        <f>VLOOKUP(M400,Vlookups!G:I,2,FALSE)</f>
        <v>DEPUTY SUPT ACADEMICS/STU SERV</v>
      </c>
      <c r="O400" s="5" t="str">
        <f>VLOOKUP(M400,Vlookups!G:I,3,FALSE)</f>
        <v>DSASS</v>
      </c>
      <c r="P400" s="6">
        <f t="shared" si="143"/>
        <v>0</v>
      </c>
      <c r="Q400" s="6">
        <f t="shared" si="144"/>
        <v>0</v>
      </c>
      <c r="R400" s="6">
        <f t="shared" si="145"/>
        <v>0</v>
      </c>
      <c r="S400" s="6">
        <f t="shared" si="146"/>
        <v>7331.06</v>
      </c>
      <c r="T400" s="6">
        <f t="shared" si="147"/>
        <v>7331.06</v>
      </c>
      <c r="U400" t="s">
        <v>434</v>
      </c>
      <c r="V400" t="s">
        <v>54</v>
      </c>
      <c r="W400" s="2">
        <v>0</v>
      </c>
      <c r="X400" s="2">
        <v>0</v>
      </c>
      <c r="Y400" s="2">
        <v>0</v>
      </c>
      <c r="Z400" s="2">
        <v>0</v>
      </c>
      <c r="AA400" s="2">
        <v>7331.06</v>
      </c>
      <c r="AB400" s="2">
        <v>7331.06</v>
      </c>
    </row>
    <row r="401" spans="1:28">
      <c r="A401" s="5" t="str">
        <f t="shared" si="148"/>
        <v>224</v>
      </c>
      <c r="B401" s="5" t="str">
        <f>VLOOKUP(A401,Vlookups!O:P,2,FALSE)</f>
        <v>FED/GRANT</v>
      </c>
      <c r="C401" s="5" t="str">
        <f t="shared" si="149"/>
        <v>E</v>
      </c>
      <c r="D401" s="5" t="str">
        <f t="shared" si="150"/>
        <v>11</v>
      </c>
      <c r="E401" s="5" t="str">
        <f t="shared" si="151"/>
        <v>63--</v>
      </c>
      <c r="F401" s="5" t="str">
        <f>VLOOKUP(E401,Vlookups!K:M,3,FALSE)</f>
        <v>Op Exp</v>
      </c>
      <c r="G401" s="5" t="str">
        <f t="shared" si="138"/>
        <v>6399</v>
      </c>
      <c r="H401" s="5" t="str">
        <f t="shared" si="139"/>
        <v>GENERAL SUPPLIES</v>
      </c>
      <c r="I401" s="5" t="str">
        <f t="shared" si="140"/>
        <v>999</v>
      </c>
      <c r="J401" s="5" t="str">
        <f>VLOOKUP(I401,Vlookups!A:D,2,FALSE)</f>
        <v>CHARTER WIDE</v>
      </c>
      <c r="K401" s="5" t="str">
        <f>VLOOKUP(I401,Vlookups!A:D,3,FALSE)</f>
        <v>CHARTER WIDE</v>
      </c>
      <c r="L401" s="5" t="str">
        <f t="shared" si="141"/>
        <v>23</v>
      </c>
      <c r="M401" s="5" t="str">
        <f t="shared" si="142"/>
        <v>850</v>
      </c>
      <c r="N401" s="5" t="str">
        <f>VLOOKUP(M401,Vlookups!G:I,2,FALSE)</f>
        <v>DEPUTY SUPT ACADEMICS/STU SERV</v>
      </c>
      <c r="O401" s="5" t="str">
        <f>VLOOKUP(M401,Vlookups!G:I,3,FALSE)</f>
        <v>DSASS</v>
      </c>
      <c r="P401" s="6">
        <f t="shared" si="143"/>
        <v>0</v>
      </c>
      <c r="Q401" s="6">
        <f t="shared" si="144"/>
        <v>65400</v>
      </c>
      <c r="R401" s="6">
        <f t="shared" si="145"/>
        <v>149891.28</v>
      </c>
      <c r="S401" s="6">
        <f t="shared" si="146"/>
        <v>0</v>
      </c>
      <c r="T401" s="6">
        <f t="shared" si="147"/>
        <v>0</v>
      </c>
      <c r="U401" t="s">
        <v>435</v>
      </c>
      <c r="V401" t="s">
        <v>54</v>
      </c>
      <c r="W401" s="2">
        <v>0</v>
      </c>
      <c r="X401" s="2">
        <v>65400</v>
      </c>
      <c r="Y401" s="2">
        <v>149891.28</v>
      </c>
      <c r="Z401" s="3">
        <v>-215291.28</v>
      </c>
      <c r="AA401" s="2">
        <v>0</v>
      </c>
      <c r="AB401" s="2">
        <v>0</v>
      </c>
    </row>
    <row r="402" spans="1:28">
      <c r="A402" s="5" t="str">
        <f t="shared" si="148"/>
        <v>224</v>
      </c>
      <c r="B402" s="5" t="str">
        <f>VLOOKUP(A402,Vlookups!O:P,2,FALSE)</f>
        <v>FED/GRANT</v>
      </c>
      <c r="C402" s="5" t="str">
        <f t="shared" si="149"/>
        <v>E</v>
      </c>
      <c r="D402" s="5" t="str">
        <f t="shared" si="150"/>
        <v>11</v>
      </c>
      <c r="E402" s="5" t="str">
        <f t="shared" si="151"/>
        <v>63--</v>
      </c>
      <c r="F402" s="5" t="str">
        <f>VLOOKUP(E402,Vlookups!K:M,3,FALSE)</f>
        <v>Op Exp</v>
      </c>
      <c r="G402" s="5" t="str">
        <f t="shared" si="138"/>
        <v>6399</v>
      </c>
      <c r="H402" s="5" t="str">
        <f t="shared" si="139"/>
        <v>GENERAL SUPPLIES</v>
      </c>
      <c r="I402" s="5" t="str">
        <f t="shared" si="140"/>
        <v>999</v>
      </c>
      <c r="J402" s="5" t="str">
        <f>VLOOKUP(I402,Vlookups!A:D,2,FALSE)</f>
        <v>CHARTER WIDE</v>
      </c>
      <c r="K402" s="5" t="str">
        <f>VLOOKUP(I402,Vlookups!A:D,3,FALSE)</f>
        <v>CHARTER WIDE</v>
      </c>
      <c r="L402" s="5" t="str">
        <f t="shared" si="141"/>
        <v>23</v>
      </c>
      <c r="M402" s="5" t="str">
        <f t="shared" si="142"/>
        <v>850</v>
      </c>
      <c r="N402" s="5" t="str">
        <f>VLOOKUP(M402,Vlookups!G:I,2,FALSE)</f>
        <v>DEPUTY SUPT ACADEMICS/STU SERV</v>
      </c>
      <c r="O402" s="5" t="str">
        <f>VLOOKUP(M402,Vlookups!G:I,3,FALSE)</f>
        <v>DSASS</v>
      </c>
      <c r="P402" s="6">
        <f t="shared" si="143"/>
        <v>342475.67</v>
      </c>
      <c r="Q402" s="6">
        <f t="shared" si="144"/>
        <v>6582.99</v>
      </c>
      <c r="R402" s="6">
        <f t="shared" si="145"/>
        <v>165102.95000000001</v>
      </c>
      <c r="S402" s="6">
        <f t="shared" si="146"/>
        <v>0</v>
      </c>
      <c r="T402" s="6">
        <f t="shared" si="147"/>
        <v>-342475.67</v>
      </c>
      <c r="U402" t="s">
        <v>436</v>
      </c>
      <c r="V402" t="s">
        <v>54</v>
      </c>
      <c r="W402" s="2">
        <v>342475.67</v>
      </c>
      <c r="X402" s="2">
        <v>6582.99</v>
      </c>
      <c r="Y402" s="2">
        <v>165102.95000000001</v>
      </c>
      <c r="Z402" s="2">
        <v>169917.91</v>
      </c>
      <c r="AA402" s="2">
        <v>0</v>
      </c>
      <c r="AB402" s="3">
        <v>-342475.67</v>
      </c>
    </row>
    <row r="403" spans="1:28">
      <c r="A403" s="5" t="str">
        <f t="shared" si="148"/>
        <v>224</v>
      </c>
      <c r="B403" s="5" t="str">
        <f>VLOOKUP(A403,Vlookups!O:P,2,FALSE)</f>
        <v>FED/GRANT</v>
      </c>
      <c r="C403" s="5" t="str">
        <f t="shared" si="149"/>
        <v>E</v>
      </c>
      <c r="D403" s="5" t="str">
        <f t="shared" si="150"/>
        <v>11</v>
      </c>
      <c r="E403" s="5" t="str">
        <f t="shared" si="151"/>
        <v>63--</v>
      </c>
      <c r="F403" s="5" t="str">
        <f>VLOOKUP(E403,Vlookups!K:M,3,FALSE)</f>
        <v>Op Exp</v>
      </c>
      <c r="G403" s="5" t="str">
        <f t="shared" si="138"/>
        <v>6399</v>
      </c>
      <c r="H403" s="5" t="str">
        <f t="shared" si="139"/>
        <v>GENERAL SUPPLIES</v>
      </c>
      <c r="I403" s="5" t="str">
        <f t="shared" si="140"/>
        <v>999</v>
      </c>
      <c r="J403" s="5" t="str">
        <f>VLOOKUP(I403,Vlookups!A:D,2,FALSE)</f>
        <v>CHARTER WIDE</v>
      </c>
      <c r="K403" s="5" t="str">
        <f>VLOOKUP(I403,Vlookups!A:D,3,FALSE)</f>
        <v>CHARTER WIDE</v>
      </c>
      <c r="L403" s="5" t="str">
        <f t="shared" si="141"/>
        <v>23</v>
      </c>
      <c r="M403" s="5" t="str">
        <f t="shared" si="142"/>
        <v>850</v>
      </c>
      <c r="N403" s="5" t="str">
        <f>VLOOKUP(M403,Vlookups!G:I,2,FALSE)</f>
        <v>DEPUTY SUPT ACADEMICS/STU SERV</v>
      </c>
      <c r="O403" s="5" t="str">
        <f>VLOOKUP(M403,Vlookups!G:I,3,FALSE)</f>
        <v>DSASS</v>
      </c>
      <c r="P403" s="6">
        <f t="shared" si="143"/>
        <v>0</v>
      </c>
      <c r="Q403" s="6">
        <f t="shared" si="144"/>
        <v>0</v>
      </c>
      <c r="R403" s="6">
        <f t="shared" si="145"/>
        <v>0</v>
      </c>
      <c r="S403" s="6">
        <f t="shared" si="146"/>
        <v>342475.67</v>
      </c>
      <c r="T403" s="6">
        <f t="shared" si="147"/>
        <v>342475.67</v>
      </c>
      <c r="U403" t="s">
        <v>437</v>
      </c>
      <c r="V403" t="s">
        <v>54</v>
      </c>
      <c r="W403" s="2">
        <v>0</v>
      </c>
      <c r="X403" s="2">
        <v>0</v>
      </c>
      <c r="Y403" s="2">
        <v>0</v>
      </c>
      <c r="Z403" s="2">
        <v>0</v>
      </c>
      <c r="AA403" s="2">
        <v>342475.67</v>
      </c>
      <c r="AB403" s="2">
        <v>342475.67</v>
      </c>
    </row>
    <row r="404" spans="1:28">
      <c r="A404" s="5" t="str">
        <f t="shared" si="148"/>
        <v>224</v>
      </c>
      <c r="B404" s="5" t="str">
        <f>VLOOKUP(A404,Vlookups!O:P,2,FALSE)</f>
        <v>FED/GRANT</v>
      </c>
      <c r="C404" s="5" t="str">
        <f t="shared" si="149"/>
        <v>E</v>
      </c>
      <c r="D404" s="5" t="str">
        <f t="shared" si="150"/>
        <v>11</v>
      </c>
      <c r="E404" s="5" t="str">
        <f t="shared" si="151"/>
        <v>64--</v>
      </c>
      <c r="F404" s="5" t="str">
        <f>VLOOKUP(E404,Vlookups!K:M,3,FALSE)</f>
        <v>Op Exp</v>
      </c>
      <c r="G404" s="5" t="str">
        <f t="shared" si="138"/>
        <v>6412</v>
      </c>
      <c r="H404" s="5" t="str">
        <f t="shared" si="139"/>
        <v>TRAVEL-STUDENTS</v>
      </c>
      <c r="I404" s="5" t="str">
        <f t="shared" si="140"/>
        <v>018</v>
      </c>
      <c r="J404" s="5" t="str">
        <f>VLOOKUP(I404,Vlookups!A:D,2,FALSE)</f>
        <v>KATY/WEST PARK HS</v>
      </c>
      <c r="K404" s="5" t="str">
        <f>VLOOKUP(I404,Vlookups!A:D,3,FALSE)</f>
        <v>KATY WESTPARK HS</v>
      </c>
      <c r="L404" s="5" t="str">
        <f t="shared" si="141"/>
        <v>23</v>
      </c>
      <c r="M404" s="5" t="str">
        <f t="shared" si="142"/>
        <v>850</v>
      </c>
      <c r="N404" s="5" t="str">
        <f>VLOOKUP(M404,Vlookups!G:I,2,FALSE)</f>
        <v>DEPUTY SUPT ACADEMICS/STU SERV</v>
      </c>
      <c r="O404" s="5" t="str">
        <f>VLOOKUP(M404,Vlookups!G:I,3,FALSE)</f>
        <v>DSASS</v>
      </c>
      <c r="P404" s="6">
        <f t="shared" si="143"/>
        <v>0</v>
      </c>
      <c r="Q404" s="6">
        <f t="shared" si="144"/>
        <v>213.3</v>
      </c>
      <c r="R404" s="6">
        <f t="shared" si="145"/>
        <v>0</v>
      </c>
      <c r="S404" s="6">
        <f t="shared" si="146"/>
        <v>0</v>
      </c>
      <c r="T404" s="6">
        <f t="shared" si="147"/>
        <v>0</v>
      </c>
      <c r="U404" t="s">
        <v>438</v>
      </c>
      <c r="V404" t="s">
        <v>439</v>
      </c>
      <c r="W404" s="2">
        <v>0</v>
      </c>
      <c r="X404" s="2">
        <v>213.3</v>
      </c>
      <c r="Y404" s="2">
        <v>0</v>
      </c>
      <c r="Z404" s="3">
        <v>-213.3</v>
      </c>
      <c r="AA404" s="2">
        <v>0</v>
      </c>
      <c r="AB404" s="2">
        <v>0</v>
      </c>
    </row>
    <row r="405" spans="1:28">
      <c r="A405" s="5" t="str">
        <f t="shared" si="148"/>
        <v>224</v>
      </c>
      <c r="B405" s="5" t="str">
        <f>VLOOKUP(A405,Vlookups!O:P,2,FALSE)</f>
        <v>FED/GRANT</v>
      </c>
      <c r="C405" s="5" t="str">
        <f t="shared" si="149"/>
        <v>E</v>
      </c>
      <c r="D405" s="5" t="str">
        <f t="shared" si="150"/>
        <v>11</v>
      </c>
      <c r="E405" s="5" t="str">
        <f t="shared" si="151"/>
        <v>64--</v>
      </c>
      <c r="F405" s="5" t="str">
        <f>VLOOKUP(E405,Vlookups!K:M,3,FALSE)</f>
        <v>Op Exp</v>
      </c>
      <c r="G405" s="5" t="str">
        <f t="shared" si="138"/>
        <v>6412</v>
      </c>
      <c r="H405" s="5" t="str">
        <f t="shared" si="139"/>
        <v>TRAVEL-STUDENTS</v>
      </c>
      <c r="I405" s="5" t="str">
        <f t="shared" si="140"/>
        <v>033</v>
      </c>
      <c r="J405" s="5" t="str">
        <f>VLOOKUP(I405,Vlookups!A:D,2,FALSE)</f>
        <v>WINDMILL LAKES HS</v>
      </c>
      <c r="K405" s="5" t="str">
        <f>VLOOKUP(I405,Vlookups!A:D,3,FALSE)</f>
        <v>WINDMILL LAKES HS</v>
      </c>
      <c r="L405" s="5" t="str">
        <f t="shared" si="141"/>
        <v>23</v>
      </c>
      <c r="M405" s="5" t="str">
        <f t="shared" si="142"/>
        <v>850</v>
      </c>
      <c r="N405" s="5" t="str">
        <f>VLOOKUP(M405,Vlookups!G:I,2,FALSE)</f>
        <v>DEPUTY SUPT ACADEMICS/STU SERV</v>
      </c>
      <c r="O405" s="5" t="str">
        <f>VLOOKUP(M405,Vlookups!G:I,3,FALSE)</f>
        <v>DSASS</v>
      </c>
      <c r="P405" s="6">
        <f t="shared" si="143"/>
        <v>0</v>
      </c>
      <c r="Q405" s="6">
        <f t="shared" si="144"/>
        <v>267.3</v>
      </c>
      <c r="R405" s="6">
        <f t="shared" si="145"/>
        <v>0</v>
      </c>
      <c r="S405" s="6">
        <f t="shared" si="146"/>
        <v>0</v>
      </c>
      <c r="T405" s="6">
        <f t="shared" si="147"/>
        <v>0</v>
      </c>
      <c r="U405" t="s">
        <v>440</v>
      </c>
      <c r="V405" t="s">
        <v>439</v>
      </c>
      <c r="W405" s="2">
        <v>0</v>
      </c>
      <c r="X405" s="2">
        <v>267.3</v>
      </c>
      <c r="Y405" s="2">
        <v>0</v>
      </c>
      <c r="Z405" s="3">
        <v>-267.3</v>
      </c>
      <c r="AA405" s="2">
        <v>0</v>
      </c>
      <c r="AB405" s="2">
        <v>0</v>
      </c>
    </row>
    <row r="406" spans="1:28">
      <c r="A406" s="5" t="str">
        <f t="shared" ref="A406:A469" si="152">LEFT(U406,3)</f>
        <v>224</v>
      </c>
      <c r="B406" s="5" t="str">
        <f>VLOOKUP(A406,Vlookups!O:P,2,FALSE)</f>
        <v>FED/GRANT</v>
      </c>
      <c r="C406" s="5" t="str">
        <f t="shared" ref="C406:C469" si="153">RIGHT(LEFT(U406,5),1)</f>
        <v>E</v>
      </c>
      <c r="D406" s="5" t="str">
        <f t="shared" ref="D406:D469" si="154">RIGHT(LEFT(U406,8),2)</f>
        <v>11</v>
      </c>
      <c r="E406" s="5" t="str">
        <f t="shared" ref="E406:E469" si="155">CONCATENATE(LEFT(G406,2),"--")</f>
        <v>64--</v>
      </c>
      <c r="F406" s="5" t="str">
        <f>VLOOKUP(E406,Vlookups!K:M,3,FALSE)</f>
        <v>Op Exp</v>
      </c>
      <c r="G406" s="5" t="str">
        <f t="shared" ref="G406:G469" si="156">MID(U406,10,4)</f>
        <v>6499</v>
      </c>
      <c r="H406" s="5" t="str">
        <f t="shared" ref="H406:H469" si="157">V406</f>
        <v>MISC OP COSTS</v>
      </c>
      <c r="I406" s="5" t="str">
        <f t="shared" ref="I406:I469" si="158">LEFT(RIGHT(U406,12),3)</f>
        <v>019</v>
      </c>
      <c r="J406" s="5" t="str">
        <f>VLOOKUP(I406,Vlookups!A:D,2,FALSE)</f>
        <v>LANCASTER ELEMENTARY</v>
      </c>
      <c r="K406" s="5" t="str">
        <f>VLOOKUP(I406,Vlookups!A:D,3,FALSE)</f>
        <v>LANCASTER K8</v>
      </c>
      <c r="L406" s="5" t="str">
        <f t="shared" ref="L406:L469" si="159">LEFT(RIGHT(U406,6),2)</f>
        <v>23</v>
      </c>
      <c r="M406" s="5" t="str">
        <f t="shared" ref="M406:M469" si="160">RIGHT(U406,3)</f>
        <v>850</v>
      </c>
      <c r="N406" s="5" t="str">
        <f>VLOOKUP(M406,Vlookups!G:I,2,FALSE)</f>
        <v>DEPUTY SUPT ACADEMICS/STU SERV</v>
      </c>
      <c r="O406" s="5" t="str">
        <f>VLOOKUP(M406,Vlookups!G:I,3,FALSE)</f>
        <v>DSASS</v>
      </c>
      <c r="P406" s="6">
        <f t="shared" ref="P406:P469" si="161">W406</f>
        <v>0</v>
      </c>
      <c r="Q406" s="6">
        <f t="shared" ref="Q406:Q469" si="162">X406</f>
        <v>0</v>
      </c>
      <c r="R406" s="6">
        <f t="shared" ref="R406:R469" si="163">Y406</f>
        <v>55.21</v>
      </c>
      <c r="S406" s="6">
        <f t="shared" ref="S406:S469" si="164">AA406</f>
        <v>0</v>
      </c>
      <c r="T406" s="6">
        <f t="shared" ref="T406:T469" si="165">AB406</f>
        <v>0</v>
      </c>
      <c r="U406" t="s">
        <v>441</v>
      </c>
      <c r="V406" t="s">
        <v>183</v>
      </c>
      <c r="W406" s="2">
        <v>0</v>
      </c>
      <c r="X406" s="2">
        <v>0</v>
      </c>
      <c r="Y406" s="2">
        <v>55.21</v>
      </c>
      <c r="Z406" s="3">
        <v>-55.21</v>
      </c>
      <c r="AA406" s="2">
        <v>0</v>
      </c>
      <c r="AB406" s="2">
        <v>0</v>
      </c>
    </row>
    <row r="407" spans="1:28">
      <c r="A407" s="5" t="str">
        <f t="shared" si="152"/>
        <v>224</v>
      </c>
      <c r="B407" s="5" t="str">
        <f>VLOOKUP(A407,Vlookups!O:P,2,FALSE)</f>
        <v>FED/GRANT</v>
      </c>
      <c r="C407" s="5" t="str">
        <f t="shared" si="153"/>
        <v>E</v>
      </c>
      <c r="D407" s="5" t="str">
        <f t="shared" si="154"/>
        <v>11</v>
      </c>
      <c r="E407" s="5" t="str">
        <f t="shared" si="155"/>
        <v>64--</v>
      </c>
      <c r="F407" s="5" t="str">
        <f>VLOOKUP(E407,Vlookups!K:M,3,FALSE)</f>
        <v>Op Exp</v>
      </c>
      <c r="G407" s="5" t="str">
        <f t="shared" si="156"/>
        <v>6499</v>
      </c>
      <c r="H407" s="5" t="str">
        <f t="shared" si="157"/>
        <v>MISC OP COSTS</v>
      </c>
      <c r="I407" s="5" t="str">
        <f t="shared" si="158"/>
        <v>023</v>
      </c>
      <c r="J407" s="5" t="str">
        <f>VLOOKUP(I407,Vlookups!A:D,2,FALSE)</f>
        <v>SAGINAW ELEMENTARY</v>
      </c>
      <c r="K407" s="5" t="str">
        <f>VLOOKUP(I407,Vlookups!A:D,3,FALSE)</f>
        <v>SAGINAW K8</v>
      </c>
      <c r="L407" s="5" t="str">
        <f t="shared" si="159"/>
        <v>23</v>
      </c>
      <c r="M407" s="5" t="str">
        <f t="shared" si="160"/>
        <v>850</v>
      </c>
      <c r="N407" s="5" t="str">
        <f>VLOOKUP(M407,Vlookups!G:I,2,FALSE)</f>
        <v>DEPUTY SUPT ACADEMICS/STU SERV</v>
      </c>
      <c r="O407" s="5" t="str">
        <f>VLOOKUP(M407,Vlookups!G:I,3,FALSE)</f>
        <v>DSASS</v>
      </c>
      <c r="P407" s="6">
        <f t="shared" si="161"/>
        <v>0</v>
      </c>
      <c r="Q407" s="6">
        <f t="shared" si="162"/>
        <v>0</v>
      </c>
      <c r="R407" s="6">
        <f t="shared" si="163"/>
        <v>26.28</v>
      </c>
      <c r="S407" s="6">
        <f t="shared" si="164"/>
        <v>0</v>
      </c>
      <c r="T407" s="6">
        <f t="shared" si="165"/>
        <v>0</v>
      </c>
      <c r="U407" t="s">
        <v>442</v>
      </c>
      <c r="V407" t="s">
        <v>183</v>
      </c>
      <c r="W407" s="2">
        <v>0</v>
      </c>
      <c r="X407" s="2">
        <v>0</v>
      </c>
      <c r="Y407" s="2">
        <v>26.28</v>
      </c>
      <c r="Z407" s="3">
        <v>-26.28</v>
      </c>
      <c r="AA407" s="2">
        <v>0</v>
      </c>
      <c r="AB407" s="2">
        <v>0</v>
      </c>
    </row>
    <row r="408" spans="1:28">
      <c r="A408" s="5" t="str">
        <f t="shared" si="152"/>
        <v>224</v>
      </c>
      <c r="B408" s="5" t="str">
        <f>VLOOKUP(A408,Vlookups!O:P,2,FALSE)</f>
        <v>FED/GRANT</v>
      </c>
      <c r="C408" s="5" t="str">
        <f t="shared" si="153"/>
        <v>E</v>
      </c>
      <c r="D408" s="5" t="str">
        <f t="shared" si="154"/>
        <v>11</v>
      </c>
      <c r="E408" s="5" t="str">
        <f t="shared" si="155"/>
        <v>64--</v>
      </c>
      <c r="F408" s="5" t="str">
        <f>VLOOKUP(E408,Vlookups!K:M,3,FALSE)</f>
        <v>Op Exp</v>
      </c>
      <c r="G408" s="5" t="str">
        <f t="shared" si="156"/>
        <v>6499</v>
      </c>
      <c r="H408" s="5" t="str">
        <f t="shared" si="157"/>
        <v>MISC OP COSTS</v>
      </c>
      <c r="I408" s="5" t="str">
        <f t="shared" si="158"/>
        <v>024</v>
      </c>
      <c r="J408" s="5" t="str">
        <f>VLOOKUP(I408,Vlookups!A:D,2,FALSE)</f>
        <v>SAGINAW MIDDLE SCHOOL</v>
      </c>
      <c r="K408" s="5" t="str">
        <f>VLOOKUP(I408,Vlookups!A:D,3,FALSE)</f>
        <v>SAGINAW K8</v>
      </c>
      <c r="L408" s="5" t="str">
        <f t="shared" si="159"/>
        <v>23</v>
      </c>
      <c r="M408" s="5" t="str">
        <f t="shared" si="160"/>
        <v>850</v>
      </c>
      <c r="N408" s="5" t="str">
        <f>VLOOKUP(M408,Vlookups!G:I,2,FALSE)</f>
        <v>DEPUTY SUPT ACADEMICS/STU SERV</v>
      </c>
      <c r="O408" s="5" t="str">
        <f>VLOOKUP(M408,Vlookups!G:I,3,FALSE)</f>
        <v>DSASS</v>
      </c>
      <c r="P408" s="6">
        <f t="shared" si="161"/>
        <v>0</v>
      </c>
      <c r="Q408" s="6">
        <f t="shared" si="162"/>
        <v>0</v>
      </c>
      <c r="R408" s="6">
        <f t="shared" si="163"/>
        <v>26.28</v>
      </c>
      <c r="S408" s="6">
        <f t="shared" si="164"/>
        <v>0</v>
      </c>
      <c r="T408" s="6">
        <f t="shared" si="165"/>
        <v>0</v>
      </c>
      <c r="U408" t="s">
        <v>443</v>
      </c>
      <c r="V408" t="s">
        <v>183</v>
      </c>
      <c r="W408" s="2">
        <v>0</v>
      </c>
      <c r="X408" s="2">
        <v>0</v>
      </c>
      <c r="Y408" s="2">
        <v>26.28</v>
      </c>
      <c r="Z408" s="3">
        <v>-26.28</v>
      </c>
      <c r="AA408" s="2">
        <v>0</v>
      </c>
      <c r="AB408" s="2">
        <v>0</v>
      </c>
    </row>
    <row r="409" spans="1:28">
      <c r="A409" s="5" t="str">
        <f t="shared" si="152"/>
        <v>224</v>
      </c>
      <c r="B409" s="5" t="str">
        <f>VLOOKUP(A409,Vlookups!O:P,2,FALSE)</f>
        <v>FED/GRANT</v>
      </c>
      <c r="C409" s="5" t="str">
        <f t="shared" si="153"/>
        <v>E</v>
      </c>
      <c r="D409" s="5" t="str">
        <f t="shared" si="154"/>
        <v>11</v>
      </c>
      <c r="E409" s="5" t="str">
        <f t="shared" si="155"/>
        <v>64--</v>
      </c>
      <c r="F409" s="5" t="str">
        <f>VLOOKUP(E409,Vlookups!K:M,3,FALSE)</f>
        <v>Op Exp</v>
      </c>
      <c r="G409" s="5" t="str">
        <f t="shared" si="156"/>
        <v>6499</v>
      </c>
      <c r="H409" s="5" t="str">
        <f t="shared" si="157"/>
        <v>MISC OP COSTS</v>
      </c>
      <c r="I409" s="5" t="str">
        <f t="shared" si="158"/>
        <v>041</v>
      </c>
      <c r="J409" s="5" t="str">
        <f>VLOOKUP(I409,Vlookups!A:D,2,FALSE)</f>
        <v>BG Rarmiez Middle School</v>
      </c>
      <c r="K409" s="5" t="str">
        <f>VLOOKUP(I409,Vlookups!A:D,3,FALSE)</f>
        <v>BG RAMIREZ K8</v>
      </c>
      <c r="L409" s="5" t="str">
        <f t="shared" si="159"/>
        <v>23</v>
      </c>
      <c r="M409" s="5" t="str">
        <f t="shared" si="160"/>
        <v>850</v>
      </c>
      <c r="N409" s="5" t="str">
        <f>VLOOKUP(M409,Vlookups!G:I,2,FALSE)</f>
        <v>DEPUTY SUPT ACADEMICS/STU SERV</v>
      </c>
      <c r="O409" s="5" t="str">
        <f>VLOOKUP(M409,Vlookups!G:I,3,FALSE)</f>
        <v>DSASS</v>
      </c>
      <c r="P409" s="6">
        <f t="shared" si="161"/>
        <v>0</v>
      </c>
      <c r="Q409" s="6">
        <f t="shared" si="162"/>
        <v>0</v>
      </c>
      <c r="R409" s="6">
        <f t="shared" si="163"/>
        <v>93.54</v>
      </c>
      <c r="S409" s="6">
        <f t="shared" si="164"/>
        <v>0</v>
      </c>
      <c r="T409" s="6">
        <f t="shared" si="165"/>
        <v>0</v>
      </c>
      <c r="U409" t="s">
        <v>444</v>
      </c>
      <c r="V409" t="s">
        <v>183</v>
      </c>
      <c r="W409" s="2">
        <v>0</v>
      </c>
      <c r="X409" s="2">
        <v>0</v>
      </c>
      <c r="Y409" s="2">
        <v>93.54</v>
      </c>
      <c r="Z409" s="3">
        <v>-93.54</v>
      </c>
      <c r="AA409" s="2">
        <v>0</v>
      </c>
      <c r="AB409" s="2">
        <v>0</v>
      </c>
    </row>
    <row r="410" spans="1:28">
      <c r="A410" s="5" t="str">
        <f t="shared" si="152"/>
        <v>224</v>
      </c>
      <c r="B410" s="5" t="str">
        <f>VLOOKUP(A410,Vlookups!O:P,2,FALSE)</f>
        <v>FED/GRANT</v>
      </c>
      <c r="C410" s="5" t="str">
        <f t="shared" si="153"/>
        <v>E</v>
      </c>
      <c r="D410" s="5" t="str">
        <f t="shared" si="154"/>
        <v>11</v>
      </c>
      <c r="E410" s="5" t="str">
        <f t="shared" si="155"/>
        <v>64--</v>
      </c>
      <c r="F410" s="5" t="str">
        <f>VLOOKUP(E410,Vlookups!K:M,3,FALSE)</f>
        <v>Op Exp</v>
      </c>
      <c r="G410" s="5" t="str">
        <f t="shared" si="156"/>
        <v>6499</v>
      </c>
      <c r="H410" s="5" t="str">
        <f t="shared" si="157"/>
        <v>MISC OP COSTS</v>
      </c>
      <c r="I410" s="5" t="str">
        <f t="shared" si="158"/>
        <v>042</v>
      </c>
      <c r="J410" s="5" t="str">
        <f>VLOOKUP(I410,Vlookups!A:D,2,FALSE)</f>
        <v>BG Ramirez Elementary</v>
      </c>
      <c r="K410" s="5" t="str">
        <f>VLOOKUP(I410,Vlookups!A:D,3,FALSE)</f>
        <v>BG RAMIREZ K8</v>
      </c>
      <c r="L410" s="5" t="str">
        <f t="shared" si="159"/>
        <v>23</v>
      </c>
      <c r="M410" s="5" t="str">
        <f t="shared" si="160"/>
        <v>850</v>
      </c>
      <c r="N410" s="5" t="str">
        <f>VLOOKUP(M410,Vlookups!G:I,2,FALSE)</f>
        <v>DEPUTY SUPT ACADEMICS/STU SERV</v>
      </c>
      <c r="O410" s="5" t="str">
        <f>VLOOKUP(M410,Vlookups!G:I,3,FALSE)</f>
        <v>DSASS</v>
      </c>
      <c r="P410" s="6">
        <f t="shared" si="161"/>
        <v>0</v>
      </c>
      <c r="Q410" s="6">
        <f t="shared" si="162"/>
        <v>0</v>
      </c>
      <c r="R410" s="6">
        <f t="shared" si="163"/>
        <v>93.54</v>
      </c>
      <c r="S410" s="6">
        <f t="shared" si="164"/>
        <v>0</v>
      </c>
      <c r="T410" s="6">
        <f t="shared" si="165"/>
        <v>0</v>
      </c>
      <c r="U410" t="s">
        <v>445</v>
      </c>
      <c r="V410" t="s">
        <v>183</v>
      </c>
      <c r="W410" s="2">
        <v>0</v>
      </c>
      <c r="X410" s="2">
        <v>0</v>
      </c>
      <c r="Y410" s="2">
        <v>93.54</v>
      </c>
      <c r="Z410" s="3">
        <v>-93.54</v>
      </c>
      <c r="AA410" s="2">
        <v>0</v>
      </c>
      <c r="AB410" s="2">
        <v>0</v>
      </c>
    </row>
    <row r="411" spans="1:28">
      <c r="A411" s="5" t="str">
        <f t="shared" si="152"/>
        <v>224</v>
      </c>
      <c r="B411" s="5" t="str">
        <f>VLOOKUP(A411,Vlookups!O:P,2,FALSE)</f>
        <v>FED/GRANT</v>
      </c>
      <c r="C411" s="5" t="str">
        <f t="shared" si="153"/>
        <v>E</v>
      </c>
      <c r="D411" s="5" t="str">
        <f t="shared" si="154"/>
        <v>11</v>
      </c>
      <c r="E411" s="5" t="str">
        <f t="shared" si="155"/>
        <v>64--</v>
      </c>
      <c r="F411" s="5" t="str">
        <f>VLOOKUP(E411,Vlookups!K:M,3,FALSE)</f>
        <v>Op Exp</v>
      </c>
      <c r="G411" s="5" t="str">
        <f t="shared" si="156"/>
        <v>6499</v>
      </c>
      <c r="H411" s="5" t="str">
        <f t="shared" si="157"/>
        <v>MISC OP COSTS</v>
      </c>
      <c r="I411" s="5" t="str">
        <f t="shared" si="158"/>
        <v>999</v>
      </c>
      <c r="J411" s="5" t="str">
        <f>VLOOKUP(I411,Vlookups!A:D,2,FALSE)</f>
        <v>CHARTER WIDE</v>
      </c>
      <c r="K411" s="5" t="str">
        <f>VLOOKUP(I411,Vlookups!A:D,3,FALSE)</f>
        <v>CHARTER WIDE</v>
      </c>
      <c r="L411" s="5" t="str">
        <f t="shared" si="159"/>
        <v>23</v>
      </c>
      <c r="M411" s="5" t="str">
        <f t="shared" si="160"/>
        <v>850</v>
      </c>
      <c r="N411" s="5" t="str">
        <f>VLOOKUP(M411,Vlookups!G:I,2,FALSE)</f>
        <v>DEPUTY SUPT ACADEMICS/STU SERV</v>
      </c>
      <c r="O411" s="5" t="str">
        <f>VLOOKUP(M411,Vlookups!G:I,3,FALSE)</f>
        <v>DSASS</v>
      </c>
      <c r="P411" s="6">
        <f t="shared" si="161"/>
        <v>21400</v>
      </c>
      <c r="Q411" s="6">
        <f t="shared" si="162"/>
        <v>0</v>
      </c>
      <c r="R411" s="6">
        <f t="shared" si="163"/>
        <v>0</v>
      </c>
      <c r="S411" s="6">
        <f t="shared" si="164"/>
        <v>0</v>
      </c>
      <c r="T411" s="6">
        <f t="shared" si="165"/>
        <v>-21400</v>
      </c>
      <c r="U411" t="s">
        <v>446</v>
      </c>
      <c r="V411" t="s">
        <v>183</v>
      </c>
      <c r="W411" s="2">
        <v>21400</v>
      </c>
      <c r="X411" s="2">
        <v>0</v>
      </c>
      <c r="Y411" s="2">
        <v>0</v>
      </c>
      <c r="Z411" s="2">
        <v>21400</v>
      </c>
      <c r="AA411" s="2">
        <v>0</v>
      </c>
      <c r="AB411" s="3">
        <v>-21400</v>
      </c>
    </row>
    <row r="412" spans="1:28">
      <c r="A412" s="5" t="str">
        <f t="shared" si="152"/>
        <v>224</v>
      </c>
      <c r="B412" s="5" t="str">
        <f>VLOOKUP(A412,Vlookups!O:P,2,FALSE)</f>
        <v>FED/GRANT</v>
      </c>
      <c r="C412" s="5" t="str">
        <f t="shared" si="153"/>
        <v>E</v>
      </c>
      <c r="D412" s="5" t="str">
        <f t="shared" si="154"/>
        <v>11</v>
      </c>
      <c r="E412" s="5" t="str">
        <f t="shared" si="155"/>
        <v>64--</v>
      </c>
      <c r="F412" s="5" t="str">
        <f>VLOOKUP(E412,Vlookups!K:M,3,FALSE)</f>
        <v>Op Exp</v>
      </c>
      <c r="G412" s="5" t="str">
        <f t="shared" si="156"/>
        <v>6499</v>
      </c>
      <c r="H412" s="5" t="str">
        <f t="shared" si="157"/>
        <v>MISC OP COSTS</v>
      </c>
      <c r="I412" s="5" t="str">
        <f t="shared" si="158"/>
        <v>999</v>
      </c>
      <c r="J412" s="5" t="str">
        <f>VLOOKUP(I412,Vlookups!A:D,2,FALSE)</f>
        <v>CHARTER WIDE</v>
      </c>
      <c r="K412" s="5" t="str">
        <f>VLOOKUP(I412,Vlookups!A:D,3,FALSE)</f>
        <v>CHARTER WIDE</v>
      </c>
      <c r="L412" s="5" t="str">
        <f t="shared" si="159"/>
        <v>23</v>
      </c>
      <c r="M412" s="5" t="str">
        <f t="shared" si="160"/>
        <v>850</v>
      </c>
      <c r="N412" s="5" t="str">
        <f>VLOOKUP(M412,Vlookups!G:I,2,FALSE)</f>
        <v>DEPUTY SUPT ACADEMICS/STU SERV</v>
      </c>
      <c r="O412" s="5" t="str">
        <f>VLOOKUP(M412,Vlookups!G:I,3,FALSE)</f>
        <v>DSASS</v>
      </c>
      <c r="P412" s="6">
        <f t="shared" si="161"/>
        <v>0</v>
      </c>
      <c r="Q412" s="6">
        <f t="shared" si="162"/>
        <v>0</v>
      </c>
      <c r="R412" s="6">
        <f t="shared" si="163"/>
        <v>0</v>
      </c>
      <c r="S412" s="6">
        <f t="shared" si="164"/>
        <v>21400</v>
      </c>
      <c r="T412" s="6">
        <f t="shared" si="165"/>
        <v>21400</v>
      </c>
      <c r="U412" t="s">
        <v>447</v>
      </c>
      <c r="V412" t="s">
        <v>183</v>
      </c>
      <c r="W412" s="2">
        <v>0</v>
      </c>
      <c r="X412" s="2">
        <v>0</v>
      </c>
      <c r="Y412" s="2">
        <v>0</v>
      </c>
      <c r="Z412" s="2">
        <v>0</v>
      </c>
      <c r="AA412" s="2">
        <v>21400</v>
      </c>
      <c r="AB412" s="2">
        <v>21400</v>
      </c>
    </row>
    <row r="413" spans="1:28">
      <c r="A413" s="5" t="str">
        <f t="shared" si="152"/>
        <v>224</v>
      </c>
      <c r="B413" s="5" t="str">
        <f>VLOOKUP(A413,Vlookups!O:P,2,FALSE)</f>
        <v>FED/GRANT</v>
      </c>
      <c r="C413" s="5" t="str">
        <f t="shared" si="153"/>
        <v>E</v>
      </c>
      <c r="D413" s="5" t="str">
        <f t="shared" si="154"/>
        <v>13</v>
      </c>
      <c r="E413" s="5" t="str">
        <f t="shared" si="155"/>
        <v>63--</v>
      </c>
      <c r="F413" s="5" t="str">
        <f>VLOOKUP(E413,Vlookups!K:M,3,FALSE)</f>
        <v>Op Exp</v>
      </c>
      <c r="G413" s="5" t="str">
        <f t="shared" si="156"/>
        <v>6329</v>
      </c>
      <c r="H413" s="5" t="str">
        <f t="shared" si="157"/>
        <v>READING MATERIALS</v>
      </c>
      <c r="I413" s="5" t="str">
        <f t="shared" si="158"/>
        <v>999</v>
      </c>
      <c r="J413" s="5" t="str">
        <f>VLOOKUP(I413,Vlookups!A:D,2,FALSE)</f>
        <v>CHARTER WIDE</v>
      </c>
      <c r="K413" s="5" t="str">
        <f>VLOOKUP(I413,Vlookups!A:D,3,FALSE)</f>
        <v>CHARTER WIDE</v>
      </c>
      <c r="L413" s="5" t="str">
        <f t="shared" si="159"/>
        <v>23</v>
      </c>
      <c r="M413" s="5" t="str">
        <f t="shared" si="160"/>
        <v>850</v>
      </c>
      <c r="N413" s="5" t="str">
        <f>VLOOKUP(M413,Vlookups!G:I,2,FALSE)</f>
        <v>DEPUTY SUPT ACADEMICS/STU SERV</v>
      </c>
      <c r="O413" s="5" t="str">
        <f>VLOOKUP(M413,Vlookups!G:I,3,FALSE)</f>
        <v>DSASS</v>
      </c>
      <c r="P413" s="6">
        <f t="shared" si="161"/>
        <v>0</v>
      </c>
      <c r="Q413" s="6">
        <f t="shared" si="162"/>
        <v>0</v>
      </c>
      <c r="R413" s="6">
        <f t="shared" si="163"/>
        <v>1570.5</v>
      </c>
      <c r="S413" s="6">
        <f t="shared" si="164"/>
        <v>0</v>
      </c>
      <c r="T413" s="6">
        <f t="shared" si="165"/>
        <v>0</v>
      </c>
      <c r="U413" t="s">
        <v>448</v>
      </c>
      <c r="V413" t="s">
        <v>45</v>
      </c>
      <c r="W413" s="2">
        <v>0</v>
      </c>
      <c r="X413" s="2">
        <v>0</v>
      </c>
      <c r="Y413" s="2">
        <v>1570.5</v>
      </c>
      <c r="Z413" s="3">
        <v>-1570.5</v>
      </c>
      <c r="AA413" s="2">
        <v>0</v>
      </c>
      <c r="AB413" s="2">
        <v>0</v>
      </c>
    </row>
    <row r="414" spans="1:28">
      <c r="A414" s="5" t="str">
        <f t="shared" si="152"/>
        <v>224</v>
      </c>
      <c r="B414" s="5" t="str">
        <f>VLOOKUP(A414,Vlookups!O:P,2,FALSE)</f>
        <v>FED/GRANT</v>
      </c>
      <c r="C414" s="5" t="str">
        <f t="shared" si="153"/>
        <v>E</v>
      </c>
      <c r="D414" s="5" t="str">
        <f t="shared" si="154"/>
        <v>13</v>
      </c>
      <c r="E414" s="5" t="str">
        <f t="shared" si="155"/>
        <v>63--</v>
      </c>
      <c r="F414" s="5" t="str">
        <f>VLOOKUP(E414,Vlookups!K:M,3,FALSE)</f>
        <v>Op Exp</v>
      </c>
      <c r="G414" s="5" t="str">
        <f t="shared" si="156"/>
        <v>6329</v>
      </c>
      <c r="H414" s="5" t="str">
        <f t="shared" si="157"/>
        <v>READING MATERIALS</v>
      </c>
      <c r="I414" s="5" t="str">
        <f t="shared" si="158"/>
        <v>999</v>
      </c>
      <c r="J414" s="5" t="str">
        <f>VLOOKUP(I414,Vlookups!A:D,2,FALSE)</f>
        <v>CHARTER WIDE</v>
      </c>
      <c r="K414" s="5" t="str">
        <f>VLOOKUP(I414,Vlookups!A:D,3,FALSE)</f>
        <v>CHARTER WIDE</v>
      </c>
      <c r="L414" s="5" t="str">
        <f t="shared" si="159"/>
        <v>23</v>
      </c>
      <c r="M414" s="5" t="str">
        <f t="shared" si="160"/>
        <v>850</v>
      </c>
      <c r="N414" s="5" t="str">
        <f>VLOOKUP(M414,Vlookups!G:I,2,FALSE)</f>
        <v>DEPUTY SUPT ACADEMICS/STU SERV</v>
      </c>
      <c r="O414" s="5" t="str">
        <f>VLOOKUP(M414,Vlookups!G:I,3,FALSE)</f>
        <v>DSASS</v>
      </c>
      <c r="P414" s="6">
        <f t="shared" si="161"/>
        <v>0</v>
      </c>
      <c r="Q414" s="6">
        <f t="shared" si="162"/>
        <v>0</v>
      </c>
      <c r="R414" s="6">
        <f t="shared" si="163"/>
        <v>1325.52</v>
      </c>
      <c r="S414" s="6">
        <f t="shared" si="164"/>
        <v>0</v>
      </c>
      <c r="T414" s="6">
        <f t="shared" si="165"/>
        <v>0</v>
      </c>
      <c r="U414" t="s">
        <v>449</v>
      </c>
      <c r="V414" t="s">
        <v>45</v>
      </c>
      <c r="W414" s="2">
        <v>0</v>
      </c>
      <c r="X414" s="2">
        <v>0</v>
      </c>
      <c r="Y414" s="2">
        <v>1325.52</v>
      </c>
      <c r="Z414" s="3">
        <v>-1325.52</v>
      </c>
      <c r="AA414" s="2">
        <v>0</v>
      </c>
      <c r="AB414" s="2">
        <v>0</v>
      </c>
    </row>
    <row r="415" spans="1:28">
      <c r="A415" s="5" t="str">
        <f t="shared" si="152"/>
        <v>224</v>
      </c>
      <c r="B415" s="5" t="str">
        <f>VLOOKUP(A415,Vlookups!O:P,2,FALSE)</f>
        <v>FED/GRANT</v>
      </c>
      <c r="C415" s="5" t="str">
        <f t="shared" si="153"/>
        <v>E</v>
      </c>
      <c r="D415" s="5" t="str">
        <f t="shared" si="154"/>
        <v>21</v>
      </c>
      <c r="E415" s="5" t="str">
        <f t="shared" si="155"/>
        <v>62--</v>
      </c>
      <c r="F415" s="5" t="str">
        <f>VLOOKUP(E415,Vlookups!K:M,3,FALSE)</f>
        <v>Op Exp</v>
      </c>
      <c r="G415" s="5" t="str">
        <f t="shared" si="156"/>
        <v>6299</v>
      </c>
      <c r="H415" s="5" t="str">
        <f t="shared" si="157"/>
        <v>MISC. CONTRACTED SERVICE</v>
      </c>
      <c r="I415" s="5" t="str">
        <f t="shared" si="158"/>
        <v>999</v>
      </c>
      <c r="J415" s="5" t="str">
        <f>VLOOKUP(I415,Vlookups!A:D,2,FALSE)</f>
        <v>CHARTER WIDE</v>
      </c>
      <c r="K415" s="5" t="str">
        <f>VLOOKUP(I415,Vlookups!A:D,3,FALSE)</f>
        <v>CHARTER WIDE</v>
      </c>
      <c r="L415" s="5" t="str">
        <f t="shared" si="159"/>
        <v>23</v>
      </c>
      <c r="M415" s="5" t="str">
        <f t="shared" si="160"/>
        <v>850</v>
      </c>
      <c r="N415" s="5" t="str">
        <f>VLOOKUP(M415,Vlookups!G:I,2,FALSE)</f>
        <v>DEPUTY SUPT ACADEMICS/STU SERV</v>
      </c>
      <c r="O415" s="5" t="str">
        <f>VLOOKUP(M415,Vlookups!G:I,3,FALSE)</f>
        <v>DSASS</v>
      </c>
      <c r="P415" s="6">
        <f t="shared" si="161"/>
        <v>0</v>
      </c>
      <c r="Q415" s="6">
        <f t="shared" si="162"/>
        <v>850</v>
      </c>
      <c r="R415" s="6">
        <f t="shared" si="163"/>
        <v>2290</v>
      </c>
      <c r="S415" s="6">
        <f t="shared" si="164"/>
        <v>0</v>
      </c>
      <c r="T415" s="6">
        <f t="shared" si="165"/>
        <v>0</v>
      </c>
      <c r="U415" t="s">
        <v>450</v>
      </c>
      <c r="V415" t="s">
        <v>49</v>
      </c>
      <c r="W415" s="2">
        <v>0</v>
      </c>
      <c r="X415" s="2">
        <v>850</v>
      </c>
      <c r="Y415" s="2">
        <v>2290</v>
      </c>
      <c r="Z415" s="3">
        <v>-3140</v>
      </c>
      <c r="AA415" s="2">
        <v>0</v>
      </c>
      <c r="AB415" s="2">
        <v>0</v>
      </c>
    </row>
    <row r="416" spans="1:28">
      <c r="A416" s="5" t="str">
        <f t="shared" si="152"/>
        <v>224</v>
      </c>
      <c r="B416" s="5" t="str">
        <f>VLOOKUP(A416,Vlookups!O:P,2,FALSE)</f>
        <v>FED/GRANT</v>
      </c>
      <c r="C416" s="5" t="str">
        <f t="shared" si="153"/>
        <v>E</v>
      </c>
      <c r="D416" s="5" t="str">
        <f t="shared" si="154"/>
        <v>31</v>
      </c>
      <c r="E416" s="5" t="str">
        <f t="shared" si="155"/>
        <v>62--</v>
      </c>
      <c r="F416" s="5" t="str">
        <f>VLOOKUP(E416,Vlookups!K:M,3,FALSE)</f>
        <v>Op Exp</v>
      </c>
      <c r="G416" s="5" t="str">
        <f t="shared" si="156"/>
        <v>6299</v>
      </c>
      <c r="H416" s="5" t="str">
        <f t="shared" si="157"/>
        <v>MISC. CONTRACTED SERVICE</v>
      </c>
      <c r="I416" s="5" t="str">
        <f t="shared" si="158"/>
        <v>999</v>
      </c>
      <c r="J416" s="5" t="str">
        <f>VLOOKUP(I416,Vlookups!A:D,2,FALSE)</f>
        <v>CHARTER WIDE</v>
      </c>
      <c r="K416" s="5" t="str">
        <f>VLOOKUP(I416,Vlookups!A:D,3,FALSE)</f>
        <v>CHARTER WIDE</v>
      </c>
      <c r="L416" s="5" t="str">
        <f t="shared" si="159"/>
        <v>23</v>
      </c>
      <c r="M416" s="5" t="str">
        <f t="shared" si="160"/>
        <v>850</v>
      </c>
      <c r="N416" s="5" t="str">
        <f>VLOOKUP(M416,Vlookups!G:I,2,FALSE)</f>
        <v>DEPUTY SUPT ACADEMICS/STU SERV</v>
      </c>
      <c r="O416" s="5" t="str">
        <f>VLOOKUP(M416,Vlookups!G:I,3,FALSE)</f>
        <v>DSASS</v>
      </c>
      <c r="P416" s="6">
        <f t="shared" si="161"/>
        <v>0</v>
      </c>
      <c r="Q416" s="6">
        <f t="shared" si="162"/>
        <v>4225</v>
      </c>
      <c r="R416" s="6">
        <f t="shared" si="163"/>
        <v>84292.39</v>
      </c>
      <c r="S416" s="6">
        <f t="shared" si="164"/>
        <v>0</v>
      </c>
      <c r="T416" s="6">
        <f t="shared" si="165"/>
        <v>0</v>
      </c>
      <c r="U416" t="s">
        <v>451</v>
      </c>
      <c r="V416" t="s">
        <v>49</v>
      </c>
      <c r="W416" s="2">
        <v>0</v>
      </c>
      <c r="X416" s="2">
        <v>4225</v>
      </c>
      <c r="Y416" s="2">
        <v>84292.39</v>
      </c>
      <c r="Z416" s="3">
        <v>-88517.39</v>
      </c>
      <c r="AA416" s="2">
        <v>0</v>
      </c>
      <c r="AB416" s="2">
        <v>0</v>
      </c>
    </row>
    <row r="417" spans="1:28">
      <c r="A417" s="5" t="str">
        <f t="shared" si="152"/>
        <v>224</v>
      </c>
      <c r="B417" s="5" t="str">
        <f>VLOOKUP(A417,Vlookups!O:P,2,FALSE)</f>
        <v>FED/GRANT</v>
      </c>
      <c r="C417" s="5" t="str">
        <f t="shared" si="153"/>
        <v>E</v>
      </c>
      <c r="D417" s="5" t="str">
        <f t="shared" si="154"/>
        <v>31</v>
      </c>
      <c r="E417" s="5" t="str">
        <f t="shared" si="155"/>
        <v>62--</v>
      </c>
      <c r="F417" s="5" t="str">
        <f>VLOOKUP(E417,Vlookups!K:M,3,FALSE)</f>
        <v>Op Exp</v>
      </c>
      <c r="G417" s="5" t="str">
        <f t="shared" si="156"/>
        <v>6299</v>
      </c>
      <c r="H417" s="5" t="str">
        <f t="shared" si="157"/>
        <v>MISC. CONTRACTED SERVICE</v>
      </c>
      <c r="I417" s="5" t="str">
        <f t="shared" si="158"/>
        <v>999</v>
      </c>
      <c r="J417" s="5" t="str">
        <f>VLOOKUP(I417,Vlookups!A:D,2,FALSE)</f>
        <v>CHARTER WIDE</v>
      </c>
      <c r="K417" s="5" t="str">
        <f>VLOOKUP(I417,Vlookups!A:D,3,FALSE)</f>
        <v>CHARTER WIDE</v>
      </c>
      <c r="L417" s="5" t="str">
        <f t="shared" si="159"/>
        <v>23</v>
      </c>
      <c r="M417" s="5" t="str">
        <f t="shared" si="160"/>
        <v>850</v>
      </c>
      <c r="N417" s="5" t="str">
        <f>VLOOKUP(M417,Vlookups!G:I,2,FALSE)</f>
        <v>DEPUTY SUPT ACADEMICS/STU SERV</v>
      </c>
      <c r="O417" s="5" t="str">
        <f>VLOOKUP(M417,Vlookups!G:I,3,FALSE)</f>
        <v>DSASS</v>
      </c>
      <c r="P417" s="6">
        <f t="shared" si="161"/>
        <v>0</v>
      </c>
      <c r="Q417" s="6">
        <f t="shared" si="162"/>
        <v>194787.5</v>
      </c>
      <c r="R417" s="6">
        <f t="shared" si="163"/>
        <v>247467.65</v>
      </c>
      <c r="S417" s="6">
        <f t="shared" si="164"/>
        <v>0</v>
      </c>
      <c r="T417" s="6">
        <f t="shared" si="165"/>
        <v>0</v>
      </c>
      <c r="U417" t="s">
        <v>452</v>
      </c>
      <c r="V417" t="s">
        <v>49</v>
      </c>
      <c r="W417" s="2">
        <v>0</v>
      </c>
      <c r="X417" s="2">
        <v>194787.5</v>
      </c>
      <c r="Y417" s="2">
        <v>247467.65</v>
      </c>
      <c r="Z417" s="3">
        <v>-442255.15</v>
      </c>
      <c r="AA417" s="2">
        <v>0</v>
      </c>
      <c r="AB417" s="2">
        <v>0</v>
      </c>
    </row>
    <row r="418" spans="1:28">
      <c r="A418" s="5" t="str">
        <f t="shared" si="152"/>
        <v>224</v>
      </c>
      <c r="B418" s="5" t="str">
        <f>VLOOKUP(A418,Vlookups!O:P,2,FALSE)</f>
        <v>FED/GRANT</v>
      </c>
      <c r="C418" s="5" t="str">
        <f t="shared" si="153"/>
        <v>E</v>
      </c>
      <c r="D418" s="5" t="str">
        <f t="shared" si="154"/>
        <v>31</v>
      </c>
      <c r="E418" s="5" t="str">
        <f t="shared" si="155"/>
        <v>63--</v>
      </c>
      <c r="F418" s="5" t="str">
        <f>VLOOKUP(E418,Vlookups!K:M,3,FALSE)</f>
        <v>Op Exp</v>
      </c>
      <c r="G418" s="5" t="str">
        <f t="shared" si="156"/>
        <v>6339</v>
      </c>
      <c r="H418" s="5" t="str">
        <f t="shared" si="157"/>
        <v>TESTING MATERIALS</v>
      </c>
      <c r="I418" s="5" t="str">
        <f t="shared" si="158"/>
        <v>999</v>
      </c>
      <c r="J418" s="5" t="str">
        <f>VLOOKUP(I418,Vlookups!A:D,2,FALSE)</f>
        <v>CHARTER WIDE</v>
      </c>
      <c r="K418" s="5" t="str">
        <f>VLOOKUP(I418,Vlookups!A:D,3,FALSE)</f>
        <v>CHARTER WIDE</v>
      </c>
      <c r="L418" s="5" t="str">
        <f t="shared" si="159"/>
        <v>23</v>
      </c>
      <c r="M418" s="5" t="str">
        <f t="shared" si="160"/>
        <v>850</v>
      </c>
      <c r="N418" s="5" t="str">
        <f>VLOOKUP(M418,Vlookups!G:I,2,FALSE)</f>
        <v>DEPUTY SUPT ACADEMICS/STU SERV</v>
      </c>
      <c r="O418" s="5" t="str">
        <f>VLOOKUP(M418,Vlookups!G:I,3,FALSE)</f>
        <v>DSASS</v>
      </c>
      <c r="P418" s="6">
        <f t="shared" si="161"/>
        <v>0</v>
      </c>
      <c r="Q418" s="6">
        <f t="shared" si="162"/>
        <v>0</v>
      </c>
      <c r="R418" s="6">
        <f t="shared" si="163"/>
        <v>-580</v>
      </c>
      <c r="S418" s="6">
        <f t="shared" si="164"/>
        <v>0</v>
      </c>
      <c r="T418" s="6">
        <f t="shared" si="165"/>
        <v>0</v>
      </c>
      <c r="U418" t="s">
        <v>453</v>
      </c>
      <c r="V418" t="s">
        <v>454</v>
      </c>
      <c r="W418" s="2">
        <v>0</v>
      </c>
      <c r="X418" s="2">
        <v>0</v>
      </c>
      <c r="Y418" s="3">
        <v>-580</v>
      </c>
      <c r="Z418" s="2">
        <v>580</v>
      </c>
      <c r="AA418" s="2">
        <v>0</v>
      </c>
      <c r="AB418" s="2">
        <v>0</v>
      </c>
    </row>
    <row r="419" spans="1:28">
      <c r="A419" s="5" t="str">
        <f t="shared" si="152"/>
        <v>224</v>
      </c>
      <c r="B419" s="5" t="str">
        <f>VLOOKUP(A419,Vlookups!O:P,2,FALSE)</f>
        <v>FED/GRANT</v>
      </c>
      <c r="C419" s="5" t="str">
        <f t="shared" si="153"/>
        <v>E</v>
      </c>
      <c r="D419" s="5" t="str">
        <f t="shared" si="154"/>
        <v>31</v>
      </c>
      <c r="E419" s="5" t="str">
        <f t="shared" si="155"/>
        <v>63--</v>
      </c>
      <c r="F419" s="5" t="str">
        <f>VLOOKUP(E419,Vlookups!K:M,3,FALSE)</f>
        <v>Op Exp</v>
      </c>
      <c r="G419" s="5" t="str">
        <f t="shared" si="156"/>
        <v>6339</v>
      </c>
      <c r="H419" s="5" t="str">
        <f t="shared" si="157"/>
        <v>TESTING MATERIALS</v>
      </c>
      <c r="I419" s="5" t="str">
        <f t="shared" si="158"/>
        <v>999</v>
      </c>
      <c r="J419" s="5" t="str">
        <f>VLOOKUP(I419,Vlookups!A:D,2,FALSE)</f>
        <v>CHARTER WIDE</v>
      </c>
      <c r="K419" s="5" t="str">
        <f>VLOOKUP(I419,Vlookups!A:D,3,FALSE)</f>
        <v>CHARTER WIDE</v>
      </c>
      <c r="L419" s="5" t="str">
        <f t="shared" si="159"/>
        <v>23</v>
      </c>
      <c r="M419" s="5" t="str">
        <f t="shared" si="160"/>
        <v>850</v>
      </c>
      <c r="N419" s="5" t="str">
        <f>VLOOKUP(M419,Vlookups!G:I,2,FALSE)</f>
        <v>DEPUTY SUPT ACADEMICS/STU SERV</v>
      </c>
      <c r="O419" s="5" t="str">
        <f>VLOOKUP(M419,Vlookups!G:I,3,FALSE)</f>
        <v>DSASS</v>
      </c>
      <c r="P419" s="6">
        <f t="shared" si="161"/>
        <v>0</v>
      </c>
      <c r="Q419" s="6">
        <f t="shared" si="162"/>
        <v>0</v>
      </c>
      <c r="R419" s="6">
        <f t="shared" si="163"/>
        <v>20771.68</v>
      </c>
      <c r="S419" s="6">
        <f t="shared" si="164"/>
        <v>0</v>
      </c>
      <c r="T419" s="6">
        <f t="shared" si="165"/>
        <v>0</v>
      </c>
      <c r="U419" t="s">
        <v>455</v>
      </c>
      <c r="V419" t="s">
        <v>454</v>
      </c>
      <c r="W419" s="2">
        <v>0</v>
      </c>
      <c r="X419" s="2">
        <v>0</v>
      </c>
      <c r="Y419" s="2">
        <v>20771.68</v>
      </c>
      <c r="Z419" s="3">
        <v>-20771.68</v>
      </c>
      <c r="AA419" s="2">
        <v>0</v>
      </c>
      <c r="AB419" s="2">
        <v>0</v>
      </c>
    </row>
    <row r="420" spans="1:28">
      <c r="A420" s="5" t="str">
        <f t="shared" si="152"/>
        <v>224</v>
      </c>
      <c r="B420" s="5" t="str">
        <f>VLOOKUP(A420,Vlookups!O:P,2,FALSE)</f>
        <v>FED/GRANT</v>
      </c>
      <c r="C420" s="5" t="str">
        <f t="shared" si="153"/>
        <v>E</v>
      </c>
      <c r="D420" s="5" t="str">
        <f t="shared" si="154"/>
        <v>31</v>
      </c>
      <c r="E420" s="5" t="str">
        <f t="shared" si="155"/>
        <v>63--</v>
      </c>
      <c r="F420" s="5" t="str">
        <f>VLOOKUP(E420,Vlookups!K:M,3,FALSE)</f>
        <v>Op Exp</v>
      </c>
      <c r="G420" s="5" t="str">
        <f t="shared" si="156"/>
        <v>6399</v>
      </c>
      <c r="H420" s="5" t="str">
        <f t="shared" si="157"/>
        <v>GENERAL SUPPLIES</v>
      </c>
      <c r="I420" s="5" t="str">
        <f t="shared" si="158"/>
        <v>999</v>
      </c>
      <c r="J420" s="5" t="str">
        <f>VLOOKUP(I420,Vlookups!A:D,2,FALSE)</f>
        <v>CHARTER WIDE</v>
      </c>
      <c r="K420" s="5" t="str">
        <f>VLOOKUP(I420,Vlookups!A:D,3,FALSE)</f>
        <v>CHARTER WIDE</v>
      </c>
      <c r="L420" s="5" t="str">
        <f t="shared" si="159"/>
        <v>23</v>
      </c>
      <c r="M420" s="5" t="str">
        <f t="shared" si="160"/>
        <v>850</v>
      </c>
      <c r="N420" s="5" t="str">
        <f>VLOOKUP(M420,Vlookups!G:I,2,FALSE)</f>
        <v>DEPUTY SUPT ACADEMICS/STU SERV</v>
      </c>
      <c r="O420" s="5" t="str">
        <f>VLOOKUP(M420,Vlookups!G:I,3,FALSE)</f>
        <v>DSASS</v>
      </c>
      <c r="P420" s="6">
        <f t="shared" si="161"/>
        <v>0</v>
      </c>
      <c r="Q420" s="6">
        <f t="shared" si="162"/>
        <v>0</v>
      </c>
      <c r="R420" s="6">
        <f t="shared" si="163"/>
        <v>8045.4</v>
      </c>
      <c r="S420" s="6">
        <f t="shared" si="164"/>
        <v>0</v>
      </c>
      <c r="T420" s="6">
        <f t="shared" si="165"/>
        <v>0</v>
      </c>
      <c r="U420" t="s">
        <v>456</v>
      </c>
      <c r="V420" t="s">
        <v>54</v>
      </c>
      <c r="W420" s="2">
        <v>0</v>
      </c>
      <c r="X420" s="2">
        <v>0</v>
      </c>
      <c r="Y420" s="2">
        <v>8045.4</v>
      </c>
      <c r="Z420" s="3">
        <v>-8045.4</v>
      </c>
      <c r="AA420" s="2">
        <v>0</v>
      </c>
      <c r="AB420" s="2">
        <v>0</v>
      </c>
    </row>
    <row r="421" spans="1:28">
      <c r="A421" s="5" t="str">
        <f t="shared" si="152"/>
        <v>224</v>
      </c>
      <c r="B421" s="5" t="str">
        <f>VLOOKUP(A421,Vlookups!O:P,2,FALSE)</f>
        <v>FED/GRANT</v>
      </c>
      <c r="C421" s="5" t="str">
        <f t="shared" si="153"/>
        <v>E</v>
      </c>
      <c r="D421" s="5" t="str">
        <f t="shared" si="154"/>
        <v>33</v>
      </c>
      <c r="E421" s="5" t="str">
        <f t="shared" si="155"/>
        <v>62--</v>
      </c>
      <c r="F421" s="5" t="str">
        <f>VLOOKUP(E421,Vlookups!K:M,3,FALSE)</f>
        <v>Op Exp</v>
      </c>
      <c r="G421" s="5" t="str">
        <f t="shared" si="156"/>
        <v>6219</v>
      </c>
      <c r="H421" s="5" t="str">
        <f t="shared" si="157"/>
        <v>PROFESSIONAL SERVICES</v>
      </c>
      <c r="I421" s="5" t="str">
        <f t="shared" si="158"/>
        <v>024</v>
      </c>
      <c r="J421" s="5" t="str">
        <f>VLOOKUP(I421,Vlookups!A:D,2,FALSE)</f>
        <v>SAGINAW MIDDLE SCHOOL</v>
      </c>
      <c r="K421" s="5" t="str">
        <f>VLOOKUP(I421,Vlookups!A:D,3,FALSE)</f>
        <v>SAGINAW K8</v>
      </c>
      <c r="L421" s="5" t="str">
        <f t="shared" si="159"/>
        <v>23</v>
      </c>
      <c r="M421" s="5" t="str">
        <f t="shared" si="160"/>
        <v>850</v>
      </c>
      <c r="N421" s="5" t="str">
        <f>VLOOKUP(M421,Vlookups!G:I,2,FALSE)</f>
        <v>DEPUTY SUPT ACADEMICS/STU SERV</v>
      </c>
      <c r="O421" s="5" t="str">
        <f>VLOOKUP(M421,Vlookups!G:I,3,FALSE)</f>
        <v>DSASS</v>
      </c>
      <c r="P421" s="6">
        <f t="shared" si="161"/>
        <v>0</v>
      </c>
      <c r="Q421" s="6">
        <f t="shared" si="162"/>
        <v>425</v>
      </c>
      <c r="R421" s="6">
        <f t="shared" si="163"/>
        <v>0</v>
      </c>
      <c r="S421" s="6">
        <f t="shared" si="164"/>
        <v>0</v>
      </c>
      <c r="T421" s="6">
        <f t="shared" si="165"/>
        <v>0</v>
      </c>
      <c r="U421" t="s">
        <v>457</v>
      </c>
      <c r="V421" t="s">
        <v>458</v>
      </c>
      <c r="W421" s="2">
        <v>0</v>
      </c>
      <c r="X421" s="2">
        <v>425</v>
      </c>
      <c r="Y421" s="2">
        <v>0</v>
      </c>
      <c r="Z421" s="3">
        <v>-425</v>
      </c>
      <c r="AA421" s="2">
        <v>0</v>
      </c>
      <c r="AB421" s="2">
        <v>0</v>
      </c>
    </row>
    <row r="422" spans="1:28">
      <c r="A422" s="5" t="str">
        <f t="shared" si="152"/>
        <v>224</v>
      </c>
      <c r="B422" s="5" t="str">
        <f>VLOOKUP(A422,Vlookups!O:P,2,FALSE)</f>
        <v>FED/GRANT</v>
      </c>
      <c r="C422" s="5" t="str">
        <f t="shared" si="153"/>
        <v>E</v>
      </c>
      <c r="D422" s="5" t="str">
        <f t="shared" si="154"/>
        <v>34</v>
      </c>
      <c r="E422" s="5" t="str">
        <f t="shared" si="155"/>
        <v>62--</v>
      </c>
      <c r="F422" s="5" t="str">
        <f>VLOOKUP(E422,Vlookups!K:M,3,FALSE)</f>
        <v>Op Exp</v>
      </c>
      <c r="G422" s="5" t="str">
        <f t="shared" si="156"/>
        <v>6299</v>
      </c>
      <c r="H422" s="5" t="str">
        <f t="shared" si="157"/>
        <v>MISC. CONTRACTED SERVICE</v>
      </c>
      <c r="I422" s="5" t="str">
        <f t="shared" si="158"/>
        <v>014</v>
      </c>
      <c r="J422" s="5" t="str">
        <f>VLOOKUP(I422,Vlookups!A:D,2,FALSE)</f>
        <v>KATY ELEMENTARY SCHOOL</v>
      </c>
      <c r="K422" s="5" t="str">
        <f>VLOOKUP(I422,Vlookups!A:D,3,FALSE)</f>
        <v>KATY K8</v>
      </c>
      <c r="L422" s="5" t="str">
        <f t="shared" si="159"/>
        <v>23</v>
      </c>
      <c r="M422" s="5" t="str">
        <f t="shared" si="160"/>
        <v>850</v>
      </c>
      <c r="N422" s="5" t="str">
        <f>VLOOKUP(M422,Vlookups!G:I,2,FALSE)</f>
        <v>DEPUTY SUPT ACADEMICS/STU SERV</v>
      </c>
      <c r="O422" s="5" t="str">
        <f>VLOOKUP(M422,Vlookups!G:I,3,FALSE)</f>
        <v>DSASS</v>
      </c>
      <c r="P422" s="6">
        <f t="shared" si="161"/>
        <v>0</v>
      </c>
      <c r="Q422" s="6">
        <f t="shared" si="162"/>
        <v>0</v>
      </c>
      <c r="R422" s="6">
        <f t="shared" si="163"/>
        <v>1807.5</v>
      </c>
      <c r="S422" s="6">
        <f t="shared" si="164"/>
        <v>0</v>
      </c>
      <c r="T422" s="6">
        <f t="shared" si="165"/>
        <v>0</v>
      </c>
      <c r="U422" t="s">
        <v>459</v>
      </c>
      <c r="V422" t="s">
        <v>49</v>
      </c>
      <c r="W422" s="2">
        <v>0</v>
      </c>
      <c r="X422" s="2">
        <v>0</v>
      </c>
      <c r="Y422" s="2">
        <v>1807.5</v>
      </c>
      <c r="Z422" s="3">
        <v>-1807.5</v>
      </c>
      <c r="AA422" s="2">
        <v>0</v>
      </c>
      <c r="AB422" s="2">
        <v>0</v>
      </c>
    </row>
    <row r="423" spans="1:28">
      <c r="A423" s="5" t="str">
        <f t="shared" si="152"/>
        <v>224</v>
      </c>
      <c r="B423" s="5" t="str">
        <f>VLOOKUP(A423,Vlookups!O:P,2,FALSE)</f>
        <v>FED/GRANT</v>
      </c>
      <c r="C423" s="5" t="str">
        <f t="shared" si="153"/>
        <v>E</v>
      </c>
      <c r="D423" s="5" t="str">
        <f t="shared" si="154"/>
        <v>34</v>
      </c>
      <c r="E423" s="5" t="str">
        <f t="shared" si="155"/>
        <v>62--</v>
      </c>
      <c r="F423" s="5" t="str">
        <f>VLOOKUP(E423,Vlookups!K:M,3,FALSE)</f>
        <v>Op Exp</v>
      </c>
      <c r="G423" s="5" t="str">
        <f t="shared" si="156"/>
        <v>6299</v>
      </c>
      <c r="H423" s="5" t="str">
        <f t="shared" si="157"/>
        <v>MISC. CONTRACTED SERVICE</v>
      </c>
      <c r="I423" s="5" t="str">
        <f t="shared" si="158"/>
        <v>999</v>
      </c>
      <c r="J423" s="5" t="str">
        <f>VLOOKUP(I423,Vlookups!A:D,2,FALSE)</f>
        <v>CHARTER WIDE</v>
      </c>
      <c r="K423" s="5" t="str">
        <f>VLOOKUP(I423,Vlookups!A:D,3,FALSE)</f>
        <v>CHARTER WIDE</v>
      </c>
      <c r="L423" s="5" t="str">
        <f t="shared" si="159"/>
        <v>23</v>
      </c>
      <c r="M423" s="5" t="str">
        <f t="shared" si="160"/>
        <v>850</v>
      </c>
      <c r="N423" s="5" t="str">
        <f>VLOOKUP(M423,Vlookups!G:I,2,FALSE)</f>
        <v>DEPUTY SUPT ACADEMICS/STU SERV</v>
      </c>
      <c r="O423" s="5" t="str">
        <f>VLOOKUP(M423,Vlookups!G:I,3,FALSE)</f>
        <v>DSASS</v>
      </c>
      <c r="P423" s="6">
        <f t="shared" si="161"/>
        <v>0</v>
      </c>
      <c r="Q423" s="6">
        <f t="shared" si="162"/>
        <v>49087.5</v>
      </c>
      <c r="R423" s="6">
        <f t="shared" si="163"/>
        <v>0</v>
      </c>
      <c r="S423" s="6">
        <f t="shared" si="164"/>
        <v>0</v>
      </c>
      <c r="T423" s="6">
        <f t="shared" si="165"/>
        <v>0</v>
      </c>
      <c r="U423" t="s">
        <v>460</v>
      </c>
      <c r="V423" t="s">
        <v>49</v>
      </c>
      <c r="W423" s="2">
        <v>0</v>
      </c>
      <c r="X423" s="2">
        <v>49087.5</v>
      </c>
      <c r="Y423" s="2">
        <v>0</v>
      </c>
      <c r="Z423" s="3">
        <v>-49087.5</v>
      </c>
      <c r="AA423" s="2">
        <v>0</v>
      </c>
      <c r="AB423" s="2">
        <v>0</v>
      </c>
    </row>
    <row r="424" spans="1:28">
      <c r="A424" s="5" t="str">
        <f t="shared" si="152"/>
        <v>240</v>
      </c>
      <c r="B424" s="5" t="str">
        <f>VLOOKUP(A424,Vlookups!O:P,2,FALSE)</f>
        <v>FOOD</v>
      </c>
      <c r="C424" s="5" t="str">
        <f t="shared" si="153"/>
        <v>E</v>
      </c>
      <c r="D424" s="5" t="str">
        <f t="shared" si="154"/>
        <v>35</v>
      </c>
      <c r="E424" s="5" t="str">
        <f t="shared" si="155"/>
        <v>62--</v>
      </c>
      <c r="F424" s="5" t="str">
        <f>VLOOKUP(E424,Vlookups!K:M,3,FALSE)</f>
        <v>Op Exp</v>
      </c>
      <c r="G424" s="5" t="str">
        <f t="shared" si="156"/>
        <v>6249</v>
      </c>
      <c r="H424" s="5" t="str">
        <f t="shared" si="157"/>
        <v>CONTRACTED MAINT/RPR</v>
      </c>
      <c r="I424" s="5" t="str">
        <f t="shared" si="158"/>
        <v>999</v>
      </c>
      <c r="J424" s="5" t="str">
        <f>VLOOKUP(I424,Vlookups!A:D,2,FALSE)</f>
        <v>CHARTER WIDE</v>
      </c>
      <c r="K424" s="5" t="str">
        <f>VLOOKUP(I424,Vlookups!A:D,3,FALSE)</f>
        <v>CHARTER WIDE</v>
      </c>
      <c r="L424" s="5" t="str">
        <f t="shared" si="159"/>
        <v>99</v>
      </c>
      <c r="M424" s="5" t="str">
        <f t="shared" si="160"/>
        <v>950</v>
      </c>
      <c r="N424" s="5" t="str">
        <f>VLOOKUP(M424,Vlookups!G:I,2,FALSE)</f>
        <v>FOOD SERVICE</v>
      </c>
      <c r="O424" s="5" t="str">
        <f>VLOOKUP(M424,Vlookups!G:I,3,FALSE)</f>
        <v>MAINT</v>
      </c>
      <c r="P424" s="6">
        <f t="shared" si="161"/>
        <v>170000</v>
      </c>
      <c r="Q424" s="6">
        <f t="shared" si="162"/>
        <v>0</v>
      </c>
      <c r="R424" s="6">
        <f t="shared" si="163"/>
        <v>8775</v>
      </c>
      <c r="S424" s="6">
        <f t="shared" si="164"/>
        <v>211324</v>
      </c>
      <c r="T424" s="6">
        <f t="shared" si="165"/>
        <v>41324</v>
      </c>
      <c r="U424" t="s">
        <v>461</v>
      </c>
      <c r="V424" t="s">
        <v>462</v>
      </c>
      <c r="W424" s="2">
        <v>170000</v>
      </c>
      <c r="X424" s="2">
        <v>0</v>
      </c>
      <c r="Y424" s="2">
        <v>8775</v>
      </c>
      <c r="Z424" s="2">
        <v>161225</v>
      </c>
      <c r="AA424" s="2">
        <v>211324</v>
      </c>
      <c r="AB424" s="2">
        <v>41324</v>
      </c>
    </row>
    <row r="425" spans="1:28">
      <c r="A425" s="5" t="str">
        <f t="shared" si="152"/>
        <v>240</v>
      </c>
      <c r="B425" s="5" t="str">
        <f>VLOOKUP(A425,Vlookups!O:P,2,FALSE)</f>
        <v>FOOD</v>
      </c>
      <c r="C425" s="5" t="str">
        <f t="shared" si="153"/>
        <v>E</v>
      </c>
      <c r="D425" s="5" t="str">
        <f t="shared" si="154"/>
        <v>35</v>
      </c>
      <c r="E425" s="5" t="str">
        <f t="shared" si="155"/>
        <v>62--</v>
      </c>
      <c r="F425" s="5" t="str">
        <f>VLOOKUP(E425,Vlookups!K:M,3,FALSE)</f>
        <v>Op Exp</v>
      </c>
      <c r="G425" s="5" t="str">
        <f t="shared" si="156"/>
        <v>6269</v>
      </c>
      <c r="H425" s="5" t="str">
        <f t="shared" si="157"/>
        <v>RENTALS-OP LEASES</v>
      </c>
      <c r="I425" s="5" t="str">
        <f t="shared" si="158"/>
        <v>999</v>
      </c>
      <c r="J425" s="5" t="str">
        <f>VLOOKUP(I425,Vlookups!A:D,2,FALSE)</f>
        <v>CHARTER WIDE</v>
      </c>
      <c r="K425" s="5" t="str">
        <f>VLOOKUP(I425,Vlookups!A:D,3,FALSE)</f>
        <v>CHARTER WIDE</v>
      </c>
      <c r="L425" s="5" t="str">
        <f t="shared" si="159"/>
        <v>99</v>
      </c>
      <c r="M425" s="5" t="str">
        <f t="shared" si="160"/>
        <v>950</v>
      </c>
      <c r="N425" s="5" t="str">
        <f>VLOOKUP(M425,Vlookups!G:I,2,FALSE)</f>
        <v>FOOD SERVICE</v>
      </c>
      <c r="O425" s="5" t="str">
        <f>VLOOKUP(M425,Vlookups!G:I,3,FALSE)</f>
        <v>MAINT</v>
      </c>
      <c r="P425" s="6">
        <f t="shared" si="161"/>
        <v>25000</v>
      </c>
      <c r="Q425" s="6">
        <f t="shared" si="162"/>
        <v>650</v>
      </c>
      <c r="R425" s="6">
        <f t="shared" si="163"/>
        <v>1300</v>
      </c>
      <c r="S425" s="6">
        <f t="shared" si="164"/>
        <v>11700</v>
      </c>
      <c r="T425" s="6">
        <f t="shared" si="165"/>
        <v>-13300</v>
      </c>
      <c r="U425" t="s">
        <v>463</v>
      </c>
      <c r="V425" t="s">
        <v>464</v>
      </c>
      <c r="W425" s="2">
        <v>25000</v>
      </c>
      <c r="X425" s="2">
        <v>650</v>
      </c>
      <c r="Y425" s="2">
        <v>1300</v>
      </c>
      <c r="Z425" s="2">
        <v>23050</v>
      </c>
      <c r="AA425" s="2">
        <v>11700</v>
      </c>
      <c r="AB425" s="3">
        <v>-13300</v>
      </c>
    </row>
    <row r="426" spans="1:28">
      <c r="A426" s="5" t="str">
        <f t="shared" si="152"/>
        <v>240</v>
      </c>
      <c r="B426" s="5" t="str">
        <f>VLOOKUP(A426,Vlookups!O:P,2,FALSE)</f>
        <v>FOOD</v>
      </c>
      <c r="C426" s="5" t="str">
        <f t="shared" si="153"/>
        <v>E</v>
      </c>
      <c r="D426" s="5" t="str">
        <f t="shared" si="154"/>
        <v>35</v>
      </c>
      <c r="E426" s="5" t="str">
        <f t="shared" si="155"/>
        <v>62--</v>
      </c>
      <c r="F426" s="5" t="str">
        <f>VLOOKUP(E426,Vlookups!K:M,3,FALSE)</f>
        <v>Op Exp</v>
      </c>
      <c r="G426" s="5" t="str">
        <f t="shared" si="156"/>
        <v>6299</v>
      </c>
      <c r="H426" s="5" t="str">
        <f t="shared" si="157"/>
        <v>MISC. CONTRACTED SERVICE</v>
      </c>
      <c r="I426" s="5" t="str">
        <f t="shared" si="158"/>
        <v>001</v>
      </c>
      <c r="J426" s="5" t="str">
        <f>VLOOKUP(I426,Vlookups!A:D,2,FALSE)</f>
        <v>GARLAND ELEMENTARY SCHOOL</v>
      </c>
      <c r="K426" s="5" t="str">
        <f>VLOOKUP(I426,Vlookups!A:D,3,FALSE)</f>
        <v>GARLAND K8</v>
      </c>
      <c r="L426" s="5" t="str">
        <f t="shared" si="159"/>
        <v>99</v>
      </c>
      <c r="M426" s="5" t="str">
        <f t="shared" si="160"/>
        <v>950</v>
      </c>
      <c r="N426" s="5" t="str">
        <f>VLOOKUP(M426,Vlookups!G:I,2,FALSE)</f>
        <v>FOOD SERVICE</v>
      </c>
      <c r="O426" s="5" t="str">
        <f>VLOOKUP(M426,Vlookups!G:I,3,FALSE)</f>
        <v>MAINT</v>
      </c>
      <c r="P426" s="6">
        <f t="shared" si="161"/>
        <v>421000</v>
      </c>
      <c r="Q426" s="6">
        <f t="shared" si="162"/>
        <v>0</v>
      </c>
      <c r="R426" s="6">
        <f t="shared" si="163"/>
        <v>284120.99</v>
      </c>
      <c r="S426" s="6">
        <f t="shared" si="164"/>
        <v>462617</v>
      </c>
      <c r="T426" s="6">
        <f t="shared" si="165"/>
        <v>41617</v>
      </c>
      <c r="U426" t="s">
        <v>465</v>
      </c>
      <c r="V426" t="s">
        <v>49</v>
      </c>
      <c r="W426" s="2">
        <v>421000</v>
      </c>
      <c r="X426" s="2">
        <v>0</v>
      </c>
      <c r="Y426" s="2">
        <v>284120.99</v>
      </c>
      <c r="Z426" s="2">
        <v>136879.01</v>
      </c>
      <c r="AA426" s="2">
        <v>462617</v>
      </c>
      <c r="AB426" s="2">
        <v>41617</v>
      </c>
    </row>
    <row r="427" spans="1:28">
      <c r="A427" s="5" t="str">
        <f t="shared" si="152"/>
        <v>240</v>
      </c>
      <c r="B427" s="5" t="str">
        <f>VLOOKUP(A427,Vlookups!O:P,2,FALSE)</f>
        <v>FOOD</v>
      </c>
      <c r="C427" s="5" t="str">
        <f t="shared" si="153"/>
        <v>E</v>
      </c>
      <c r="D427" s="5" t="str">
        <f t="shared" si="154"/>
        <v>35</v>
      </c>
      <c r="E427" s="5" t="str">
        <f t="shared" si="155"/>
        <v>62--</v>
      </c>
      <c r="F427" s="5" t="str">
        <f>VLOOKUP(E427,Vlookups!K:M,3,FALSE)</f>
        <v>Op Exp</v>
      </c>
      <c r="G427" s="5" t="str">
        <f t="shared" si="156"/>
        <v>6299</v>
      </c>
      <c r="H427" s="5" t="str">
        <f t="shared" si="157"/>
        <v>MISC. CONTRACTED SERVICE</v>
      </c>
      <c r="I427" s="5" t="str">
        <f t="shared" si="158"/>
        <v>002</v>
      </c>
      <c r="J427" s="5" t="str">
        <f>VLOOKUP(I427,Vlookups!A:D,2,FALSE)</f>
        <v>GARLAND MIDDLE SCHOOL</v>
      </c>
      <c r="K427" s="5" t="str">
        <f>VLOOKUP(I427,Vlookups!A:D,3,FALSE)</f>
        <v>GARLAND K8</v>
      </c>
      <c r="L427" s="5" t="str">
        <f t="shared" si="159"/>
        <v>99</v>
      </c>
      <c r="M427" s="5" t="str">
        <f t="shared" si="160"/>
        <v>950</v>
      </c>
      <c r="N427" s="5" t="str">
        <f>VLOOKUP(M427,Vlookups!G:I,2,FALSE)</f>
        <v>FOOD SERVICE</v>
      </c>
      <c r="O427" s="5" t="str">
        <f>VLOOKUP(M427,Vlookups!G:I,3,FALSE)</f>
        <v>MAINT</v>
      </c>
      <c r="P427" s="6">
        <f t="shared" si="161"/>
        <v>208000</v>
      </c>
      <c r="Q427" s="6">
        <f t="shared" si="162"/>
        <v>0</v>
      </c>
      <c r="R427" s="6">
        <f t="shared" si="163"/>
        <v>138672.24</v>
      </c>
      <c r="S427" s="6">
        <f t="shared" si="164"/>
        <v>227856</v>
      </c>
      <c r="T427" s="6">
        <f t="shared" si="165"/>
        <v>19856</v>
      </c>
      <c r="U427" t="s">
        <v>466</v>
      </c>
      <c r="V427" t="s">
        <v>49</v>
      </c>
      <c r="W427" s="2">
        <v>208000</v>
      </c>
      <c r="X427" s="2">
        <v>0</v>
      </c>
      <c r="Y427" s="2">
        <v>138672.24</v>
      </c>
      <c r="Z427" s="2">
        <v>69327.759999999995</v>
      </c>
      <c r="AA427" s="2">
        <v>227856</v>
      </c>
      <c r="AB427" s="2">
        <v>19856</v>
      </c>
    </row>
    <row r="428" spans="1:28">
      <c r="A428" s="5" t="str">
        <f t="shared" si="152"/>
        <v>240</v>
      </c>
      <c r="B428" s="5" t="str">
        <f>VLOOKUP(A428,Vlookups!O:P,2,FALSE)</f>
        <v>FOOD</v>
      </c>
      <c r="C428" s="5" t="str">
        <f t="shared" si="153"/>
        <v>E</v>
      </c>
      <c r="D428" s="5" t="str">
        <f t="shared" si="154"/>
        <v>35</v>
      </c>
      <c r="E428" s="5" t="str">
        <f t="shared" si="155"/>
        <v>62--</v>
      </c>
      <c r="F428" s="5" t="str">
        <f>VLOOKUP(E428,Vlookups!K:M,3,FALSE)</f>
        <v>Op Exp</v>
      </c>
      <c r="G428" s="5" t="str">
        <f t="shared" si="156"/>
        <v>6299</v>
      </c>
      <c r="H428" s="5" t="str">
        <f t="shared" si="157"/>
        <v>MISC. CONTRACTED SERVICE</v>
      </c>
      <c r="I428" s="5" t="str">
        <f t="shared" si="158"/>
        <v>003</v>
      </c>
      <c r="J428" s="5" t="str">
        <f>VLOOKUP(I428,Vlookups!A:D,2,FALSE)</f>
        <v>GARLAND HIGH SCHOOL</v>
      </c>
      <c r="K428" s="5" t="str">
        <f>VLOOKUP(I428,Vlookups!A:D,3,FALSE)</f>
        <v>GARLAND HS</v>
      </c>
      <c r="L428" s="5" t="str">
        <f t="shared" si="159"/>
        <v>99</v>
      </c>
      <c r="M428" s="5" t="str">
        <f t="shared" si="160"/>
        <v>950</v>
      </c>
      <c r="N428" s="5" t="str">
        <f>VLOOKUP(M428,Vlookups!G:I,2,FALSE)</f>
        <v>FOOD SERVICE</v>
      </c>
      <c r="O428" s="5" t="str">
        <f>VLOOKUP(M428,Vlookups!G:I,3,FALSE)</f>
        <v>MAINT</v>
      </c>
      <c r="P428" s="6">
        <f t="shared" si="161"/>
        <v>208000</v>
      </c>
      <c r="Q428" s="6">
        <f t="shared" si="162"/>
        <v>0</v>
      </c>
      <c r="R428" s="6">
        <f t="shared" si="163"/>
        <v>139401.06</v>
      </c>
      <c r="S428" s="6">
        <f t="shared" si="164"/>
        <v>228260</v>
      </c>
      <c r="T428" s="6">
        <f t="shared" si="165"/>
        <v>20260</v>
      </c>
      <c r="U428" t="s">
        <v>467</v>
      </c>
      <c r="V428" t="s">
        <v>49</v>
      </c>
      <c r="W428" s="2">
        <v>208000</v>
      </c>
      <c r="X428" s="2">
        <v>0</v>
      </c>
      <c r="Y428" s="2">
        <v>139401.06</v>
      </c>
      <c r="Z428" s="2">
        <v>68598.94</v>
      </c>
      <c r="AA428" s="2">
        <v>228260</v>
      </c>
      <c r="AB428" s="2">
        <v>20260</v>
      </c>
    </row>
    <row r="429" spans="1:28">
      <c r="A429" s="5" t="str">
        <f t="shared" si="152"/>
        <v>240</v>
      </c>
      <c r="B429" s="5" t="str">
        <f>VLOOKUP(A429,Vlookups!O:P,2,FALSE)</f>
        <v>FOOD</v>
      </c>
      <c r="C429" s="5" t="str">
        <f t="shared" si="153"/>
        <v>E</v>
      </c>
      <c r="D429" s="5" t="str">
        <f t="shared" si="154"/>
        <v>35</v>
      </c>
      <c r="E429" s="5" t="str">
        <f t="shared" si="155"/>
        <v>62--</v>
      </c>
      <c r="F429" s="5" t="str">
        <f>VLOOKUP(E429,Vlookups!K:M,3,FALSE)</f>
        <v>Op Exp</v>
      </c>
      <c r="G429" s="5" t="str">
        <f t="shared" si="156"/>
        <v>6299</v>
      </c>
      <c r="H429" s="5" t="str">
        <f t="shared" si="157"/>
        <v>MISC. CONTRACTED SERVICE</v>
      </c>
      <c r="I429" s="5" t="str">
        <f t="shared" si="158"/>
        <v>004</v>
      </c>
      <c r="J429" s="5" t="str">
        <f>VLOOKUP(I429,Vlookups!A:D,2,FALSE)</f>
        <v>ARLINGTON ELEMENTARY SCHOOL</v>
      </c>
      <c r="K429" s="5" t="str">
        <f>VLOOKUP(I429,Vlookups!A:D,3,FALSE)</f>
        <v>ARLINGTON K8</v>
      </c>
      <c r="L429" s="5" t="str">
        <f t="shared" si="159"/>
        <v>99</v>
      </c>
      <c r="M429" s="5" t="str">
        <f t="shared" si="160"/>
        <v>950</v>
      </c>
      <c r="N429" s="5" t="str">
        <f>VLOOKUP(M429,Vlookups!G:I,2,FALSE)</f>
        <v>FOOD SERVICE</v>
      </c>
      <c r="O429" s="5" t="str">
        <f>VLOOKUP(M429,Vlookups!G:I,3,FALSE)</f>
        <v>MAINT</v>
      </c>
      <c r="P429" s="6">
        <f t="shared" si="161"/>
        <v>362000</v>
      </c>
      <c r="Q429" s="6">
        <f t="shared" si="162"/>
        <v>0</v>
      </c>
      <c r="R429" s="6">
        <f t="shared" si="163"/>
        <v>232717.76</v>
      </c>
      <c r="S429" s="6">
        <f t="shared" si="164"/>
        <v>418555</v>
      </c>
      <c r="T429" s="6">
        <f t="shared" si="165"/>
        <v>56555</v>
      </c>
      <c r="U429" t="s">
        <v>468</v>
      </c>
      <c r="V429" t="s">
        <v>49</v>
      </c>
      <c r="W429" s="2">
        <v>362000</v>
      </c>
      <c r="X429" s="2">
        <v>0</v>
      </c>
      <c r="Y429" s="2">
        <v>232717.76</v>
      </c>
      <c r="Z429" s="2">
        <v>129282.24000000001</v>
      </c>
      <c r="AA429" s="2">
        <v>418555</v>
      </c>
      <c r="AB429" s="2">
        <v>56555</v>
      </c>
    </row>
    <row r="430" spans="1:28">
      <c r="A430" s="5" t="str">
        <f t="shared" si="152"/>
        <v>240</v>
      </c>
      <c r="B430" s="5" t="str">
        <f>VLOOKUP(A430,Vlookups!O:P,2,FALSE)</f>
        <v>FOOD</v>
      </c>
      <c r="C430" s="5" t="str">
        <f t="shared" si="153"/>
        <v>E</v>
      </c>
      <c r="D430" s="5" t="str">
        <f t="shared" si="154"/>
        <v>35</v>
      </c>
      <c r="E430" s="5" t="str">
        <f t="shared" si="155"/>
        <v>62--</v>
      </c>
      <c r="F430" s="5" t="str">
        <f>VLOOKUP(E430,Vlookups!K:M,3,FALSE)</f>
        <v>Op Exp</v>
      </c>
      <c r="G430" s="5" t="str">
        <f t="shared" si="156"/>
        <v>6299</v>
      </c>
      <c r="H430" s="5" t="str">
        <f t="shared" si="157"/>
        <v>MISC. CONTRACTED SERVICE</v>
      </c>
      <c r="I430" s="5" t="str">
        <f t="shared" si="158"/>
        <v>005</v>
      </c>
      <c r="J430" s="5" t="str">
        <f>VLOOKUP(I430,Vlookups!A:D,2,FALSE)</f>
        <v>ARLINGTON MIDDLE SCHOOL</v>
      </c>
      <c r="K430" s="5" t="str">
        <f>VLOOKUP(I430,Vlookups!A:D,3,FALSE)</f>
        <v>ARLINGTON K8</v>
      </c>
      <c r="L430" s="5" t="str">
        <f t="shared" si="159"/>
        <v>99</v>
      </c>
      <c r="M430" s="5" t="str">
        <f t="shared" si="160"/>
        <v>950</v>
      </c>
      <c r="N430" s="5" t="str">
        <f>VLOOKUP(M430,Vlookups!G:I,2,FALSE)</f>
        <v>FOOD SERVICE</v>
      </c>
      <c r="O430" s="5" t="str">
        <f>VLOOKUP(M430,Vlookups!G:I,3,FALSE)</f>
        <v>MAINT</v>
      </c>
      <c r="P430" s="6">
        <f t="shared" si="161"/>
        <v>164000</v>
      </c>
      <c r="Q430" s="6">
        <f t="shared" si="162"/>
        <v>0</v>
      </c>
      <c r="R430" s="6">
        <f t="shared" si="163"/>
        <v>104162.55</v>
      </c>
      <c r="S430" s="6">
        <f t="shared" si="164"/>
        <v>206154</v>
      </c>
      <c r="T430" s="6">
        <f t="shared" si="165"/>
        <v>42154</v>
      </c>
      <c r="U430" t="s">
        <v>469</v>
      </c>
      <c r="V430" t="s">
        <v>49</v>
      </c>
      <c r="W430" s="2">
        <v>164000</v>
      </c>
      <c r="X430" s="2">
        <v>0</v>
      </c>
      <c r="Y430" s="2">
        <v>104162.55</v>
      </c>
      <c r="Z430" s="2">
        <v>59837.45</v>
      </c>
      <c r="AA430" s="2">
        <v>206154</v>
      </c>
      <c r="AB430" s="2">
        <v>42154</v>
      </c>
    </row>
    <row r="431" spans="1:28">
      <c r="A431" s="5" t="str">
        <f t="shared" si="152"/>
        <v>240</v>
      </c>
      <c r="B431" s="5" t="str">
        <f>VLOOKUP(A431,Vlookups!O:P,2,FALSE)</f>
        <v>FOOD</v>
      </c>
      <c r="C431" s="5" t="str">
        <f t="shared" si="153"/>
        <v>E</v>
      </c>
      <c r="D431" s="5" t="str">
        <f t="shared" si="154"/>
        <v>35</v>
      </c>
      <c r="E431" s="5" t="str">
        <f t="shared" si="155"/>
        <v>62--</v>
      </c>
      <c r="F431" s="5" t="str">
        <f>VLOOKUP(E431,Vlookups!K:M,3,FALSE)</f>
        <v>Op Exp</v>
      </c>
      <c r="G431" s="5" t="str">
        <f t="shared" si="156"/>
        <v>6299</v>
      </c>
      <c r="H431" s="5" t="str">
        <f t="shared" si="157"/>
        <v>MISC. CONTRACTED SERVICE</v>
      </c>
      <c r="I431" s="5" t="str">
        <f t="shared" si="158"/>
        <v>006</v>
      </c>
      <c r="J431" s="5" t="str">
        <f>VLOOKUP(I431,Vlookups!A:D,2,FALSE)</f>
        <v>ARLINGTON HIGH SCHOOL</v>
      </c>
      <c r="K431" s="5" t="str">
        <f>VLOOKUP(I431,Vlookups!A:D,3,FALSE)</f>
        <v>ARLINGTON HS</v>
      </c>
      <c r="L431" s="5" t="str">
        <f t="shared" si="159"/>
        <v>99</v>
      </c>
      <c r="M431" s="5" t="str">
        <f t="shared" si="160"/>
        <v>950</v>
      </c>
      <c r="N431" s="5" t="str">
        <f>VLOOKUP(M431,Vlookups!G:I,2,FALSE)</f>
        <v>FOOD SERVICE</v>
      </c>
      <c r="O431" s="5" t="str">
        <f>VLOOKUP(M431,Vlookups!G:I,3,FALSE)</f>
        <v>MAINT</v>
      </c>
      <c r="P431" s="6">
        <f t="shared" si="161"/>
        <v>262000</v>
      </c>
      <c r="Q431" s="6">
        <f t="shared" si="162"/>
        <v>0</v>
      </c>
      <c r="R431" s="6">
        <f t="shared" si="163"/>
        <v>166421.62</v>
      </c>
      <c r="S431" s="6">
        <f t="shared" si="164"/>
        <v>240345</v>
      </c>
      <c r="T431" s="6">
        <f t="shared" si="165"/>
        <v>-21655</v>
      </c>
      <c r="U431" t="s">
        <v>470</v>
      </c>
      <c r="V431" t="s">
        <v>49</v>
      </c>
      <c r="W431" s="2">
        <v>262000</v>
      </c>
      <c r="X431" s="2">
        <v>0</v>
      </c>
      <c r="Y431" s="2">
        <v>166421.62</v>
      </c>
      <c r="Z431" s="2">
        <v>95578.38</v>
      </c>
      <c r="AA431" s="2">
        <v>240345</v>
      </c>
      <c r="AB431" s="3">
        <v>-21655</v>
      </c>
    </row>
    <row r="432" spans="1:28">
      <c r="A432" s="5" t="str">
        <f t="shared" si="152"/>
        <v>240</v>
      </c>
      <c r="B432" s="5" t="str">
        <f>VLOOKUP(A432,Vlookups!O:P,2,FALSE)</f>
        <v>FOOD</v>
      </c>
      <c r="C432" s="5" t="str">
        <f t="shared" si="153"/>
        <v>E</v>
      </c>
      <c r="D432" s="5" t="str">
        <f t="shared" si="154"/>
        <v>35</v>
      </c>
      <c r="E432" s="5" t="str">
        <f t="shared" si="155"/>
        <v>62--</v>
      </c>
      <c r="F432" s="5" t="str">
        <f>VLOOKUP(E432,Vlookups!K:M,3,FALSE)</f>
        <v>Op Exp</v>
      </c>
      <c r="G432" s="5" t="str">
        <f t="shared" si="156"/>
        <v>6299</v>
      </c>
      <c r="H432" s="5" t="str">
        <f t="shared" si="157"/>
        <v>MISC. CONTRACTED SERVICE</v>
      </c>
      <c r="I432" s="5" t="str">
        <f t="shared" si="158"/>
        <v>007</v>
      </c>
      <c r="J432" s="5" t="str">
        <f>VLOOKUP(I432,Vlookups!A:D,2,FALSE)</f>
        <v>KELLER ELEMENTARY SCHOOL</v>
      </c>
      <c r="K432" s="5" t="str">
        <f>VLOOKUP(I432,Vlookups!A:D,3,FALSE)</f>
        <v>KELLER K8</v>
      </c>
      <c r="L432" s="5" t="str">
        <f t="shared" si="159"/>
        <v>99</v>
      </c>
      <c r="M432" s="5" t="str">
        <f t="shared" si="160"/>
        <v>950</v>
      </c>
      <c r="N432" s="5" t="str">
        <f>VLOOKUP(M432,Vlookups!G:I,2,FALSE)</f>
        <v>FOOD SERVICE</v>
      </c>
      <c r="O432" s="5" t="str">
        <f>VLOOKUP(M432,Vlookups!G:I,3,FALSE)</f>
        <v>MAINT</v>
      </c>
      <c r="P432" s="6">
        <f t="shared" si="161"/>
        <v>300000</v>
      </c>
      <c r="Q432" s="6">
        <f t="shared" si="162"/>
        <v>0</v>
      </c>
      <c r="R432" s="6">
        <f t="shared" si="163"/>
        <v>194938.87</v>
      </c>
      <c r="S432" s="6">
        <f t="shared" si="164"/>
        <v>375996</v>
      </c>
      <c r="T432" s="6">
        <f t="shared" si="165"/>
        <v>75996</v>
      </c>
      <c r="U432" t="s">
        <v>471</v>
      </c>
      <c r="V432" t="s">
        <v>49</v>
      </c>
      <c r="W432" s="2">
        <v>300000</v>
      </c>
      <c r="X432" s="2">
        <v>0</v>
      </c>
      <c r="Y432" s="2">
        <v>194938.87</v>
      </c>
      <c r="Z432" s="2">
        <v>105061.13</v>
      </c>
      <c r="AA432" s="2">
        <v>375996</v>
      </c>
      <c r="AB432" s="2">
        <v>75996</v>
      </c>
    </row>
    <row r="433" spans="1:28">
      <c r="A433" s="5" t="str">
        <f t="shared" si="152"/>
        <v>240</v>
      </c>
      <c r="B433" s="5" t="str">
        <f>VLOOKUP(A433,Vlookups!O:P,2,FALSE)</f>
        <v>FOOD</v>
      </c>
      <c r="C433" s="5" t="str">
        <f t="shared" si="153"/>
        <v>E</v>
      </c>
      <c r="D433" s="5" t="str">
        <f t="shared" si="154"/>
        <v>35</v>
      </c>
      <c r="E433" s="5" t="str">
        <f t="shared" si="155"/>
        <v>62--</v>
      </c>
      <c r="F433" s="5" t="str">
        <f>VLOOKUP(E433,Vlookups!K:M,3,FALSE)</f>
        <v>Op Exp</v>
      </c>
      <c r="G433" s="5" t="str">
        <f t="shared" si="156"/>
        <v>6299</v>
      </c>
      <c r="H433" s="5" t="str">
        <f t="shared" si="157"/>
        <v>MISC. CONTRACTED SERVICE</v>
      </c>
      <c r="I433" s="5" t="str">
        <f t="shared" si="158"/>
        <v>008</v>
      </c>
      <c r="J433" s="5" t="str">
        <f>VLOOKUP(I433,Vlookups!A:D,2,FALSE)</f>
        <v>KELLER MIDDLE SCHOOL</v>
      </c>
      <c r="K433" s="5" t="str">
        <f>VLOOKUP(I433,Vlookups!A:D,3,FALSE)</f>
        <v>KELLER K8</v>
      </c>
      <c r="L433" s="5" t="str">
        <f t="shared" si="159"/>
        <v>99</v>
      </c>
      <c r="M433" s="5" t="str">
        <f t="shared" si="160"/>
        <v>950</v>
      </c>
      <c r="N433" s="5" t="str">
        <f>VLOOKUP(M433,Vlookups!G:I,2,FALSE)</f>
        <v>FOOD SERVICE</v>
      </c>
      <c r="O433" s="5" t="str">
        <f>VLOOKUP(M433,Vlookups!G:I,3,FALSE)</f>
        <v>MAINT</v>
      </c>
      <c r="P433" s="6">
        <f t="shared" si="161"/>
        <v>138000</v>
      </c>
      <c r="Q433" s="6">
        <f t="shared" si="162"/>
        <v>0</v>
      </c>
      <c r="R433" s="6">
        <f t="shared" si="163"/>
        <v>94078.1</v>
      </c>
      <c r="S433" s="6">
        <f t="shared" si="164"/>
        <v>185192</v>
      </c>
      <c r="T433" s="6">
        <f t="shared" si="165"/>
        <v>47192</v>
      </c>
      <c r="U433" t="s">
        <v>472</v>
      </c>
      <c r="V433" t="s">
        <v>49</v>
      </c>
      <c r="W433" s="2">
        <v>138000</v>
      </c>
      <c r="X433" s="2">
        <v>0</v>
      </c>
      <c r="Y433" s="2">
        <v>94078.1</v>
      </c>
      <c r="Z433" s="2">
        <v>43921.9</v>
      </c>
      <c r="AA433" s="2">
        <v>185192</v>
      </c>
      <c r="AB433" s="2">
        <v>47192</v>
      </c>
    </row>
    <row r="434" spans="1:28">
      <c r="A434" s="5" t="str">
        <f t="shared" si="152"/>
        <v>240</v>
      </c>
      <c r="B434" s="5" t="str">
        <f>VLOOKUP(A434,Vlookups!O:P,2,FALSE)</f>
        <v>FOOD</v>
      </c>
      <c r="C434" s="5" t="str">
        <f t="shared" si="153"/>
        <v>E</v>
      </c>
      <c r="D434" s="5" t="str">
        <f t="shared" si="154"/>
        <v>35</v>
      </c>
      <c r="E434" s="5" t="str">
        <f t="shared" si="155"/>
        <v>62--</v>
      </c>
      <c r="F434" s="5" t="str">
        <f>VLOOKUP(E434,Vlookups!K:M,3,FALSE)</f>
        <v>Op Exp</v>
      </c>
      <c r="G434" s="5" t="str">
        <f t="shared" si="156"/>
        <v>6299</v>
      </c>
      <c r="H434" s="5" t="str">
        <f t="shared" si="157"/>
        <v>MISC. CONTRACTED SERVICE</v>
      </c>
      <c r="I434" s="5" t="str">
        <f t="shared" si="158"/>
        <v>009</v>
      </c>
      <c r="J434" s="5" t="str">
        <f>VLOOKUP(I434,Vlookups!A:D,2,FALSE)</f>
        <v>KELLER HIGH SCHOOL</v>
      </c>
      <c r="K434" s="5" t="str">
        <f>VLOOKUP(I434,Vlookups!A:D,3,FALSE)</f>
        <v>KELLER HS</v>
      </c>
      <c r="L434" s="5" t="str">
        <f t="shared" si="159"/>
        <v>99</v>
      </c>
      <c r="M434" s="5" t="str">
        <f t="shared" si="160"/>
        <v>950</v>
      </c>
      <c r="N434" s="5" t="str">
        <f>VLOOKUP(M434,Vlookups!G:I,2,FALSE)</f>
        <v>FOOD SERVICE</v>
      </c>
      <c r="O434" s="5" t="str">
        <f>VLOOKUP(M434,Vlookups!G:I,3,FALSE)</f>
        <v>MAINT</v>
      </c>
      <c r="P434" s="6">
        <f t="shared" si="161"/>
        <v>262000</v>
      </c>
      <c r="Q434" s="6">
        <f t="shared" si="162"/>
        <v>0</v>
      </c>
      <c r="R434" s="6">
        <f t="shared" si="163"/>
        <v>166455.4</v>
      </c>
      <c r="S434" s="6">
        <f t="shared" si="164"/>
        <v>287543</v>
      </c>
      <c r="T434" s="6">
        <f t="shared" si="165"/>
        <v>25543</v>
      </c>
      <c r="U434" t="s">
        <v>473</v>
      </c>
      <c r="V434" t="s">
        <v>49</v>
      </c>
      <c r="W434" s="2">
        <v>262000</v>
      </c>
      <c r="X434" s="2">
        <v>0</v>
      </c>
      <c r="Y434" s="2">
        <v>166455.4</v>
      </c>
      <c r="Z434" s="2">
        <v>95544.6</v>
      </c>
      <c r="AA434" s="2">
        <v>287543</v>
      </c>
      <c r="AB434" s="2">
        <v>25543</v>
      </c>
    </row>
    <row r="435" spans="1:28">
      <c r="A435" s="5" t="str">
        <f t="shared" si="152"/>
        <v>240</v>
      </c>
      <c r="B435" s="5" t="str">
        <f>VLOOKUP(A435,Vlookups!O:P,2,FALSE)</f>
        <v>FOOD</v>
      </c>
      <c r="C435" s="5" t="str">
        <f t="shared" si="153"/>
        <v>E</v>
      </c>
      <c r="D435" s="5" t="str">
        <f t="shared" si="154"/>
        <v>35</v>
      </c>
      <c r="E435" s="5" t="str">
        <f t="shared" si="155"/>
        <v>62--</v>
      </c>
      <c r="F435" s="5" t="str">
        <f>VLOOKUP(E435,Vlookups!K:M,3,FALSE)</f>
        <v>Op Exp</v>
      </c>
      <c r="G435" s="5" t="str">
        <f t="shared" si="156"/>
        <v>6299</v>
      </c>
      <c r="H435" s="5" t="str">
        <f t="shared" si="157"/>
        <v>MISC. CONTRACTED SERVICE</v>
      </c>
      <c r="I435" s="5" t="str">
        <f t="shared" si="158"/>
        <v>010</v>
      </c>
      <c r="J435" s="5" t="str">
        <f>VLOOKUP(I435,Vlookups!A:D,2,FALSE)</f>
        <v>GRAND PRAIRIE ELEMENTARY SCHOO</v>
      </c>
      <c r="K435" s="5" t="str">
        <f>VLOOKUP(I435,Vlookups!A:D,3,FALSE)</f>
        <v>GRAND PR K8</v>
      </c>
      <c r="L435" s="5" t="str">
        <f t="shared" si="159"/>
        <v>99</v>
      </c>
      <c r="M435" s="5" t="str">
        <f t="shared" si="160"/>
        <v>950</v>
      </c>
      <c r="N435" s="5" t="str">
        <f>VLOOKUP(M435,Vlookups!G:I,2,FALSE)</f>
        <v>FOOD SERVICE</v>
      </c>
      <c r="O435" s="5" t="str">
        <f>VLOOKUP(M435,Vlookups!G:I,3,FALSE)</f>
        <v>MAINT</v>
      </c>
      <c r="P435" s="6">
        <f t="shared" si="161"/>
        <v>380000</v>
      </c>
      <c r="Q435" s="6">
        <f t="shared" si="162"/>
        <v>0</v>
      </c>
      <c r="R435" s="6">
        <f t="shared" si="163"/>
        <v>240743.6</v>
      </c>
      <c r="S435" s="6">
        <f t="shared" si="164"/>
        <v>435249</v>
      </c>
      <c r="T435" s="6">
        <f t="shared" si="165"/>
        <v>55249</v>
      </c>
      <c r="U435" t="s">
        <v>474</v>
      </c>
      <c r="V435" t="s">
        <v>49</v>
      </c>
      <c r="W435" s="2">
        <v>380000</v>
      </c>
      <c r="X435" s="2">
        <v>0</v>
      </c>
      <c r="Y435" s="2">
        <v>240743.6</v>
      </c>
      <c r="Z435" s="2">
        <v>139256.4</v>
      </c>
      <c r="AA435" s="2">
        <v>435249</v>
      </c>
      <c r="AB435" s="2">
        <v>55249</v>
      </c>
    </row>
    <row r="436" spans="1:28">
      <c r="A436" s="5" t="str">
        <f t="shared" si="152"/>
        <v>240</v>
      </c>
      <c r="B436" s="5" t="str">
        <f>VLOOKUP(A436,Vlookups!O:P,2,FALSE)</f>
        <v>FOOD</v>
      </c>
      <c r="C436" s="5" t="str">
        <f t="shared" si="153"/>
        <v>E</v>
      </c>
      <c r="D436" s="5" t="str">
        <f t="shared" si="154"/>
        <v>35</v>
      </c>
      <c r="E436" s="5" t="str">
        <f t="shared" si="155"/>
        <v>62--</v>
      </c>
      <c r="F436" s="5" t="str">
        <f>VLOOKUP(E436,Vlookups!K:M,3,FALSE)</f>
        <v>Op Exp</v>
      </c>
      <c r="G436" s="5" t="str">
        <f t="shared" si="156"/>
        <v>6299</v>
      </c>
      <c r="H436" s="5" t="str">
        <f t="shared" si="157"/>
        <v>MISC. CONTRACTED SERVICE</v>
      </c>
      <c r="I436" s="5" t="str">
        <f t="shared" si="158"/>
        <v>011</v>
      </c>
      <c r="J436" s="5" t="str">
        <f>VLOOKUP(I436,Vlookups!A:D,2,FALSE)</f>
        <v>GRAND PRAIRIE MIDDLE SCHOOL</v>
      </c>
      <c r="K436" s="5" t="str">
        <f>VLOOKUP(I436,Vlookups!A:D,3,FALSE)</f>
        <v>GRAND PR K8</v>
      </c>
      <c r="L436" s="5" t="str">
        <f t="shared" si="159"/>
        <v>99</v>
      </c>
      <c r="M436" s="5" t="str">
        <f t="shared" si="160"/>
        <v>950</v>
      </c>
      <c r="N436" s="5" t="str">
        <f>VLOOKUP(M436,Vlookups!G:I,2,FALSE)</f>
        <v>FOOD SERVICE</v>
      </c>
      <c r="O436" s="5" t="str">
        <f>VLOOKUP(M436,Vlookups!G:I,3,FALSE)</f>
        <v>MAINT</v>
      </c>
      <c r="P436" s="6">
        <f t="shared" si="161"/>
        <v>180000</v>
      </c>
      <c r="Q436" s="6">
        <f t="shared" si="162"/>
        <v>0</v>
      </c>
      <c r="R436" s="6">
        <f t="shared" si="163"/>
        <v>116525.9</v>
      </c>
      <c r="S436" s="6">
        <f t="shared" si="164"/>
        <v>214376</v>
      </c>
      <c r="T436" s="6">
        <f t="shared" si="165"/>
        <v>34376</v>
      </c>
      <c r="U436" t="s">
        <v>475</v>
      </c>
      <c r="V436" t="s">
        <v>49</v>
      </c>
      <c r="W436" s="2">
        <v>180000</v>
      </c>
      <c r="X436" s="2">
        <v>0</v>
      </c>
      <c r="Y436" s="2">
        <v>116525.9</v>
      </c>
      <c r="Z436" s="2">
        <v>63474.1</v>
      </c>
      <c r="AA436" s="2">
        <v>214376</v>
      </c>
      <c r="AB436" s="2">
        <v>34376</v>
      </c>
    </row>
    <row r="437" spans="1:28">
      <c r="A437" s="5" t="str">
        <f t="shared" si="152"/>
        <v>240</v>
      </c>
      <c r="B437" s="5" t="str">
        <f>VLOOKUP(A437,Vlookups!O:P,2,FALSE)</f>
        <v>FOOD</v>
      </c>
      <c r="C437" s="5" t="str">
        <f t="shared" si="153"/>
        <v>E</v>
      </c>
      <c r="D437" s="5" t="str">
        <f t="shared" si="154"/>
        <v>35</v>
      </c>
      <c r="E437" s="5" t="str">
        <f t="shared" si="155"/>
        <v>62--</v>
      </c>
      <c r="F437" s="5" t="str">
        <f>VLOOKUP(E437,Vlookups!K:M,3,FALSE)</f>
        <v>Op Exp</v>
      </c>
      <c r="G437" s="5" t="str">
        <f t="shared" si="156"/>
        <v>6299</v>
      </c>
      <c r="H437" s="5" t="str">
        <f t="shared" si="157"/>
        <v>MISC. CONTRACTED SERVICE</v>
      </c>
      <c r="I437" s="5" t="str">
        <f t="shared" si="158"/>
        <v>012</v>
      </c>
      <c r="J437" s="5" t="str">
        <f>VLOOKUP(I437,Vlookups!A:D,2,FALSE)</f>
        <v>NORTH RICHLAND HILLS ELEMENTAR</v>
      </c>
      <c r="K437" s="5" t="str">
        <f>VLOOKUP(I437,Vlookups!A:D,3,FALSE)</f>
        <v>NORTH RICHLAND HILLS K8</v>
      </c>
      <c r="L437" s="5" t="str">
        <f t="shared" si="159"/>
        <v>99</v>
      </c>
      <c r="M437" s="5" t="str">
        <f t="shared" si="160"/>
        <v>950</v>
      </c>
      <c r="N437" s="5" t="str">
        <f>VLOOKUP(M437,Vlookups!G:I,2,FALSE)</f>
        <v>FOOD SERVICE</v>
      </c>
      <c r="O437" s="5" t="str">
        <f>VLOOKUP(M437,Vlookups!G:I,3,FALSE)</f>
        <v>MAINT</v>
      </c>
      <c r="P437" s="6">
        <f t="shared" si="161"/>
        <v>332000</v>
      </c>
      <c r="Q437" s="6">
        <f t="shared" si="162"/>
        <v>0</v>
      </c>
      <c r="R437" s="6">
        <f t="shared" si="163"/>
        <v>215137.43</v>
      </c>
      <c r="S437" s="6">
        <f t="shared" si="164"/>
        <v>413918</v>
      </c>
      <c r="T437" s="6">
        <f t="shared" si="165"/>
        <v>81918</v>
      </c>
      <c r="U437" t="s">
        <v>476</v>
      </c>
      <c r="V437" t="s">
        <v>49</v>
      </c>
      <c r="W437" s="2">
        <v>332000</v>
      </c>
      <c r="X437" s="2">
        <v>0</v>
      </c>
      <c r="Y437" s="2">
        <v>215137.43</v>
      </c>
      <c r="Z437" s="2">
        <v>116862.57</v>
      </c>
      <c r="AA437" s="2">
        <v>413918</v>
      </c>
      <c r="AB437" s="2">
        <v>81918</v>
      </c>
    </row>
    <row r="438" spans="1:28">
      <c r="A438" s="5" t="str">
        <f t="shared" si="152"/>
        <v>240</v>
      </c>
      <c r="B438" s="5" t="str">
        <f>VLOOKUP(A438,Vlookups!O:P,2,FALSE)</f>
        <v>FOOD</v>
      </c>
      <c r="C438" s="5" t="str">
        <f t="shared" si="153"/>
        <v>E</v>
      </c>
      <c r="D438" s="5" t="str">
        <f t="shared" si="154"/>
        <v>35</v>
      </c>
      <c r="E438" s="5" t="str">
        <f t="shared" si="155"/>
        <v>62--</v>
      </c>
      <c r="F438" s="5" t="str">
        <f>VLOOKUP(E438,Vlookups!K:M,3,FALSE)</f>
        <v>Op Exp</v>
      </c>
      <c r="G438" s="5" t="str">
        <f t="shared" si="156"/>
        <v>6299</v>
      </c>
      <c r="H438" s="5" t="str">
        <f t="shared" si="157"/>
        <v>MISC. CONTRACTED SERVICE</v>
      </c>
      <c r="I438" s="5" t="str">
        <f t="shared" si="158"/>
        <v>013</v>
      </c>
      <c r="J438" s="5" t="str">
        <f>VLOOKUP(I438,Vlookups!A:D,2,FALSE)</f>
        <v>NORTH RICHLAND HILLS MIDDLE SC</v>
      </c>
      <c r="K438" s="5" t="str">
        <f>VLOOKUP(I438,Vlookups!A:D,3,FALSE)</f>
        <v>NORTH RICHLAND HILLS K8</v>
      </c>
      <c r="L438" s="5" t="str">
        <f t="shared" si="159"/>
        <v>99</v>
      </c>
      <c r="M438" s="5" t="str">
        <f t="shared" si="160"/>
        <v>950</v>
      </c>
      <c r="N438" s="5" t="str">
        <f>VLOOKUP(M438,Vlookups!G:I,2,FALSE)</f>
        <v>FOOD SERVICE</v>
      </c>
      <c r="O438" s="5" t="str">
        <f>VLOOKUP(M438,Vlookups!G:I,3,FALSE)</f>
        <v>MAINT</v>
      </c>
      <c r="P438" s="6">
        <f t="shared" si="161"/>
        <v>166000</v>
      </c>
      <c r="Q438" s="6">
        <f t="shared" si="162"/>
        <v>0</v>
      </c>
      <c r="R438" s="6">
        <f t="shared" si="163"/>
        <v>107866.05</v>
      </c>
      <c r="S438" s="6">
        <f t="shared" si="164"/>
        <v>203870</v>
      </c>
      <c r="T438" s="6">
        <f t="shared" si="165"/>
        <v>37870</v>
      </c>
      <c r="U438" t="s">
        <v>477</v>
      </c>
      <c r="V438" t="s">
        <v>49</v>
      </c>
      <c r="W438" s="2">
        <v>166000</v>
      </c>
      <c r="X438" s="2">
        <v>0</v>
      </c>
      <c r="Y438" s="2">
        <v>107866.05</v>
      </c>
      <c r="Z438" s="2">
        <v>58133.95</v>
      </c>
      <c r="AA438" s="2">
        <v>203870</v>
      </c>
      <c r="AB438" s="2">
        <v>37870</v>
      </c>
    </row>
    <row r="439" spans="1:28">
      <c r="A439" s="5" t="str">
        <f t="shared" si="152"/>
        <v>240</v>
      </c>
      <c r="B439" s="5" t="str">
        <f>VLOOKUP(A439,Vlookups!O:P,2,FALSE)</f>
        <v>FOOD</v>
      </c>
      <c r="C439" s="5" t="str">
        <f t="shared" si="153"/>
        <v>E</v>
      </c>
      <c r="D439" s="5" t="str">
        <f t="shared" si="154"/>
        <v>35</v>
      </c>
      <c r="E439" s="5" t="str">
        <f t="shared" si="155"/>
        <v>62--</v>
      </c>
      <c r="F439" s="5" t="str">
        <f>VLOOKUP(E439,Vlookups!K:M,3,FALSE)</f>
        <v>Op Exp</v>
      </c>
      <c r="G439" s="5" t="str">
        <f t="shared" si="156"/>
        <v>6299</v>
      </c>
      <c r="H439" s="5" t="str">
        <f t="shared" si="157"/>
        <v>MISC. CONTRACTED SERVICE</v>
      </c>
      <c r="I439" s="5" t="str">
        <f t="shared" si="158"/>
        <v>014</v>
      </c>
      <c r="J439" s="5" t="str">
        <f>VLOOKUP(I439,Vlookups!A:D,2,FALSE)</f>
        <v>KATY ELEMENTARY SCHOOL</v>
      </c>
      <c r="K439" s="5" t="str">
        <f>VLOOKUP(I439,Vlookups!A:D,3,FALSE)</f>
        <v>KATY K8</v>
      </c>
      <c r="L439" s="5" t="str">
        <f t="shared" si="159"/>
        <v>99</v>
      </c>
      <c r="M439" s="5" t="str">
        <f t="shared" si="160"/>
        <v>950</v>
      </c>
      <c r="N439" s="5" t="str">
        <f>VLOOKUP(M439,Vlookups!G:I,2,FALSE)</f>
        <v>FOOD SERVICE</v>
      </c>
      <c r="O439" s="5" t="str">
        <f>VLOOKUP(M439,Vlookups!G:I,3,FALSE)</f>
        <v>MAINT</v>
      </c>
      <c r="P439" s="6">
        <f t="shared" si="161"/>
        <v>332000</v>
      </c>
      <c r="Q439" s="6">
        <f t="shared" si="162"/>
        <v>0</v>
      </c>
      <c r="R439" s="6">
        <f t="shared" si="163"/>
        <v>216891.57</v>
      </c>
      <c r="S439" s="6">
        <f t="shared" si="164"/>
        <v>445120</v>
      </c>
      <c r="T439" s="6">
        <f t="shared" si="165"/>
        <v>113120</v>
      </c>
      <c r="U439" t="s">
        <v>478</v>
      </c>
      <c r="V439" t="s">
        <v>49</v>
      </c>
      <c r="W439" s="2">
        <v>332000</v>
      </c>
      <c r="X439" s="2">
        <v>0</v>
      </c>
      <c r="Y439" s="2">
        <v>216891.57</v>
      </c>
      <c r="Z439" s="2">
        <v>115108.43</v>
      </c>
      <c r="AA439" s="2">
        <v>445120</v>
      </c>
      <c r="AB439" s="2">
        <v>113120</v>
      </c>
    </row>
    <row r="440" spans="1:28">
      <c r="A440" s="5" t="str">
        <f t="shared" si="152"/>
        <v>240</v>
      </c>
      <c r="B440" s="5" t="str">
        <f>VLOOKUP(A440,Vlookups!O:P,2,FALSE)</f>
        <v>FOOD</v>
      </c>
      <c r="C440" s="5" t="str">
        <f t="shared" si="153"/>
        <v>E</v>
      </c>
      <c r="D440" s="5" t="str">
        <f t="shared" si="154"/>
        <v>35</v>
      </c>
      <c r="E440" s="5" t="str">
        <f t="shared" si="155"/>
        <v>62--</v>
      </c>
      <c r="F440" s="5" t="str">
        <f>VLOOKUP(E440,Vlookups!K:M,3,FALSE)</f>
        <v>Op Exp</v>
      </c>
      <c r="G440" s="5" t="str">
        <f t="shared" si="156"/>
        <v>6299</v>
      </c>
      <c r="H440" s="5" t="str">
        <f t="shared" si="157"/>
        <v>MISC. CONTRACTED SERVICE</v>
      </c>
      <c r="I440" s="5" t="str">
        <f t="shared" si="158"/>
        <v>015</v>
      </c>
      <c r="J440" s="5" t="str">
        <f>VLOOKUP(I440,Vlookups!A:D,2,FALSE)</f>
        <v>KATY MIDDLE SCHOOL</v>
      </c>
      <c r="K440" s="5" t="str">
        <f>VLOOKUP(I440,Vlookups!A:D,3,FALSE)</f>
        <v>KATY K8</v>
      </c>
      <c r="L440" s="5" t="str">
        <f t="shared" si="159"/>
        <v>99</v>
      </c>
      <c r="M440" s="5" t="str">
        <f t="shared" si="160"/>
        <v>950</v>
      </c>
      <c r="N440" s="5" t="str">
        <f>VLOOKUP(M440,Vlookups!G:I,2,FALSE)</f>
        <v>FOOD SERVICE</v>
      </c>
      <c r="O440" s="5" t="str">
        <f>VLOOKUP(M440,Vlookups!G:I,3,FALSE)</f>
        <v>MAINT</v>
      </c>
      <c r="P440" s="6">
        <f t="shared" si="161"/>
        <v>164000</v>
      </c>
      <c r="Q440" s="6">
        <f t="shared" si="162"/>
        <v>0</v>
      </c>
      <c r="R440" s="6">
        <f t="shared" si="163"/>
        <v>106317.05</v>
      </c>
      <c r="S440" s="6">
        <f t="shared" si="164"/>
        <v>219237</v>
      </c>
      <c r="T440" s="6">
        <f t="shared" si="165"/>
        <v>55237</v>
      </c>
      <c r="U440" t="s">
        <v>479</v>
      </c>
      <c r="V440" t="s">
        <v>49</v>
      </c>
      <c r="W440" s="2">
        <v>164000</v>
      </c>
      <c r="X440" s="2">
        <v>0</v>
      </c>
      <c r="Y440" s="2">
        <v>106317.05</v>
      </c>
      <c r="Z440" s="2">
        <v>57682.95</v>
      </c>
      <c r="AA440" s="2">
        <v>219237</v>
      </c>
      <c r="AB440" s="2">
        <v>55237</v>
      </c>
    </row>
    <row r="441" spans="1:28">
      <c r="A441" s="5" t="str">
        <f t="shared" si="152"/>
        <v>240</v>
      </c>
      <c r="B441" s="5" t="str">
        <f>VLOOKUP(A441,Vlookups!O:P,2,FALSE)</f>
        <v>FOOD</v>
      </c>
      <c r="C441" s="5" t="str">
        <f t="shared" si="153"/>
        <v>E</v>
      </c>
      <c r="D441" s="5" t="str">
        <f t="shared" si="154"/>
        <v>35</v>
      </c>
      <c r="E441" s="5" t="str">
        <f t="shared" si="155"/>
        <v>62--</v>
      </c>
      <c r="F441" s="5" t="str">
        <f>VLOOKUP(E441,Vlookups!K:M,3,FALSE)</f>
        <v>Op Exp</v>
      </c>
      <c r="G441" s="5" t="str">
        <f t="shared" si="156"/>
        <v>6299</v>
      </c>
      <c r="H441" s="5" t="str">
        <f t="shared" si="157"/>
        <v>MISC. CONTRACTED SERVICE</v>
      </c>
      <c r="I441" s="5" t="str">
        <f t="shared" si="158"/>
        <v>016</v>
      </c>
      <c r="J441" s="5" t="str">
        <f>VLOOKUP(I441,Vlookups!A:D,2,FALSE)</f>
        <v>WESTPARK ELEMENTARY SCHOOL</v>
      </c>
      <c r="K441" s="5" t="str">
        <f>VLOOKUP(I441,Vlookups!A:D,3,FALSE)</f>
        <v>WESTPARK K8</v>
      </c>
      <c r="L441" s="5" t="str">
        <f t="shared" si="159"/>
        <v>99</v>
      </c>
      <c r="M441" s="5" t="str">
        <f t="shared" si="160"/>
        <v>950</v>
      </c>
      <c r="N441" s="5" t="str">
        <f>VLOOKUP(M441,Vlookups!G:I,2,FALSE)</f>
        <v>FOOD SERVICE</v>
      </c>
      <c r="O441" s="5" t="str">
        <f>VLOOKUP(M441,Vlookups!G:I,3,FALSE)</f>
        <v>MAINT</v>
      </c>
      <c r="P441" s="6">
        <f t="shared" si="161"/>
        <v>384000</v>
      </c>
      <c r="Q441" s="6">
        <f t="shared" si="162"/>
        <v>0</v>
      </c>
      <c r="R441" s="6">
        <f t="shared" si="163"/>
        <v>239439.09</v>
      </c>
      <c r="S441" s="6">
        <f t="shared" si="164"/>
        <v>440378</v>
      </c>
      <c r="T441" s="6">
        <f t="shared" si="165"/>
        <v>56378</v>
      </c>
      <c r="U441" t="s">
        <v>480</v>
      </c>
      <c r="V441" t="s">
        <v>49</v>
      </c>
      <c r="W441" s="2">
        <v>384000</v>
      </c>
      <c r="X441" s="2">
        <v>0</v>
      </c>
      <c r="Y441" s="2">
        <v>239439.09</v>
      </c>
      <c r="Z441" s="2">
        <v>144560.91</v>
      </c>
      <c r="AA441" s="2">
        <v>440378</v>
      </c>
      <c r="AB441" s="2">
        <v>56378</v>
      </c>
    </row>
    <row r="442" spans="1:28">
      <c r="A442" s="5" t="str">
        <f t="shared" si="152"/>
        <v>240</v>
      </c>
      <c r="B442" s="5" t="str">
        <f>VLOOKUP(A442,Vlookups!O:P,2,FALSE)</f>
        <v>FOOD</v>
      </c>
      <c r="C442" s="5" t="str">
        <f t="shared" si="153"/>
        <v>E</v>
      </c>
      <c r="D442" s="5" t="str">
        <f t="shared" si="154"/>
        <v>35</v>
      </c>
      <c r="E442" s="5" t="str">
        <f t="shared" si="155"/>
        <v>62--</v>
      </c>
      <c r="F442" s="5" t="str">
        <f>VLOOKUP(E442,Vlookups!K:M,3,FALSE)</f>
        <v>Op Exp</v>
      </c>
      <c r="G442" s="5" t="str">
        <f t="shared" si="156"/>
        <v>6299</v>
      </c>
      <c r="H442" s="5" t="str">
        <f t="shared" si="157"/>
        <v>MISC. CONTRACTED SERVICE</v>
      </c>
      <c r="I442" s="5" t="str">
        <f t="shared" si="158"/>
        <v>017</v>
      </c>
      <c r="J442" s="5" t="str">
        <f>VLOOKUP(I442,Vlookups!A:D,2,FALSE)</f>
        <v>WESTPARK MIDDLE SCHOOL</v>
      </c>
      <c r="K442" s="5" t="str">
        <f>VLOOKUP(I442,Vlookups!A:D,3,FALSE)</f>
        <v>WESTPARK K8</v>
      </c>
      <c r="L442" s="5" t="str">
        <f t="shared" si="159"/>
        <v>99</v>
      </c>
      <c r="M442" s="5" t="str">
        <f t="shared" si="160"/>
        <v>950</v>
      </c>
      <c r="N442" s="5" t="str">
        <f>VLOOKUP(M442,Vlookups!G:I,2,FALSE)</f>
        <v>FOOD SERVICE</v>
      </c>
      <c r="O442" s="5" t="str">
        <f>VLOOKUP(M442,Vlookups!G:I,3,FALSE)</f>
        <v>MAINT</v>
      </c>
      <c r="P442" s="6">
        <f t="shared" si="161"/>
        <v>182000</v>
      </c>
      <c r="Q442" s="6">
        <f t="shared" si="162"/>
        <v>0</v>
      </c>
      <c r="R442" s="6">
        <f t="shared" si="163"/>
        <v>120350.26</v>
      </c>
      <c r="S442" s="6">
        <f t="shared" si="164"/>
        <v>216902</v>
      </c>
      <c r="T442" s="6">
        <f t="shared" si="165"/>
        <v>34902</v>
      </c>
      <c r="U442" t="s">
        <v>481</v>
      </c>
      <c r="V442" t="s">
        <v>49</v>
      </c>
      <c r="W442" s="2">
        <v>182000</v>
      </c>
      <c r="X442" s="2">
        <v>0</v>
      </c>
      <c r="Y442" s="2">
        <v>120350.26</v>
      </c>
      <c r="Z442" s="2">
        <v>61649.74</v>
      </c>
      <c r="AA442" s="2">
        <v>216902</v>
      </c>
      <c r="AB442" s="2">
        <v>34902</v>
      </c>
    </row>
    <row r="443" spans="1:28">
      <c r="A443" s="5" t="str">
        <f t="shared" si="152"/>
        <v>240</v>
      </c>
      <c r="B443" s="5" t="str">
        <f>VLOOKUP(A443,Vlookups!O:P,2,FALSE)</f>
        <v>FOOD</v>
      </c>
      <c r="C443" s="5" t="str">
        <f t="shared" si="153"/>
        <v>E</v>
      </c>
      <c r="D443" s="5" t="str">
        <f t="shared" si="154"/>
        <v>35</v>
      </c>
      <c r="E443" s="5" t="str">
        <f t="shared" si="155"/>
        <v>62--</v>
      </c>
      <c r="F443" s="5" t="str">
        <f>VLOOKUP(E443,Vlookups!K:M,3,FALSE)</f>
        <v>Op Exp</v>
      </c>
      <c r="G443" s="5" t="str">
        <f t="shared" si="156"/>
        <v>6299</v>
      </c>
      <c r="H443" s="5" t="str">
        <f t="shared" si="157"/>
        <v>MISC. CONTRACTED SERVICE</v>
      </c>
      <c r="I443" s="5" t="str">
        <f t="shared" si="158"/>
        <v>018</v>
      </c>
      <c r="J443" s="5" t="str">
        <f>VLOOKUP(I443,Vlookups!A:D,2,FALSE)</f>
        <v>KATY/WEST PARK HS</v>
      </c>
      <c r="K443" s="5" t="str">
        <f>VLOOKUP(I443,Vlookups!A:D,3,FALSE)</f>
        <v>KATY WESTPARK HS</v>
      </c>
      <c r="L443" s="5" t="str">
        <f t="shared" si="159"/>
        <v>99</v>
      </c>
      <c r="M443" s="5" t="str">
        <f t="shared" si="160"/>
        <v>950</v>
      </c>
      <c r="N443" s="5" t="str">
        <f>VLOOKUP(M443,Vlookups!G:I,2,FALSE)</f>
        <v>FOOD SERVICE</v>
      </c>
      <c r="O443" s="5" t="str">
        <f>VLOOKUP(M443,Vlookups!G:I,3,FALSE)</f>
        <v>MAINT</v>
      </c>
      <c r="P443" s="6">
        <f t="shared" si="161"/>
        <v>324000</v>
      </c>
      <c r="Q443" s="6">
        <f t="shared" si="162"/>
        <v>0</v>
      </c>
      <c r="R443" s="6">
        <f t="shared" si="163"/>
        <v>210353.64</v>
      </c>
      <c r="S443" s="6">
        <f t="shared" si="164"/>
        <v>353543</v>
      </c>
      <c r="T443" s="6">
        <f t="shared" si="165"/>
        <v>29543</v>
      </c>
      <c r="U443" t="s">
        <v>482</v>
      </c>
      <c r="V443" t="s">
        <v>49</v>
      </c>
      <c r="W443" s="2">
        <v>324000</v>
      </c>
      <c r="X443" s="2">
        <v>0</v>
      </c>
      <c r="Y443" s="2">
        <v>210353.64</v>
      </c>
      <c r="Z443" s="2">
        <v>113646.36</v>
      </c>
      <c r="AA443" s="2">
        <v>353543</v>
      </c>
      <c r="AB443" s="2">
        <v>29543</v>
      </c>
    </row>
    <row r="444" spans="1:28">
      <c r="A444" s="5" t="str">
        <f t="shared" si="152"/>
        <v>240</v>
      </c>
      <c r="B444" s="5" t="str">
        <f>VLOOKUP(A444,Vlookups!O:P,2,FALSE)</f>
        <v>FOOD</v>
      </c>
      <c r="C444" s="5" t="str">
        <f t="shared" si="153"/>
        <v>E</v>
      </c>
      <c r="D444" s="5" t="str">
        <f t="shared" si="154"/>
        <v>35</v>
      </c>
      <c r="E444" s="5" t="str">
        <f t="shared" si="155"/>
        <v>62--</v>
      </c>
      <c r="F444" s="5" t="str">
        <f>VLOOKUP(E444,Vlookups!K:M,3,FALSE)</f>
        <v>Op Exp</v>
      </c>
      <c r="G444" s="5" t="str">
        <f t="shared" si="156"/>
        <v>6299</v>
      </c>
      <c r="H444" s="5" t="str">
        <f t="shared" si="157"/>
        <v>MISC. CONTRACTED SERVICE</v>
      </c>
      <c r="I444" s="5" t="str">
        <f t="shared" si="158"/>
        <v>019</v>
      </c>
      <c r="J444" s="5" t="str">
        <f>VLOOKUP(I444,Vlookups!A:D,2,FALSE)</f>
        <v>LANCASTER ELEMENTARY</v>
      </c>
      <c r="K444" s="5" t="str">
        <f>VLOOKUP(I444,Vlookups!A:D,3,FALSE)</f>
        <v>LANCASTER K8</v>
      </c>
      <c r="L444" s="5" t="str">
        <f t="shared" si="159"/>
        <v>99</v>
      </c>
      <c r="M444" s="5" t="str">
        <f t="shared" si="160"/>
        <v>950</v>
      </c>
      <c r="N444" s="5" t="str">
        <f>VLOOKUP(M444,Vlookups!G:I,2,FALSE)</f>
        <v>FOOD SERVICE</v>
      </c>
      <c r="O444" s="5" t="str">
        <f>VLOOKUP(M444,Vlookups!G:I,3,FALSE)</f>
        <v>MAINT</v>
      </c>
      <c r="P444" s="6">
        <f t="shared" si="161"/>
        <v>400000</v>
      </c>
      <c r="Q444" s="6">
        <f t="shared" si="162"/>
        <v>0</v>
      </c>
      <c r="R444" s="6">
        <f t="shared" si="163"/>
        <v>247570.24</v>
      </c>
      <c r="S444" s="6">
        <f t="shared" si="164"/>
        <v>524152</v>
      </c>
      <c r="T444" s="6">
        <f t="shared" si="165"/>
        <v>124152</v>
      </c>
      <c r="U444" t="s">
        <v>483</v>
      </c>
      <c r="V444" t="s">
        <v>49</v>
      </c>
      <c r="W444" s="2">
        <v>400000</v>
      </c>
      <c r="X444" s="2">
        <v>0</v>
      </c>
      <c r="Y444" s="2">
        <v>247570.24</v>
      </c>
      <c r="Z444" s="2">
        <v>152429.76000000001</v>
      </c>
      <c r="AA444" s="2">
        <v>524152</v>
      </c>
      <c r="AB444" s="2">
        <v>124152</v>
      </c>
    </row>
    <row r="445" spans="1:28">
      <c r="A445" s="5" t="str">
        <f t="shared" si="152"/>
        <v>240</v>
      </c>
      <c r="B445" s="5" t="str">
        <f>VLOOKUP(A445,Vlookups!O:P,2,FALSE)</f>
        <v>FOOD</v>
      </c>
      <c r="C445" s="5" t="str">
        <f t="shared" si="153"/>
        <v>E</v>
      </c>
      <c r="D445" s="5" t="str">
        <f t="shared" si="154"/>
        <v>35</v>
      </c>
      <c r="E445" s="5" t="str">
        <f t="shared" si="155"/>
        <v>62--</v>
      </c>
      <c r="F445" s="5" t="str">
        <f>VLOOKUP(E445,Vlookups!K:M,3,FALSE)</f>
        <v>Op Exp</v>
      </c>
      <c r="G445" s="5" t="str">
        <f t="shared" si="156"/>
        <v>6299</v>
      </c>
      <c r="H445" s="5" t="str">
        <f t="shared" si="157"/>
        <v>MISC. CONTRACTED SERVICE</v>
      </c>
      <c r="I445" s="5" t="str">
        <f t="shared" si="158"/>
        <v>020</v>
      </c>
      <c r="J445" s="5" t="str">
        <f>VLOOKUP(I445,Vlookups!A:D,2,FALSE)</f>
        <v>LANCASTER MIDDLE SCHOOL</v>
      </c>
      <c r="K445" s="5" t="str">
        <f>VLOOKUP(I445,Vlookups!A:D,3,FALSE)</f>
        <v>LANCASTER K8</v>
      </c>
      <c r="L445" s="5" t="str">
        <f t="shared" si="159"/>
        <v>99</v>
      </c>
      <c r="M445" s="5" t="str">
        <f t="shared" si="160"/>
        <v>950</v>
      </c>
      <c r="N445" s="5" t="str">
        <f>VLOOKUP(M445,Vlookups!G:I,2,FALSE)</f>
        <v>FOOD SERVICE</v>
      </c>
      <c r="O445" s="5" t="str">
        <f>VLOOKUP(M445,Vlookups!G:I,3,FALSE)</f>
        <v>MAINT</v>
      </c>
      <c r="P445" s="6">
        <f t="shared" si="161"/>
        <v>174000</v>
      </c>
      <c r="Q445" s="6">
        <f t="shared" si="162"/>
        <v>0</v>
      </c>
      <c r="R445" s="6">
        <f t="shared" si="163"/>
        <v>109249.78</v>
      </c>
      <c r="S445" s="6">
        <f t="shared" si="164"/>
        <v>258164</v>
      </c>
      <c r="T445" s="6">
        <f t="shared" si="165"/>
        <v>84164</v>
      </c>
      <c r="U445" t="s">
        <v>484</v>
      </c>
      <c r="V445" t="s">
        <v>49</v>
      </c>
      <c r="W445" s="2">
        <v>174000</v>
      </c>
      <c r="X445" s="2">
        <v>0</v>
      </c>
      <c r="Y445" s="2">
        <v>109249.78</v>
      </c>
      <c r="Z445" s="2">
        <v>64750.22</v>
      </c>
      <c r="AA445" s="2">
        <v>258164</v>
      </c>
      <c r="AB445" s="2">
        <v>84164</v>
      </c>
    </row>
    <row r="446" spans="1:28">
      <c r="A446" s="5" t="str">
        <f t="shared" si="152"/>
        <v>240</v>
      </c>
      <c r="B446" s="5" t="str">
        <f>VLOOKUP(A446,Vlookups!O:P,2,FALSE)</f>
        <v>FOOD</v>
      </c>
      <c r="C446" s="5" t="str">
        <f t="shared" si="153"/>
        <v>E</v>
      </c>
      <c r="D446" s="5" t="str">
        <f t="shared" si="154"/>
        <v>35</v>
      </c>
      <c r="E446" s="5" t="str">
        <f t="shared" si="155"/>
        <v>62--</v>
      </c>
      <c r="F446" s="5" t="str">
        <f>VLOOKUP(E446,Vlookups!K:M,3,FALSE)</f>
        <v>Op Exp</v>
      </c>
      <c r="G446" s="5" t="str">
        <f t="shared" si="156"/>
        <v>6299</v>
      </c>
      <c r="H446" s="5" t="str">
        <f t="shared" si="157"/>
        <v>MISC. CONTRACTED SERVICE</v>
      </c>
      <c r="I446" s="5" t="str">
        <f t="shared" si="158"/>
        <v>021</v>
      </c>
      <c r="J446" s="5" t="str">
        <f>VLOOKUP(I446,Vlookups!A:D,2,FALSE)</f>
        <v>WOODHAVEN ELEMENTARY</v>
      </c>
      <c r="K446" s="5" t="str">
        <f>VLOOKUP(I446,Vlookups!A:D,3,FALSE)</f>
        <v>WOODHAVEN K8</v>
      </c>
      <c r="L446" s="5" t="str">
        <f t="shared" si="159"/>
        <v>99</v>
      </c>
      <c r="M446" s="5" t="str">
        <f t="shared" si="160"/>
        <v>950</v>
      </c>
      <c r="N446" s="5" t="str">
        <f>VLOOKUP(M446,Vlookups!G:I,2,FALSE)</f>
        <v>FOOD SERVICE</v>
      </c>
      <c r="O446" s="5" t="str">
        <f>VLOOKUP(M446,Vlookups!G:I,3,FALSE)</f>
        <v>MAINT</v>
      </c>
      <c r="P446" s="6">
        <f t="shared" si="161"/>
        <v>322000</v>
      </c>
      <c r="Q446" s="6">
        <f t="shared" si="162"/>
        <v>0</v>
      </c>
      <c r="R446" s="6">
        <f t="shared" si="163"/>
        <v>195573.92</v>
      </c>
      <c r="S446" s="6">
        <f t="shared" si="164"/>
        <v>447447</v>
      </c>
      <c r="T446" s="6">
        <f t="shared" si="165"/>
        <v>125447</v>
      </c>
      <c r="U446" t="s">
        <v>485</v>
      </c>
      <c r="V446" t="s">
        <v>49</v>
      </c>
      <c r="W446" s="2">
        <v>322000</v>
      </c>
      <c r="X446" s="2">
        <v>0</v>
      </c>
      <c r="Y446" s="2">
        <v>195573.92</v>
      </c>
      <c r="Z446" s="2">
        <v>126426.08</v>
      </c>
      <c r="AA446" s="2">
        <v>447447</v>
      </c>
      <c r="AB446" s="2">
        <v>125447</v>
      </c>
    </row>
    <row r="447" spans="1:28">
      <c r="A447" s="5" t="str">
        <f t="shared" si="152"/>
        <v>240</v>
      </c>
      <c r="B447" s="5" t="str">
        <f>VLOOKUP(A447,Vlookups!O:P,2,FALSE)</f>
        <v>FOOD</v>
      </c>
      <c r="C447" s="5" t="str">
        <f t="shared" si="153"/>
        <v>E</v>
      </c>
      <c r="D447" s="5" t="str">
        <f t="shared" si="154"/>
        <v>35</v>
      </c>
      <c r="E447" s="5" t="str">
        <f t="shared" si="155"/>
        <v>62--</v>
      </c>
      <c r="F447" s="5" t="str">
        <f>VLOOKUP(E447,Vlookups!K:M,3,FALSE)</f>
        <v>Op Exp</v>
      </c>
      <c r="G447" s="5" t="str">
        <f t="shared" si="156"/>
        <v>6299</v>
      </c>
      <c r="H447" s="5" t="str">
        <f t="shared" si="157"/>
        <v>MISC. CONTRACTED SERVICE</v>
      </c>
      <c r="I447" s="5" t="str">
        <f t="shared" si="158"/>
        <v>022</v>
      </c>
      <c r="J447" s="5" t="str">
        <f>VLOOKUP(I447,Vlookups!A:D,2,FALSE)</f>
        <v>WOODHAVEN MIDDLE SCHOOL</v>
      </c>
      <c r="K447" s="5" t="str">
        <f>VLOOKUP(I447,Vlookups!A:D,3,FALSE)</f>
        <v>WOODHAVEN K8</v>
      </c>
      <c r="L447" s="5" t="str">
        <f t="shared" si="159"/>
        <v>99</v>
      </c>
      <c r="M447" s="5" t="str">
        <f t="shared" si="160"/>
        <v>950</v>
      </c>
      <c r="N447" s="5" t="str">
        <f>VLOOKUP(M447,Vlookups!G:I,2,FALSE)</f>
        <v>FOOD SERVICE</v>
      </c>
      <c r="O447" s="5" t="str">
        <f>VLOOKUP(M447,Vlookups!G:I,3,FALSE)</f>
        <v>MAINT</v>
      </c>
      <c r="P447" s="6">
        <f t="shared" si="161"/>
        <v>142000</v>
      </c>
      <c r="Q447" s="6">
        <f t="shared" si="162"/>
        <v>0</v>
      </c>
      <c r="R447" s="6">
        <f t="shared" si="163"/>
        <v>84159.23</v>
      </c>
      <c r="S447" s="6">
        <f t="shared" si="164"/>
        <v>219885</v>
      </c>
      <c r="T447" s="6">
        <f t="shared" si="165"/>
        <v>77885</v>
      </c>
      <c r="U447" t="s">
        <v>486</v>
      </c>
      <c r="V447" t="s">
        <v>49</v>
      </c>
      <c r="W447" s="2">
        <v>142000</v>
      </c>
      <c r="X447" s="2">
        <v>0</v>
      </c>
      <c r="Y447" s="2">
        <v>84159.23</v>
      </c>
      <c r="Z447" s="2">
        <v>57840.77</v>
      </c>
      <c r="AA447" s="2">
        <v>219885</v>
      </c>
      <c r="AB447" s="2">
        <v>77885</v>
      </c>
    </row>
    <row r="448" spans="1:28">
      <c r="A448" s="5" t="str">
        <f t="shared" si="152"/>
        <v>240</v>
      </c>
      <c r="B448" s="5" t="str">
        <f>VLOOKUP(A448,Vlookups!O:P,2,FALSE)</f>
        <v>FOOD</v>
      </c>
      <c r="C448" s="5" t="str">
        <f t="shared" si="153"/>
        <v>E</v>
      </c>
      <c r="D448" s="5" t="str">
        <f t="shared" si="154"/>
        <v>35</v>
      </c>
      <c r="E448" s="5" t="str">
        <f t="shared" si="155"/>
        <v>62--</v>
      </c>
      <c r="F448" s="5" t="str">
        <f>VLOOKUP(E448,Vlookups!K:M,3,FALSE)</f>
        <v>Op Exp</v>
      </c>
      <c r="G448" s="5" t="str">
        <f t="shared" si="156"/>
        <v>6299</v>
      </c>
      <c r="H448" s="5" t="str">
        <f t="shared" si="157"/>
        <v>MISC. CONTRACTED SERVICE</v>
      </c>
      <c r="I448" s="5" t="str">
        <f t="shared" si="158"/>
        <v>023</v>
      </c>
      <c r="J448" s="5" t="str">
        <f>VLOOKUP(I448,Vlookups!A:D,2,FALSE)</f>
        <v>SAGINAW ELEMENTARY</v>
      </c>
      <c r="K448" s="5" t="str">
        <f>VLOOKUP(I448,Vlookups!A:D,3,FALSE)</f>
        <v>SAGINAW K8</v>
      </c>
      <c r="L448" s="5" t="str">
        <f t="shared" si="159"/>
        <v>99</v>
      </c>
      <c r="M448" s="5" t="str">
        <f t="shared" si="160"/>
        <v>950</v>
      </c>
      <c r="N448" s="5" t="str">
        <f>VLOOKUP(M448,Vlookups!G:I,2,FALSE)</f>
        <v>FOOD SERVICE</v>
      </c>
      <c r="O448" s="5" t="str">
        <f>VLOOKUP(M448,Vlookups!G:I,3,FALSE)</f>
        <v>MAINT</v>
      </c>
      <c r="P448" s="6">
        <f t="shared" si="161"/>
        <v>402000</v>
      </c>
      <c r="Q448" s="6">
        <f t="shared" si="162"/>
        <v>0</v>
      </c>
      <c r="R448" s="6">
        <f t="shared" si="163"/>
        <v>260840.11</v>
      </c>
      <c r="S448" s="6">
        <f t="shared" si="164"/>
        <v>434235</v>
      </c>
      <c r="T448" s="6">
        <f t="shared" si="165"/>
        <v>32235</v>
      </c>
      <c r="U448" t="s">
        <v>487</v>
      </c>
      <c r="V448" t="s">
        <v>49</v>
      </c>
      <c r="W448" s="2">
        <v>402000</v>
      </c>
      <c r="X448" s="2">
        <v>0</v>
      </c>
      <c r="Y448" s="2">
        <v>260840.11</v>
      </c>
      <c r="Z448" s="2">
        <v>141159.89000000001</v>
      </c>
      <c r="AA448" s="2">
        <v>434235</v>
      </c>
      <c r="AB448" s="2">
        <v>32235</v>
      </c>
    </row>
    <row r="449" spans="1:28">
      <c r="A449" s="5" t="str">
        <f t="shared" si="152"/>
        <v>240</v>
      </c>
      <c r="B449" s="5" t="str">
        <f>VLOOKUP(A449,Vlookups!O:P,2,FALSE)</f>
        <v>FOOD</v>
      </c>
      <c r="C449" s="5" t="str">
        <f t="shared" si="153"/>
        <v>E</v>
      </c>
      <c r="D449" s="5" t="str">
        <f t="shared" si="154"/>
        <v>35</v>
      </c>
      <c r="E449" s="5" t="str">
        <f t="shared" si="155"/>
        <v>62--</v>
      </c>
      <c r="F449" s="5" t="str">
        <f>VLOOKUP(E449,Vlookups!K:M,3,FALSE)</f>
        <v>Op Exp</v>
      </c>
      <c r="G449" s="5" t="str">
        <f t="shared" si="156"/>
        <v>6299</v>
      </c>
      <c r="H449" s="5" t="str">
        <f t="shared" si="157"/>
        <v>MISC. CONTRACTED SERVICE</v>
      </c>
      <c r="I449" s="5" t="str">
        <f t="shared" si="158"/>
        <v>024</v>
      </c>
      <c r="J449" s="5" t="str">
        <f>VLOOKUP(I449,Vlookups!A:D,2,FALSE)</f>
        <v>SAGINAW MIDDLE SCHOOL</v>
      </c>
      <c r="K449" s="5" t="str">
        <f>VLOOKUP(I449,Vlookups!A:D,3,FALSE)</f>
        <v>SAGINAW K8</v>
      </c>
      <c r="L449" s="5" t="str">
        <f t="shared" si="159"/>
        <v>99</v>
      </c>
      <c r="M449" s="5" t="str">
        <f t="shared" si="160"/>
        <v>950</v>
      </c>
      <c r="N449" s="5" t="str">
        <f>VLOOKUP(M449,Vlookups!G:I,2,FALSE)</f>
        <v>FOOD SERVICE</v>
      </c>
      <c r="O449" s="5" t="str">
        <f>VLOOKUP(M449,Vlookups!G:I,3,FALSE)</f>
        <v>MAINT</v>
      </c>
      <c r="P449" s="6">
        <f t="shared" si="161"/>
        <v>144000</v>
      </c>
      <c r="Q449" s="6">
        <f t="shared" si="162"/>
        <v>0</v>
      </c>
      <c r="R449" s="6">
        <f t="shared" si="163"/>
        <v>94739.95</v>
      </c>
      <c r="S449" s="6">
        <f t="shared" si="164"/>
        <v>213877</v>
      </c>
      <c r="T449" s="6">
        <f t="shared" si="165"/>
        <v>69877</v>
      </c>
      <c r="U449" t="s">
        <v>488</v>
      </c>
      <c r="V449" t="s">
        <v>49</v>
      </c>
      <c r="W449" s="2">
        <v>144000</v>
      </c>
      <c r="X449" s="2">
        <v>0</v>
      </c>
      <c r="Y449" s="2">
        <v>94739.95</v>
      </c>
      <c r="Z449" s="2">
        <v>49260.05</v>
      </c>
      <c r="AA449" s="2">
        <v>213877</v>
      </c>
      <c r="AB449" s="2">
        <v>69877</v>
      </c>
    </row>
    <row r="450" spans="1:28">
      <c r="A450" s="5" t="str">
        <f t="shared" si="152"/>
        <v>240</v>
      </c>
      <c r="B450" s="5" t="str">
        <f>VLOOKUP(A450,Vlookups!O:P,2,FALSE)</f>
        <v>FOOD</v>
      </c>
      <c r="C450" s="5" t="str">
        <f t="shared" si="153"/>
        <v>E</v>
      </c>
      <c r="D450" s="5" t="str">
        <f t="shared" si="154"/>
        <v>35</v>
      </c>
      <c r="E450" s="5" t="str">
        <f t="shared" si="155"/>
        <v>62--</v>
      </c>
      <c r="F450" s="5" t="str">
        <f>VLOOKUP(E450,Vlookups!K:M,3,FALSE)</f>
        <v>Op Exp</v>
      </c>
      <c r="G450" s="5" t="str">
        <f t="shared" si="156"/>
        <v>6299</v>
      </c>
      <c r="H450" s="5" t="str">
        <f t="shared" si="157"/>
        <v>MISC. CONTRACTED SERVICE</v>
      </c>
      <c r="I450" s="5" t="str">
        <f t="shared" si="158"/>
        <v>025</v>
      </c>
      <c r="J450" s="5" t="str">
        <f>VLOOKUP(I450,Vlookups!A:D,2,FALSE)</f>
        <v>WINDMILL LAKES ELEMENTARY</v>
      </c>
      <c r="K450" s="5" t="str">
        <f>VLOOKUP(I450,Vlookups!A:D,3,FALSE)</f>
        <v>WINDMILL LAKES K8</v>
      </c>
      <c r="L450" s="5" t="str">
        <f t="shared" si="159"/>
        <v>99</v>
      </c>
      <c r="M450" s="5" t="str">
        <f t="shared" si="160"/>
        <v>950</v>
      </c>
      <c r="N450" s="5" t="str">
        <f>VLOOKUP(M450,Vlookups!G:I,2,FALSE)</f>
        <v>FOOD SERVICE</v>
      </c>
      <c r="O450" s="5" t="str">
        <f>VLOOKUP(M450,Vlookups!G:I,3,FALSE)</f>
        <v>MAINT</v>
      </c>
      <c r="P450" s="6">
        <f t="shared" si="161"/>
        <v>454000</v>
      </c>
      <c r="Q450" s="6">
        <f t="shared" si="162"/>
        <v>0</v>
      </c>
      <c r="R450" s="6">
        <f t="shared" si="163"/>
        <v>284065.86</v>
      </c>
      <c r="S450" s="6">
        <f t="shared" si="164"/>
        <v>506840</v>
      </c>
      <c r="T450" s="6">
        <f t="shared" si="165"/>
        <v>52840</v>
      </c>
      <c r="U450" t="s">
        <v>489</v>
      </c>
      <c r="V450" t="s">
        <v>49</v>
      </c>
      <c r="W450" s="2">
        <v>454000</v>
      </c>
      <c r="X450" s="2">
        <v>0</v>
      </c>
      <c r="Y450" s="2">
        <v>284065.86</v>
      </c>
      <c r="Z450" s="2">
        <v>169934.14</v>
      </c>
      <c r="AA450" s="2">
        <v>506840</v>
      </c>
      <c r="AB450" s="2">
        <v>52840</v>
      </c>
    </row>
    <row r="451" spans="1:28">
      <c r="A451" s="5" t="str">
        <f t="shared" si="152"/>
        <v>240</v>
      </c>
      <c r="B451" s="5" t="str">
        <f>VLOOKUP(A451,Vlookups!O:P,2,FALSE)</f>
        <v>FOOD</v>
      </c>
      <c r="C451" s="5" t="str">
        <f t="shared" si="153"/>
        <v>E</v>
      </c>
      <c r="D451" s="5" t="str">
        <f t="shared" si="154"/>
        <v>35</v>
      </c>
      <c r="E451" s="5" t="str">
        <f t="shared" si="155"/>
        <v>62--</v>
      </c>
      <c r="F451" s="5" t="str">
        <f>VLOOKUP(E451,Vlookups!K:M,3,FALSE)</f>
        <v>Op Exp</v>
      </c>
      <c r="G451" s="5" t="str">
        <f t="shared" si="156"/>
        <v>6299</v>
      </c>
      <c r="H451" s="5" t="str">
        <f t="shared" si="157"/>
        <v>MISC. CONTRACTED SERVICE</v>
      </c>
      <c r="I451" s="5" t="str">
        <f t="shared" si="158"/>
        <v>026</v>
      </c>
      <c r="J451" s="5" t="str">
        <f>VLOOKUP(I451,Vlookups!A:D,2,FALSE)</f>
        <v>WM LAKES MIDDLE SCHOOL</v>
      </c>
      <c r="K451" s="5" t="str">
        <f>VLOOKUP(I451,Vlookups!A:D,3,FALSE)</f>
        <v>WINDMILL LAKES K8</v>
      </c>
      <c r="L451" s="5" t="str">
        <f t="shared" si="159"/>
        <v>99</v>
      </c>
      <c r="M451" s="5" t="str">
        <f t="shared" si="160"/>
        <v>950</v>
      </c>
      <c r="N451" s="5" t="str">
        <f>VLOOKUP(M451,Vlookups!G:I,2,FALSE)</f>
        <v>FOOD SERVICE</v>
      </c>
      <c r="O451" s="5" t="str">
        <f>VLOOKUP(M451,Vlookups!G:I,3,FALSE)</f>
        <v>MAINT</v>
      </c>
      <c r="P451" s="6">
        <f t="shared" si="161"/>
        <v>204000</v>
      </c>
      <c r="Q451" s="6">
        <f t="shared" si="162"/>
        <v>0</v>
      </c>
      <c r="R451" s="6">
        <f t="shared" si="163"/>
        <v>128984.1</v>
      </c>
      <c r="S451" s="6">
        <f t="shared" si="164"/>
        <v>249637</v>
      </c>
      <c r="T451" s="6">
        <f t="shared" si="165"/>
        <v>45637</v>
      </c>
      <c r="U451" t="s">
        <v>490</v>
      </c>
      <c r="V451" t="s">
        <v>49</v>
      </c>
      <c r="W451" s="2">
        <v>204000</v>
      </c>
      <c r="X451" s="2">
        <v>0</v>
      </c>
      <c r="Y451" s="2">
        <v>128984.1</v>
      </c>
      <c r="Z451" s="2">
        <v>75015.899999999994</v>
      </c>
      <c r="AA451" s="2">
        <v>249637</v>
      </c>
      <c r="AB451" s="2">
        <v>45637</v>
      </c>
    </row>
    <row r="452" spans="1:28">
      <c r="A452" s="5" t="str">
        <f t="shared" si="152"/>
        <v>240</v>
      </c>
      <c r="B452" s="5" t="str">
        <f>VLOOKUP(A452,Vlookups!O:P,2,FALSE)</f>
        <v>FOOD</v>
      </c>
      <c r="C452" s="5" t="str">
        <f t="shared" si="153"/>
        <v>E</v>
      </c>
      <c r="D452" s="5" t="str">
        <f t="shared" si="154"/>
        <v>35</v>
      </c>
      <c r="E452" s="5" t="str">
        <f t="shared" si="155"/>
        <v>62--</v>
      </c>
      <c r="F452" s="5" t="str">
        <f>VLOOKUP(E452,Vlookups!K:M,3,FALSE)</f>
        <v>Op Exp</v>
      </c>
      <c r="G452" s="5" t="str">
        <f t="shared" si="156"/>
        <v>6299</v>
      </c>
      <c r="H452" s="5" t="str">
        <f t="shared" si="157"/>
        <v>MISC. CONTRACTED SERVICE</v>
      </c>
      <c r="I452" s="5" t="str">
        <f t="shared" si="158"/>
        <v>027</v>
      </c>
      <c r="J452" s="5" t="str">
        <f>VLOOKUP(I452,Vlookups!A:D,2,FALSE)</f>
        <v>HOUSTON OREM ELEMENTARY</v>
      </c>
      <c r="K452" s="5" t="str">
        <f>VLOOKUP(I452,Vlookups!A:D,3,FALSE)</f>
        <v>OREM K8</v>
      </c>
      <c r="L452" s="5" t="str">
        <f t="shared" si="159"/>
        <v>99</v>
      </c>
      <c r="M452" s="5" t="str">
        <f t="shared" si="160"/>
        <v>950</v>
      </c>
      <c r="N452" s="5" t="str">
        <f>VLOOKUP(M452,Vlookups!G:I,2,FALSE)</f>
        <v>FOOD SERVICE</v>
      </c>
      <c r="O452" s="5" t="str">
        <f>VLOOKUP(M452,Vlookups!G:I,3,FALSE)</f>
        <v>MAINT</v>
      </c>
      <c r="P452" s="6">
        <f t="shared" si="161"/>
        <v>352000</v>
      </c>
      <c r="Q452" s="6">
        <f t="shared" si="162"/>
        <v>0</v>
      </c>
      <c r="R452" s="6">
        <f t="shared" si="163"/>
        <v>219814.56</v>
      </c>
      <c r="S452" s="6">
        <f t="shared" si="164"/>
        <v>438392</v>
      </c>
      <c r="T452" s="6">
        <f t="shared" si="165"/>
        <v>86392</v>
      </c>
      <c r="U452" t="s">
        <v>491</v>
      </c>
      <c r="V452" t="s">
        <v>49</v>
      </c>
      <c r="W452" s="2">
        <v>352000</v>
      </c>
      <c r="X452" s="2">
        <v>0</v>
      </c>
      <c r="Y452" s="2">
        <v>219814.56</v>
      </c>
      <c r="Z452" s="2">
        <v>132185.44</v>
      </c>
      <c r="AA452" s="2">
        <v>438392</v>
      </c>
      <c r="AB452" s="2">
        <v>86392</v>
      </c>
    </row>
    <row r="453" spans="1:28">
      <c r="A453" s="5" t="str">
        <f t="shared" si="152"/>
        <v>240</v>
      </c>
      <c r="B453" s="5" t="str">
        <f>VLOOKUP(A453,Vlookups!O:P,2,FALSE)</f>
        <v>FOOD</v>
      </c>
      <c r="C453" s="5" t="str">
        <f t="shared" si="153"/>
        <v>E</v>
      </c>
      <c r="D453" s="5" t="str">
        <f t="shared" si="154"/>
        <v>35</v>
      </c>
      <c r="E453" s="5" t="str">
        <f t="shared" si="155"/>
        <v>62--</v>
      </c>
      <c r="F453" s="5" t="str">
        <f>VLOOKUP(E453,Vlookups!K:M,3,FALSE)</f>
        <v>Op Exp</v>
      </c>
      <c r="G453" s="5" t="str">
        <f t="shared" si="156"/>
        <v>6299</v>
      </c>
      <c r="H453" s="5" t="str">
        <f t="shared" si="157"/>
        <v>MISC. CONTRACTED SERVICE</v>
      </c>
      <c r="I453" s="5" t="str">
        <f t="shared" si="158"/>
        <v>028</v>
      </c>
      <c r="J453" s="5" t="str">
        <f>VLOOKUP(I453,Vlookups!A:D,2,FALSE)</f>
        <v>HOUSTON OREM MIDDLE SCHOOL</v>
      </c>
      <c r="K453" s="5" t="str">
        <f>VLOOKUP(I453,Vlookups!A:D,3,FALSE)</f>
        <v>OREM K8</v>
      </c>
      <c r="L453" s="5" t="str">
        <f t="shared" si="159"/>
        <v>99</v>
      </c>
      <c r="M453" s="5" t="str">
        <f t="shared" si="160"/>
        <v>950</v>
      </c>
      <c r="N453" s="5" t="str">
        <f>VLOOKUP(M453,Vlookups!G:I,2,FALSE)</f>
        <v>FOOD SERVICE</v>
      </c>
      <c r="O453" s="5" t="str">
        <f>VLOOKUP(M453,Vlookups!G:I,3,FALSE)</f>
        <v>MAINT</v>
      </c>
      <c r="P453" s="6">
        <f t="shared" si="161"/>
        <v>164000</v>
      </c>
      <c r="Q453" s="6">
        <f t="shared" si="162"/>
        <v>0</v>
      </c>
      <c r="R453" s="6">
        <f t="shared" si="163"/>
        <v>105396.64</v>
      </c>
      <c r="S453" s="6">
        <f t="shared" si="164"/>
        <v>215924</v>
      </c>
      <c r="T453" s="6">
        <f t="shared" si="165"/>
        <v>51924</v>
      </c>
      <c r="U453" t="s">
        <v>492</v>
      </c>
      <c r="V453" t="s">
        <v>49</v>
      </c>
      <c r="W453" s="2">
        <v>164000</v>
      </c>
      <c r="X453" s="2">
        <v>0</v>
      </c>
      <c r="Y453" s="2">
        <v>105396.64</v>
      </c>
      <c r="Z453" s="2">
        <v>58603.360000000001</v>
      </c>
      <c r="AA453" s="2">
        <v>215924</v>
      </c>
      <c r="AB453" s="2">
        <v>51924</v>
      </c>
    </row>
    <row r="454" spans="1:28">
      <c r="A454" s="5" t="str">
        <f t="shared" si="152"/>
        <v>240</v>
      </c>
      <c r="B454" s="5" t="str">
        <f>VLOOKUP(A454,Vlookups!O:P,2,FALSE)</f>
        <v>FOOD</v>
      </c>
      <c r="C454" s="5" t="str">
        <f t="shared" si="153"/>
        <v>E</v>
      </c>
      <c r="D454" s="5" t="str">
        <f t="shared" si="154"/>
        <v>35</v>
      </c>
      <c r="E454" s="5" t="str">
        <f t="shared" si="155"/>
        <v>62--</v>
      </c>
      <c r="F454" s="5" t="str">
        <f>VLOOKUP(E454,Vlookups!K:M,3,FALSE)</f>
        <v>Op Exp</v>
      </c>
      <c r="G454" s="5" t="str">
        <f t="shared" si="156"/>
        <v>6299</v>
      </c>
      <c r="H454" s="5" t="str">
        <f t="shared" si="157"/>
        <v>MISC. CONTRACTED SERVICE</v>
      </c>
      <c r="I454" s="5" t="str">
        <f t="shared" si="158"/>
        <v>030</v>
      </c>
      <c r="J454" s="5" t="str">
        <f>VLOOKUP(I454,Vlookups!A:D,2,FALSE)</f>
        <v>COLLEGE STATION ELEMENTARY</v>
      </c>
      <c r="K454" s="5" t="str">
        <f>VLOOKUP(I454,Vlookups!A:D,3,FALSE)</f>
        <v>COLLEGE STATION K8</v>
      </c>
      <c r="L454" s="5" t="str">
        <f t="shared" si="159"/>
        <v>99</v>
      </c>
      <c r="M454" s="5" t="str">
        <f t="shared" si="160"/>
        <v>950</v>
      </c>
      <c r="N454" s="5" t="str">
        <f>VLOOKUP(M454,Vlookups!G:I,2,FALSE)</f>
        <v>FOOD SERVICE</v>
      </c>
      <c r="O454" s="5" t="str">
        <f>VLOOKUP(M454,Vlookups!G:I,3,FALSE)</f>
        <v>MAINT</v>
      </c>
      <c r="P454" s="6">
        <f t="shared" si="161"/>
        <v>336000</v>
      </c>
      <c r="Q454" s="6">
        <f t="shared" si="162"/>
        <v>0</v>
      </c>
      <c r="R454" s="6">
        <f t="shared" si="163"/>
        <v>216597.3</v>
      </c>
      <c r="S454" s="6">
        <f t="shared" si="164"/>
        <v>391316</v>
      </c>
      <c r="T454" s="6">
        <f t="shared" si="165"/>
        <v>55316</v>
      </c>
      <c r="U454" t="s">
        <v>493</v>
      </c>
      <c r="V454" t="s">
        <v>49</v>
      </c>
      <c r="W454" s="2">
        <v>336000</v>
      </c>
      <c r="X454" s="2">
        <v>0</v>
      </c>
      <c r="Y454" s="2">
        <v>216597.3</v>
      </c>
      <c r="Z454" s="2">
        <v>119402.7</v>
      </c>
      <c r="AA454" s="2">
        <v>391316</v>
      </c>
      <c r="AB454" s="2">
        <v>55316</v>
      </c>
    </row>
    <row r="455" spans="1:28">
      <c r="A455" s="5" t="str">
        <f t="shared" si="152"/>
        <v>240</v>
      </c>
      <c r="B455" s="5" t="str">
        <f>VLOOKUP(A455,Vlookups!O:P,2,FALSE)</f>
        <v>FOOD</v>
      </c>
      <c r="C455" s="5" t="str">
        <f t="shared" si="153"/>
        <v>E</v>
      </c>
      <c r="D455" s="5" t="str">
        <f t="shared" si="154"/>
        <v>35</v>
      </c>
      <c r="E455" s="5" t="str">
        <f t="shared" si="155"/>
        <v>62--</v>
      </c>
      <c r="F455" s="5" t="str">
        <f>VLOOKUP(E455,Vlookups!K:M,3,FALSE)</f>
        <v>Op Exp</v>
      </c>
      <c r="G455" s="5" t="str">
        <f t="shared" si="156"/>
        <v>6299</v>
      </c>
      <c r="H455" s="5" t="str">
        <f t="shared" si="157"/>
        <v>MISC. CONTRACTED SERVICE</v>
      </c>
      <c r="I455" s="5" t="str">
        <f t="shared" si="158"/>
        <v>031</v>
      </c>
      <c r="J455" s="5" t="str">
        <f>VLOOKUP(I455,Vlookups!A:D,2,FALSE)</f>
        <v>COLLEGE STATION MIDDLE SCHOOL</v>
      </c>
      <c r="K455" s="5" t="str">
        <f>VLOOKUP(I455,Vlookups!A:D,3,FALSE)</f>
        <v>COLLEGE STATION K8</v>
      </c>
      <c r="L455" s="5" t="str">
        <f t="shared" si="159"/>
        <v>99</v>
      </c>
      <c r="M455" s="5" t="str">
        <f t="shared" si="160"/>
        <v>950</v>
      </c>
      <c r="N455" s="5" t="str">
        <f>VLOOKUP(M455,Vlookups!G:I,2,FALSE)</f>
        <v>FOOD SERVICE</v>
      </c>
      <c r="O455" s="5" t="str">
        <f>VLOOKUP(M455,Vlookups!G:I,3,FALSE)</f>
        <v>MAINT</v>
      </c>
      <c r="P455" s="6">
        <f t="shared" si="161"/>
        <v>132000</v>
      </c>
      <c r="Q455" s="6">
        <f t="shared" si="162"/>
        <v>0</v>
      </c>
      <c r="R455" s="6">
        <f t="shared" si="163"/>
        <v>87276.77</v>
      </c>
      <c r="S455" s="6">
        <f t="shared" si="164"/>
        <v>192738</v>
      </c>
      <c r="T455" s="6">
        <f t="shared" si="165"/>
        <v>60738</v>
      </c>
      <c r="U455" t="s">
        <v>494</v>
      </c>
      <c r="V455" t="s">
        <v>49</v>
      </c>
      <c r="W455" s="2">
        <v>132000</v>
      </c>
      <c r="X455" s="2">
        <v>0</v>
      </c>
      <c r="Y455" s="2">
        <v>87276.77</v>
      </c>
      <c r="Z455" s="2">
        <v>44723.23</v>
      </c>
      <c r="AA455" s="2">
        <v>192738</v>
      </c>
      <c r="AB455" s="2">
        <v>60738</v>
      </c>
    </row>
    <row r="456" spans="1:28">
      <c r="A456" s="5" t="str">
        <f t="shared" si="152"/>
        <v>240</v>
      </c>
      <c r="B456" s="5" t="str">
        <f>VLOOKUP(A456,Vlookups!O:P,2,FALSE)</f>
        <v>FOOD</v>
      </c>
      <c r="C456" s="5" t="str">
        <f t="shared" si="153"/>
        <v>E</v>
      </c>
      <c r="D456" s="5" t="str">
        <f t="shared" si="154"/>
        <v>35</v>
      </c>
      <c r="E456" s="5" t="str">
        <f t="shared" si="155"/>
        <v>62--</v>
      </c>
      <c r="F456" s="5" t="str">
        <f>VLOOKUP(E456,Vlookups!K:M,3,FALSE)</f>
        <v>Op Exp</v>
      </c>
      <c r="G456" s="5" t="str">
        <f t="shared" si="156"/>
        <v>6299</v>
      </c>
      <c r="H456" s="5" t="str">
        <f t="shared" si="157"/>
        <v>MISC. CONTRACTED SERVICE</v>
      </c>
      <c r="I456" s="5" t="str">
        <f t="shared" si="158"/>
        <v>032</v>
      </c>
      <c r="J456" s="5" t="str">
        <f>VLOOKUP(I456,Vlookups!A:D,2,FALSE)</f>
        <v>LANCASTER HS</v>
      </c>
      <c r="K456" s="5" t="str">
        <f>VLOOKUP(I456,Vlookups!A:D,3,FALSE)</f>
        <v>LANCASTER HS</v>
      </c>
      <c r="L456" s="5" t="str">
        <f t="shared" si="159"/>
        <v>99</v>
      </c>
      <c r="M456" s="5" t="str">
        <f t="shared" si="160"/>
        <v>950</v>
      </c>
      <c r="N456" s="5" t="str">
        <f>VLOOKUP(M456,Vlookups!G:I,2,FALSE)</f>
        <v>FOOD SERVICE</v>
      </c>
      <c r="O456" s="5" t="str">
        <f>VLOOKUP(M456,Vlookups!G:I,3,FALSE)</f>
        <v>MAINT</v>
      </c>
      <c r="P456" s="6">
        <f t="shared" si="161"/>
        <v>84000</v>
      </c>
      <c r="Q456" s="6">
        <f t="shared" si="162"/>
        <v>0</v>
      </c>
      <c r="R456" s="6">
        <f t="shared" si="163"/>
        <v>53564.03</v>
      </c>
      <c r="S456" s="6">
        <f t="shared" si="164"/>
        <v>103152</v>
      </c>
      <c r="T456" s="6">
        <f t="shared" si="165"/>
        <v>19152</v>
      </c>
      <c r="U456" t="s">
        <v>495</v>
      </c>
      <c r="V456" t="s">
        <v>49</v>
      </c>
      <c r="W456" s="2">
        <v>84000</v>
      </c>
      <c r="X456" s="2">
        <v>0</v>
      </c>
      <c r="Y456" s="2">
        <v>53564.03</v>
      </c>
      <c r="Z456" s="2">
        <v>30435.97</v>
      </c>
      <c r="AA456" s="2">
        <v>103152</v>
      </c>
      <c r="AB456" s="2">
        <v>19152</v>
      </c>
    </row>
    <row r="457" spans="1:28">
      <c r="A457" s="5" t="str">
        <f t="shared" si="152"/>
        <v>240</v>
      </c>
      <c r="B457" s="5" t="str">
        <f>VLOOKUP(A457,Vlookups!O:P,2,FALSE)</f>
        <v>FOOD</v>
      </c>
      <c r="C457" s="5" t="str">
        <f t="shared" si="153"/>
        <v>E</v>
      </c>
      <c r="D457" s="5" t="str">
        <f t="shared" si="154"/>
        <v>35</v>
      </c>
      <c r="E457" s="5" t="str">
        <f t="shared" si="155"/>
        <v>62--</v>
      </c>
      <c r="F457" s="5" t="str">
        <f>VLOOKUP(E457,Vlookups!K:M,3,FALSE)</f>
        <v>Op Exp</v>
      </c>
      <c r="G457" s="5" t="str">
        <f t="shared" si="156"/>
        <v>6299</v>
      </c>
      <c r="H457" s="5" t="str">
        <f t="shared" si="157"/>
        <v>MISC. CONTRACTED SERVICE</v>
      </c>
      <c r="I457" s="5" t="str">
        <f t="shared" si="158"/>
        <v>033</v>
      </c>
      <c r="J457" s="5" t="str">
        <f>VLOOKUP(I457,Vlookups!A:D,2,FALSE)</f>
        <v>WINDMILL LAKES HS</v>
      </c>
      <c r="K457" s="5" t="str">
        <f>VLOOKUP(I457,Vlookups!A:D,3,FALSE)</f>
        <v>WINDMILL LAKES HS</v>
      </c>
      <c r="L457" s="5" t="str">
        <f t="shared" si="159"/>
        <v>99</v>
      </c>
      <c r="M457" s="5" t="str">
        <f t="shared" si="160"/>
        <v>950</v>
      </c>
      <c r="N457" s="5" t="str">
        <f>VLOOKUP(M457,Vlookups!G:I,2,FALSE)</f>
        <v>FOOD SERVICE</v>
      </c>
      <c r="O457" s="5" t="str">
        <f>VLOOKUP(M457,Vlookups!G:I,3,FALSE)</f>
        <v>MAINT</v>
      </c>
      <c r="P457" s="6">
        <f t="shared" si="161"/>
        <v>264000</v>
      </c>
      <c r="Q457" s="6">
        <f t="shared" si="162"/>
        <v>0</v>
      </c>
      <c r="R457" s="6">
        <f t="shared" si="163"/>
        <v>178078.21</v>
      </c>
      <c r="S457" s="6">
        <f t="shared" si="164"/>
        <v>225443</v>
      </c>
      <c r="T457" s="6">
        <f t="shared" si="165"/>
        <v>-38557</v>
      </c>
      <c r="U457" t="s">
        <v>496</v>
      </c>
      <c r="V457" t="s">
        <v>49</v>
      </c>
      <c r="W457" s="2">
        <v>264000</v>
      </c>
      <c r="X457" s="2">
        <v>0</v>
      </c>
      <c r="Y457" s="2">
        <v>178078.21</v>
      </c>
      <c r="Z457" s="2">
        <v>85591.79</v>
      </c>
      <c r="AA457" s="2">
        <v>225443</v>
      </c>
      <c r="AB457" s="3">
        <v>-38557</v>
      </c>
    </row>
    <row r="458" spans="1:28">
      <c r="A458" s="5" t="str">
        <f t="shared" si="152"/>
        <v>240</v>
      </c>
      <c r="B458" s="5" t="str">
        <f>VLOOKUP(A458,Vlookups!O:P,2,FALSE)</f>
        <v>FOOD</v>
      </c>
      <c r="C458" s="5" t="str">
        <f t="shared" si="153"/>
        <v>E</v>
      </c>
      <c r="D458" s="5" t="str">
        <f t="shared" si="154"/>
        <v>35</v>
      </c>
      <c r="E458" s="5" t="str">
        <f t="shared" si="155"/>
        <v>62--</v>
      </c>
      <c r="F458" s="5" t="str">
        <f>VLOOKUP(E458,Vlookups!K:M,3,FALSE)</f>
        <v>Op Exp</v>
      </c>
      <c r="G458" s="5" t="str">
        <f t="shared" si="156"/>
        <v>6299</v>
      </c>
      <c r="H458" s="5" t="str">
        <f t="shared" si="157"/>
        <v>MISC. CONTRACTED SERVICE</v>
      </c>
      <c r="I458" s="5" t="str">
        <f t="shared" si="158"/>
        <v>034</v>
      </c>
      <c r="J458" s="5" t="str">
        <f>VLOOKUP(I458,Vlookups!A:D,2,FALSE)</f>
        <v>AGGIELAND HIGH SCHOOL</v>
      </c>
      <c r="K458" s="5" t="str">
        <f>VLOOKUP(I458,Vlookups!A:D,3,FALSE)</f>
        <v>AGGIELAND HS</v>
      </c>
      <c r="L458" s="5" t="str">
        <f t="shared" si="159"/>
        <v>99</v>
      </c>
      <c r="M458" s="5" t="str">
        <f t="shared" si="160"/>
        <v>950</v>
      </c>
      <c r="N458" s="5" t="str">
        <f>VLOOKUP(M458,Vlookups!G:I,2,FALSE)</f>
        <v>FOOD SERVICE</v>
      </c>
      <c r="O458" s="5" t="str">
        <f>VLOOKUP(M458,Vlookups!G:I,3,FALSE)</f>
        <v>MAINT</v>
      </c>
      <c r="P458" s="6">
        <f t="shared" si="161"/>
        <v>66000</v>
      </c>
      <c r="Q458" s="6">
        <f t="shared" si="162"/>
        <v>0</v>
      </c>
      <c r="R458" s="6">
        <f t="shared" si="163"/>
        <v>35579.599999999999</v>
      </c>
      <c r="S458" s="6">
        <f t="shared" si="164"/>
        <v>61071</v>
      </c>
      <c r="T458" s="6">
        <f t="shared" si="165"/>
        <v>-4929</v>
      </c>
      <c r="U458" t="s">
        <v>497</v>
      </c>
      <c r="V458" t="s">
        <v>49</v>
      </c>
      <c r="W458" s="2">
        <v>66000</v>
      </c>
      <c r="X458" s="2">
        <v>0</v>
      </c>
      <c r="Y458" s="2">
        <v>35579.599999999999</v>
      </c>
      <c r="Z458" s="2">
        <v>30420.400000000001</v>
      </c>
      <c r="AA458" s="2">
        <v>61071</v>
      </c>
      <c r="AB458" s="3">
        <v>-4929</v>
      </c>
    </row>
    <row r="459" spans="1:28">
      <c r="A459" s="5" t="str">
        <f t="shared" si="152"/>
        <v>240</v>
      </c>
      <c r="B459" s="5" t="str">
        <f>VLOOKUP(A459,Vlookups!O:P,2,FALSE)</f>
        <v>FOOD</v>
      </c>
      <c r="C459" s="5" t="str">
        <f t="shared" si="153"/>
        <v>E</v>
      </c>
      <c r="D459" s="5" t="str">
        <f t="shared" si="154"/>
        <v>35</v>
      </c>
      <c r="E459" s="5" t="str">
        <f t="shared" si="155"/>
        <v>62--</v>
      </c>
      <c r="F459" s="5" t="str">
        <f>VLOOKUP(E459,Vlookups!K:M,3,FALSE)</f>
        <v>Op Exp</v>
      </c>
      <c r="G459" s="5" t="str">
        <f t="shared" si="156"/>
        <v>6299</v>
      </c>
      <c r="H459" s="5" t="str">
        <f t="shared" si="157"/>
        <v>MISC. CONTRACTED SERVICE</v>
      </c>
      <c r="I459" s="5" t="str">
        <f t="shared" si="158"/>
        <v>035</v>
      </c>
      <c r="J459" s="5" t="str">
        <f>VLOOKUP(I459,Vlookups!A:D,2,FALSE)</f>
        <v>Richmond Elementary</v>
      </c>
      <c r="K459" s="5" t="str">
        <f>VLOOKUP(I459,Vlookups!A:D,3,FALSE)</f>
        <v>RICHMOND K8</v>
      </c>
      <c r="L459" s="5" t="str">
        <f t="shared" si="159"/>
        <v>99</v>
      </c>
      <c r="M459" s="5" t="str">
        <f t="shared" si="160"/>
        <v>950</v>
      </c>
      <c r="N459" s="5" t="str">
        <f>VLOOKUP(M459,Vlookups!G:I,2,FALSE)</f>
        <v>FOOD SERVICE</v>
      </c>
      <c r="O459" s="5" t="str">
        <f>VLOOKUP(M459,Vlookups!G:I,3,FALSE)</f>
        <v>MAINT</v>
      </c>
      <c r="P459" s="6">
        <f t="shared" si="161"/>
        <v>0</v>
      </c>
      <c r="Q459" s="6">
        <f t="shared" si="162"/>
        <v>0</v>
      </c>
      <c r="R459" s="6">
        <f t="shared" si="163"/>
        <v>0</v>
      </c>
      <c r="S459" s="6">
        <f t="shared" si="164"/>
        <v>445119</v>
      </c>
      <c r="T459" s="6">
        <f t="shared" si="165"/>
        <v>445119</v>
      </c>
      <c r="U459" t="s">
        <v>498</v>
      </c>
      <c r="V459" t="s">
        <v>49</v>
      </c>
      <c r="W459" s="2">
        <v>0</v>
      </c>
      <c r="X459" s="2">
        <v>0</v>
      </c>
      <c r="Y459" s="2">
        <v>0</v>
      </c>
      <c r="Z459" s="2">
        <v>0</v>
      </c>
      <c r="AA459" s="2">
        <v>445119</v>
      </c>
      <c r="AB459" s="2">
        <v>445119</v>
      </c>
    </row>
    <row r="460" spans="1:28">
      <c r="A460" s="5" t="str">
        <f t="shared" si="152"/>
        <v>240</v>
      </c>
      <c r="B460" s="5" t="str">
        <f>VLOOKUP(A460,Vlookups!O:P,2,FALSE)</f>
        <v>FOOD</v>
      </c>
      <c r="C460" s="5" t="str">
        <f t="shared" si="153"/>
        <v>E</v>
      </c>
      <c r="D460" s="5" t="str">
        <f t="shared" si="154"/>
        <v>35</v>
      </c>
      <c r="E460" s="5" t="str">
        <f t="shared" si="155"/>
        <v>62--</v>
      </c>
      <c r="F460" s="5" t="str">
        <f>VLOOKUP(E460,Vlookups!K:M,3,FALSE)</f>
        <v>Op Exp</v>
      </c>
      <c r="G460" s="5" t="str">
        <f t="shared" si="156"/>
        <v>6299</v>
      </c>
      <c r="H460" s="5" t="str">
        <f t="shared" si="157"/>
        <v>MISC. CONTRACTED SERVICE</v>
      </c>
      <c r="I460" s="5" t="str">
        <f t="shared" si="158"/>
        <v>036</v>
      </c>
      <c r="J460" s="5" t="str">
        <f>VLOOKUP(I460,Vlookups!A:D,2,FALSE)</f>
        <v>Richmond Middle School</v>
      </c>
      <c r="K460" s="5" t="str">
        <f>VLOOKUP(I460,Vlookups!A:D,3,FALSE)</f>
        <v>RICHMOND K8</v>
      </c>
      <c r="L460" s="5" t="str">
        <f t="shared" si="159"/>
        <v>99</v>
      </c>
      <c r="M460" s="5" t="str">
        <f t="shared" si="160"/>
        <v>950</v>
      </c>
      <c r="N460" s="5" t="str">
        <f>VLOOKUP(M460,Vlookups!G:I,2,FALSE)</f>
        <v>FOOD SERVICE</v>
      </c>
      <c r="O460" s="5" t="str">
        <f>VLOOKUP(M460,Vlookups!G:I,3,FALSE)</f>
        <v>MAINT</v>
      </c>
      <c r="P460" s="6">
        <f t="shared" si="161"/>
        <v>0</v>
      </c>
      <c r="Q460" s="6">
        <f t="shared" si="162"/>
        <v>0</v>
      </c>
      <c r="R460" s="6">
        <f t="shared" si="163"/>
        <v>0</v>
      </c>
      <c r="S460" s="6">
        <f t="shared" si="164"/>
        <v>219256</v>
      </c>
      <c r="T460" s="6">
        <f t="shared" si="165"/>
        <v>219256</v>
      </c>
      <c r="U460" t="s">
        <v>499</v>
      </c>
      <c r="V460" t="s">
        <v>49</v>
      </c>
      <c r="W460" s="2">
        <v>0</v>
      </c>
      <c r="X460" s="2">
        <v>0</v>
      </c>
      <c r="Y460" s="2">
        <v>0</v>
      </c>
      <c r="Z460" s="2">
        <v>0</v>
      </c>
      <c r="AA460" s="2">
        <v>219256</v>
      </c>
      <c r="AB460" s="2">
        <v>219256</v>
      </c>
    </row>
    <row r="461" spans="1:28">
      <c r="A461" s="5" t="str">
        <f t="shared" si="152"/>
        <v>240</v>
      </c>
      <c r="B461" s="5" t="str">
        <f>VLOOKUP(A461,Vlookups!O:P,2,FALSE)</f>
        <v>FOOD</v>
      </c>
      <c r="C461" s="5" t="str">
        <f t="shared" si="153"/>
        <v>E</v>
      </c>
      <c r="D461" s="5" t="str">
        <f t="shared" si="154"/>
        <v>35</v>
      </c>
      <c r="E461" s="5" t="str">
        <f t="shared" si="155"/>
        <v>62--</v>
      </c>
      <c r="F461" s="5" t="str">
        <f>VLOOKUP(E461,Vlookups!K:M,3,FALSE)</f>
        <v>Op Exp</v>
      </c>
      <c r="G461" s="5" t="str">
        <f t="shared" si="156"/>
        <v>6299</v>
      </c>
      <c r="H461" s="5" t="str">
        <f t="shared" si="157"/>
        <v>MISC. CONTRACTED SERVICE</v>
      </c>
      <c r="I461" s="5" t="str">
        <f t="shared" si="158"/>
        <v>037</v>
      </c>
      <c r="J461" s="5" t="str">
        <f>VLOOKUP(I461,Vlookups!A:D,2,FALSE)</f>
        <v>Heritage Elementary</v>
      </c>
      <c r="K461" s="5" t="str">
        <f>VLOOKUP(I461,Vlookups!A:D,3,FALSE)</f>
        <v>HERITAGE K8</v>
      </c>
      <c r="L461" s="5" t="str">
        <f t="shared" si="159"/>
        <v>99</v>
      </c>
      <c r="M461" s="5" t="str">
        <f t="shared" si="160"/>
        <v>950</v>
      </c>
      <c r="N461" s="5" t="str">
        <f>VLOOKUP(M461,Vlookups!G:I,2,FALSE)</f>
        <v>FOOD SERVICE</v>
      </c>
      <c r="O461" s="5" t="str">
        <f>VLOOKUP(M461,Vlookups!G:I,3,FALSE)</f>
        <v>MAINT</v>
      </c>
      <c r="P461" s="6">
        <f t="shared" si="161"/>
        <v>0</v>
      </c>
      <c r="Q461" s="6">
        <f t="shared" si="162"/>
        <v>0</v>
      </c>
      <c r="R461" s="6">
        <f t="shared" si="163"/>
        <v>0</v>
      </c>
      <c r="S461" s="6">
        <f t="shared" si="164"/>
        <v>445119</v>
      </c>
      <c r="T461" s="6">
        <f t="shared" si="165"/>
        <v>445119</v>
      </c>
      <c r="U461" t="s">
        <v>500</v>
      </c>
      <c r="V461" t="s">
        <v>49</v>
      </c>
      <c r="W461" s="2">
        <v>0</v>
      </c>
      <c r="X461" s="2">
        <v>0</v>
      </c>
      <c r="Y461" s="2">
        <v>0</v>
      </c>
      <c r="Z461" s="2">
        <v>0</v>
      </c>
      <c r="AA461" s="2">
        <v>445119</v>
      </c>
      <c r="AB461" s="2">
        <v>445119</v>
      </c>
    </row>
    <row r="462" spans="1:28">
      <c r="A462" s="5" t="str">
        <f t="shared" si="152"/>
        <v>240</v>
      </c>
      <c r="B462" s="5" t="str">
        <f>VLOOKUP(A462,Vlookups!O:P,2,FALSE)</f>
        <v>FOOD</v>
      </c>
      <c r="C462" s="5" t="str">
        <f t="shared" si="153"/>
        <v>E</v>
      </c>
      <c r="D462" s="5" t="str">
        <f t="shared" si="154"/>
        <v>35</v>
      </c>
      <c r="E462" s="5" t="str">
        <f t="shared" si="155"/>
        <v>62--</v>
      </c>
      <c r="F462" s="5" t="str">
        <f>VLOOKUP(E462,Vlookups!K:M,3,FALSE)</f>
        <v>Op Exp</v>
      </c>
      <c r="G462" s="5" t="str">
        <f t="shared" si="156"/>
        <v>6299</v>
      </c>
      <c r="H462" s="5" t="str">
        <f t="shared" si="157"/>
        <v>MISC. CONTRACTED SERVICE</v>
      </c>
      <c r="I462" s="5" t="str">
        <f t="shared" si="158"/>
        <v>038</v>
      </c>
      <c r="J462" s="5" t="str">
        <f>VLOOKUP(I462,Vlookups!A:D,2,FALSE)</f>
        <v>Heritage Middle School</v>
      </c>
      <c r="K462" s="5" t="str">
        <f>VLOOKUP(I462,Vlookups!A:D,3,FALSE)</f>
        <v>HERITAGE K8</v>
      </c>
      <c r="L462" s="5" t="str">
        <f t="shared" si="159"/>
        <v>99</v>
      </c>
      <c r="M462" s="5" t="str">
        <f t="shared" si="160"/>
        <v>950</v>
      </c>
      <c r="N462" s="5" t="str">
        <f>VLOOKUP(M462,Vlookups!G:I,2,FALSE)</f>
        <v>FOOD SERVICE</v>
      </c>
      <c r="O462" s="5" t="str">
        <f>VLOOKUP(M462,Vlookups!G:I,3,FALSE)</f>
        <v>MAINT</v>
      </c>
      <c r="P462" s="6">
        <f t="shared" si="161"/>
        <v>0</v>
      </c>
      <c r="Q462" s="6">
        <f t="shared" si="162"/>
        <v>0</v>
      </c>
      <c r="R462" s="6">
        <f t="shared" si="163"/>
        <v>0</v>
      </c>
      <c r="S462" s="6">
        <f t="shared" si="164"/>
        <v>219526</v>
      </c>
      <c r="T462" s="6">
        <f t="shared" si="165"/>
        <v>219526</v>
      </c>
      <c r="U462" t="s">
        <v>501</v>
      </c>
      <c r="V462" t="s">
        <v>49</v>
      </c>
      <c r="W462" s="2">
        <v>0</v>
      </c>
      <c r="X462" s="2">
        <v>0</v>
      </c>
      <c r="Y462" s="2">
        <v>0</v>
      </c>
      <c r="Z462" s="2">
        <v>0</v>
      </c>
      <c r="AA462" s="2">
        <v>219526</v>
      </c>
      <c r="AB462" s="2">
        <v>219526</v>
      </c>
    </row>
    <row r="463" spans="1:28">
      <c r="A463" s="5" t="str">
        <f t="shared" si="152"/>
        <v>240</v>
      </c>
      <c r="B463" s="5" t="str">
        <f>VLOOKUP(A463,Vlookups!O:P,2,FALSE)</f>
        <v>FOOD</v>
      </c>
      <c r="C463" s="5" t="str">
        <f t="shared" si="153"/>
        <v>E</v>
      </c>
      <c r="D463" s="5" t="str">
        <f t="shared" si="154"/>
        <v>35</v>
      </c>
      <c r="E463" s="5" t="str">
        <f t="shared" si="155"/>
        <v>62--</v>
      </c>
      <c r="F463" s="5" t="str">
        <f>VLOOKUP(E463,Vlookups!K:M,3,FALSE)</f>
        <v>Op Exp</v>
      </c>
      <c r="G463" s="5" t="str">
        <f t="shared" si="156"/>
        <v>6299</v>
      </c>
      <c r="H463" s="5" t="str">
        <f t="shared" si="157"/>
        <v>MISC. CONTRACTED SERVICE</v>
      </c>
      <c r="I463" s="5" t="str">
        <f t="shared" si="158"/>
        <v>039</v>
      </c>
      <c r="J463" s="5" t="str">
        <f>VLOOKUP(I463,Vlookups!A:D,2,FALSE)</f>
        <v>Pearland Elementary</v>
      </c>
      <c r="K463" s="5" t="str">
        <f>VLOOKUP(I463,Vlookups!A:D,3,FALSE)</f>
        <v>PEARLAND K8</v>
      </c>
      <c r="L463" s="5" t="str">
        <f t="shared" si="159"/>
        <v>99</v>
      </c>
      <c r="M463" s="5" t="str">
        <f t="shared" si="160"/>
        <v>950</v>
      </c>
      <c r="N463" s="5" t="str">
        <f>VLOOKUP(M463,Vlookups!G:I,2,FALSE)</f>
        <v>FOOD SERVICE</v>
      </c>
      <c r="O463" s="5" t="str">
        <f>VLOOKUP(M463,Vlookups!G:I,3,FALSE)</f>
        <v>MAINT</v>
      </c>
      <c r="P463" s="6">
        <f t="shared" si="161"/>
        <v>0</v>
      </c>
      <c r="Q463" s="6">
        <f t="shared" si="162"/>
        <v>0</v>
      </c>
      <c r="R463" s="6">
        <f t="shared" si="163"/>
        <v>0</v>
      </c>
      <c r="S463" s="6">
        <f t="shared" si="164"/>
        <v>445119</v>
      </c>
      <c r="T463" s="6">
        <f t="shared" si="165"/>
        <v>445119</v>
      </c>
      <c r="U463" t="s">
        <v>502</v>
      </c>
      <c r="V463" t="s">
        <v>49</v>
      </c>
      <c r="W463" s="2">
        <v>0</v>
      </c>
      <c r="X463" s="2">
        <v>0</v>
      </c>
      <c r="Y463" s="2">
        <v>0</v>
      </c>
      <c r="Z463" s="2">
        <v>0</v>
      </c>
      <c r="AA463" s="2">
        <v>445119</v>
      </c>
      <c r="AB463" s="2">
        <v>445119</v>
      </c>
    </row>
    <row r="464" spans="1:28">
      <c r="A464" s="5" t="str">
        <f t="shared" si="152"/>
        <v>240</v>
      </c>
      <c r="B464" s="5" t="str">
        <f>VLOOKUP(A464,Vlookups!O:P,2,FALSE)</f>
        <v>FOOD</v>
      </c>
      <c r="C464" s="5" t="str">
        <f t="shared" si="153"/>
        <v>E</v>
      </c>
      <c r="D464" s="5" t="str">
        <f t="shared" si="154"/>
        <v>35</v>
      </c>
      <c r="E464" s="5" t="str">
        <f t="shared" si="155"/>
        <v>62--</v>
      </c>
      <c r="F464" s="5" t="str">
        <f>VLOOKUP(E464,Vlookups!K:M,3,FALSE)</f>
        <v>Op Exp</v>
      </c>
      <c r="G464" s="5" t="str">
        <f t="shared" si="156"/>
        <v>6299</v>
      </c>
      <c r="H464" s="5" t="str">
        <f t="shared" si="157"/>
        <v>MISC. CONTRACTED SERVICE</v>
      </c>
      <c r="I464" s="5" t="str">
        <f t="shared" si="158"/>
        <v>040</v>
      </c>
      <c r="J464" s="5" t="str">
        <f>VLOOKUP(I464,Vlookups!A:D,2,FALSE)</f>
        <v>Pearland Middle School</v>
      </c>
      <c r="K464" s="5" t="str">
        <f>VLOOKUP(I464,Vlookups!A:D,3,FALSE)</f>
        <v>PEARLAND K8</v>
      </c>
      <c r="L464" s="5" t="str">
        <f t="shared" si="159"/>
        <v>99</v>
      </c>
      <c r="M464" s="5" t="str">
        <f t="shared" si="160"/>
        <v>950</v>
      </c>
      <c r="N464" s="5" t="str">
        <f>VLOOKUP(M464,Vlookups!G:I,2,FALSE)</f>
        <v>FOOD SERVICE</v>
      </c>
      <c r="O464" s="5" t="str">
        <f>VLOOKUP(M464,Vlookups!G:I,3,FALSE)</f>
        <v>MAINT</v>
      </c>
      <c r="P464" s="6">
        <f t="shared" si="161"/>
        <v>0</v>
      </c>
      <c r="Q464" s="6">
        <f t="shared" si="162"/>
        <v>0</v>
      </c>
      <c r="R464" s="6">
        <f t="shared" si="163"/>
        <v>0</v>
      </c>
      <c r="S464" s="6">
        <f t="shared" si="164"/>
        <v>219526</v>
      </c>
      <c r="T464" s="6">
        <f t="shared" si="165"/>
        <v>219526</v>
      </c>
      <c r="U464" t="s">
        <v>503</v>
      </c>
      <c r="V464" t="s">
        <v>49</v>
      </c>
      <c r="W464" s="2">
        <v>0</v>
      </c>
      <c r="X464" s="2">
        <v>0</v>
      </c>
      <c r="Y464" s="2">
        <v>0</v>
      </c>
      <c r="Z464" s="2">
        <v>0</v>
      </c>
      <c r="AA464" s="2">
        <v>219526</v>
      </c>
      <c r="AB464" s="2">
        <v>219526</v>
      </c>
    </row>
    <row r="465" spans="1:28">
      <c r="A465" s="5" t="str">
        <f t="shared" si="152"/>
        <v>240</v>
      </c>
      <c r="B465" s="5" t="str">
        <f>VLOOKUP(A465,Vlookups!O:P,2,FALSE)</f>
        <v>FOOD</v>
      </c>
      <c r="C465" s="5" t="str">
        <f t="shared" si="153"/>
        <v>E</v>
      </c>
      <c r="D465" s="5" t="str">
        <f t="shared" si="154"/>
        <v>35</v>
      </c>
      <c r="E465" s="5" t="str">
        <f t="shared" si="155"/>
        <v>62--</v>
      </c>
      <c r="F465" s="5" t="str">
        <f>VLOOKUP(E465,Vlookups!K:M,3,FALSE)</f>
        <v>Op Exp</v>
      </c>
      <c r="G465" s="5" t="str">
        <f t="shared" si="156"/>
        <v>6299</v>
      </c>
      <c r="H465" s="5" t="str">
        <f t="shared" si="157"/>
        <v>MISC. CONTRACTED SERVICE</v>
      </c>
      <c r="I465" s="5" t="str">
        <f t="shared" si="158"/>
        <v>041</v>
      </c>
      <c r="J465" s="5" t="str">
        <f>VLOOKUP(I465,Vlookups!A:D,2,FALSE)</f>
        <v>BG Rarmiez Middle School</v>
      </c>
      <c r="K465" s="5" t="str">
        <f>VLOOKUP(I465,Vlookups!A:D,3,FALSE)</f>
        <v>BG RAMIREZ K8</v>
      </c>
      <c r="L465" s="5" t="str">
        <f t="shared" si="159"/>
        <v>99</v>
      </c>
      <c r="M465" s="5" t="str">
        <f t="shared" si="160"/>
        <v>950</v>
      </c>
      <c r="N465" s="5" t="str">
        <f>VLOOKUP(M465,Vlookups!G:I,2,FALSE)</f>
        <v>FOOD SERVICE</v>
      </c>
      <c r="O465" s="5" t="str">
        <f>VLOOKUP(M465,Vlookups!G:I,3,FALSE)</f>
        <v>MAINT</v>
      </c>
      <c r="P465" s="6">
        <f t="shared" si="161"/>
        <v>224000</v>
      </c>
      <c r="Q465" s="6">
        <f t="shared" si="162"/>
        <v>0</v>
      </c>
      <c r="R465" s="6">
        <f t="shared" si="163"/>
        <v>146621.71</v>
      </c>
      <c r="S465" s="6">
        <f t="shared" si="164"/>
        <v>223237</v>
      </c>
      <c r="T465" s="6">
        <f t="shared" si="165"/>
        <v>-763</v>
      </c>
      <c r="U465" t="s">
        <v>504</v>
      </c>
      <c r="V465" t="s">
        <v>49</v>
      </c>
      <c r="W465" s="2">
        <v>224000</v>
      </c>
      <c r="X465" s="2">
        <v>0</v>
      </c>
      <c r="Y465" s="2">
        <v>146621.71</v>
      </c>
      <c r="Z465" s="2">
        <v>77378.289999999994</v>
      </c>
      <c r="AA465" s="2">
        <v>223237</v>
      </c>
      <c r="AB465" s="3">
        <v>-763</v>
      </c>
    </row>
    <row r="466" spans="1:28">
      <c r="A466" s="5" t="str">
        <f t="shared" si="152"/>
        <v>240</v>
      </c>
      <c r="B466" s="5" t="str">
        <f>VLOOKUP(A466,Vlookups!O:P,2,FALSE)</f>
        <v>FOOD</v>
      </c>
      <c r="C466" s="5" t="str">
        <f t="shared" si="153"/>
        <v>E</v>
      </c>
      <c r="D466" s="5" t="str">
        <f t="shared" si="154"/>
        <v>35</v>
      </c>
      <c r="E466" s="5" t="str">
        <f t="shared" si="155"/>
        <v>62--</v>
      </c>
      <c r="F466" s="5" t="str">
        <f>VLOOKUP(E466,Vlookups!K:M,3,FALSE)</f>
        <v>Op Exp</v>
      </c>
      <c r="G466" s="5" t="str">
        <f t="shared" si="156"/>
        <v>6299</v>
      </c>
      <c r="H466" s="5" t="str">
        <f t="shared" si="157"/>
        <v>MISC. CONTRACTED SERVICE</v>
      </c>
      <c r="I466" s="5" t="str">
        <f t="shared" si="158"/>
        <v>042</v>
      </c>
      <c r="J466" s="5" t="str">
        <f>VLOOKUP(I466,Vlookups!A:D,2,FALSE)</f>
        <v>BG Ramirez Elementary</v>
      </c>
      <c r="K466" s="5" t="str">
        <f>VLOOKUP(I466,Vlookups!A:D,3,FALSE)</f>
        <v>BG RAMIREZ K8</v>
      </c>
      <c r="L466" s="5" t="str">
        <f t="shared" si="159"/>
        <v>99</v>
      </c>
      <c r="M466" s="5" t="str">
        <f t="shared" si="160"/>
        <v>950</v>
      </c>
      <c r="N466" s="5" t="str">
        <f>VLOOKUP(M466,Vlookups!G:I,2,FALSE)</f>
        <v>FOOD SERVICE</v>
      </c>
      <c r="O466" s="5" t="str">
        <f>VLOOKUP(M466,Vlookups!G:I,3,FALSE)</f>
        <v>MAINT</v>
      </c>
      <c r="P466" s="6">
        <f t="shared" si="161"/>
        <v>478000</v>
      </c>
      <c r="Q466" s="6">
        <f t="shared" si="162"/>
        <v>0</v>
      </c>
      <c r="R466" s="6">
        <f t="shared" si="163"/>
        <v>301047.7</v>
      </c>
      <c r="S466" s="6">
        <f t="shared" si="164"/>
        <v>453239</v>
      </c>
      <c r="T466" s="6">
        <f t="shared" si="165"/>
        <v>-24761</v>
      </c>
      <c r="U466" t="s">
        <v>505</v>
      </c>
      <c r="V466" t="s">
        <v>49</v>
      </c>
      <c r="W466" s="2">
        <v>478000</v>
      </c>
      <c r="X466" s="2">
        <v>0</v>
      </c>
      <c r="Y466" s="2">
        <v>301047.7</v>
      </c>
      <c r="Z466" s="2">
        <v>176952.3</v>
      </c>
      <c r="AA466" s="2">
        <v>453239</v>
      </c>
      <c r="AB466" s="3">
        <v>-24761</v>
      </c>
    </row>
    <row r="467" spans="1:28">
      <c r="A467" s="5" t="str">
        <f t="shared" si="152"/>
        <v>240</v>
      </c>
      <c r="B467" s="5" t="str">
        <f>VLOOKUP(A467,Vlookups!O:P,2,FALSE)</f>
        <v>FOOD</v>
      </c>
      <c r="C467" s="5" t="str">
        <f t="shared" si="153"/>
        <v>E</v>
      </c>
      <c r="D467" s="5" t="str">
        <f t="shared" si="154"/>
        <v>35</v>
      </c>
      <c r="E467" s="5" t="str">
        <f t="shared" si="155"/>
        <v>62--</v>
      </c>
      <c r="F467" s="5" t="str">
        <f>VLOOKUP(E467,Vlookups!K:M,3,FALSE)</f>
        <v>Op Exp</v>
      </c>
      <c r="G467" s="5" t="str">
        <f t="shared" si="156"/>
        <v>6299</v>
      </c>
      <c r="H467" s="5" t="str">
        <f t="shared" si="157"/>
        <v>MISC. CONTRACTED SERVICE</v>
      </c>
      <c r="I467" s="5" t="str">
        <f t="shared" si="158"/>
        <v>043</v>
      </c>
      <c r="J467" s="5" t="str">
        <f>VLOOKUP(I467,Vlookups!A:D,2,FALSE)</f>
        <v>MSG Ramirez Elementary</v>
      </c>
      <c r="K467" s="5" t="str">
        <f>VLOOKUP(I467,Vlookups!A:D,3,FALSE)</f>
        <v>MSG RAMIREZ K8</v>
      </c>
      <c r="L467" s="5" t="str">
        <f t="shared" si="159"/>
        <v>99</v>
      </c>
      <c r="M467" s="5" t="str">
        <f t="shared" si="160"/>
        <v>950</v>
      </c>
      <c r="N467" s="5" t="str">
        <f>VLOOKUP(M467,Vlookups!G:I,2,FALSE)</f>
        <v>FOOD SERVICE</v>
      </c>
      <c r="O467" s="5" t="str">
        <f>VLOOKUP(M467,Vlookups!G:I,3,FALSE)</f>
        <v>MAINT</v>
      </c>
      <c r="P467" s="6">
        <f t="shared" si="161"/>
        <v>290000</v>
      </c>
      <c r="Q467" s="6">
        <f t="shared" si="162"/>
        <v>0</v>
      </c>
      <c r="R467" s="6">
        <f t="shared" si="163"/>
        <v>192378.98</v>
      </c>
      <c r="S467" s="6">
        <f t="shared" si="164"/>
        <v>385250</v>
      </c>
      <c r="T467" s="6">
        <f t="shared" si="165"/>
        <v>95250</v>
      </c>
      <c r="U467" t="s">
        <v>506</v>
      </c>
      <c r="V467" t="s">
        <v>49</v>
      </c>
      <c r="W467" s="2">
        <v>290000</v>
      </c>
      <c r="X467" s="2">
        <v>0</v>
      </c>
      <c r="Y467" s="2">
        <v>192378.98</v>
      </c>
      <c r="Z467" s="2">
        <v>97621.02</v>
      </c>
      <c r="AA467" s="2">
        <v>385250</v>
      </c>
      <c r="AB467" s="2">
        <v>95250</v>
      </c>
    </row>
    <row r="468" spans="1:28">
      <c r="A468" s="5" t="str">
        <f t="shared" si="152"/>
        <v>240</v>
      </c>
      <c r="B468" s="5" t="str">
        <f>VLOOKUP(A468,Vlookups!O:P,2,FALSE)</f>
        <v>FOOD</v>
      </c>
      <c r="C468" s="5" t="str">
        <f t="shared" si="153"/>
        <v>E</v>
      </c>
      <c r="D468" s="5" t="str">
        <f t="shared" si="154"/>
        <v>35</v>
      </c>
      <c r="E468" s="5" t="str">
        <f t="shared" si="155"/>
        <v>62--</v>
      </c>
      <c r="F468" s="5" t="str">
        <f>VLOOKUP(E468,Vlookups!K:M,3,FALSE)</f>
        <v>Op Exp</v>
      </c>
      <c r="G468" s="5" t="str">
        <f t="shared" si="156"/>
        <v>6299</v>
      </c>
      <c r="H468" s="5" t="str">
        <f t="shared" si="157"/>
        <v>MISC. CONTRACTED SERVICE</v>
      </c>
      <c r="I468" s="5" t="str">
        <f t="shared" si="158"/>
        <v>044</v>
      </c>
      <c r="J468" s="5" t="str">
        <f>VLOOKUP(I468,Vlookups!A:D,2,FALSE)</f>
        <v>MSG Ramirez Middle School</v>
      </c>
      <c r="K468" s="5" t="str">
        <f>VLOOKUP(I468,Vlookups!A:D,3,FALSE)</f>
        <v>MSG RAMIREZ K8</v>
      </c>
      <c r="L468" s="5" t="str">
        <f t="shared" si="159"/>
        <v>99</v>
      </c>
      <c r="M468" s="5" t="str">
        <f t="shared" si="160"/>
        <v>950</v>
      </c>
      <c r="N468" s="5" t="str">
        <f>VLOOKUP(M468,Vlookups!G:I,2,FALSE)</f>
        <v>FOOD SERVICE</v>
      </c>
      <c r="O468" s="5" t="str">
        <f>VLOOKUP(M468,Vlookups!G:I,3,FALSE)</f>
        <v>MAINT</v>
      </c>
      <c r="P468" s="6">
        <f t="shared" si="161"/>
        <v>126000</v>
      </c>
      <c r="Q468" s="6">
        <f t="shared" si="162"/>
        <v>0</v>
      </c>
      <c r="R468" s="6">
        <f t="shared" si="163"/>
        <v>81016.58</v>
      </c>
      <c r="S468" s="6">
        <f t="shared" si="164"/>
        <v>189750</v>
      </c>
      <c r="T468" s="6">
        <f t="shared" si="165"/>
        <v>63750</v>
      </c>
      <c r="U468" t="s">
        <v>507</v>
      </c>
      <c r="V468" t="s">
        <v>49</v>
      </c>
      <c r="W468" s="2">
        <v>126000</v>
      </c>
      <c r="X468" s="2">
        <v>0</v>
      </c>
      <c r="Y468" s="2">
        <v>81016.58</v>
      </c>
      <c r="Z468" s="2">
        <v>44983.42</v>
      </c>
      <c r="AA468" s="2">
        <v>189750</v>
      </c>
      <c r="AB468" s="2">
        <v>63750</v>
      </c>
    </row>
    <row r="469" spans="1:28">
      <c r="A469" s="5" t="str">
        <f t="shared" si="152"/>
        <v>240</v>
      </c>
      <c r="B469" s="5" t="str">
        <f>VLOOKUP(A469,Vlookups!O:P,2,FALSE)</f>
        <v>FOOD</v>
      </c>
      <c r="C469" s="5" t="str">
        <f t="shared" si="153"/>
        <v>E</v>
      </c>
      <c r="D469" s="5" t="str">
        <f t="shared" si="154"/>
        <v>35</v>
      </c>
      <c r="E469" s="5" t="str">
        <f t="shared" si="155"/>
        <v>62--</v>
      </c>
      <c r="F469" s="5" t="str">
        <f>VLOOKUP(E469,Vlookups!K:M,3,FALSE)</f>
        <v>Op Exp</v>
      </c>
      <c r="G469" s="5" t="str">
        <f t="shared" si="156"/>
        <v>6299</v>
      </c>
      <c r="H469" s="5" t="str">
        <f t="shared" si="157"/>
        <v>MISC. CONTRACTED SERVICE</v>
      </c>
      <c r="I469" s="5" t="str">
        <f t="shared" si="158"/>
        <v>045</v>
      </c>
      <c r="J469" s="5" t="str">
        <f>VLOOKUP(I469,Vlookups!A:D,2,FALSE)</f>
        <v>Liberty HS</v>
      </c>
      <c r="K469" s="5" t="str">
        <f>VLOOKUP(I469,Vlookups!A:D,3,FALSE)</f>
        <v>LIBERTY HS</v>
      </c>
      <c r="L469" s="5" t="str">
        <f t="shared" si="159"/>
        <v>99</v>
      </c>
      <c r="M469" s="5" t="str">
        <f t="shared" si="160"/>
        <v>950</v>
      </c>
      <c r="N469" s="5" t="str">
        <f>VLOOKUP(M469,Vlookups!G:I,2,FALSE)</f>
        <v>FOOD SERVICE</v>
      </c>
      <c r="O469" s="5" t="str">
        <f>VLOOKUP(M469,Vlookups!G:I,3,FALSE)</f>
        <v>MAINT</v>
      </c>
      <c r="P469" s="6">
        <f t="shared" si="161"/>
        <v>20000</v>
      </c>
      <c r="Q469" s="6">
        <f t="shared" si="162"/>
        <v>0</v>
      </c>
      <c r="R469" s="6">
        <f t="shared" si="163"/>
        <v>37532.85</v>
      </c>
      <c r="S469" s="6">
        <f t="shared" si="164"/>
        <v>130820</v>
      </c>
      <c r="T469" s="6">
        <f t="shared" si="165"/>
        <v>110820</v>
      </c>
      <c r="U469" t="s">
        <v>508</v>
      </c>
      <c r="V469" t="s">
        <v>49</v>
      </c>
      <c r="W469" s="2">
        <v>20000</v>
      </c>
      <c r="X469" s="2">
        <v>0</v>
      </c>
      <c r="Y469" s="2">
        <v>37532.85</v>
      </c>
      <c r="Z469" s="3">
        <v>-17532.849999999999</v>
      </c>
      <c r="AA469" s="2">
        <v>130820</v>
      </c>
      <c r="AB469" s="2">
        <v>110820</v>
      </c>
    </row>
    <row r="470" spans="1:28">
      <c r="A470" s="5" t="str">
        <f t="shared" ref="A470:A530" si="166">LEFT(U470,3)</f>
        <v>240</v>
      </c>
      <c r="B470" s="5" t="str">
        <f>VLOOKUP(A470,Vlookups!O:P,2,FALSE)</f>
        <v>FOOD</v>
      </c>
      <c r="C470" s="5" t="str">
        <f t="shared" ref="C470:C530" si="167">RIGHT(LEFT(U470,5),1)</f>
        <v>E</v>
      </c>
      <c r="D470" s="5" t="str">
        <f t="shared" ref="D470:D530" si="168">RIGHT(LEFT(U470,8),2)</f>
        <v>35</v>
      </c>
      <c r="E470" s="5" t="str">
        <f t="shared" ref="E470:E530" si="169">CONCATENATE(LEFT(G470,2),"--")</f>
        <v>62--</v>
      </c>
      <c r="F470" s="5" t="str">
        <f>VLOOKUP(E470,Vlookups!K:M,3,FALSE)</f>
        <v>Op Exp</v>
      </c>
      <c r="G470" s="5" t="str">
        <f t="shared" ref="G470:G530" si="170">MID(U470,10,4)</f>
        <v>6299</v>
      </c>
      <c r="H470" s="5" t="str">
        <f t="shared" ref="H470:H530" si="171">V470</f>
        <v>MISC. CONTRACTED SERVICE</v>
      </c>
      <c r="I470" s="5" t="str">
        <f t="shared" ref="I470:I530" si="172">LEFT(RIGHT(U470,12),3)</f>
        <v>999</v>
      </c>
      <c r="J470" s="5" t="str">
        <f>VLOOKUP(I470,Vlookups!A:D,2,FALSE)</f>
        <v>CHARTER WIDE</v>
      </c>
      <c r="K470" s="5" t="str">
        <f>VLOOKUP(I470,Vlookups!A:D,3,FALSE)</f>
        <v>CHARTER WIDE</v>
      </c>
      <c r="L470" s="5" t="str">
        <f t="shared" ref="L470:L530" si="173">LEFT(RIGHT(U470,6),2)</f>
        <v>99</v>
      </c>
      <c r="M470" s="5" t="str">
        <f t="shared" ref="M470:M530" si="174">RIGHT(U470,3)</f>
        <v>000</v>
      </c>
      <c r="N470" s="5" t="str">
        <f>VLOOKUP(M470,Vlookups!G:I,2,FALSE)</f>
        <v>FINANCE USE ONLY</v>
      </c>
      <c r="O470" s="5" t="str">
        <f>VLOOKUP(M470,Vlookups!G:I,3,FALSE)</f>
        <v>UNIDENTIFIED</v>
      </c>
      <c r="P470" s="6">
        <f t="shared" ref="P470:P530" si="175">W470</f>
        <v>0</v>
      </c>
      <c r="Q470" s="6">
        <f t="shared" ref="Q470:Q530" si="176">X470</f>
        <v>0</v>
      </c>
      <c r="R470" s="6">
        <f t="shared" ref="R470:R530" si="177">Y470</f>
        <v>1479799.64</v>
      </c>
      <c r="S470" s="6">
        <f t="shared" ref="S470:S530" si="178">AA470</f>
        <v>0</v>
      </c>
      <c r="T470" s="6">
        <f t="shared" ref="T470:T530" si="179">AB470</f>
        <v>0</v>
      </c>
      <c r="U470" t="s">
        <v>509</v>
      </c>
      <c r="V470" t="s">
        <v>49</v>
      </c>
      <c r="W470" s="2">
        <v>0</v>
      </c>
      <c r="X470" s="2">
        <v>0</v>
      </c>
      <c r="Y470" s="2">
        <v>1479799.64</v>
      </c>
      <c r="Z470" s="3">
        <v>-1479799.64</v>
      </c>
      <c r="AA470" s="2">
        <v>0</v>
      </c>
      <c r="AB470" s="2">
        <v>0</v>
      </c>
    </row>
    <row r="471" spans="1:28">
      <c r="A471" s="5" t="str">
        <f t="shared" si="166"/>
        <v>240</v>
      </c>
      <c r="B471" s="5" t="str">
        <f>VLOOKUP(A471,Vlookups!O:P,2,FALSE)</f>
        <v>FOOD</v>
      </c>
      <c r="C471" s="5" t="str">
        <f t="shared" si="167"/>
        <v>E</v>
      </c>
      <c r="D471" s="5" t="str">
        <f t="shared" si="168"/>
        <v>35</v>
      </c>
      <c r="E471" s="5" t="str">
        <f t="shared" si="169"/>
        <v>62--</v>
      </c>
      <c r="F471" s="5" t="str">
        <f>VLOOKUP(E471,Vlookups!K:M,3,FALSE)</f>
        <v>Op Exp</v>
      </c>
      <c r="G471" s="5" t="str">
        <f t="shared" si="170"/>
        <v>6299</v>
      </c>
      <c r="H471" s="5" t="str">
        <f t="shared" si="171"/>
        <v>MISC. CONTRACTED SERVICE</v>
      </c>
      <c r="I471" s="5" t="str">
        <f t="shared" si="172"/>
        <v>999</v>
      </c>
      <c r="J471" s="5" t="str">
        <f>VLOOKUP(I471,Vlookups!A:D,2,FALSE)</f>
        <v>CHARTER WIDE</v>
      </c>
      <c r="K471" s="5" t="str">
        <f>VLOOKUP(I471,Vlookups!A:D,3,FALSE)</f>
        <v>CHARTER WIDE</v>
      </c>
      <c r="L471" s="5" t="str">
        <f t="shared" si="173"/>
        <v>99</v>
      </c>
      <c r="M471" s="5" t="str">
        <f t="shared" si="174"/>
        <v>950</v>
      </c>
      <c r="N471" s="5" t="str">
        <f>VLOOKUP(M471,Vlookups!G:I,2,FALSE)</f>
        <v>FOOD SERVICE</v>
      </c>
      <c r="O471" s="5" t="str">
        <f>VLOOKUP(M471,Vlookups!G:I,3,FALSE)</f>
        <v>MAINT</v>
      </c>
      <c r="P471" s="6">
        <f t="shared" si="175"/>
        <v>453000</v>
      </c>
      <c r="Q471" s="6">
        <f t="shared" si="176"/>
        <v>0</v>
      </c>
      <c r="R471" s="6">
        <f t="shared" si="177"/>
        <v>0</v>
      </c>
      <c r="S471" s="6">
        <f t="shared" si="178"/>
        <v>0</v>
      </c>
      <c r="T471" s="6">
        <f t="shared" si="179"/>
        <v>-453000</v>
      </c>
      <c r="U471" t="s">
        <v>510</v>
      </c>
      <c r="V471" t="s">
        <v>49</v>
      </c>
      <c r="W471" s="2">
        <v>453000</v>
      </c>
      <c r="X471" s="2">
        <v>0</v>
      </c>
      <c r="Y471" s="2">
        <v>0</v>
      </c>
      <c r="Z471" s="2">
        <v>453000</v>
      </c>
      <c r="AA471" s="2">
        <v>0</v>
      </c>
      <c r="AB471" s="3">
        <v>-453000</v>
      </c>
    </row>
    <row r="472" spans="1:28">
      <c r="A472" s="5" t="str">
        <f t="shared" si="166"/>
        <v>240</v>
      </c>
      <c r="B472" s="5" t="str">
        <f>VLOOKUP(A472,Vlookups!O:P,2,FALSE)</f>
        <v>FOOD</v>
      </c>
      <c r="C472" s="5" t="str">
        <f t="shared" si="167"/>
        <v>E</v>
      </c>
      <c r="D472" s="5" t="str">
        <f t="shared" si="168"/>
        <v>35</v>
      </c>
      <c r="E472" s="5" t="str">
        <f t="shared" si="169"/>
        <v>63--</v>
      </c>
      <c r="F472" s="5" t="str">
        <f>VLOOKUP(E472,Vlookups!K:M,3,FALSE)</f>
        <v>Op Exp</v>
      </c>
      <c r="G472" s="5" t="str">
        <f t="shared" si="170"/>
        <v>6344</v>
      </c>
      <c r="H472" s="5" t="str">
        <f t="shared" si="171"/>
        <v>USDA COMMODITIES</v>
      </c>
      <c r="I472" s="5" t="str">
        <f t="shared" si="172"/>
        <v>999</v>
      </c>
      <c r="J472" s="5" t="str">
        <f>VLOOKUP(I472,Vlookups!A:D,2,FALSE)</f>
        <v>CHARTER WIDE</v>
      </c>
      <c r="K472" s="5" t="str">
        <f>VLOOKUP(I472,Vlookups!A:D,3,FALSE)</f>
        <v>CHARTER WIDE</v>
      </c>
      <c r="L472" s="5" t="str">
        <f t="shared" si="173"/>
        <v>99</v>
      </c>
      <c r="M472" s="5" t="str">
        <f t="shared" si="174"/>
        <v>950</v>
      </c>
      <c r="N472" s="5" t="str">
        <f>VLOOKUP(M472,Vlookups!G:I,2,FALSE)</f>
        <v>FOOD SERVICE</v>
      </c>
      <c r="O472" s="5" t="str">
        <f>VLOOKUP(M472,Vlookups!G:I,3,FALSE)</f>
        <v>MAINT</v>
      </c>
      <c r="P472" s="6">
        <f t="shared" si="175"/>
        <v>693051</v>
      </c>
      <c r="Q472" s="6">
        <f t="shared" si="176"/>
        <v>0</v>
      </c>
      <c r="R472" s="6">
        <f t="shared" si="177"/>
        <v>372812.59</v>
      </c>
      <c r="S472" s="6">
        <f t="shared" si="178"/>
        <v>786000</v>
      </c>
      <c r="T472" s="6">
        <f t="shared" si="179"/>
        <v>92949</v>
      </c>
      <c r="U472" t="s">
        <v>511</v>
      </c>
      <c r="V472" t="s">
        <v>512</v>
      </c>
      <c r="W472" s="2">
        <v>693051</v>
      </c>
      <c r="X472" s="2">
        <v>0</v>
      </c>
      <c r="Y472" s="2">
        <v>372812.59</v>
      </c>
      <c r="Z472" s="2">
        <v>320238.40999999997</v>
      </c>
      <c r="AA472" s="2">
        <v>786000</v>
      </c>
      <c r="AB472" s="2">
        <v>92949</v>
      </c>
    </row>
    <row r="473" spans="1:28">
      <c r="A473" s="5" t="str">
        <f t="shared" si="166"/>
        <v>240</v>
      </c>
      <c r="B473" s="5" t="str">
        <f>VLOOKUP(A473,Vlookups!O:P,2,FALSE)</f>
        <v>FOOD</v>
      </c>
      <c r="C473" s="5" t="str">
        <f t="shared" si="167"/>
        <v>E</v>
      </c>
      <c r="D473" s="5" t="str">
        <f t="shared" si="168"/>
        <v>35</v>
      </c>
      <c r="E473" s="5" t="str">
        <f t="shared" si="169"/>
        <v>63--</v>
      </c>
      <c r="F473" s="5" t="str">
        <f>VLOOKUP(E473,Vlookups!K:M,3,FALSE)</f>
        <v>Op Exp</v>
      </c>
      <c r="G473" s="5" t="str">
        <f t="shared" si="170"/>
        <v>6399</v>
      </c>
      <c r="H473" s="5" t="str">
        <f t="shared" si="171"/>
        <v>GENERAL SUPPLIES</v>
      </c>
      <c r="I473" s="5" t="str">
        <f t="shared" si="172"/>
        <v>001</v>
      </c>
      <c r="J473" s="5" t="str">
        <f>VLOOKUP(I473,Vlookups!A:D,2,FALSE)</f>
        <v>GARLAND ELEMENTARY SCHOOL</v>
      </c>
      <c r="K473" s="5" t="str">
        <f>VLOOKUP(I473,Vlookups!A:D,3,FALSE)</f>
        <v>GARLAND K8</v>
      </c>
      <c r="L473" s="5" t="str">
        <f t="shared" si="173"/>
        <v>99</v>
      </c>
      <c r="M473" s="5" t="str">
        <f t="shared" si="174"/>
        <v>950</v>
      </c>
      <c r="N473" s="5" t="str">
        <f>VLOOKUP(M473,Vlookups!G:I,2,FALSE)</f>
        <v>FOOD SERVICE</v>
      </c>
      <c r="O473" s="5" t="str">
        <f>VLOOKUP(M473,Vlookups!G:I,3,FALSE)</f>
        <v>MAINT</v>
      </c>
      <c r="P473" s="6">
        <f t="shared" si="175"/>
        <v>6030</v>
      </c>
      <c r="Q473" s="6">
        <f t="shared" si="176"/>
        <v>0</v>
      </c>
      <c r="R473" s="6">
        <f t="shared" si="177"/>
        <v>0</v>
      </c>
      <c r="S473" s="6">
        <f t="shared" si="178"/>
        <v>4220</v>
      </c>
      <c r="T473" s="6">
        <f t="shared" si="179"/>
        <v>-1810</v>
      </c>
      <c r="U473" t="s">
        <v>513</v>
      </c>
      <c r="V473" t="s">
        <v>54</v>
      </c>
      <c r="W473" s="2">
        <v>6030</v>
      </c>
      <c r="X473" s="2">
        <v>0</v>
      </c>
      <c r="Y473" s="2">
        <v>0</v>
      </c>
      <c r="Z473" s="2">
        <v>6030</v>
      </c>
      <c r="AA473" s="2">
        <v>4220</v>
      </c>
      <c r="AB473" s="3">
        <v>-1810</v>
      </c>
    </row>
    <row r="474" spans="1:28">
      <c r="A474" s="5" t="str">
        <f t="shared" si="166"/>
        <v>240</v>
      </c>
      <c r="B474" s="5" t="str">
        <f>VLOOKUP(A474,Vlookups!O:P,2,FALSE)</f>
        <v>FOOD</v>
      </c>
      <c r="C474" s="5" t="str">
        <f t="shared" si="167"/>
        <v>E</v>
      </c>
      <c r="D474" s="5" t="str">
        <f t="shared" si="168"/>
        <v>35</v>
      </c>
      <c r="E474" s="5" t="str">
        <f t="shared" si="169"/>
        <v>63--</v>
      </c>
      <c r="F474" s="5" t="str">
        <f>VLOOKUP(E474,Vlookups!K:M,3,FALSE)</f>
        <v>Op Exp</v>
      </c>
      <c r="G474" s="5" t="str">
        <f t="shared" si="170"/>
        <v>6399</v>
      </c>
      <c r="H474" s="5" t="str">
        <f t="shared" si="171"/>
        <v>GENERAL SUPPLIES</v>
      </c>
      <c r="I474" s="5" t="str">
        <f t="shared" si="172"/>
        <v>002</v>
      </c>
      <c r="J474" s="5" t="str">
        <f>VLOOKUP(I474,Vlookups!A:D,2,FALSE)</f>
        <v>GARLAND MIDDLE SCHOOL</v>
      </c>
      <c r="K474" s="5" t="str">
        <f>VLOOKUP(I474,Vlookups!A:D,3,FALSE)</f>
        <v>GARLAND K8</v>
      </c>
      <c r="L474" s="5" t="str">
        <f t="shared" si="173"/>
        <v>99</v>
      </c>
      <c r="M474" s="5" t="str">
        <f t="shared" si="174"/>
        <v>950</v>
      </c>
      <c r="N474" s="5" t="str">
        <f>VLOOKUP(M474,Vlookups!G:I,2,FALSE)</f>
        <v>FOOD SERVICE</v>
      </c>
      <c r="O474" s="5" t="str">
        <f>VLOOKUP(M474,Vlookups!G:I,3,FALSE)</f>
        <v>MAINT</v>
      </c>
      <c r="P474" s="6">
        <f t="shared" si="175"/>
        <v>2970</v>
      </c>
      <c r="Q474" s="6">
        <f t="shared" si="176"/>
        <v>0</v>
      </c>
      <c r="R474" s="6">
        <f t="shared" si="177"/>
        <v>0</v>
      </c>
      <c r="S474" s="6">
        <f t="shared" si="178"/>
        <v>4220</v>
      </c>
      <c r="T474" s="6">
        <f t="shared" si="179"/>
        <v>1250</v>
      </c>
      <c r="U474" t="s">
        <v>514</v>
      </c>
      <c r="V474" t="s">
        <v>54</v>
      </c>
      <c r="W474" s="2">
        <v>2970</v>
      </c>
      <c r="X474" s="2">
        <v>0</v>
      </c>
      <c r="Y474" s="2">
        <v>0</v>
      </c>
      <c r="Z474" s="2">
        <v>2970</v>
      </c>
      <c r="AA474" s="2">
        <v>4220</v>
      </c>
      <c r="AB474" s="2">
        <v>1250</v>
      </c>
    </row>
    <row r="475" spans="1:28">
      <c r="A475" s="5" t="str">
        <f t="shared" si="166"/>
        <v>240</v>
      </c>
      <c r="B475" s="5" t="str">
        <f>VLOOKUP(A475,Vlookups!O:P,2,FALSE)</f>
        <v>FOOD</v>
      </c>
      <c r="C475" s="5" t="str">
        <f t="shared" si="167"/>
        <v>E</v>
      </c>
      <c r="D475" s="5" t="str">
        <f t="shared" si="168"/>
        <v>35</v>
      </c>
      <c r="E475" s="5" t="str">
        <f t="shared" si="169"/>
        <v>63--</v>
      </c>
      <c r="F475" s="5" t="str">
        <f>VLOOKUP(E475,Vlookups!K:M,3,FALSE)</f>
        <v>Op Exp</v>
      </c>
      <c r="G475" s="5" t="str">
        <f t="shared" si="170"/>
        <v>6399</v>
      </c>
      <c r="H475" s="5" t="str">
        <f t="shared" si="171"/>
        <v>GENERAL SUPPLIES</v>
      </c>
      <c r="I475" s="5" t="str">
        <f t="shared" si="172"/>
        <v>003</v>
      </c>
      <c r="J475" s="5" t="str">
        <f>VLOOKUP(I475,Vlookups!A:D,2,FALSE)</f>
        <v>GARLAND HIGH SCHOOL</v>
      </c>
      <c r="K475" s="5" t="str">
        <f>VLOOKUP(I475,Vlookups!A:D,3,FALSE)</f>
        <v>GARLAND HS</v>
      </c>
      <c r="L475" s="5" t="str">
        <f t="shared" si="173"/>
        <v>99</v>
      </c>
      <c r="M475" s="5" t="str">
        <f t="shared" si="174"/>
        <v>950</v>
      </c>
      <c r="N475" s="5" t="str">
        <f>VLOOKUP(M475,Vlookups!G:I,2,FALSE)</f>
        <v>FOOD SERVICE</v>
      </c>
      <c r="O475" s="5" t="str">
        <f>VLOOKUP(M475,Vlookups!G:I,3,FALSE)</f>
        <v>MAINT</v>
      </c>
      <c r="P475" s="6">
        <f t="shared" si="175"/>
        <v>2500</v>
      </c>
      <c r="Q475" s="6">
        <f t="shared" si="176"/>
        <v>0</v>
      </c>
      <c r="R475" s="6">
        <f t="shared" si="177"/>
        <v>0</v>
      </c>
      <c r="S475" s="6">
        <f t="shared" si="178"/>
        <v>8440</v>
      </c>
      <c r="T475" s="6">
        <f t="shared" si="179"/>
        <v>5940</v>
      </c>
      <c r="U475" t="s">
        <v>515</v>
      </c>
      <c r="V475" t="s">
        <v>54</v>
      </c>
      <c r="W475" s="2">
        <v>2500</v>
      </c>
      <c r="X475" s="2">
        <v>0</v>
      </c>
      <c r="Y475" s="2">
        <v>0</v>
      </c>
      <c r="Z475" s="2">
        <v>2500</v>
      </c>
      <c r="AA475" s="2">
        <v>8440</v>
      </c>
      <c r="AB475" s="2">
        <v>5940</v>
      </c>
    </row>
    <row r="476" spans="1:28">
      <c r="A476" s="5" t="str">
        <f t="shared" si="166"/>
        <v>240</v>
      </c>
      <c r="B476" s="5" t="str">
        <f>VLOOKUP(A476,Vlookups!O:P,2,FALSE)</f>
        <v>FOOD</v>
      </c>
      <c r="C476" s="5" t="str">
        <f t="shared" si="167"/>
        <v>E</v>
      </c>
      <c r="D476" s="5" t="str">
        <f t="shared" si="168"/>
        <v>35</v>
      </c>
      <c r="E476" s="5" t="str">
        <f t="shared" si="169"/>
        <v>63--</v>
      </c>
      <c r="F476" s="5" t="str">
        <f>VLOOKUP(E476,Vlookups!K:M,3,FALSE)</f>
        <v>Op Exp</v>
      </c>
      <c r="G476" s="5" t="str">
        <f t="shared" si="170"/>
        <v>6399</v>
      </c>
      <c r="H476" s="5" t="str">
        <f t="shared" si="171"/>
        <v>GENERAL SUPPLIES</v>
      </c>
      <c r="I476" s="5" t="str">
        <f t="shared" si="172"/>
        <v>004</v>
      </c>
      <c r="J476" s="5" t="str">
        <f>VLOOKUP(I476,Vlookups!A:D,2,FALSE)</f>
        <v>ARLINGTON ELEMENTARY SCHOOL</v>
      </c>
      <c r="K476" s="5" t="str">
        <f>VLOOKUP(I476,Vlookups!A:D,3,FALSE)</f>
        <v>ARLINGTON K8</v>
      </c>
      <c r="L476" s="5" t="str">
        <f t="shared" si="173"/>
        <v>99</v>
      </c>
      <c r="M476" s="5" t="str">
        <f t="shared" si="174"/>
        <v>950</v>
      </c>
      <c r="N476" s="5" t="str">
        <f>VLOOKUP(M476,Vlookups!G:I,2,FALSE)</f>
        <v>FOOD SERVICE</v>
      </c>
      <c r="O476" s="5" t="str">
        <f>VLOOKUP(M476,Vlookups!G:I,3,FALSE)</f>
        <v>MAINT</v>
      </c>
      <c r="P476" s="6">
        <f t="shared" si="175"/>
        <v>6030</v>
      </c>
      <c r="Q476" s="6">
        <f t="shared" si="176"/>
        <v>0</v>
      </c>
      <c r="R476" s="6">
        <f t="shared" si="177"/>
        <v>3052.4</v>
      </c>
      <c r="S476" s="6">
        <f t="shared" si="178"/>
        <v>4220</v>
      </c>
      <c r="T476" s="6">
        <f t="shared" si="179"/>
        <v>-1810</v>
      </c>
      <c r="U476" t="s">
        <v>516</v>
      </c>
      <c r="V476" t="s">
        <v>54</v>
      </c>
      <c r="W476" s="2">
        <v>6030</v>
      </c>
      <c r="X476" s="2">
        <v>0</v>
      </c>
      <c r="Y476" s="2">
        <v>3052.4</v>
      </c>
      <c r="Z476" s="2">
        <v>2961.16</v>
      </c>
      <c r="AA476" s="2">
        <v>4220</v>
      </c>
      <c r="AB476" s="3">
        <v>-1810</v>
      </c>
    </row>
    <row r="477" spans="1:28">
      <c r="A477" s="5" t="str">
        <f t="shared" si="166"/>
        <v>240</v>
      </c>
      <c r="B477" s="5" t="str">
        <f>VLOOKUP(A477,Vlookups!O:P,2,FALSE)</f>
        <v>FOOD</v>
      </c>
      <c r="C477" s="5" t="str">
        <f t="shared" si="167"/>
        <v>E</v>
      </c>
      <c r="D477" s="5" t="str">
        <f t="shared" si="168"/>
        <v>35</v>
      </c>
      <c r="E477" s="5" t="str">
        <f t="shared" si="169"/>
        <v>63--</v>
      </c>
      <c r="F477" s="5" t="str">
        <f>VLOOKUP(E477,Vlookups!K:M,3,FALSE)</f>
        <v>Op Exp</v>
      </c>
      <c r="G477" s="5" t="str">
        <f t="shared" si="170"/>
        <v>6399</v>
      </c>
      <c r="H477" s="5" t="str">
        <f t="shared" si="171"/>
        <v>GENERAL SUPPLIES</v>
      </c>
      <c r="I477" s="5" t="str">
        <f t="shared" si="172"/>
        <v>005</v>
      </c>
      <c r="J477" s="5" t="str">
        <f>VLOOKUP(I477,Vlookups!A:D,2,FALSE)</f>
        <v>ARLINGTON MIDDLE SCHOOL</v>
      </c>
      <c r="K477" s="5" t="str">
        <f>VLOOKUP(I477,Vlookups!A:D,3,FALSE)</f>
        <v>ARLINGTON K8</v>
      </c>
      <c r="L477" s="5" t="str">
        <f t="shared" si="173"/>
        <v>99</v>
      </c>
      <c r="M477" s="5" t="str">
        <f t="shared" si="174"/>
        <v>950</v>
      </c>
      <c r="N477" s="5" t="str">
        <f>VLOOKUP(M477,Vlookups!G:I,2,FALSE)</f>
        <v>FOOD SERVICE</v>
      </c>
      <c r="O477" s="5" t="str">
        <f>VLOOKUP(M477,Vlookups!G:I,3,FALSE)</f>
        <v>MAINT</v>
      </c>
      <c r="P477" s="6">
        <f t="shared" si="175"/>
        <v>2970</v>
      </c>
      <c r="Q477" s="6">
        <f t="shared" si="176"/>
        <v>0</v>
      </c>
      <c r="R477" s="6">
        <f t="shared" si="177"/>
        <v>1503.42</v>
      </c>
      <c r="S477" s="6">
        <f t="shared" si="178"/>
        <v>4220</v>
      </c>
      <c r="T477" s="6">
        <f t="shared" si="179"/>
        <v>1250</v>
      </c>
      <c r="U477" t="s">
        <v>517</v>
      </c>
      <c r="V477" t="s">
        <v>54</v>
      </c>
      <c r="W477" s="2">
        <v>2970</v>
      </c>
      <c r="X477" s="2">
        <v>0</v>
      </c>
      <c r="Y477" s="2">
        <v>1503.42</v>
      </c>
      <c r="Z477" s="2">
        <v>1458.47</v>
      </c>
      <c r="AA477" s="2">
        <v>4220</v>
      </c>
      <c r="AB477" s="2">
        <v>1250</v>
      </c>
    </row>
    <row r="478" spans="1:28">
      <c r="A478" s="5" t="str">
        <f t="shared" si="166"/>
        <v>240</v>
      </c>
      <c r="B478" s="5" t="str">
        <f>VLOOKUP(A478,Vlookups!O:P,2,FALSE)</f>
        <v>FOOD</v>
      </c>
      <c r="C478" s="5" t="str">
        <f t="shared" si="167"/>
        <v>E</v>
      </c>
      <c r="D478" s="5" t="str">
        <f t="shared" si="168"/>
        <v>35</v>
      </c>
      <c r="E478" s="5" t="str">
        <f t="shared" si="169"/>
        <v>63--</v>
      </c>
      <c r="F478" s="5" t="str">
        <f>VLOOKUP(E478,Vlookups!K:M,3,FALSE)</f>
        <v>Op Exp</v>
      </c>
      <c r="G478" s="5" t="str">
        <f t="shared" si="170"/>
        <v>6399</v>
      </c>
      <c r="H478" s="5" t="str">
        <f t="shared" si="171"/>
        <v>GENERAL SUPPLIES</v>
      </c>
      <c r="I478" s="5" t="str">
        <f t="shared" si="172"/>
        <v>006</v>
      </c>
      <c r="J478" s="5" t="str">
        <f>VLOOKUP(I478,Vlookups!A:D,2,FALSE)</f>
        <v>ARLINGTON HIGH SCHOOL</v>
      </c>
      <c r="K478" s="5" t="str">
        <f>VLOOKUP(I478,Vlookups!A:D,3,FALSE)</f>
        <v>ARLINGTON HS</v>
      </c>
      <c r="L478" s="5" t="str">
        <f t="shared" si="173"/>
        <v>99</v>
      </c>
      <c r="M478" s="5" t="str">
        <f t="shared" si="174"/>
        <v>950</v>
      </c>
      <c r="N478" s="5" t="str">
        <f>VLOOKUP(M478,Vlookups!G:I,2,FALSE)</f>
        <v>FOOD SERVICE</v>
      </c>
      <c r="O478" s="5" t="str">
        <f>VLOOKUP(M478,Vlookups!G:I,3,FALSE)</f>
        <v>MAINT</v>
      </c>
      <c r="P478" s="6">
        <f t="shared" si="175"/>
        <v>5800</v>
      </c>
      <c r="Q478" s="6">
        <f t="shared" si="176"/>
        <v>0</v>
      </c>
      <c r="R478" s="6">
        <f t="shared" si="177"/>
        <v>0</v>
      </c>
      <c r="S478" s="6">
        <f t="shared" si="178"/>
        <v>8440</v>
      </c>
      <c r="T478" s="6">
        <f t="shared" si="179"/>
        <v>2640</v>
      </c>
      <c r="U478" t="s">
        <v>518</v>
      </c>
      <c r="V478" t="s">
        <v>54</v>
      </c>
      <c r="W478" s="2">
        <v>5800</v>
      </c>
      <c r="X478" s="2">
        <v>0</v>
      </c>
      <c r="Y478" s="2">
        <v>0</v>
      </c>
      <c r="Z478" s="2">
        <v>5775.46</v>
      </c>
      <c r="AA478" s="2">
        <v>8440</v>
      </c>
      <c r="AB478" s="2">
        <v>2640</v>
      </c>
    </row>
    <row r="479" spans="1:28">
      <c r="A479" s="5" t="str">
        <f t="shared" si="166"/>
        <v>240</v>
      </c>
      <c r="B479" s="5" t="str">
        <f>VLOOKUP(A479,Vlookups!O:P,2,FALSE)</f>
        <v>FOOD</v>
      </c>
      <c r="C479" s="5" t="str">
        <f t="shared" si="167"/>
        <v>E</v>
      </c>
      <c r="D479" s="5" t="str">
        <f t="shared" si="168"/>
        <v>35</v>
      </c>
      <c r="E479" s="5" t="str">
        <f t="shared" si="169"/>
        <v>63--</v>
      </c>
      <c r="F479" s="5" t="str">
        <f>VLOOKUP(E479,Vlookups!K:M,3,FALSE)</f>
        <v>Op Exp</v>
      </c>
      <c r="G479" s="5" t="str">
        <f t="shared" si="170"/>
        <v>6399</v>
      </c>
      <c r="H479" s="5" t="str">
        <f t="shared" si="171"/>
        <v>GENERAL SUPPLIES</v>
      </c>
      <c r="I479" s="5" t="str">
        <f t="shared" si="172"/>
        <v>007</v>
      </c>
      <c r="J479" s="5" t="str">
        <f>VLOOKUP(I479,Vlookups!A:D,2,FALSE)</f>
        <v>KELLER ELEMENTARY SCHOOL</v>
      </c>
      <c r="K479" s="5" t="str">
        <f>VLOOKUP(I479,Vlookups!A:D,3,FALSE)</f>
        <v>KELLER K8</v>
      </c>
      <c r="L479" s="5" t="str">
        <f t="shared" si="173"/>
        <v>99</v>
      </c>
      <c r="M479" s="5" t="str">
        <f t="shared" si="174"/>
        <v>950</v>
      </c>
      <c r="N479" s="5" t="str">
        <f>VLOOKUP(M479,Vlookups!G:I,2,FALSE)</f>
        <v>FOOD SERVICE</v>
      </c>
      <c r="O479" s="5" t="str">
        <f>VLOOKUP(M479,Vlookups!G:I,3,FALSE)</f>
        <v>MAINT</v>
      </c>
      <c r="P479" s="6">
        <f t="shared" si="175"/>
        <v>6030</v>
      </c>
      <c r="Q479" s="6">
        <f t="shared" si="176"/>
        <v>4764.1400000000003</v>
      </c>
      <c r="R479" s="6">
        <f t="shared" si="177"/>
        <v>0</v>
      </c>
      <c r="S479" s="6">
        <f t="shared" si="178"/>
        <v>4220</v>
      </c>
      <c r="T479" s="6">
        <f t="shared" si="179"/>
        <v>-1810</v>
      </c>
      <c r="U479" t="s">
        <v>519</v>
      </c>
      <c r="V479" t="s">
        <v>54</v>
      </c>
      <c r="W479" s="2">
        <v>6030</v>
      </c>
      <c r="X479" s="2">
        <v>4764.1400000000003</v>
      </c>
      <c r="Y479" s="2">
        <v>0</v>
      </c>
      <c r="Z479" s="2">
        <v>1265.8599999999999</v>
      </c>
      <c r="AA479" s="2">
        <v>4220</v>
      </c>
      <c r="AB479" s="3">
        <v>-1810</v>
      </c>
    </row>
    <row r="480" spans="1:28">
      <c r="A480" s="5" t="str">
        <f t="shared" si="166"/>
        <v>240</v>
      </c>
      <c r="B480" s="5" t="str">
        <f>VLOOKUP(A480,Vlookups!O:P,2,FALSE)</f>
        <v>FOOD</v>
      </c>
      <c r="C480" s="5" t="str">
        <f t="shared" si="167"/>
        <v>E</v>
      </c>
      <c r="D480" s="5" t="str">
        <f t="shared" si="168"/>
        <v>35</v>
      </c>
      <c r="E480" s="5" t="str">
        <f t="shared" si="169"/>
        <v>63--</v>
      </c>
      <c r="F480" s="5" t="str">
        <f>VLOOKUP(E480,Vlookups!K:M,3,FALSE)</f>
        <v>Op Exp</v>
      </c>
      <c r="G480" s="5" t="str">
        <f t="shared" si="170"/>
        <v>6399</v>
      </c>
      <c r="H480" s="5" t="str">
        <f t="shared" si="171"/>
        <v>GENERAL SUPPLIES</v>
      </c>
      <c r="I480" s="5" t="str">
        <f t="shared" si="172"/>
        <v>008</v>
      </c>
      <c r="J480" s="5" t="str">
        <f>VLOOKUP(I480,Vlookups!A:D,2,FALSE)</f>
        <v>KELLER MIDDLE SCHOOL</v>
      </c>
      <c r="K480" s="5" t="str">
        <f>VLOOKUP(I480,Vlookups!A:D,3,FALSE)</f>
        <v>KELLER K8</v>
      </c>
      <c r="L480" s="5" t="str">
        <f t="shared" si="173"/>
        <v>99</v>
      </c>
      <c r="M480" s="5" t="str">
        <f t="shared" si="174"/>
        <v>950</v>
      </c>
      <c r="N480" s="5" t="str">
        <f>VLOOKUP(M480,Vlookups!G:I,2,FALSE)</f>
        <v>FOOD SERVICE</v>
      </c>
      <c r="O480" s="5" t="str">
        <f>VLOOKUP(M480,Vlookups!G:I,3,FALSE)</f>
        <v>MAINT</v>
      </c>
      <c r="P480" s="6">
        <f t="shared" si="175"/>
        <v>2970</v>
      </c>
      <c r="Q480" s="6">
        <f t="shared" si="176"/>
        <v>2346.52</v>
      </c>
      <c r="R480" s="6">
        <f t="shared" si="177"/>
        <v>0</v>
      </c>
      <c r="S480" s="6">
        <f t="shared" si="178"/>
        <v>4220</v>
      </c>
      <c r="T480" s="6">
        <f t="shared" si="179"/>
        <v>1250</v>
      </c>
      <c r="U480" t="s">
        <v>520</v>
      </c>
      <c r="V480" t="s">
        <v>54</v>
      </c>
      <c r="W480" s="2">
        <v>2970</v>
      </c>
      <c r="X480" s="2">
        <v>2346.52</v>
      </c>
      <c r="Y480" s="2">
        <v>0</v>
      </c>
      <c r="Z480" s="2">
        <v>623.48</v>
      </c>
      <c r="AA480" s="2">
        <v>4220</v>
      </c>
      <c r="AB480" s="2">
        <v>1250</v>
      </c>
    </row>
    <row r="481" spans="1:28">
      <c r="A481" s="5" t="str">
        <f t="shared" si="166"/>
        <v>240</v>
      </c>
      <c r="B481" s="5" t="str">
        <f>VLOOKUP(A481,Vlookups!O:P,2,FALSE)</f>
        <v>FOOD</v>
      </c>
      <c r="C481" s="5" t="str">
        <f t="shared" si="167"/>
        <v>E</v>
      </c>
      <c r="D481" s="5" t="str">
        <f t="shared" si="168"/>
        <v>35</v>
      </c>
      <c r="E481" s="5" t="str">
        <f t="shared" si="169"/>
        <v>63--</v>
      </c>
      <c r="F481" s="5" t="str">
        <f>VLOOKUP(E481,Vlookups!K:M,3,FALSE)</f>
        <v>Op Exp</v>
      </c>
      <c r="G481" s="5" t="str">
        <f t="shared" si="170"/>
        <v>6399</v>
      </c>
      <c r="H481" s="5" t="str">
        <f t="shared" si="171"/>
        <v>GENERAL SUPPLIES</v>
      </c>
      <c r="I481" s="5" t="str">
        <f t="shared" si="172"/>
        <v>009</v>
      </c>
      <c r="J481" s="5" t="str">
        <f>VLOOKUP(I481,Vlookups!A:D,2,FALSE)</f>
        <v>KELLER HIGH SCHOOL</v>
      </c>
      <c r="K481" s="5" t="str">
        <f>VLOOKUP(I481,Vlookups!A:D,3,FALSE)</f>
        <v>KELLER HS</v>
      </c>
      <c r="L481" s="5" t="str">
        <f t="shared" si="173"/>
        <v>99</v>
      </c>
      <c r="M481" s="5" t="str">
        <f t="shared" si="174"/>
        <v>950</v>
      </c>
      <c r="N481" s="5" t="str">
        <f>VLOOKUP(M481,Vlookups!G:I,2,FALSE)</f>
        <v>FOOD SERVICE</v>
      </c>
      <c r="O481" s="5" t="str">
        <f>VLOOKUP(M481,Vlookups!G:I,3,FALSE)</f>
        <v>MAINT</v>
      </c>
      <c r="P481" s="6">
        <f t="shared" si="175"/>
        <v>3750</v>
      </c>
      <c r="Q481" s="6">
        <f t="shared" si="176"/>
        <v>0</v>
      </c>
      <c r="R481" s="6">
        <f t="shared" si="177"/>
        <v>0</v>
      </c>
      <c r="S481" s="6">
        <f t="shared" si="178"/>
        <v>8340</v>
      </c>
      <c r="T481" s="6">
        <f t="shared" si="179"/>
        <v>4590</v>
      </c>
      <c r="U481" t="s">
        <v>521</v>
      </c>
      <c r="V481" t="s">
        <v>54</v>
      </c>
      <c r="W481" s="2">
        <v>3750</v>
      </c>
      <c r="X481" s="2">
        <v>0</v>
      </c>
      <c r="Y481" s="2">
        <v>0</v>
      </c>
      <c r="Z481" s="2">
        <v>3750</v>
      </c>
      <c r="AA481" s="2">
        <v>8340</v>
      </c>
      <c r="AB481" s="2">
        <v>4590</v>
      </c>
    </row>
    <row r="482" spans="1:28">
      <c r="A482" s="5" t="str">
        <f t="shared" si="166"/>
        <v>240</v>
      </c>
      <c r="B482" s="5" t="str">
        <f>VLOOKUP(A482,Vlookups!O:P,2,FALSE)</f>
        <v>FOOD</v>
      </c>
      <c r="C482" s="5" t="str">
        <f t="shared" si="167"/>
        <v>E</v>
      </c>
      <c r="D482" s="5" t="str">
        <f t="shared" si="168"/>
        <v>35</v>
      </c>
      <c r="E482" s="5" t="str">
        <f t="shared" si="169"/>
        <v>63--</v>
      </c>
      <c r="F482" s="5" t="str">
        <f>VLOOKUP(E482,Vlookups!K:M,3,FALSE)</f>
        <v>Op Exp</v>
      </c>
      <c r="G482" s="5" t="str">
        <f t="shared" si="170"/>
        <v>6399</v>
      </c>
      <c r="H482" s="5" t="str">
        <f t="shared" si="171"/>
        <v>GENERAL SUPPLIES</v>
      </c>
      <c r="I482" s="5" t="str">
        <f t="shared" si="172"/>
        <v>010</v>
      </c>
      <c r="J482" s="5" t="str">
        <f>VLOOKUP(I482,Vlookups!A:D,2,FALSE)</f>
        <v>GRAND PRAIRIE ELEMENTARY SCHOO</v>
      </c>
      <c r="K482" s="5" t="str">
        <f>VLOOKUP(I482,Vlookups!A:D,3,FALSE)</f>
        <v>GRAND PR K8</v>
      </c>
      <c r="L482" s="5" t="str">
        <f t="shared" si="173"/>
        <v>99</v>
      </c>
      <c r="M482" s="5" t="str">
        <f t="shared" si="174"/>
        <v>950</v>
      </c>
      <c r="N482" s="5" t="str">
        <f>VLOOKUP(M482,Vlookups!G:I,2,FALSE)</f>
        <v>FOOD SERVICE</v>
      </c>
      <c r="O482" s="5" t="str">
        <f>VLOOKUP(M482,Vlookups!G:I,3,FALSE)</f>
        <v>MAINT</v>
      </c>
      <c r="P482" s="6">
        <f t="shared" si="175"/>
        <v>15830</v>
      </c>
      <c r="Q482" s="6">
        <f t="shared" si="176"/>
        <v>0</v>
      </c>
      <c r="R482" s="6">
        <f t="shared" si="177"/>
        <v>15329.12</v>
      </c>
      <c r="S482" s="6">
        <f t="shared" si="178"/>
        <v>4220</v>
      </c>
      <c r="T482" s="6">
        <f t="shared" si="179"/>
        <v>-11610</v>
      </c>
      <c r="U482" t="s">
        <v>522</v>
      </c>
      <c r="V482" t="s">
        <v>54</v>
      </c>
      <c r="W482" s="2">
        <v>15830</v>
      </c>
      <c r="X482" s="2">
        <v>0</v>
      </c>
      <c r="Y482" s="2">
        <v>15329.12</v>
      </c>
      <c r="Z482" s="2">
        <v>484.44</v>
      </c>
      <c r="AA482" s="2">
        <v>4220</v>
      </c>
      <c r="AB482" s="3">
        <v>-11610</v>
      </c>
    </row>
    <row r="483" spans="1:28">
      <c r="A483" s="5" t="str">
        <f t="shared" si="166"/>
        <v>240</v>
      </c>
      <c r="B483" s="5" t="str">
        <f>VLOOKUP(A483,Vlookups!O:P,2,FALSE)</f>
        <v>FOOD</v>
      </c>
      <c r="C483" s="5" t="str">
        <f t="shared" si="167"/>
        <v>E</v>
      </c>
      <c r="D483" s="5" t="str">
        <f t="shared" si="168"/>
        <v>35</v>
      </c>
      <c r="E483" s="5" t="str">
        <f t="shared" si="169"/>
        <v>63--</v>
      </c>
      <c r="F483" s="5" t="str">
        <f>VLOOKUP(E483,Vlookups!K:M,3,FALSE)</f>
        <v>Op Exp</v>
      </c>
      <c r="G483" s="5" t="str">
        <f t="shared" si="170"/>
        <v>6399</v>
      </c>
      <c r="H483" s="5" t="str">
        <f t="shared" si="171"/>
        <v>GENERAL SUPPLIES</v>
      </c>
      <c r="I483" s="5" t="str">
        <f t="shared" si="172"/>
        <v>011</v>
      </c>
      <c r="J483" s="5" t="str">
        <f>VLOOKUP(I483,Vlookups!A:D,2,FALSE)</f>
        <v>GRAND PRAIRIE MIDDLE SCHOOL</v>
      </c>
      <c r="K483" s="5" t="str">
        <f>VLOOKUP(I483,Vlookups!A:D,3,FALSE)</f>
        <v>GRAND PR K8</v>
      </c>
      <c r="L483" s="5" t="str">
        <f t="shared" si="173"/>
        <v>99</v>
      </c>
      <c r="M483" s="5" t="str">
        <f t="shared" si="174"/>
        <v>950</v>
      </c>
      <c r="N483" s="5" t="str">
        <f>VLOOKUP(M483,Vlookups!G:I,2,FALSE)</f>
        <v>FOOD SERVICE</v>
      </c>
      <c r="O483" s="5" t="str">
        <f>VLOOKUP(M483,Vlookups!G:I,3,FALSE)</f>
        <v>MAINT</v>
      </c>
      <c r="P483" s="6">
        <f t="shared" si="175"/>
        <v>8120</v>
      </c>
      <c r="Q483" s="6">
        <f t="shared" si="176"/>
        <v>0</v>
      </c>
      <c r="R483" s="6">
        <f t="shared" si="177"/>
        <v>7552.17</v>
      </c>
      <c r="S483" s="6">
        <f t="shared" si="178"/>
        <v>4220</v>
      </c>
      <c r="T483" s="6">
        <f t="shared" si="179"/>
        <v>-3900</v>
      </c>
      <c r="U483" t="s">
        <v>523</v>
      </c>
      <c r="V483" t="s">
        <v>54</v>
      </c>
      <c r="W483" s="2">
        <v>8120</v>
      </c>
      <c r="X483" s="2">
        <v>0</v>
      </c>
      <c r="Y483" s="2">
        <v>7552.17</v>
      </c>
      <c r="Z483" s="2">
        <v>559.72</v>
      </c>
      <c r="AA483" s="2">
        <v>4220</v>
      </c>
      <c r="AB483" s="3">
        <v>-3900</v>
      </c>
    </row>
    <row r="484" spans="1:28">
      <c r="A484" s="5" t="str">
        <f t="shared" si="166"/>
        <v>240</v>
      </c>
      <c r="B484" s="5" t="str">
        <f>VLOOKUP(A484,Vlookups!O:P,2,FALSE)</f>
        <v>FOOD</v>
      </c>
      <c r="C484" s="5" t="str">
        <f t="shared" si="167"/>
        <v>E</v>
      </c>
      <c r="D484" s="5" t="str">
        <f t="shared" si="168"/>
        <v>35</v>
      </c>
      <c r="E484" s="5" t="str">
        <f t="shared" si="169"/>
        <v>63--</v>
      </c>
      <c r="F484" s="5" t="str">
        <f>VLOOKUP(E484,Vlookups!K:M,3,FALSE)</f>
        <v>Op Exp</v>
      </c>
      <c r="G484" s="5" t="str">
        <f t="shared" si="170"/>
        <v>6399</v>
      </c>
      <c r="H484" s="5" t="str">
        <f t="shared" si="171"/>
        <v>GENERAL SUPPLIES</v>
      </c>
      <c r="I484" s="5" t="str">
        <f t="shared" si="172"/>
        <v>012</v>
      </c>
      <c r="J484" s="5" t="str">
        <f>VLOOKUP(I484,Vlookups!A:D,2,FALSE)</f>
        <v>NORTH RICHLAND HILLS ELEMENTAR</v>
      </c>
      <c r="K484" s="5" t="str">
        <f>VLOOKUP(I484,Vlookups!A:D,3,FALSE)</f>
        <v>NORTH RICHLAND HILLS K8</v>
      </c>
      <c r="L484" s="5" t="str">
        <f t="shared" si="173"/>
        <v>99</v>
      </c>
      <c r="M484" s="5" t="str">
        <f t="shared" si="174"/>
        <v>950</v>
      </c>
      <c r="N484" s="5" t="str">
        <f>VLOOKUP(M484,Vlookups!G:I,2,FALSE)</f>
        <v>FOOD SERVICE</v>
      </c>
      <c r="O484" s="5" t="str">
        <f>VLOOKUP(M484,Vlookups!G:I,3,FALSE)</f>
        <v>MAINT</v>
      </c>
      <c r="P484" s="6">
        <f t="shared" si="175"/>
        <v>6030</v>
      </c>
      <c r="Q484" s="6">
        <f t="shared" si="176"/>
        <v>0</v>
      </c>
      <c r="R484" s="6">
        <f t="shared" si="177"/>
        <v>0</v>
      </c>
      <c r="S484" s="6">
        <f t="shared" si="178"/>
        <v>4220</v>
      </c>
      <c r="T484" s="6">
        <f t="shared" si="179"/>
        <v>-1810</v>
      </c>
      <c r="U484" t="s">
        <v>524</v>
      </c>
      <c r="V484" t="s">
        <v>54</v>
      </c>
      <c r="W484" s="2">
        <v>6030</v>
      </c>
      <c r="X484" s="2">
        <v>0</v>
      </c>
      <c r="Y484" s="2">
        <v>0</v>
      </c>
      <c r="Z484" s="2">
        <v>6013.56</v>
      </c>
      <c r="AA484" s="2">
        <v>4220</v>
      </c>
      <c r="AB484" s="3">
        <v>-1810</v>
      </c>
    </row>
    <row r="485" spans="1:28">
      <c r="A485" s="5" t="str">
        <f t="shared" si="166"/>
        <v>240</v>
      </c>
      <c r="B485" s="5" t="str">
        <f>VLOOKUP(A485,Vlookups!O:P,2,FALSE)</f>
        <v>FOOD</v>
      </c>
      <c r="C485" s="5" t="str">
        <f t="shared" si="167"/>
        <v>E</v>
      </c>
      <c r="D485" s="5" t="str">
        <f t="shared" si="168"/>
        <v>35</v>
      </c>
      <c r="E485" s="5" t="str">
        <f t="shared" si="169"/>
        <v>63--</v>
      </c>
      <c r="F485" s="5" t="str">
        <f>VLOOKUP(E485,Vlookups!K:M,3,FALSE)</f>
        <v>Op Exp</v>
      </c>
      <c r="G485" s="5" t="str">
        <f t="shared" si="170"/>
        <v>6399</v>
      </c>
      <c r="H485" s="5" t="str">
        <f t="shared" si="171"/>
        <v>GENERAL SUPPLIES</v>
      </c>
      <c r="I485" s="5" t="str">
        <f t="shared" si="172"/>
        <v>013</v>
      </c>
      <c r="J485" s="5" t="str">
        <f>VLOOKUP(I485,Vlookups!A:D,2,FALSE)</f>
        <v>NORTH RICHLAND HILLS MIDDLE SC</v>
      </c>
      <c r="K485" s="5" t="str">
        <f>VLOOKUP(I485,Vlookups!A:D,3,FALSE)</f>
        <v>NORTH RICHLAND HILLS K8</v>
      </c>
      <c r="L485" s="5" t="str">
        <f t="shared" si="173"/>
        <v>99</v>
      </c>
      <c r="M485" s="5" t="str">
        <f t="shared" si="174"/>
        <v>950</v>
      </c>
      <c r="N485" s="5" t="str">
        <f>VLOOKUP(M485,Vlookups!G:I,2,FALSE)</f>
        <v>FOOD SERVICE</v>
      </c>
      <c r="O485" s="5" t="str">
        <f>VLOOKUP(M485,Vlookups!G:I,3,FALSE)</f>
        <v>MAINT</v>
      </c>
      <c r="P485" s="6">
        <f t="shared" si="175"/>
        <v>2970</v>
      </c>
      <c r="Q485" s="6">
        <f t="shared" si="176"/>
        <v>0</v>
      </c>
      <c r="R485" s="6">
        <f t="shared" si="177"/>
        <v>0</v>
      </c>
      <c r="S485" s="6">
        <f t="shared" si="178"/>
        <v>4220</v>
      </c>
      <c r="T485" s="6">
        <f t="shared" si="179"/>
        <v>1250</v>
      </c>
      <c r="U485" t="s">
        <v>525</v>
      </c>
      <c r="V485" t="s">
        <v>54</v>
      </c>
      <c r="W485" s="2">
        <v>2970</v>
      </c>
      <c r="X485" s="2">
        <v>0</v>
      </c>
      <c r="Y485" s="2">
        <v>0</v>
      </c>
      <c r="Z485" s="2">
        <v>2961.89</v>
      </c>
      <c r="AA485" s="2">
        <v>4220</v>
      </c>
      <c r="AB485" s="2">
        <v>1250</v>
      </c>
    </row>
    <row r="486" spans="1:28">
      <c r="A486" s="5" t="str">
        <f t="shared" si="166"/>
        <v>240</v>
      </c>
      <c r="B486" s="5" t="str">
        <f>VLOOKUP(A486,Vlookups!O:P,2,FALSE)</f>
        <v>FOOD</v>
      </c>
      <c r="C486" s="5" t="str">
        <f t="shared" si="167"/>
        <v>E</v>
      </c>
      <c r="D486" s="5" t="str">
        <f t="shared" si="168"/>
        <v>35</v>
      </c>
      <c r="E486" s="5" t="str">
        <f t="shared" si="169"/>
        <v>63--</v>
      </c>
      <c r="F486" s="5" t="str">
        <f>VLOOKUP(E486,Vlookups!K:M,3,FALSE)</f>
        <v>Op Exp</v>
      </c>
      <c r="G486" s="5" t="str">
        <f t="shared" si="170"/>
        <v>6399</v>
      </c>
      <c r="H486" s="5" t="str">
        <f t="shared" si="171"/>
        <v>GENERAL SUPPLIES</v>
      </c>
      <c r="I486" s="5" t="str">
        <f t="shared" si="172"/>
        <v>014</v>
      </c>
      <c r="J486" s="5" t="str">
        <f>VLOOKUP(I486,Vlookups!A:D,2,FALSE)</f>
        <v>KATY ELEMENTARY SCHOOL</v>
      </c>
      <c r="K486" s="5" t="str">
        <f>VLOOKUP(I486,Vlookups!A:D,3,FALSE)</f>
        <v>KATY K8</v>
      </c>
      <c r="L486" s="5" t="str">
        <f t="shared" si="173"/>
        <v>99</v>
      </c>
      <c r="M486" s="5" t="str">
        <f t="shared" si="174"/>
        <v>950</v>
      </c>
      <c r="N486" s="5" t="str">
        <f>VLOOKUP(M486,Vlookups!G:I,2,FALSE)</f>
        <v>FOOD SERVICE</v>
      </c>
      <c r="O486" s="5" t="str">
        <f>VLOOKUP(M486,Vlookups!G:I,3,FALSE)</f>
        <v>MAINT</v>
      </c>
      <c r="P486" s="6">
        <f t="shared" si="175"/>
        <v>6030</v>
      </c>
      <c r="Q486" s="6">
        <f t="shared" si="176"/>
        <v>0</v>
      </c>
      <c r="R486" s="6">
        <f t="shared" si="177"/>
        <v>0</v>
      </c>
      <c r="S486" s="6">
        <f t="shared" si="178"/>
        <v>4220</v>
      </c>
      <c r="T486" s="6">
        <f t="shared" si="179"/>
        <v>-1810</v>
      </c>
      <c r="U486" t="s">
        <v>526</v>
      </c>
      <c r="V486" t="s">
        <v>54</v>
      </c>
      <c r="W486" s="2">
        <v>6030</v>
      </c>
      <c r="X486" s="2">
        <v>0</v>
      </c>
      <c r="Y486" s="2">
        <v>0</v>
      </c>
      <c r="Z486" s="2">
        <v>6030</v>
      </c>
      <c r="AA486" s="2">
        <v>4220</v>
      </c>
      <c r="AB486" s="3">
        <v>-1810</v>
      </c>
    </row>
    <row r="487" spans="1:28">
      <c r="A487" s="5" t="str">
        <f t="shared" si="166"/>
        <v>240</v>
      </c>
      <c r="B487" s="5" t="str">
        <f>VLOOKUP(A487,Vlookups!O:P,2,FALSE)</f>
        <v>FOOD</v>
      </c>
      <c r="C487" s="5" t="str">
        <f t="shared" si="167"/>
        <v>E</v>
      </c>
      <c r="D487" s="5" t="str">
        <f t="shared" si="168"/>
        <v>35</v>
      </c>
      <c r="E487" s="5" t="str">
        <f t="shared" si="169"/>
        <v>63--</v>
      </c>
      <c r="F487" s="5" t="str">
        <f>VLOOKUP(E487,Vlookups!K:M,3,FALSE)</f>
        <v>Op Exp</v>
      </c>
      <c r="G487" s="5" t="str">
        <f t="shared" si="170"/>
        <v>6399</v>
      </c>
      <c r="H487" s="5" t="str">
        <f t="shared" si="171"/>
        <v>GENERAL SUPPLIES</v>
      </c>
      <c r="I487" s="5" t="str">
        <f t="shared" si="172"/>
        <v>015</v>
      </c>
      <c r="J487" s="5" t="str">
        <f>VLOOKUP(I487,Vlookups!A:D,2,FALSE)</f>
        <v>KATY MIDDLE SCHOOL</v>
      </c>
      <c r="K487" s="5" t="str">
        <f>VLOOKUP(I487,Vlookups!A:D,3,FALSE)</f>
        <v>KATY K8</v>
      </c>
      <c r="L487" s="5" t="str">
        <f t="shared" si="173"/>
        <v>99</v>
      </c>
      <c r="M487" s="5" t="str">
        <f t="shared" si="174"/>
        <v>950</v>
      </c>
      <c r="N487" s="5" t="str">
        <f>VLOOKUP(M487,Vlookups!G:I,2,FALSE)</f>
        <v>FOOD SERVICE</v>
      </c>
      <c r="O487" s="5" t="str">
        <f>VLOOKUP(M487,Vlookups!G:I,3,FALSE)</f>
        <v>MAINT</v>
      </c>
      <c r="P487" s="6">
        <f t="shared" si="175"/>
        <v>2970</v>
      </c>
      <c r="Q487" s="6">
        <f t="shared" si="176"/>
        <v>0</v>
      </c>
      <c r="R487" s="6">
        <f t="shared" si="177"/>
        <v>0</v>
      </c>
      <c r="S487" s="6">
        <f t="shared" si="178"/>
        <v>4220</v>
      </c>
      <c r="T487" s="6">
        <f t="shared" si="179"/>
        <v>1250</v>
      </c>
      <c r="U487" t="s">
        <v>527</v>
      </c>
      <c r="V487" t="s">
        <v>54</v>
      </c>
      <c r="W487" s="2">
        <v>2970</v>
      </c>
      <c r="X487" s="2">
        <v>0</v>
      </c>
      <c r="Y487" s="2">
        <v>0</v>
      </c>
      <c r="Z487" s="2">
        <v>2970</v>
      </c>
      <c r="AA487" s="2">
        <v>4220</v>
      </c>
      <c r="AB487" s="2">
        <v>1250</v>
      </c>
    </row>
    <row r="488" spans="1:28">
      <c r="A488" s="5" t="str">
        <f t="shared" si="166"/>
        <v>240</v>
      </c>
      <c r="B488" s="5" t="str">
        <f>VLOOKUP(A488,Vlookups!O:P,2,FALSE)</f>
        <v>FOOD</v>
      </c>
      <c r="C488" s="5" t="str">
        <f t="shared" si="167"/>
        <v>E</v>
      </c>
      <c r="D488" s="5" t="str">
        <f t="shared" si="168"/>
        <v>35</v>
      </c>
      <c r="E488" s="5" t="str">
        <f t="shared" si="169"/>
        <v>63--</v>
      </c>
      <c r="F488" s="5" t="str">
        <f>VLOOKUP(E488,Vlookups!K:M,3,FALSE)</f>
        <v>Op Exp</v>
      </c>
      <c r="G488" s="5" t="str">
        <f t="shared" si="170"/>
        <v>6399</v>
      </c>
      <c r="H488" s="5" t="str">
        <f t="shared" si="171"/>
        <v>GENERAL SUPPLIES</v>
      </c>
      <c r="I488" s="5" t="str">
        <f t="shared" si="172"/>
        <v>016</v>
      </c>
      <c r="J488" s="5" t="str">
        <f>VLOOKUP(I488,Vlookups!A:D,2,FALSE)</f>
        <v>WESTPARK ELEMENTARY SCHOOL</v>
      </c>
      <c r="K488" s="5" t="str">
        <f>VLOOKUP(I488,Vlookups!A:D,3,FALSE)</f>
        <v>WESTPARK K8</v>
      </c>
      <c r="L488" s="5" t="str">
        <f t="shared" si="173"/>
        <v>99</v>
      </c>
      <c r="M488" s="5" t="str">
        <f t="shared" si="174"/>
        <v>950</v>
      </c>
      <c r="N488" s="5" t="str">
        <f>VLOOKUP(M488,Vlookups!G:I,2,FALSE)</f>
        <v>FOOD SERVICE</v>
      </c>
      <c r="O488" s="5" t="str">
        <f>VLOOKUP(M488,Vlookups!G:I,3,FALSE)</f>
        <v>MAINT</v>
      </c>
      <c r="P488" s="6">
        <f t="shared" si="175"/>
        <v>6030</v>
      </c>
      <c r="Q488" s="6">
        <f t="shared" si="176"/>
        <v>0</v>
      </c>
      <c r="R488" s="6">
        <f t="shared" si="177"/>
        <v>0</v>
      </c>
      <c r="S488" s="6">
        <f t="shared" si="178"/>
        <v>8220</v>
      </c>
      <c r="T488" s="6">
        <f t="shared" si="179"/>
        <v>2190</v>
      </c>
      <c r="U488" t="s">
        <v>528</v>
      </c>
      <c r="V488" t="s">
        <v>54</v>
      </c>
      <c r="W488" s="2">
        <v>6030</v>
      </c>
      <c r="X488" s="2">
        <v>0</v>
      </c>
      <c r="Y488" s="2">
        <v>0</v>
      </c>
      <c r="Z488" s="2">
        <v>6030</v>
      </c>
      <c r="AA488" s="2">
        <v>8220</v>
      </c>
      <c r="AB488" s="2">
        <v>2190</v>
      </c>
    </row>
    <row r="489" spans="1:28">
      <c r="A489" s="5" t="str">
        <f t="shared" si="166"/>
        <v>240</v>
      </c>
      <c r="B489" s="5" t="str">
        <f>VLOOKUP(A489,Vlookups!O:P,2,FALSE)</f>
        <v>FOOD</v>
      </c>
      <c r="C489" s="5" t="str">
        <f t="shared" si="167"/>
        <v>E</v>
      </c>
      <c r="D489" s="5" t="str">
        <f t="shared" si="168"/>
        <v>35</v>
      </c>
      <c r="E489" s="5" t="str">
        <f t="shared" si="169"/>
        <v>63--</v>
      </c>
      <c r="F489" s="5" t="str">
        <f>VLOOKUP(E489,Vlookups!K:M,3,FALSE)</f>
        <v>Op Exp</v>
      </c>
      <c r="G489" s="5" t="str">
        <f t="shared" si="170"/>
        <v>6399</v>
      </c>
      <c r="H489" s="5" t="str">
        <f t="shared" si="171"/>
        <v>GENERAL SUPPLIES</v>
      </c>
      <c r="I489" s="5" t="str">
        <f t="shared" si="172"/>
        <v>017</v>
      </c>
      <c r="J489" s="5" t="str">
        <f>VLOOKUP(I489,Vlookups!A:D,2,FALSE)</f>
        <v>WESTPARK MIDDLE SCHOOL</v>
      </c>
      <c r="K489" s="5" t="str">
        <f>VLOOKUP(I489,Vlookups!A:D,3,FALSE)</f>
        <v>WESTPARK K8</v>
      </c>
      <c r="L489" s="5" t="str">
        <f t="shared" si="173"/>
        <v>99</v>
      </c>
      <c r="M489" s="5" t="str">
        <f t="shared" si="174"/>
        <v>950</v>
      </c>
      <c r="N489" s="5" t="str">
        <f>VLOOKUP(M489,Vlookups!G:I,2,FALSE)</f>
        <v>FOOD SERVICE</v>
      </c>
      <c r="O489" s="5" t="str">
        <f>VLOOKUP(M489,Vlookups!G:I,3,FALSE)</f>
        <v>MAINT</v>
      </c>
      <c r="P489" s="6">
        <f t="shared" si="175"/>
        <v>2970</v>
      </c>
      <c r="Q489" s="6">
        <f t="shared" si="176"/>
        <v>0</v>
      </c>
      <c r="R489" s="6">
        <f t="shared" si="177"/>
        <v>0</v>
      </c>
      <c r="S489" s="6">
        <f t="shared" si="178"/>
        <v>8220</v>
      </c>
      <c r="T489" s="6">
        <f t="shared" si="179"/>
        <v>5250</v>
      </c>
      <c r="U489" t="s">
        <v>529</v>
      </c>
      <c r="V489" t="s">
        <v>54</v>
      </c>
      <c r="W489" s="2">
        <v>2970</v>
      </c>
      <c r="X489" s="2">
        <v>0</v>
      </c>
      <c r="Y489" s="2">
        <v>0</v>
      </c>
      <c r="Z489" s="2">
        <v>2970</v>
      </c>
      <c r="AA489" s="2">
        <v>8220</v>
      </c>
      <c r="AB489" s="2">
        <v>5250</v>
      </c>
    </row>
    <row r="490" spans="1:28">
      <c r="A490" s="5" t="str">
        <f t="shared" si="166"/>
        <v>240</v>
      </c>
      <c r="B490" s="5" t="str">
        <f>VLOOKUP(A490,Vlookups!O:P,2,FALSE)</f>
        <v>FOOD</v>
      </c>
      <c r="C490" s="5" t="str">
        <f t="shared" si="167"/>
        <v>E</v>
      </c>
      <c r="D490" s="5" t="str">
        <f t="shared" si="168"/>
        <v>35</v>
      </c>
      <c r="E490" s="5" t="str">
        <f t="shared" si="169"/>
        <v>63--</v>
      </c>
      <c r="F490" s="5" t="str">
        <f>VLOOKUP(E490,Vlookups!K:M,3,FALSE)</f>
        <v>Op Exp</v>
      </c>
      <c r="G490" s="5" t="str">
        <f t="shared" si="170"/>
        <v>6399</v>
      </c>
      <c r="H490" s="5" t="str">
        <f t="shared" si="171"/>
        <v>GENERAL SUPPLIES</v>
      </c>
      <c r="I490" s="5" t="str">
        <f t="shared" si="172"/>
        <v>018</v>
      </c>
      <c r="J490" s="5" t="str">
        <f>VLOOKUP(I490,Vlookups!A:D,2,FALSE)</f>
        <v>KATY/WEST PARK HS</v>
      </c>
      <c r="K490" s="5" t="str">
        <f>VLOOKUP(I490,Vlookups!A:D,3,FALSE)</f>
        <v>KATY WESTPARK HS</v>
      </c>
      <c r="L490" s="5" t="str">
        <f t="shared" si="173"/>
        <v>99</v>
      </c>
      <c r="M490" s="5" t="str">
        <f t="shared" si="174"/>
        <v>950</v>
      </c>
      <c r="N490" s="5" t="str">
        <f>VLOOKUP(M490,Vlookups!G:I,2,FALSE)</f>
        <v>FOOD SERVICE</v>
      </c>
      <c r="O490" s="5" t="str">
        <f>VLOOKUP(M490,Vlookups!G:I,3,FALSE)</f>
        <v>MAINT</v>
      </c>
      <c r="P490" s="6">
        <f t="shared" si="175"/>
        <v>9000</v>
      </c>
      <c r="Q490" s="6">
        <f t="shared" si="176"/>
        <v>0</v>
      </c>
      <c r="R490" s="6">
        <f t="shared" si="177"/>
        <v>0</v>
      </c>
      <c r="S490" s="6">
        <f t="shared" si="178"/>
        <v>28440</v>
      </c>
      <c r="T490" s="6">
        <f t="shared" si="179"/>
        <v>19440</v>
      </c>
      <c r="U490" t="s">
        <v>530</v>
      </c>
      <c r="V490" t="s">
        <v>54</v>
      </c>
      <c r="W490" s="2">
        <v>9000</v>
      </c>
      <c r="X490" s="2">
        <v>0</v>
      </c>
      <c r="Y490" s="2">
        <v>0</v>
      </c>
      <c r="Z490" s="2">
        <v>9000</v>
      </c>
      <c r="AA490" s="2">
        <v>28440</v>
      </c>
      <c r="AB490" s="2">
        <v>19440</v>
      </c>
    </row>
    <row r="491" spans="1:28">
      <c r="A491" s="5" t="str">
        <f t="shared" si="166"/>
        <v>240</v>
      </c>
      <c r="B491" s="5" t="str">
        <f>VLOOKUP(A491,Vlookups!O:P,2,FALSE)</f>
        <v>FOOD</v>
      </c>
      <c r="C491" s="5" t="str">
        <f t="shared" si="167"/>
        <v>E</v>
      </c>
      <c r="D491" s="5" t="str">
        <f t="shared" si="168"/>
        <v>35</v>
      </c>
      <c r="E491" s="5" t="str">
        <f t="shared" si="169"/>
        <v>63--</v>
      </c>
      <c r="F491" s="5" t="str">
        <f>VLOOKUP(E491,Vlookups!K:M,3,FALSE)</f>
        <v>Op Exp</v>
      </c>
      <c r="G491" s="5" t="str">
        <f t="shared" si="170"/>
        <v>6399</v>
      </c>
      <c r="H491" s="5" t="str">
        <f t="shared" si="171"/>
        <v>GENERAL SUPPLIES</v>
      </c>
      <c r="I491" s="5" t="str">
        <f t="shared" si="172"/>
        <v>019</v>
      </c>
      <c r="J491" s="5" t="str">
        <f>VLOOKUP(I491,Vlookups!A:D,2,FALSE)</f>
        <v>LANCASTER ELEMENTARY</v>
      </c>
      <c r="K491" s="5" t="str">
        <f>VLOOKUP(I491,Vlookups!A:D,3,FALSE)</f>
        <v>LANCASTER K8</v>
      </c>
      <c r="L491" s="5" t="str">
        <f t="shared" si="173"/>
        <v>99</v>
      </c>
      <c r="M491" s="5" t="str">
        <f t="shared" si="174"/>
        <v>950</v>
      </c>
      <c r="N491" s="5" t="str">
        <f>VLOOKUP(M491,Vlookups!G:I,2,FALSE)</f>
        <v>FOOD SERVICE</v>
      </c>
      <c r="O491" s="5" t="str">
        <f>VLOOKUP(M491,Vlookups!G:I,3,FALSE)</f>
        <v>MAINT</v>
      </c>
      <c r="P491" s="6">
        <f t="shared" si="175"/>
        <v>6030</v>
      </c>
      <c r="Q491" s="6">
        <f t="shared" si="176"/>
        <v>0</v>
      </c>
      <c r="R491" s="6">
        <f t="shared" si="177"/>
        <v>0</v>
      </c>
      <c r="S491" s="6">
        <f t="shared" si="178"/>
        <v>4220</v>
      </c>
      <c r="T491" s="6">
        <f t="shared" si="179"/>
        <v>-1810</v>
      </c>
      <c r="U491" t="s">
        <v>531</v>
      </c>
      <c r="V491" t="s">
        <v>54</v>
      </c>
      <c r="W491" s="2">
        <v>6030</v>
      </c>
      <c r="X491" s="2">
        <v>0</v>
      </c>
      <c r="Y491" s="2">
        <v>0</v>
      </c>
      <c r="Z491" s="2">
        <v>6030</v>
      </c>
      <c r="AA491" s="2">
        <v>4220</v>
      </c>
      <c r="AB491" s="3">
        <v>-1810</v>
      </c>
    </row>
    <row r="492" spans="1:28">
      <c r="A492" s="5" t="str">
        <f t="shared" si="166"/>
        <v>240</v>
      </c>
      <c r="B492" s="5" t="str">
        <f>VLOOKUP(A492,Vlookups!O:P,2,FALSE)</f>
        <v>FOOD</v>
      </c>
      <c r="C492" s="5" t="str">
        <f t="shared" si="167"/>
        <v>E</v>
      </c>
      <c r="D492" s="5" t="str">
        <f t="shared" si="168"/>
        <v>35</v>
      </c>
      <c r="E492" s="5" t="str">
        <f t="shared" si="169"/>
        <v>63--</v>
      </c>
      <c r="F492" s="5" t="str">
        <f>VLOOKUP(E492,Vlookups!K:M,3,FALSE)</f>
        <v>Op Exp</v>
      </c>
      <c r="G492" s="5" t="str">
        <f t="shared" si="170"/>
        <v>6399</v>
      </c>
      <c r="H492" s="5" t="str">
        <f t="shared" si="171"/>
        <v>GENERAL SUPPLIES</v>
      </c>
      <c r="I492" s="5" t="str">
        <f t="shared" si="172"/>
        <v>020</v>
      </c>
      <c r="J492" s="5" t="str">
        <f>VLOOKUP(I492,Vlookups!A:D,2,FALSE)</f>
        <v>LANCASTER MIDDLE SCHOOL</v>
      </c>
      <c r="K492" s="5" t="str">
        <f>VLOOKUP(I492,Vlookups!A:D,3,FALSE)</f>
        <v>LANCASTER K8</v>
      </c>
      <c r="L492" s="5" t="str">
        <f t="shared" si="173"/>
        <v>99</v>
      </c>
      <c r="M492" s="5" t="str">
        <f t="shared" si="174"/>
        <v>950</v>
      </c>
      <c r="N492" s="5" t="str">
        <f>VLOOKUP(M492,Vlookups!G:I,2,FALSE)</f>
        <v>FOOD SERVICE</v>
      </c>
      <c r="O492" s="5" t="str">
        <f>VLOOKUP(M492,Vlookups!G:I,3,FALSE)</f>
        <v>MAINT</v>
      </c>
      <c r="P492" s="6">
        <f t="shared" si="175"/>
        <v>2970</v>
      </c>
      <c r="Q492" s="6">
        <f t="shared" si="176"/>
        <v>0</v>
      </c>
      <c r="R492" s="6">
        <f t="shared" si="177"/>
        <v>0</v>
      </c>
      <c r="S492" s="6">
        <f t="shared" si="178"/>
        <v>4220</v>
      </c>
      <c r="T492" s="6">
        <f t="shared" si="179"/>
        <v>1250</v>
      </c>
      <c r="U492" t="s">
        <v>532</v>
      </c>
      <c r="V492" t="s">
        <v>54</v>
      </c>
      <c r="W492" s="2">
        <v>2970</v>
      </c>
      <c r="X492" s="2">
        <v>0</v>
      </c>
      <c r="Y492" s="2">
        <v>0</v>
      </c>
      <c r="Z492" s="2">
        <v>2970</v>
      </c>
      <c r="AA492" s="2">
        <v>4220</v>
      </c>
      <c r="AB492" s="2">
        <v>1250</v>
      </c>
    </row>
    <row r="493" spans="1:28">
      <c r="A493" s="5" t="str">
        <f t="shared" si="166"/>
        <v>240</v>
      </c>
      <c r="B493" s="5" t="str">
        <f>VLOOKUP(A493,Vlookups!O:P,2,FALSE)</f>
        <v>FOOD</v>
      </c>
      <c r="C493" s="5" t="str">
        <f t="shared" si="167"/>
        <v>E</v>
      </c>
      <c r="D493" s="5" t="str">
        <f t="shared" si="168"/>
        <v>35</v>
      </c>
      <c r="E493" s="5" t="str">
        <f t="shared" si="169"/>
        <v>63--</v>
      </c>
      <c r="F493" s="5" t="str">
        <f>VLOOKUP(E493,Vlookups!K:M,3,FALSE)</f>
        <v>Op Exp</v>
      </c>
      <c r="G493" s="5" t="str">
        <f t="shared" si="170"/>
        <v>6399</v>
      </c>
      <c r="H493" s="5" t="str">
        <f t="shared" si="171"/>
        <v>GENERAL SUPPLIES</v>
      </c>
      <c r="I493" s="5" t="str">
        <f t="shared" si="172"/>
        <v>021</v>
      </c>
      <c r="J493" s="5" t="str">
        <f>VLOOKUP(I493,Vlookups!A:D,2,FALSE)</f>
        <v>WOODHAVEN ELEMENTARY</v>
      </c>
      <c r="K493" s="5" t="str">
        <f>VLOOKUP(I493,Vlookups!A:D,3,FALSE)</f>
        <v>WOODHAVEN K8</v>
      </c>
      <c r="L493" s="5" t="str">
        <f t="shared" si="173"/>
        <v>99</v>
      </c>
      <c r="M493" s="5" t="str">
        <f t="shared" si="174"/>
        <v>950</v>
      </c>
      <c r="N493" s="5" t="str">
        <f>VLOOKUP(M493,Vlookups!G:I,2,FALSE)</f>
        <v>FOOD SERVICE</v>
      </c>
      <c r="O493" s="5" t="str">
        <f>VLOOKUP(M493,Vlookups!G:I,3,FALSE)</f>
        <v>MAINT</v>
      </c>
      <c r="P493" s="6">
        <f t="shared" si="175"/>
        <v>4030</v>
      </c>
      <c r="Q493" s="6">
        <f t="shared" si="176"/>
        <v>0</v>
      </c>
      <c r="R493" s="6">
        <f t="shared" si="177"/>
        <v>0</v>
      </c>
      <c r="S493" s="6">
        <f t="shared" si="178"/>
        <v>4220</v>
      </c>
      <c r="T493" s="6">
        <f t="shared" si="179"/>
        <v>190</v>
      </c>
      <c r="U493" t="s">
        <v>533</v>
      </c>
      <c r="V493" t="s">
        <v>54</v>
      </c>
      <c r="W493" s="2">
        <v>4030</v>
      </c>
      <c r="X493" s="2">
        <v>0</v>
      </c>
      <c r="Y493" s="2">
        <v>0</v>
      </c>
      <c r="Z493" s="2">
        <v>4030</v>
      </c>
      <c r="AA493" s="2">
        <v>4220</v>
      </c>
      <c r="AB493" s="2">
        <v>190</v>
      </c>
    </row>
    <row r="494" spans="1:28">
      <c r="A494" s="5" t="str">
        <f t="shared" si="166"/>
        <v>240</v>
      </c>
      <c r="B494" s="5" t="str">
        <f>VLOOKUP(A494,Vlookups!O:P,2,FALSE)</f>
        <v>FOOD</v>
      </c>
      <c r="C494" s="5" t="str">
        <f t="shared" si="167"/>
        <v>E</v>
      </c>
      <c r="D494" s="5" t="str">
        <f t="shared" si="168"/>
        <v>35</v>
      </c>
      <c r="E494" s="5" t="str">
        <f t="shared" si="169"/>
        <v>63--</v>
      </c>
      <c r="F494" s="5" t="str">
        <f>VLOOKUP(E494,Vlookups!K:M,3,FALSE)</f>
        <v>Op Exp</v>
      </c>
      <c r="G494" s="5" t="str">
        <f t="shared" si="170"/>
        <v>6399</v>
      </c>
      <c r="H494" s="5" t="str">
        <f t="shared" si="171"/>
        <v>GENERAL SUPPLIES</v>
      </c>
      <c r="I494" s="5" t="str">
        <f t="shared" si="172"/>
        <v>022</v>
      </c>
      <c r="J494" s="5" t="str">
        <f>VLOOKUP(I494,Vlookups!A:D,2,FALSE)</f>
        <v>WOODHAVEN MIDDLE SCHOOL</v>
      </c>
      <c r="K494" s="5" t="str">
        <f>VLOOKUP(I494,Vlookups!A:D,3,FALSE)</f>
        <v>WOODHAVEN K8</v>
      </c>
      <c r="L494" s="5" t="str">
        <f t="shared" si="173"/>
        <v>99</v>
      </c>
      <c r="M494" s="5" t="str">
        <f t="shared" si="174"/>
        <v>950</v>
      </c>
      <c r="N494" s="5" t="str">
        <f>VLOOKUP(M494,Vlookups!G:I,2,FALSE)</f>
        <v>FOOD SERVICE</v>
      </c>
      <c r="O494" s="5" t="str">
        <f>VLOOKUP(M494,Vlookups!G:I,3,FALSE)</f>
        <v>MAINT</v>
      </c>
      <c r="P494" s="6">
        <f t="shared" si="175"/>
        <v>2700</v>
      </c>
      <c r="Q494" s="6">
        <f t="shared" si="176"/>
        <v>0</v>
      </c>
      <c r="R494" s="6">
        <f t="shared" si="177"/>
        <v>0</v>
      </c>
      <c r="S494" s="6">
        <f t="shared" si="178"/>
        <v>4220</v>
      </c>
      <c r="T494" s="6">
        <f t="shared" si="179"/>
        <v>1520</v>
      </c>
      <c r="U494" t="s">
        <v>534</v>
      </c>
      <c r="V494" t="s">
        <v>54</v>
      </c>
      <c r="W494" s="2">
        <v>2700</v>
      </c>
      <c r="X494" s="2">
        <v>0</v>
      </c>
      <c r="Y494" s="2">
        <v>0</v>
      </c>
      <c r="Z494" s="2">
        <v>2700</v>
      </c>
      <c r="AA494" s="2">
        <v>4220</v>
      </c>
      <c r="AB494" s="2">
        <v>1520</v>
      </c>
    </row>
    <row r="495" spans="1:28">
      <c r="A495" s="5" t="str">
        <f t="shared" si="166"/>
        <v>240</v>
      </c>
      <c r="B495" s="5" t="str">
        <f>VLOOKUP(A495,Vlookups!O:P,2,FALSE)</f>
        <v>FOOD</v>
      </c>
      <c r="C495" s="5" t="str">
        <f t="shared" si="167"/>
        <v>E</v>
      </c>
      <c r="D495" s="5" t="str">
        <f t="shared" si="168"/>
        <v>35</v>
      </c>
      <c r="E495" s="5" t="str">
        <f t="shared" si="169"/>
        <v>63--</v>
      </c>
      <c r="F495" s="5" t="str">
        <f>VLOOKUP(E495,Vlookups!K:M,3,FALSE)</f>
        <v>Op Exp</v>
      </c>
      <c r="G495" s="5" t="str">
        <f t="shared" si="170"/>
        <v>6399</v>
      </c>
      <c r="H495" s="5" t="str">
        <f t="shared" si="171"/>
        <v>GENERAL SUPPLIES</v>
      </c>
      <c r="I495" s="5" t="str">
        <f t="shared" si="172"/>
        <v>023</v>
      </c>
      <c r="J495" s="5" t="str">
        <f>VLOOKUP(I495,Vlookups!A:D,2,FALSE)</f>
        <v>SAGINAW ELEMENTARY</v>
      </c>
      <c r="K495" s="5" t="str">
        <f>VLOOKUP(I495,Vlookups!A:D,3,FALSE)</f>
        <v>SAGINAW K8</v>
      </c>
      <c r="L495" s="5" t="str">
        <f t="shared" si="173"/>
        <v>99</v>
      </c>
      <c r="M495" s="5" t="str">
        <f t="shared" si="174"/>
        <v>950</v>
      </c>
      <c r="N495" s="5" t="str">
        <f>VLOOKUP(M495,Vlookups!G:I,2,FALSE)</f>
        <v>FOOD SERVICE</v>
      </c>
      <c r="O495" s="5" t="str">
        <f>VLOOKUP(M495,Vlookups!G:I,3,FALSE)</f>
        <v>MAINT</v>
      </c>
      <c r="P495" s="6">
        <f t="shared" si="175"/>
        <v>4030</v>
      </c>
      <c r="Q495" s="6">
        <f t="shared" si="176"/>
        <v>0</v>
      </c>
      <c r="R495" s="6">
        <f t="shared" si="177"/>
        <v>3011.58</v>
      </c>
      <c r="S495" s="6">
        <f t="shared" si="178"/>
        <v>4220</v>
      </c>
      <c r="T495" s="6">
        <f t="shared" si="179"/>
        <v>190</v>
      </c>
      <c r="U495" t="s">
        <v>535</v>
      </c>
      <c r="V495" t="s">
        <v>54</v>
      </c>
      <c r="W495" s="2">
        <v>4030</v>
      </c>
      <c r="X495" s="2">
        <v>0</v>
      </c>
      <c r="Y495" s="2">
        <v>3011.58</v>
      </c>
      <c r="Z495" s="2">
        <v>1018.42</v>
      </c>
      <c r="AA495" s="2">
        <v>4220</v>
      </c>
      <c r="AB495" s="2">
        <v>190</v>
      </c>
    </row>
    <row r="496" spans="1:28">
      <c r="A496" s="5" t="str">
        <f t="shared" si="166"/>
        <v>240</v>
      </c>
      <c r="B496" s="5" t="str">
        <f>VLOOKUP(A496,Vlookups!O:P,2,FALSE)</f>
        <v>FOOD</v>
      </c>
      <c r="C496" s="5" t="str">
        <f t="shared" si="167"/>
        <v>E</v>
      </c>
      <c r="D496" s="5" t="str">
        <f t="shared" si="168"/>
        <v>35</v>
      </c>
      <c r="E496" s="5" t="str">
        <f t="shared" si="169"/>
        <v>63--</v>
      </c>
      <c r="F496" s="5" t="str">
        <f>VLOOKUP(E496,Vlookups!K:M,3,FALSE)</f>
        <v>Op Exp</v>
      </c>
      <c r="G496" s="5" t="str">
        <f t="shared" si="170"/>
        <v>6399</v>
      </c>
      <c r="H496" s="5" t="str">
        <f t="shared" si="171"/>
        <v>GENERAL SUPPLIES</v>
      </c>
      <c r="I496" s="5" t="str">
        <f t="shared" si="172"/>
        <v>024</v>
      </c>
      <c r="J496" s="5" t="str">
        <f>VLOOKUP(I496,Vlookups!A:D,2,FALSE)</f>
        <v>SAGINAW MIDDLE SCHOOL</v>
      </c>
      <c r="K496" s="5" t="str">
        <f>VLOOKUP(I496,Vlookups!A:D,3,FALSE)</f>
        <v>SAGINAW K8</v>
      </c>
      <c r="L496" s="5" t="str">
        <f t="shared" si="173"/>
        <v>99</v>
      </c>
      <c r="M496" s="5" t="str">
        <f t="shared" si="174"/>
        <v>950</v>
      </c>
      <c r="N496" s="5" t="str">
        <f>VLOOKUP(M496,Vlookups!G:I,2,FALSE)</f>
        <v>FOOD SERVICE</v>
      </c>
      <c r="O496" s="5" t="str">
        <f>VLOOKUP(M496,Vlookups!G:I,3,FALSE)</f>
        <v>MAINT</v>
      </c>
      <c r="P496" s="6">
        <f t="shared" si="175"/>
        <v>2970</v>
      </c>
      <c r="Q496" s="6">
        <f t="shared" si="176"/>
        <v>0</v>
      </c>
      <c r="R496" s="6">
        <f t="shared" si="177"/>
        <v>1483.32</v>
      </c>
      <c r="S496" s="6">
        <f t="shared" si="178"/>
        <v>4220</v>
      </c>
      <c r="T496" s="6">
        <f t="shared" si="179"/>
        <v>1250</v>
      </c>
      <c r="U496" t="s">
        <v>536</v>
      </c>
      <c r="V496" t="s">
        <v>54</v>
      </c>
      <c r="W496" s="2">
        <v>2970</v>
      </c>
      <c r="X496" s="2">
        <v>0</v>
      </c>
      <c r="Y496" s="2">
        <v>1483.32</v>
      </c>
      <c r="Z496" s="2">
        <v>1486.68</v>
      </c>
      <c r="AA496" s="2">
        <v>4220</v>
      </c>
      <c r="AB496" s="2">
        <v>1250</v>
      </c>
    </row>
    <row r="497" spans="1:28">
      <c r="A497" s="5" t="str">
        <f t="shared" si="166"/>
        <v>240</v>
      </c>
      <c r="B497" s="5" t="str">
        <f>VLOOKUP(A497,Vlookups!O:P,2,FALSE)</f>
        <v>FOOD</v>
      </c>
      <c r="C497" s="5" t="str">
        <f t="shared" si="167"/>
        <v>E</v>
      </c>
      <c r="D497" s="5" t="str">
        <f t="shared" si="168"/>
        <v>35</v>
      </c>
      <c r="E497" s="5" t="str">
        <f t="shared" si="169"/>
        <v>63--</v>
      </c>
      <c r="F497" s="5" t="str">
        <f>VLOOKUP(E497,Vlookups!K:M,3,FALSE)</f>
        <v>Op Exp</v>
      </c>
      <c r="G497" s="5" t="str">
        <f t="shared" si="170"/>
        <v>6399</v>
      </c>
      <c r="H497" s="5" t="str">
        <f t="shared" si="171"/>
        <v>GENERAL SUPPLIES</v>
      </c>
      <c r="I497" s="5" t="str">
        <f t="shared" si="172"/>
        <v>025</v>
      </c>
      <c r="J497" s="5" t="str">
        <f>VLOOKUP(I497,Vlookups!A:D,2,FALSE)</f>
        <v>WINDMILL LAKES ELEMENTARY</v>
      </c>
      <c r="K497" s="5" t="str">
        <f>VLOOKUP(I497,Vlookups!A:D,3,FALSE)</f>
        <v>WINDMILL LAKES K8</v>
      </c>
      <c r="L497" s="5" t="str">
        <f t="shared" si="173"/>
        <v>99</v>
      </c>
      <c r="M497" s="5" t="str">
        <f t="shared" si="174"/>
        <v>950</v>
      </c>
      <c r="N497" s="5" t="str">
        <f>VLOOKUP(M497,Vlookups!G:I,2,FALSE)</f>
        <v>FOOD SERVICE</v>
      </c>
      <c r="O497" s="5" t="str">
        <f>VLOOKUP(M497,Vlookups!G:I,3,FALSE)</f>
        <v>MAINT</v>
      </c>
      <c r="P497" s="6">
        <f t="shared" si="175"/>
        <v>4030</v>
      </c>
      <c r="Q497" s="6">
        <f t="shared" si="176"/>
        <v>0</v>
      </c>
      <c r="R497" s="6">
        <f t="shared" si="177"/>
        <v>0</v>
      </c>
      <c r="S497" s="6">
        <f t="shared" si="178"/>
        <v>12220</v>
      </c>
      <c r="T497" s="6">
        <f t="shared" si="179"/>
        <v>8190</v>
      </c>
      <c r="U497" t="s">
        <v>537</v>
      </c>
      <c r="V497" t="s">
        <v>54</v>
      </c>
      <c r="W497" s="2">
        <v>4030</v>
      </c>
      <c r="X497" s="2">
        <v>0</v>
      </c>
      <c r="Y497" s="2">
        <v>0</v>
      </c>
      <c r="Z497" s="2">
        <v>4013.56</v>
      </c>
      <c r="AA497" s="2">
        <v>12220</v>
      </c>
      <c r="AB497" s="2">
        <v>8190</v>
      </c>
    </row>
    <row r="498" spans="1:28">
      <c r="A498" s="5" t="str">
        <f t="shared" si="166"/>
        <v>240</v>
      </c>
      <c r="B498" s="5" t="str">
        <f>VLOOKUP(A498,Vlookups!O:P,2,FALSE)</f>
        <v>FOOD</v>
      </c>
      <c r="C498" s="5" t="str">
        <f t="shared" si="167"/>
        <v>E</v>
      </c>
      <c r="D498" s="5" t="str">
        <f t="shared" si="168"/>
        <v>35</v>
      </c>
      <c r="E498" s="5" t="str">
        <f t="shared" si="169"/>
        <v>63--</v>
      </c>
      <c r="F498" s="5" t="str">
        <f>VLOOKUP(E498,Vlookups!K:M,3,FALSE)</f>
        <v>Op Exp</v>
      </c>
      <c r="G498" s="5" t="str">
        <f t="shared" si="170"/>
        <v>6399</v>
      </c>
      <c r="H498" s="5" t="str">
        <f t="shared" si="171"/>
        <v>GENERAL SUPPLIES</v>
      </c>
      <c r="I498" s="5" t="str">
        <f t="shared" si="172"/>
        <v>026</v>
      </c>
      <c r="J498" s="5" t="str">
        <f>VLOOKUP(I498,Vlookups!A:D,2,FALSE)</f>
        <v>WM LAKES MIDDLE SCHOOL</v>
      </c>
      <c r="K498" s="5" t="str">
        <f>VLOOKUP(I498,Vlookups!A:D,3,FALSE)</f>
        <v>WINDMILL LAKES K8</v>
      </c>
      <c r="L498" s="5" t="str">
        <f t="shared" si="173"/>
        <v>99</v>
      </c>
      <c r="M498" s="5" t="str">
        <f t="shared" si="174"/>
        <v>950</v>
      </c>
      <c r="N498" s="5" t="str">
        <f>VLOOKUP(M498,Vlookups!G:I,2,FALSE)</f>
        <v>FOOD SERVICE</v>
      </c>
      <c r="O498" s="5" t="str">
        <f>VLOOKUP(M498,Vlookups!G:I,3,FALSE)</f>
        <v>MAINT</v>
      </c>
      <c r="P498" s="6">
        <f t="shared" si="175"/>
        <v>2970</v>
      </c>
      <c r="Q498" s="6">
        <f t="shared" si="176"/>
        <v>0</v>
      </c>
      <c r="R498" s="6">
        <f t="shared" si="177"/>
        <v>0</v>
      </c>
      <c r="S498" s="6">
        <f t="shared" si="178"/>
        <v>12220</v>
      </c>
      <c r="T498" s="6">
        <f t="shared" si="179"/>
        <v>9250</v>
      </c>
      <c r="U498" t="s">
        <v>538</v>
      </c>
      <c r="V498" t="s">
        <v>54</v>
      </c>
      <c r="W498" s="2">
        <v>2970</v>
      </c>
      <c r="X498" s="2">
        <v>0</v>
      </c>
      <c r="Y498" s="2">
        <v>0</v>
      </c>
      <c r="Z498" s="2">
        <v>2961.89</v>
      </c>
      <c r="AA498" s="2">
        <v>12220</v>
      </c>
      <c r="AB498" s="2">
        <v>9250</v>
      </c>
    </row>
    <row r="499" spans="1:28">
      <c r="A499" s="5" t="str">
        <f t="shared" si="166"/>
        <v>240</v>
      </c>
      <c r="B499" s="5" t="str">
        <f>VLOOKUP(A499,Vlookups!O:P,2,FALSE)</f>
        <v>FOOD</v>
      </c>
      <c r="C499" s="5" t="str">
        <f t="shared" si="167"/>
        <v>E</v>
      </c>
      <c r="D499" s="5" t="str">
        <f t="shared" si="168"/>
        <v>35</v>
      </c>
      <c r="E499" s="5" t="str">
        <f t="shared" si="169"/>
        <v>63--</v>
      </c>
      <c r="F499" s="5" t="str">
        <f>VLOOKUP(E499,Vlookups!K:M,3,FALSE)</f>
        <v>Op Exp</v>
      </c>
      <c r="G499" s="5" t="str">
        <f t="shared" si="170"/>
        <v>6399</v>
      </c>
      <c r="H499" s="5" t="str">
        <f t="shared" si="171"/>
        <v>GENERAL SUPPLIES</v>
      </c>
      <c r="I499" s="5" t="str">
        <f t="shared" si="172"/>
        <v>027</v>
      </c>
      <c r="J499" s="5" t="str">
        <f>VLOOKUP(I499,Vlookups!A:D,2,FALSE)</f>
        <v>HOUSTON OREM ELEMENTARY</v>
      </c>
      <c r="K499" s="5" t="str">
        <f>VLOOKUP(I499,Vlookups!A:D,3,FALSE)</f>
        <v>OREM K8</v>
      </c>
      <c r="L499" s="5" t="str">
        <f t="shared" si="173"/>
        <v>99</v>
      </c>
      <c r="M499" s="5" t="str">
        <f t="shared" si="174"/>
        <v>950</v>
      </c>
      <c r="N499" s="5" t="str">
        <f>VLOOKUP(M499,Vlookups!G:I,2,FALSE)</f>
        <v>FOOD SERVICE</v>
      </c>
      <c r="O499" s="5" t="str">
        <f>VLOOKUP(M499,Vlookups!G:I,3,FALSE)</f>
        <v>MAINT</v>
      </c>
      <c r="P499" s="6">
        <f t="shared" si="175"/>
        <v>4030</v>
      </c>
      <c r="Q499" s="6">
        <f t="shared" si="176"/>
        <v>0</v>
      </c>
      <c r="R499" s="6">
        <f t="shared" si="177"/>
        <v>0</v>
      </c>
      <c r="S499" s="6">
        <f t="shared" si="178"/>
        <v>4220</v>
      </c>
      <c r="T499" s="6">
        <f t="shared" si="179"/>
        <v>190</v>
      </c>
      <c r="U499" t="s">
        <v>539</v>
      </c>
      <c r="V499" t="s">
        <v>54</v>
      </c>
      <c r="W499" s="2">
        <v>4030</v>
      </c>
      <c r="X499" s="2">
        <v>0</v>
      </c>
      <c r="Y499" s="2">
        <v>0</v>
      </c>
      <c r="Z499" s="2">
        <v>4013.56</v>
      </c>
      <c r="AA499" s="2">
        <v>4220</v>
      </c>
      <c r="AB499" s="2">
        <v>190</v>
      </c>
    </row>
    <row r="500" spans="1:28">
      <c r="A500" s="5" t="str">
        <f t="shared" si="166"/>
        <v>240</v>
      </c>
      <c r="B500" s="5" t="str">
        <f>VLOOKUP(A500,Vlookups!O:P,2,FALSE)</f>
        <v>FOOD</v>
      </c>
      <c r="C500" s="5" t="str">
        <f t="shared" si="167"/>
        <v>E</v>
      </c>
      <c r="D500" s="5" t="str">
        <f t="shared" si="168"/>
        <v>35</v>
      </c>
      <c r="E500" s="5" t="str">
        <f t="shared" si="169"/>
        <v>63--</v>
      </c>
      <c r="F500" s="5" t="str">
        <f>VLOOKUP(E500,Vlookups!K:M,3,FALSE)</f>
        <v>Op Exp</v>
      </c>
      <c r="G500" s="5" t="str">
        <f t="shared" si="170"/>
        <v>6399</v>
      </c>
      <c r="H500" s="5" t="str">
        <f t="shared" si="171"/>
        <v>GENERAL SUPPLIES</v>
      </c>
      <c r="I500" s="5" t="str">
        <f t="shared" si="172"/>
        <v>028</v>
      </c>
      <c r="J500" s="5" t="str">
        <f>VLOOKUP(I500,Vlookups!A:D,2,FALSE)</f>
        <v>HOUSTON OREM MIDDLE SCHOOL</v>
      </c>
      <c r="K500" s="5" t="str">
        <f>VLOOKUP(I500,Vlookups!A:D,3,FALSE)</f>
        <v>OREM K8</v>
      </c>
      <c r="L500" s="5" t="str">
        <f t="shared" si="173"/>
        <v>99</v>
      </c>
      <c r="M500" s="5" t="str">
        <f t="shared" si="174"/>
        <v>950</v>
      </c>
      <c r="N500" s="5" t="str">
        <f>VLOOKUP(M500,Vlookups!G:I,2,FALSE)</f>
        <v>FOOD SERVICE</v>
      </c>
      <c r="O500" s="5" t="str">
        <f>VLOOKUP(M500,Vlookups!G:I,3,FALSE)</f>
        <v>MAINT</v>
      </c>
      <c r="P500" s="6">
        <f t="shared" si="175"/>
        <v>2970</v>
      </c>
      <c r="Q500" s="6">
        <f t="shared" si="176"/>
        <v>0</v>
      </c>
      <c r="R500" s="6">
        <f t="shared" si="177"/>
        <v>0</v>
      </c>
      <c r="S500" s="6">
        <f t="shared" si="178"/>
        <v>4220</v>
      </c>
      <c r="T500" s="6">
        <f t="shared" si="179"/>
        <v>1250</v>
      </c>
      <c r="U500" t="s">
        <v>540</v>
      </c>
      <c r="V500" t="s">
        <v>54</v>
      </c>
      <c r="W500" s="2">
        <v>2970</v>
      </c>
      <c r="X500" s="2">
        <v>0</v>
      </c>
      <c r="Y500" s="2">
        <v>0</v>
      </c>
      <c r="Z500" s="2">
        <v>2961.9</v>
      </c>
      <c r="AA500" s="2">
        <v>4220</v>
      </c>
      <c r="AB500" s="2">
        <v>1250</v>
      </c>
    </row>
    <row r="501" spans="1:28">
      <c r="A501" s="5" t="str">
        <f t="shared" si="166"/>
        <v>240</v>
      </c>
      <c r="B501" s="5" t="str">
        <f>VLOOKUP(A501,Vlookups!O:P,2,FALSE)</f>
        <v>FOOD</v>
      </c>
      <c r="C501" s="5" t="str">
        <f t="shared" si="167"/>
        <v>E</v>
      </c>
      <c r="D501" s="5" t="str">
        <f t="shared" si="168"/>
        <v>35</v>
      </c>
      <c r="E501" s="5" t="str">
        <f t="shared" si="169"/>
        <v>63--</v>
      </c>
      <c r="F501" s="5" t="str">
        <f>VLOOKUP(E501,Vlookups!K:M,3,FALSE)</f>
        <v>Op Exp</v>
      </c>
      <c r="G501" s="5" t="str">
        <f t="shared" si="170"/>
        <v>6399</v>
      </c>
      <c r="H501" s="5" t="str">
        <f t="shared" si="171"/>
        <v>GENERAL SUPPLIES</v>
      </c>
      <c r="I501" s="5" t="str">
        <f t="shared" si="172"/>
        <v>030</v>
      </c>
      <c r="J501" s="5" t="str">
        <f>VLOOKUP(I501,Vlookups!A:D,2,FALSE)</f>
        <v>COLLEGE STATION ELEMENTARY</v>
      </c>
      <c r="K501" s="5" t="str">
        <f>VLOOKUP(I501,Vlookups!A:D,3,FALSE)</f>
        <v>COLLEGE STATION K8</v>
      </c>
      <c r="L501" s="5" t="str">
        <f t="shared" si="173"/>
        <v>99</v>
      </c>
      <c r="M501" s="5" t="str">
        <f t="shared" si="174"/>
        <v>950</v>
      </c>
      <c r="N501" s="5" t="str">
        <f>VLOOKUP(M501,Vlookups!G:I,2,FALSE)</f>
        <v>FOOD SERVICE</v>
      </c>
      <c r="O501" s="5" t="str">
        <f>VLOOKUP(M501,Vlookups!G:I,3,FALSE)</f>
        <v>MAINT</v>
      </c>
      <c r="P501" s="6">
        <f t="shared" si="175"/>
        <v>4030</v>
      </c>
      <c r="Q501" s="6">
        <f t="shared" si="176"/>
        <v>974.63</v>
      </c>
      <c r="R501" s="6">
        <f t="shared" si="177"/>
        <v>0</v>
      </c>
      <c r="S501" s="6">
        <f t="shared" si="178"/>
        <v>12220</v>
      </c>
      <c r="T501" s="6">
        <f t="shared" si="179"/>
        <v>8190</v>
      </c>
      <c r="U501" t="s">
        <v>541</v>
      </c>
      <c r="V501" t="s">
        <v>54</v>
      </c>
      <c r="W501" s="2">
        <v>4030</v>
      </c>
      <c r="X501" s="2">
        <v>974.63</v>
      </c>
      <c r="Y501" s="2">
        <v>0</v>
      </c>
      <c r="Z501" s="2">
        <v>3055.37</v>
      </c>
      <c r="AA501" s="2">
        <v>12220</v>
      </c>
      <c r="AB501" s="2">
        <v>8190</v>
      </c>
    </row>
    <row r="502" spans="1:28">
      <c r="A502" s="5" t="str">
        <f t="shared" si="166"/>
        <v>240</v>
      </c>
      <c r="B502" s="5" t="str">
        <f>VLOOKUP(A502,Vlookups!O:P,2,FALSE)</f>
        <v>FOOD</v>
      </c>
      <c r="C502" s="5" t="str">
        <f t="shared" si="167"/>
        <v>E</v>
      </c>
      <c r="D502" s="5" t="str">
        <f t="shared" si="168"/>
        <v>35</v>
      </c>
      <c r="E502" s="5" t="str">
        <f t="shared" si="169"/>
        <v>63--</v>
      </c>
      <c r="F502" s="5" t="str">
        <f>VLOOKUP(E502,Vlookups!K:M,3,FALSE)</f>
        <v>Op Exp</v>
      </c>
      <c r="G502" s="5" t="str">
        <f t="shared" si="170"/>
        <v>6399</v>
      </c>
      <c r="H502" s="5" t="str">
        <f t="shared" si="171"/>
        <v>GENERAL SUPPLIES</v>
      </c>
      <c r="I502" s="5" t="str">
        <f t="shared" si="172"/>
        <v>031</v>
      </c>
      <c r="J502" s="5" t="str">
        <f>VLOOKUP(I502,Vlookups!A:D,2,FALSE)</f>
        <v>COLLEGE STATION MIDDLE SCHOOL</v>
      </c>
      <c r="K502" s="5" t="str">
        <f>VLOOKUP(I502,Vlookups!A:D,3,FALSE)</f>
        <v>COLLEGE STATION K8</v>
      </c>
      <c r="L502" s="5" t="str">
        <f t="shared" si="173"/>
        <v>99</v>
      </c>
      <c r="M502" s="5" t="str">
        <f t="shared" si="174"/>
        <v>950</v>
      </c>
      <c r="N502" s="5" t="str">
        <f>VLOOKUP(M502,Vlookups!G:I,2,FALSE)</f>
        <v>FOOD SERVICE</v>
      </c>
      <c r="O502" s="5" t="str">
        <f>VLOOKUP(M502,Vlookups!G:I,3,FALSE)</f>
        <v>MAINT</v>
      </c>
      <c r="P502" s="6">
        <f t="shared" si="175"/>
        <v>2970</v>
      </c>
      <c r="Q502" s="6">
        <f t="shared" si="176"/>
        <v>480.05</v>
      </c>
      <c r="R502" s="6">
        <f t="shared" si="177"/>
        <v>0</v>
      </c>
      <c r="S502" s="6">
        <f t="shared" si="178"/>
        <v>12220</v>
      </c>
      <c r="T502" s="6">
        <f t="shared" si="179"/>
        <v>9250</v>
      </c>
      <c r="U502" t="s">
        <v>542</v>
      </c>
      <c r="V502" t="s">
        <v>54</v>
      </c>
      <c r="W502" s="2">
        <v>2970</v>
      </c>
      <c r="X502" s="2">
        <v>480.05</v>
      </c>
      <c r="Y502" s="2">
        <v>0</v>
      </c>
      <c r="Z502" s="2">
        <v>2489.9499999999998</v>
      </c>
      <c r="AA502" s="2">
        <v>12220</v>
      </c>
      <c r="AB502" s="2">
        <v>9250</v>
      </c>
    </row>
    <row r="503" spans="1:28">
      <c r="A503" s="5" t="str">
        <f t="shared" si="166"/>
        <v>240</v>
      </c>
      <c r="B503" s="5" t="str">
        <f>VLOOKUP(A503,Vlookups!O:P,2,FALSE)</f>
        <v>FOOD</v>
      </c>
      <c r="C503" s="5" t="str">
        <f t="shared" si="167"/>
        <v>E</v>
      </c>
      <c r="D503" s="5" t="str">
        <f t="shared" si="168"/>
        <v>35</v>
      </c>
      <c r="E503" s="5" t="str">
        <f t="shared" si="169"/>
        <v>63--</v>
      </c>
      <c r="F503" s="5" t="str">
        <f>VLOOKUP(E503,Vlookups!K:M,3,FALSE)</f>
        <v>Op Exp</v>
      </c>
      <c r="G503" s="5" t="str">
        <f t="shared" si="170"/>
        <v>6399</v>
      </c>
      <c r="H503" s="5" t="str">
        <f t="shared" si="171"/>
        <v>GENERAL SUPPLIES</v>
      </c>
      <c r="I503" s="5" t="str">
        <f t="shared" si="172"/>
        <v>032</v>
      </c>
      <c r="J503" s="5" t="str">
        <f>VLOOKUP(I503,Vlookups!A:D,2,FALSE)</f>
        <v>LANCASTER HS</v>
      </c>
      <c r="K503" s="5" t="str">
        <f>VLOOKUP(I503,Vlookups!A:D,3,FALSE)</f>
        <v>LANCASTER HS</v>
      </c>
      <c r="L503" s="5" t="str">
        <f t="shared" si="173"/>
        <v>99</v>
      </c>
      <c r="M503" s="5" t="str">
        <f t="shared" si="174"/>
        <v>950</v>
      </c>
      <c r="N503" s="5" t="str">
        <f>VLOOKUP(M503,Vlookups!G:I,2,FALSE)</f>
        <v>FOOD SERVICE</v>
      </c>
      <c r="O503" s="5" t="str">
        <f>VLOOKUP(M503,Vlookups!G:I,3,FALSE)</f>
        <v>MAINT</v>
      </c>
      <c r="P503" s="6">
        <f t="shared" si="175"/>
        <v>9000</v>
      </c>
      <c r="Q503" s="6">
        <f t="shared" si="176"/>
        <v>7262.45</v>
      </c>
      <c r="R503" s="6">
        <f t="shared" si="177"/>
        <v>0</v>
      </c>
      <c r="S503" s="6">
        <f t="shared" si="178"/>
        <v>440</v>
      </c>
      <c r="T503" s="6">
        <f t="shared" si="179"/>
        <v>-8560</v>
      </c>
      <c r="U503" t="s">
        <v>543</v>
      </c>
      <c r="V503" t="s">
        <v>54</v>
      </c>
      <c r="W503" s="2">
        <v>9000</v>
      </c>
      <c r="X503" s="2">
        <v>7262.45</v>
      </c>
      <c r="Y503" s="2">
        <v>0</v>
      </c>
      <c r="Z503" s="2">
        <v>1737.55</v>
      </c>
      <c r="AA503" s="2">
        <v>440</v>
      </c>
      <c r="AB503" s="3">
        <v>-8560</v>
      </c>
    </row>
    <row r="504" spans="1:28">
      <c r="A504" s="5" t="str">
        <f t="shared" si="166"/>
        <v>240</v>
      </c>
      <c r="B504" s="5" t="str">
        <f>VLOOKUP(A504,Vlookups!O:P,2,FALSE)</f>
        <v>FOOD</v>
      </c>
      <c r="C504" s="5" t="str">
        <f t="shared" si="167"/>
        <v>E</v>
      </c>
      <c r="D504" s="5" t="str">
        <f t="shared" si="168"/>
        <v>35</v>
      </c>
      <c r="E504" s="5" t="str">
        <f t="shared" si="169"/>
        <v>63--</v>
      </c>
      <c r="F504" s="5" t="str">
        <f>VLOOKUP(E504,Vlookups!K:M,3,FALSE)</f>
        <v>Op Exp</v>
      </c>
      <c r="G504" s="5" t="str">
        <f t="shared" si="170"/>
        <v>6399</v>
      </c>
      <c r="H504" s="5" t="str">
        <f t="shared" si="171"/>
        <v>GENERAL SUPPLIES</v>
      </c>
      <c r="I504" s="5" t="str">
        <f t="shared" si="172"/>
        <v>033</v>
      </c>
      <c r="J504" s="5" t="str">
        <f>VLOOKUP(I504,Vlookups!A:D,2,FALSE)</f>
        <v>WINDMILL LAKES HS</v>
      </c>
      <c r="K504" s="5" t="str">
        <f>VLOOKUP(I504,Vlookups!A:D,3,FALSE)</f>
        <v>WINDMILL LAKES HS</v>
      </c>
      <c r="L504" s="5" t="str">
        <f t="shared" si="173"/>
        <v>99</v>
      </c>
      <c r="M504" s="5" t="str">
        <f t="shared" si="174"/>
        <v>950</v>
      </c>
      <c r="N504" s="5" t="str">
        <f>VLOOKUP(M504,Vlookups!G:I,2,FALSE)</f>
        <v>FOOD SERVICE</v>
      </c>
      <c r="O504" s="5" t="str">
        <f>VLOOKUP(M504,Vlookups!G:I,3,FALSE)</f>
        <v>MAINT</v>
      </c>
      <c r="P504" s="6">
        <f t="shared" si="175"/>
        <v>13300</v>
      </c>
      <c r="Q504" s="6">
        <f t="shared" si="176"/>
        <v>0</v>
      </c>
      <c r="R504" s="6">
        <f t="shared" si="177"/>
        <v>0</v>
      </c>
      <c r="S504" s="6">
        <f t="shared" si="178"/>
        <v>8380</v>
      </c>
      <c r="T504" s="6">
        <f t="shared" si="179"/>
        <v>-4920</v>
      </c>
      <c r="U504" t="s">
        <v>544</v>
      </c>
      <c r="V504" t="s">
        <v>54</v>
      </c>
      <c r="W504" s="2">
        <v>13300</v>
      </c>
      <c r="X504" s="2">
        <v>0</v>
      </c>
      <c r="Y504" s="2">
        <v>0</v>
      </c>
      <c r="Z504" s="2">
        <v>13300</v>
      </c>
      <c r="AA504" s="2">
        <v>8380</v>
      </c>
      <c r="AB504" s="3">
        <v>-4920</v>
      </c>
    </row>
    <row r="505" spans="1:28">
      <c r="A505" s="5" t="str">
        <f t="shared" si="166"/>
        <v>240</v>
      </c>
      <c r="B505" s="5" t="str">
        <f>VLOOKUP(A505,Vlookups!O:P,2,FALSE)</f>
        <v>FOOD</v>
      </c>
      <c r="C505" s="5" t="str">
        <f t="shared" si="167"/>
        <v>E</v>
      </c>
      <c r="D505" s="5" t="str">
        <f t="shared" si="168"/>
        <v>35</v>
      </c>
      <c r="E505" s="5" t="str">
        <f t="shared" si="169"/>
        <v>63--</v>
      </c>
      <c r="F505" s="5" t="str">
        <f>VLOOKUP(E505,Vlookups!K:M,3,FALSE)</f>
        <v>Op Exp</v>
      </c>
      <c r="G505" s="5" t="str">
        <f t="shared" si="170"/>
        <v>6399</v>
      </c>
      <c r="H505" s="5" t="str">
        <f t="shared" si="171"/>
        <v>GENERAL SUPPLIES</v>
      </c>
      <c r="I505" s="5" t="str">
        <f t="shared" si="172"/>
        <v>034</v>
      </c>
      <c r="J505" s="5" t="str">
        <f>VLOOKUP(I505,Vlookups!A:D,2,FALSE)</f>
        <v>AGGIELAND HIGH SCHOOL</v>
      </c>
      <c r="K505" s="5" t="str">
        <f>VLOOKUP(I505,Vlookups!A:D,3,FALSE)</f>
        <v>AGGIELAND HS</v>
      </c>
      <c r="L505" s="5" t="str">
        <f t="shared" si="173"/>
        <v>99</v>
      </c>
      <c r="M505" s="5" t="str">
        <f t="shared" si="174"/>
        <v>950</v>
      </c>
      <c r="N505" s="5" t="str">
        <f>VLOOKUP(M505,Vlookups!G:I,2,FALSE)</f>
        <v>FOOD SERVICE</v>
      </c>
      <c r="O505" s="5" t="str">
        <f>VLOOKUP(M505,Vlookups!G:I,3,FALSE)</f>
        <v>MAINT</v>
      </c>
      <c r="P505" s="6">
        <f t="shared" si="175"/>
        <v>18000</v>
      </c>
      <c r="Q505" s="6">
        <f t="shared" si="176"/>
        <v>17217.03</v>
      </c>
      <c r="R505" s="6">
        <f t="shared" si="177"/>
        <v>0</v>
      </c>
      <c r="S505" s="6">
        <f t="shared" si="178"/>
        <v>4440</v>
      </c>
      <c r="T505" s="6">
        <f t="shared" si="179"/>
        <v>-13560</v>
      </c>
      <c r="U505" t="s">
        <v>545</v>
      </c>
      <c r="V505" t="s">
        <v>54</v>
      </c>
      <c r="W505" s="2">
        <v>18000</v>
      </c>
      <c r="X505" s="2">
        <v>17217.03</v>
      </c>
      <c r="Y505" s="2">
        <v>0</v>
      </c>
      <c r="Z505" s="2">
        <v>782.97</v>
      </c>
      <c r="AA505" s="2">
        <v>4440</v>
      </c>
      <c r="AB505" s="3">
        <v>-13560</v>
      </c>
    </row>
    <row r="506" spans="1:28">
      <c r="A506" s="5" t="str">
        <f t="shared" si="166"/>
        <v>240</v>
      </c>
      <c r="B506" s="5" t="str">
        <f>VLOOKUP(A506,Vlookups!O:P,2,FALSE)</f>
        <v>FOOD</v>
      </c>
      <c r="C506" s="5" t="str">
        <f t="shared" si="167"/>
        <v>E</v>
      </c>
      <c r="D506" s="5" t="str">
        <f t="shared" si="168"/>
        <v>35</v>
      </c>
      <c r="E506" s="5" t="str">
        <f t="shared" si="169"/>
        <v>63--</v>
      </c>
      <c r="F506" s="5" t="str">
        <f>VLOOKUP(E506,Vlookups!K:M,3,FALSE)</f>
        <v>Op Exp</v>
      </c>
      <c r="G506" s="5" t="str">
        <f t="shared" si="170"/>
        <v>6399</v>
      </c>
      <c r="H506" s="5" t="str">
        <f t="shared" si="171"/>
        <v>GENERAL SUPPLIES</v>
      </c>
      <c r="I506" s="5" t="str">
        <f t="shared" si="172"/>
        <v>035</v>
      </c>
      <c r="J506" s="5" t="str">
        <f>VLOOKUP(I506,Vlookups!A:D,2,FALSE)</f>
        <v>Richmond Elementary</v>
      </c>
      <c r="K506" s="5" t="str">
        <f>VLOOKUP(I506,Vlookups!A:D,3,FALSE)</f>
        <v>RICHMOND K8</v>
      </c>
      <c r="L506" s="5" t="str">
        <f t="shared" si="173"/>
        <v>99</v>
      </c>
      <c r="M506" s="5" t="str">
        <f t="shared" si="174"/>
        <v>950</v>
      </c>
      <c r="N506" s="5" t="str">
        <f>VLOOKUP(M506,Vlookups!G:I,2,FALSE)</f>
        <v>FOOD SERVICE</v>
      </c>
      <c r="O506" s="5" t="str">
        <f>VLOOKUP(M506,Vlookups!G:I,3,FALSE)</f>
        <v>MAINT</v>
      </c>
      <c r="P506" s="6">
        <f t="shared" si="175"/>
        <v>0</v>
      </c>
      <c r="Q506" s="6">
        <f t="shared" si="176"/>
        <v>0</v>
      </c>
      <c r="R506" s="6">
        <f t="shared" si="177"/>
        <v>0</v>
      </c>
      <c r="S506" s="6">
        <f t="shared" si="178"/>
        <v>2170</v>
      </c>
      <c r="T506" s="6">
        <f t="shared" si="179"/>
        <v>2170</v>
      </c>
      <c r="U506" t="s">
        <v>546</v>
      </c>
      <c r="V506" t="s">
        <v>54</v>
      </c>
      <c r="W506" s="2">
        <v>0</v>
      </c>
      <c r="X506" s="2">
        <v>0</v>
      </c>
      <c r="Y506" s="2">
        <v>0</v>
      </c>
      <c r="Z506" s="2">
        <v>0</v>
      </c>
      <c r="AA506" s="2">
        <v>2170</v>
      </c>
      <c r="AB506" s="2">
        <v>2170</v>
      </c>
    </row>
    <row r="507" spans="1:28">
      <c r="A507" s="5" t="str">
        <f t="shared" si="166"/>
        <v>240</v>
      </c>
      <c r="B507" s="5" t="str">
        <f>VLOOKUP(A507,Vlookups!O:P,2,FALSE)</f>
        <v>FOOD</v>
      </c>
      <c r="C507" s="5" t="str">
        <f t="shared" si="167"/>
        <v>E</v>
      </c>
      <c r="D507" s="5" t="str">
        <f t="shared" si="168"/>
        <v>35</v>
      </c>
      <c r="E507" s="5" t="str">
        <f t="shared" si="169"/>
        <v>63--</v>
      </c>
      <c r="F507" s="5" t="str">
        <f>VLOOKUP(E507,Vlookups!K:M,3,FALSE)</f>
        <v>Op Exp</v>
      </c>
      <c r="G507" s="5" t="str">
        <f t="shared" si="170"/>
        <v>6399</v>
      </c>
      <c r="H507" s="5" t="str">
        <f t="shared" si="171"/>
        <v>GENERAL SUPPLIES</v>
      </c>
      <c r="I507" s="5" t="str">
        <f t="shared" si="172"/>
        <v>036</v>
      </c>
      <c r="J507" s="5" t="str">
        <f>VLOOKUP(I507,Vlookups!A:D,2,FALSE)</f>
        <v>Richmond Middle School</v>
      </c>
      <c r="K507" s="5" t="str">
        <f>VLOOKUP(I507,Vlookups!A:D,3,FALSE)</f>
        <v>RICHMOND K8</v>
      </c>
      <c r="L507" s="5" t="str">
        <f t="shared" si="173"/>
        <v>99</v>
      </c>
      <c r="M507" s="5" t="str">
        <f t="shared" si="174"/>
        <v>950</v>
      </c>
      <c r="N507" s="5" t="str">
        <f>VLOOKUP(M507,Vlookups!G:I,2,FALSE)</f>
        <v>FOOD SERVICE</v>
      </c>
      <c r="O507" s="5" t="str">
        <f>VLOOKUP(M507,Vlookups!G:I,3,FALSE)</f>
        <v>MAINT</v>
      </c>
      <c r="P507" s="6">
        <f t="shared" si="175"/>
        <v>0</v>
      </c>
      <c r="Q507" s="6">
        <f t="shared" si="176"/>
        <v>0</v>
      </c>
      <c r="R507" s="6">
        <f t="shared" si="177"/>
        <v>0</v>
      </c>
      <c r="S507" s="6">
        <f t="shared" si="178"/>
        <v>2170</v>
      </c>
      <c r="T507" s="6">
        <f t="shared" si="179"/>
        <v>2170</v>
      </c>
      <c r="U507" t="s">
        <v>547</v>
      </c>
      <c r="V507" t="s">
        <v>54</v>
      </c>
      <c r="W507" s="2">
        <v>0</v>
      </c>
      <c r="X507" s="2">
        <v>0</v>
      </c>
      <c r="Y507" s="2">
        <v>0</v>
      </c>
      <c r="Z507" s="2">
        <v>0</v>
      </c>
      <c r="AA507" s="2">
        <v>2170</v>
      </c>
      <c r="AB507" s="2">
        <v>2170</v>
      </c>
    </row>
    <row r="508" spans="1:28">
      <c r="A508" s="5" t="str">
        <f t="shared" si="166"/>
        <v>240</v>
      </c>
      <c r="B508" s="5" t="str">
        <f>VLOOKUP(A508,Vlookups!O:P,2,FALSE)</f>
        <v>FOOD</v>
      </c>
      <c r="C508" s="5" t="str">
        <f t="shared" si="167"/>
        <v>E</v>
      </c>
      <c r="D508" s="5" t="str">
        <f t="shared" si="168"/>
        <v>35</v>
      </c>
      <c r="E508" s="5" t="str">
        <f t="shared" si="169"/>
        <v>63--</v>
      </c>
      <c r="F508" s="5" t="str">
        <f>VLOOKUP(E508,Vlookups!K:M,3,FALSE)</f>
        <v>Op Exp</v>
      </c>
      <c r="G508" s="5" t="str">
        <f t="shared" si="170"/>
        <v>6399</v>
      </c>
      <c r="H508" s="5" t="str">
        <f t="shared" si="171"/>
        <v>GENERAL SUPPLIES</v>
      </c>
      <c r="I508" s="5" t="str">
        <f t="shared" si="172"/>
        <v>037</v>
      </c>
      <c r="J508" s="5" t="str">
        <f>VLOOKUP(I508,Vlookups!A:D,2,FALSE)</f>
        <v>Heritage Elementary</v>
      </c>
      <c r="K508" s="5" t="str">
        <f>VLOOKUP(I508,Vlookups!A:D,3,FALSE)</f>
        <v>HERITAGE K8</v>
      </c>
      <c r="L508" s="5" t="str">
        <f t="shared" si="173"/>
        <v>99</v>
      </c>
      <c r="M508" s="5" t="str">
        <f t="shared" si="174"/>
        <v>950</v>
      </c>
      <c r="N508" s="5" t="str">
        <f>VLOOKUP(M508,Vlookups!G:I,2,FALSE)</f>
        <v>FOOD SERVICE</v>
      </c>
      <c r="O508" s="5" t="str">
        <f>VLOOKUP(M508,Vlookups!G:I,3,FALSE)</f>
        <v>MAINT</v>
      </c>
      <c r="P508" s="6">
        <f t="shared" si="175"/>
        <v>0</v>
      </c>
      <c r="Q508" s="6">
        <f t="shared" si="176"/>
        <v>0</v>
      </c>
      <c r="R508" s="6">
        <f t="shared" si="177"/>
        <v>0</v>
      </c>
      <c r="S508" s="6">
        <f t="shared" si="178"/>
        <v>2170</v>
      </c>
      <c r="T508" s="6">
        <f t="shared" si="179"/>
        <v>2170</v>
      </c>
      <c r="U508" t="s">
        <v>548</v>
      </c>
      <c r="V508" t="s">
        <v>54</v>
      </c>
      <c r="W508" s="2">
        <v>0</v>
      </c>
      <c r="X508" s="2">
        <v>0</v>
      </c>
      <c r="Y508" s="2">
        <v>0</v>
      </c>
      <c r="Z508" s="2">
        <v>0</v>
      </c>
      <c r="AA508" s="2">
        <v>2170</v>
      </c>
      <c r="AB508" s="2">
        <v>2170</v>
      </c>
    </row>
    <row r="509" spans="1:28">
      <c r="A509" s="5" t="str">
        <f t="shared" si="166"/>
        <v>240</v>
      </c>
      <c r="B509" s="5" t="str">
        <f>VLOOKUP(A509,Vlookups!O:P,2,FALSE)</f>
        <v>FOOD</v>
      </c>
      <c r="C509" s="5" t="str">
        <f t="shared" si="167"/>
        <v>E</v>
      </c>
      <c r="D509" s="5" t="str">
        <f t="shared" si="168"/>
        <v>35</v>
      </c>
      <c r="E509" s="5" t="str">
        <f t="shared" si="169"/>
        <v>63--</v>
      </c>
      <c r="F509" s="5" t="str">
        <f>VLOOKUP(E509,Vlookups!K:M,3,FALSE)</f>
        <v>Op Exp</v>
      </c>
      <c r="G509" s="5" t="str">
        <f t="shared" si="170"/>
        <v>6399</v>
      </c>
      <c r="H509" s="5" t="str">
        <f t="shared" si="171"/>
        <v>GENERAL SUPPLIES</v>
      </c>
      <c r="I509" s="5" t="str">
        <f t="shared" si="172"/>
        <v>038</v>
      </c>
      <c r="J509" s="5" t="str">
        <f>VLOOKUP(I509,Vlookups!A:D,2,FALSE)</f>
        <v>Heritage Middle School</v>
      </c>
      <c r="K509" s="5" t="str">
        <f>VLOOKUP(I509,Vlookups!A:D,3,FALSE)</f>
        <v>HERITAGE K8</v>
      </c>
      <c r="L509" s="5" t="str">
        <f t="shared" si="173"/>
        <v>99</v>
      </c>
      <c r="M509" s="5" t="str">
        <f t="shared" si="174"/>
        <v>950</v>
      </c>
      <c r="N509" s="5" t="str">
        <f>VLOOKUP(M509,Vlookups!G:I,2,FALSE)</f>
        <v>FOOD SERVICE</v>
      </c>
      <c r="O509" s="5" t="str">
        <f>VLOOKUP(M509,Vlookups!G:I,3,FALSE)</f>
        <v>MAINT</v>
      </c>
      <c r="P509" s="6">
        <f t="shared" si="175"/>
        <v>0</v>
      </c>
      <c r="Q509" s="6">
        <f t="shared" si="176"/>
        <v>0</v>
      </c>
      <c r="R509" s="6">
        <f t="shared" si="177"/>
        <v>0</v>
      </c>
      <c r="S509" s="6">
        <f t="shared" si="178"/>
        <v>2170</v>
      </c>
      <c r="T509" s="6">
        <f t="shared" si="179"/>
        <v>2170</v>
      </c>
      <c r="U509" t="s">
        <v>549</v>
      </c>
      <c r="V509" t="s">
        <v>54</v>
      </c>
      <c r="W509" s="2">
        <v>0</v>
      </c>
      <c r="X509" s="2">
        <v>0</v>
      </c>
      <c r="Y509" s="2">
        <v>0</v>
      </c>
      <c r="Z509" s="2">
        <v>0</v>
      </c>
      <c r="AA509" s="2">
        <v>2170</v>
      </c>
      <c r="AB509" s="2">
        <v>2170</v>
      </c>
    </row>
    <row r="510" spans="1:28">
      <c r="A510" s="5" t="str">
        <f t="shared" si="166"/>
        <v>240</v>
      </c>
      <c r="B510" s="5" t="str">
        <f>VLOOKUP(A510,Vlookups!O:P,2,FALSE)</f>
        <v>FOOD</v>
      </c>
      <c r="C510" s="5" t="str">
        <f t="shared" si="167"/>
        <v>E</v>
      </c>
      <c r="D510" s="5" t="str">
        <f t="shared" si="168"/>
        <v>35</v>
      </c>
      <c r="E510" s="5" t="str">
        <f t="shared" si="169"/>
        <v>63--</v>
      </c>
      <c r="F510" s="5" t="str">
        <f>VLOOKUP(E510,Vlookups!K:M,3,FALSE)</f>
        <v>Op Exp</v>
      </c>
      <c r="G510" s="5" t="str">
        <f t="shared" si="170"/>
        <v>6399</v>
      </c>
      <c r="H510" s="5" t="str">
        <f t="shared" si="171"/>
        <v>GENERAL SUPPLIES</v>
      </c>
      <c r="I510" s="5" t="str">
        <f t="shared" si="172"/>
        <v>039</v>
      </c>
      <c r="J510" s="5" t="str">
        <f>VLOOKUP(I510,Vlookups!A:D,2,FALSE)</f>
        <v>Pearland Elementary</v>
      </c>
      <c r="K510" s="5" t="str">
        <f>VLOOKUP(I510,Vlookups!A:D,3,FALSE)</f>
        <v>PEARLAND K8</v>
      </c>
      <c r="L510" s="5" t="str">
        <f t="shared" si="173"/>
        <v>99</v>
      </c>
      <c r="M510" s="5" t="str">
        <f t="shared" si="174"/>
        <v>950</v>
      </c>
      <c r="N510" s="5" t="str">
        <f>VLOOKUP(M510,Vlookups!G:I,2,FALSE)</f>
        <v>FOOD SERVICE</v>
      </c>
      <c r="O510" s="5" t="str">
        <f>VLOOKUP(M510,Vlookups!G:I,3,FALSE)</f>
        <v>MAINT</v>
      </c>
      <c r="P510" s="6">
        <f t="shared" si="175"/>
        <v>0</v>
      </c>
      <c r="Q510" s="6">
        <f t="shared" si="176"/>
        <v>0</v>
      </c>
      <c r="R510" s="6">
        <f t="shared" si="177"/>
        <v>0</v>
      </c>
      <c r="S510" s="6">
        <f t="shared" si="178"/>
        <v>2170</v>
      </c>
      <c r="T510" s="6">
        <f t="shared" si="179"/>
        <v>2170</v>
      </c>
      <c r="U510" t="s">
        <v>550</v>
      </c>
      <c r="V510" t="s">
        <v>54</v>
      </c>
      <c r="W510" s="2">
        <v>0</v>
      </c>
      <c r="X510" s="2">
        <v>0</v>
      </c>
      <c r="Y510" s="2">
        <v>0</v>
      </c>
      <c r="Z510" s="2">
        <v>0</v>
      </c>
      <c r="AA510" s="2">
        <v>2170</v>
      </c>
      <c r="AB510" s="2">
        <v>2170</v>
      </c>
    </row>
    <row r="511" spans="1:28">
      <c r="A511" s="5" t="str">
        <f t="shared" si="166"/>
        <v>240</v>
      </c>
      <c r="B511" s="5" t="str">
        <f>VLOOKUP(A511,Vlookups!O:P,2,FALSE)</f>
        <v>FOOD</v>
      </c>
      <c r="C511" s="5" t="str">
        <f t="shared" si="167"/>
        <v>E</v>
      </c>
      <c r="D511" s="5" t="str">
        <f t="shared" si="168"/>
        <v>35</v>
      </c>
      <c r="E511" s="5" t="str">
        <f t="shared" si="169"/>
        <v>63--</v>
      </c>
      <c r="F511" s="5" t="str">
        <f>VLOOKUP(E511,Vlookups!K:M,3,FALSE)</f>
        <v>Op Exp</v>
      </c>
      <c r="G511" s="5" t="str">
        <f t="shared" si="170"/>
        <v>6399</v>
      </c>
      <c r="H511" s="5" t="str">
        <f t="shared" si="171"/>
        <v>GENERAL SUPPLIES</v>
      </c>
      <c r="I511" s="5" t="str">
        <f t="shared" si="172"/>
        <v>040</v>
      </c>
      <c r="J511" s="5" t="str">
        <f>VLOOKUP(I511,Vlookups!A:D,2,FALSE)</f>
        <v>Pearland Middle School</v>
      </c>
      <c r="K511" s="5" t="str">
        <f>VLOOKUP(I511,Vlookups!A:D,3,FALSE)</f>
        <v>PEARLAND K8</v>
      </c>
      <c r="L511" s="5" t="str">
        <f t="shared" si="173"/>
        <v>99</v>
      </c>
      <c r="M511" s="5" t="str">
        <f t="shared" si="174"/>
        <v>950</v>
      </c>
      <c r="N511" s="5" t="str">
        <f>VLOOKUP(M511,Vlookups!G:I,2,FALSE)</f>
        <v>FOOD SERVICE</v>
      </c>
      <c r="O511" s="5" t="str">
        <f>VLOOKUP(M511,Vlookups!G:I,3,FALSE)</f>
        <v>MAINT</v>
      </c>
      <c r="P511" s="6">
        <f t="shared" si="175"/>
        <v>0</v>
      </c>
      <c r="Q511" s="6">
        <f t="shared" si="176"/>
        <v>0</v>
      </c>
      <c r="R511" s="6">
        <f t="shared" si="177"/>
        <v>0</v>
      </c>
      <c r="S511" s="6">
        <f t="shared" si="178"/>
        <v>2170</v>
      </c>
      <c r="T511" s="6">
        <f t="shared" si="179"/>
        <v>2170</v>
      </c>
      <c r="U511" t="s">
        <v>551</v>
      </c>
      <c r="V511" t="s">
        <v>54</v>
      </c>
      <c r="W511" s="2">
        <v>0</v>
      </c>
      <c r="X511" s="2">
        <v>0</v>
      </c>
      <c r="Y511" s="2">
        <v>0</v>
      </c>
      <c r="Z511" s="2">
        <v>0</v>
      </c>
      <c r="AA511" s="2">
        <v>2170</v>
      </c>
      <c r="AB511" s="2">
        <v>2170</v>
      </c>
    </row>
    <row r="512" spans="1:28">
      <c r="A512" s="5" t="str">
        <f t="shared" si="166"/>
        <v>240</v>
      </c>
      <c r="B512" s="5" t="str">
        <f>VLOOKUP(A512,Vlookups!O:P,2,FALSE)</f>
        <v>FOOD</v>
      </c>
      <c r="C512" s="5" t="str">
        <f t="shared" si="167"/>
        <v>E</v>
      </c>
      <c r="D512" s="5" t="str">
        <f t="shared" si="168"/>
        <v>35</v>
      </c>
      <c r="E512" s="5" t="str">
        <f t="shared" si="169"/>
        <v>63--</v>
      </c>
      <c r="F512" s="5" t="str">
        <f>VLOOKUP(E512,Vlookups!K:M,3,FALSE)</f>
        <v>Op Exp</v>
      </c>
      <c r="G512" s="5" t="str">
        <f t="shared" si="170"/>
        <v>6399</v>
      </c>
      <c r="H512" s="5" t="str">
        <f t="shared" si="171"/>
        <v>GENERAL SUPPLIES</v>
      </c>
      <c r="I512" s="5" t="str">
        <f t="shared" si="172"/>
        <v>041</v>
      </c>
      <c r="J512" s="5" t="str">
        <f>VLOOKUP(I512,Vlookups!A:D,2,FALSE)</f>
        <v>BG Rarmiez Middle School</v>
      </c>
      <c r="K512" s="5" t="str">
        <f>VLOOKUP(I512,Vlookups!A:D,3,FALSE)</f>
        <v>BG RAMIREZ K8</v>
      </c>
      <c r="L512" s="5" t="str">
        <f t="shared" si="173"/>
        <v>99</v>
      </c>
      <c r="M512" s="5" t="str">
        <f t="shared" si="174"/>
        <v>950</v>
      </c>
      <c r="N512" s="5" t="str">
        <f>VLOOKUP(M512,Vlookups!G:I,2,FALSE)</f>
        <v>FOOD SERVICE</v>
      </c>
      <c r="O512" s="5" t="str">
        <f>VLOOKUP(M512,Vlookups!G:I,3,FALSE)</f>
        <v>MAINT</v>
      </c>
      <c r="P512" s="6">
        <f t="shared" si="175"/>
        <v>2970</v>
      </c>
      <c r="Q512" s="6">
        <f t="shared" si="176"/>
        <v>0</v>
      </c>
      <c r="R512" s="6">
        <f t="shared" si="177"/>
        <v>0</v>
      </c>
      <c r="S512" s="6">
        <f t="shared" si="178"/>
        <v>4220</v>
      </c>
      <c r="T512" s="6">
        <f t="shared" si="179"/>
        <v>1250</v>
      </c>
      <c r="U512" t="s">
        <v>552</v>
      </c>
      <c r="V512" t="s">
        <v>54</v>
      </c>
      <c r="W512" s="2">
        <v>2970</v>
      </c>
      <c r="X512" s="2">
        <v>0</v>
      </c>
      <c r="Y512" s="2">
        <v>0</v>
      </c>
      <c r="Z512" s="2">
        <v>2961.9</v>
      </c>
      <c r="AA512" s="2">
        <v>4220</v>
      </c>
      <c r="AB512" s="2">
        <v>1250</v>
      </c>
    </row>
    <row r="513" spans="1:28">
      <c r="A513" s="5" t="str">
        <f t="shared" si="166"/>
        <v>240</v>
      </c>
      <c r="B513" s="5" t="str">
        <f>VLOOKUP(A513,Vlookups!O:P,2,FALSE)</f>
        <v>FOOD</v>
      </c>
      <c r="C513" s="5" t="str">
        <f t="shared" si="167"/>
        <v>E</v>
      </c>
      <c r="D513" s="5" t="str">
        <f t="shared" si="168"/>
        <v>35</v>
      </c>
      <c r="E513" s="5" t="str">
        <f t="shared" si="169"/>
        <v>63--</v>
      </c>
      <c r="F513" s="5" t="str">
        <f>VLOOKUP(E513,Vlookups!K:M,3,FALSE)</f>
        <v>Op Exp</v>
      </c>
      <c r="G513" s="5" t="str">
        <f t="shared" si="170"/>
        <v>6399</v>
      </c>
      <c r="H513" s="5" t="str">
        <f t="shared" si="171"/>
        <v>GENERAL SUPPLIES</v>
      </c>
      <c r="I513" s="5" t="str">
        <f t="shared" si="172"/>
        <v>042</v>
      </c>
      <c r="J513" s="5" t="str">
        <f>VLOOKUP(I513,Vlookups!A:D,2,FALSE)</f>
        <v>BG Ramirez Elementary</v>
      </c>
      <c r="K513" s="5" t="str">
        <f>VLOOKUP(I513,Vlookups!A:D,3,FALSE)</f>
        <v>BG RAMIREZ K8</v>
      </c>
      <c r="L513" s="5" t="str">
        <f t="shared" si="173"/>
        <v>99</v>
      </c>
      <c r="M513" s="5" t="str">
        <f t="shared" si="174"/>
        <v>950</v>
      </c>
      <c r="N513" s="5" t="str">
        <f>VLOOKUP(M513,Vlookups!G:I,2,FALSE)</f>
        <v>FOOD SERVICE</v>
      </c>
      <c r="O513" s="5" t="str">
        <f>VLOOKUP(M513,Vlookups!G:I,3,FALSE)</f>
        <v>MAINT</v>
      </c>
      <c r="P513" s="6">
        <f t="shared" si="175"/>
        <v>5030</v>
      </c>
      <c r="Q513" s="6">
        <f t="shared" si="176"/>
        <v>0</v>
      </c>
      <c r="R513" s="6">
        <f t="shared" si="177"/>
        <v>0</v>
      </c>
      <c r="S513" s="6">
        <f t="shared" si="178"/>
        <v>4220</v>
      </c>
      <c r="T513" s="6">
        <f t="shared" si="179"/>
        <v>-810</v>
      </c>
      <c r="U513" t="s">
        <v>553</v>
      </c>
      <c r="V513" t="s">
        <v>54</v>
      </c>
      <c r="W513" s="2">
        <v>5030</v>
      </c>
      <c r="X513" s="2">
        <v>0</v>
      </c>
      <c r="Y513" s="2">
        <v>0</v>
      </c>
      <c r="Z513" s="2">
        <v>5013.5600000000004</v>
      </c>
      <c r="AA513" s="2">
        <v>4220</v>
      </c>
      <c r="AB513" s="3">
        <v>-810</v>
      </c>
    </row>
    <row r="514" spans="1:28">
      <c r="A514" s="5" t="str">
        <f t="shared" si="166"/>
        <v>240</v>
      </c>
      <c r="B514" s="5" t="str">
        <f>VLOOKUP(A514,Vlookups!O:P,2,FALSE)</f>
        <v>FOOD</v>
      </c>
      <c r="C514" s="5" t="str">
        <f t="shared" si="167"/>
        <v>E</v>
      </c>
      <c r="D514" s="5" t="str">
        <f t="shared" si="168"/>
        <v>35</v>
      </c>
      <c r="E514" s="5" t="str">
        <f t="shared" si="169"/>
        <v>63--</v>
      </c>
      <c r="F514" s="5" t="str">
        <f>VLOOKUP(E514,Vlookups!K:M,3,FALSE)</f>
        <v>Op Exp</v>
      </c>
      <c r="G514" s="5" t="str">
        <f t="shared" si="170"/>
        <v>6399</v>
      </c>
      <c r="H514" s="5" t="str">
        <f t="shared" si="171"/>
        <v>GENERAL SUPPLIES</v>
      </c>
      <c r="I514" s="5" t="str">
        <f t="shared" si="172"/>
        <v>043</v>
      </c>
      <c r="J514" s="5" t="str">
        <f>VLOOKUP(I514,Vlookups!A:D,2,FALSE)</f>
        <v>MSG Ramirez Elementary</v>
      </c>
      <c r="K514" s="5" t="str">
        <f>VLOOKUP(I514,Vlookups!A:D,3,FALSE)</f>
        <v>MSG RAMIREZ K8</v>
      </c>
      <c r="L514" s="5" t="str">
        <f t="shared" si="173"/>
        <v>99</v>
      </c>
      <c r="M514" s="5" t="str">
        <f t="shared" si="174"/>
        <v>950</v>
      </c>
      <c r="N514" s="5" t="str">
        <f>VLOOKUP(M514,Vlookups!G:I,2,FALSE)</f>
        <v>FOOD SERVICE</v>
      </c>
      <c r="O514" s="5" t="str">
        <f>VLOOKUP(M514,Vlookups!G:I,3,FALSE)</f>
        <v>MAINT</v>
      </c>
      <c r="P514" s="6">
        <f t="shared" si="175"/>
        <v>4030</v>
      </c>
      <c r="Q514" s="6">
        <f t="shared" si="176"/>
        <v>0</v>
      </c>
      <c r="R514" s="6">
        <f t="shared" si="177"/>
        <v>0</v>
      </c>
      <c r="S514" s="6">
        <f t="shared" si="178"/>
        <v>4220</v>
      </c>
      <c r="T514" s="6">
        <f t="shared" si="179"/>
        <v>190</v>
      </c>
      <c r="U514" t="s">
        <v>554</v>
      </c>
      <c r="V514" t="s">
        <v>54</v>
      </c>
      <c r="W514" s="2">
        <v>4030</v>
      </c>
      <c r="X514" s="2">
        <v>0</v>
      </c>
      <c r="Y514" s="2">
        <v>0</v>
      </c>
      <c r="Z514" s="2">
        <v>4013.56</v>
      </c>
      <c r="AA514" s="2">
        <v>4220</v>
      </c>
      <c r="AB514" s="2">
        <v>190</v>
      </c>
    </row>
    <row r="515" spans="1:28">
      <c r="A515" s="5" t="str">
        <f t="shared" si="166"/>
        <v>240</v>
      </c>
      <c r="B515" s="5" t="str">
        <f>VLOOKUP(A515,Vlookups!O:P,2,FALSE)</f>
        <v>FOOD</v>
      </c>
      <c r="C515" s="5" t="str">
        <f t="shared" si="167"/>
        <v>E</v>
      </c>
      <c r="D515" s="5" t="str">
        <f t="shared" si="168"/>
        <v>35</v>
      </c>
      <c r="E515" s="5" t="str">
        <f t="shared" si="169"/>
        <v>63--</v>
      </c>
      <c r="F515" s="5" t="str">
        <f>VLOOKUP(E515,Vlookups!K:M,3,FALSE)</f>
        <v>Op Exp</v>
      </c>
      <c r="G515" s="5" t="str">
        <f t="shared" si="170"/>
        <v>6399</v>
      </c>
      <c r="H515" s="5" t="str">
        <f t="shared" si="171"/>
        <v>GENERAL SUPPLIES</v>
      </c>
      <c r="I515" s="5" t="str">
        <f t="shared" si="172"/>
        <v>044</v>
      </c>
      <c r="J515" s="5" t="str">
        <f>VLOOKUP(I515,Vlookups!A:D,2,FALSE)</f>
        <v>MSG Ramirez Middle School</v>
      </c>
      <c r="K515" s="5" t="str">
        <f>VLOOKUP(I515,Vlookups!A:D,3,FALSE)</f>
        <v>MSG RAMIREZ K8</v>
      </c>
      <c r="L515" s="5" t="str">
        <f t="shared" si="173"/>
        <v>99</v>
      </c>
      <c r="M515" s="5" t="str">
        <f t="shared" si="174"/>
        <v>950</v>
      </c>
      <c r="N515" s="5" t="str">
        <f>VLOOKUP(M515,Vlookups!G:I,2,FALSE)</f>
        <v>FOOD SERVICE</v>
      </c>
      <c r="O515" s="5" t="str">
        <f>VLOOKUP(M515,Vlookups!G:I,3,FALSE)</f>
        <v>MAINT</v>
      </c>
      <c r="P515" s="6">
        <f t="shared" si="175"/>
        <v>2970</v>
      </c>
      <c r="Q515" s="6">
        <f t="shared" si="176"/>
        <v>0</v>
      </c>
      <c r="R515" s="6">
        <f t="shared" si="177"/>
        <v>0</v>
      </c>
      <c r="S515" s="6">
        <f t="shared" si="178"/>
        <v>4220</v>
      </c>
      <c r="T515" s="6">
        <f t="shared" si="179"/>
        <v>1250</v>
      </c>
      <c r="U515" t="s">
        <v>555</v>
      </c>
      <c r="V515" t="s">
        <v>54</v>
      </c>
      <c r="W515" s="2">
        <v>2970</v>
      </c>
      <c r="X515" s="2">
        <v>0</v>
      </c>
      <c r="Y515" s="2">
        <v>0</v>
      </c>
      <c r="Z515" s="2">
        <v>2961.9</v>
      </c>
      <c r="AA515" s="2">
        <v>4220</v>
      </c>
      <c r="AB515" s="2">
        <v>1250</v>
      </c>
    </row>
    <row r="516" spans="1:28">
      <c r="A516" s="5" t="str">
        <f t="shared" si="166"/>
        <v>240</v>
      </c>
      <c r="B516" s="5" t="str">
        <f>VLOOKUP(A516,Vlookups!O:P,2,FALSE)</f>
        <v>FOOD</v>
      </c>
      <c r="C516" s="5" t="str">
        <f t="shared" si="167"/>
        <v>E</v>
      </c>
      <c r="D516" s="5" t="str">
        <f t="shared" si="168"/>
        <v>35</v>
      </c>
      <c r="E516" s="5" t="str">
        <f t="shared" si="169"/>
        <v>63--</v>
      </c>
      <c r="F516" s="5" t="str">
        <f>VLOOKUP(E516,Vlookups!K:M,3,FALSE)</f>
        <v>Op Exp</v>
      </c>
      <c r="G516" s="5" t="str">
        <f t="shared" si="170"/>
        <v>6399</v>
      </c>
      <c r="H516" s="5" t="str">
        <f t="shared" si="171"/>
        <v>GENERAL SUPPLIES</v>
      </c>
      <c r="I516" s="5" t="str">
        <f t="shared" si="172"/>
        <v>045</v>
      </c>
      <c r="J516" s="5" t="str">
        <f>VLOOKUP(I516,Vlookups!A:D,2,FALSE)</f>
        <v>Liberty HS</v>
      </c>
      <c r="K516" s="5" t="str">
        <f>VLOOKUP(I516,Vlookups!A:D,3,FALSE)</f>
        <v>LIBERTY HS</v>
      </c>
      <c r="L516" s="5" t="str">
        <f t="shared" si="173"/>
        <v>99</v>
      </c>
      <c r="M516" s="5" t="str">
        <f t="shared" si="174"/>
        <v>950</v>
      </c>
      <c r="N516" s="5" t="str">
        <f>VLOOKUP(M516,Vlookups!G:I,2,FALSE)</f>
        <v>FOOD SERVICE</v>
      </c>
      <c r="O516" s="5" t="str">
        <f>VLOOKUP(M516,Vlookups!G:I,3,FALSE)</f>
        <v>MAINT</v>
      </c>
      <c r="P516" s="6">
        <f t="shared" si="175"/>
        <v>3000</v>
      </c>
      <c r="Q516" s="6">
        <f t="shared" si="176"/>
        <v>0</v>
      </c>
      <c r="R516" s="6">
        <f t="shared" si="177"/>
        <v>0</v>
      </c>
      <c r="S516" s="6">
        <f t="shared" si="178"/>
        <v>410</v>
      </c>
      <c r="T516" s="6">
        <f t="shared" si="179"/>
        <v>-2590</v>
      </c>
      <c r="U516" t="s">
        <v>556</v>
      </c>
      <c r="V516" t="s">
        <v>54</v>
      </c>
      <c r="W516" s="2">
        <v>3000</v>
      </c>
      <c r="X516" s="2">
        <v>0</v>
      </c>
      <c r="Y516" s="2">
        <v>0</v>
      </c>
      <c r="Z516" s="2">
        <v>2975.46</v>
      </c>
      <c r="AA516" s="2">
        <v>410</v>
      </c>
      <c r="AB516" s="3">
        <v>-2590</v>
      </c>
    </row>
    <row r="517" spans="1:28">
      <c r="A517" s="5" t="str">
        <f t="shared" si="166"/>
        <v>240</v>
      </c>
      <c r="B517" s="5" t="str">
        <f>VLOOKUP(A517,Vlookups!O:P,2,FALSE)</f>
        <v>FOOD</v>
      </c>
      <c r="C517" s="5" t="str">
        <f t="shared" si="167"/>
        <v>E</v>
      </c>
      <c r="D517" s="5" t="str">
        <f t="shared" si="168"/>
        <v>35</v>
      </c>
      <c r="E517" s="5" t="str">
        <f t="shared" si="169"/>
        <v>63--</v>
      </c>
      <c r="F517" s="5" t="str">
        <f>VLOOKUP(E517,Vlookups!K:M,3,FALSE)</f>
        <v>Op Exp</v>
      </c>
      <c r="G517" s="5" t="str">
        <f t="shared" si="170"/>
        <v>6399</v>
      </c>
      <c r="H517" s="5" t="str">
        <f t="shared" si="171"/>
        <v>GENERAL SUPPLIES</v>
      </c>
      <c r="I517" s="5" t="str">
        <f t="shared" si="172"/>
        <v>999</v>
      </c>
      <c r="J517" s="5" t="str">
        <f>VLOOKUP(I517,Vlookups!A:D,2,FALSE)</f>
        <v>CHARTER WIDE</v>
      </c>
      <c r="K517" s="5" t="str">
        <f>VLOOKUP(I517,Vlookups!A:D,3,FALSE)</f>
        <v>CHARTER WIDE</v>
      </c>
      <c r="L517" s="5" t="str">
        <f t="shared" si="173"/>
        <v>99</v>
      </c>
      <c r="M517" s="5" t="str">
        <f t="shared" si="174"/>
        <v>950</v>
      </c>
      <c r="N517" s="5" t="str">
        <f>VLOOKUP(M517,Vlookups!G:I,2,FALSE)</f>
        <v>FOOD SERVICE</v>
      </c>
      <c r="O517" s="5" t="str">
        <f>VLOOKUP(M517,Vlookups!G:I,3,FALSE)</f>
        <v>MAINT</v>
      </c>
      <c r="P517" s="6">
        <f t="shared" si="175"/>
        <v>42970</v>
      </c>
      <c r="Q517" s="6">
        <f t="shared" si="176"/>
        <v>208.96</v>
      </c>
      <c r="R517" s="6">
        <f t="shared" si="177"/>
        <v>67951.59</v>
      </c>
      <c r="S517" s="6">
        <f t="shared" si="178"/>
        <v>0</v>
      </c>
      <c r="T517" s="6">
        <f t="shared" si="179"/>
        <v>-42970</v>
      </c>
      <c r="U517" t="s">
        <v>557</v>
      </c>
      <c r="V517" t="s">
        <v>54</v>
      </c>
      <c r="W517" s="2">
        <v>42970</v>
      </c>
      <c r="X517" s="2">
        <v>208.96</v>
      </c>
      <c r="Y517" s="2">
        <v>67951.59</v>
      </c>
      <c r="Z517" s="3">
        <v>-25190.55</v>
      </c>
      <c r="AA517" s="2">
        <v>0</v>
      </c>
      <c r="AB517" s="3">
        <v>-42970</v>
      </c>
    </row>
    <row r="518" spans="1:28">
      <c r="A518" s="5" t="str">
        <f t="shared" si="166"/>
        <v>240</v>
      </c>
      <c r="B518" s="5" t="str">
        <f>VLOOKUP(A518,Vlookups!O:P,2,FALSE)</f>
        <v>FOOD</v>
      </c>
      <c r="C518" s="5" t="str">
        <f t="shared" si="167"/>
        <v>E</v>
      </c>
      <c r="D518" s="5" t="str">
        <f t="shared" si="168"/>
        <v>35</v>
      </c>
      <c r="E518" s="5" t="str">
        <f t="shared" si="169"/>
        <v>64--</v>
      </c>
      <c r="F518" s="5" t="str">
        <f>VLOOKUP(E518,Vlookups!K:M,3,FALSE)</f>
        <v>Op Exp</v>
      </c>
      <c r="G518" s="5" t="str">
        <f t="shared" si="170"/>
        <v>6411</v>
      </c>
      <c r="H518" s="5" t="str">
        <f t="shared" si="171"/>
        <v>EMPLOYEE TRAVEL</v>
      </c>
      <c r="I518" s="5" t="str">
        <f t="shared" si="172"/>
        <v>999</v>
      </c>
      <c r="J518" s="5" t="str">
        <f>VLOOKUP(I518,Vlookups!A:D,2,FALSE)</f>
        <v>CHARTER WIDE</v>
      </c>
      <c r="K518" s="5" t="str">
        <f>VLOOKUP(I518,Vlookups!A:D,3,FALSE)</f>
        <v>CHARTER WIDE</v>
      </c>
      <c r="L518" s="5" t="str">
        <f t="shared" si="173"/>
        <v>99</v>
      </c>
      <c r="M518" s="5" t="str">
        <f t="shared" si="174"/>
        <v>950</v>
      </c>
      <c r="N518" s="5" t="str">
        <f>VLOOKUP(M518,Vlookups!G:I,2,FALSE)</f>
        <v>FOOD SERVICE</v>
      </c>
      <c r="O518" s="5" t="str">
        <f>VLOOKUP(M518,Vlookups!G:I,3,FALSE)</f>
        <v>MAINT</v>
      </c>
      <c r="P518" s="6">
        <f t="shared" si="175"/>
        <v>44710</v>
      </c>
      <c r="Q518" s="6">
        <f t="shared" si="176"/>
        <v>0</v>
      </c>
      <c r="R518" s="6">
        <f t="shared" si="177"/>
        <v>260</v>
      </c>
      <c r="S518" s="6">
        <f t="shared" si="178"/>
        <v>67000</v>
      </c>
      <c r="T518" s="6">
        <f t="shared" si="179"/>
        <v>22290</v>
      </c>
      <c r="U518" t="s">
        <v>558</v>
      </c>
      <c r="V518" t="s">
        <v>56</v>
      </c>
      <c r="W518" s="2">
        <v>44710</v>
      </c>
      <c r="X518" s="2">
        <v>0</v>
      </c>
      <c r="Y518" s="2">
        <v>260</v>
      </c>
      <c r="Z518" s="2">
        <v>44450</v>
      </c>
      <c r="AA518" s="2">
        <v>67000</v>
      </c>
      <c r="AB518" s="2">
        <v>22290</v>
      </c>
    </row>
    <row r="519" spans="1:28">
      <c r="A519" s="5" t="str">
        <f t="shared" si="166"/>
        <v>240</v>
      </c>
      <c r="B519" s="5" t="str">
        <f>VLOOKUP(A519,Vlookups!O:P,2,FALSE)</f>
        <v>FOOD</v>
      </c>
      <c r="C519" s="5" t="str">
        <f t="shared" si="167"/>
        <v>E</v>
      </c>
      <c r="D519" s="5" t="str">
        <f t="shared" si="168"/>
        <v>35</v>
      </c>
      <c r="E519" s="5" t="str">
        <f t="shared" si="169"/>
        <v>64--</v>
      </c>
      <c r="F519" s="5" t="str">
        <f>VLOOKUP(E519,Vlookups!K:M,3,FALSE)</f>
        <v>Op Exp</v>
      </c>
      <c r="G519" s="5" t="str">
        <f t="shared" si="170"/>
        <v>6495</v>
      </c>
      <c r="H519" s="5" t="str">
        <f t="shared" si="171"/>
        <v>MEMBERSHIPS AND DUES</v>
      </c>
      <c r="I519" s="5" t="str">
        <f t="shared" si="172"/>
        <v>999</v>
      </c>
      <c r="J519" s="5" t="str">
        <f>VLOOKUP(I519,Vlookups!A:D,2,FALSE)</f>
        <v>CHARTER WIDE</v>
      </c>
      <c r="K519" s="5" t="str">
        <f>VLOOKUP(I519,Vlookups!A:D,3,FALSE)</f>
        <v>CHARTER WIDE</v>
      </c>
      <c r="L519" s="5" t="str">
        <f t="shared" si="173"/>
        <v>99</v>
      </c>
      <c r="M519" s="5" t="str">
        <f t="shared" si="174"/>
        <v>950</v>
      </c>
      <c r="N519" s="5" t="str">
        <f>VLOOKUP(M519,Vlookups!G:I,2,FALSE)</f>
        <v>FOOD SERVICE</v>
      </c>
      <c r="O519" s="5" t="str">
        <f>VLOOKUP(M519,Vlookups!G:I,3,FALSE)</f>
        <v>MAINT</v>
      </c>
      <c r="P519" s="6">
        <f t="shared" si="175"/>
        <v>1500</v>
      </c>
      <c r="Q519" s="6">
        <f t="shared" si="176"/>
        <v>0</v>
      </c>
      <c r="R519" s="6">
        <f t="shared" si="177"/>
        <v>0</v>
      </c>
      <c r="S519" s="6">
        <f t="shared" si="178"/>
        <v>1152</v>
      </c>
      <c r="T519" s="6">
        <f t="shared" si="179"/>
        <v>-348</v>
      </c>
      <c r="U519" t="s">
        <v>559</v>
      </c>
      <c r="V519" t="s">
        <v>560</v>
      </c>
      <c r="W519" s="2">
        <v>1500</v>
      </c>
      <c r="X519" s="2">
        <v>0</v>
      </c>
      <c r="Y519" s="2">
        <v>0</v>
      </c>
      <c r="Z519" s="2">
        <v>1500</v>
      </c>
      <c r="AA519" s="2">
        <v>1152</v>
      </c>
      <c r="AB519" s="3">
        <v>-348</v>
      </c>
    </row>
    <row r="520" spans="1:28">
      <c r="A520" s="5" t="str">
        <f t="shared" si="166"/>
        <v>240</v>
      </c>
      <c r="B520" s="5" t="str">
        <f>VLOOKUP(A520,Vlookups!O:P,2,FALSE)</f>
        <v>FOOD</v>
      </c>
      <c r="C520" s="5" t="str">
        <f t="shared" si="167"/>
        <v>E</v>
      </c>
      <c r="D520" s="5" t="str">
        <f t="shared" si="168"/>
        <v>35</v>
      </c>
      <c r="E520" s="5" t="str">
        <f t="shared" si="169"/>
        <v>64--</v>
      </c>
      <c r="F520" s="5" t="str">
        <f>VLOOKUP(E520,Vlookups!K:M,3,FALSE)</f>
        <v>Op Exp</v>
      </c>
      <c r="G520" s="5" t="str">
        <f t="shared" si="170"/>
        <v>6499</v>
      </c>
      <c r="H520" s="5" t="str">
        <f t="shared" si="171"/>
        <v>MISC OP COSTS</v>
      </c>
      <c r="I520" s="5" t="str">
        <f t="shared" si="172"/>
        <v>001</v>
      </c>
      <c r="J520" s="5" t="str">
        <f>VLOOKUP(I520,Vlookups!A:D,2,FALSE)</f>
        <v>GARLAND ELEMENTARY SCHOOL</v>
      </c>
      <c r="K520" s="5" t="str">
        <f>VLOOKUP(I520,Vlookups!A:D,3,FALSE)</f>
        <v>GARLAND K8</v>
      </c>
      <c r="L520" s="5" t="str">
        <f t="shared" si="173"/>
        <v>99</v>
      </c>
      <c r="M520" s="5" t="str">
        <f t="shared" si="174"/>
        <v>950</v>
      </c>
      <c r="N520" s="5" t="str">
        <f>VLOOKUP(M520,Vlookups!G:I,2,FALSE)</f>
        <v>FOOD SERVICE</v>
      </c>
      <c r="O520" s="5" t="str">
        <f>VLOOKUP(M520,Vlookups!G:I,3,FALSE)</f>
        <v>MAINT</v>
      </c>
      <c r="P520" s="6">
        <f t="shared" si="175"/>
        <v>1675</v>
      </c>
      <c r="Q520" s="6">
        <f t="shared" si="176"/>
        <v>0</v>
      </c>
      <c r="R520" s="6">
        <f t="shared" si="177"/>
        <v>0</v>
      </c>
      <c r="S520" s="6">
        <f t="shared" si="178"/>
        <v>431</v>
      </c>
      <c r="T520" s="6">
        <f t="shared" si="179"/>
        <v>-1244</v>
      </c>
      <c r="U520" t="s">
        <v>561</v>
      </c>
      <c r="V520" t="s">
        <v>183</v>
      </c>
      <c r="W520" s="2">
        <v>1675</v>
      </c>
      <c r="X520" s="2">
        <v>0</v>
      </c>
      <c r="Y520" s="2">
        <v>0</v>
      </c>
      <c r="Z520" s="2">
        <v>1675</v>
      </c>
      <c r="AA520" s="2">
        <v>431</v>
      </c>
      <c r="AB520" s="3">
        <v>-1244</v>
      </c>
    </row>
    <row r="521" spans="1:28">
      <c r="A521" s="5" t="str">
        <f t="shared" si="166"/>
        <v>240</v>
      </c>
      <c r="B521" s="5" t="str">
        <f>VLOOKUP(A521,Vlookups!O:P,2,FALSE)</f>
        <v>FOOD</v>
      </c>
      <c r="C521" s="5" t="str">
        <f t="shared" si="167"/>
        <v>E</v>
      </c>
      <c r="D521" s="5" t="str">
        <f t="shared" si="168"/>
        <v>35</v>
      </c>
      <c r="E521" s="5" t="str">
        <f t="shared" si="169"/>
        <v>64--</v>
      </c>
      <c r="F521" s="5" t="str">
        <f>VLOOKUP(E521,Vlookups!K:M,3,FALSE)</f>
        <v>Op Exp</v>
      </c>
      <c r="G521" s="5" t="str">
        <f t="shared" si="170"/>
        <v>6499</v>
      </c>
      <c r="H521" s="5" t="str">
        <f t="shared" si="171"/>
        <v>MISC OP COSTS</v>
      </c>
      <c r="I521" s="5" t="str">
        <f t="shared" si="172"/>
        <v>002</v>
      </c>
      <c r="J521" s="5" t="str">
        <f>VLOOKUP(I521,Vlookups!A:D,2,FALSE)</f>
        <v>GARLAND MIDDLE SCHOOL</v>
      </c>
      <c r="K521" s="5" t="str">
        <f>VLOOKUP(I521,Vlookups!A:D,3,FALSE)</f>
        <v>GARLAND K8</v>
      </c>
      <c r="L521" s="5" t="str">
        <f t="shared" si="173"/>
        <v>99</v>
      </c>
      <c r="M521" s="5" t="str">
        <f t="shared" si="174"/>
        <v>950</v>
      </c>
      <c r="N521" s="5" t="str">
        <f>VLOOKUP(M521,Vlookups!G:I,2,FALSE)</f>
        <v>FOOD SERVICE</v>
      </c>
      <c r="O521" s="5" t="str">
        <f>VLOOKUP(M521,Vlookups!G:I,3,FALSE)</f>
        <v>MAINT</v>
      </c>
      <c r="P521" s="6">
        <f t="shared" si="175"/>
        <v>825</v>
      </c>
      <c r="Q521" s="6">
        <f t="shared" si="176"/>
        <v>0</v>
      </c>
      <c r="R521" s="6">
        <f t="shared" si="177"/>
        <v>0</v>
      </c>
      <c r="S521" s="6">
        <f t="shared" si="178"/>
        <v>431</v>
      </c>
      <c r="T521" s="6">
        <f t="shared" si="179"/>
        <v>-394</v>
      </c>
      <c r="U521" t="s">
        <v>562</v>
      </c>
      <c r="V521" t="s">
        <v>183</v>
      </c>
      <c r="W521" s="2">
        <v>825</v>
      </c>
      <c r="X521" s="2">
        <v>0</v>
      </c>
      <c r="Y521" s="2">
        <v>0</v>
      </c>
      <c r="Z521" s="2">
        <v>825</v>
      </c>
      <c r="AA521" s="2">
        <v>431</v>
      </c>
      <c r="AB521" s="3">
        <v>-394</v>
      </c>
    </row>
    <row r="522" spans="1:28">
      <c r="A522" s="5" t="str">
        <f t="shared" si="166"/>
        <v>240</v>
      </c>
      <c r="B522" s="5" t="str">
        <f>VLOOKUP(A522,Vlookups!O:P,2,FALSE)</f>
        <v>FOOD</v>
      </c>
      <c r="C522" s="5" t="str">
        <f t="shared" si="167"/>
        <v>E</v>
      </c>
      <c r="D522" s="5" t="str">
        <f t="shared" si="168"/>
        <v>35</v>
      </c>
      <c r="E522" s="5" t="str">
        <f t="shared" si="169"/>
        <v>64--</v>
      </c>
      <c r="F522" s="5" t="str">
        <f>VLOOKUP(E522,Vlookups!K:M,3,FALSE)</f>
        <v>Op Exp</v>
      </c>
      <c r="G522" s="5" t="str">
        <f t="shared" si="170"/>
        <v>6499</v>
      </c>
      <c r="H522" s="5" t="str">
        <f t="shared" si="171"/>
        <v>MISC OP COSTS</v>
      </c>
      <c r="I522" s="5" t="str">
        <f t="shared" si="172"/>
        <v>003</v>
      </c>
      <c r="J522" s="5" t="str">
        <f>VLOOKUP(I522,Vlookups!A:D,2,FALSE)</f>
        <v>GARLAND HIGH SCHOOL</v>
      </c>
      <c r="K522" s="5" t="str">
        <f>VLOOKUP(I522,Vlookups!A:D,3,FALSE)</f>
        <v>GARLAND HS</v>
      </c>
      <c r="L522" s="5" t="str">
        <f t="shared" si="173"/>
        <v>99</v>
      </c>
      <c r="M522" s="5" t="str">
        <f t="shared" si="174"/>
        <v>950</v>
      </c>
      <c r="N522" s="5" t="str">
        <f>VLOOKUP(M522,Vlookups!G:I,2,FALSE)</f>
        <v>FOOD SERVICE</v>
      </c>
      <c r="O522" s="5" t="str">
        <f>VLOOKUP(M522,Vlookups!G:I,3,FALSE)</f>
        <v>MAINT</v>
      </c>
      <c r="P522" s="6">
        <f t="shared" si="175"/>
        <v>2500</v>
      </c>
      <c r="Q522" s="6">
        <f t="shared" si="176"/>
        <v>0</v>
      </c>
      <c r="R522" s="6">
        <f t="shared" si="177"/>
        <v>0</v>
      </c>
      <c r="S522" s="6">
        <f t="shared" si="178"/>
        <v>859</v>
      </c>
      <c r="T522" s="6">
        <f t="shared" si="179"/>
        <v>-1641</v>
      </c>
      <c r="U522" t="s">
        <v>563</v>
      </c>
      <c r="V522" t="s">
        <v>183</v>
      </c>
      <c r="W522" s="2">
        <v>2500</v>
      </c>
      <c r="X522" s="2">
        <v>0</v>
      </c>
      <c r="Y522" s="2">
        <v>0</v>
      </c>
      <c r="Z522" s="2">
        <v>2500</v>
      </c>
      <c r="AA522" s="2">
        <v>859</v>
      </c>
      <c r="AB522" s="3">
        <v>-1641</v>
      </c>
    </row>
    <row r="523" spans="1:28">
      <c r="A523" s="5" t="str">
        <f t="shared" si="166"/>
        <v>240</v>
      </c>
      <c r="B523" s="5" t="str">
        <f>VLOOKUP(A523,Vlookups!O:P,2,FALSE)</f>
        <v>FOOD</v>
      </c>
      <c r="C523" s="5" t="str">
        <f t="shared" si="167"/>
        <v>E</v>
      </c>
      <c r="D523" s="5" t="str">
        <f t="shared" si="168"/>
        <v>35</v>
      </c>
      <c r="E523" s="5" t="str">
        <f t="shared" si="169"/>
        <v>64--</v>
      </c>
      <c r="F523" s="5" t="str">
        <f>VLOOKUP(E523,Vlookups!K:M,3,FALSE)</f>
        <v>Op Exp</v>
      </c>
      <c r="G523" s="5" t="str">
        <f t="shared" si="170"/>
        <v>6499</v>
      </c>
      <c r="H523" s="5" t="str">
        <f t="shared" si="171"/>
        <v>MISC OP COSTS</v>
      </c>
      <c r="I523" s="5" t="str">
        <f t="shared" si="172"/>
        <v>004</v>
      </c>
      <c r="J523" s="5" t="str">
        <f>VLOOKUP(I523,Vlookups!A:D,2,FALSE)</f>
        <v>ARLINGTON ELEMENTARY SCHOOL</v>
      </c>
      <c r="K523" s="5" t="str">
        <f>VLOOKUP(I523,Vlookups!A:D,3,FALSE)</f>
        <v>ARLINGTON K8</v>
      </c>
      <c r="L523" s="5" t="str">
        <f t="shared" si="173"/>
        <v>99</v>
      </c>
      <c r="M523" s="5" t="str">
        <f t="shared" si="174"/>
        <v>950</v>
      </c>
      <c r="N523" s="5" t="str">
        <f>VLOOKUP(M523,Vlookups!G:I,2,FALSE)</f>
        <v>FOOD SERVICE</v>
      </c>
      <c r="O523" s="5" t="str">
        <f>VLOOKUP(M523,Vlookups!G:I,3,FALSE)</f>
        <v>MAINT</v>
      </c>
      <c r="P523" s="6">
        <f t="shared" si="175"/>
        <v>1675</v>
      </c>
      <c r="Q523" s="6">
        <f t="shared" si="176"/>
        <v>0</v>
      </c>
      <c r="R523" s="6">
        <f t="shared" si="177"/>
        <v>375</v>
      </c>
      <c r="S523" s="6">
        <f t="shared" si="178"/>
        <v>444</v>
      </c>
      <c r="T523" s="6">
        <f t="shared" si="179"/>
        <v>-1231</v>
      </c>
      <c r="U523" t="s">
        <v>564</v>
      </c>
      <c r="V523" t="s">
        <v>183</v>
      </c>
      <c r="W523" s="2">
        <v>1675</v>
      </c>
      <c r="X523" s="2">
        <v>0</v>
      </c>
      <c r="Y523" s="2">
        <v>375</v>
      </c>
      <c r="Z523" s="2">
        <v>1300</v>
      </c>
      <c r="AA523" s="2">
        <v>444</v>
      </c>
      <c r="AB523" s="3">
        <v>-1231</v>
      </c>
    </row>
    <row r="524" spans="1:28">
      <c r="A524" s="5" t="str">
        <f t="shared" si="166"/>
        <v>240</v>
      </c>
      <c r="B524" s="5" t="str">
        <f>VLOOKUP(A524,Vlookups!O:P,2,FALSE)</f>
        <v>FOOD</v>
      </c>
      <c r="C524" s="5" t="str">
        <f t="shared" si="167"/>
        <v>E</v>
      </c>
      <c r="D524" s="5" t="str">
        <f t="shared" si="168"/>
        <v>35</v>
      </c>
      <c r="E524" s="5" t="str">
        <f t="shared" si="169"/>
        <v>64--</v>
      </c>
      <c r="F524" s="5" t="str">
        <f>VLOOKUP(E524,Vlookups!K:M,3,FALSE)</f>
        <v>Op Exp</v>
      </c>
      <c r="G524" s="5" t="str">
        <f t="shared" si="170"/>
        <v>6499</v>
      </c>
      <c r="H524" s="5" t="str">
        <f t="shared" si="171"/>
        <v>MISC OP COSTS</v>
      </c>
      <c r="I524" s="5" t="str">
        <f t="shared" si="172"/>
        <v>005</v>
      </c>
      <c r="J524" s="5" t="str">
        <f>VLOOKUP(I524,Vlookups!A:D,2,FALSE)</f>
        <v>ARLINGTON MIDDLE SCHOOL</v>
      </c>
      <c r="K524" s="5" t="str">
        <f>VLOOKUP(I524,Vlookups!A:D,3,FALSE)</f>
        <v>ARLINGTON K8</v>
      </c>
      <c r="L524" s="5" t="str">
        <f t="shared" si="173"/>
        <v>99</v>
      </c>
      <c r="M524" s="5" t="str">
        <f t="shared" si="174"/>
        <v>950</v>
      </c>
      <c r="N524" s="5" t="str">
        <f>VLOOKUP(M524,Vlookups!G:I,2,FALSE)</f>
        <v>FOOD SERVICE</v>
      </c>
      <c r="O524" s="5" t="str">
        <f>VLOOKUP(M524,Vlookups!G:I,3,FALSE)</f>
        <v>MAINT</v>
      </c>
      <c r="P524" s="6">
        <f t="shared" si="175"/>
        <v>825</v>
      </c>
      <c r="Q524" s="6">
        <f t="shared" si="176"/>
        <v>0</v>
      </c>
      <c r="R524" s="6">
        <f t="shared" si="177"/>
        <v>0</v>
      </c>
      <c r="S524" s="6">
        <f t="shared" si="178"/>
        <v>444</v>
      </c>
      <c r="T524" s="6">
        <f t="shared" si="179"/>
        <v>-381</v>
      </c>
      <c r="U524" t="s">
        <v>565</v>
      </c>
      <c r="V524" t="s">
        <v>183</v>
      </c>
      <c r="W524" s="2">
        <v>825</v>
      </c>
      <c r="X524" s="2">
        <v>0</v>
      </c>
      <c r="Y524" s="2">
        <v>0</v>
      </c>
      <c r="Z524" s="2">
        <v>825</v>
      </c>
      <c r="AA524" s="2">
        <v>444</v>
      </c>
      <c r="AB524" s="3">
        <v>-381</v>
      </c>
    </row>
    <row r="525" spans="1:28">
      <c r="A525" s="5" t="str">
        <f t="shared" si="166"/>
        <v>240</v>
      </c>
      <c r="B525" s="5" t="str">
        <f>VLOOKUP(A525,Vlookups!O:P,2,FALSE)</f>
        <v>FOOD</v>
      </c>
      <c r="C525" s="5" t="str">
        <f t="shared" si="167"/>
        <v>E</v>
      </c>
      <c r="D525" s="5" t="str">
        <f t="shared" si="168"/>
        <v>35</v>
      </c>
      <c r="E525" s="5" t="str">
        <f t="shared" si="169"/>
        <v>64--</v>
      </c>
      <c r="F525" s="5" t="str">
        <f>VLOOKUP(E525,Vlookups!K:M,3,FALSE)</f>
        <v>Op Exp</v>
      </c>
      <c r="G525" s="5" t="str">
        <f t="shared" si="170"/>
        <v>6499</v>
      </c>
      <c r="H525" s="5" t="str">
        <f t="shared" si="171"/>
        <v>MISC OP COSTS</v>
      </c>
      <c r="I525" s="5" t="str">
        <f t="shared" si="172"/>
        <v>006</v>
      </c>
      <c r="J525" s="5" t="str">
        <f>VLOOKUP(I525,Vlookups!A:D,2,FALSE)</f>
        <v>ARLINGTON HIGH SCHOOL</v>
      </c>
      <c r="K525" s="5" t="str">
        <f>VLOOKUP(I525,Vlookups!A:D,3,FALSE)</f>
        <v>ARLINGTON HS</v>
      </c>
      <c r="L525" s="5" t="str">
        <f t="shared" si="173"/>
        <v>99</v>
      </c>
      <c r="M525" s="5" t="str">
        <f t="shared" si="174"/>
        <v>950</v>
      </c>
      <c r="N525" s="5" t="str">
        <f>VLOOKUP(M525,Vlookups!G:I,2,FALSE)</f>
        <v>FOOD SERVICE</v>
      </c>
      <c r="O525" s="5" t="str">
        <f>VLOOKUP(M525,Vlookups!G:I,3,FALSE)</f>
        <v>MAINT</v>
      </c>
      <c r="P525" s="6">
        <f t="shared" si="175"/>
        <v>2500</v>
      </c>
      <c r="Q525" s="6">
        <f t="shared" si="176"/>
        <v>0</v>
      </c>
      <c r="R525" s="6">
        <f t="shared" si="177"/>
        <v>0</v>
      </c>
      <c r="S525" s="6">
        <f t="shared" si="178"/>
        <v>759</v>
      </c>
      <c r="T525" s="6">
        <f t="shared" si="179"/>
        <v>-1741</v>
      </c>
      <c r="U525" t="s">
        <v>566</v>
      </c>
      <c r="V525" t="s">
        <v>183</v>
      </c>
      <c r="W525" s="2">
        <v>2500</v>
      </c>
      <c r="X525" s="2">
        <v>0</v>
      </c>
      <c r="Y525" s="2">
        <v>0</v>
      </c>
      <c r="Z525" s="2">
        <v>2500</v>
      </c>
      <c r="AA525" s="2">
        <v>759</v>
      </c>
      <c r="AB525" s="3">
        <v>-1741</v>
      </c>
    </row>
    <row r="526" spans="1:28">
      <c r="A526" s="5" t="str">
        <f t="shared" si="166"/>
        <v>240</v>
      </c>
      <c r="B526" s="5" t="str">
        <f>VLOOKUP(A526,Vlookups!O:P,2,FALSE)</f>
        <v>FOOD</v>
      </c>
      <c r="C526" s="5" t="str">
        <f t="shared" si="167"/>
        <v>E</v>
      </c>
      <c r="D526" s="5" t="str">
        <f t="shared" si="168"/>
        <v>35</v>
      </c>
      <c r="E526" s="5" t="str">
        <f t="shared" si="169"/>
        <v>64--</v>
      </c>
      <c r="F526" s="5" t="str">
        <f>VLOOKUP(E526,Vlookups!K:M,3,FALSE)</f>
        <v>Op Exp</v>
      </c>
      <c r="G526" s="5" t="str">
        <f t="shared" si="170"/>
        <v>6499</v>
      </c>
      <c r="H526" s="5" t="str">
        <f t="shared" si="171"/>
        <v>MISC OP COSTS</v>
      </c>
      <c r="I526" s="5" t="str">
        <f t="shared" si="172"/>
        <v>007</v>
      </c>
      <c r="J526" s="5" t="str">
        <f>VLOOKUP(I526,Vlookups!A:D,2,FALSE)</f>
        <v>KELLER ELEMENTARY SCHOOL</v>
      </c>
      <c r="K526" s="5" t="str">
        <f>VLOOKUP(I526,Vlookups!A:D,3,FALSE)</f>
        <v>KELLER K8</v>
      </c>
      <c r="L526" s="5" t="str">
        <f t="shared" si="173"/>
        <v>99</v>
      </c>
      <c r="M526" s="5" t="str">
        <f t="shared" si="174"/>
        <v>950</v>
      </c>
      <c r="N526" s="5" t="str">
        <f>VLOOKUP(M526,Vlookups!G:I,2,FALSE)</f>
        <v>FOOD SERVICE</v>
      </c>
      <c r="O526" s="5" t="str">
        <f>VLOOKUP(M526,Vlookups!G:I,3,FALSE)</f>
        <v>MAINT</v>
      </c>
      <c r="P526" s="6">
        <f t="shared" si="175"/>
        <v>1675</v>
      </c>
      <c r="Q526" s="6">
        <f t="shared" si="176"/>
        <v>33.5</v>
      </c>
      <c r="R526" s="6">
        <f t="shared" si="177"/>
        <v>61.37</v>
      </c>
      <c r="S526" s="6">
        <f t="shared" si="178"/>
        <v>456</v>
      </c>
      <c r="T526" s="6">
        <f t="shared" si="179"/>
        <v>-1219</v>
      </c>
      <c r="U526" t="s">
        <v>567</v>
      </c>
      <c r="V526" t="s">
        <v>183</v>
      </c>
      <c r="W526" s="2">
        <v>1675</v>
      </c>
      <c r="X526" s="2">
        <v>33.5</v>
      </c>
      <c r="Y526" s="2">
        <v>61.37</v>
      </c>
      <c r="Z526" s="2">
        <v>1580.13</v>
      </c>
      <c r="AA526" s="2">
        <v>456</v>
      </c>
      <c r="AB526" s="3">
        <v>-1219</v>
      </c>
    </row>
    <row r="527" spans="1:28">
      <c r="A527" s="5" t="str">
        <f t="shared" si="166"/>
        <v>240</v>
      </c>
      <c r="B527" s="5" t="str">
        <f>VLOOKUP(A527,Vlookups!O:P,2,FALSE)</f>
        <v>FOOD</v>
      </c>
      <c r="C527" s="5" t="str">
        <f t="shared" si="167"/>
        <v>E</v>
      </c>
      <c r="D527" s="5" t="str">
        <f t="shared" si="168"/>
        <v>35</v>
      </c>
      <c r="E527" s="5" t="str">
        <f t="shared" si="169"/>
        <v>64--</v>
      </c>
      <c r="F527" s="5" t="str">
        <f>VLOOKUP(E527,Vlookups!K:M,3,FALSE)</f>
        <v>Op Exp</v>
      </c>
      <c r="G527" s="5" t="str">
        <f t="shared" si="170"/>
        <v>6499</v>
      </c>
      <c r="H527" s="5" t="str">
        <f t="shared" si="171"/>
        <v>MISC OP COSTS</v>
      </c>
      <c r="I527" s="5" t="str">
        <f t="shared" si="172"/>
        <v>008</v>
      </c>
      <c r="J527" s="5" t="str">
        <f>VLOOKUP(I527,Vlookups!A:D,2,FALSE)</f>
        <v>KELLER MIDDLE SCHOOL</v>
      </c>
      <c r="K527" s="5" t="str">
        <f>VLOOKUP(I527,Vlookups!A:D,3,FALSE)</f>
        <v>KELLER K8</v>
      </c>
      <c r="L527" s="5" t="str">
        <f t="shared" si="173"/>
        <v>99</v>
      </c>
      <c r="M527" s="5" t="str">
        <f t="shared" si="174"/>
        <v>950</v>
      </c>
      <c r="N527" s="5" t="str">
        <f>VLOOKUP(M527,Vlookups!G:I,2,FALSE)</f>
        <v>FOOD SERVICE</v>
      </c>
      <c r="O527" s="5" t="str">
        <f>VLOOKUP(M527,Vlookups!G:I,3,FALSE)</f>
        <v>MAINT</v>
      </c>
      <c r="P527" s="6">
        <f t="shared" si="175"/>
        <v>825</v>
      </c>
      <c r="Q527" s="6">
        <f t="shared" si="176"/>
        <v>16.5</v>
      </c>
      <c r="R527" s="6">
        <f t="shared" si="177"/>
        <v>30.23</v>
      </c>
      <c r="S527" s="6">
        <f t="shared" si="178"/>
        <v>456</v>
      </c>
      <c r="T527" s="6">
        <f t="shared" si="179"/>
        <v>-369</v>
      </c>
      <c r="U527" t="s">
        <v>568</v>
      </c>
      <c r="V527" t="s">
        <v>183</v>
      </c>
      <c r="W527" s="2">
        <v>825</v>
      </c>
      <c r="X527" s="2">
        <v>16.5</v>
      </c>
      <c r="Y527" s="2">
        <v>30.23</v>
      </c>
      <c r="Z527" s="2">
        <v>778.27</v>
      </c>
      <c r="AA527" s="2">
        <v>456</v>
      </c>
      <c r="AB527" s="3">
        <v>-369</v>
      </c>
    </row>
    <row r="528" spans="1:28">
      <c r="A528" s="5" t="str">
        <f t="shared" si="166"/>
        <v>240</v>
      </c>
      <c r="B528" s="5" t="str">
        <f>VLOOKUP(A528,Vlookups!O:P,2,FALSE)</f>
        <v>FOOD</v>
      </c>
      <c r="C528" s="5" t="str">
        <f t="shared" si="167"/>
        <v>E</v>
      </c>
      <c r="D528" s="5" t="str">
        <f t="shared" si="168"/>
        <v>35</v>
      </c>
      <c r="E528" s="5" t="str">
        <f t="shared" si="169"/>
        <v>64--</v>
      </c>
      <c r="F528" s="5" t="str">
        <f>VLOOKUP(E528,Vlookups!K:M,3,FALSE)</f>
        <v>Op Exp</v>
      </c>
      <c r="G528" s="5" t="str">
        <f t="shared" si="170"/>
        <v>6499</v>
      </c>
      <c r="H528" s="5" t="str">
        <f t="shared" si="171"/>
        <v>MISC OP COSTS</v>
      </c>
      <c r="I528" s="5" t="str">
        <f t="shared" si="172"/>
        <v>009</v>
      </c>
      <c r="J528" s="5" t="str">
        <f>VLOOKUP(I528,Vlookups!A:D,2,FALSE)</f>
        <v>KELLER HIGH SCHOOL</v>
      </c>
      <c r="K528" s="5" t="str">
        <f>VLOOKUP(I528,Vlookups!A:D,3,FALSE)</f>
        <v>KELLER HS</v>
      </c>
      <c r="L528" s="5" t="str">
        <f t="shared" si="173"/>
        <v>99</v>
      </c>
      <c r="M528" s="5" t="str">
        <f t="shared" si="174"/>
        <v>950</v>
      </c>
      <c r="N528" s="5" t="str">
        <f>VLOOKUP(M528,Vlookups!G:I,2,FALSE)</f>
        <v>FOOD SERVICE</v>
      </c>
      <c r="O528" s="5" t="str">
        <f>VLOOKUP(M528,Vlookups!G:I,3,FALSE)</f>
        <v>MAINT</v>
      </c>
      <c r="P528" s="6">
        <f t="shared" si="175"/>
        <v>2500</v>
      </c>
      <c r="Q528" s="6">
        <f t="shared" si="176"/>
        <v>0</v>
      </c>
      <c r="R528" s="6">
        <f t="shared" si="177"/>
        <v>765.1</v>
      </c>
      <c r="S528" s="6">
        <f t="shared" si="178"/>
        <v>909</v>
      </c>
      <c r="T528" s="6">
        <f t="shared" si="179"/>
        <v>-1591</v>
      </c>
      <c r="U528" t="s">
        <v>569</v>
      </c>
      <c r="V528" t="s">
        <v>183</v>
      </c>
      <c r="W528" s="2">
        <v>2500</v>
      </c>
      <c r="X528" s="2">
        <v>0</v>
      </c>
      <c r="Y528" s="2">
        <v>765.1</v>
      </c>
      <c r="Z528" s="2">
        <v>1734.9</v>
      </c>
      <c r="AA528" s="2">
        <v>909</v>
      </c>
      <c r="AB528" s="3">
        <v>-1591</v>
      </c>
    </row>
    <row r="529" spans="1:28">
      <c r="A529" s="5" t="str">
        <f t="shared" si="166"/>
        <v>240</v>
      </c>
      <c r="B529" s="5" t="str">
        <f>VLOOKUP(A529,Vlookups!O:P,2,FALSE)</f>
        <v>FOOD</v>
      </c>
      <c r="C529" s="5" t="str">
        <f t="shared" si="167"/>
        <v>E</v>
      </c>
      <c r="D529" s="5" t="str">
        <f t="shared" si="168"/>
        <v>35</v>
      </c>
      <c r="E529" s="5" t="str">
        <f t="shared" si="169"/>
        <v>64--</v>
      </c>
      <c r="F529" s="5" t="str">
        <f>VLOOKUP(E529,Vlookups!K:M,3,FALSE)</f>
        <v>Op Exp</v>
      </c>
      <c r="G529" s="5" t="str">
        <f t="shared" si="170"/>
        <v>6499</v>
      </c>
      <c r="H529" s="5" t="str">
        <f t="shared" si="171"/>
        <v>MISC OP COSTS</v>
      </c>
      <c r="I529" s="5" t="str">
        <f t="shared" si="172"/>
        <v>010</v>
      </c>
      <c r="J529" s="5" t="str">
        <f>VLOOKUP(I529,Vlookups!A:D,2,FALSE)</f>
        <v>GRAND PRAIRIE ELEMENTARY SCHOO</v>
      </c>
      <c r="K529" s="5" t="str">
        <f>VLOOKUP(I529,Vlookups!A:D,3,FALSE)</f>
        <v>GRAND PR K8</v>
      </c>
      <c r="L529" s="5" t="str">
        <f t="shared" si="173"/>
        <v>99</v>
      </c>
      <c r="M529" s="5" t="str">
        <f t="shared" si="174"/>
        <v>950</v>
      </c>
      <c r="N529" s="5" t="str">
        <f>VLOOKUP(M529,Vlookups!G:I,2,FALSE)</f>
        <v>FOOD SERVICE</v>
      </c>
      <c r="O529" s="5" t="str">
        <f>VLOOKUP(M529,Vlookups!G:I,3,FALSE)</f>
        <v>MAINT</v>
      </c>
      <c r="P529" s="6">
        <f t="shared" si="175"/>
        <v>1675</v>
      </c>
      <c r="Q529" s="6">
        <f t="shared" si="176"/>
        <v>0</v>
      </c>
      <c r="R529" s="6">
        <f t="shared" si="177"/>
        <v>147.47999999999999</v>
      </c>
      <c r="S529" s="6">
        <f t="shared" si="178"/>
        <v>456</v>
      </c>
      <c r="T529" s="6">
        <f t="shared" si="179"/>
        <v>-1219</v>
      </c>
      <c r="U529" t="s">
        <v>570</v>
      </c>
      <c r="V529" t="s">
        <v>183</v>
      </c>
      <c r="W529" s="2">
        <v>1675</v>
      </c>
      <c r="X529" s="2">
        <v>0</v>
      </c>
      <c r="Y529" s="2">
        <v>147.47999999999999</v>
      </c>
      <c r="Z529" s="2">
        <v>1527.52</v>
      </c>
      <c r="AA529" s="2">
        <v>456</v>
      </c>
      <c r="AB529" s="3">
        <v>-1219</v>
      </c>
    </row>
    <row r="530" spans="1:28">
      <c r="A530" s="5" t="str">
        <f t="shared" si="166"/>
        <v>240</v>
      </c>
      <c r="B530" s="5" t="str">
        <f>VLOOKUP(A530,Vlookups!O:P,2,FALSE)</f>
        <v>FOOD</v>
      </c>
      <c r="C530" s="5" t="str">
        <f t="shared" si="167"/>
        <v>E</v>
      </c>
      <c r="D530" s="5" t="str">
        <f t="shared" si="168"/>
        <v>35</v>
      </c>
      <c r="E530" s="5" t="str">
        <f t="shared" si="169"/>
        <v>64--</v>
      </c>
      <c r="F530" s="5" t="str">
        <f>VLOOKUP(E530,Vlookups!K:M,3,FALSE)</f>
        <v>Op Exp</v>
      </c>
      <c r="G530" s="5" t="str">
        <f t="shared" si="170"/>
        <v>6499</v>
      </c>
      <c r="H530" s="5" t="str">
        <f t="shared" si="171"/>
        <v>MISC OP COSTS</v>
      </c>
      <c r="I530" s="5" t="str">
        <f t="shared" si="172"/>
        <v>011</v>
      </c>
      <c r="J530" s="5" t="str">
        <f>VLOOKUP(I530,Vlookups!A:D,2,FALSE)</f>
        <v>GRAND PRAIRIE MIDDLE SCHOOL</v>
      </c>
      <c r="K530" s="5" t="str">
        <f>VLOOKUP(I530,Vlookups!A:D,3,FALSE)</f>
        <v>GRAND PR K8</v>
      </c>
      <c r="L530" s="5" t="str">
        <f t="shared" si="173"/>
        <v>99</v>
      </c>
      <c r="M530" s="5" t="str">
        <f t="shared" si="174"/>
        <v>950</v>
      </c>
      <c r="N530" s="5" t="str">
        <f>VLOOKUP(M530,Vlookups!G:I,2,FALSE)</f>
        <v>FOOD SERVICE</v>
      </c>
      <c r="O530" s="5" t="str">
        <f>VLOOKUP(M530,Vlookups!G:I,3,FALSE)</f>
        <v>MAINT</v>
      </c>
      <c r="P530" s="6">
        <f t="shared" si="175"/>
        <v>825</v>
      </c>
      <c r="Q530" s="6">
        <f t="shared" si="176"/>
        <v>0</v>
      </c>
      <c r="R530" s="6">
        <f t="shared" si="177"/>
        <v>14.46</v>
      </c>
      <c r="S530" s="6">
        <f t="shared" si="178"/>
        <v>456</v>
      </c>
      <c r="T530" s="6">
        <f t="shared" si="179"/>
        <v>-369</v>
      </c>
      <c r="U530" t="s">
        <v>571</v>
      </c>
      <c r="V530" t="s">
        <v>183</v>
      </c>
      <c r="W530" s="2">
        <v>825</v>
      </c>
      <c r="X530" s="2">
        <v>0</v>
      </c>
      <c r="Y530" s="2">
        <v>14.46</v>
      </c>
      <c r="Z530" s="2">
        <v>810.54</v>
      </c>
      <c r="AA530" s="2">
        <v>456</v>
      </c>
      <c r="AB530" s="3">
        <v>-369</v>
      </c>
    </row>
    <row r="531" spans="1:28">
      <c r="A531" s="5" t="str">
        <f t="shared" ref="A531:A562" si="180">LEFT(U531,3)</f>
        <v>240</v>
      </c>
      <c r="B531" s="5" t="str">
        <f>VLOOKUP(A531,Vlookups!O:P,2,FALSE)</f>
        <v>FOOD</v>
      </c>
      <c r="C531" s="5" t="str">
        <f t="shared" ref="C531:C582" si="181">RIGHT(LEFT(U531,5),1)</f>
        <v>E</v>
      </c>
      <c r="D531" s="5" t="str">
        <f t="shared" ref="D531:D562" si="182">RIGHT(LEFT(U531,8),2)</f>
        <v>35</v>
      </c>
      <c r="E531" s="5" t="str">
        <f t="shared" ref="E531:E582" si="183">CONCATENATE(LEFT(G531,2),"--")</f>
        <v>64--</v>
      </c>
      <c r="F531" s="5" t="str">
        <f>VLOOKUP(E531,Vlookups!K:M,3,FALSE)</f>
        <v>Op Exp</v>
      </c>
      <c r="G531" s="5" t="str">
        <f t="shared" ref="G531:G577" si="184">MID(U531,10,4)</f>
        <v>6499</v>
      </c>
      <c r="H531" s="5" t="str">
        <f t="shared" ref="H531:H577" si="185">V531</f>
        <v>MISC OP COSTS</v>
      </c>
      <c r="I531" s="5" t="str">
        <f t="shared" ref="I531:I577" si="186">LEFT(RIGHT(U531,12),3)</f>
        <v>012</v>
      </c>
      <c r="J531" s="5" t="str">
        <f>VLOOKUP(I531,Vlookups!A:D,2,FALSE)</f>
        <v>NORTH RICHLAND HILLS ELEMENTAR</v>
      </c>
      <c r="K531" s="5" t="str">
        <f>VLOOKUP(I531,Vlookups!A:D,3,FALSE)</f>
        <v>NORTH RICHLAND HILLS K8</v>
      </c>
      <c r="L531" s="5" t="str">
        <f t="shared" ref="L531:L577" si="187">LEFT(RIGHT(U531,6),2)</f>
        <v>99</v>
      </c>
      <c r="M531" s="5" t="str">
        <f t="shared" ref="M531:M577" si="188">RIGHT(U531,3)</f>
        <v>950</v>
      </c>
      <c r="N531" s="5" t="str">
        <f>VLOOKUP(M531,Vlookups!G:I,2,FALSE)</f>
        <v>FOOD SERVICE</v>
      </c>
      <c r="O531" s="5" t="str">
        <f>VLOOKUP(M531,Vlookups!G:I,3,FALSE)</f>
        <v>MAINT</v>
      </c>
      <c r="P531" s="6">
        <f t="shared" ref="P531:P577" si="189">W531</f>
        <v>1675</v>
      </c>
      <c r="Q531" s="6">
        <f t="shared" ref="Q531:Q577" si="190">X531</f>
        <v>0</v>
      </c>
      <c r="R531" s="6">
        <f t="shared" ref="R531:R577" si="191">Y531</f>
        <v>318.92</v>
      </c>
      <c r="S531" s="6">
        <f t="shared" ref="S531:S577" si="192">AA531</f>
        <v>494</v>
      </c>
      <c r="T531" s="6">
        <f t="shared" ref="T531:T577" si="193">AB531</f>
        <v>-1181</v>
      </c>
      <c r="U531" t="s">
        <v>572</v>
      </c>
      <c r="V531" t="s">
        <v>183</v>
      </c>
      <c r="W531" s="2">
        <v>1675</v>
      </c>
      <c r="X531" s="2">
        <v>0</v>
      </c>
      <c r="Y531" s="2">
        <v>318.92</v>
      </c>
      <c r="Z531" s="2">
        <v>1356.08</v>
      </c>
      <c r="AA531" s="2">
        <v>494</v>
      </c>
      <c r="AB531" s="3">
        <v>-1181</v>
      </c>
    </row>
    <row r="532" spans="1:28">
      <c r="A532" s="5" t="str">
        <f t="shared" si="180"/>
        <v>240</v>
      </c>
      <c r="B532" s="5" t="str">
        <f>VLOOKUP(A532,Vlookups!O:P,2,FALSE)</f>
        <v>FOOD</v>
      </c>
      <c r="C532" s="5" t="str">
        <f t="shared" si="181"/>
        <v>E</v>
      </c>
      <c r="D532" s="5" t="str">
        <f t="shared" si="182"/>
        <v>35</v>
      </c>
      <c r="E532" s="5" t="str">
        <f t="shared" si="183"/>
        <v>64--</v>
      </c>
      <c r="F532" s="5" t="str">
        <f>VLOOKUP(E532,Vlookups!K:M,3,FALSE)</f>
        <v>Op Exp</v>
      </c>
      <c r="G532" s="5" t="str">
        <f t="shared" si="184"/>
        <v>6499</v>
      </c>
      <c r="H532" s="5" t="str">
        <f t="shared" si="185"/>
        <v>MISC OP COSTS</v>
      </c>
      <c r="I532" s="5" t="str">
        <f t="shared" si="186"/>
        <v>013</v>
      </c>
      <c r="J532" s="5" t="str">
        <f>VLOOKUP(I532,Vlookups!A:D,2,FALSE)</f>
        <v>NORTH RICHLAND HILLS MIDDLE SC</v>
      </c>
      <c r="K532" s="5" t="str">
        <f>VLOOKUP(I532,Vlookups!A:D,3,FALSE)</f>
        <v>NORTH RICHLAND HILLS K8</v>
      </c>
      <c r="L532" s="5" t="str">
        <f t="shared" si="187"/>
        <v>99</v>
      </c>
      <c r="M532" s="5" t="str">
        <f t="shared" si="188"/>
        <v>950</v>
      </c>
      <c r="N532" s="5" t="str">
        <f>VLOOKUP(M532,Vlookups!G:I,2,FALSE)</f>
        <v>FOOD SERVICE</v>
      </c>
      <c r="O532" s="5" t="str">
        <f>VLOOKUP(M532,Vlookups!G:I,3,FALSE)</f>
        <v>MAINT</v>
      </c>
      <c r="P532" s="6">
        <f t="shared" si="189"/>
        <v>825</v>
      </c>
      <c r="Q532" s="6">
        <f t="shared" si="190"/>
        <v>0</v>
      </c>
      <c r="R532" s="6">
        <f t="shared" si="191"/>
        <v>157.08000000000001</v>
      </c>
      <c r="S532" s="6">
        <f t="shared" si="192"/>
        <v>494</v>
      </c>
      <c r="T532" s="6">
        <f t="shared" si="193"/>
        <v>-331</v>
      </c>
      <c r="U532" t="s">
        <v>573</v>
      </c>
      <c r="V532" t="s">
        <v>183</v>
      </c>
      <c r="W532" s="2">
        <v>825</v>
      </c>
      <c r="X532" s="2">
        <v>0</v>
      </c>
      <c r="Y532" s="2">
        <v>157.08000000000001</v>
      </c>
      <c r="Z532" s="2">
        <v>667.92</v>
      </c>
      <c r="AA532" s="2">
        <v>494</v>
      </c>
      <c r="AB532" s="3">
        <v>-331</v>
      </c>
    </row>
    <row r="533" spans="1:28">
      <c r="A533" s="5" t="str">
        <f t="shared" si="180"/>
        <v>240</v>
      </c>
      <c r="B533" s="5" t="str">
        <f>VLOOKUP(A533,Vlookups!O:P,2,FALSE)</f>
        <v>FOOD</v>
      </c>
      <c r="C533" s="5" t="str">
        <f t="shared" si="181"/>
        <v>E</v>
      </c>
      <c r="D533" s="5" t="str">
        <f t="shared" si="182"/>
        <v>35</v>
      </c>
      <c r="E533" s="5" t="str">
        <f t="shared" si="183"/>
        <v>64--</v>
      </c>
      <c r="F533" s="5" t="str">
        <f>VLOOKUP(E533,Vlookups!K:M,3,FALSE)</f>
        <v>Op Exp</v>
      </c>
      <c r="G533" s="5" t="str">
        <f t="shared" si="184"/>
        <v>6499</v>
      </c>
      <c r="H533" s="5" t="str">
        <f t="shared" si="185"/>
        <v>MISC OP COSTS</v>
      </c>
      <c r="I533" s="5" t="str">
        <f t="shared" si="186"/>
        <v>014</v>
      </c>
      <c r="J533" s="5" t="str">
        <f>VLOOKUP(I533,Vlookups!A:D,2,FALSE)</f>
        <v>KATY ELEMENTARY SCHOOL</v>
      </c>
      <c r="K533" s="5" t="str">
        <f>VLOOKUP(I533,Vlookups!A:D,3,FALSE)</f>
        <v>KATY K8</v>
      </c>
      <c r="L533" s="5" t="str">
        <f t="shared" si="187"/>
        <v>99</v>
      </c>
      <c r="M533" s="5" t="str">
        <f t="shared" si="188"/>
        <v>950</v>
      </c>
      <c r="N533" s="5" t="str">
        <f>VLOOKUP(M533,Vlookups!G:I,2,FALSE)</f>
        <v>FOOD SERVICE</v>
      </c>
      <c r="O533" s="5" t="str">
        <f>VLOOKUP(M533,Vlookups!G:I,3,FALSE)</f>
        <v>MAINT</v>
      </c>
      <c r="P533" s="6">
        <f t="shared" si="189"/>
        <v>1675</v>
      </c>
      <c r="Q533" s="6">
        <f t="shared" si="190"/>
        <v>0</v>
      </c>
      <c r="R533" s="6">
        <f t="shared" si="191"/>
        <v>190.95</v>
      </c>
      <c r="S533" s="6">
        <f t="shared" si="192"/>
        <v>386</v>
      </c>
      <c r="T533" s="6">
        <f t="shared" si="193"/>
        <v>-1289</v>
      </c>
      <c r="U533" t="s">
        <v>574</v>
      </c>
      <c r="V533" t="s">
        <v>183</v>
      </c>
      <c r="W533" s="2">
        <v>1675</v>
      </c>
      <c r="X533" s="2">
        <v>0</v>
      </c>
      <c r="Y533" s="2">
        <v>190.95</v>
      </c>
      <c r="Z533" s="2">
        <v>1484.05</v>
      </c>
      <c r="AA533" s="2">
        <v>386</v>
      </c>
      <c r="AB533" s="3">
        <v>-1289</v>
      </c>
    </row>
    <row r="534" spans="1:28">
      <c r="A534" s="5" t="str">
        <f t="shared" si="180"/>
        <v>240</v>
      </c>
      <c r="B534" s="5" t="str">
        <f>VLOOKUP(A534,Vlookups!O:P,2,FALSE)</f>
        <v>FOOD</v>
      </c>
      <c r="C534" s="5" t="str">
        <f t="shared" si="181"/>
        <v>E</v>
      </c>
      <c r="D534" s="5" t="str">
        <f t="shared" si="182"/>
        <v>35</v>
      </c>
      <c r="E534" s="5" t="str">
        <f t="shared" si="183"/>
        <v>64--</v>
      </c>
      <c r="F534" s="5" t="str">
        <f>VLOOKUP(E534,Vlookups!K:M,3,FALSE)</f>
        <v>Op Exp</v>
      </c>
      <c r="G534" s="5" t="str">
        <f t="shared" si="184"/>
        <v>6499</v>
      </c>
      <c r="H534" s="5" t="str">
        <f t="shared" si="185"/>
        <v>MISC OP COSTS</v>
      </c>
      <c r="I534" s="5" t="str">
        <f t="shared" si="186"/>
        <v>015</v>
      </c>
      <c r="J534" s="5" t="str">
        <f>VLOOKUP(I534,Vlookups!A:D,2,FALSE)</f>
        <v>KATY MIDDLE SCHOOL</v>
      </c>
      <c r="K534" s="5" t="str">
        <f>VLOOKUP(I534,Vlookups!A:D,3,FALSE)</f>
        <v>KATY K8</v>
      </c>
      <c r="L534" s="5" t="str">
        <f t="shared" si="187"/>
        <v>99</v>
      </c>
      <c r="M534" s="5" t="str">
        <f t="shared" si="188"/>
        <v>950</v>
      </c>
      <c r="N534" s="5" t="str">
        <f>VLOOKUP(M534,Vlookups!G:I,2,FALSE)</f>
        <v>FOOD SERVICE</v>
      </c>
      <c r="O534" s="5" t="str">
        <f>VLOOKUP(M534,Vlookups!G:I,3,FALSE)</f>
        <v>MAINT</v>
      </c>
      <c r="P534" s="6">
        <f t="shared" si="189"/>
        <v>825</v>
      </c>
      <c r="Q534" s="6">
        <f t="shared" si="190"/>
        <v>0</v>
      </c>
      <c r="R534" s="6">
        <f t="shared" si="191"/>
        <v>94.05</v>
      </c>
      <c r="S534" s="6">
        <f t="shared" si="192"/>
        <v>386</v>
      </c>
      <c r="T534" s="6">
        <f t="shared" si="193"/>
        <v>-439</v>
      </c>
      <c r="U534" t="s">
        <v>575</v>
      </c>
      <c r="V534" t="s">
        <v>183</v>
      </c>
      <c r="W534" s="2">
        <v>825</v>
      </c>
      <c r="X534" s="2">
        <v>0</v>
      </c>
      <c r="Y534" s="2">
        <v>94.05</v>
      </c>
      <c r="Z534" s="2">
        <v>730.95</v>
      </c>
      <c r="AA534" s="2">
        <v>386</v>
      </c>
      <c r="AB534" s="3">
        <v>-439</v>
      </c>
    </row>
    <row r="535" spans="1:28">
      <c r="A535" s="5" t="str">
        <f t="shared" si="180"/>
        <v>240</v>
      </c>
      <c r="B535" s="5" t="str">
        <f>VLOOKUP(A535,Vlookups!O:P,2,FALSE)</f>
        <v>FOOD</v>
      </c>
      <c r="C535" s="5" t="str">
        <f t="shared" si="181"/>
        <v>E</v>
      </c>
      <c r="D535" s="5" t="str">
        <f t="shared" si="182"/>
        <v>35</v>
      </c>
      <c r="E535" s="5" t="str">
        <f t="shared" si="183"/>
        <v>64--</v>
      </c>
      <c r="F535" s="5" t="str">
        <f>VLOOKUP(E535,Vlookups!K:M,3,FALSE)</f>
        <v>Op Exp</v>
      </c>
      <c r="G535" s="5" t="str">
        <f t="shared" si="184"/>
        <v>6499</v>
      </c>
      <c r="H535" s="5" t="str">
        <f t="shared" si="185"/>
        <v>MISC OP COSTS</v>
      </c>
      <c r="I535" s="5" t="str">
        <f t="shared" si="186"/>
        <v>016</v>
      </c>
      <c r="J535" s="5" t="str">
        <f>VLOOKUP(I535,Vlookups!A:D,2,FALSE)</f>
        <v>WESTPARK ELEMENTARY SCHOOL</v>
      </c>
      <c r="K535" s="5" t="str">
        <f>VLOOKUP(I535,Vlookups!A:D,3,FALSE)</f>
        <v>WESTPARK K8</v>
      </c>
      <c r="L535" s="5" t="str">
        <f t="shared" si="187"/>
        <v>99</v>
      </c>
      <c r="M535" s="5" t="str">
        <f t="shared" si="188"/>
        <v>950</v>
      </c>
      <c r="N535" s="5" t="str">
        <f>VLOOKUP(M535,Vlookups!G:I,2,FALSE)</f>
        <v>FOOD SERVICE</v>
      </c>
      <c r="O535" s="5" t="str">
        <f>VLOOKUP(M535,Vlookups!G:I,3,FALSE)</f>
        <v>MAINT</v>
      </c>
      <c r="P535" s="6">
        <f t="shared" si="189"/>
        <v>1675</v>
      </c>
      <c r="Q535" s="6">
        <f t="shared" si="190"/>
        <v>0</v>
      </c>
      <c r="R535" s="6">
        <f t="shared" si="191"/>
        <v>190.95</v>
      </c>
      <c r="S535" s="6">
        <f t="shared" si="192"/>
        <v>386</v>
      </c>
      <c r="T535" s="6">
        <f t="shared" si="193"/>
        <v>-1289</v>
      </c>
      <c r="U535" t="s">
        <v>576</v>
      </c>
      <c r="V535" t="s">
        <v>183</v>
      </c>
      <c r="W535" s="2">
        <v>1675</v>
      </c>
      <c r="X535" s="2">
        <v>0</v>
      </c>
      <c r="Y535" s="2">
        <v>190.95</v>
      </c>
      <c r="Z535" s="2">
        <v>1484.05</v>
      </c>
      <c r="AA535" s="2">
        <v>386</v>
      </c>
      <c r="AB535" s="3">
        <v>-1289</v>
      </c>
    </row>
    <row r="536" spans="1:28">
      <c r="A536" s="5" t="str">
        <f t="shared" si="180"/>
        <v>240</v>
      </c>
      <c r="B536" s="5" t="str">
        <f>VLOOKUP(A536,Vlookups!O:P,2,FALSE)</f>
        <v>FOOD</v>
      </c>
      <c r="C536" s="5" t="str">
        <f t="shared" si="181"/>
        <v>E</v>
      </c>
      <c r="D536" s="5" t="str">
        <f t="shared" si="182"/>
        <v>35</v>
      </c>
      <c r="E536" s="5" t="str">
        <f t="shared" si="183"/>
        <v>64--</v>
      </c>
      <c r="F536" s="5" t="str">
        <f>VLOOKUP(E536,Vlookups!K:M,3,FALSE)</f>
        <v>Op Exp</v>
      </c>
      <c r="G536" s="5" t="str">
        <f t="shared" si="184"/>
        <v>6499</v>
      </c>
      <c r="H536" s="5" t="str">
        <f t="shared" si="185"/>
        <v>MISC OP COSTS</v>
      </c>
      <c r="I536" s="5" t="str">
        <f t="shared" si="186"/>
        <v>017</v>
      </c>
      <c r="J536" s="5" t="str">
        <f>VLOOKUP(I536,Vlookups!A:D,2,FALSE)</f>
        <v>WESTPARK MIDDLE SCHOOL</v>
      </c>
      <c r="K536" s="5" t="str">
        <f>VLOOKUP(I536,Vlookups!A:D,3,FALSE)</f>
        <v>WESTPARK K8</v>
      </c>
      <c r="L536" s="5" t="str">
        <f t="shared" si="187"/>
        <v>99</v>
      </c>
      <c r="M536" s="5" t="str">
        <f t="shared" si="188"/>
        <v>950</v>
      </c>
      <c r="N536" s="5" t="str">
        <f>VLOOKUP(M536,Vlookups!G:I,2,FALSE)</f>
        <v>FOOD SERVICE</v>
      </c>
      <c r="O536" s="5" t="str">
        <f>VLOOKUP(M536,Vlookups!G:I,3,FALSE)</f>
        <v>MAINT</v>
      </c>
      <c r="P536" s="6">
        <f t="shared" si="189"/>
        <v>825</v>
      </c>
      <c r="Q536" s="6">
        <f t="shared" si="190"/>
        <v>0</v>
      </c>
      <c r="R536" s="6">
        <f t="shared" si="191"/>
        <v>94.05</v>
      </c>
      <c r="S536" s="6">
        <f t="shared" si="192"/>
        <v>386</v>
      </c>
      <c r="T536" s="6">
        <f t="shared" si="193"/>
        <v>-439</v>
      </c>
      <c r="U536" t="s">
        <v>577</v>
      </c>
      <c r="V536" t="s">
        <v>183</v>
      </c>
      <c r="W536" s="2">
        <v>825</v>
      </c>
      <c r="X536" s="2">
        <v>0</v>
      </c>
      <c r="Y536" s="2">
        <v>94.05</v>
      </c>
      <c r="Z536" s="2">
        <v>730.95</v>
      </c>
      <c r="AA536" s="2">
        <v>386</v>
      </c>
      <c r="AB536" s="3">
        <v>-439</v>
      </c>
    </row>
    <row r="537" spans="1:28">
      <c r="A537" s="5" t="str">
        <f t="shared" si="180"/>
        <v>240</v>
      </c>
      <c r="B537" s="5" t="str">
        <f>VLOOKUP(A537,Vlookups!O:P,2,FALSE)</f>
        <v>FOOD</v>
      </c>
      <c r="C537" s="5" t="str">
        <f t="shared" si="181"/>
        <v>E</v>
      </c>
      <c r="D537" s="5" t="str">
        <f t="shared" si="182"/>
        <v>35</v>
      </c>
      <c r="E537" s="5" t="str">
        <f t="shared" si="183"/>
        <v>64--</v>
      </c>
      <c r="F537" s="5" t="str">
        <f>VLOOKUP(E537,Vlookups!K:M,3,FALSE)</f>
        <v>Op Exp</v>
      </c>
      <c r="G537" s="5" t="str">
        <f t="shared" si="184"/>
        <v>6499</v>
      </c>
      <c r="H537" s="5" t="str">
        <f t="shared" si="185"/>
        <v>MISC OP COSTS</v>
      </c>
      <c r="I537" s="5" t="str">
        <f t="shared" si="186"/>
        <v>018</v>
      </c>
      <c r="J537" s="5" t="str">
        <f>VLOOKUP(I537,Vlookups!A:D,2,FALSE)</f>
        <v>KATY/WEST PARK HS</v>
      </c>
      <c r="K537" s="5" t="str">
        <f>VLOOKUP(I537,Vlookups!A:D,3,FALSE)</f>
        <v>KATY WESTPARK HS</v>
      </c>
      <c r="L537" s="5" t="str">
        <f t="shared" si="187"/>
        <v>99</v>
      </c>
      <c r="M537" s="5" t="str">
        <f t="shared" si="188"/>
        <v>950</v>
      </c>
      <c r="N537" s="5" t="str">
        <f>VLOOKUP(M537,Vlookups!G:I,2,FALSE)</f>
        <v>FOOD SERVICE</v>
      </c>
      <c r="O537" s="5" t="str">
        <f>VLOOKUP(M537,Vlookups!G:I,3,FALSE)</f>
        <v>MAINT</v>
      </c>
      <c r="P537" s="6">
        <f t="shared" si="189"/>
        <v>2500</v>
      </c>
      <c r="Q537" s="6">
        <f t="shared" si="190"/>
        <v>0</v>
      </c>
      <c r="R537" s="6">
        <f t="shared" si="191"/>
        <v>42.5</v>
      </c>
      <c r="S537" s="6">
        <f t="shared" si="192"/>
        <v>759</v>
      </c>
      <c r="T537" s="6">
        <f t="shared" si="193"/>
        <v>-1741</v>
      </c>
      <c r="U537" t="s">
        <v>578</v>
      </c>
      <c r="V537" t="s">
        <v>183</v>
      </c>
      <c r="W537" s="2">
        <v>2500</v>
      </c>
      <c r="X537" s="2">
        <v>0</v>
      </c>
      <c r="Y537" s="2">
        <v>42.5</v>
      </c>
      <c r="Z537" s="2">
        <v>2457.5</v>
      </c>
      <c r="AA537" s="2">
        <v>759</v>
      </c>
      <c r="AB537" s="3">
        <v>-1741</v>
      </c>
    </row>
    <row r="538" spans="1:28">
      <c r="A538" s="5" t="str">
        <f t="shared" si="180"/>
        <v>240</v>
      </c>
      <c r="B538" s="5" t="str">
        <f>VLOOKUP(A538,Vlookups!O:P,2,FALSE)</f>
        <v>FOOD</v>
      </c>
      <c r="C538" s="5" t="str">
        <f t="shared" si="181"/>
        <v>E</v>
      </c>
      <c r="D538" s="5" t="str">
        <f t="shared" si="182"/>
        <v>35</v>
      </c>
      <c r="E538" s="5" t="str">
        <f t="shared" si="183"/>
        <v>64--</v>
      </c>
      <c r="F538" s="5" t="str">
        <f>VLOOKUP(E538,Vlookups!K:M,3,FALSE)</f>
        <v>Op Exp</v>
      </c>
      <c r="G538" s="5" t="str">
        <f t="shared" si="184"/>
        <v>6499</v>
      </c>
      <c r="H538" s="5" t="str">
        <f t="shared" si="185"/>
        <v>MISC OP COSTS</v>
      </c>
      <c r="I538" s="5" t="str">
        <f t="shared" si="186"/>
        <v>019</v>
      </c>
      <c r="J538" s="5" t="str">
        <f>VLOOKUP(I538,Vlookups!A:D,2,FALSE)</f>
        <v>LANCASTER ELEMENTARY</v>
      </c>
      <c r="K538" s="5" t="str">
        <f>VLOOKUP(I538,Vlookups!A:D,3,FALSE)</f>
        <v>LANCASTER K8</v>
      </c>
      <c r="L538" s="5" t="str">
        <f t="shared" si="187"/>
        <v>99</v>
      </c>
      <c r="M538" s="5" t="str">
        <f t="shared" si="188"/>
        <v>950</v>
      </c>
      <c r="N538" s="5" t="str">
        <f>VLOOKUP(M538,Vlookups!G:I,2,FALSE)</f>
        <v>FOOD SERVICE</v>
      </c>
      <c r="O538" s="5" t="str">
        <f>VLOOKUP(M538,Vlookups!G:I,3,FALSE)</f>
        <v>MAINT</v>
      </c>
      <c r="P538" s="6">
        <f t="shared" si="189"/>
        <v>1675</v>
      </c>
      <c r="Q538" s="6">
        <f t="shared" si="190"/>
        <v>0</v>
      </c>
      <c r="R538" s="6">
        <f t="shared" si="191"/>
        <v>174.2</v>
      </c>
      <c r="S538" s="6">
        <f t="shared" si="192"/>
        <v>386</v>
      </c>
      <c r="T538" s="6">
        <f t="shared" si="193"/>
        <v>-1289</v>
      </c>
      <c r="U538" t="s">
        <v>579</v>
      </c>
      <c r="V538" t="s">
        <v>183</v>
      </c>
      <c r="W538" s="2">
        <v>1675</v>
      </c>
      <c r="X538" s="2">
        <v>0</v>
      </c>
      <c r="Y538" s="2">
        <v>174.2</v>
      </c>
      <c r="Z538" s="2">
        <v>1500.8</v>
      </c>
      <c r="AA538" s="2">
        <v>386</v>
      </c>
      <c r="AB538" s="3">
        <v>-1289</v>
      </c>
    </row>
    <row r="539" spans="1:28">
      <c r="A539" s="5" t="str">
        <f t="shared" si="180"/>
        <v>240</v>
      </c>
      <c r="B539" s="5" t="str">
        <f>VLOOKUP(A539,Vlookups!O:P,2,FALSE)</f>
        <v>FOOD</v>
      </c>
      <c r="C539" s="5" t="str">
        <f t="shared" si="181"/>
        <v>E</v>
      </c>
      <c r="D539" s="5" t="str">
        <f t="shared" si="182"/>
        <v>35</v>
      </c>
      <c r="E539" s="5" t="str">
        <f t="shared" si="183"/>
        <v>64--</v>
      </c>
      <c r="F539" s="5" t="str">
        <f>VLOOKUP(E539,Vlookups!K:M,3,FALSE)</f>
        <v>Op Exp</v>
      </c>
      <c r="G539" s="5" t="str">
        <f t="shared" si="184"/>
        <v>6499</v>
      </c>
      <c r="H539" s="5" t="str">
        <f t="shared" si="185"/>
        <v>MISC OP COSTS</v>
      </c>
      <c r="I539" s="5" t="str">
        <f t="shared" si="186"/>
        <v>020</v>
      </c>
      <c r="J539" s="5" t="str">
        <f>VLOOKUP(I539,Vlookups!A:D,2,FALSE)</f>
        <v>LANCASTER MIDDLE SCHOOL</v>
      </c>
      <c r="K539" s="5" t="str">
        <f>VLOOKUP(I539,Vlookups!A:D,3,FALSE)</f>
        <v>LANCASTER K8</v>
      </c>
      <c r="L539" s="5" t="str">
        <f t="shared" si="187"/>
        <v>99</v>
      </c>
      <c r="M539" s="5" t="str">
        <f t="shared" si="188"/>
        <v>950</v>
      </c>
      <c r="N539" s="5" t="str">
        <f>VLOOKUP(M539,Vlookups!G:I,2,FALSE)</f>
        <v>FOOD SERVICE</v>
      </c>
      <c r="O539" s="5" t="str">
        <f>VLOOKUP(M539,Vlookups!G:I,3,FALSE)</f>
        <v>MAINT</v>
      </c>
      <c r="P539" s="6">
        <f t="shared" si="189"/>
        <v>825</v>
      </c>
      <c r="Q539" s="6">
        <f t="shared" si="190"/>
        <v>0</v>
      </c>
      <c r="R539" s="6">
        <f t="shared" si="191"/>
        <v>85.8</v>
      </c>
      <c r="S539" s="6">
        <f t="shared" si="192"/>
        <v>386</v>
      </c>
      <c r="T539" s="6">
        <f t="shared" si="193"/>
        <v>-439</v>
      </c>
      <c r="U539" t="s">
        <v>580</v>
      </c>
      <c r="V539" t="s">
        <v>183</v>
      </c>
      <c r="W539" s="2">
        <v>825</v>
      </c>
      <c r="X539" s="2">
        <v>0</v>
      </c>
      <c r="Y539" s="2">
        <v>85.8</v>
      </c>
      <c r="Z539" s="2">
        <v>739.2</v>
      </c>
      <c r="AA539" s="2">
        <v>386</v>
      </c>
      <c r="AB539" s="3">
        <v>-439</v>
      </c>
    </row>
    <row r="540" spans="1:28">
      <c r="A540" s="5" t="str">
        <f t="shared" si="180"/>
        <v>240</v>
      </c>
      <c r="B540" s="5" t="str">
        <f>VLOOKUP(A540,Vlookups!O:P,2,FALSE)</f>
        <v>FOOD</v>
      </c>
      <c r="C540" s="5" t="str">
        <f t="shared" si="181"/>
        <v>E</v>
      </c>
      <c r="D540" s="5" t="str">
        <f t="shared" si="182"/>
        <v>35</v>
      </c>
      <c r="E540" s="5" t="str">
        <f t="shared" si="183"/>
        <v>64--</v>
      </c>
      <c r="F540" s="5" t="str">
        <f>VLOOKUP(E540,Vlookups!K:M,3,FALSE)</f>
        <v>Op Exp</v>
      </c>
      <c r="G540" s="5" t="str">
        <f t="shared" si="184"/>
        <v>6499</v>
      </c>
      <c r="H540" s="5" t="str">
        <f t="shared" si="185"/>
        <v>MISC OP COSTS</v>
      </c>
      <c r="I540" s="5" t="str">
        <f t="shared" si="186"/>
        <v>021</v>
      </c>
      <c r="J540" s="5" t="str">
        <f>VLOOKUP(I540,Vlookups!A:D,2,FALSE)</f>
        <v>WOODHAVEN ELEMENTARY</v>
      </c>
      <c r="K540" s="5" t="str">
        <f>VLOOKUP(I540,Vlookups!A:D,3,FALSE)</f>
        <v>WOODHAVEN K8</v>
      </c>
      <c r="L540" s="5" t="str">
        <f t="shared" si="187"/>
        <v>99</v>
      </c>
      <c r="M540" s="5" t="str">
        <f t="shared" si="188"/>
        <v>950</v>
      </c>
      <c r="N540" s="5" t="str">
        <f>VLOOKUP(M540,Vlookups!G:I,2,FALSE)</f>
        <v>FOOD SERVICE</v>
      </c>
      <c r="O540" s="5" t="str">
        <f>VLOOKUP(M540,Vlookups!G:I,3,FALSE)</f>
        <v>MAINT</v>
      </c>
      <c r="P540" s="6">
        <f t="shared" si="189"/>
        <v>1675</v>
      </c>
      <c r="Q540" s="6">
        <f t="shared" si="190"/>
        <v>0</v>
      </c>
      <c r="R540" s="6">
        <f t="shared" si="191"/>
        <v>300</v>
      </c>
      <c r="S540" s="6">
        <f t="shared" si="192"/>
        <v>554</v>
      </c>
      <c r="T540" s="6">
        <f t="shared" si="193"/>
        <v>-1121</v>
      </c>
      <c r="U540" t="s">
        <v>581</v>
      </c>
      <c r="V540" t="s">
        <v>183</v>
      </c>
      <c r="W540" s="2">
        <v>1675</v>
      </c>
      <c r="X540" s="2">
        <v>0</v>
      </c>
      <c r="Y540" s="2">
        <v>300</v>
      </c>
      <c r="Z540" s="2">
        <v>1375</v>
      </c>
      <c r="AA540" s="2">
        <v>554</v>
      </c>
      <c r="AB540" s="3">
        <v>-1121</v>
      </c>
    </row>
    <row r="541" spans="1:28">
      <c r="A541" s="5" t="str">
        <f t="shared" si="180"/>
        <v>240</v>
      </c>
      <c r="B541" s="5" t="str">
        <f>VLOOKUP(A541,Vlookups!O:P,2,FALSE)</f>
        <v>FOOD</v>
      </c>
      <c r="C541" s="5" t="str">
        <f t="shared" si="181"/>
        <v>E</v>
      </c>
      <c r="D541" s="5" t="str">
        <f t="shared" si="182"/>
        <v>35</v>
      </c>
      <c r="E541" s="5" t="str">
        <f t="shared" si="183"/>
        <v>64--</v>
      </c>
      <c r="F541" s="5" t="str">
        <f>VLOOKUP(E541,Vlookups!K:M,3,FALSE)</f>
        <v>Op Exp</v>
      </c>
      <c r="G541" s="5" t="str">
        <f t="shared" si="184"/>
        <v>6499</v>
      </c>
      <c r="H541" s="5" t="str">
        <f t="shared" si="185"/>
        <v>MISC OP COSTS</v>
      </c>
      <c r="I541" s="5" t="str">
        <f t="shared" si="186"/>
        <v>022</v>
      </c>
      <c r="J541" s="5" t="str">
        <f>VLOOKUP(I541,Vlookups!A:D,2,FALSE)</f>
        <v>WOODHAVEN MIDDLE SCHOOL</v>
      </c>
      <c r="K541" s="5" t="str">
        <f>VLOOKUP(I541,Vlookups!A:D,3,FALSE)</f>
        <v>WOODHAVEN K8</v>
      </c>
      <c r="L541" s="5" t="str">
        <f t="shared" si="187"/>
        <v>99</v>
      </c>
      <c r="M541" s="5" t="str">
        <f t="shared" si="188"/>
        <v>950</v>
      </c>
      <c r="N541" s="5" t="str">
        <f>VLOOKUP(M541,Vlookups!G:I,2,FALSE)</f>
        <v>FOOD SERVICE</v>
      </c>
      <c r="O541" s="5" t="str">
        <f>VLOOKUP(M541,Vlookups!G:I,3,FALSE)</f>
        <v>MAINT</v>
      </c>
      <c r="P541" s="6">
        <f t="shared" si="189"/>
        <v>825</v>
      </c>
      <c r="Q541" s="6">
        <f t="shared" si="190"/>
        <v>0</v>
      </c>
      <c r="R541" s="6">
        <f t="shared" si="191"/>
        <v>0</v>
      </c>
      <c r="S541" s="6">
        <f t="shared" si="192"/>
        <v>554</v>
      </c>
      <c r="T541" s="6">
        <f t="shared" si="193"/>
        <v>-271</v>
      </c>
      <c r="U541" t="s">
        <v>582</v>
      </c>
      <c r="V541" t="s">
        <v>183</v>
      </c>
      <c r="W541" s="2">
        <v>825</v>
      </c>
      <c r="X541" s="2">
        <v>0</v>
      </c>
      <c r="Y541" s="2">
        <v>0</v>
      </c>
      <c r="Z541" s="2">
        <v>825</v>
      </c>
      <c r="AA541" s="2">
        <v>554</v>
      </c>
      <c r="AB541" s="3">
        <v>-271</v>
      </c>
    </row>
    <row r="542" spans="1:28">
      <c r="A542" s="5" t="str">
        <f t="shared" si="180"/>
        <v>240</v>
      </c>
      <c r="B542" s="5" t="str">
        <f>VLOOKUP(A542,Vlookups!O:P,2,FALSE)</f>
        <v>FOOD</v>
      </c>
      <c r="C542" s="5" t="str">
        <f t="shared" si="181"/>
        <v>E</v>
      </c>
      <c r="D542" s="5" t="str">
        <f t="shared" si="182"/>
        <v>35</v>
      </c>
      <c r="E542" s="5" t="str">
        <f t="shared" si="183"/>
        <v>64--</v>
      </c>
      <c r="F542" s="5" t="str">
        <f>VLOOKUP(E542,Vlookups!K:M,3,FALSE)</f>
        <v>Op Exp</v>
      </c>
      <c r="G542" s="5" t="str">
        <f t="shared" si="184"/>
        <v>6499</v>
      </c>
      <c r="H542" s="5" t="str">
        <f t="shared" si="185"/>
        <v>MISC OP COSTS</v>
      </c>
      <c r="I542" s="5" t="str">
        <f t="shared" si="186"/>
        <v>023</v>
      </c>
      <c r="J542" s="5" t="str">
        <f>VLOOKUP(I542,Vlookups!A:D,2,FALSE)</f>
        <v>SAGINAW ELEMENTARY</v>
      </c>
      <c r="K542" s="5" t="str">
        <f>VLOOKUP(I542,Vlookups!A:D,3,FALSE)</f>
        <v>SAGINAW K8</v>
      </c>
      <c r="L542" s="5" t="str">
        <f t="shared" si="187"/>
        <v>99</v>
      </c>
      <c r="M542" s="5" t="str">
        <f t="shared" si="188"/>
        <v>950</v>
      </c>
      <c r="N542" s="5" t="str">
        <f>VLOOKUP(M542,Vlookups!G:I,2,FALSE)</f>
        <v>FOOD SERVICE</v>
      </c>
      <c r="O542" s="5" t="str">
        <f>VLOOKUP(M542,Vlookups!G:I,3,FALSE)</f>
        <v>MAINT</v>
      </c>
      <c r="P542" s="6">
        <f t="shared" si="189"/>
        <v>1675</v>
      </c>
      <c r="Q542" s="6">
        <f t="shared" si="190"/>
        <v>0</v>
      </c>
      <c r="R542" s="6">
        <f t="shared" si="191"/>
        <v>293.75</v>
      </c>
      <c r="S542" s="6">
        <f t="shared" si="192"/>
        <v>381</v>
      </c>
      <c r="T542" s="6">
        <f t="shared" si="193"/>
        <v>-1294</v>
      </c>
      <c r="U542" t="s">
        <v>583</v>
      </c>
      <c r="V542" t="s">
        <v>183</v>
      </c>
      <c r="W542" s="2">
        <v>1675</v>
      </c>
      <c r="X542" s="2">
        <v>0</v>
      </c>
      <c r="Y542" s="2">
        <v>293.75</v>
      </c>
      <c r="Z542" s="2">
        <v>1381.25</v>
      </c>
      <c r="AA542" s="2">
        <v>381</v>
      </c>
      <c r="AB542" s="3">
        <v>-1294</v>
      </c>
    </row>
    <row r="543" spans="1:28">
      <c r="A543" s="5" t="str">
        <f t="shared" si="180"/>
        <v>240</v>
      </c>
      <c r="B543" s="5" t="str">
        <f>VLOOKUP(A543,Vlookups!O:P,2,FALSE)</f>
        <v>FOOD</v>
      </c>
      <c r="C543" s="5" t="str">
        <f t="shared" si="181"/>
        <v>E</v>
      </c>
      <c r="D543" s="5" t="str">
        <f t="shared" si="182"/>
        <v>35</v>
      </c>
      <c r="E543" s="5" t="str">
        <f t="shared" si="183"/>
        <v>64--</v>
      </c>
      <c r="F543" s="5" t="str">
        <f>VLOOKUP(E543,Vlookups!K:M,3,FALSE)</f>
        <v>Op Exp</v>
      </c>
      <c r="G543" s="5" t="str">
        <f t="shared" si="184"/>
        <v>6499</v>
      </c>
      <c r="H543" s="5" t="str">
        <f t="shared" si="185"/>
        <v>MISC OP COSTS</v>
      </c>
      <c r="I543" s="5" t="str">
        <f t="shared" si="186"/>
        <v>024</v>
      </c>
      <c r="J543" s="5" t="str">
        <f>VLOOKUP(I543,Vlookups!A:D,2,FALSE)</f>
        <v>SAGINAW MIDDLE SCHOOL</v>
      </c>
      <c r="K543" s="5" t="str">
        <f>VLOOKUP(I543,Vlookups!A:D,3,FALSE)</f>
        <v>SAGINAW K8</v>
      </c>
      <c r="L543" s="5" t="str">
        <f t="shared" si="187"/>
        <v>99</v>
      </c>
      <c r="M543" s="5" t="str">
        <f t="shared" si="188"/>
        <v>950</v>
      </c>
      <c r="N543" s="5" t="str">
        <f>VLOOKUP(M543,Vlookups!G:I,2,FALSE)</f>
        <v>FOOD SERVICE</v>
      </c>
      <c r="O543" s="5" t="str">
        <f>VLOOKUP(M543,Vlookups!G:I,3,FALSE)</f>
        <v>MAINT</v>
      </c>
      <c r="P543" s="6">
        <f t="shared" si="189"/>
        <v>825</v>
      </c>
      <c r="Q543" s="6">
        <f t="shared" si="190"/>
        <v>0</v>
      </c>
      <c r="R543" s="6">
        <f t="shared" si="191"/>
        <v>8.25</v>
      </c>
      <c r="S543" s="6">
        <f t="shared" si="192"/>
        <v>381</v>
      </c>
      <c r="T543" s="6">
        <f t="shared" si="193"/>
        <v>-444</v>
      </c>
      <c r="U543" t="s">
        <v>584</v>
      </c>
      <c r="V543" t="s">
        <v>183</v>
      </c>
      <c r="W543" s="2">
        <v>825</v>
      </c>
      <c r="X543" s="2">
        <v>0</v>
      </c>
      <c r="Y543" s="2">
        <v>8.25</v>
      </c>
      <c r="Z543" s="2">
        <v>816.75</v>
      </c>
      <c r="AA543" s="2">
        <v>381</v>
      </c>
      <c r="AB543" s="3">
        <v>-444</v>
      </c>
    </row>
    <row r="544" spans="1:28">
      <c r="A544" s="5" t="str">
        <f t="shared" si="180"/>
        <v>240</v>
      </c>
      <c r="B544" s="5" t="str">
        <f>VLOOKUP(A544,Vlookups!O:P,2,FALSE)</f>
        <v>FOOD</v>
      </c>
      <c r="C544" s="5" t="str">
        <f t="shared" si="181"/>
        <v>E</v>
      </c>
      <c r="D544" s="5" t="str">
        <f t="shared" si="182"/>
        <v>35</v>
      </c>
      <c r="E544" s="5" t="str">
        <f t="shared" si="183"/>
        <v>64--</v>
      </c>
      <c r="F544" s="5" t="str">
        <f>VLOOKUP(E544,Vlookups!K:M,3,FALSE)</f>
        <v>Op Exp</v>
      </c>
      <c r="G544" s="5" t="str">
        <f t="shared" si="184"/>
        <v>6499</v>
      </c>
      <c r="H544" s="5" t="str">
        <f t="shared" si="185"/>
        <v>MISC OP COSTS</v>
      </c>
      <c r="I544" s="5" t="str">
        <f t="shared" si="186"/>
        <v>025</v>
      </c>
      <c r="J544" s="5" t="str">
        <f>VLOOKUP(I544,Vlookups!A:D,2,FALSE)</f>
        <v>WINDMILL LAKES ELEMENTARY</v>
      </c>
      <c r="K544" s="5" t="str">
        <f>VLOOKUP(I544,Vlookups!A:D,3,FALSE)</f>
        <v>WINDMILL LAKES K8</v>
      </c>
      <c r="L544" s="5" t="str">
        <f t="shared" si="187"/>
        <v>99</v>
      </c>
      <c r="M544" s="5" t="str">
        <f t="shared" si="188"/>
        <v>950</v>
      </c>
      <c r="N544" s="5" t="str">
        <f>VLOOKUP(M544,Vlookups!G:I,2,FALSE)</f>
        <v>FOOD SERVICE</v>
      </c>
      <c r="O544" s="5" t="str">
        <f>VLOOKUP(M544,Vlookups!G:I,3,FALSE)</f>
        <v>MAINT</v>
      </c>
      <c r="P544" s="6">
        <f t="shared" si="189"/>
        <v>1675</v>
      </c>
      <c r="Q544" s="6">
        <f t="shared" si="190"/>
        <v>0</v>
      </c>
      <c r="R544" s="6">
        <f t="shared" si="191"/>
        <v>89.84</v>
      </c>
      <c r="S544" s="6">
        <f t="shared" si="192"/>
        <v>519</v>
      </c>
      <c r="T544" s="6">
        <f t="shared" si="193"/>
        <v>-1156</v>
      </c>
      <c r="U544" t="s">
        <v>585</v>
      </c>
      <c r="V544" t="s">
        <v>183</v>
      </c>
      <c r="W544" s="2">
        <v>1675</v>
      </c>
      <c r="X544" s="2">
        <v>0</v>
      </c>
      <c r="Y544" s="2">
        <v>89.84</v>
      </c>
      <c r="Z544" s="2">
        <v>1585.16</v>
      </c>
      <c r="AA544" s="2">
        <v>519</v>
      </c>
      <c r="AB544" s="3">
        <v>-1156</v>
      </c>
    </row>
    <row r="545" spans="1:28">
      <c r="A545" s="5" t="str">
        <f t="shared" si="180"/>
        <v>240</v>
      </c>
      <c r="B545" s="5" t="str">
        <f>VLOOKUP(A545,Vlookups!O:P,2,FALSE)</f>
        <v>FOOD</v>
      </c>
      <c r="C545" s="5" t="str">
        <f t="shared" si="181"/>
        <v>E</v>
      </c>
      <c r="D545" s="5" t="str">
        <f t="shared" si="182"/>
        <v>35</v>
      </c>
      <c r="E545" s="5" t="str">
        <f t="shared" si="183"/>
        <v>64--</v>
      </c>
      <c r="F545" s="5" t="str">
        <f>VLOOKUP(E545,Vlookups!K:M,3,FALSE)</f>
        <v>Op Exp</v>
      </c>
      <c r="G545" s="5" t="str">
        <f t="shared" si="184"/>
        <v>6499</v>
      </c>
      <c r="H545" s="5" t="str">
        <f t="shared" si="185"/>
        <v>MISC OP COSTS</v>
      </c>
      <c r="I545" s="5" t="str">
        <f t="shared" si="186"/>
        <v>026</v>
      </c>
      <c r="J545" s="5" t="str">
        <f>VLOOKUP(I545,Vlookups!A:D,2,FALSE)</f>
        <v>WM LAKES MIDDLE SCHOOL</v>
      </c>
      <c r="K545" s="5" t="str">
        <f>VLOOKUP(I545,Vlookups!A:D,3,FALSE)</f>
        <v>WINDMILL LAKES K8</v>
      </c>
      <c r="L545" s="5" t="str">
        <f t="shared" si="187"/>
        <v>99</v>
      </c>
      <c r="M545" s="5" t="str">
        <f t="shared" si="188"/>
        <v>950</v>
      </c>
      <c r="N545" s="5" t="str">
        <f>VLOOKUP(M545,Vlookups!G:I,2,FALSE)</f>
        <v>FOOD SERVICE</v>
      </c>
      <c r="O545" s="5" t="str">
        <f>VLOOKUP(M545,Vlookups!G:I,3,FALSE)</f>
        <v>MAINT</v>
      </c>
      <c r="P545" s="6">
        <f t="shared" si="189"/>
        <v>825</v>
      </c>
      <c r="Q545" s="6">
        <f t="shared" si="190"/>
        <v>0</v>
      </c>
      <c r="R545" s="6">
        <f t="shared" si="191"/>
        <v>44.26</v>
      </c>
      <c r="S545" s="6">
        <f t="shared" si="192"/>
        <v>519</v>
      </c>
      <c r="T545" s="6">
        <f t="shared" si="193"/>
        <v>-306</v>
      </c>
      <c r="U545" t="s">
        <v>586</v>
      </c>
      <c r="V545" t="s">
        <v>183</v>
      </c>
      <c r="W545" s="2">
        <v>825</v>
      </c>
      <c r="X545" s="2">
        <v>0</v>
      </c>
      <c r="Y545" s="2">
        <v>44.26</v>
      </c>
      <c r="Z545" s="2">
        <v>780.74</v>
      </c>
      <c r="AA545" s="2">
        <v>519</v>
      </c>
      <c r="AB545" s="3">
        <v>-306</v>
      </c>
    </row>
    <row r="546" spans="1:28">
      <c r="A546" s="5" t="str">
        <f t="shared" si="180"/>
        <v>240</v>
      </c>
      <c r="B546" s="5" t="str">
        <f>VLOOKUP(A546,Vlookups!O:P,2,FALSE)</f>
        <v>FOOD</v>
      </c>
      <c r="C546" s="5" t="str">
        <f t="shared" si="181"/>
        <v>E</v>
      </c>
      <c r="D546" s="5" t="str">
        <f t="shared" si="182"/>
        <v>35</v>
      </c>
      <c r="E546" s="5" t="str">
        <f t="shared" si="183"/>
        <v>64--</v>
      </c>
      <c r="F546" s="5" t="str">
        <f>VLOOKUP(E546,Vlookups!K:M,3,FALSE)</f>
        <v>Op Exp</v>
      </c>
      <c r="G546" s="5" t="str">
        <f t="shared" si="184"/>
        <v>6499</v>
      </c>
      <c r="H546" s="5" t="str">
        <f t="shared" si="185"/>
        <v>MISC OP COSTS</v>
      </c>
      <c r="I546" s="5" t="str">
        <f t="shared" si="186"/>
        <v>027</v>
      </c>
      <c r="J546" s="5" t="str">
        <f>VLOOKUP(I546,Vlookups!A:D,2,FALSE)</f>
        <v>HOUSTON OREM ELEMENTARY</v>
      </c>
      <c r="K546" s="5" t="str">
        <f>VLOOKUP(I546,Vlookups!A:D,3,FALSE)</f>
        <v>OREM K8</v>
      </c>
      <c r="L546" s="5" t="str">
        <f t="shared" si="187"/>
        <v>99</v>
      </c>
      <c r="M546" s="5" t="str">
        <f t="shared" si="188"/>
        <v>950</v>
      </c>
      <c r="N546" s="5" t="str">
        <f>VLOOKUP(M546,Vlookups!G:I,2,FALSE)</f>
        <v>FOOD SERVICE</v>
      </c>
      <c r="O546" s="5" t="str">
        <f>VLOOKUP(M546,Vlookups!G:I,3,FALSE)</f>
        <v>MAINT</v>
      </c>
      <c r="P546" s="6">
        <f t="shared" si="189"/>
        <v>1675</v>
      </c>
      <c r="Q546" s="6">
        <f t="shared" si="190"/>
        <v>0</v>
      </c>
      <c r="R546" s="6">
        <f t="shared" si="191"/>
        <v>0</v>
      </c>
      <c r="S546" s="6">
        <f t="shared" si="192"/>
        <v>430</v>
      </c>
      <c r="T546" s="6">
        <f t="shared" si="193"/>
        <v>-1245</v>
      </c>
      <c r="U546" t="s">
        <v>587</v>
      </c>
      <c r="V546" t="s">
        <v>183</v>
      </c>
      <c r="W546" s="2">
        <v>1675</v>
      </c>
      <c r="X546" s="2">
        <v>0</v>
      </c>
      <c r="Y546" s="2">
        <v>0</v>
      </c>
      <c r="Z546" s="2">
        <v>1675</v>
      </c>
      <c r="AA546" s="2">
        <v>430</v>
      </c>
      <c r="AB546" s="3">
        <v>-1245</v>
      </c>
    </row>
    <row r="547" spans="1:28">
      <c r="A547" s="5" t="str">
        <f t="shared" si="180"/>
        <v>240</v>
      </c>
      <c r="B547" s="5" t="str">
        <f>VLOOKUP(A547,Vlookups!O:P,2,FALSE)</f>
        <v>FOOD</v>
      </c>
      <c r="C547" s="5" t="str">
        <f t="shared" si="181"/>
        <v>E</v>
      </c>
      <c r="D547" s="5" t="str">
        <f t="shared" si="182"/>
        <v>35</v>
      </c>
      <c r="E547" s="5" t="str">
        <f t="shared" si="183"/>
        <v>64--</v>
      </c>
      <c r="F547" s="5" t="str">
        <f>VLOOKUP(E547,Vlookups!K:M,3,FALSE)</f>
        <v>Op Exp</v>
      </c>
      <c r="G547" s="5" t="str">
        <f t="shared" si="184"/>
        <v>6499</v>
      </c>
      <c r="H547" s="5" t="str">
        <f t="shared" si="185"/>
        <v>MISC OP COSTS</v>
      </c>
      <c r="I547" s="5" t="str">
        <f t="shared" si="186"/>
        <v>028</v>
      </c>
      <c r="J547" s="5" t="str">
        <f>VLOOKUP(I547,Vlookups!A:D,2,FALSE)</f>
        <v>HOUSTON OREM MIDDLE SCHOOL</v>
      </c>
      <c r="K547" s="5" t="str">
        <f>VLOOKUP(I547,Vlookups!A:D,3,FALSE)</f>
        <v>OREM K8</v>
      </c>
      <c r="L547" s="5" t="str">
        <f t="shared" si="187"/>
        <v>99</v>
      </c>
      <c r="M547" s="5" t="str">
        <f t="shared" si="188"/>
        <v>950</v>
      </c>
      <c r="N547" s="5" t="str">
        <f>VLOOKUP(M547,Vlookups!G:I,2,FALSE)</f>
        <v>FOOD SERVICE</v>
      </c>
      <c r="O547" s="5" t="str">
        <f>VLOOKUP(M547,Vlookups!G:I,3,FALSE)</f>
        <v>MAINT</v>
      </c>
      <c r="P547" s="6">
        <f t="shared" si="189"/>
        <v>825</v>
      </c>
      <c r="Q547" s="6">
        <f t="shared" si="190"/>
        <v>0</v>
      </c>
      <c r="R547" s="6">
        <f t="shared" si="191"/>
        <v>0</v>
      </c>
      <c r="S547" s="6">
        <f t="shared" si="192"/>
        <v>430</v>
      </c>
      <c r="T547" s="6">
        <f t="shared" si="193"/>
        <v>-395</v>
      </c>
      <c r="U547" t="s">
        <v>588</v>
      </c>
      <c r="V547" t="s">
        <v>183</v>
      </c>
      <c r="W547" s="2">
        <v>825</v>
      </c>
      <c r="X547" s="2">
        <v>0</v>
      </c>
      <c r="Y547" s="2">
        <v>0</v>
      </c>
      <c r="Z547" s="2">
        <v>825</v>
      </c>
      <c r="AA547" s="2">
        <v>430</v>
      </c>
      <c r="AB547" s="3">
        <v>-395</v>
      </c>
    </row>
    <row r="548" spans="1:28">
      <c r="A548" s="5" t="str">
        <f t="shared" si="180"/>
        <v>240</v>
      </c>
      <c r="B548" s="5" t="str">
        <f>VLOOKUP(A548,Vlookups!O:P,2,FALSE)</f>
        <v>FOOD</v>
      </c>
      <c r="C548" s="5" t="str">
        <f t="shared" si="181"/>
        <v>E</v>
      </c>
      <c r="D548" s="5" t="str">
        <f t="shared" si="182"/>
        <v>35</v>
      </c>
      <c r="E548" s="5" t="str">
        <f t="shared" si="183"/>
        <v>64--</v>
      </c>
      <c r="F548" s="5" t="str">
        <f>VLOOKUP(E548,Vlookups!K:M,3,FALSE)</f>
        <v>Op Exp</v>
      </c>
      <c r="G548" s="5" t="str">
        <f t="shared" si="184"/>
        <v>6499</v>
      </c>
      <c r="H548" s="5" t="str">
        <f t="shared" si="185"/>
        <v>MISC OP COSTS</v>
      </c>
      <c r="I548" s="5" t="str">
        <f t="shared" si="186"/>
        <v>030</v>
      </c>
      <c r="J548" s="5" t="str">
        <f>VLOOKUP(I548,Vlookups!A:D,2,FALSE)</f>
        <v>COLLEGE STATION ELEMENTARY</v>
      </c>
      <c r="K548" s="5" t="str">
        <f>VLOOKUP(I548,Vlookups!A:D,3,FALSE)</f>
        <v>COLLEGE STATION K8</v>
      </c>
      <c r="L548" s="5" t="str">
        <f t="shared" si="187"/>
        <v>99</v>
      </c>
      <c r="M548" s="5" t="str">
        <f t="shared" si="188"/>
        <v>950</v>
      </c>
      <c r="N548" s="5" t="str">
        <f>VLOOKUP(M548,Vlookups!G:I,2,FALSE)</f>
        <v>FOOD SERVICE</v>
      </c>
      <c r="O548" s="5" t="str">
        <f>VLOOKUP(M548,Vlookups!G:I,3,FALSE)</f>
        <v>MAINT</v>
      </c>
      <c r="P548" s="6">
        <f t="shared" si="189"/>
        <v>1675</v>
      </c>
      <c r="Q548" s="6">
        <f t="shared" si="190"/>
        <v>0</v>
      </c>
      <c r="R548" s="6">
        <f t="shared" si="191"/>
        <v>301.5</v>
      </c>
      <c r="S548" s="6">
        <f t="shared" si="192"/>
        <v>570</v>
      </c>
      <c r="T548" s="6">
        <f t="shared" si="193"/>
        <v>-1105</v>
      </c>
      <c r="U548" t="s">
        <v>589</v>
      </c>
      <c r="V548" t="s">
        <v>183</v>
      </c>
      <c r="W548" s="2">
        <v>1675</v>
      </c>
      <c r="X548" s="2">
        <v>0</v>
      </c>
      <c r="Y548" s="2">
        <v>301.5</v>
      </c>
      <c r="Z548" s="2">
        <v>1373.5</v>
      </c>
      <c r="AA548" s="2">
        <v>570</v>
      </c>
      <c r="AB548" s="3">
        <v>-1105</v>
      </c>
    </row>
    <row r="549" spans="1:28">
      <c r="A549" s="5" t="str">
        <f t="shared" si="180"/>
        <v>240</v>
      </c>
      <c r="B549" s="5" t="str">
        <f>VLOOKUP(A549,Vlookups!O:P,2,FALSE)</f>
        <v>FOOD</v>
      </c>
      <c r="C549" s="5" t="str">
        <f t="shared" si="181"/>
        <v>E</v>
      </c>
      <c r="D549" s="5" t="str">
        <f t="shared" si="182"/>
        <v>35</v>
      </c>
      <c r="E549" s="5" t="str">
        <f t="shared" si="183"/>
        <v>64--</v>
      </c>
      <c r="F549" s="5" t="str">
        <f>VLOOKUP(E549,Vlookups!K:M,3,FALSE)</f>
        <v>Op Exp</v>
      </c>
      <c r="G549" s="5" t="str">
        <f t="shared" si="184"/>
        <v>6499</v>
      </c>
      <c r="H549" s="5" t="str">
        <f t="shared" si="185"/>
        <v>MISC OP COSTS</v>
      </c>
      <c r="I549" s="5" t="str">
        <f t="shared" si="186"/>
        <v>031</v>
      </c>
      <c r="J549" s="5" t="str">
        <f>VLOOKUP(I549,Vlookups!A:D,2,FALSE)</f>
        <v>COLLEGE STATION MIDDLE SCHOOL</v>
      </c>
      <c r="K549" s="5" t="str">
        <f>VLOOKUP(I549,Vlookups!A:D,3,FALSE)</f>
        <v>COLLEGE STATION K8</v>
      </c>
      <c r="L549" s="5" t="str">
        <f t="shared" si="187"/>
        <v>99</v>
      </c>
      <c r="M549" s="5" t="str">
        <f t="shared" si="188"/>
        <v>950</v>
      </c>
      <c r="N549" s="5" t="str">
        <f>VLOOKUP(M549,Vlookups!G:I,2,FALSE)</f>
        <v>FOOD SERVICE</v>
      </c>
      <c r="O549" s="5" t="str">
        <f>VLOOKUP(M549,Vlookups!G:I,3,FALSE)</f>
        <v>MAINT</v>
      </c>
      <c r="P549" s="6">
        <f t="shared" si="189"/>
        <v>825</v>
      </c>
      <c r="Q549" s="6">
        <f t="shared" si="190"/>
        <v>0</v>
      </c>
      <c r="R549" s="6">
        <f t="shared" si="191"/>
        <v>148.5</v>
      </c>
      <c r="S549" s="6">
        <f t="shared" si="192"/>
        <v>481</v>
      </c>
      <c r="T549" s="6">
        <f t="shared" si="193"/>
        <v>-344</v>
      </c>
      <c r="U549" t="s">
        <v>590</v>
      </c>
      <c r="V549" t="s">
        <v>183</v>
      </c>
      <c r="W549" s="2">
        <v>825</v>
      </c>
      <c r="X549" s="2">
        <v>0</v>
      </c>
      <c r="Y549" s="2">
        <v>148.5</v>
      </c>
      <c r="Z549" s="2">
        <v>676.5</v>
      </c>
      <c r="AA549" s="2">
        <v>481</v>
      </c>
      <c r="AB549" s="3">
        <v>-344</v>
      </c>
    </row>
    <row r="550" spans="1:28">
      <c r="A550" s="5" t="str">
        <f t="shared" si="180"/>
        <v>240</v>
      </c>
      <c r="B550" s="5" t="str">
        <f>VLOOKUP(A550,Vlookups!O:P,2,FALSE)</f>
        <v>FOOD</v>
      </c>
      <c r="C550" s="5" t="str">
        <f t="shared" si="181"/>
        <v>E</v>
      </c>
      <c r="D550" s="5" t="str">
        <f t="shared" si="182"/>
        <v>35</v>
      </c>
      <c r="E550" s="5" t="str">
        <f t="shared" si="183"/>
        <v>64--</v>
      </c>
      <c r="F550" s="5" t="str">
        <f>VLOOKUP(E550,Vlookups!K:M,3,FALSE)</f>
        <v>Op Exp</v>
      </c>
      <c r="G550" s="5" t="str">
        <f t="shared" si="184"/>
        <v>6499</v>
      </c>
      <c r="H550" s="5" t="str">
        <f t="shared" si="185"/>
        <v>MISC OP COSTS</v>
      </c>
      <c r="I550" s="5" t="str">
        <f t="shared" si="186"/>
        <v>032</v>
      </c>
      <c r="J550" s="5" t="str">
        <f>VLOOKUP(I550,Vlookups!A:D,2,FALSE)</f>
        <v>LANCASTER HS</v>
      </c>
      <c r="K550" s="5" t="str">
        <f>VLOOKUP(I550,Vlookups!A:D,3,FALSE)</f>
        <v>LANCASTER HS</v>
      </c>
      <c r="L550" s="5" t="str">
        <f t="shared" si="187"/>
        <v>99</v>
      </c>
      <c r="M550" s="5" t="str">
        <f t="shared" si="188"/>
        <v>950</v>
      </c>
      <c r="N550" s="5" t="str">
        <f>VLOOKUP(M550,Vlookups!G:I,2,FALSE)</f>
        <v>FOOD SERVICE</v>
      </c>
      <c r="O550" s="5" t="str">
        <f>VLOOKUP(M550,Vlookups!G:I,3,FALSE)</f>
        <v>MAINT</v>
      </c>
      <c r="P550" s="6">
        <f t="shared" si="189"/>
        <v>795</v>
      </c>
      <c r="Q550" s="6">
        <f t="shared" si="190"/>
        <v>0</v>
      </c>
      <c r="R550" s="6">
        <f t="shared" si="191"/>
        <v>242.5</v>
      </c>
      <c r="S550" s="6">
        <f t="shared" si="192"/>
        <v>709</v>
      </c>
      <c r="T550" s="6">
        <f t="shared" si="193"/>
        <v>-86</v>
      </c>
      <c r="U550" t="s">
        <v>591</v>
      </c>
      <c r="V550" t="s">
        <v>183</v>
      </c>
      <c r="W550" s="2">
        <v>795</v>
      </c>
      <c r="X550" s="2">
        <v>0</v>
      </c>
      <c r="Y550" s="2">
        <v>242.5</v>
      </c>
      <c r="Z550" s="2">
        <v>552.5</v>
      </c>
      <c r="AA550" s="2">
        <v>709</v>
      </c>
      <c r="AB550" s="3">
        <v>-86</v>
      </c>
    </row>
    <row r="551" spans="1:28">
      <c r="A551" s="5" t="str">
        <f t="shared" si="180"/>
        <v>240</v>
      </c>
      <c r="B551" s="5" t="str">
        <f>VLOOKUP(A551,Vlookups!O:P,2,FALSE)</f>
        <v>FOOD</v>
      </c>
      <c r="C551" s="5" t="str">
        <f t="shared" si="181"/>
        <v>E</v>
      </c>
      <c r="D551" s="5" t="str">
        <f t="shared" si="182"/>
        <v>35</v>
      </c>
      <c r="E551" s="5" t="str">
        <f t="shared" si="183"/>
        <v>64--</v>
      </c>
      <c r="F551" s="5" t="str">
        <f>VLOOKUP(E551,Vlookups!K:M,3,FALSE)</f>
        <v>Op Exp</v>
      </c>
      <c r="G551" s="5" t="str">
        <f t="shared" si="184"/>
        <v>6499</v>
      </c>
      <c r="H551" s="5" t="str">
        <f t="shared" si="185"/>
        <v>MISC OP COSTS</v>
      </c>
      <c r="I551" s="5" t="str">
        <f t="shared" si="186"/>
        <v>033</v>
      </c>
      <c r="J551" s="5" t="str">
        <f>VLOOKUP(I551,Vlookups!A:D,2,FALSE)</f>
        <v>WINDMILL LAKES HS</v>
      </c>
      <c r="K551" s="5" t="str">
        <f>VLOOKUP(I551,Vlookups!A:D,3,FALSE)</f>
        <v>WINDMILL LAKES HS</v>
      </c>
      <c r="L551" s="5" t="str">
        <f t="shared" si="187"/>
        <v>99</v>
      </c>
      <c r="M551" s="5" t="str">
        <f t="shared" si="188"/>
        <v>950</v>
      </c>
      <c r="N551" s="5" t="str">
        <f>VLOOKUP(M551,Vlookups!G:I,2,FALSE)</f>
        <v>FOOD SERVICE</v>
      </c>
      <c r="O551" s="5" t="str">
        <f>VLOOKUP(M551,Vlookups!G:I,3,FALSE)</f>
        <v>MAINT</v>
      </c>
      <c r="P551" s="6">
        <f t="shared" si="189"/>
        <v>2500</v>
      </c>
      <c r="Q551" s="6">
        <f t="shared" si="190"/>
        <v>0</v>
      </c>
      <c r="R551" s="6">
        <f t="shared" si="191"/>
        <v>0</v>
      </c>
      <c r="S551" s="6">
        <f t="shared" si="192"/>
        <v>847</v>
      </c>
      <c r="T551" s="6">
        <f t="shared" si="193"/>
        <v>-1653</v>
      </c>
      <c r="U551" t="s">
        <v>592</v>
      </c>
      <c r="V551" t="s">
        <v>183</v>
      </c>
      <c r="W551" s="2">
        <v>2500</v>
      </c>
      <c r="X551" s="2">
        <v>0</v>
      </c>
      <c r="Y551" s="2">
        <v>0</v>
      </c>
      <c r="Z551" s="2">
        <v>2500</v>
      </c>
      <c r="AA551" s="2">
        <v>847</v>
      </c>
      <c r="AB551" s="3">
        <v>-1653</v>
      </c>
    </row>
    <row r="552" spans="1:28">
      <c r="A552" s="5" t="str">
        <f t="shared" si="180"/>
        <v>240</v>
      </c>
      <c r="B552" s="5" t="str">
        <f>VLOOKUP(A552,Vlookups!O:P,2,FALSE)</f>
        <v>FOOD</v>
      </c>
      <c r="C552" s="5" t="str">
        <f t="shared" si="181"/>
        <v>E</v>
      </c>
      <c r="D552" s="5" t="str">
        <f t="shared" si="182"/>
        <v>35</v>
      </c>
      <c r="E552" s="5" t="str">
        <f t="shared" si="183"/>
        <v>64--</v>
      </c>
      <c r="F552" s="5" t="str">
        <f>VLOOKUP(E552,Vlookups!K:M,3,FALSE)</f>
        <v>Op Exp</v>
      </c>
      <c r="G552" s="5" t="str">
        <f t="shared" si="184"/>
        <v>6499</v>
      </c>
      <c r="H552" s="5" t="str">
        <f t="shared" si="185"/>
        <v>MISC OP COSTS</v>
      </c>
      <c r="I552" s="5" t="str">
        <f t="shared" si="186"/>
        <v>034</v>
      </c>
      <c r="J552" s="5" t="str">
        <f>VLOOKUP(I552,Vlookups!A:D,2,FALSE)</f>
        <v>AGGIELAND HIGH SCHOOL</v>
      </c>
      <c r="K552" s="5" t="str">
        <f>VLOOKUP(I552,Vlookups!A:D,3,FALSE)</f>
        <v>AGGIELAND HS</v>
      </c>
      <c r="L552" s="5" t="str">
        <f t="shared" si="187"/>
        <v>99</v>
      </c>
      <c r="M552" s="5" t="str">
        <f t="shared" si="188"/>
        <v>950</v>
      </c>
      <c r="N552" s="5" t="str">
        <f>VLOOKUP(M552,Vlookups!G:I,2,FALSE)</f>
        <v>FOOD SERVICE</v>
      </c>
      <c r="O552" s="5" t="str">
        <f>VLOOKUP(M552,Vlookups!G:I,3,FALSE)</f>
        <v>MAINT</v>
      </c>
      <c r="P552" s="6">
        <f t="shared" si="189"/>
        <v>1700</v>
      </c>
      <c r="Q552" s="6">
        <f t="shared" si="190"/>
        <v>0</v>
      </c>
      <c r="R552" s="6">
        <f t="shared" si="191"/>
        <v>689.86</v>
      </c>
      <c r="S552" s="6">
        <f t="shared" si="192"/>
        <v>870</v>
      </c>
      <c r="T552" s="6">
        <f t="shared" si="193"/>
        <v>-830</v>
      </c>
      <c r="U552" t="s">
        <v>593</v>
      </c>
      <c r="V552" t="s">
        <v>183</v>
      </c>
      <c r="W552" s="2">
        <v>1700</v>
      </c>
      <c r="X552" s="2">
        <v>0</v>
      </c>
      <c r="Y552" s="2">
        <v>689.86</v>
      </c>
      <c r="Z552" s="2">
        <v>1010.14</v>
      </c>
      <c r="AA552" s="2">
        <v>870</v>
      </c>
      <c r="AB552" s="3">
        <v>-830</v>
      </c>
    </row>
    <row r="553" spans="1:28">
      <c r="A553" s="5" t="str">
        <f t="shared" si="180"/>
        <v>240</v>
      </c>
      <c r="B553" s="5" t="str">
        <f>VLOOKUP(A553,Vlookups!O:P,2,FALSE)</f>
        <v>FOOD</v>
      </c>
      <c r="C553" s="5" t="str">
        <f t="shared" si="181"/>
        <v>E</v>
      </c>
      <c r="D553" s="5" t="str">
        <f t="shared" si="182"/>
        <v>35</v>
      </c>
      <c r="E553" s="5" t="str">
        <f t="shared" si="183"/>
        <v>64--</v>
      </c>
      <c r="F553" s="5" t="str">
        <f>VLOOKUP(E553,Vlookups!K:M,3,FALSE)</f>
        <v>Op Exp</v>
      </c>
      <c r="G553" s="5" t="str">
        <f t="shared" si="184"/>
        <v>6499</v>
      </c>
      <c r="H553" s="5" t="str">
        <f t="shared" si="185"/>
        <v>MISC OP COSTS</v>
      </c>
      <c r="I553" s="5" t="str">
        <f t="shared" si="186"/>
        <v>035</v>
      </c>
      <c r="J553" s="5" t="str">
        <f>VLOOKUP(I553,Vlookups!A:D,2,FALSE)</f>
        <v>Richmond Elementary</v>
      </c>
      <c r="K553" s="5" t="str">
        <f>VLOOKUP(I553,Vlookups!A:D,3,FALSE)</f>
        <v>RICHMOND K8</v>
      </c>
      <c r="L553" s="5" t="str">
        <f t="shared" si="187"/>
        <v>99</v>
      </c>
      <c r="M553" s="5" t="str">
        <f t="shared" si="188"/>
        <v>950</v>
      </c>
      <c r="N553" s="5" t="str">
        <f>VLOOKUP(M553,Vlookups!G:I,2,FALSE)</f>
        <v>FOOD SERVICE</v>
      </c>
      <c r="O553" s="5" t="str">
        <f>VLOOKUP(M553,Vlookups!G:I,3,FALSE)</f>
        <v>MAINT</v>
      </c>
      <c r="P553" s="6">
        <f t="shared" si="189"/>
        <v>0</v>
      </c>
      <c r="Q553" s="6">
        <f t="shared" si="190"/>
        <v>0</v>
      </c>
      <c r="R553" s="6">
        <f t="shared" si="191"/>
        <v>0</v>
      </c>
      <c r="S553" s="6">
        <f t="shared" si="192"/>
        <v>484</v>
      </c>
      <c r="T553" s="6">
        <f t="shared" si="193"/>
        <v>484</v>
      </c>
      <c r="U553" t="s">
        <v>594</v>
      </c>
      <c r="V553" t="s">
        <v>183</v>
      </c>
      <c r="W553" s="2">
        <v>0</v>
      </c>
      <c r="X553" s="2">
        <v>0</v>
      </c>
      <c r="Y553" s="2">
        <v>0</v>
      </c>
      <c r="Z553" s="2">
        <v>0</v>
      </c>
      <c r="AA553" s="2">
        <v>484</v>
      </c>
      <c r="AB553" s="2">
        <v>484</v>
      </c>
    </row>
    <row r="554" spans="1:28">
      <c r="A554" s="5" t="str">
        <f t="shared" si="180"/>
        <v>240</v>
      </c>
      <c r="B554" s="5" t="str">
        <f>VLOOKUP(A554,Vlookups!O:P,2,FALSE)</f>
        <v>FOOD</v>
      </c>
      <c r="C554" s="5" t="str">
        <f t="shared" si="181"/>
        <v>E</v>
      </c>
      <c r="D554" s="5" t="str">
        <f t="shared" si="182"/>
        <v>35</v>
      </c>
      <c r="E554" s="5" t="str">
        <f t="shared" si="183"/>
        <v>64--</v>
      </c>
      <c r="F554" s="5" t="str">
        <f>VLOOKUP(E554,Vlookups!K:M,3,FALSE)</f>
        <v>Op Exp</v>
      </c>
      <c r="G554" s="5" t="str">
        <f t="shared" si="184"/>
        <v>6499</v>
      </c>
      <c r="H554" s="5" t="str">
        <f t="shared" si="185"/>
        <v>MISC OP COSTS</v>
      </c>
      <c r="I554" s="5" t="str">
        <f t="shared" si="186"/>
        <v>036</v>
      </c>
      <c r="J554" s="5" t="str">
        <f>VLOOKUP(I554,Vlookups!A:D,2,FALSE)</f>
        <v>Richmond Middle School</v>
      </c>
      <c r="K554" s="5" t="str">
        <f>VLOOKUP(I554,Vlookups!A:D,3,FALSE)</f>
        <v>RICHMOND K8</v>
      </c>
      <c r="L554" s="5" t="str">
        <f t="shared" si="187"/>
        <v>99</v>
      </c>
      <c r="M554" s="5" t="str">
        <f t="shared" si="188"/>
        <v>950</v>
      </c>
      <c r="N554" s="5" t="str">
        <f>VLOOKUP(M554,Vlookups!G:I,2,FALSE)</f>
        <v>FOOD SERVICE</v>
      </c>
      <c r="O554" s="5" t="str">
        <f>VLOOKUP(M554,Vlookups!G:I,3,FALSE)</f>
        <v>MAINT</v>
      </c>
      <c r="P554" s="6">
        <f t="shared" si="189"/>
        <v>0</v>
      </c>
      <c r="Q554" s="6">
        <f t="shared" si="190"/>
        <v>0</v>
      </c>
      <c r="R554" s="6">
        <f t="shared" si="191"/>
        <v>0</v>
      </c>
      <c r="S554" s="6">
        <f t="shared" si="192"/>
        <v>484</v>
      </c>
      <c r="T554" s="6">
        <f t="shared" si="193"/>
        <v>484</v>
      </c>
      <c r="U554" t="s">
        <v>595</v>
      </c>
      <c r="V554" t="s">
        <v>183</v>
      </c>
      <c r="W554" s="2">
        <v>0</v>
      </c>
      <c r="X554" s="2">
        <v>0</v>
      </c>
      <c r="Y554" s="2">
        <v>0</v>
      </c>
      <c r="Z554" s="2">
        <v>0</v>
      </c>
      <c r="AA554" s="2">
        <v>484</v>
      </c>
      <c r="AB554" s="2">
        <v>484</v>
      </c>
    </row>
    <row r="555" spans="1:28">
      <c r="A555" s="5" t="str">
        <f t="shared" si="180"/>
        <v>240</v>
      </c>
      <c r="B555" s="5" t="str">
        <f>VLOOKUP(A555,Vlookups!O:P,2,FALSE)</f>
        <v>FOOD</v>
      </c>
      <c r="C555" s="5" t="str">
        <f t="shared" si="181"/>
        <v>E</v>
      </c>
      <c r="D555" s="5" t="str">
        <f t="shared" si="182"/>
        <v>35</v>
      </c>
      <c r="E555" s="5" t="str">
        <f t="shared" si="183"/>
        <v>64--</v>
      </c>
      <c r="F555" s="5" t="str">
        <f>VLOOKUP(E555,Vlookups!K:M,3,FALSE)</f>
        <v>Op Exp</v>
      </c>
      <c r="G555" s="5" t="str">
        <f t="shared" si="184"/>
        <v>6499</v>
      </c>
      <c r="H555" s="5" t="str">
        <f t="shared" si="185"/>
        <v>MISC OP COSTS</v>
      </c>
      <c r="I555" s="5" t="str">
        <f t="shared" si="186"/>
        <v>037</v>
      </c>
      <c r="J555" s="5" t="str">
        <f>VLOOKUP(I555,Vlookups!A:D,2,FALSE)</f>
        <v>Heritage Elementary</v>
      </c>
      <c r="K555" s="5" t="str">
        <f>VLOOKUP(I555,Vlookups!A:D,3,FALSE)</f>
        <v>HERITAGE K8</v>
      </c>
      <c r="L555" s="5" t="str">
        <f t="shared" si="187"/>
        <v>99</v>
      </c>
      <c r="M555" s="5" t="str">
        <f t="shared" si="188"/>
        <v>950</v>
      </c>
      <c r="N555" s="5" t="str">
        <f>VLOOKUP(M555,Vlookups!G:I,2,FALSE)</f>
        <v>FOOD SERVICE</v>
      </c>
      <c r="O555" s="5" t="str">
        <f>VLOOKUP(M555,Vlookups!G:I,3,FALSE)</f>
        <v>MAINT</v>
      </c>
      <c r="P555" s="6">
        <f t="shared" si="189"/>
        <v>0</v>
      </c>
      <c r="Q555" s="6">
        <f t="shared" si="190"/>
        <v>0</v>
      </c>
      <c r="R555" s="6">
        <f t="shared" si="191"/>
        <v>0</v>
      </c>
      <c r="S555" s="6">
        <f t="shared" si="192"/>
        <v>509</v>
      </c>
      <c r="T555" s="6">
        <f t="shared" si="193"/>
        <v>509</v>
      </c>
      <c r="U555" t="s">
        <v>596</v>
      </c>
      <c r="V555" t="s">
        <v>183</v>
      </c>
      <c r="W555" s="2">
        <v>0</v>
      </c>
      <c r="X555" s="2">
        <v>0</v>
      </c>
      <c r="Y555" s="2">
        <v>0</v>
      </c>
      <c r="Z555" s="2">
        <v>0</v>
      </c>
      <c r="AA555" s="2">
        <v>509</v>
      </c>
      <c r="AB555" s="2">
        <v>509</v>
      </c>
    </row>
    <row r="556" spans="1:28">
      <c r="A556" s="5" t="str">
        <f t="shared" si="180"/>
        <v>240</v>
      </c>
      <c r="B556" s="5" t="str">
        <f>VLOOKUP(A556,Vlookups!O:P,2,FALSE)</f>
        <v>FOOD</v>
      </c>
      <c r="C556" s="5" t="str">
        <f t="shared" si="181"/>
        <v>E</v>
      </c>
      <c r="D556" s="5" t="str">
        <f t="shared" si="182"/>
        <v>35</v>
      </c>
      <c r="E556" s="5" t="str">
        <f t="shared" si="183"/>
        <v>64--</v>
      </c>
      <c r="F556" s="5" t="str">
        <f>VLOOKUP(E556,Vlookups!K:M,3,FALSE)</f>
        <v>Op Exp</v>
      </c>
      <c r="G556" s="5" t="str">
        <f t="shared" si="184"/>
        <v>6499</v>
      </c>
      <c r="H556" s="5" t="str">
        <f t="shared" si="185"/>
        <v>MISC OP COSTS</v>
      </c>
      <c r="I556" s="5" t="str">
        <f t="shared" si="186"/>
        <v>038</v>
      </c>
      <c r="J556" s="5" t="str">
        <f>VLOOKUP(I556,Vlookups!A:D,2,FALSE)</f>
        <v>Heritage Middle School</v>
      </c>
      <c r="K556" s="5" t="str">
        <f>VLOOKUP(I556,Vlookups!A:D,3,FALSE)</f>
        <v>HERITAGE K8</v>
      </c>
      <c r="L556" s="5" t="str">
        <f t="shared" si="187"/>
        <v>99</v>
      </c>
      <c r="M556" s="5" t="str">
        <f t="shared" si="188"/>
        <v>950</v>
      </c>
      <c r="N556" s="5" t="str">
        <f>VLOOKUP(M556,Vlookups!G:I,2,FALSE)</f>
        <v>FOOD SERVICE</v>
      </c>
      <c r="O556" s="5" t="str">
        <f>VLOOKUP(M556,Vlookups!G:I,3,FALSE)</f>
        <v>MAINT</v>
      </c>
      <c r="P556" s="6">
        <f t="shared" si="189"/>
        <v>0</v>
      </c>
      <c r="Q556" s="6">
        <f t="shared" si="190"/>
        <v>0</v>
      </c>
      <c r="R556" s="6">
        <f t="shared" si="191"/>
        <v>0</v>
      </c>
      <c r="S556" s="6">
        <f t="shared" si="192"/>
        <v>509</v>
      </c>
      <c r="T556" s="6">
        <f t="shared" si="193"/>
        <v>509</v>
      </c>
      <c r="U556" t="s">
        <v>597</v>
      </c>
      <c r="V556" t="s">
        <v>183</v>
      </c>
      <c r="W556" s="2">
        <v>0</v>
      </c>
      <c r="X556" s="2">
        <v>0</v>
      </c>
      <c r="Y556" s="2">
        <v>0</v>
      </c>
      <c r="Z556" s="2">
        <v>0</v>
      </c>
      <c r="AA556" s="2">
        <v>509</v>
      </c>
      <c r="AB556" s="2">
        <v>509</v>
      </c>
    </row>
    <row r="557" spans="1:28">
      <c r="A557" s="5" t="str">
        <f t="shared" si="180"/>
        <v>240</v>
      </c>
      <c r="B557" s="5" t="str">
        <f>VLOOKUP(A557,Vlookups!O:P,2,FALSE)</f>
        <v>FOOD</v>
      </c>
      <c r="C557" s="5" t="str">
        <f t="shared" si="181"/>
        <v>E</v>
      </c>
      <c r="D557" s="5" t="str">
        <f t="shared" si="182"/>
        <v>35</v>
      </c>
      <c r="E557" s="5" t="str">
        <f t="shared" si="183"/>
        <v>64--</v>
      </c>
      <c r="F557" s="5" t="str">
        <f>VLOOKUP(E557,Vlookups!K:M,3,FALSE)</f>
        <v>Op Exp</v>
      </c>
      <c r="G557" s="5" t="str">
        <f t="shared" si="184"/>
        <v>6499</v>
      </c>
      <c r="H557" s="5" t="str">
        <f t="shared" si="185"/>
        <v>MISC OP COSTS</v>
      </c>
      <c r="I557" s="5" t="str">
        <f t="shared" si="186"/>
        <v>039</v>
      </c>
      <c r="J557" s="5" t="str">
        <f>VLOOKUP(I557,Vlookups!A:D,2,FALSE)</f>
        <v>Pearland Elementary</v>
      </c>
      <c r="K557" s="5" t="str">
        <f>VLOOKUP(I557,Vlookups!A:D,3,FALSE)</f>
        <v>PEARLAND K8</v>
      </c>
      <c r="L557" s="5" t="str">
        <f t="shared" si="187"/>
        <v>99</v>
      </c>
      <c r="M557" s="5" t="str">
        <f t="shared" si="188"/>
        <v>950</v>
      </c>
      <c r="N557" s="5" t="str">
        <f>VLOOKUP(M557,Vlookups!G:I,2,FALSE)</f>
        <v>FOOD SERVICE</v>
      </c>
      <c r="O557" s="5" t="str">
        <f>VLOOKUP(M557,Vlookups!G:I,3,FALSE)</f>
        <v>MAINT</v>
      </c>
      <c r="P557" s="6">
        <f t="shared" si="189"/>
        <v>0</v>
      </c>
      <c r="Q557" s="6">
        <f t="shared" si="190"/>
        <v>0</v>
      </c>
      <c r="R557" s="6">
        <f t="shared" si="191"/>
        <v>0</v>
      </c>
      <c r="S557" s="6">
        <f t="shared" si="192"/>
        <v>509</v>
      </c>
      <c r="T557" s="6">
        <f t="shared" si="193"/>
        <v>509</v>
      </c>
      <c r="U557" t="s">
        <v>598</v>
      </c>
      <c r="V557" t="s">
        <v>183</v>
      </c>
      <c r="W557" s="2">
        <v>0</v>
      </c>
      <c r="X557" s="2">
        <v>0</v>
      </c>
      <c r="Y557" s="2">
        <v>0</v>
      </c>
      <c r="Z557" s="2">
        <v>0</v>
      </c>
      <c r="AA557" s="2">
        <v>509</v>
      </c>
      <c r="AB557" s="2">
        <v>509</v>
      </c>
    </row>
    <row r="558" spans="1:28">
      <c r="A558" s="5" t="str">
        <f t="shared" si="180"/>
        <v>240</v>
      </c>
      <c r="B558" s="5" t="str">
        <f>VLOOKUP(A558,Vlookups!O:P,2,FALSE)</f>
        <v>FOOD</v>
      </c>
      <c r="C558" s="5" t="str">
        <f t="shared" si="181"/>
        <v>E</v>
      </c>
      <c r="D558" s="5" t="str">
        <f t="shared" si="182"/>
        <v>35</v>
      </c>
      <c r="E558" s="5" t="str">
        <f t="shared" si="183"/>
        <v>64--</v>
      </c>
      <c r="F558" s="5" t="str">
        <f>VLOOKUP(E558,Vlookups!K:M,3,FALSE)</f>
        <v>Op Exp</v>
      </c>
      <c r="G558" s="5" t="str">
        <f t="shared" si="184"/>
        <v>6499</v>
      </c>
      <c r="H558" s="5" t="str">
        <f t="shared" si="185"/>
        <v>MISC OP COSTS</v>
      </c>
      <c r="I558" s="5" t="str">
        <f t="shared" si="186"/>
        <v>040</v>
      </c>
      <c r="J558" s="5" t="str">
        <f>VLOOKUP(I558,Vlookups!A:D,2,FALSE)</f>
        <v>Pearland Middle School</v>
      </c>
      <c r="K558" s="5" t="str">
        <f>VLOOKUP(I558,Vlookups!A:D,3,FALSE)</f>
        <v>PEARLAND K8</v>
      </c>
      <c r="L558" s="5" t="str">
        <f t="shared" si="187"/>
        <v>99</v>
      </c>
      <c r="M558" s="5" t="str">
        <f t="shared" si="188"/>
        <v>950</v>
      </c>
      <c r="N558" s="5" t="str">
        <f>VLOOKUP(M558,Vlookups!G:I,2,FALSE)</f>
        <v>FOOD SERVICE</v>
      </c>
      <c r="O558" s="5" t="str">
        <f>VLOOKUP(M558,Vlookups!G:I,3,FALSE)</f>
        <v>MAINT</v>
      </c>
      <c r="P558" s="6">
        <f t="shared" si="189"/>
        <v>0</v>
      </c>
      <c r="Q558" s="6">
        <f t="shared" si="190"/>
        <v>0</v>
      </c>
      <c r="R558" s="6">
        <f t="shared" si="191"/>
        <v>0</v>
      </c>
      <c r="S558" s="6">
        <f t="shared" si="192"/>
        <v>509</v>
      </c>
      <c r="T558" s="6">
        <f t="shared" si="193"/>
        <v>509</v>
      </c>
      <c r="U558" t="s">
        <v>599</v>
      </c>
      <c r="V558" t="s">
        <v>183</v>
      </c>
      <c r="W558" s="2">
        <v>0</v>
      </c>
      <c r="X558" s="2">
        <v>0</v>
      </c>
      <c r="Y558" s="2">
        <v>0</v>
      </c>
      <c r="Z558" s="2">
        <v>0</v>
      </c>
      <c r="AA558" s="2">
        <v>509</v>
      </c>
      <c r="AB558" s="2">
        <v>509</v>
      </c>
    </row>
    <row r="559" spans="1:28">
      <c r="A559" s="5" t="str">
        <f t="shared" si="180"/>
        <v>240</v>
      </c>
      <c r="B559" s="5" t="str">
        <f>VLOOKUP(A559,Vlookups!O:P,2,FALSE)</f>
        <v>FOOD</v>
      </c>
      <c r="C559" s="5" t="str">
        <f t="shared" si="181"/>
        <v>E</v>
      </c>
      <c r="D559" s="5" t="str">
        <f t="shared" si="182"/>
        <v>35</v>
      </c>
      <c r="E559" s="5" t="str">
        <f t="shared" si="183"/>
        <v>64--</v>
      </c>
      <c r="F559" s="5" t="str">
        <f>VLOOKUP(E559,Vlookups!K:M,3,FALSE)</f>
        <v>Op Exp</v>
      </c>
      <c r="G559" s="5" t="str">
        <f t="shared" si="184"/>
        <v>6499</v>
      </c>
      <c r="H559" s="5" t="str">
        <f t="shared" si="185"/>
        <v>MISC OP COSTS</v>
      </c>
      <c r="I559" s="5" t="str">
        <f t="shared" si="186"/>
        <v>041</v>
      </c>
      <c r="J559" s="5" t="str">
        <f>VLOOKUP(I559,Vlookups!A:D,2,FALSE)</f>
        <v>BG Rarmiez Middle School</v>
      </c>
      <c r="K559" s="5" t="str">
        <f>VLOOKUP(I559,Vlookups!A:D,3,FALSE)</f>
        <v>BG RAMIREZ K8</v>
      </c>
      <c r="L559" s="5" t="str">
        <f t="shared" si="187"/>
        <v>99</v>
      </c>
      <c r="M559" s="5" t="str">
        <f t="shared" si="188"/>
        <v>950</v>
      </c>
      <c r="N559" s="5" t="str">
        <f>VLOOKUP(M559,Vlookups!G:I,2,FALSE)</f>
        <v>FOOD SERVICE</v>
      </c>
      <c r="O559" s="5" t="str">
        <f>VLOOKUP(M559,Vlookups!G:I,3,FALSE)</f>
        <v>MAINT</v>
      </c>
      <c r="P559" s="6">
        <f t="shared" si="189"/>
        <v>825</v>
      </c>
      <c r="Q559" s="6">
        <f t="shared" si="190"/>
        <v>0</v>
      </c>
      <c r="R559" s="6">
        <f t="shared" si="191"/>
        <v>44.26</v>
      </c>
      <c r="S559" s="6">
        <f t="shared" si="192"/>
        <v>348</v>
      </c>
      <c r="T559" s="6">
        <f t="shared" si="193"/>
        <v>-477</v>
      </c>
      <c r="U559" t="s">
        <v>600</v>
      </c>
      <c r="V559" t="s">
        <v>183</v>
      </c>
      <c r="W559" s="2">
        <v>825</v>
      </c>
      <c r="X559" s="2">
        <v>0</v>
      </c>
      <c r="Y559" s="2">
        <v>44.26</v>
      </c>
      <c r="Z559" s="2">
        <v>780.74</v>
      </c>
      <c r="AA559" s="2">
        <v>348</v>
      </c>
      <c r="AB559" s="3">
        <v>-477</v>
      </c>
    </row>
    <row r="560" spans="1:28">
      <c r="A560" s="5" t="str">
        <f t="shared" si="180"/>
        <v>240</v>
      </c>
      <c r="B560" s="5" t="str">
        <f>VLOOKUP(A560,Vlookups!O:P,2,FALSE)</f>
        <v>FOOD</v>
      </c>
      <c r="C560" s="5" t="str">
        <f t="shared" si="181"/>
        <v>E</v>
      </c>
      <c r="D560" s="5" t="str">
        <f t="shared" si="182"/>
        <v>35</v>
      </c>
      <c r="E560" s="5" t="str">
        <f t="shared" si="183"/>
        <v>64--</v>
      </c>
      <c r="F560" s="5" t="str">
        <f>VLOOKUP(E560,Vlookups!K:M,3,FALSE)</f>
        <v>Op Exp</v>
      </c>
      <c r="G560" s="5" t="str">
        <f t="shared" si="184"/>
        <v>6499</v>
      </c>
      <c r="H560" s="5" t="str">
        <f t="shared" si="185"/>
        <v>MISC OP COSTS</v>
      </c>
      <c r="I560" s="5" t="str">
        <f t="shared" si="186"/>
        <v>042</v>
      </c>
      <c r="J560" s="5" t="str">
        <f>VLOOKUP(I560,Vlookups!A:D,2,FALSE)</f>
        <v>BG Ramirez Elementary</v>
      </c>
      <c r="K560" s="5" t="str">
        <f>VLOOKUP(I560,Vlookups!A:D,3,FALSE)</f>
        <v>BG RAMIREZ K8</v>
      </c>
      <c r="L560" s="5" t="str">
        <f t="shared" si="187"/>
        <v>99</v>
      </c>
      <c r="M560" s="5" t="str">
        <f t="shared" si="188"/>
        <v>950</v>
      </c>
      <c r="N560" s="5" t="str">
        <f>VLOOKUP(M560,Vlookups!G:I,2,FALSE)</f>
        <v>FOOD SERVICE</v>
      </c>
      <c r="O560" s="5" t="str">
        <f>VLOOKUP(M560,Vlookups!G:I,3,FALSE)</f>
        <v>MAINT</v>
      </c>
      <c r="P560" s="6">
        <f t="shared" si="189"/>
        <v>1675</v>
      </c>
      <c r="Q560" s="6">
        <f t="shared" si="190"/>
        <v>0</v>
      </c>
      <c r="R560" s="6">
        <f t="shared" si="191"/>
        <v>89.84</v>
      </c>
      <c r="S560" s="6">
        <f t="shared" si="192"/>
        <v>348</v>
      </c>
      <c r="T560" s="6">
        <f t="shared" si="193"/>
        <v>-1327</v>
      </c>
      <c r="U560" t="s">
        <v>601</v>
      </c>
      <c r="V560" t="s">
        <v>183</v>
      </c>
      <c r="W560" s="2">
        <v>1675</v>
      </c>
      <c r="X560" s="2">
        <v>0</v>
      </c>
      <c r="Y560" s="2">
        <v>89.84</v>
      </c>
      <c r="Z560" s="2">
        <v>1585.16</v>
      </c>
      <c r="AA560" s="2">
        <v>348</v>
      </c>
      <c r="AB560" s="3">
        <v>-1327</v>
      </c>
    </row>
    <row r="561" spans="1:28">
      <c r="A561" s="5" t="str">
        <f t="shared" si="180"/>
        <v>240</v>
      </c>
      <c r="B561" s="5" t="str">
        <f>VLOOKUP(A561,Vlookups!O:P,2,FALSE)</f>
        <v>FOOD</v>
      </c>
      <c r="C561" s="5" t="str">
        <f t="shared" si="181"/>
        <v>E</v>
      </c>
      <c r="D561" s="5" t="str">
        <f t="shared" si="182"/>
        <v>35</v>
      </c>
      <c r="E561" s="5" t="str">
        <f t="shared" si="183"/>
        <v>64--</v>
      </c>
      <c r="F561" s="5" t="str">
        <f>VLOOKUP(E561,Vlookups!K:M,3,FALSE)</f>
        <v>Op Exp</v>
      </c>
      <c r="G561" s="5" t="str">
        <f t="shared" si="184"/>
        <v>6499</v>
      </c>
      <c r="H561" s="5" t="str">
        <f t="shared" si="185"/>
        <v>MISC OP COSTS</v>
      </c>
      <c r="I561" s="5" t="str">
        <f t="shared" si="186"/>
        <v>043</v>
      </c>
      <c r="J561" s="5" t="str">
        <f>VLOOKUP(I561,Vlookups!A:D,2,FALSE)</f>
        <v>MSG Ramirez Elementary</v>
      </c>
      <c r="K561" s="5" t="str">
        <f>VLOOKUP(I561,Vlookups!A:D,3,FALSE)</f>
        <v>MSG RAMIREZ K8</v>
      </c>
      <c r="L561" s="5" t="str">
        <f t="shared" si="187"/>
        <v>99</v>
      </c>
      <c r="M561" s="5" t="str">
        <f t="shared" si="188"/>
        <v>950</v>
      </c>
      <c r="N561" s="5" t="str">
        <f>VLOOKUP(M561,Vlookups!G:I,2,FALSE)</f>
        <v>FOOD SERVICE</v>
      </c>
      <c r="O561" s="5" t="str">
        <f>VLOOKUP(M561,Vlookups!G:I,3,FALSE)</f>
        <v>MAINT</v>
      </c>
      <c r="P561" s="6">
        <f t="shared" si="189"/>
        <v>1675</v>
      </c>
      <c r="Q561" s="6">
        <f t="shared" si="190"/>
        <v>0</v>
      </c>
      <c r="R561" s="6">
        <f t="shared" si="191"/>
        <v>89.84</v>
      </c>
      <c r="S561" s="6">
        <f t="shared" si="192"/>
        <v>348</v>
      </c>
      <c r="T561" s="6">
        <f t="shared" si="193"/>
        <v>-1327</v>
      </c>
      <c r="U561" t="s">
        <v>602</v>
      </c>
      <c r="V561" t="s">
        <v>183</v>
      </c>
      <c r="W561" s="2">
        <v>1675</v>
      </c>
      <c r="X561" s="2">
        <v>0</v>
      </c>
      <c r="Y561" s="2">
        <v>89.84</v>
      </c>
      <c r="Z561" s="2">
        <v>1585.16</v>
      </c>
      <c r="AA561" s="2">
        <v>348</v>
      </c>
      <c r="AB561" s="3">
        <v>-1327</v>
      </c>
    </row>
    <row r="562" spans="1:28">
      <c r="A562" s="5" t="str">
        <f t="shared" si="180"/>
        <v>240</v>
      </c>
      <c r="B562" s="5" t="str">
        <f>VLOOKUP(A562,Vlookups!O:P,2,FALSE)</f>
        <v>FOOD</v>
      </c>
      <c r="C562" s="5" t="str">
        <f t="shared" si="181"/>
        <v>E</v>
      </c>
      <c r="D562" s="5" t="str">
        <f t="shared" si="182"/>
        <v>35</v>
      </c>
      <c r="E562" s="5" t="str">
        <f t="shared" si="183"/>
        <v>64--</v>
      </c>
      <c r="F562" s="5" t="str">
        <f>VLOOKUP(E562,Vlookups!K:M,3,FALSE)</f>
        <v>Op Exp</v>
      </c>
      <c r="G562" s="5" t="str">
        <f t="shared" si="184"/>
        <v>6499</v>
      </c>
      <c r="H562" s="5" t="str">
        <f t="shared" si="185"/>
        <v>MISC OP COSTS</v>
      </c>
      <c r="I562" s="5" t="str">
        <f t="shared" si="186"/>
        <v>044</v>
      </c>
      <c r="J562" s="5" t="str">
        <f>VLOOKUP(I562,Vlookups!A:D,2,FALSE)</f>
        <v>MSG Ramirez Middle School</v>
      </c>
      <c r="K562" s="5" t="str">
        <f>VLOOKUP(I562,Vlookups!A:D,3,FALSE)</f>
        <v>MSG RAMIREZ K8</v>
      </c>
      <c r="L562" s="5" t="str">
        <f t="shared" si="187"/>
        <v>99</v>
      </c>
      <c r="M562" s="5" t="str">
        <f t="shared" si="188"/>
        <v>950</v>
      </c>
      <c r="N562" s="5" t="str">
        <f>VLOOKUP(M562,Vlookups!G:I,2,FALSE)</f>
        <v>FOOD SERVICE</v>
      </c>
      <c r="O562" s="5" t="str">
        <f>VLOOKUP(M562,Vlookups!G:I,3,FALSE)</f>
        <v>MAINT</v>
      </c>
      <c r="P562" s="6">
        <f t="shared" si="189"/>
        <v>825</v>
      </c>
      <c r="Q562" s="6">
        <f t="shared" si="190"/>
        <v>0</v>
      </c>
      <c r="R562" s="6">
        <f t="shared" si="191"/>
        <v>44.26</v>
      </c>
      <c r="S562" s="6">
        <f t="shared" si="192"/>
        <v>348</v>
      </c>
      <c r="T562" s="6">
        <f t="shared" si="193"/>
        <v>-477</v>
      </c>
      <c r="U562" t="s">
        <v>603</v>
      </c>
      <c r="V562" t="s">
        <v>183</v>
      </c>
      <c r="W562" s="2">
        <v>825</v>
      </c>
      <c r="X562" s="2">
        <v>0</v>
      </c>
      <c r="Y562" s="2">
        <v>44.26</v>
      </c>
      <c r="Z562" s="2">
        <v>780.74</v>
      </c>
      <c r="AA562" s="2">
        <v>348</v>
      </c>
      <c r="AB562" s="3">
        <v>-477</v>
      </c>
    </row>
    <row r="563" spans="1:28">
      <c r="A563" s="5" t="str">
        <f t="shared" ref="A563:A582" si="194">LEFT(U563,3)</f>
        <v>240</v>
      </c>
      <c r="B563" s="5" t="str">
        <f>VLOOKUP(A563,Vlookups!O:P,2,FALSE)</f>
        <v>FOOD</v>
      </c>
      <c r="C563" s="5" t="str">
        <f t="shared" si="181"/>
        <v>E</v>
      </c>
      <c r="D563" s="5" t="str">
        <f t="shared" ref="D563:D582" si="195">RIGHT(LEFT(U563,8),2)</f>
        <v>35</v>
      </c>
      <c r="E563" s="5" t="str">
        <f t="shared" si="183"/>
        <v>64--</v>
      </c>
      <c r="F563" s="5" t="str">
        <f>VLOOKUP(E563,Vlookups!K:M,3,FALSE)</f>
        <v>Op Exp</v>
      </c>
      <c r="G563" s="5" t="str">
        <f t="shared" si="184"/>
        <v>6499</v>
      </c>
      <c r="H563" s="5" t="str">
        <f t="shared" si="185"/>
        <v>MISC OP COSTS</v>
      </c>
      <c r="I563" s="5" t="str">
        <f t="shared" si="186"/>
        <v>045</v>
      </c>
      <c r="J563" s="5" t="str">
        <f>VLOOKUP(I563,Vlookups!A:D,2,FALSE)</f>
        <v>Liberty HS</v>
      </c>
      <c r="K563" s="5" t="str">
        <f>VLOOKUP(I563,Vlookups!A:D,3,FALSE)</f>
        <v>LIBERTY HS</v>
      </c>
      <c r="L563" s="5" t="str">
        <f t="shared" si="187"/>
        <v>99</v>
      </c>
      <c r="M563" s="5" t="str">
        <f t="shared" si="188"/>
        <v>950</v>
      </c>
      <c r="N563" s="5" t="str">
        <f>VLOOKUP(M563,Vlookups!G:I,2,FALSE)</f>
        <v>FOOD SERVICE</v>
      </c>
      <c r="O563" s="5" t="str">
        <f>VLOOKUP(M563,Vlookups!G:I,3,FALSE)</f>
        <v>MAINT</v>
      </c>
      <c r="P563" s="6">
        <f t="shared" si="189"/>
        <v>0</v>
      </c>
      <c r="Q563" s="6">
        <f t="shared" si="190"/>
        <v>0</v>
      </c>
      <c r="R563" s="6">
        <f t="shared" si="191"/>
        <v>0</v>
      </c>
      <c r="S563" s="6">
        <f t="shared" si="192"/>
        <v>123</v>
      </c>
      <c r="T563" s="6">
        <f t="shared" si="193"/>
        <v>123</v>
      </c>
      <c r="U563" t="s">
        <v>604</v>
      </c>
      <c r="V563" t="s">
        <v>183</v>
      </c>
      <c r="W563" s="2">
        <v>0</v>
      </c>
      <c r="X563" s="2">
        <v>0</v>
      </c>
      <c r="Y563" s="2">
        <v>0</v>
      </c>
      <c r="Z563" s="2">
        <v>0</v>
      </c>
      <c r="AA563" s="2">
        <v>123</v>
      </c>
      <c r="AB563" s="2">
        <v>123</v>
      </c>
    </row>
    <row r="564" spans="1:28">
      <c r="A564" s="5" t="str">
        <f t="shared" si="194"/>
        <v>240</v>
      </c>
      <c r="B564" s="5" t="str">
        <f>VLOOKUP(A564,Vlookups!O:P,2,FALSE)</f>
        <v>FOOD</v>
      </c>
      <c r="C564" s="5" t="str">
        <f t="shared" si="181"/>
        <v>E</v>
      </c>
      <c r="D564" s="5" t="str">
        <f t="shared" si="195"/>
        <v>35</v>
      </c>
      <c r="E564" s="5" t="str">
        <f t="shared" si="183"/>
        <v>64--</v>
      </c>
      <c r="F564" s="5" t="str">
        <f>VLOOKUP(E564,Vlookups!K:M,3,FALSE)</f>
        <v>Op Exp</v>
      </c>
      <c r="G564" s="5" t="str">
        <f t="shared" si="184"/>
        <v>6499</v>
      </c>
      <c r="H564" s="5" t="str">
        <f t="shared" si="185"/>
        <v>MISC OP COSTS</v>
      </c>
      <c r="I564" s="5" t="str">
        <f t="shared" si="186"/>
        <v>999</v>
      </c>
      <c r="J564" s="5" t="str">
        <f>VLOOKUP(I564,Vlookups!A:D,2,FALSE)</f>
        <v>CHARTER WIDE</v>
      </c>
      <c r="K564" s="5" t="str">
        <f>VLOOKUP(I564,Vlookups!A:D,3,FALSE)</f>
        <v>CHARTER WIDE</v>
      </c>
      <c r="L564" s="5" t="str">
        <f t="shared" si="187"/>
        <v>99</v>
      </c>
      <c r="M564" s="5" t="str">
        <f t="shared" si="188"/>
        <v>950</v>
      </c>
      <c r="N564" s="5" t="str">
        <f>VLOOKUP(M564,Vlookups!G:I,2,FALSE)</f>
        <v>FOOD SERVICE</v>
      </c>
      <c r="O564" s="5" t="str">
        <f>VLOOKUP(M564,Vlookups!G:I,3,FALSE)</f>
        <v>MAINT</v>
      </c>
      <c r="P564" s="6">
        <f t="shared" si="189"/>
        <v>2505</v>
      </c>
      <c r="Q564" s="6">
        <f t="shared" si="190"/>
        <v>0</v>
      </c>
      <c r="R564" s="6">
        <f t="shared" si="191"/>
        <v>3084.19</v>
      </c>
      <c r="S564" s="6">
        <f t="shared" si="192"/>
        <v>0</v>
      </c>
      <c r="T564" s="6">
        <f t="shared" si="193"/>
        <v>-2505</v>
      </c>
      <c r="U564" t="s">
        <v>605</v>
      </c>
      <c r="V564" t="s">
        <v>183</v>
      </c>
      <c r="W564" s="2">
        <v>2505</v>
      </c>
      <c r="X564" s="2">
        <v>0</v>
      </c>
      <c r="Y564" s="2">
        <v>3084.19</v>
      </c>
      <c r="Z564" s="3">
        <v>-579.19000000000005</v>
      </c>
      <c r="AA564" s="2">
        <v>0</v>
      </c>
      <c r="AB564" s="3">
        <v>-2505</v>
      </c>
    </row>
    <row r="565" spans="1:28">
      <c r="A565" s="5" t="str">
        <f t="shared" si="194"/>
        <v>244</v>
      </c>
      <c r="B565" s="5" t="str">
        <f>VLOOKUP(A565,Vlookups!O:P,2,FALSE)</f>
        <v>FED/GRANT</v>
      </c>
      <c r="C565" s="5" t="str">
        <f t="shared" si="181"/>
        <v>E</v>
      </c>
      <c r="D565" s="5" t="str">
        <f t="shared" si="195"/>
        <v>11</v>
      </c>
      <c r="E565" s="5" t="str">
        <f t="shared" si="183"/>
        <v>63--</v>
      </c>
      <c r="F565" s="5" t="str">
        <f>VLOOKUP(E565,Vlookups!K:M,3,FALSE)</f>
        <v>Op Exp</v>
      </c>
      <c r="G565" s="5" t="str">
        <f t="shared" si="184"/>
        <v>6399</v>
      </c>
      <c r="H565" s="5" t="str">
        <f t="shared" si="185"/>
        <v>GENERAL SUPPLIES</v>
      </c>
      <c r="I565" s="5" t="str">
        <f t="shared" si="186"/>
        <v>002</v>
      </c>
      <c r="J565" s="5" t="str">
        <f>VLOOKUP(I565,Vlookups!A:D,2,FALSE)</f>
        <v>GARLAND MIDDLE SCHOOL</v>
      </c>
      <c r="K565" s="5" t="str">
        <f>VLOOKUP(I565,Vlookups!A:D,3,FALSE)</f>
        <v>GARLAND K8</v>
      </c>
      <c r="L565" s="5" t="str">
        <f t="shared" si="187"/>
        <v>22</v>
      </c>
      <c r="M565" s="5" t="str">
        <f t="shared" si="188"/>
        <v>850</v>
      </c>
      <c r="N565" s="5" t="str">
        <f>VLOOKUP(M565,Vlookups!G:I,2,FALSE)</f>
        <v>DEPUTY SUPT ACADEMICS/STU SERV</v>
      </c>
      <c r="O565" s="5" t="str">
        <f>VLOOKUP(M565,Vlookups!G:I,3,FALSE)</f>
        <v>DSASS</v>
      </c>
      <c r="P565" s="6">
        <f t="shared" si="189"/>
        <v>1839.26</v>
      </c>
      <c r="Q565" s="6">
        <f t="shared" si="190"/>
        <v>0</v>
      </c>
      <c r="R565" s="6">
        <f t="shared" si="191"/>
        <v>1839.26</v>
      </c>
      <c r="S565" s="6">
        <f t="shared" si="192"/>
        <v>0</v>
      </c>
      <c r="T565" s="6">
        <f t="shared" si="193"/>
        <v>-1839.26</v>
      </c>
      <c r="U565" t="s">
        <v>606</v>
      </c>
      <c r="V565" t="s">
        <v>54</v>
      </c>
      <c r="W565" s="2">
        <v>1839.26</v>
      </c>
      <c r="X565" s="2">
        <v>0</v>
      </c>
      <c r="Y565" s="2">
        <v>1839.26</v>
      </c>
      <c r="Z565" s="2">
        <v>0</v>
      </c>
      <c r="AA565" s="2">
        <v>0</v>
      </c>
      <c r="AB565" s="3">
        <v>-1839.26</v>
      </c>
    </row>
    <row r="566" spans="1:28">
      <c r="A566" s="5" t="str">
        <f t="shared" si="194"/>
        <v>244</v>
      </c>
      <c r="B566" s="5" t="str">
        <f>VLOOKUP(A566,Vlookups!O:P,2,FALSE)</f>
        <v>FED/GRANT</v>
      </c>
      <c r="C566" s="5" t="str">
        <f t="shared" si="181"/>
        <v>E</v>
      </c>
      <c r="D566" s="5" t="str">
        <f t="shared" si="195"/>
        <v>11</v>
      </c>
      <c r="E566" s="5" t="str">
        <f t="shared" si="183"/>
        <v>63--</v>
      </c>
      <c r="F566" s="5" t="str">
        <f>VLOOKUP(E566,Vlookups!K:M,3,FALSE)</f>
        <v>Op Exp</v>
      </c>
      <c r="G566" s="5" t="str">
        <f t="shared" si="184"/>
        <v>6399</v>
      </c>
      <c r="H566" s="5" t="str">
        <f t="shared" si="185"/>
        <v>GENERAL SUPPLIES</v>
      </c>
      <c r="I566" s="5" t="str">
        <f t="shared" si="186"/>
        <v>002</v>
      </c>
      <c r="J566" s="5" t="str">
        <f>VLOOKUP(I566,Vlookups!A:D,2,FALSE)</f>
        <v>GARLAND MIDDLE SCHOOL</v>
      </c>
      <c r="K566" s="5" t="str">
        <f>VLOOKUP(I566,Vlookups!A:D,3,FALSE)</f>
        <v>GARLAND K8</v>
      </c>
      <c r="L566" s="5" t="str">
        <f t="shared" si="187"/>
        <v>22</v>
      </c>
      <c r="M566" s="5" t="str">
        <f t="shared" si="188"/>
        <v>850</v>
      </c>
      <c r="N566" s="5" t="str">
        <f>VLOOKUP(M566,Vlookups!G:I,2,FALSE)</f>
        <v>DEPUTY SUPT ACADEMICS/STU SERV</v>
      </c>
      <c r="O566" s="5" t="str">
        <f>VLOOKUP(M566,Vlookups!G:I,3,FALSE)</f>
        <v>DSASS</v>
      </c>
      <c r="P566" s="6">
        <f t="shared" si="189"/>
        <v>0</v>
      </c>
      <c r="Q566" s="6">
        <f t="shared" si="190"/>
        <v>0</v>
      </c>
      <c r="R566" s="6">
        <f t="shared" si="191"/>
        <v>0</v>
      </c>
      <c r="S566" s="6">
        <f t="shared" si="192"/>
        <v>1839.26</v>
      </c>
      <c r="T566" s="6">
        <f t="shared" si="193"/>
        <v>1839.26</v>
      </c>
      <c r="U566" t="s">
        <v>607</v>
      </c>
      <c r="V566" t="s">
        <v>54</v>
      </c>
      <c r="W566" s="2">
        <v>0</v>
      </c>
      <c r="X566" s="2">
        <v>0</v>
      </c>
      <c r="Y566" s="2">
        <v>0</v>
      </c>
      <c r="Z566" s="2">
        <v>0</v>
      </c>
      <c r="AA566" s="2">
        <v>1839.26</v>
      </c>
      <c r="AB566" s="2">
        <v>1839.26</v>
      </c>
    </row>
    <row r="567" spans="1:28">
      <c r="A567" s="5" t="str">
        <f t="shared" si="194"/>
        <v>244</v>
      </c>
      <c r="B567" s="5" t="str">
        <f>VLOOKUP(A567,Vlookups!O:P,2,FALSE)</f>
        <v>FED/GRANT</v>
      </c>
      <c r="C567" s="5" t="str">
        <f t="shared" si="181"/>
        <v>E</v>
      </c>
      <c r="D567" s="5" t="str">
        <f t="shared" si="195"/>
        <v>11</v>
      </c>
      <c r="E567" s="5" t="str">
        <f t="shared" si="183"/>
        <v>63--</v>
      </c>
      <c r="F567" s="5" t="str">
        <f>VLOOKUP(E567,Vlookups!K:M,3,FALSE)</f>
        <v>Op Exp</v>
      </c>
      <c r="G567" s="5" t="str">
        <f t="shared" si="184"/>
        <v>6399</v>
      </c>
      <c r="H567" s="5" t="str">
        <f t="shared" si="185"/>
        <v>GENERAL SUPPLIES</v>
      </c>
      <c r="I567" s="5" t="str">
        <f t="shared" si="186"/>
        <v>003</v>
      </c>
      <c r="J567" s="5" t="str">
        <f>VLOOKUP(I567,Vlookups!A:D,2,FALSE)</f>
        <v>GARLAND HIGH SCHOOL</v>
      </c>
      <c r="K567" s="5" t="str">
        <f>VLOOKUP(I567,Vlookups!A:D,3,FALSE)</f>
        <v>GARLAND HS</v>
      </c>
      <c r="L567" s="5" t="str">
        <f t="shared" si="187"/>
        <v>22</v>
      </c>
      <c r="M567" s="5" t="str">
        <f t="shared" si="188"/>
        <v>850</v>
      </c>
      <c r="N567" s="5" t="str">
        <f>VLOOKUP(M567,Vlookups!G:I,2,FALSE)</f>
        <v>DEPUTY SUPT ACADEMICS/STU SERV</v>
      </c>
      <c r="O567" s="5" t="str">
        <f>VLOOKUP(M567,Vlookups!G:I,3,FALSE)</f>
        <v>DSASS</v>
      </c>
      <c r="P567" s="6">
        <f t="shared" si="189"/>
        <v>6917.41</v>
      </c>
      <c r="Q567" s="6">
        <f t="shared" si="190"/>
        <v>133.13</v>
      </c>
      <c r="R567" s="6">
        <f t="shared" si="191"/>
        <v>5722.75</v>
      </c>
      <c r="S567" s="6">
        <f t="shared" si="192"/>
        <v>0</v>
      </c>
      <c r="T567" s="6">
        <f t="shared" si="193"/>
        <v>-6917.41</v>
      </c>
      <c r="U567" t="s">
        <v>608</v>
      </c>
      <c r="V567" t="s">
        <v>54</v>
      </c>
      <c r="W567" s="2">
        <v>6917.41</v>
      </c>
      <c r="X567" s="2">
        <v>133.13</v>
      </c>
      <c r="Y567" s="2">
        <v>5722.75</v>
      </c>
      <c r="Z567" s="2">
        <v>1061.53</v>
      </c>
      <c r="AA567" s="2">
        <v>0</v>
      </c>
      <c r="AB567" s="3">
        <v>-6917.41</v>
      </c>
    </row>
    <row r="568" spans="1:28">
      <c r="A568" s="5" t="str">
        <f t="shared" si="194"/>
        <v>244</v>
      </c>
      <c r="B568" s="5" t="str">
        <f>VLOOKUP(A568,Vlookups!O:P,2,FALSE)</f>
        <v>FED/GRANT</v>
      </c>
      <c r="C568" s="5" t="str">
        <f t="shared" si="181"/>
        <v>E</v>
      </c>
      <c r="D568" s="5" t="str">
        <f t="shared" si="195"/>
        <v>11</v>
      </c>
      <c r="E568" s="5" t="str">
        <f t="shared" si="183"/>
        <v>63--</v>
      </c>
      <c r="F568" s="5" t="str">
        <f>VLOOKUP(E568,Vlookups!K:M,3,FALSE)</f>
        <v>Op Exp</v>
      </c>
      <c r="G568" s="5" t="str">
        <f t="shared" si="184"/>
        <v>6399</v>
      </c>
      <c r="H568" s="5" t="str">
        <f t="shared" si="185"/>
        <v>GENERAL SUPPLIES</v>
      </c>
      <c r="I568" s="5" t="str">
        <f t="shared" si="186"/>
        <v>003</v>
      </c>
      <c r="J568" s="5" t="str">
        <f>VLOOKUP(I568,Vlookups!A:D,2,FALSE)</f>
        <v>GARLAND HIGH SCHOOL</v>
      </c>
      <c r="K568" s="5" t="str">
        <f>VLOOKUP(I568,Vlookups!A:D,3,FALSE)</f>
        <v>GARLAND HS</v>
      </c>
      <c r="L568" s="5" t="str">
        <f t="shared" si="187"/>
        <v>22</v>
      </c>
      <c r="M568" s="5" t="str">
        <f t="shared" si="188"/>
        <v>850</v>
      </c>
      <c r="N568" s="5" t="str">
        <f>VLOOKUP(M568,Vlookups!G:I,2,FALSE)</f>
        <v>DEPUTY SUPT ACADEMICS/STU SERV</v>
      </c>
      <c r="O568" s="5" t="str">
        <f>VLOOKUP(M568,Vlookups!G:I,3,FALSE)</f>
        <v>DSASS</v>
      </c>
      <c r="P568" s="6">
        <f t="shared" si="189"/>
        <v>0</v>
      </c>
      <c r="Q568" s="6">
        <f t="shared" si="190"/>
        <v>0</v>
      </c>
      <c r="R568" s="6">
        <f t="shared" si="191"/>
        <v>0</v>
      </c>
      <c r="S568" s="6">
        <f t="shared" si="192"/>
        <v>6917.41</v>
      </c>
      <c r="T568" s="6">
        <f t="shared" si="193"/>
        <v>6917.41</v>
      </c>
      <c r="U568" t="s">
        <v>609</v>
      </c>
      <c r="V568" t="s">
        <v>54</v>
      </c>
      <c r="W568" s="2">
        <v>0</v>
      </c>
      <c r="X568" s="2">
        <v>0</v>
      </c>
      <c r="Y568" s="2">
        <v>0</v>
      </c>
      <c r="Z568" s="2">
        <v>0</v>
      </c>
      <c r="AA568" s="2">
        <v>6917.41</v>
      </c>
      <c r="AB568" s="2">
        <v>6917.41</v>
      </c>
    </row>
    <row r="569" spans="1:28">
      <c r="A569" s="5" t="str">
        <f t="shared" si="194"/>
        <v>244</v>
      </c>
      <c r="B569" s="5" t="str">
        <f>VLOOKUP(A569,Vlookups!O:P,2,FALSE)</f>
        <v>FED/GRANT</v>
      </c>
      <c r="C569" s="5" t="str">
        <f t="shared" si="181"/>
        <v>E</v>
      </c>
      <c r="D569" s="5" t="str">
        <f t="shared" si="195"/>
        <v>11</v>
      </c>
      <c r="E569" s="5" t="str">
        <f t="shared" si="183"/>
        <v>63--</v>
      </c>
      <c r="F569" s="5" t="str">
        <f>VLOOKUP(E569,Vlookups!K:M,3,FALSE)</f>
        <v>Op Exp</v>
      </c>
      <c r="G569" s="5" t="str">
        <f t="shared" si="184"/>
        <v>6399</v>
      </c>
      <c r="H569" s="5" t="str">
        <f t="shared" si="185"/>
        <v>GENERAL SUPPLIES</v>
      </c>
      <c r="I569" s="5" t="str">
        <f t="shared" si="186"/>
        <v>005</v>
      </c>
      <c r="J569" s="5" t="str">
        <f>VLOOKUP(I569,Vlookups!A:D,2,FALSE)</f>
        <v>ARLINGTON MIDDLE SCHOOL</v>
      </c>
      <c r="K569" s="5" t="str">
        <f>VLOOKUP(I569,Vlookups!A:D,3,FALSE)</f>
        <v>ARLINGTON K8</v>
      </c>
      <c r="L569" s="5" t="str">
        <f t="shared" si="187"/>
        <v>22</v>
      </c>
      <c r="M569" s="5" t="str">
        <f t="shared" si="188"/>
        <v>850</v>
      </c>
      <c r="N569" s="5" t="str">
        <f>VLOOKUP(M569,Vlookups!G:I,2,FALSE)</f>
        <v>DEPUTY SUPT ACADEMICS/STU SERV</v>
      </c>
      <c r="O569" s="5" t="str">
        <f>VLOOKUP(M569,Vlookups!G:I,3,FALSE)</f>
        <v>DSASS</v>
      </c>
      <c r="P569" s="6">
        <f t="shared" si="189"/>
        <v>1839.26</v>
      </c>
      <c r="Q569" s="6">
        <f t="shared" si="190"/>
        <v>0</v>
      </c>
      <c r="R569" s="6">
        <f t="shared" si="191"/>
        <v>1839.26</v>
      </c>
      <c r="S569" s="6">
        <f t="shared" si="192"/>
        <v>0</v>
      </c>
      <c r="T569" s="6">
        <f t="shared" si="193"/>
        <v>-1839.26</v>
      </c>
      <c r="U569" t="s">
        <v>610</v>
      </c>
      <c r="V569" t="s">
        <v>54</v>
      </c>
      <c r="W569" s="2">
        <v>1839.26</v>
      </c>
      <c r="X569" s="2">
        <v>0</v>
      </c>
      <c r="Y569" s="2">
        <v>1839.26</v>
      </c>
      <c r="Z569" s="2">
        <v>0</v>
      </c>
      <c r="AA569" s="2">
        <v>0</v>
      </c>
      <c r="AB569" s="3">
        <v>-1839.26</v>
      </c>
    </row>
    <row r="570" spans="1:28">
      <c r="A570" s="5" t="str">
        <f t="shared" si="194"/>
        <v>244</v>
      </c>
      <c r="B570" s="5" t="str">
        <f>VLOOKUP(A570,Vlookups!O:P,2,FALSE)</f>
        <v>FED/GRANT</v>
      </c>
      <c r="C570" s="5" t="str">
        <f t="shared" si="181"/>
        <v>E</v>
      </c>
      <c r="D570" s="5" t="str">
        <f t="shared" si="195"/>
        <v>11</v>
      </c>
      <c r="E570" s="5" t="str">
        <f t="shared" si="183"/>
        <v>63--</v>
      </c>
      <c r="F570" s="5" t="str">
        <f>VLOOKUP(E570,Vlookups!K:M,3,FALSE)</f>
        <v>Op Exp</v>
      </c>
      <c r="G570" s="5" t="str">
        <f t="shared" si="184"/>
        <v>6399</v>
      </c>
      <c r="H570" s="5" t="str">
        <f t="shared" si="185"/>
        <v>GENERAL SUPPLIES</v>
      </c>
      <c r="I570" s="5" t="str">
        <f t="shared" si="186"/>
        <v>005</v>
      </c>
      <c r="J570" s="5" t="str">
        <f>VLOOKUP(I570,Vlookups!A:D,2,FALSE)</f>
        <v>ARLINGTON MIDDLE SCHOOL</v>
      </c>
      <c r="K570" s="5" t="str">
        <f>VLOOKUP(I570,Vlookups!A:D,3,FALSE)</f>
        <v>ARLINGTON K8</v>
      </c>
      <c r="L570" s="5" t="str">
        <f t="shared" si="187"/>
        <v>22</v>
      </c>
      <c r="M570" s="5" t="str">
        <f t="shared" si="188"/>
        <v>850</v>
      </c>
      <c r="N570" s="5" t="str">
        <f>VLOOKUP(M570,Vlookups!G:I,2,FALSE)</f>
        <v>DEPUTY SUPT ACADEMICS/STU SERV</v>
      </c>
      <c r="O570" s="5" t="str">
        <f>VLOOKUP(M570,Vlookups!G:I,3,FALSE)</f>
        <v>DSASS</v>
      </c>
      <c r="P570" s="6">
        <f t="shared" si="189"/>
        <v>0</v>
      </c>
      <c r="Q570" s="6">
        <f t="shared" si="190"/>
        <v>0</v>
      </c>
      <c r="R570" s="6">
        <f t="shared" si="191"/>
        <v>0</v>
      </c>
      <c r="S570" s="6">
        <f t="shared" si="192"/>
        <v>1839.26</v>
      </c>
      <c r="T570" s="6">
        <f t="shared" si="193"/>
        <v>1839.26</v>
      </c>
      <c r="U570" t="s">
        <v>611</v>
      </c>
      <c r="V570" t="s">
        <v>54</v>
      </c>
      <c r="W570" s="2">
        <v>0</v>
      </c>
      <c r="X570" s="2">
        <v>0</v>
      </c>
      <c r="Y570" s="2">
        <v>0</v>
      </c>
      <c r="Z570" s="2">
        <v>0</v>
      </c>
      <c r="AA570" s="2">
        <v>1839.26</v>
      </c>
      <c r="AB570" s="2">
        <v>1839.26</v>
      </c>
    </row>
    <row r="571" spans="1:28">
      <c r="A571" s="5" t="str">
        <f t="shared" si="194"/>
        <v>244</v>
      </c>
      <c r="B571" s="5" t="str">
        <f>VLOOKUP(A571,Vlookups!O:P,2,FALSE)</f>
        <v>FED/GRANT</v>
      </c>
      <c r="C571" s="5" t="str">
        <f t="shared" si="181"/>
        <v>E</v>
      </c>
      <c r="D571" s="5" t="str">
        <f t="shared" si="195"/>
        <v>11</v>
      </c>
      <c r="E571" s="5" t="str">
        <f t="shared" si="183"/>
        <v>63--</v>
      </c>
      <c r="F571" s="5" t="str">
        <f>VLOOKUP(E571,Vlookups!K:M,3,FALSE)</f>
        <v>Op Exp</v>
      </c>
      <c r="G571" s="5" t="str">
        <f t="shared" si="184"/>
        <v>6399</v>
      </c>
      <c r="H571" s="5" t="str">
        <f t="shared" si="185"/>
        <v>GENERAL SUPPLIES</v>
      </c>
      <c r="I571" s="5" t="str">
        <f t="shared" si="186"/>
        <v>006</v>
      </c>
      <c r="J571" s="5" t="str">
        <f>VLOOKUP(I571,Vlookups!A:D,2,FALSE)</f>
        <v>ARLINGTON HIGH SCHOOL</v>
      </c>
      <c r="K571" s="5" t="str">
        <f>VLOOKUP(I571,Vlookups!A:D,3,FALSE)</f>
        <v>ARLINGTON HS</v>
      </c>
      <c r="L571" s="5" t="str">
        <f t="shared" si="187"/>
        <v>22</v>
      </c>
      <c r="M571" s="5" t="str">
        <f t="shared" si="188"/>
        <v>850</v>
      </c>
      <c r="N571" s="5" t="str">
        <f>VLOOKUP(M571,Vlookups!G:I,2,FALSE)</f>
        <v>DEPUTY SUPT ACADEMICS/STU SERV</v>
      </c>
      <c r="O571" s="5" t="str">
        <f>VLOOKUP(M571,Vlookups!G:I,3,FALSE)</f>
        <v>DSASS</v>
      </c>
      <c r="P571" s="6">
        <f t="shared" si="189"/>
        <v>3085.51</v>
      </c>
      <c r="Q571" s="6">
        <f t="shared" si="190"/>
        <v>0</v>
      </c>
      <c r="R571" s="6">
        <f t="shared" si="191"/>
        <v>3085.51</v>
      </c>
      <c r="S571" s="6">
        <f t="shared" si="192"/>
        <v>0</v>
      </c>
      <c r="T571" s="6">
        <f t="shared" si="193"/>
        <v>-3085.51</v>
      </c>
      <c r="U571" t="s">
        <v>612</v>
      </c>
      <c r="V571" t="s">
        <v>54</v>
      </c>
      <c r="W571" s="2">
        <v>3085.51</v>
      </c>
      <c r="X571" s="2">
        <v>0</v>
      </c>
      <c r="Y571" s="2">
        <v>3085.51</v>
      </c>
      <c r="Z571" s="2">
        <v>0</v>
      </c>
      <c r="AA571" s="2">
        <v>0</v>
      </c>
      <c r="AB571" s="3">
        <v>-3085.51</v>
      </c>
    </row>
    <row r="572" spans="1:28">
      <c r="A572" s="5" t="str">
        <f t="shared" si="194"/>
        <v>244</v>
      </c>
      <c r="B572" s="5" t="str">
        <f>VLOOKUP(A572,Vlookups!O:P,2,FALSE)</f>
        <v>FED/GRANT</v>
      </c>
      <c r="C572" s="5" t="str">
        <f t="shared" si="181"/>
        <v>E</v>
      </c>
      <c r="D572" s="5" t="str">
        <f t="shared" si="195"/>
        <v>11</v>
      </c>
      <c r="E572" s="5" t="str">
        <f t="shared" si="183"/>
        <v>63--</v>
      </c>
      <c r="F572" s="5" t="str">
        <f>VLOOKUP(E572,Vlookups!K:M,3,FALSE)</f>
        <v>Op Exp</v>
      </c>
      <c r="G572" s="5" t="str">
        <f t="shared" si="184"/>
        <v>6399</v>
      </c>
      <c r="H572" s="5" t="str">
        <f t="shared" si="185"/>
        <v>GENERAL SUPPLIES</v>
      </c>
      <c r="I572" s="5" t="str">
        <f t="shared" si="186"/>
        <v>006</v>
      </c>
      <c r="J572" s="5" t="str">
        <f>VLOOKUP(I572,Vlookups!A:D,2,FALSE)</f>
        <v>ARLINGTON HIGH SCHOOL</v>
      </c>
      <c r="K572" s="5" t="str">
        <f>VLOOKUP(I572,Vlookups!A:D,3,FALSE)</f>
        <v>ARLINGTON HS</v>
      </c>
      <c r="L572" s="5" t="str">
        <f t="shared" si="187"/>
        <v>22</v>
      </c>
      <c r="M572" s="5" t="str">
        <f t="shared" si="188"/>
        <v>939</v>
      </c>
      <c r="N572" s="5" t="str">
        <f>VLOOKUP(M572,Vlookups!G:I,2,FALSE)</f>
        <v>INSTRUCTIONAL MATERIALS</v>
      </c>
      <c r="O572" s="5" t="str">
        <f>VLOOKUP(M572,Vlookups!G:I,3,FALSE)</f>
        <v>DSASS</v>
      </c>
      <c r="P572" s="6">
        <f t="shared" si="189"/>
        <v>1500</v>
      </c>
      <c r="Q572" s="6">
        <f t="shared" si="190"/>
        <v>0</v>
      </c>
      <c r="R572" s="6">
        <f t="shared" si="191"/>
        <v>1500</v>
      </c>
      <c r="S572" s="6">
        <f t="shared" si="192"/>
        <v>0</v>
      </c>
      <c r="T572" s="6">
        <f t="shared" si="193"/>
        <v>-1500</v>
      </c>
      <c r="U572" t="s">
        <v>613</v>
      </c>
      <c r="V572" t="s">
        <v>54</v>
      </c>
      <c r="W572" s="2">
        <v>1500</v>
      </c>
      <c r="X572" s="2">
        <v>0</v>
      </c>
      <c r="Y572" s="2">
        <v>1500</v>
      </c>
      <c r="Z572" s="2">
        <v>0</v>
      </c>
      <c r="AA572" s="2">
        <v>0</v>
      </c>
      <c r="AB572" s="3">
        <v>-1500</v>
      </c>
    </row>
    <row r="573" spans="1:28">
      <c r="A573" s="5" t="str">
        <f t="shared" si="194"/>
        <v>244</v>
      </c>
      <c r="B573" s="5" t="str">
        <f>VLOOKUP(A573,Vlookups!O:P,2,FALSE)</f>
        <v>FED/GRANT</v>
      </c>
      <c r="C573" s="5" t="str">
        <f t="shared" si="181"/>
        <v>E</v>
      </c>
      <c r="D573" s="5" t="str">
        <f t="shared" si="195"/>
        <v>11</v>
      </c>
      <c r="E573" s="5" t="str">
        <f t="shared" si="183"/>
        <v>63--</v>
      </c>
      <c r="F573" s="5" t="str">
        <f>VLOOKUP(E573,Vlookups!K:M,3,FALSE)</f>
        <v>Op Exp</v>
      </c>
      <c r="G573" s="5" t="str">
        <f t="shared" si="184"/>
        <v>6399</v>
      </c>
      <c r="H573" s="5" t="str">
        <f t="shared" si="185"/>
        <v>GENERAL SUPPLIES</v>
      </c>
      <c r="I573" s="5" t="str">
        <f t="shared" si="186"/>
        <v>006</v>
      </c>
      <c r="J573" s="5" t="str">
        <f>VLOOKUP(I573,Vlookups!A:D,2,FALSE)</f>
        <v>ARLINGTON HIGH SCHOOL</v>
      </c>
      <c r="K573" s="5" t="str">
        <f>VLOOKUP(I573,Vlookups!A:D,3,FALSE)</f>
        <v>ARLINGTON HS</v>
      </c>
      <c r="L573" s="5" t="str">
        <f t="shared" si="187"/>
        <v>22</v>
      </c>
      <c r="M573" s="5" t="str">
        <f t="shared" si="188"/>
        <v>850</v>
      </c>
      <c r="N573" s="5" t="str">
        <f>VLOOKUP(M573,Vlookups!G:I,2,FALSE)</f>
        <v>DEPUTY SUPT ACADEMICS/STU SERV</v>
      </c>
      <c r="O573" s="5" t="str">
        <f>VLOOKUP(M573,Vlookups!G:I,3,FALSE)</f>
        <v>DSASS</v>
      </c>
      <c r="P573" s="6">
        <f t="shared" si="189"/>
        <v>0</v>
      </c>
      <c r="Q573" s="6">
        <f t="shared" si="190"/>
        <v>0</v>
      </c>
      <c r="R573" s="6">
        <f t="shared" si="191"/>
        <v>0</v>
      </c>
      <c r="S573" s="6">
        <f t="shared" si="192"/>
        <v>3085.51</v>
      </c>
      <c r="T573" s="6">
        <f t="shared" si="193"/>
        <v>3085.51</v>
      </c>
      <c r="U573" t="s">
        <v>614</v>
      </c>
      <c r="V573" t="s">
        <v>54</v>
      </c>
      <c r="W573" s="2">
        <v>0</v>
      </c>
      <c r="X573" s="2">
        <v>0</v>
      </c>
      <c r="Y573" s="2">
        <v>0</v>
      </c>
      <c r="Z573" s="2">
        <v>0</v>
      </c>
      <c r="AA573" s="2">
        <v>3085.51</v>
      </c>
      <c r="AB573" s="2">
        <v>3085.51</v>
      </c>
    </row>
    <row r="574" spans="1:28">
      <c r="A574" s="5" t="str">
        <f t="shared" si="194"/>
        <v>244</v>
      </c>
      <c r="B574" s="5" t="str">
        <f>VLOOKUP(A574,Vlookups!O:P,2,FALSE)</f>
        <v>FED/GRANT</v>
      </c>
      <c r="C574" s="5" t="str">
        <f t="shared" si="181"/>
        <v>E</v>
      </c>
      <c r="D574" s="5" t="str">
        <f t="shared" si="195"/>
        <v>11</v>
      </c>
      <c r="E574" s="5" t="str">
        <f t="shared" si="183"/>
        <v>63--</v>
      </c>
      <c r="F574" s="5" t="str">
        <f>VLOOKUP(E574,Vlookups!K:M,3,FALSE)</f>
        <v>Op Exp</v>
      </c>
      <c r="G574" s="5" t="str">
        <f t="shared" si="184"/>
        <v>6399</v>
      </c>
      <c r="H574" s="5" t="str">
        <f t="shared" si="185"/>
        <v>GENERAL SUPPLIES</v>
      </c>
      <c r="I574" s="5" t="str">
        <f t="shared" si="186"/>
        <v>006</v>
      </c>
      <c r="J574" s="5" t="str">
        <f>VLOOKUP(I574,Vlookups!A:D,2,FALSE)</f>
        <v>ARLINGTON HIGH SCHOOL</v>
      </c>
      <c r="K574" s="5" t="str">
        <f>VLOOKUP(I574,Vlookups!A:D,3,FALSE)</f>
        <v>ARLINGTON HS</v>
      </c>
      <c r="L574" s="5" t="str">
        <f t="shared" si="187"/>
        <v>22</v>
      </c>
      <c r="M574" s="5" t="str">
        <f t="shared" si="188"/>
        <v>939</v>
      </c>
      <c r="N574" s="5" t="str">
        <f>VLOOKUP(M574,Vlookups!G:I,2,FALSE)</f>
        <v>INSTRUCTIONAL MATERIALS</v>
      </c>
      <c r="O574" s="5" t="str">
        <f>VLOOKUP(M574,Vlookups!G:I,3,FALSE)</f>
        <v>DSASS</v>
      </c>
      <c r="P574" s="6">
        <f t="shared" si="189"/>
        <v>0</v>
      </c>
      <c r="Q574" s="6">
        <f t="shared" si="190"/>
        <v>0</v>
      </c>
      <c r="R574" s="6">
        <f t="shared" si="191"/>
        <v>0</v>
      </c>
      <c r="S574" s="6">
        <f t="shared" si="192"/>
        <v>1500</v>
      </c>
      <c r="T574" s="6">
        <f t="shared" si="193"/>
        <v>1500</v>
      </c>
      <c r="U574" t="s">
        <v>615</v>
      </c>
      <c r="V574" t="s">
        <v>54</v>
      </c>
      <c r="W574" s="2">
        <v>0</v>
      </c>
      <c r="X574" s="2">
        <v>0</v>
      </c>
      <c r="Y574" s="2">
        <v>0</v>
      </c>
      <c r="Z574" s="2">
        <v>0</v>
      </c>
      <c r="AA574" s="2">
        <v>1500</v>
      </c>
      <c r="AB574" s="2">
        <v>1500</v>
      </c>
    </row>
    <row r="575" spans="1:28">
      <c r="A575" s="5" t="str">
        <f t="shared" si="194"/>
        <v>244</v>
      </c>
      <c r="B575" s="5" t="str">
        <f>VLOOKUP(A575,Vlookups!O:P,2,FALSE)</f>
        <v>FED/GRANT</v>
      </c>
      <c r="C575" s="5" t="str">
        <f t="shared" si="181"/>
        <v>E</v>
      </c>
      <c r="D575" s="5" t="str">
        <f t="shared" si="195"/>
        <v>11</v>
      </c>
      <c r="E575" s="5" t="str">
        <f t="shared" si="183"/>
        <v>63--</v>
      </c>
      <c r="F575" s="5" t="str">
        <f>VLOOKUP(E575,Vlookups!K:M,3,FALSE)</f>
        <v>Op Exp</v>
      </c>
      <c r="G575" s="5" t="str">
        <f t="shared" si="184"/>
        <v>6399</v>
      </c>
      <c r="H575" s="5" t="str">
        <f t="shared" si="185"/>
        <v>GENERAL SUPPLIES</v>
      </c>
      <c r="I575" s="5" t="str">
        <f t="shared" si="186"/>
        <v>008</v>
      </c>
      <c r="J575" s="5" t="str">
        <f>VLOOKUP(I575,Vlookups!A:D,2,FALSE)</f>
        <v>KELLER MIDDLE SCHOOL</v>
      </c>
      <c r="K575" s="5" t="str">
        <f>VLOOKUP(I575,Vlookups!A:D,3,FALSE)</f>
        <v>KELLER K8</v>
      </c>
      <c r="L575" s="5" t="str">
        <f t="shared" si="187"/>
        <v>22</v>
      </c>
      <c r="M575" s="5" t="str">
        <f t="shared" si="188"/>
        <v>850</v>
      </c>
      <c r="N575" s="5" t="str">
        <f>VLOOKUP(M575,Vlookups!G:I,2,FALSE)</f>
        <v>DEPUTY SUPT ACADEMICS/STU SERV</v>
      </c>
      <c r="O575" s="5" t="str">
        <f>VLOOKUP(M575,Vlookups!G:I,3,FALSE)</f>
        <v>DSASS</v>
      </c>
      <c r="P575" s="6">
        <f t="shared" si="189"/>
        <v>1839.26</v>
      </c>
      <c r="Q575" s="6">
        <f t="shared" si="190"/>
        <v>0</v>
      </c>
      <c r="R575" s="6">
        <f t="shared" si="191"/>
        <v>1839.26</v>
      </c>
      <c r="S575" s="6">
        <f t="shared" si="192"/>
        <v>0</v>
      </c>
      <c r="T575" s="6">
        <f t="shared" si="193"/>
        <v>-1839.26</v>
      </c>
      <c r="U575" t="s">
        <v>616</v>
      </c>
      <c r="V575" t="s">
        <v>54</v>
      </c>
      <c r="W575" s="2">
        <v>1839.26</v>
      </c>
      <c r="X575" s="2">
        <v>0</v>
      </c>
      <c r="Y575" s="2">
        <v>1839.26</v>
      </c>
      <c r="Z575" s="2">
        <v>0</v>
      </c>
      <c r="AA575" s="2">
        <v>0</v>
      </c>
      <c r="AB575" s="3">
        <v>-1839.26</v>
      </c>
    </row>
    <row r="576" spans="1:28">
      <c r="A576" s="5" t="str">
        <f t="shared" si="194"/>
        <v>244</v>
      </c>
      <c r="B576" s="5" t="str">
        <f>VLOOKUP(A576,Vlookups!O:P,2,FALSE)</f>
        <v>FED/GRANT</v>
      </c>
      <c r="C576" s="5" t="str">
        <f t="shared" si="181"/>
        <v>E</v>
      </c>
      <c r="D576" s="5" t="str">
        <f t="shared" si="195"/>
        <v>11</v>
      </c>
      <c r="E576" s="5" t="str">
        <f t="shared" si="183"/>
        <v>63--</v>
      </c>
      <c r="F576" s="5" t="str">
        <f>VLOOKUP(E576,Vlookups!K:M,3,FALSE)</f>
        <v>Op Exp</v>
      </c>
      <c r="G576" s="5" t="str">
        <f t="shared" si="184"/>
        <v>6399</v>
      </c>
      <c r="H576" s="5" t="str">
        <f t="shared" si="185"/>
        <v>GENERAL SUPPLIES</v>
      </c>
      <c r="I576" s="5" t="str">
        <f t="shared" si="186"/>
        <v>008</v>
      </c>
      <c r="J576" s="5" t="str">
        <f>VLOOKUP(I576,Vlookups!A:D,2,FALSE)</f>
        <v>KELLER MIDDLE SCHOOL</v>
      </c>
      <c r="K576" s="5" t="str">
        <f>VLOOKUP(I576,Vlookups!A:D,3,FALSE)</f>
        <v>KELLER K8</v>
      </c>
      <c r="L576" s="5" t="str">
        <f t="shared" si="187"/>
        <v>22</v>
      </c>
      <c r="M576" s="5" t="str">
        <f t="shared" si="188"/>
        <v>850</v>
      </c>
      <c r="N576" s="5" t="str">
        <f>VLOOKUP(M576,Vlookups!G:I,2,FALSE)</f>
        <v>DEPUTY SUPT ACADEMICS/STU SERV</v>
      </c>
      <c r="O576" s="5" t="str">
        <f>VLOOKUP(M576,Vlookups!G:I,3,FALSE)</f>
        <v>DSASS</v>
      </c>
      <c r="P576" s="6">
        <f t="shared" si="189"/>
        <v>0</v>
      </c>
      <c r="Q576" s="6">
        <f t="shared" si="190"/>
        <v>0</v>
      </c>
      <c r="R576" s="6">
        <f t="shared" si="191"/>
        <v>0</v>
      </c>
      <c r="S576" s="6">
        <f t="shared" si="192"/>
        <v>1839.26</v>
      </c>
      <c r="T576" s="6">
        <f t="shared" si="193"/>
        <v>1839.26</v>
      </c>
      <c r="U576" t="s">
        <v>617</v>
      </c>
      <c r="V576" t="s">
        <v>54</v>
      </c>
      <c r="W576" s="2">
        <v>0</v>
      </c>
      <c r="X576" s="2">
        <v>0</v>
      </c>
      <c r="Y576" s="2">
        <v>0</v>
      </c>
      <c r="Z576" s="2">
        <v>0</v>
      </c>
      <c r="AA576" s="2">
        <v>1839.26</v>
      </c>
      <c r="AB576" s="2">
        <v>1839.26</v>
      </c>
    </row>
    <row r="577" spans="1:28">
      <c r="A577" s="5" t="str">
        <f t="shared" si="194"/>
        <v>244</v>
      </c>
      <c r="B577" s="5" t="str">
        <f>VLOOKUP(A577,Vlookups!O:P,2,FALSE)</f>
        <v>FED/GRANT</v>
      </c>
      <c r="C577" s="5" t="str">
        <f t="shared" si="181"/>
        <v>E</v>
      </c>
      <c r="D577" s="5" t="str">
        <f t="shared" si="195"/>
        <v>11</v>
      </c>
      <c r="E577" s="5" t="str">
        <f t="shared" si="183"/>
        <v>63--</v>
      </c>
      <c r="F577" s="5" t="str">
        <f>VLOOKUP(E577,Vlookups!K:M,3,FALSE)</f>
        <v>Op Exp</v>
      </c>
      <c r="G577" s="5" t="str">
        <f t="shared" si="184"/>
        <v>6399</v>
      </c>
      <c r="H577" s="5" t="str">
        <f t="shared" si="185"/>
        <v>GENERAL SUPPLIES</v>
      </c>
      <c r="I577" s="5" t="str">
        <f t="shared" si="186"/>
        <v>009</v>
      </c>
      <c r="J577" s="5" t="str">
        <f>VLOOKUP(I577,Vlookups!A:D,2,FALSE)</f>
        <v>KELLER HIGH SCHOOL</v>
      </c>
      <c r="K577" s="5" t="str">
        <f>VLOOKUP(I577,Vlookups!A:D,3,FALSE)</f>
        <v>KELLER HS</v>
      </c>
      <c r="L577" s="5" t="str">
        <f t="shared" si="187"/>
        <v>22</v>
      </c>
      <c r="M577" s="5" t="str">
        <f t="shared" si="188"/>
        <v>850</v>
      </c>
      <c r="N577" s="5" t="str">
        <f>VLOOKUP(M577,Vlookups!G:I,2,FALSE)</f>
        <v>DEPUTY SUPT ACADEMICS/STU SERV</v>
      </c>
      <c r="O577" s="5" t="str">
        <f>VLOOKUP(M577,Vlookups!G:I,3,FALSE)</f>
        <v>DSASS</v>
      </c>
      <c r="P577" s="6">
        <f t="shared" si="189"/>
        <v>12655.78</v>
      </c>
      <c r="Q577" s="6">
        <f t="shared" si="190"/>
        <v>332.85</v>
      </c>
      <c r="R577" s="6">
        <f t="shared" si="191"/>
        <v>9669.08</v>
      </c>
      <c r="S577" s="6">
        <f t="shared" si="192"/>
        <v>0</v>
      </c>
      <c r="T577" s="6">
        <f t="shared" si="193"/>
        <v>-12655.78</v>
      </c>
      <c r="U577" t="s">
        <v>618</v>
      </c>
      <c r="V577" t="s">
        <v>54</v>
      </c>
      <c r="W577" s="2">
        <v>12655.78</v>
      </c>
      <c r="X577" s="2">
        <v>332.85</v>
      </c>
      <c r="Y577" s="2">
        <v>9669.08</v>
      </c>
      <c r="Z577" s="2">
        <v>2653.85</v>
      </c>
      <c r="AA577" s="2">
        <v>0</v>
      </c>
      <c r="AB577" s="3">
        <v>-12655.78</v>
      </c>
    </row>
    <row r="578" spans="1:28">
      <c r="A578" s="5" t="str">
        <f t="shared" si="194"/>
        <v>244</v>
      </c>
      <c r="B578" s="5" t="str">
        <f>VLOOKUP(A578,Vlookups!O:P,2,FALSE)</f>
        <v>FED/GRANT</v>
      </c>
      <c r="C578" s="5" t="str">
        <f t="shared" si="181"/>
        <v>E</v>
      </c>
      <c r="D578" s="5" t="str">
        <f t="shared" si="195"/>
        <v>11</v>
      </c>
      <c r="E578" s="5" t="str">
        <f t="shared" si="183"/>
        <v>63--</v>
      </c>
      <c r="F578" s="5" t="str">
        <f>VLOOKUP(E578,Vlookups!K:M,3,FALSE)</f>
        <v>Op Exp</v>
      </c>
      <c r="G578" s="5" t="str">
        <f t="shared" ref="G578:G583" si="196">MID(U578,10,4)</f>
        <v>6399</v>
      </c>
      <c r="H578" s="5" t="str">
        <f t="shared" ref="H578:H583" si="197">V578</f>
        <v>GENERAL SUPPLIES</v>
      </c>
      <c r="I578" s="5" t="str">
        <f t="shared" ref="I578:I583" si="198">LEFT(RIGHT(U578,12),3)</f>
        <v>009</v>
      </c>
      <c r="J578" s="5" t="str">
        <f>VLOOKUP(I578,Vlookups!A:D,2,FALSE)</f>
        <v>KELLER HIGH SCHOOL</v>
      </c>
      <c r="K578" s="5" t="str">
        <f>VLOOKUP(I578,Vlookups!A:D,3,FALSE)</f>
        <v>KELLER HS</v>
      </c>
      <c r="L578" s="5" t="str">
        <f t="shared" ref="L578:L583" si="199">LEFT(RIGHT(U578,6),2)</f>
        <v>22</v>
      </c>
      <c r="M578" s="5" t="str">
        <f t="shared" ref="M578:M583" si="200">RIGHT(U578,3)</f>
        <v>850</v>
      </c>
      <c r="N578" s="5" t="str">
        <f>VLOOKUP(M578,Vlookups!G:I,2,FALSE)</f>
        <v>DEPUTY SUPT ACADEMICS/STU SERV</v>
      </c>
      <c r="O578" s="5" t="str">
        <f>VLOOKUP(M578,Vlookups!G:I,3,FALSE)</f>
        <v>DSASS</v>
      </c>
      <c r="P578" s="6">
        <f t="shared" ref="P578:P583" si="201">W578</f>
        <v>0</v>
      </c>
      <c r="Q578" s="6">
        <f t="shared" ref="Q578:Q583" si="202">X578</f>
        <v>0</v>
      </c>
      <c r="R578" s="6">
        <f t="shared" ref="R578:R583" si="203">Y578</f>
        <v>0</v>
      </c>
      <c r="S578" s="6">
        <f t="shared" ref="S578:S583" si="204">AA578</f>
        <v>12655.78</v>
      </c>
      <c r="T578" s="6">
        <f t="shared" ref="T578:T583" si="205">AB578</f>
        <v>12655.78</v>
      </c>
      <c r="U578" t="s">
        <v>619</v>
      </c>
      <c r="V578" t="s">
        <v>54</v>
      </c>
      <c r="W578" s="2">
        <v>0</v>
      </c>
      <c r="X578" s="2">
        <v>0</v>
      </c>
      <c r="Y578" s="2">
        <v>0</v>
      </c>
      <c r="Z578" s="2">
        <v>0</v>
      </c>
      <c r="AA578" s="2">
        <v>12655.78</v>
      </c>
      <c r="AB578" s="2">
        <v>12655.78</v>
      </c>
    </row>
    <row r="579" spans="1:28">
      <c r="A579" s="5" t="str">
        <f t="shared" si="194"/>
        <v>244</v>
      </c>
      <c r="B579" s="5" t="str">
        <f>VLOOKUP(A579,Vlookups!O:P,2,FALSE)</f>
        <v>FED/GRANT</v>
      </c>
      <c r="C579" s="5" t="str">
        <f t="shared" si="181"/>
        <v>E</v>
      </c>
      <c r="D579" s="5" t="str">
        <f t="shared" si="195"/>
        <v>11</v>
      </c>
      <c r="E579" s="5" t="str">
        <f t="shared" si="183"/>
        <v>63--</v>
      </c>
      <c r="F579" s="5" t="str">
        <f>VLOOKUP(E579,Vlookups!K:M,3,FALSE)</f>
        <v>Op Exp</v>
      </c>
      <c r="G579" s="5" t="str">
        <f t="shared" si="196"/>
        <v>6399</v>
      </c>
      <c r="H579" s="5" t="str">
        <f t="shared" si="197"/>
        <v>GENERAL SUPPLIES</v>
      </c>
      <c r="I579" s="5" t="str">
        <f t="shared" si="198"/>
        <v>011</v>
      </c>
      <c r="J579" s="5" t="str">
        <f>VLOOKUP(I579,Vlookups!A:D,2,FALSE)</f>
        <v>GRAND PRAIRIE MIDDLE SCHOOL</v>
      </c>
      <c r="K579" s="5" t="str">
        <f>VLOOKUP(I579,Vlookups!A:D,3,FALSE)</f>
        <v>GRAND PR K8</v>
      </c>
      <c r="L579" s="5" t="str">
        <f t="shared" si="199"/>
        <v>22</v>
      </c>
      <c r="M579" s="5" t="str">
        <f t="shared" si="200"/>
        <v>850</v>
      </c>
      <c r="N579" s="5" t="str">
        <f>VLOOKUP(M579,Vlookups!G:I,2,FALSE)</f>
        <v>DEPUTY SUPT ACADEMICS/STU SERV</v>
      </c>
      <c r="O579" s="5" t="str">
        <f>VLOOKUP(M579,Vlookups!G:I,3,FALSE)</f>
        <v>DSASS</v>
      </c>
      <c r="P579" s="6">
        <f t="shared" si="201"/>
        <v>1839.26</v>
      </c>
      <c r="Q579" s="6">
        <f t="shared" si="202"/>
        <v>0</v>
      </c>
      <c r="R579" s="6">
        <f t="shared" si="203"/>
        <v>1839.26</v>
      </c>
      <c r="S579" s="6">
        <f t="shared" si="204"/>
        <v>0</v>
      </c>
      <c r="T579" s="6">
        <f t="shared" si="205"/>
        <v>-1839.26</v>
      </c>
      <c r="U579" t="s">
        <v>620</v>
      </c>
      <c r="V579" t="s">
        <v>54</v>
      </c>
      <c r="W579" s="2">
        <v>1839.26</v>
      </c>
      <c r="X579" s="2">
        <v>0</v>
      </c>
      <c r="Y579" s="2">
        <v>1839.26</v>
      </c>
      <c r="Z579" s="2">
        <v>0</v>
      </c>
      <c r="AA579" s="2">
        <v>0</v>
      </c>
      <c r="AB579" s="3">
        <v>-1839.26</v>
      </c>
    </row>
    <row r="580" spans="1:28">
      <c r="A580" s="5" t="str">
        <f t="shared" si="194"/>
        <v>244</v>
      </c>
      <c r="B580" s="5" t="str">
        <f>VLOOKUP(A580,Vlookups!O:P,2,FALSE)</f>
        <v>FED/GRANT</v>
      </c>
      <c r="C580" s="5" t="str">
        <f t="shared" si="181"/>
        <v>E</v>
      </c>
      <c r="D580" s="5" t="str">
        <f t="shared" si="195"/>
        <v>11</v>
      </c>
      <c r="E580" s="5" t="str">
        <f t="shared" si="183"/>
        <v>63--</v>
      </c>
      <c r="F580" s="5" t="str">
        <f>VLOOKUP(E580,Vlookups!K:M,3,FALSE)</f>
        <v>Op Exp</v>
      </c>
      <c r="G580" s="5" t="str">
        <f t="shared" si="196"/>
        <v>6399</v>
      </c>
      <c r="H580" s="5" t="str">
        <f t="shared" si="197"/>
        <v>GENERAL SUPPLIES</v>
      </c>
      <c r="I580" s="5" t="str">
        <f t="shared" si="198"/>
        <v>011</v>
      </c>
      <c r="J580" s="5" t="str">
        <f>VLOOKUP(I580,Vlookups!A:D,2,FALSE)</f>
        <v>GRAND PRAIRIE MIDDLE SCHOOL</v>
      </c>
      <c r="K580" s="5" t="str">
        <f>VLOOKUP(I580,Vlookups!A:D,3,FALSE)</f>
        <v>GRAND PR K8</v>
      </c>
      <c r="L580" s="5" t="str">
        <f t="shared" si="199"/>
        <v>22</v>
      </c>
      <c r="M580" s="5" t="str">
        <f t="shared" si="200"/>
        <v>850</v>
      </c>
      <c r="N580" s="5" t="str">
        <f>VLOOKUP(M580,Vlookups!G:I,2,FALSE)</f>
        <v>DEPUTY SUPT ACADEMICS/STU SERV</v>
      </c>
      <c r="O580" s="5" t="str">
        <f>VLOOKUP(M580,Vlookups!G:I,3,FALSE)</f>
        <v>DSASS</v>
      </c>
      <c r="P580" s="6">
        <f t="shared" si="201"/>
        <v>0</v>
      </c>
      <c r="Q580" s="6">
        <f t="shared" si="202"/>
        <v>0</v>
      </c>
      <c r="R580" s="6">
        <f t="shared" si="203"/>
        <v>0</v>
      </c>
      <c r="S580" s="6">
        <f t="shared" si="204"/>
        <v>1839.26</v>
      </c>
      <c r="T580" s="6">
        <f t="shared" si="205"/>
        <v>1839.26</v>
      </c>
      <c r="U580" t="s">
        <v>621</v>
      </c>
      <c r="V580" t="s">
        <v>54</v>
      </c>
      <c r="W580" s="2">
        <v>0</v>
      </c>
      <c r="X580" s="2">
        <v>0</v>
      </c>
      <c r="Y580" s="2">
        <v>0</v>
      </c>
      <c r="Z580" s="2">
        <v>0</v>
      </c>
      <c r="AA580" s="2">
        <v>1839.26</v>
      </c>
      <c r="AB580" s="2">
        <v>1839.26</v>
      </c>
    </row>
    <row r="581" spans="1:28">
      <c r="A581" s="5" t="str">
        <f t="shared" si="194"/>
        <v>244</v>
      </c>
      <c r="B581" s="5" t="str">
        <f>VLOOKUP(A581,Vlookups!O:P,2,FALSE)</f>
        <v>FED/GRANT</v>
      </c>
      <c r="C581" s="5" t="str">
        <f t="shared" si="181"/>
        <v>E</v>
      </c>
      <c r="D581" s="5" t="str">
        <f t="shared" si="195"/>
        <v>11</v>
      </c>
      <c r="E581" s="5" t="str">
        <f t="shared" si="183"/>
        <v>63--</v>
      </c>
      <c r="F581" s="5" t="str">
        <f>VLOOKUP(E581,Vlookups!K:M,3,FALSE)</f>
        <v>Op Exp</v>
      </c>
      <c r="G581" s="5" t="str">
        <f t="shared" si="196"/>
        <v>6399</v>
      </c>
      <c r="H581" s="5" t="str">
        <f t="shared" si="197"/>
        <v>GENERAL SUPPLIES</v>
      </c>
      <c r="I581" s="5" t="str">
        <f t="shared" si="198"/>
        <v>013</v>
      </c>
      <c r="J581" s="5" t="str">
        <f>VLOOKUP(I581,Vlookups!A:D,2,FALSE)</f>
        <v>NORTH RICHLAND HILLS MIDDLE SC</v>
      </c>
      <c r="K581" s="5" t="str">
        <f>VLOOKUP(I581,Vlookups!A:D,3,FALSE)</f>
        <v>NORTH RICHLAND HILLS K8</v>
      </c>
      <c r="L581" s="5" t="str">
        <f t="shared" si="199"/>
        <v>22</v>
      </c>
      <c r="M581" s="5" t="str">
        <f t="shared" si="200"/>
        <v>850</v>
      </c>
      <c r="N581" s="5" t="str">
        <f>VLOOKUP(M581,Vlookups!G:I,2,FALSE)</f>
        <v>DEPUTY SUPT ACADEMICS/STU SERV</v>
      </c>
      <c r="O581" s="5" t="str">
        <f>VLOOKUP(M581,Vlookups!G:I,3,FALSE)</f>
        <v>DSASS</v>
      </c>
      <c r="P581" s="6">
        <f t="shared" si="201"/>
        <v>1839.26</v>
      </c>
      <c r="Q581" s="6">
        <f t="shared" si="202"/>
        <v>0</v>
      </c>
      <c r="R581" s="6">
        <f t="shared" si="203"/>
        <v>1839.26</v>
      </c>
      <c r="S581" s="6">
        <f t="shared" si="204"/>
        <v>0</v>
      </c>
      <c r="T581" s="6">
        <f t="shared" si="205"/>
        <v>-1839.26</v>
      </c>
      <c r="U581" t="s">
        <v>622</v>
      </c>
      <c r="V581" t="s">
        <v>54</v>
      </c>
      <c r="W581" s="2">
        <v>1839.26</v>
      </c>
      <c r="X581" s="2">
        <v>0</v>
      </c>
      <c r="Y581" s="2">
        <v>1839.26</v>
      </c>
      <c r="Z581" s="2">
        <v>0</v>
      </c>
      <c r="AA581" s="2">
        <v>0</v>
      </c>
      <c r="AB581" s="3">
        <v>-1839.26</v>
      </c>
    </row>
    <row r="582" spans="1:28">
      <c r="A582" s="5" t="str">
        <f t="shared" si="194"/>
        <v>244</v>
      </c>
      <c r="B582" s="5" t="str">
        <f>VLOOKUP(A582,Vlookups!O:P,2,FALSE)</f>
        <v>FED/GRANT</v>
      </c>
      <c r="C582" s="5" t="str">
        <f t="shared" si="181"/>
        <v>E</v>
      </c>
      <c r="D582" s="5" t="str">
        <f t="shared" si="195"/>
        <v>11</v>
      </c>
      <c r="E582" s="5" t="str">
        <f t="shared" si="183"/>
        <v>63--</v>
      </c>
      <c r="F582" s="5" t="str">
        <f>VLOOKUP(E582,Vlookups!K:M,3,FALSE)</f>
        <v>Op Exp</v>
      </c>
      <c r="G582" s="5" t="str">
        <f t="shared" si="196"/>
        <v>6399</v>
      </c>
      <c r="H582" s="5" t="str">
        <f t="shared" si="197"/>
        <v>GENERAL SUPPLIES</v>
      </c>
      <c r="I582" s="5" t="str">
        <f t="shared" si="198"/>
        <v>013</v>
      </c>
      <c r="J582" s="5" t="str">
        <f>VLOOKUP(I582,Vlookups!A:D,2,FALSE)</f>
        <v>NORTH RICHLAND HILLS MIDDLE SC</v>
      </c>
      <c r="K582" s="5" t="str">
        <f>VLOOKUP(I582,Vlookups!A:D,3,FALSE)</f>
        <v>NORTH RICHLAND HILLS K8</v>
      </c>
      <c r="L582" s="5" t="str">
        <f t="shared" si="199"/>
        <v>22</v>
      </c>
      <c r="M582" s="5" t="str">
        <f t="shared" si="200"/>
        <v>850</v>
      </c>
      <c r="N582" s="5" t="str">
        <f>VLOOKUP(M582,Vlookups!G:I,2,FALSE)</f>
        <v>DEPUTY SUPT ACADEMICS/STU SERV</v>
      </c>
      <c r="O582" s="5" t="str">
        <f>VLOOKUP(M582,Vlookups!G:I,3,FALSE)</f>
        <v>DSASS</v>
      </c>
      <c r="P582" s="6">
        <f t="shared" si="201"/>
        <v>0</v>
      </c>
      <c r="Q582" s="6">
        <f t="shared" si="202"/>
        <v>0</v>
      </c>
      <c r="R582" s="6">
        <f t="shared" si="203"/>
        <v>0</v>
      </c>
      <c r="S582" s="6">
        <f t="shared" si="204"/>
        <v>1839.26</v>
      </c>
      <c r="T582" s="6">
        <f t="shared" si="205"/>
        <v>1839.26</v>
      </c>
      <c r="U582" t="s">
        <v>623</v>
      </c>
      <c r="V582" t="s">
        <v>54</v>
      </c>
      <c r="W582" s="2">
        <v>0</v>
      </c>
      <c r="X582" s="2">
        <v>0</v>
      </c>
      <c r="Y582" s="2">
        <v>0</v>
      </c>
      <c r="Z582" s="2">
        <v>0</v>
      </c>
      <c r="AA582" s="2">
        <v>1839.26</v>
      </c>
      <c r="AB582" s="2">
        <v>1839.26</v>
      </c>
    </row>
    <row r="583" spans="1:28">
      <c r="A583" s="5" t="str">
        <f t="shared" ref="A583:A604" si="206">LEFT(U583,3)</f>
        <v>244</v>
      </c>
      <c r="B583" s="5" t="str">
        <f>VLOOKUP(A583,Vlookups!O:P,2,FALSE)</f>
        <v>FED/GRANT</v>
      </c>
      <c r="C583" s="5" t="str">
        <f t="shared" ref="C583:C636" si="207">RIGHT(LEFT(U583,5),1)</f>
        <v>E</v>
      </c>
      <c r="D583" s="5" t="str">
        <f t="shared" ref="D583:D604" si="208">RIGHT(LEFT(U583,8),2)</f>
        <v>11</v>
      </c>
      <c r="E583" s="5" t="str">
        <f t="shared" ref="E583:E636" si="209">CONCATENATE(LEFT(G583,2),"--")</f>
        <v>63--</v>
      </c>
      <c r="F583" s="5" t="str">
        <f>VLOOKUP(E583,Vlookups!K:M,3,FALSE)</f>
        <v>Op Exp</v>
      </c>
      <c r="G583" s="5" t="str">
        <f t="shared" si="196"/>
        <v>6399</v>
      </c>
      <c r="H583" s="5" t="str">
        <f t="shared" si="197"/>
        <v>GENERAL SUPPLIES</v>
      </c>
      <c r="I583" s="5" t="str">
        <f t="shared" si="198"/>
        <v>015</v>
      </c>
      <c r="J583" s="5" t="str">
        <f>VLOOKUP(I583,Vlookups!A:D,2,FALSE)</f>
        <v>KATY MIDDLE SCHOOL</v>
      </c>
      <c r="K583" s="5" t="str">
        <f>VLOOKUP(I583,Vlookups!A:D,3,FALSE)</f>
        <v>KATY K8</v>
      </c>
      <c r="L583" s="5" t="str">
        <f t="shared" si="199"/>
        <v>22</v>
      </c>
      <c r="M583" s="5" t="str">
        <f t="shared" si="200"/>
        <v>850</v>
      </c>
      <c r="N583" s="5" t="str">
        <f>VLOOKUP(M583,Vlookups!G:I,2,FALSE)</f>
        <v>DEPUTY SUPT ACADEMICS/STU SERV</v>
      </c>
      <c r="O583" s="5" t="str">
        <f>VLOOKUP(M583,Vlookups!G:I,3,FALSE)</f>
        <v>DSASS</v>
      </c>
      <c r="P583" s="6">
        <f t="shared" si="201"/>
        <v>1839.26</v>
      </c>
      <c r="Q583" s="6">
        <f t="shared" si="202"/>
        <v>0</v>
      </c>
      <c r="R583" s="6">
        <f t="shared" si="203"/>
        <v>1839.26</v>
      </c>
      <c r="S583" s="6">
        <f t="shared" si="204"/>
        <v>0</v>
      </c>
      <c r="T583" s="6">
        <f t="shared" si="205"/>
        <v>-1839.26</v>
      </c>
      <c r="U583" t="s">
        <v>624</v>
      </c>
      <c r="V583" t="s">
        <v>54</v>
      </c>
      <c r="W583" s="2">
        <v>1839.26</v>
      </c>
      <c r="X583" s="2">
        <v>0</v>
      </c>
      <c r="Y583" s="2">
        <v>1839.26</v>
      </c>
      <c r="Z583" s="2">
        <v>0</v>
      </c>
      <c r="AA583" s="2">
        <v>0</v>
      </c>
      <c r="AB583" s="3">
        <v>-1839.26</v>
      </c>
    </row>
    <row r="584" spans="1:28">
      <c r="A584" s="5" t="str">
        <f t="shared" si="206"/>
        <v>244</v>
      </c>
      <c r="B584" s="5" t="str">
        <f>VLOOKUP(A584,Vlookups!O:P,2,FALSE)</f>
        <v>FED/GRANT</v>
      </c>
      <c r="C584" s="5" t="str">
        <f t="shared" si="207"/>
        <v>E</v>
      </c>
      <c r="D584" s="5" t="str">
        <f t="shared" si="208"/>
        <v>11</v>
      </c>
      <c r="E584" s="5" t="str">
        <f t="shared" si="209"/>
        <v>63--</v>
      </c>
      <c r="F584" s="5" t="str">
        <f>VLOOKUP(E584,Vlookups!K:M,3,FALSE)</f>
        <v>Op Exp</v>
      </c>
      <c r="G584" s="5" t="str">
        <f t="shared" ref="G584:G646" si="210">MID(U584,10,4)</f>
        <v>6399</v>
      </c>
      <c r="H584" s="5" t="str">
        <f t="shared" ref="H584:H646" si="211">V584</f>
        <v>GENERAL SUPPLIES</v>
      </c>
      <c r="I584" s="5" t="str">
        <f t="shared" ref="I584:I646" si="212">LEFT(RIGHT(U584,12),3)</f>
        <v>015</v>
      </c>
      <c r="J584" s="5" t="str">
        <f>VLOOKUP(I584,Vlookups!A:D,2,FALSE)</f>
        <v>KATY MIDDLE SCHOOL</v>
      </c>
      <c r="K584" s="5" t="str">
        <f>VLOOKUP(I584,Vlookups!A:D,3,FALSE)</f>
        <v>KATY K8</v>
      </c>
      <c r="L584" s="5" t="str">
        <f t="shared" ref="L584:L646" si="213">LEFT(RIGHT(U584,6),2)</f>
        <v>22</v>
      </c>
      <c r="M584" s="5" t="str">
        <f t="shared" ref="M584:M646" si="214">RIGHT(U584,3)</f>
        <v>850</v>
      </c>
      <c r="N584" s="5" t="str">
        <f>VLOOKUP(M584,Vlookups!G:I,2,FALSE)</f>
        <v>DEPUTY SUPT ACADEMICS/STU SERV</v>
      </c>
      <c r="O584" s="5" t="str">
        <f>VLOOKUP(M584,Vlookups!G:I,3,FALSE)</f>
        <v>DSASS</v>
      </c>
      <c r="P584" s="6">
        <f t="shared" ref="P584:P646" si="215">W584</f>
        <v>0</v>
      </c>
      <c r="Q584" s="6">
        <f t="shared" ref="Q584:Q646" si="216">X584</f>
        <v>0</v>
      </c>
      <c r="R584" s="6">
        <f t="shared" ref="R584:R646" si="217">Y584</f>
        <v>0</v>
      </c>
      <c r="S584" s="6">
        <f t="shared" ref="S584:S646" si="218">AA584</f>
        <v>1839.26</v>
      </c>
      <c r="T584" s="6">
        <f t="shared" ref="T584:T646" si="219">AB584</f>
        <v>1839.26</v>
      </c>
      <c r="U584" t="s">
        <v>625</v>
      </c>
      <c r="V584" t="s">
        <v>54</v>
      </c>
      <c r="W584" s="2">
        <v>0</v>
      </c>
      <c r="X584" s="2">
        <v>0</v>
      </c>
      <c r="Y584" s="2">
        <v>0</v>
      </c>
      <c r="Z584" s="2">
        <v>0</v>
      </c>
      <c r="AA584" s="2">
        <v>1839.26</v>
      </c>
      <c r="AB584" s="2">
        <v>1839.26</v>
      </c>
    </row>
    <row r="585" spans="1:28">
      <c r="A585" s="5" t="str">
        <f t="shared" si="206"/>
        <v>244</v>
      </c>
      <c r="B585" s="5" t="str">
        <f>VLOOKUP(A585,Vlookups!O:P,2,FALSE)</f>
        <v>FED/GRANT</v>
      </c>
      <c r="C585" s="5" t="str">
        <f t="shared" si="207"/>
        <v>E</v>
      </c>
      <c r="D585" s="5" t="str">
        <f t="shared" si="208"/>
        <v>11</v>
      </c>
      <c r="E585" s="5" t="str">
        <f t="shared" si="209"/>
        <v>63--</v>
      </c>
      <c r="F585" s="5" t="str">
        <f>VLOOKUP(E585,Vlookups!K:M,3,FALSE)</f>
        <v>Op Exp</v>
      </c>
      <c r="G585" s="5" t="str">
        <f t="shared" si="210"/>
        <v>6399</v>
      </c>
      <c r="H585" s="5" t="str">
        <f t="shared" si="211"/>
        <v>GENERAL SUPPLIES</v>
      </c>
      <c r="I585" s="5" t="str">
        <f t="shared" si="212"/>
        <v>017</v>
      </c>
      <c r="J585" s="5" t="str">
        <f>VLOOKUP(I585,Vlookups!A:D,2,FALSE)</f>
        <v>WESTPARK MIDDLE SCHOOL</v>
      </c>
      <c r="K585" s="5" t="str">
        <f>VLOOKUP(I585,Vlookups!A:D,3,FALSE)</f>
        <v>WESTPARK K8</v>
      </c>
      <c r="L585" s="5" t="str">
        <f t="shared" si="213"/>
        <v>22</v>
      </c>
      <c r="M585" s="5" t="str">
        <f t="shared" si="214"/>
        <v>850</v>
      </c>
      <c r="N585" s="5" t="str">
        <f>VLOOKUP(M585,Vlookups!G:I,2,FALSE)</f>
        <v>DEPUTY SUPT ACADEMICS/STU SERV</v>
      </c>
      <c r="O585" s="5" t="str">
        <f>VLOOKUP(M585,Vlookups!G:I,3,FALSE)</f>
        <v>DSASS</v>
      </c>
      <c r="P585" s="6">
        <f t="shared" si="215"/>
        <v>1839.26</v>
      </c>
      <c r="Q585" s="6">
        <f t="shared" si="216"/>
        <v>0</v>
      </c>
      <c r="R585" s="6">
        <f t="shared" si="217"/>
        <v>1839.26</v>
      </c>
      <c r="S585" s="6">
        <f t="shared" si="218"/>
        <v>0</v>
      </c>
      <c r="T585" s="6">
        <f t="shared" si="219"/>
        <v>-1839.26</v>
      </c>
      <c r="U585" t="s">
        <v>626</v>
      </c>
      <c r="V585" t="s">
        <v>54</v>
      </c>
      <c r="W585" s="2">
        <v>1839.26</v>
      </c>
      <c r="X585" s="2">
        <v>0</v>
      </c>
      <c r="Y585" s="2">
        <v>1839.26</v>
      </c>
      <c r="Z585" s="2">
        <v>0</v>
      </c>
      <c r="AA585" s="2">
        <v>0</v>
      </c>
      <c r="AB585" s="3">
        <v>-1839.26</v>
      </c>
    </row>
    <row r="586" spans="1:28">
      <c r="A586" s="5" t="str">
        <f t="shared" si="206"/>
        <v>244</v>
      </c>
      <c r="B586" s="5" t="str">
        <f>VLOOKUP(A586,Vlookups!O:P,2,FALSE)</f>
        <v>FED/GRANT</v>
      </c>
      <c r="C586" s="5" t="str">
        <f t="shared" si="207"/>
        <v>E</v>
      </c>
      <c r="D586" s="5" t="str">
        <f t="shared" si="208"/>
        <v>11</v>
      </c>
      <c r="E586" s="5" t="str">
        <f t="shared" si="209"/>
        <v>63--</v>
      </c>
      <c r="F586" s="5" t="str">
        <f>VLOOKUP(E586,Vlookups!K:M,3,FALSE)</f>
        <v>Op Exp</v>
      </c>
      <c r="G586" s="5" t="str">
        <f t="shared" si="210"/>
        <v>6399</v>
      </c>
      <c r="H586" s="5" t="str">
        <f t="shared" si="211"/>
        <v>GENERAL SUPPLIES</v>
      </c>
      <c r="I586" s="5" t="str">
        <f t="shared" si="212"/>
        <v>017</v>
      </c>
      <c r="J586" s="5" t="str">
        <f>VLOOKUP(I586,Vlookups!A:D,2,FALSE)</f>
        <v>WESTPARK MIDDLE SCHOOL</v>
      </c>
      <c r="K586" s="5" t="str">
        <f>VLOOKUP(I586,Vlookups!A:D,3,FALSE)</f>
        <v>WESTPARK K8</v>
      </c>
      <c r="L586" s="5" t="str">
        <f t="shared" si="213"/>
        <v>22</v>
      </c>
      <c r="M586" s="5" t="str">
        <f t="shared" si="214"/>
        <v>850</v>
      </c>
      <c r="N586" s="5" t="str">
        <f>VLOOKUP(M586,Vlookups!G:I,2,FALSE)</f>
        <v>DEPUTY SUPT ACADEMICS/STU SERV</v>
      </c>
      <c r="O586" s="5" t="str">
        <f>VLOOKUP(M586,Vlookups!G:I,3,FALSE)</f>
        <v>DSASS</v>
      </c>
      <c r="P586" s="6">
        <f t="shared" si="215"/>
        <v>0</v>
      </c>
      <c r="Q586" s="6">
        <f t="shared" si="216"/>
        <v>0</v>
      </c>
      <c r="R586" s="6">
        <f t="shared" si="217"/>
        <v>0</v>
      </c>
      <c r="S586" s="6">
        <f t="shared" si="218"/>
        <v>1839.26</v>
      </c>
      <c r="T586" s="6">
        <f t="shared" si="219"/>
        <v>1839.26</v>
      </c>
      <c r="U586" t="s">
        <v>627</v>
      </c>
      <c r="V586" t="s">
        <v>54</v>
      </c>
      <c r="W586" s="2">
        <v>0</v>
      </c>
      <c r="X586" s="2">
        <v>0</v>
      </c>
      <c r="Y586" s="2">
        <v>0</v>
      </c>
      <c r="Z586" s="2">
        <v>0</v>
      </c>
      <c r="AA586" s="2">
        <v>1839.26</v>
      </c>
      <c r="AB586" s="2">
        <v>1839.26</v>
      </c>
    </row>
    <row r="587" spans="1:28">
      <c r="A587" s="5" t="str">
        <f t="shared" si="206"/>
        <v>244</v>
      </c>
      <c r="B587" s="5" t="str">
        <f>VLOOKUP(A587,Vlookups!O:P,2,FALSE)</f>
        <v>FED/GRANT</v>
      </c>
      <c r="C587" s="5" t="str">
        <f t="shared" si="207"/>
        <v>E</v>
      </c>
      <c r="D587" s="5" t="str">
        <f t="shared" si="208"/>
        <v>11</v>
      </c>
      <c r="E587" s="5" t="str">
        <f t="shared" si="209"/>
        <v>63--</v>
      </c>
      <c r="F587" s="5" t="str">
        <f>VLOOKUP(E587,Vlookups!K:M,3,FALSE)</f>
        <v>Op Exp</v>
      </c>
      <c r="G587" s="5" t="str">
        <f t="shared" si="210"/>
        <v>6399</v>
      </c>
      <c r="H587" s="5" t="str">
        <f t="shared" si="211"/>
        <v>GENERAL SUPPLIES</v>
      </c>
      <c r="I587" s="5" t="str">
        <f t="shared" si="212"/>
        <v>018</v>
      </c>
      <c r="J587" s="5" t="str">
        <f>VLOOKUP(I587,Vlookups!A:D,2,FALSE)</f>
        <v>KATY/WEST PARK HS</v>
      </c>
      <c r="K587" s="5" t="str">
        <f>VLOOKUP(I587,Vlookups!A:D,3,FALSE)</f>
        <v>KATY WESTPARK HS</v>
      </c>
      <c r="L587" s="5" t="str">
        <f t="shared" si="213"/>
        <v>22</v>
      </c>
      <c r="M587" s="5" t="str">
        <f t="shared" si="214"/>
        <v>850</v>
      </c>
      <c r="N587" s="5" t="str">
        <f>VLOOKUP(M587,Vlookups!G:I,2,FALSE)</f>
        <v>DEPUTY SUPT ACADEMICS/STU SERV</v>
      </c>
      <c r="O587" s="5" t="str">
        <f>VLOOKUP(M587,Vlookups!G:I,3,FALSE)</f>
        <v>DSASS</v>
      </c>
      <c r="P587" s="6">
        <f t="shared" si="215"/>
        <v>12655.78</v>
      </c>
      <c r="Q587" s="6">
        <f t="shared" si="216"/>
        <v>332.85</v>
      </c>
      <c r="R587" s="6">
        <f t="shared" si="217"/>
        <v>10218.08</v>
      </c>
      <c r="S587" s="6">
        <f t="shared" si="218"/>
        <v>0</v>
      </c>
      <c r="T587" s="6">
        <f t="shared" si="219"/>
        <v>-12655.78</v>
      </c>
      <c r="U587" t="s">
        <v>628</v>
      </c>
      <c r="V587" t="s">
        <v>54</v>
      </c>
      <c r="W587" s="2">
        <v>12655.78</v>
      </c>
      <c r="X587" s="2">
        <v>332.85</v>
      </c>
      <c r="Y587" s="2">
        <v>10218.08</v>
      </c>
      <c r="Z587" s="2">
        <v>2104.85</v>
      </c>
      <c r="AA587" s="2">
        <v>0</v>
      </c>
      <c r="AB587" s="3">
        <v>-12655.78</v>
      </c>
    </row>
    <row r="588" spans="1:28">
      <c r="A588" s="5" t="str">
        <f t="shared" si="206"/>
        <v>244</v>
      </c>
      <c r="B588" s="5" t="str">
        <f>VLOOKUP(A588,Vlookups!O:P,2,FALSE)</f>
        <v>FED/GRANT</v>
      </c>
      <c r="C588" s="5" t="str">
        <f t="shared" si="207"/>
        <v>E</v>
      </c>
      <c r="D588" s="5" t="str">
        <f t="shared" si="208"/>
        <v>11</v>
      </c>
      <c r="E588" s="5" t="str">
        <f t="shared" si="209"/>
        <v>63--</v>
      </c>
      <c r="F588" s="5" t="str">
        <f>VLOOKUP(E588,Vlookups!K:M,3,FALSE)</f>
        <v>Op Exp</v>
      </c>
      <c r="G588" s="5" t="str">
        <f t="shared" si="210"/>
        <v>6399</v>
      </c>
      <c r="H588" s="5" t="str">
        <f t="shared" si="211"/>
        <v>GENERAL SUPPLIES</v>
      </c>
      <c r="I588" s="5" t="str">
        <f t="shared" si="212"/>
        <v>018</v>
      </c>
      <c r="J588" s="5" t="str">
        <f>VLOOKUP(I588,Vlookups!A:D,2,FALSE)</f>
        <v>KATY/WEST PARK HS</v>
      </c>
      <c r="K588" s="5" t="str">
        <f>VLOOKUP(I588,Vlookups!A:D,3,FALSE)</f>
        <v>KATY WESTPARK HS</v>
      </c>
      <c r="L588" s="5" t="str">
        <f t="shared" si="213"/>
        <v>22</v>
      </c>
      <c r="M588" s="5" t="str">
        <f t="shared" si="214"/>
        <v>939</v>
      </c>
      <c r="N588" s="5" t="str">
        <f>VLOOKUP(M588,Vlookups!G:I,2,FALSE)</f>
        <v>INSTRUCTIONAL MATERIALS</v>
      </c>
      <c r="O588" s="5" t="str">
        <f>VLOOKUP(M588,Vlookups!G:I,3,FALSE)</f>
        <v>DSASS</v>
      </c>
      <c r="P588" s="6">
        <f t="shared" si="215"/>
        <v>1218</v>
      </c>
      <c r="Q588" s="6">
        <f t="shared" si="216"/>
        <v>0</v>
      </c>
      <c r="R588" s="6">
        <f t="shared" si="217"/>
        <v>1218</v>
      </c>
      <c r="S588" s="6">
        <f t="shared" si="218"/>
        <v>0</v>
      </c>
      <c r="T588" s="6">
        <f t="shared" si="219"/>
        <v>-1218</v>
      </c>
      <c r="U588" t="s">
        <v>629</v>
      </c>
      <c r="V588" t="s">
        <v>54</v>
      </c>
      <c r="W588" s="2">
        <v>1218</v>
      </c>
      <c r="X588" s="2">
        <v>0</v>
      </c>
      <c r="Y588" s="2">
        <v>1218</v>
      </c>
      <c r="Z588" s="2">
        <v>0</v>
      </c>
      <c r="AA588" s="2">
        <v>0</v>
      </c>
      <c r="AB588" s="3">
        <v>-1218</v>
      </c>
    </row>
    <row r="589" spans="1:28">
      <c r="A589" s="5" t="str">
        <f t="shared" si="206"/>
        <v>244</v>
      </c>
      <c r="B589" s="5" t="str">
        <f>VLOOKUP(A589,Vlookups!O:P,2,FALSE)</f>
        <v>FED/GRANT</v>
      </c>
      <c r="C589" s="5" t="str">
        <f t="shared" si="207"/>
        <v>E</v>
      </c>
      <c r="D589" s="5" t="str">
        <f t="shared" si="208"/>
        <v>11</v>
      </c>
      <c r="E589" s="5" t="str">
        <f t="shared" si="209"/>
        <v>63--</v>
      </c>
      <c r="F589" s="5" t="str">
        <f>VLOOKUP(E589,Vlookups!K:M,3,FALSE)</f>
        <v>Op Exp</v>
      </c>
      <c r="G589" s="5" t="str">
        <f t="shared" si="210"/>
        <v>6399</v>
      </c>
      <c r="H589" s="5" t="str">
        <f t="shared" si="211"/>
        <v>GENERAL SUPPLIES</v>
      </c>
      <c r="I589" s="5" t="str">
        <f t="shared" si="212"/>
        <v>018</v>
      </c>
      <c r="J589" s="5" t="str">
        <f>VLOOKUP(I589,Vlookups!A:D,2,FALSE)</f>
        <v>KATY/WEST PARK HS</v>
      </c>
      <c r="K589" s="5" t="str">
        <f>VLOOKUP(I589,Vlookups!A:D,3,FALSE)</f>
        <v>KATY WESTPARK HS</v>
      </c>
      <c r="L589" s="5" t="str">
        <f t="shared" si="213"/>
        <v>22</v>
      </c>
      <c r="M589" s="5" t="str">
        <f t="shared" si="214"/>
        <v>850</v>
      </c>
      <c r="N589" s="5" t="str">
        <f>VLOOKUP(M589,Vlookups!G:I,2,FALSE)</f>
        <v>DEPUTY SUPT ACADEMICS/STU SERV</v>
      </c>
      <c r="O589" s="5" t="str">
        <f>VLOOKUP(M589,Vlookups!G:I,3,FALSE)</f>
        <v>DSASS</v>
      </c>
      <c r="P589" s="6">
        <f t="shared" si="215"/>
        <v>0</v>
      </c>
      <c r="Q589" s="6">
        <f t="shared" si="216"/>
        <v>0</v>
      </c>
      <c r="R589" s="6">
        <f t="shared" si="217"/>
        <v>0</v>
      </c>
      <c r="S589" s="6">
        <f t="shared" si="218"/>
        <v>12655.78</v>
      </c>
      <c r="T589" s="6">
        <f t="shared" si="219"/>
        <v>12655.78</v>
      </c>
      <c r="U589" t="s">
        <v>630</v>
      </c>
      <c r="V589" t="s">
        <v>54</v>
      </c>
      <c r="W589" s="2">
        <v>0</v>
      </c>
      <c r="X589" s="2">
        <v>0</v>
      </c>
      <c r="Y589" s="2">
        <v>0</v>
      </c>
      <c r="Z589" s="2">
        <v>0</v>
      </c>
      <c r="AA589" s="2">
        <v>12655.78</v>
      </c>
      <c r="AB589" s="2">
        <v>12655.78</v>
      </c>
    </row>
    <row r="590" spans="1:28">
      <c r="A590" s="5" t="str">
        <f t="shared" si="206"/>
        <v>244</v>
      </c>
      <c r="B590" s="5" t="str">
        <f>VLOOKUP(A590,Vlookups!O:P,2,FALSE)</f>
        <v>FED/GRANT</v>
      </c>
      <c r="C590" s="5" t="str">
        <f t="shared" si="207"/>
        <v>E</v>
      </c>
      <c r="D590" s="5" t="str">
        <f t="shared" si="208"/>
        <v>11</v>
      </c>
      <c r="E590" s="5" t="str">
        <f t="shared" si="209"/>
        <v>63--</v>
      </c>
      <c r="F590" s="5" t="str">
        <f>VLOOKUP(E590,Vlookups!K:M,3,FALSE)</f>
        <v>Op Exp</v>
      </c>
      <c r="G590" s="5" t="str">
        <f t="shared" si="210"/>
        <v>6399</v>
      </c>
      <c r="H590" s="5" t="str">
        <f t="shared" si="211"/>
        <v>GENERAL SUPPLIES</v>
      </c>
      <c r="I590" s="5" t="str">
        <f t="shared" si="212"/>
        <v>018</v>
      </c>
      <c r="J590" s="5" t="str">
        <f>VLOOKUP(I590,Vlookups!A:D,2,FALSE)</f>
        <v>KATY/WEST PARK HS</v>
      </c>
      <c r="K590" s="5" t="str">
        <f>VLOOKUP(I590,Vlookups!A:D,3,FALSE)</f>
        <v>KATY WESTPARK HS</v>
      </c>
      <c r="L590" s="5" t="str">
        <f t="shared" si="213"/>
        <v>22</v>
      </c>
      <c r="M590" s="5" t="str">
        <f t="shared" si="214"/>
        <v>939</v>
      </c>
      <c r="N590" s="5" t="str">
        <f>VLOOKUP(M590,Vlookups!G:I,2,FALSE)</f>
        <v>INSTRUCTIONAL MATERIALS</v>
      </c>
      <c r="O590" s="5" t="str">
        <f>VLOOKUP(M590,Vlookups!G:I,3,FALSE)</f>
        <v>DSASS</v>
      </c>
      <c r="P590" s="6">
        <f t="shared" si="215"/>
        <v>0</v>
      </c>
      <c r="Q590" s="6">
        <f t="shared" si="216"/>
        <v>0</v>
      </c>
      <c r="R590" s="6">
        <f t="shared" si="217"/>
        <v>0</v>
      </c>
      <c r="S590" s="6">
        <f t="shared" si="218"/>
        <v>1218</v>
      </c>
      <c r="T590" s="6">
        <f t="shared" si="219"/>
        <v>1218</v>
      </c>
      <c r="U590" t="s">
        <v>631</v>
      </c>
      <c r="V590" t="s">
        <v>54</v>
      </c>
      <c r="W590" s="2">
        <v>0</v>
      </c>
      <c r="X590" s="2">
        <v>0</v>
      </c>
      <c r="Y590" s="2">
        <v>0</v>
      </c>
      <c r="Z590" s="2">
        <v>0</v>
      </c>
      <c r="AA590" s="2">
        <v>1218</v>
      </c>
      <c r="AB590" s="2">
        <v>1218</v>
      </c>
    </row>
    <row r="591" spans="1:28">
      <c r="A591" s="5" t="str">
        <f t="shared" si="206"/>
        <v>244</v>
      </c>
      <c r="B591" s="5" t="str">
        <f>VLOOKUP(A591,Vlookups!O:P,2,FALSE)</f>
        <v>FED/GRANT</v>
      </c>
      <c r="C591" s="5" t="str">
        <f t="shared" si="207"/>
        <v>E</v>
      </c>
      <c r="D591" s="5" t="str">
        <f t="shared" si="208"/>
        <v>11</v>
      </c>
      <c r="E591" s="5" t="str">
        <f t="shared" si="209"/>
        <v>63--</v>
      </c>
      <c r="F591" s="5" t="str">
        <f>VLOOKUP(E591,Vlookups!K:M,3,FALSE)</f>
        <v>Op Exp</v>
      </c>
      <c r="G591" s="5" t="str">
        <f t="shared" si="210"/>
        <v>6399</v>
      </c>
      <c r="H591" s="5" t="str">
        <f t="shared" si="211"/>
        <v>GENERAL SUPPLIES</v>
      </c>
      <c r="I591" s="5" t="str">
        <f t="shared" si="212"/>
        <v>020</v>
      </c>
      <c r="J591" s="5" t="str">
        <f>VLOOKUP(I591,Vlookups!A:D,2,FALSE)</f>
        <v>LANCASTER MIDDLE SCHOOL</v>
      </c>
      <c r="K591" s="5" t="str">
        <f>VLOOKUP(I591,Vlookups!A:D,3,FALSE)</f>
        <v>LANCASTER K8</v>
      </c>
      <c r="L591" s="5" t="str">
        <f t="shared" si="213"/>
        <v>22</v>
      </c>
      <c r="M591" s="5" t="str">
        <f t="shared" si="214"/>
        <v>850</v>
      </c>
      <c r="N591" s="5" t="str">
        <f>VLOOKUP(M591,Vlookups!G:I,2,FALSE)</f>
        <v>DEPUTY SUPT ACADEMICS/STU SERV</v>
      </c>
      <c r="O591" s="5" t="str">
        <f>VLOOKUP(M591,Vlookups!G:I,3,FALSE)</f>
        <v>DSASS</v>
      </c>
      <c r="P591" s="6">
        <f t="shared" si="215"/>
        <v>1839.26</v>
      </c>
      <c r="Q591" s="6">
        <f t="shared" si="216"/>
        <v>0</v>
      </c>
      <c r="R591" s="6">
        <f t="shared" si="217"/>
        <v>1839.36</v>
      </c>
      <c r="S591" s="6">
        <f t="shared" si="218"/>
        <v>0</v>
      </c>
      <c r="T591" s="6">
        <f t="shared" si="219"/>
        <v>-1839.26</v>
      </c>
      <c r="U591" t="s">
        <v>632</v>
      </c>
      <c r="V591" t="s">
        <v>54</v>
      </c>
      <c r="W591" s="2">
        <v>1839.26</v>
      </c>
      <c r="X591" s="2">
        <v>0</v>
      </c>
      <c r="Y591" s="2">
        <v>1839.36</v>
      </c>
      <c r="Z591" s="3">
        <v>-0.1</v>
      </c>
      <c r="AA591" s="2">
        <v>0</v>
      </c>
      <c r="AB591" s="3">
        <v>-1839.26</v>
      </c>
    </row>
    <row r="592" spans="1:28">
      <c r="A592" s="5" t="str">
        <f t="shared" si="206"/>
        <v>244</v>
      </c>
      <c r="B592" s="5" t="str">
        <f>VLOOKUP(A592,Vlookups!O:P,2,FALSE)</f>
        <v>FED/GRANT</v>
      </c>
      <c r="C592" s="5" t="str">
        <f t="shared" si="207"/>
        <v>E</v>
      </c>
      <c r="D592" s="5" t="str">
        <f t="shared" si="208"/>
        <v>11</v>
      </c>
      <c r="E592" s="5" t="str">
        <f t="shared" si="209"/>
        <v>63--</v>
      </c>
      <c r="F592" s="5" t="str">
        <f>VLOOKUP(E592,Vlookups!K:M,3,FALSE)</f>
        <v>Op Exp</v>
      </c>
      <c r="G592" s="5" t="str">
        <f t="shared" si="210"/>
        <v>6399</v>
      </c>
      <c r="H592" s="5" t="str">
        <f t="shared" si="211"/>
        <v>GENERAL SUPPLIES</v>
      </c>
      <c r="I592" s="5" t="str">
        <f t="shared" si="212"/>
        <v>020</v>
      </c>
      <c r="J592" s="5" t="str">
        <f>VLOOKUP(I592,Vlookups!A:D,2,FALSE)</f>
        <v>LANCASTER MIDDLE SCHOOL</v>
      </c>
      <c r="K592" s="5" t="str">
        <f>VLOOKUP(I592,Vlookups!A:D,3,FALSE)</f>
        <v>LANCASTER K8</v>
      </c>
      <c r="L592" s="5" t="str">
        <f t="shared" si="213"/>
        <v>22</v>
      </c>
      <c r="M592" s="5" t="str">
        <f t="shared" si="214"/>
        <v>850</v>
      </c>
      <c r="N592" s="5" t="str">
        <f>VLOOKUP(M592,Vlookups!G:I,2,FALSE)</f>
        <v>DEPUTY SUPT ACADEMICS/STU SERV</v>
      </c>
      <c r="O592" s="5" t="str">
        <f>VLOOKUP(M592,Vlookups!G:I,3,FALSE)</f>
        <v>DSASS</v>
      </c>
      <c r="P592" s="6">
        <f t="shared" si="215"/>
        <v>0</v>
      </c>
      <c r="Q592" s="6">
        <f t="shared" si="216"/>
        <v>0</v>
      </c>
      <c r="R592" s="6">
        <f t="shared" si="217"/>
        <v>0</v>
      </c>
      <c r="S592" s="6">
        <f t="shared" si="218"/>
        <v>1839.26</v>
      </c>
      <c r="T592" s="6">
        <f t="shared" si="219"/>
        <v>1839.26</v>
      </c>
      <c r="U592" t="s">
        <v>633</v>
      </c>
      <c r="V592" t="s">
        <v>54</v>
      </c>
      <c r="W592" s="2">
        <v>0</v>
      </c>
      <c r="X592" s="2">
        <v>0</v>
      </c>
      <c r="Y592" s="2">
        <v>0</v>
      </c>
      <c r="Z592" s="2">
        <v>0</v>
      </c>
      <c r="AA592" s="2">
        <v>1839.26</v>
      </c>
      <c r="AB592" s="2">
        <v>1839.26</v>
      </c>
    </row>
    <row r="593" spans="1:28">
      <c r="A593" s="5" t="str">
        <f t="shared" si="206"/>
        <v>244</v>
      </c>
      <c r="B593" s="5" t="str">
        <f>VLOOKUP(A593,Vlookups!O:P,2,FALSE)</f>
        <v>FED/GRANT</v>
      </c>
      <c r="C593" s="5" t="str">
        <f t="shared" si="207"/>
        <v>E</v>
      </c>
      <c r="D593" s="5" t="str">
        <f t="shared" si="208"/>
        <v>11</v>
      </c>
      <c r="E593" s="5" t="str">
        <f t="shared" si="209"/>
        <v>63--</v>
      </c>
      <c r="F593" s="5" t="str">
        <f>VLOOKUP(E593,Vlookups!K:M,3,FALSE)</f>
        <v>Op Exp</v>
      </c>
      <c r="G593" s="5" t="str">
        <f t="shared" si="210"/>
        <v>6399</v>
      </c>
      <c r="H593" s="5" t="str">
        <f t="shared" si="211"/>
        <v>GENERAL SUPPLIES</v>
      </c>
      <c r="I593" s="5" t="str">
        <f t="shared" si="212"/>
        <v>022</v>
      </c>
      <c r="J593" s="5" t="str">
        <f>VLOOKUP(I593,Vlookups!A:D,2,FALSE)</f>
        <v>WOODHAVEN MIDDLE SCHOOL</v>
      </c>
      <c r="K593" s="5" t="str">
        <f>VLOOKUP(I593,Vlookups!A:D,3,FALSE)</f>
        <v>WOODHAVEN K8</v>
      </c>
      <c r="L593" s="5" t="str">
        <f t="shared" si="213"/>
        <v>22</v>
      </c>
      <c r="M593" s="5" t="str">
        <f t="shared" si="214"/>
        <v>850</v>
      </c>
      <c r="N593" s="5" t="str">
        <f>VLOOKUP(M593,Vlookups!G:I,2,FALSE)</f>
        <v>DEPUTY SUPT ACADEMICS/STU SERV</v>
      </c>
      <c r="O593" s="5" t="str">
        <f>VLOOKUP(M593,Vlookups!G:I,3,FALSE)</f>
        <v>DSASS</v>
      </c>
      <c r="P593" s="6">
        <f t="shared" si="215"/>
        <v>1839.26</v>
      </c>
      <c r="Q593" s="6">
        <f t="shared" si="216"/>
        <v>0</v>
      </c>
      <c r="R593" s="6">
        <f t="shared" si="217"/>
        <v>1839.26</v>
      </c>
      <c r="S593" s="6">
        <f t="shared" si="218"/>
        <v>0</v>
      </c>
      <c r="T593" s="6">
        <f t="shared" si="219"/>
        <v>-1839.26</v>
      </c>
      <c r="U593" t="s">
        <v>634</v>
      </c>
      <c r="V593" t="s">
        <v>54</v>
      </c>
      <c r="W593" s="2">
        <v>1839.26</v>
      </c>
      <c r="X593" s="2">
        <v>0</v>
      </c>
      <c r="Y593" s="2">
        <v>1839.26</v>
      </c>
      <c r="Z593" s="2">
        <v>0</v>
      </c>
      <c r="AA593" s="2">
        <v>0</v>
      </c>
      <c r="AB593" s="3">
        <v>-1839.26</v>
      </c>
    </row>
    <row r="594" spans="1:28">
      <c r="A594" s="5" t="str">
        <f t="shared" si="206"/>
        <v>244</v>
      </c>
      <c r="B594" s="5" t="str">
        <f>VLOOKUP(A594,Vlookups!O:P,2,FALSE)</f>
        <v>FED/GRANT</v>
      </c>
      <c r="C594" s="5" t="str">
        <f t="shared" si="207"/>
        <v>E</v>
      </c>
      <c r="D594" s="5" t="str">
        <f t="shared" si="208"/>
        <v>11</v>
      </c>
      <c r="E594" s="5" t="str">
        <f t="shared" si="209"/>
        <v>63--</v>
      </c>
      <c r="F594" s="5" t="str">
        <f>VLOOKUP(E594,Vlookups!K:M,3,FALSE)</f>
        <v>Op Exp</v>
      </c>
      <c r="G594" s="5" t="str">
        <f t="shared" si="210"/>
        <v>6399</v>
      </c>
      <c r="H594" s="5" t="str">
        <f t="shared" si="211"/>
        <v>GENERAL SUPPLIES</v>
      </c>
      <c r="I594" s="5" t="str">
        <f t="shared" si="212"/>
        <v>022</v>
      </c>
      <c r="J594" s="5" t="str">
        <f>VLOOKUP(I594,Vlookups!A:D,2,FALSE)</f>
        <v>WOODHAVEN MIDDLE SCHOOL</v>
      </c>
      <c r="K594" s="5" t="str">
        <f>VLOOKUP(I594,Vlookups!A:D,3,FALSE)</f>
        <v>WOODHAVEN K8</v>
      </c>
      <c r="L594" s="5" t="str">
        <f t="shared" si="213"/>
        <v>22</v>
      </c>
      <c r="M594" s="5" t="str">
        <f t="shared" si="214"/>
        <v>850</v>
      </c>
      <c r="N594" s="5" t="str">
        <f>VLOOKUP(M594,Vlookups!G:I,2,FALSE)</f>
        <v>DEPUTY SUPT ACADEMICS/STU SERV</v>
      </c>
      <c r="O594" s="5" t="str">
        <f>VLOOKUP(M594,Vlookups!G:I,3,FALSE)</f>
        <v>DSASS</v>
      </c>
      <c r="P594" s="6">
        <f t="shared" si="215"/>
        <v>0</v>
      </c>
      <c r="Q594" s="6">
        <f t="shared" si="216"/>
        <v>0</v>
      </c>
      <c r="R594" s="6">
        <f t="shared" si="217"/>
        <v>0</v>
      </c>
      <c r="S594" s="6">
        <f t="shared" si="218"/>
        <v>1839.26</v>
      </c>
      <c r="T594" s="6">
        <f t="shared" si="219"/>
        <v>1839.26</v>
      </c>
      <c r="U594" t="s">
        <v>635</v>
      </c>
      <c r="V594" t="s">
        <v>54</v>
      </c>
      <c r="W594" s="2">
        <v>0</v>
      </c>
      <c r="X594" s="2">
        <v>0</v>
      </c>
      <c r="Y594" s="2">
        <v>0</v>
      </c>
      <c r="Z594" s="2">
        <v>0</v>
      </c>
      <c r="AA594" s="2">
        <v>1839.26</v>
      </c>
      <c r="AB594" s="2">
        <v>1839.26</v>
      </c>
    </row>
    <row r="595" spans="1:28">
      <c r="A595" s="5" t="str">
        <f t="shared" si="206"/>
        <v>244</v>
      </c>
      <c r="B595" s="5" t="str">
        <f>VLOOKUP(A595,Vlookups!O:P,2,FALSE)</f>
        <v>FED/GRANT</v>
      </c>
      <c r="C595" s="5" t="str">
        <f t="shared" si="207"/>
        <v>E</v>
      </c>
      <c r="D595" s="5" t="str">
        <f t="shared" si="208"/>
        <v>11</v>
      </c>
      <c r="E595" s="5" t="str">
        <f t="shared" si="209"/>
        <v>63--</v>
      </c>
      <c r="F595" s="5" t="str">
        <f>VLOOKUP(E595,Vlookups!K:M,3,FALSE)</f>
        <v>Op Exp</v>
      </c>
      <c r="G595" s="5" t="str">
        <f t="shared" si="210"/>
        <v>6399</v>
      </c>
      <c r="H595" s="5" t="str">
        <f t="shared" si="211"/>
        <v>GENERAL SUPPLIES</v>
      </c>
      <c r="I595" s="5" t="str">
        <f t="shared" si="212"/>
        <v>024</v>
      </c>
      <c r="J595" s="5" t="str">
        <f>VLOOKUP(I595,Vlookups!A:D,2,FALSE)</f>
        <v>SAGINAW MIDDLE SCHOOL</v>
      </c>
      <c r="K595" s="5" t="str">
        <f>VLOOKUP(I595,Vlookups!A:D,3,FALSE)</f>
        <v>SAGINAW K8</v>
      </c>
      <c r="L595" s="5" t="str">
        <f t="shared" si="213"/>
        <v>22</v>
      </c>
      <c r="M595" s="5" t="str">
        <f t="shared" si="214"/>
        <v>850</v>
      </c>
      <c r="N595" s="5" t="str">
        <f>VLOOKUP(M595,Vlookups!G:I,2,FALSE)</f>
        <v>DEPUTY SUPT ACADEMICS/STU SERV</v>
      </c>
      <c r="O595" s="5" t="str">
        <f>VLOOKUP(M595,Vlookups!G:I,3,FALSE)</f>
        <v>DSASS</v>
      </c>
      <c r="P595" s="6">
        <f t="shared" si="215"/>
        <v>1839.26</v>
      </c>
      <c r="Q595" s="6">
        <f t="shared" si="216"/>
        <v>0</v>
      </c>
      <c r="R595" s="6">
        <f t="shared" si="217"/>
        <v>1839.26</v>
      </c>
      <c r="S595" s="6">
        <f t="shared" si="218"/>
        <v>0</v>
      </c>
      <c r="T595" s="6">
        <f t="shared" si="219"/>
        <v>-1839.26</v>
      </c>
      <c r="U595" t="s">
        <v>636</v>
      </c>
      <c r="V595" t="s">
        <v>54</v>
      </c>
      <c r="W595" s="2">
        <v>1839.26</v>
      </c>
      <c r="X595" s="2">
        <v>0</v>
      </c>
      <c r="Y595" s="2">
        <v>1839.26</v>
      </c>
      <c r="Z595" s="2">
        <v>0</v>
      </c>
      <c r="AA595" s="2">
        <v>0</v>
      </c>
      <c r="AB595" s="3">
        <v>-1839.26</v>
      </c>
    </row>
    <row r="596" spans="1:28">
      <c r="A596" s="5" t="str">
        <f t="shared" si="206"/>
        <v>244</v>
      </c>
      <c r="B596" s="5" t="str">
        <f>VLOOKUP(A596,Vlookups!O:P,2,FALSE)</f>
        <v>FED/GRANT</v>
      </c>
      <c r="C596" s="5" t="str">
        <f t="shared" si="207"/>
        <v>E</v>
      </c>
      <c r="D596" s="5" t="str">
        <f t="shared" si="208"/>
        <v>11</v>
      </c>
      <c r="E596" s="5" t="str">
        <f t="shared" si="209"/>
        <v>63--</v>
      </c>
      <c r="F596" s="5" t="str">
        <f>VLOOKUP(E596,Vlookups!K:M,3,FALSE)</f>
        <v>Op Exp</v>
      </c>
      <c r="G596" s="5" t="str">
        <f t="shared" si="210"/>
        <v>6399</v>
      </c>
      <c r="H596" s="5" t="str">
        <f t="shared" si="211"/>
        <v>GENERAL SUPPLIES</v>
      </c>
      <c r="I596" s="5" t="str">
        <f t="shared" si="212"/>
        <v>024</v>
      </c>
      <c r="J596" s="5" t="str">
        <f>VLOOKUP(I596,Vlookups!A:D,2,FALSE)</f>
        <v>SAGINAW MIDDLE SCHOOL</v>
      </c>
      <c r="K596" s="5" t="str">
        <f>VLOOKUP(I596,Vlookups!A:D,3,FALSE)</f>
        <v>SAGINAW K8</v>
      </c>
      <c r="L596" s="5" t="str">
        <f t="shared" si="213"/>
        <v>22</v>
      </c>
      <c r="M596" s="5" t="str">
        <f t="shared" si="214"/>
        <v>850</v>
      </c>
      <c r="N596" s="5" t="str">
        <f>VLOOKUP(M596,Vlookups!G:I,2,FALSE)</f>
        <v>DEPUTY SUPT ACADEMICS/STU SERV</v>
      </c>
      <c r="O596" s="5" t="str">
        <f>VLOOKUP(M596,Vlookups!G:I,3,FALSE)</f>
        <v>DSASS</v>
      </c>
      <c r="P596" s="6">
        <f t="shared" si="215"/>
        <v>0</v>
      </c>
      <c r="Q596" s="6">
        <f t="shared" si="216"/>
        <v>0</v>
      </c>
      <c r="R596" s="6">
        <f t="shared" si="217"/>
        <v>0</v>
      </c>
      <c r="S596" s="6">
        <f t="shared" si="218"/>
        <v>1839.26</v>
      </c>
      <c r="T596" s="6">
        <f t="shared" si="219"/>
        <v>1839.26</v>
      </c>
      <c r="U596" t="s">
        <v>637</v>
      </c>
      <c r="V596" t="s">
        <v>54</v>
      </c>
      <c r="W596" s="2">
        <v>0</v>
      </c>
      <c r="X596" s="2">
        <v>0</v>
      </c>
      <c r="Y596" s="2">
        <v>0</v>
      </c>
      <c r="Z596" s="2">
        <v>0</v>
      </c>
      <c r="AA596" s="2">
        <v>1839.26</v>
      </c>
      <c r="AB596" s="2">
        <v>1839.26</v>
      </c>
    </row>
    <row r="597" spans="1:28">
      <c r="A597" s="5" t="str">
        <f t="shared" si="206"/>
        <v>244</v>
      </c>
      <c r="B597" s="5" t="str">
        <f>VLOOKUP(A597,Vlookups!O:P,2,FALSE)</f>
        <v>FED/GRANT</v>
      </c>
      <c r="C597" s="5" t="str">
        <f t="shared" si="207"/>
        <v>E</v>
      </c>
      <c r="D597" s="5" t="str">
        <f t="shared" si="208"/>
        <v>11</v>
      </c>
      <c r="E597" s="5" t="str">
        <f t="shared" si="209"/>
        <v>63--</v>
      </c>
      <c r="F597" s="5" t="str">
        <f>VLOOKUP(E597,Vlookups!K:M,3,FALSE)</f>
        <v>Op Exp</v>
      </c>
      <c r="G597" s="5" t="str">
        <f t="shared" si="210"/>
        <v>6399</v>
      </c>
      <c r="H597" s="5" t="str">
        <f t="shared" si="211"/>
        <v>GENERAL SUPPLIES</v>
      </c>
      <c r="I597" s="5" t="str">
        <f t="shared" si="212"/>
        <v>026</v>
      </c>
      <c r="J597" s="5" t="str">
        <f>VLOOKUP(I597,Vlookups!A:D,2,FALSE)</f>
        <v>WM LAKES MIDDLE SCHOOL</v>
      </c>
      <c r="K597" s="5" t="str">
        <f>VLOOKUP(I597,Vlookups!A:D,3,FALSE)</f>
        <v>WINDMILL LAKES K8</v>
      </c>
      <c r="L597" s="5" t="str">
        <f t="shared" si="213"/>
        <v>22</v>
      </c>
      <c r="M597" s="5" t="str">
        <f t="shared" si="214"/>
        <v>850</v>
      </c>
      <c r="N597" s="5" t="str">
        <f>VLOOKUP(M597,Vlookups!G:I,2,FALSE)</f>
        <v>DEPUTY SUPT ACADEMICS/STU SERV</v>
      </c>
      <c r="O597" s="5" t="str">
        <f>VLOOKUP(M597,Vlookups!G:I,3,FALSE)</f>
        <v>DSASS</v>
      </c>
      <c r="P597" s="6">
        <f t="shared" si="215"/>
        <v>1839.26</v>
      </c>
      <c r="Q597" s="6">
        <f t="shared" si="216"/>
        <v>0</v>
      </c>
      <c r="R597" s="6">
        <f t="shared" si="217"/>
        <v>1839.26</v>
      </c>
      <c r="S597" s="6">
        <f t="shared" si="218"/>
        <v>0</v>
      </c>
      <c r="T597" s="6">
        <f t="shared" si="219"/>
        <v>-1839.26</v>
      </c>
      <c r="U597" t="s">
        <v>638</v>
      </c>
      <c r="V597" t="s">
        <v>54</v>
      </c>
      <c r="W597" s="2">
        <v>1839.26</v>
      </c>
      <c r="X597" s="2">
        <v>0</v>
      </c>
      <c r="Y597" s="2">
        <v>1839.26</v>
      </c>
      <c r="Z597" s="2">
        <v>0</v>
      </c>
      <c r="AA597" s="2">
        <v>0</v>
      </c>
      <c r="AB597" s="3">
        <v>-1839.26</v>
      </c>
    </row>
    <row r="598" spans="1:28">
      <c r="A598" s="5" t="str">
        <f t="shared" si="206"/>
        <v>244</v>
      </c>
      <c r="B598" s="5" t="str">
        <f>VLOOKUP(A598,Vlookups!O:P,2,FALSE)</f>
        <v>FED/GRANT</v>
      </c>
      <c r="C598" s="5" t="str">
        <f t="shared" si="207"/>
        <v>E</v>
      </c>
      <c r="D598" s="5" t="str">
        <f t="shared" si="208"/>
        <v>11</v>
      </c>
      <c r="E598" s="5" t="str">
        <f t="shared" si="209"/>
        <v>63--</v>
      </c>
      <c r="F598" s="5" t="str">
        <f>VLOOKUP(E598,Vlookups!K:M,3,FALSE)</f>
        <v>Op Exp</v>
      </c>
      <c r="G598" s="5" t="str">
        <f t="shared" si="210"/>
        <v>6399</v>
      </c>
      <c r="H598" s="5" t="str">
        <f t="shared" si="211"/>
        <v>GENERAL SUPPLIES</v>
      </c>
      <c r="I598" s="5" t="str">
        <f t="shared" si="212"/>
        <v>026</v>
      </c>
      <c r="J598" s="5" t="str">
        <f>VLOOKUP(I598,Vlookups!A:D,2,FALSE)</f>
        <v>WM LAKES MIDDLE SCHOOL</v>
      </c>
      <c r="K598" s="5" t="str">
        <f>VLOOKUP(I598,Vlookups!A:D,3,FALSE)</f>
        <v>WINDMILL LAKES K8</v>
      </c>
      <c r="L598" s="5" t="str">
        <f t="shared" si="213"/>
        <v>22</v>
      </c>
      <c r="M598" s="5" t="str">
        <f t="shared" si="214"/>
        <v>850</v>
      </c>
      <c r="N598" s="5" t="str">
        <f>VLOOKUP(M598,Vlookups!G:I,2,FALSE)</f>
        <v>DEPUTY SUPT ACADEMICS/STU SERV</v>
      </c>
      <c r="O598" s="5" t="str">
        <f>VLOOKUP(M598,Vlookups!G:I,3,FALSE)</f>
        <v>DSASS</v>
      </c>
      <c r="P598" s="6">
        <f t="shared" si="215"/>
        <v>0</v>
      </c>
      <c r="Q598" s="6">
        <f t="shared" si="216"/>
        <v>0</v>
      </c>
      <c r="R598" s="6">
        <f t="shared" si="217"/>
        <v>0</v>
      </c>
      <c r="S598" s="6">
        <f t="shared" si="218"/>
        <v>1839.26</v>
      </c>
      <c r="T598" s="6">
        <f t="shared" si="219"/>
        <v>1839.26</v>
      </c>
      <c r="U598" t="s">
        <v>639</v>
      </c>
      <c r="V598" t="s">
        <v>54</v>
      </c>
      <c r="W598" s="2">
        <v>0</v>
      </c>
      <c r="X598" s="2">
        <v>0</v>
      </c>
      <c r="Y598" s="2">
        <v>0</v>
      </c>
      <c r="Z598" s="2">
        <v>0</v>
      </c>
      <c r="AA598" s="2">
        <v>1839.26</v>
      </c>
      <c r="AB598" s="2">
        <v>1839.26</v>
      </c>
    </row>
    <row r="599" spans="1:28">
      <c r="A599" s="5" t="str">
        <f t="shared" si="206"/>
        <v>244</v>
      </c>
      <c r="B599" s="5" t="str">
        <f>VLOOKUP(A599,Vlookups!O:P,2,FALSE)</f>
        <v>FED/GRANT</v>
      </c>
      <c r="C599" s="5" t="str">
        <f t="shared" si="207"/>
        <v>E</v>
      </c>
      <c r="D599" s="5" t="str">
        <f t="shared" si="208"/>
        <v>11</v>
      </c>
      <c r="E599" s="5" t="str">
        <f t="shared" si="209"/>
        <v>63--</v>
      </c>
      <c r="F599" s="5" t="str">
        <f>VLOOKUP(E599,Vlookups!K:M,3,FALSE)</f>
        <v>Op Exp</v>
      </c>
      <c r="G599" s="5" t="str">
        <f t="shared" si="210"/>
        <v>6399</v>
      </c>
      <c r="H599" s="5" t="str">
        <f t="shared" si="211"/>
        <v>GENERAL SUPPLIES</v>
      </c>
      <c r="I599" s="5" t="str">
        <f t="shared" si="212"/>
        <v>028</v>
      </c>
      <c r="J599" s="5" t="str">
        <f>VLOOKUP(I599,Vlookups!A:D,2,FALSE)</f>
        <v>HOUSTON OREM MIDDLE SCHOOL</v>
      </c>
      <c r="K599" s="5" t="str">
        <f>VLOOKUP(I599,Vlookups!A:D,3,FALSE)</f>
        <v>OREM K8</v>
      </c>
      <c r="L599" s="5" t="str">
        <f t="shared" si="213"/>
        <v>22</v>
      </c>
      <c r="M599" s="5" t="str">
        <f t="shared" si="214"/>
        <v>850</v>
      </c>
      <c r="N599" s="5" t="str">
        <f>VLOOKUP(M599,Vlookups!G:I,2,FALSE)</f>
        <v>DEPUTY SUPT ACADEMICS/STU SERV</v>
      </c>
      <c r="O599" s="5" t="str">
        <f>VLOOKUP(M599,Vlookups!G:I,3,FALSE)</f>
        <v>DSASS</v>
      </c>
      <c r="P599" s="6">
        <f t="shared" si="215"/>
        <v>0</v>
      </c>
      <c r="Q599" s="6">
        <f t="shared" si="216"/>
        <v>0</v>
      </c>
      <c r="R599" s="6">
        <f t="shared" si="217"/>
        <v>1839.26</v>
      </c>
      <c r="S599" s="6">
        <f t="shared" si="218"/>
        <v>0</v>
      </c>
      <c r="T599" s="6">
        <f t="shared" si="219"/>
        <v>0</v>
      </c>
      <c r="U599" t="s">
        <v>640</v>
      </c>
      <c r="V599" t="s">
        <v>54</v>
      </c>
      <c r="W599" s="2">
        <v>0</v>
      </c>
      <c r="X599" s="2">
        <v>0</v>
      </c>
      <c r="Y599" s="2">
        <v>1839.26</v>
      </c>
      <c r="Z599" s="3">
        <v>-1839.26</v>
      </c>
      <c r="AA599" s="2">
        <v>0</v>
      </c>
      <c r="AB599" s="2">
        <v>0</v>
      </c>
    </row>
    <row r="600" spans="1:28">
      <c r="A600" s="5" t="str">
        <f t="shared" si="206"/>
        <v>244</v>
      </c>
      <c r="B600" s="5" t="str">
        <f>VLOOKUP(A600,Vlookups!O:P,2,FALSE)</f>
        <v>FED/GRANT</v>
      </c>
      <c r="C600" s="5" t="str">
        <f t="shared" si="207"/>
        <v>E</v>
      </c>
      <c r="D600" s="5" t="str">
        <f t="shared" si="208"/>
        <v>11</v>
      </c>
      <c r="E600" s="5" t="str">
        <f t="shared" si="209"/>
        <v>63--</v>
      </c>
      <c r="F600" s="5" t="str">
        <f>VLOOKUP(E600,Vlookups!K:M,3,FALSE)</f>
        <v>Op Exp</v>
      </c>
      <c r="G600" s="5" t="str">
        <f t="shared" si="210"/>
        <v>6399</v>
      </c>
      <c r="H600" s="5" t="str">
        <f t="shared" si="211"/>
        <v>GENERAL SUPPLIES</v>
      </c>
      <c r="I600" s="5" t="str">
        <f t="shared" si="212"/>
        <v>031</v>
      </c>
      <c r="J600" s="5" t="str">
        <f>VLOOKUP(I600,Vlookups!A:D,2,FALSE)</f>
        <v>COLLEGE STATION MIDDLE SCHOOL</v>
      </c>
      <c r="K600" s="5" t="str">
        <f>VLOOKUP(I600,Vlookups!A:D,3,FALSE)</f>
        <v>COLLEGE STATION K8</v>
      </c>
      <c r="L600" s="5" t="str">
        <f t="shared" si="213"/>
        <v>22</v>
      </c>
      <c r="M600" s="5" t="str">
        <f t="shared" si="214"/>
        <v>850</v>
      </c>
      <c r="N600" s="5" t="str">
        <f>VLOOKUP(M600,Vlookups!G:I,2,FALSE)</f>
        <v>DEPUTY SUPT ACADEMICS/STU SERV</v>
      </c>
      <c r="O600" s="5" t="str">
        <f>VLOOKUP(M600,Vlookups!G:I,3,FALSE)</f>
        <v>DSASS</v>
      </c>
      <c r="P600" s="6">
        <f t="shared" si="215"/>
        <v>0</v>
      </c>
      <c r="Q600" s="6">
        <f t="shared" si="216"/>
        <v>0</v>
      </c>
      <c r="R600" s="6">
        <f t="shared" si="217"/>
        <v>1839.26</v>
      </c>
      <c r="S600" s="6">
        <f t="shared" si="218"/>
        <v>0</v>
      </c>
      <c r="T600" s="6">
        <f t="shared" si="219"/>
        <v>0</v>
      </c>
      <c r="U600" t="s">
        <v>641</v>
      </c>
      <c r="V600" t="s">
        <v>54</v>
      </c>
      <c r="W600" s="2">
        <v>0</v>
      </c>
      <c r="X600" s="2">
        <v>0</v>
      </c>
      <c r="Y600" s="2">
        <v>1839.26</v>
      </c>
      <c r="Z600" s="3">
        <v>-1839.26</v>
      </c>
      <c r="AA600" s="2">
        <v>0</v>
      </c>
      <c r="AB600" s="2">
        <v>0</v>
      </c>
    </row>
    <row r="601" spans="1:28">
      <c r="A601" s="5" t="str">
        <f t="shared" si="206"/>
        <v>244</v>
      </c>
      <c r="B601" s="5" t="str">
        <f>VLOOKUP(A601,Vlookups!O:P,2,FALSE)</f>
        <v>FED/GRANT</v>
      </c>
      <c r="C601" s="5" t="str">
        <f t="shared" si="207"/>
        <v>E</v>
      </c>
      <c r="D601" s="5" t="str">
        <f t="shared" si="208"/>
        <v>11</v>
      </c>
      <c r="E601" s="5" t="str">
        <f t="shared" si="209"/>
        <v>63--</v>
      </c>
      <c r="F601" s="5" t="str">
        <f>VLOOKUP(E601,Vlookups!K:M,3,FALSE)</f>
        <v>Op Exp</v>
      </c>
      <c r="G601" s="5" t="str">
        <f t="shared" si="210"/>
        <v>6399</v>
      </c>
      <c r="H601" s="5" t="str">
        <f t="shared" si="211"/>
        <v>GENERAL SUPPLIES</v>
      </c>
      <c r="I601" s="5" t="str">
        <f t="shared" si="212"/>
        <v>032</v>
      </c>
      <c r="J601" s="5" t="str">
        <f>VLOOKUP(I601,Vlookups!A:D,2,FALSE)</f>
        <v>LANCASTER HS</v>
      </c>
      <c r="K601" s="5" t="str">
        <f>VLOOKUP(I601,Vlookups!A:D,3,FALSE)</f>
        <v>LANCASTER HS</v>
      </c>
      <c r="L601" s="5" t="str">
        <f t="shared" si="213"/>
        <v>22</v>
      </c>
      <c r="M601" s="5" t="str">
        <f t="shared" si="214"/>
        <v>850</v>
      </c>
      <c r="N601" s="5" t="str">
        <f>VLOOKUP(M601,Vlookups!G:I,2,FALSE)</f>
        <v>DEPUTY SUPT ACADEMICS/STU SERV</v>
      </c>
      <c r="O601" s="5" t="str">
        <f>VLOOKUP(M601,Vlookups!G:I,3,FALSE)</f>
        <v>DSASS</v>
      </c>
      <c r="P601" s="6">
        <f t="shared" si="215"/>
        <v>0</v>
      </c>
      <c r="Q601" s="6">
        <f t="shared" si="216"/>
        <v>665.73</v>
      </c>
      <c r="R601" s="6">
        <f t="shared" si="217"/>
        <v>16422.080000000002</v>
      </c>
      <c r="S601" s="6">
        <f t="shared" si="218"/>
        <v>0</v>
      </c>
      <c r="T601" s="6">
        <f t="shared" si="219"/>
        <v>0</v>
      </c>
      <c r="U601" t="s">
        <v>642</v>
      </c>
      <c r="V601" t="s">
        <v>54</v>
      </c>
      <c r="W601" s="2">
        <v>0</v>
      </c>
      <c r="X601" s="2">
        <v>665.73</v>
      </c>
      <c r="Y601" s="2">
        <v>16422.080000000002</v>
      </c>
      <c r="Z601" s="3">
        <v>-17087.810000000001</v>
      </c>
      <c r="AA601" s="2">
        <v>0</v>
      </c>
      <c r="AB601" s="2">
        <v>0</v>
      </c>
    </row>
    <row r="602" spans="1:28">
      <c r="A602" s="5" t="str">
        <f t="shared" si="206"/>
        <v>244</v>
      </c>
      <c r="B602" s="5" t="str">
        <f>VLOOKUP(A602,Vlookups!O:P,2,FALSE)</f>
        <v>FED/GRANT</v>
      </c>
      <c r="C602" s="5" t="str">
        <f t="shared" si="207"/>
        <v>E</v>
      </c>
      <c r="D602" s="5" t="str">
        <f t="shared" si="208"/>
        <v>11</v>
      </c>
      <c r="E602" s="5" t="str">
        <f t="shared" si="209"/>
        <v>63--</v>
      </c>
      <c r="F602" s="5" t="str">
        <f>VLOOKUP(E602,Vlookups!K:M,3,FALSE)</f>
        <v>Op Exp</v>
      </c>
      <c r="G602" s="5" t="str">
        <f t="shared" si="210"/>
        <v>6399</v>
      </c>
      <c r="H602" s="5" t="str">
        <f t="shared" si="211"/>
        <v>GENERAL SUPPLIES</v>
      </c>
      <c r="I602" s="5" t="str">
        <f t="shared" si="212"/>
        <v>033</v>
      </c>
      <c r="J602" s="5" t="str">
        <f>VLOOKUP(I602,Vlookups!A:D,2,FALSE)</f>
        <v>WINDMILL LAKES HS</v>
      </c>
      <c r="K602" s="5" t="str">
        <f>VLOOKUP(I602,Vlookups!A:D,3,FALSE)</f>
        <v>WINDMILL LAKES HS</v>
      </c>
      <c r="L602" s="5" t="str">
        <f t="shared" si="213"/>
        <v>22</v>
      </c>
      <c r="M602" s="5" t="str">
        <f t="shared" si="214"/>
        <v>850</v>
      </c>
      <c r="N602" s="5" t="str">
        <f>VLOOKUP(M602,Vlookups!G:I,2,FALSE)</f>
        <v>DEPUTY SUPT ACADEMICS/STU SERV</v>
      </c>
      <c r="O602" s="5" t="str">
        <f>VLOOKUP(M602,Vlookups!G:I,3,FALSE)</f>
        <v>DSASS</v>
      </c>
      <c r="P602" s="6">
        <f t="shared" si="215"/>
        <v>0</v>
      </c>
      <c r="Q602" s="6">
        <f t="shared" si="216"/>
        <v>0</v>
      </c>
      <c r="R602" s="6">
        <f t="shared" si="217"/>
        <v>3076.03</v>
      </c>
      <c r="S602" s="6">
        <f t="shared" si="218"/>
        <v>0</v>
      </c>
      <c r="T602" s="6">
        <f t="shared" si="219"/>
        <v>0</v>
      </c>
      <c r="U602" t="s">
        <v>643</v>
      </c>
      <c r="V602" t="s">
        <v>54</v>
      </c>
      <c r="W602" s="2">
        <v>0</v>
      </c>
      <c r="X602" s="2">
        <v>0</v>
      </c>
      <c r="Y602" s="2">
        <v>3076.03</v>
      </c>
      <c r="Z602" s="3">
        <v>-3076.03</v>
      </c>
      <c r="AA602" s="2">
        <v>0</v>
      </c>
      <c r="AB602" s="2">
        <v>0</v>
      </c>
    </row>
    <row r="603" spans="1:28">
      <c r="A603" s="5" t="str">
        <f t="shared" si="206"/>
        <v>244</v>
      </c>
      <c r="B603" s="5" t="str">
        <f>VLOOKUP(A603,Vlookups!O:P,2,FALSE)</f>
        <v>FED/GRANT</v>
      </c>
      <c r="C603" s="5" t="str">
        <f t="shared" si="207"/>
        <v>E</v>
      </c>
      <c r="D603" s="5" t="str">
        <f t="shared" si="208"/>
        <v>11</v>
      </c>
      <c r="E603" s="5" t="str">
        <f t="shared" si="209"/>
        <v>63--</v>
      </c>
      <c r="F603" s="5" t="str">
        <f>VLOOKUP(E603,Vlookups!K:M,3,FALSE)</f>
        <v>Op Exp</v>
      </c>
      <c r="G603" s="5" t="str">
        <f t="shared" si="210"/>
        <v>6399</v>
      </c>
      <c r="H603" s="5" t="str">
        <f t="shared" si="211"/>
        <v>GENERAL SUPPLIES</v>
      </c>
      <c r="I603" s="5" t="str">
        <f t="shared" si="212"/>
        <v>034</v>
      </c>
      <c r="J603" s="5" t="str">
        <f>VLOOKUP(I603,Vlookups!A:D,2,FALSE)</f>
        <v>AGGIELAND HIGH SCHOOL</v>
      </c>
      <c r="K603" s="5" t="str">
        <f>VLOOKUP(I603,Vlookups!A:D,3,FALSE)</f>
        <v>AGGIELAND HS</v>
      </c>
      <c r="L603" s="5" t="str">
        <f t="shared" si="213"/>
        <v>22</v>
      </c>
      <c r="M603" s="5" t="str">
        <f t="shared" si="214"/>
        <v>850</v>
      </c>
      <c r="N603" s="5" t="str">
        <f>VLOOKUP(M603,Vlookups!G:I,2,FALSE)</f>
        <v>DEPUTY SUPT ACADEMICS/STU SERV</v>
      </c>
      <c r="O603" s="5" t="str">
        <f>VLOOKUP(M603,Vlookups!G:I,3,FALSE)</f>
        <v>DSASS</v>
      </c>
      <c r="P603" s="6">
        <f t="shared" si="215"/>
        <v>0</v>
      </c>
      <c r="Q603" s="6">
        <f t="shared" si="216"/>
        <v>66.59</v>
      </c>
      <c r="R603" s="6">
        <f t="shared" si="217"/>
        <v>4394.63</v>
      </c>
      <c r="S603" s="6">
        <f t="shared" si="218"/>
        <v>0</v>
      </c>
      <c r="T603" s="6">
        <f t="shared" si="219"/>
        <v>0</v>
      </c>
      <c r="U603" t="s">
        <v>644</v>
      </c>
      <c r="V603" t="s">
        <v>54</v>
      </c>
      <c r="W603" s="2">
        <v>0</v>
      </c>
      <c r="X603" s="2">
        <v>66.59</v>
      </c>
      <c r="Y603" s="2">
        <v>4394.63</v>
      </c>
      <c r="Z603" s="3">
        <v>-4461.22</v>
      </c>
      <c r="AA603" s="2">
        <v>0</v>
      </c>
      <c r="AB603" s="2">
        <v>0</v>
      </c>
    </row>
    <row r="604" spans="1:28">
      <c r="A604" s="5" t="str">
        <f t="shared" si="206"/>
        <v>244</v>
      </c>
      <c r="B604" s="5" t="str">
        <f>VLOOKUP(A604,Vlookups!O:P,2,FALSE)</f>
        <v>FED/GRANT</v>
      </c>
      <c r="C604" s="5" t="str">
        <f t="shared" si="207"/>
        <v>E</v>
      </c>
      <c r="D604" s="5" t="str">
        <f t="shared" si="208"/>
        <v>11</v>
      </c>
      <c r="E604" s="5" t="str">
        <f t="shared" si="209"/>
        <v>63--</v>
      </c>
      <c r="F604" s="5" t="str">
        <f>VLOOKUP(E604,Vlookups!K:M,3,FALSE)</f>
        <v>Op Exp</v>
      </c>
      <c r="G604" s="5" t="str">
        <f t="shared" si="210"/>
        <v>6399</v>
      </c>
      <c r="H604" s="5" t="str">
        <f t="shared" si="211"/>
        <v>GENERAL SUPPLIES</v>
      </c>
      <c r="I604" s="5" t="str">
        <f t="shared" si="212"/>
        <v>041</v>
      </c>
      <c r="J604" s="5" t="str">
        <f>VLOOKUP(I604,Vlookups!A:D,2,FALSE)</f>
        <v>BG Rarmiez Middle School</v>
      </c>
      <c r="K604" s="5" t="str">
        <f>VLOOKUP(I604,Vlookups!A:D,3,FALSE)</f>
        <v>BG RAMIREZ K8</v>
      </c>
      <c r="L604" s="5" t="str">
        <f t="shared" si="213"/>
        <v>22</v>
      </c>
      <c r="M604" s="5" t="str">
        <f t="shared" si="214"/>
        <v>850</v>
      </c>
      <c r="N604" s="5" t="str">
        <f>VLOOKUP(M604,Vlookups!G:I,2,FALSE)</f>
        <v>DEPUTY SUPT ACADEMICS/STU SERV</v>
      </c>
      <c r="O604" s="5" t="str">
        <f>VLOOKUP(M604,Vlookups!G:I,3,FALSE)</f>
        <v>DSASS</v>
      </c>
      <c r="P604" s="6">
        <f t="shared" si="215"/>
        <v>0</v>
      </c>
      <c r="Q604" s="6">
        <f t="shared" si="216"/>
        <v>0</v>
      </c>
      <c r="R604" s="6">
        <f t="shared" si="217"/>
        <v>1839.26</v>
      </c>
      <c r="S604" s="6">
        <f t="shared" si="218"/>
        <v>0</v>
      </c>
      <c r="T604" s="6">
        <f t="shared" si="219"/>
        <v>0</v>
      </c>
      <c r="U604" t="s">
        <v>645</v>
      </c>
      <c r="V604" t="s">
        <v>54</v>
      </c>
      <c r="W604" s="2">
        <v>0</v>
      </c>
      <c r="X604" s="2">
        <v>0</v>
      </c>
      <c r="Y604" s="2">
        <v>1839.26</v>
      </c>
      <c r="Z604" s="3">
        <v>-1839.26</v>
      </c>
      <c r="AA604" s="2">
        <v>0</v>
      </c>
      <c r="AB604" s="2">
        <v>0</v>
      </c>
    </row>
    <row r="605" spans="1:28">
      <c r="A605" s="5" t="str">
        <f t="shared" ref="A605:A636" si="220">LEFT(U605,3)</f>
        <v>244</v>
      </c>
      <c r="B605" s="5" t="str">
        <f>VLOOKUP(A605,Vlookups!O:P,2,FALSE)</f>
        <v>FED/GRANT</v>
      </c>
      <c r="C605" s="5" t="str">
        <f t="shared" si="207"/>
        <v>E</v>
      </c>
      <c r="D605" s="5" t="str">
        <f t="shared" ref="D605:D636" si="221">RIGHT(LEFT(U605,8),2)</f>
        <v>11</v>
      </c>
      <c r="E605" s="5" t="str">
        <f t="shared" si="209"/>
        <v>63--</v>
      </c>
      <c r="F605" s="5" t="str">
        <f>VLOOKUP(E605,Vlookups!K:M,3,FALSE)</f>
        <v>Op Exp</v>
      </c>
      <c r="G605" s="5" t="str">
        <f t="shared" si="210"/>
        <v>6399</v>
      </c>
      <c r="H605" s="5" t="str">
        <f t="shared" si="211"/>
        <v>GENERAL SUPPLIES</v>
      </c>
      <c r="I605" s="5" t="str">
        <f t="shared" si="212"/>
        <v>044</v>
      </c>
      <c r="J605" s="5" t="str">
        <f>VLOOKUP(I605,Vlookups!A:D,2,FALSE)</f>
        <v>MSG Ramirez Middle School</v>
      </c>
      <c r="K605" s="5" t="str">
        <f>VLOOKUP(I605,Vlookups!A:D,3,FALSE)</f>
        <v>MSG RAMIREZ K8</v>
      </c>
      <c r="L605" s="5" t="str">
        <f t="shared" si="213"/>
        <v>22</v>
      </c>
      <c r="M605" s="5" t="str">
        <f t="shared" si="214"/>
        <v>850</v>
      </c>
      <c r="N605" s="5" t="str">
        <f>VLOOKUP(M605,Vlookups!G:I,2,FALSE)</f>
        <v>DEPUTY SUPT ACADEMICS/STU SERV</v>
      </c>
      <c r="O605" s="5" t="str">
        <f>VLOOKUP(M605,Vlookups!G:I,3,FALSE)</f>
        <v>DSASS</v>
      </c>
      <c r="P605" s="6">
        <f t="shared" si="215"/>
        <v>0</v>
      </c>
      <c r="Q605" s="6">
        <f t="shared" si="216"/>
        <v>0</v>
      </c>
      <c r="R605" s="6">
        <f t="shared" si="217"/>
        <v>1839.26</v>
      </c>
      <c r="S605" s="6">
        <f t="shared" si="218"/>
        <v>0</v>
      </c>
      <c r="T605" s="6">
        <f t="shared" si="219"/>
        <v>0</v>
      </c>
      <c r="U605" t="s">
        <v>646</v>
      </c>
      <c r="V605" t="s">
        <v>54</v>
      </c>
      <c r="W605" s="2">
        <v>0</v>
      </c>
      <c r="X605" s="2">
        <v>0</v>
      </c>
      <c r="Y605" s="2">
        <v>1839.26</v>
      </c>
      <c r="Z605" s="3">
        <v>-1839.26</v>
      </c>
      <c r="AA605" s="2">
        <v>0</v>
      </c>
      <c r="AB605" s="2">
        <v>0</v>
      </c>
    </row>
    <row r="606" spans="1:28">
      <c r="A606" s="5" t="str">
        <f t="shared" si="220"/>
        <v>244</v>
      </c>
      <c r="B606" s="5" t="str">
        <f>VLOOKUP(A606,Vlookups!O:P,2,FALSE)</f>
        <v>FED/GRANT</v>
      </c>
      <c r="C606" s="5" t="str">
        <f t="shared" si="207"/>
        <v>E</v>
      </c>
      <c r="D606" s="5" t="str">
        <f t="shared" si="221"/>
        <v>11</v>
      </c>
      <c r="E606" s="5" t="str">
        <f t="shared" si="209"/>
        <v>63--</v>
      </c>
      <c r="F606" s="5" t="str">
        <f>VLOOKUP(E606,Vlookups!K:M,3,FALSE)</f>
        <v>Op Exp</v>
      </c>
      <c r="G606" s="5" t="str">
        <f t="shared" si="210"/>
        <v>6399</v>
      </c>
      <c r="H606" s="5" t="str">
        <f t="shared" si="211"/>
        <v>GENERAL SUPPLIES</v>
      </c>
      <c r="I606" s="5" t="str">
        <f t="shared" si="212"/>
        <v>045</v>
      </c>
      <c r="J606" s="5" t="str">
        <f>VLOOKUP(I606,Vlookups!A:D,2,FALSE)</f>
        <v>Liberty HS</v>
      </c>
      <c r="K606" s="5" t="str">
        <f>VLOOKUP(I606,Vlookups!A:D,3,FALSE)</f>
        <v>LIBERTY HS</v>
      </c>
      <c r="L606" s="5" t="str">
        <f t="shared" si="213"/>
        <v>22</v>
      </c>
      <c r="M606" s="5" t="str">
        <f t="shared" si="214"/>
        <v>850</v>
      </c>
      <c r="N606" s="5" t="str">
        <f>VLOOKUP(M606,Vlookups!G:I,2,FALSE)</f>
        <v>DEPUTY SUPT ACADEMICS/STU SERV</v>
      </c>
      <c r="O606" s="5" t="str">
        <f>VLOOKUP(M606,Vlookups!G:I,3,FALSE)</f>
        <v>DSASS</v>
      </c>
      <c r="P606" s="6">
        <f t="shared" si="215"/>
        <v>0</v>
      </c>
      <c r="Q606" s="6">
        <f t="shared" si="216"/>
        <v>167.85</v>
      </c>
      <c r="R606" s="6">
        <f t="shared" si="217"/>
        <v>5465.05</v>
      </c>
      <c r="S606" s="6">
        <f t="shared" si="218"/>
        <v>0</v>
      </c>
      <c r="T606" s="6">
        <f t="shared" si="219"/>
        <v>0</v>
      </c>
      <c r="U606" t="s">
        <v>647</v>
      </c>
      <c r="V606" t="s">
        <v>54</v>
      </c>
      <c r="W606" s="2">
        <v>0</v>
      </c>
      <c r="X606" s="2">
        <v>167.85</v>
      </c>
      <c r="Y606" s="2">
        <v>5465.05</v>
      </c>
      <c r="Z606" s="3">
        <v>-5632.9</v>
      </c>
      <c r="AA606" s="2">
        <v>0</v>
      </c>
      <c r="AB606" s="2">
        <v>0</v>
      </c>
    </row>
    <row r="607" spans="1:28">
      <c r="A607" s="5" t="str">
        <f t="shared" si="220"/>
        <v>244</v>
      </c>
      <c r="B607" s="5" t="str">
        <f>VLOOKUP(A607,Vlookups!O:P,2,FALSE)</f>
        <v>FED/GRANT</v>
      </c>
      <c r="C607" s="5" t="str">
        <f t="shared" si="207"/>
        <v>E</v>
      </c>
      <c r="D607" s="5" t="str">
        <f t="shared" si="221"/>
        <v>11</v>
      </c>
      <c r="E607" s="5" t="str">
        <f t="shared" si="209"/>
        <v>63--</v>
      </c>
      <c r="F607" s="5" t="str">
        <f>VLOOKUP(E607,Vlookups!K:M,3,FALSE)</f>
        <v>Op Exp</v>
      </c>
      <c r="G607" s="5" t="str">
        <f t="shared" si="210"/>
        <v>6399</v>
      </c>
      <c r="H607" s="5" t="str">
        <f t="shared" si="211"/>
        <v>GENERAL SUPPLIES</v>
      </c>
      <c r="I607" s="5" t="str">
        <f t="shared" si="212"/>
        <v>999</v>
      </c>
      <c r="J607" s="5" t="str">
        <f>VLOOKUP(I607,Vlookups!A:D,2,FALSE)</f>
        <v>CHARTER WIDE</v>
      </c>
      <c r="K607" s="5" t="str">
        <f>VLOOKUP(I607,Vlookups!A:D,3,FALSE)</f>
        <v>CHARTER WIDE</v>
      </c>
      <c r="L607" s="5" t="str">
        <f t="shared" si="213"/>
        <v>22</v>
      </c>
      <c r="M607" s="5" t="str">
        <f t="shared" si="214"/>
        <v>850</v>
      </c>
      <c r="N607" s="5" t="str">
        <f>VLOOKUP(M607,Vlookups!G:I,2,FALSE)</f>
        <v>DEPUTY SUPT ACADEMICS/STU SERV</v>
      </c>
      <c r="O607" s="5" t="str">
        <f>VLOOKUP(M607,Vlookups!G:I,3,FALSE)</f>
        <v>DSASS</v>
      </c>
      <c r="P607" s="6">
        <f t="shared" si="215"/>
        <v>103485.66</v>
      </c>
      <c r="Q607" s="6">
        <f t="shared" si="216"/>
        <v>0</v>
      </c>
      <c r="R607" s="6">
        <f t="shared" si="217"/>
        <v>33759.54</v>
      </c>
      <c r="S607" s="6">
        <f t="shared" si="218"/>
        <v>0</v>
      </c>
      <c r="T607" s="6">
        <f t="shared" si="219"/>
        <v>-103485.66</v>
      </c>
      <c r="U607" t="s">
        <v>648</v>
      </c>
      <c r="V607" t="s">
        <v>54</v>
      </c>
      <c r="W607" s="2">
        <v>103485.66</v>
      </c>
      <c r="X607" s="2">
        <v>0</v>
      </c>
      <c r="Y607" s="2">
        <v>33759.54</v>
      </c>
      <c r="Z607" s="2">
        <v>69726.12</v>
      </c>
      <c r="AA607" s="2">
        <v>0</v>
      </c>
      <c r="AB607" s="3">
        <v>-103485.66</v>
      </c>
    </row>
    <row r="608" spans="1:28">
      <c r="A608" s="5" t="str">
        <f t="shared" si="220"/>
        <v>244</v>
      </c>
      <c r="B608" s="5" t="str">
        <f>VLOOKUP(A608,Vlookups!O:P,2,FALSE)</f>
        <v>FED/GRANT</v>
      </c>
      <c r="C608" s="5" t="str">
        <f t="shared" si="207"/>
        <v>E</v>
      </c>
      <c r="D608" s="5" t="str">
        <f t="shared" si="221"/>
        <v>11</v>
      </c>
      <c r="E608" s="5" t="str">
        <f t="shared" si="209"/>
        <v>63--</v>
      </c>
      <c r="F608" s="5" t="str">
        <f>VLOOKUP(E608,Vlookups!K:M,3,FALSE)</f>
        <v>Op Exp</v>
      </c>
      <c r="G608" s="5" t="str">
        <f t="shared" si="210"/>
        <v>6399</v>
      </c>
      <c r="H608" s="5" t="str">
        <f t="shared" si="211"/>
        <v>GENERAL SUPPLIES</v>
      </c>
      <c r="I608" s="5" t="str">
        <f t="shared" si="212"/>
        <v>999</v>
      </c>
      <c r="J608" s="5" t="str">
        <f>VLOOKUP(I608,Vlookups!A:D,2,FALSE)</f>
        <v>CHARTER WIDE</v>
      </c>
      <c r="K608" s="5" t="str">
        <f>VLOOKUP(I608,Vlookups!A:D,3,FALSE)</f>
        <v>CHARTER WIDE</v>
      </c>
      <c r="L608" s="5" t="str">
        <f t="shared" si="213"/>
        <v>22</v>
      </c>
      <c r="M608" s="5" t="str">
        <f t="shared" si="214"/>
        <v>850</v>
      </c>
      <c r="N608" s="5" t="str">
        <f>VLOOKUP(M608,Vlookups!G:I,2,FALSE)</f>
        <v>DEPUTY SUPT ACADEMICS/STU SERV</v>
      </c>
      <c r="O608" s="5" t="str">
        <f>VLOOKUP(M608,Vlookups!G:I,3,FALSE)</f>
        <v>DSASS</v>
      </c>
      <c r="P608" s="6">
        <f t="shared" si="215"/>
        <v>0</v>
      </c>
      <c r="Q608" s="6">
        <f t="shared" si="216"/>
        <v>0</v>
      </c>
      <c r="R608" s="6">
        <f t="shared" si="217"/>
        <v>0</v>
      </c>
      <c r="S608" s="6">
        <f t="shared" si="218"/>
        <v>103485.66</v>
      </c>
      <c r="T608" s="6">
        <f t="shared" si="219"/>
        <v>103485.66</v>
      </c>
      <c r="U608" t="s">
        <v>649</v>
      </c>
      <c r="V608" t="s">
        <v>54</v>
      </c>
      <c r="W608" s="2">
        <v>0</v>
      </c>
      <c r="X608" s="2">
        <v>0</v>
      </c>
      <c r="Y608" s="2">
        <v>0</v>
      </c>
      <c r="Z608" s="2">
        <v>0</v>
      </c>
      <c r="AA608" s="2">
        <v>103485.66</v>
      </c>
      <c r="AB608" s="2">
        <v>103485.66</v>
      </c>
    </row>
    <row r="609" spans="1:28">
      <c r="A609" s="5" t="str">
        <f t="shared" si="220"/>
        <v>244</v>
      </c>
      <c r="B609" s="5" t="str">
        <f>VLOOKUP(A609,Vlookups!O:P,2,FALSE)</f>
        <v>FED/GRANT</v>
      </c>
      <c r="C609" s="5" t="str">
        <f t="shared" si="207"/>
        <v>E</v>
      </c>
      <c r="D609" s="5" t="str">
        <f t="shared" si="221"/>
        <v>12</v>
      </c>
      <c r="E609" s="5" t="str">
        <f t="shared" si="209"/>
        <v>63--</v>
      </c>
      <c r="F609" s="5" t="str">
        <f>VLOOKUP(E609,Vlookups!K:M,3,FALSE)</f>
        <v>Op Exp</v>
      </c>
      <c r="G609" s="5" t="str">
        <f t="shared" si="210"/>
        <v>6321</v>
      </c>
      <c r="H609" s="5" t="str">
        <f t="shared" si="211"/>
        <v>TEXTBOOKS</v>
      </c>
      <c r="I609" s="5" t="str">
        <f t="shared" si="212"/>
        <v>018</v>
      </c>
      <c r="J609" s="5" t="str">
        <f>VLOOKUP(I609,Vlookups!A:D,2,FALSE)</f>
        <v>KATY/WEST PARK HS</v>
      </c>
      <c r="K609" s="5" t="str">
        <f>VLOOKUP(I609,Vlookups!A:D,3,FALSE)</f>
        <v>KATY WESTPARK HS</v>
      </c>
      <c r="L609" s="5" t="str">
        <f t="shared" si="213"/>
        <v>22</v>
      </c>
      <c r="M609" s="5" t="str">
        <f t="shared" si="214"/>
        <v>850</v>
      </c>
      <c r="N609" s="5" t="str">
        <f>VLOOKUP(M609,Vlookups!G:I,2,FALSE)</f>
        <v>DEPUTY SUPT ACADEMICS/STU SERV</v>
      </c>
      <c r="O609" s="5" t="str">
        <f>VLOOKUP(M609,Vlookups!G:I,3,FALSE)</f>
        <v>DSASS</v>
      </c>
      <c r="P609" s="6">
        <f t="shared" si="215"/>
        <v>0</v>
      </c>
      <c r="Q609" s="6">
        <f t="shared" si="216"/>
        <v>0</v>
      </c>
      <c r="R609" s="6">
        <f t="shared" si="217"/>
        <v>5133.0600000000004</v>
      </c>
      <c r="S609" s="6">
        <f t="shared" si="218"/>
        <v>0</v>
      </c>
      <c r="T609" s="6">
        <f t="shared" si="219"/>
        <v>0</v>
      </c>
      <c r="U609" t="s">
        <v>650</v>
      </c>
      <c r="V609" t="s">
        <v>29</v>
      </c>
      <c r="W609" s="2">
        <v>0</v>
      </c>
      <c r="X609" s="2">
        <v>0</v>
      </c>
      <c r="Y609" s="2">
        <v>5133.0600000000004</v>
      </c>
      <c r="Z609" s="3">
        <v>-5133.0600000000004</v>
      </c>
      <c r="AA609" s="2">
        <v>0</v>
      </c>
      <c r="AB609" s="2">
        <v>0</v>
      </c>
    </row>
    <row r="610" spans="1:28">
      <c r="A610" s="5" t="str">
        <f t="shared" si="220"/>
        <v>244</v>
      </c>
      <c r="B610" s="5" t="str">
        <f>VLOOKUP(A610,Vlookups!O:P,2,FALSE)</f>
        <v>FED/GRANT</v>
      </c>
      <c r="C610" s="5" t="str">
        <f t="shared" si="207"/>
        <v>E</v>
      </c>
      <c r="D610" s="5" t="str">
        <f t="shared" si="221"/>
        <v>12</v>
      </c>
      <c r="E610" s="5" t="str">
        <f t="shared" si="209"/>
        <v>63--</v>
      </c>
      <c r="F610" s="5" t="str">
        <f>VLOOKUP(E610,Vlookups!K:M,3,FALSE)</f>
        <v>Op Exp</v>
      </c>
      <c r="G610" s="5" t="str">
        <f t="shared" si="210"/>
        <v>6321</v>
      </c>
      <c r="H610" s="5" t="str">
        <f t="shared" si="211"/>
        <v>TEXTBOOKS</v>
      </c>
      <c r="I610" s="5" t="str">
        <f t="shared" si="212"/>
        <v>032</v>
      </c>
      <c r="J610" s="5" t="str">
        <f>VLOOKUP(I610,Vlookups!A:D,2,FALSE)</f>
        <v>LANCASTER HS</v>
      </c>
      <c r="K610" s="5" t="str">
        <f>VLOOKUP(I610,Vlookups!A:D,3,FALSE)</f>
        <v>LANCASTER HS</v>
      </c>
      <c r="L610" s="5" t="str">
        <f t="shared" si="213"/>
        <v>22</v>
      </c>
      <c r="M610" s="5" t="str">
        <f t="shared" si="214"/>
        <v>850</v>
      </c>
      <c r="N610" s="5" t="str">
        <f>VLOOKUP(M610,Vlookups!G:I,2,FALSE)</f>
        <v>DEPUTY SUPT ACADEMICS/STU SERV</v>
      </c>
      <c r="O610" s="5" t="str">
        <f>VLOOKUP(M610,Vlookups!G:I,3,FALSE)</f>
        <v>DSASS</v>
      </c>
      <c r="P610" s="6">
        <f t="shared" si="215"/>
        <v>0</v>
      </c>
      <c r="Q610" s="6">
        <f t="shared" si="216"/>
        <v>0</v>
      </c>
      <c r="R610" s="6">
        <f t="shared" si="217"/>
        <v>3260.01</v>
      </c>
      <c r="S610" s="6">
        <f t="shared" si="218"/>
        <v>0</v>
      </c>
      <c r="T610" s="6">
        <f t="shared" si="219"/>
        <v>0</v>
      </c>
      <c r="U610" t="s">
        <v>651</v>
      </c>
      <c r="V610" t="s">
        <v>29</v>
      </c>
      <c r="W610" s="2">
        <v>0</v>
      </c>
      <c r="X610" s="2">
        <v>0</v>
      </c>
      <c r="Y610" s="2">
        <v>3260.01</v>
      </c>
      <c r="Z610" s="3">
        <v>-3260.01</v>
      </c>
      <c r="AA610" s="2">
        <v>0</v>
      </c>
      <c r="AB610" s="2">
        <v>0</v>
      </c>
    </row>
    <row r="611" spans="1:28">
      <c r="A611" s="5" t="str">
        <f t="shared" si="220"/>
        <v>244</v>
      </c>
      <c r="B611" s="5" t="str">
        <f>VLOOKUP(A611,Vlookups!O:P,2,FALSE)</f>
        <v>FED/GRANT</v>
      </c>
      <c r="C611" s="5" t="str">
        <f t="shared" si="207"/>
        <v>E</v>
      </c>
      <c r="D611" s="5" t="str">
        <f t="shared" si="221"/>
        <v>12</v>
      </c>
      <c r="E611" s="5" t="str">
        <f t="shared" si="209"/>
        <v>63--</v>
      </c>
      <c r="F611" s="5" t="str">
        <f>VLOOKUP(E611,Vlookups!K:M,3,FALSE)</f>
        <v>Op Exp</v>
      </c>
      <c r="G611" s="5" t="str">
        <f t="shared" si="210"/>
        <v>6399</v>
      </c>
      <c r="H611" s="5" t="str">
        <f t="shared" si="211"/>
        <v>GENERAL SUPPLIES</v>
      </c>
      <c r="I611" s="5" t="str">
        <f t="shared" si="212"/>
        <v>034</v>
      </c>
      <c r="J611" s="5" t="str">
        <f>VLOOKUP(I611,Vlookups!A:D,2,FALSE)</f>
        <v>AGGIELAND HIGH SCHOOL</v>
      </c>
      <c r="K611" s="5" t="str">
        <f>VLOOKUP(I611,Vlookups!A:D,3,FALSE)</f>
        <v>AGGIELAND HS</v>
      </c>
      <c r="L611" s="5" t="str">
        <f t="shared" si="213"/>
        <v>22</v>
      </c>
      <c r="M611" s="5" t="str">
        <f t="shared" si="214"/>
        <v>850</v>
      </c>
      <c r="N611" s="5" t="str">
        <f>VLOOKUP(M611,Vlookups!G:I,2,FALSE)</f>
        <v>DEPUTY SUPT ACADEMICS/STU SERV</v>
      </c>
      <c r="O611" s="5" t="str">
        <f>VLOOKUP(M611,Vlookups!G:I,3,FALSE)</f>
        <v>DSASS</v>
      </c>
      <c r="P611" s="6">
        <f t="shared" si="215"/>
        <v>0</v>
      </c>
      <c r="Q611" s="6">
        <f t="shared" si="216"/>
        <v>0</v>
      </c>
      <c r="R611" s="6">
        <f t="shared" si="217"/>
        <v>1538.83</v>
      </c>
      <c r="S611" s="6">
        <f t="shared" si="218"/>
        <v>0</v>
      </c>
      <c r="T611" s="6">
        <f t="shared" si="219"/>
        <v>0</v>
      </c>
      <c r="U611" t="s">
        <v>652</v>
      </c>
      <c r="V611" t="s">
        <v>54</v>
      </c>
      <c r="W611" s="2">
        <v>0</v>
      </c>
      <c r="X611" s="2">
        <v>0</v>
      </c>
      <c r="Y611" s="2">
        <v>1538.83</v>
      </c>
      <c r="Z611" s="3">
        <v>-1538.83</v>
      </c>
      <c r="AA611" s="2">
        <v>0</v>
      </c>
      <c r="AB611" s="2">
        <v>0</v>
      </c>
    </row>
    <row r="612" spans="1:28">
      <c r="A612" s="5" t="str">
        <f t="shared" si="220"/>
        <v>244</v>
      </c>
      <c r="B612" s="5" t="str">
        <f>VLOOKUP(A612,Vlookups!O:P,2,FALSE)</f>
        <v>FED/GRANT</v>
      </c>
      <c r="C612" s="5" t="str">
        <f t="shared" si="207"/>
        <v>E</v>
      </c>
      <c r="D612" s="5" t="str">
        <f t="shared" si="221"/>
        <v>13</v>
      </c>
      <c r="E612" s="5" t="str">
        <f t="shared" si="209"/>
        <v>62--</v>
      </c>
      <c r="F612" s="5" t="str">
        <f>VLOOKUP(E612,Vlookups!K:M,3,FALSE)</f>
        <v>Op Exp</v>
      </c>
      <c r="G612" s="5" t="str">
        <f t="shared" si="210"/>
        <v>6299</v>
      </c>
      <c r="H612" s="5" t="str">
        <f t="shared" si="211"/>
        <v>MISC. CONTRACTED SERVICE</v>
      </c>
      <c r="I612" s="5" t="str">
        <f t="shared" si="212"/>
        <v>003</v>
      </c>
      <c r="J612" s="5" t="str">
        <f>VLOOKUP(I612,Vlookups!A:D,2,FALSE)</f>
        <v>GARLAND HIGH SCHOOL</v>
      </c>
      <c r="K612" s="5" t="str">
        <f>VLOOKUP(I612,Vlookups!A:D,3,FALSE)</f>
        <v>GARLAND HS</v>
      </c>
      <c r="L612" s="5" t="str">
        <f t="shared" si="213"/>
        <v>22</v>
      </c>
      <c r="M612" s="5" t="str">
        <f t="shared" si="214"/>
        <v>850</v>
      </c>
      <c r="N612" s="5" t="str">
        <f>VLOOKUP(M612,Vlookups!G:I,2,FALSE)</f>
        <v>DEPUTY SUPT ACADEMICS/STU SERV</v>
      </c>
      <c r="O612" s="5" t="str">
        <f>VLOOKUP(M612,Vlookups!G:I,3,FALSE)</f>
        <v>DSASS</v>
      </c>
      <c r="P612" s="6">
        <f t="shared" si="215"/>
        <v>0</v>
      </c>
      <c r="Q612" s="6">
        <f t="shared" si="216"/>
        <v>1202.3599999999999</v>
      </c>
      <c r="R612" s="6">
        <f t="shared" si="217"/>
        <v>0</v>
      </c>
      <c r="S612" s="6">
        <f t="shared" si="218"/>
        <v>0</v>
      </c>
      <c r="T612" s="6">
        <f t="shared" si="219"/>
        <v>0</v>
      </c>
      <c r="U612" t="s">
        <v>653</v>
      </c>
      <c r="V612" t="s">
        <v>49</v>
      </c>
      <c r="W612" s="2">
        <v>0</v>
      </c>
      <c r="X612" s="2">
        <v>1202.3599999999999</v>
      </c>
      <c r="Y612" s="2">
        <v>0</v>
      </c>
      <c r="Z612" s="3">
        <v>-1202.3599999999999</v>
      </c>
      <c r="AA612" s="2">
        <v>0</v>
      </c>
      <c r="AB612" s="2">
        <v>0</v>
      </c>
    </row>
    <row r="613" spans="1:28">
      <c r="A613" s="5" t="str">
        <f t="shared" si="220"/>
        <v>244</v>
      </c>
      <c r="B613" s="5" t="str">
        <f>VLOOKUP(A613,Vlookups!O:P,2,FALSE)</f>
        <v>FED/GRANT</v>
      </c>
      <c r="C613" s="5" t="str">
        <f t="shared" si="207"/>
        <v>E</v>
      </c>
      <c r="D613" s="5" t="str">
        <f t="shared" si="221"/>
        <v>13</v>
      </c>
      <c r="E613" s="5" t="str">
        <f t="shared" si="209"/>
        <v>62--</v>
      </c>
      <c r="F613" s="5" t="str">
        <f>VLOOKUP(E613,Vlookups!K:M,3,FALSE)</f>
        <v>Op Exp</v>
      </c>
      <c r="G613" s="5" t="str">
        <f t="shared" si="210"/>
        <v>6299</v>
      </c>
      <c r="H613" s="5" t="str">
        <f t="shared" si="211"/>
        <v>MISC. CONTRACTED SERVICE</v>
      </c>
      <c r="I613" s="5" t="str">
        <f t="shared" si="212"/>
        <v>006</v>
      </c>
      <c r="J613" s="5" t="str">
        <f>VLOOKUP(I613,Vlookups!A:D,2,FALSE)</f>
        <v>ARLINGTON HIGH SCHOOL</v>
      </c>
      <c r="K613" s="5" t="str">
        <f>VLOOKUP(I613,Vlookups!A:D,3,FALSE)</f>
        <v>ARLINGTON HS</v>
      </c>
      <c r="L613" s="5" t="str">
        <f t="shared" si="213"/>
        <v>22</v>
      </c>
      <c r="M613" s="5" t="str">
        <f t="shared" si="214"/>
        <v>850</v>
      </c>
      <c r="N613" s="5" t="str">
        <f>VLOOKUP(M613,Vlookups!G:I,2,FALSE)</f>
        <v>DEPUTY SUPT ACADEMICS/STU SERV</v>
      </c>
      <c r="O613" s="5" t="str">
        <f>VLOOKUP(M613,Vlookups!G:I,3,FALSE)</f>
        <v>DSASS</v>
      </c>
      <c r="P613" s="6">
        <f t="shared" si="215"/>
        <v>0</v>
      </c>
      <c r="Q613" s="6">
        <f t="shared" si="216"/>
        <v>400.79</v>
      </c>
      <c r="R613" s="6">
        <f t="shared" si="217"/>
        <v>0</v>
      </c>
      <c r="S613" s="6">
        <f t="shared" si="218"/>
        <v>0</v>
      </c>
      <c r="T613" s="6">
        <f t="shared" si="219"/>
        <v>0</v>
      </c>
      <c r="U613" t="s">
        <v>654</v>
      </c>
      <c r="V613" t="s">
        <v>49</v>
      </c>
      <c r="W613" s="2">
        <v>0</v>
      </c>
      <c r="X613" s="2">
        <v>400.79</v>
      </c>
      <c r="Y613" s="2">
        <v>0</v>
      </c>
      <c r="Z613" s="3">
        <v>-400.79</v>
      </c>
      <c r="AA613" s="2">
        <v>0</v>
      </c>
      <c r="AB613" s="2">
        <v>0</v>
      </c>
    </row>
    <row r="614" spans="1:28">
      <c r="A614" s="5" t="str">
        <f t="shared" si="220"/>
        <v>244</v>
      </c>
      <c r="B614" s="5" t="str">
        <f>VLOOKUP(A614,Vlookups!O:P,2,FALSE)</f>
        <v>FED/GRANT</v>
      </c>
      <c r="C614" s="5" t="str">
        <f t="shared" si="207"/>
        <v>E</v>
      </c>
      <c r="D614" s="5" t="str">
        <f t="shared" si="221"/>
        <v>13</v>
      </c>
      <c r="E614" s="5" t="str">
        <f t="shared" si="209"/>
        <v>62--</v>
      </c>
      <c r="F614" s="5" t="str">
        <f>VLOOKUP(E614,Vlookups!K:M,3,FALSE)</f>
        <v>Op Exp</v>
      </c>
      <c r="G614" s="5" t="str">
        <f t="shared" si="210"/>
        <v>6299</v>
      </c>
      <c r="H614" s="5" t="str">
        <f t="shared" si="211"/>
        <v>MISC. CONTRACTED SERVICE</v>
      </c>
      <c r="I614" s="5" t="str">
        <f t="shared" si="212"/>
        <v>009</v>
      </c>
      <c r="J614" s="5" t="str">
        <f>VLOOKUP(I614,Vlookups!A:D,2,FALSE)</f>
        <v>KELLER HIGH SCHOOL</v>
      </c>
      <c r="K614" s="5" t="str">
        <f>VLOOKUP(I614,Vlookups!A:D,3,FALSE)</f>
        <v>KELLER HS</v>
      </c>
      <c r="L614" s="5" t="str">
        <f t="shared" si="213"/>
        <v>22</v>
      </c>
      <c r="M614" s="5" t="str">
        <f t="shared" si="214"/>
        <v>850</v>
      </c>
      <c r="N614" s="5" t="str">
        <f>VLOOKUP(M614,Vlookups!G:I,2,FALSE)</f>
        <v>DEPUTY SUPT ACADEMICS/STU SERV</v>
      </c>
      <c r="O614" s="5" t="str">
        <f>VLOOKUP(M614,Vlookups!G:I,3,FALSE)</f>
        <v>DSASS</v>
      </c>
      <c r="P614" s="6">
        <f t="shared" si="215"/>
        <v>0</v>
      </c>
      <c r="Q614" s="6">
        <f t="shared" si="216"/>
        <v>400.79</v>
      </c>
      <c r="R614" s="6">
        <f t="shared" si="217"/>
        <v>0</v>
      </c>
      <c r="S614" s="6">
        <f t="shared" si="218"/>
        <v>0</v>
      </c>
      <c r="T614" s="6">
        <f t="shared" si="219"/>
        <v>0</v>
      </c>
      <c r="U614" t="s">
        <v>655</v>
      </c>
      <c r="V614" t="s">
        <v>49</v>
      </c>
      <c r="W614" s="2">
        <v>0</v>
      </c>
      <c r="X614" s="2">
        <v>400.79</v>
      </c>
      <c r="Y614" s="2">
        <v>0</v>
      </c>
      <c r="Z614" s="3">
        <v>-400.79</v>
      </c>
      <c r="AA614" s="2">
        <v>0</v>
      </c>
      <c r="AB614" s="2">
        <v>0</v>
      </c>
    </row>
    <row r="615" spans="1:28">
      <c r="A615" s="5" t="str">
        <f t="shared" si="220"/>
        <v>244</v>
      </c>
      <c r="B615" s="5" t="str">
        <f>VLOOKUP(A615,Vlookups!O:P,2,FALSE)</f>
        <v>FED/GRANT</v>
      </c>
      <c r="C615" s="5" t="str">
        <f t="shared" si="207"/>
        <v>E</v>
      </c>
      <c r="D615" s="5" t="str">
        <f t="shared" si="221"/>
        <v>13</v>
      </c>
      <c r="E615" s="5" t="str">
        <f t="shared" si="209"/>
        <v>62--</v>
      </c>
      <c r="F615" s="5" t="str">
        <f>VLOOKUP(E615,Vlookups!K:M,3,FALSE)</f>
        <v>Op Exp</v>
      </c>
      <c r="G615" s="5" t="str">
        <f t="shared" si="210"/>
        <v>6299</v>
      </c>
      <c r="H615" s="5" t="str">
        <f t="shared" si="211"/>
        <v>MISC. CONTRACTED SERVICE</v>
      </c>
      <c r="I615" s="5" t="str">
        <f t="shared" si="212"/>
        <v>018</v>
      </c>
      <c r="J615" s="5" t="str">
        <f>VLOOKUP(I615,Vlookups!A:D,2,FALSE)</f>
        <v>KATY/WEST PARK HS</v>
      </c>
      <c r="K615" s="5" t="str">
        <f>VLOOKUP(I615,Vlookups!A:D,3,FALSE)</f>
        <v>KATY WESTPARK HS</v>
      </c>
      <c r="L615" s="5" t="str">
        <f t="shared" si="213"/>
        <v>22</v>
      </c>
      <c r="M615" s="5" t="str">
        <f t="shared" si="214"/>
        <v>850</v>
      </c>
      <c r="N615" s="5" t="str">
        <f>VLOOKUP(M615,Vlookups!G:I,2,FALSE)</f>
        <v>DEPUTY SUPT ACADEMICS/STU SERV</v>
      </c>
      <c r="O615" s="5" t="str">
        <f>VLOOKUP(M615,Vlookups!G:I,3,FALSE)</f>
        <v>DSASS</v>
      </c>
      <c r="P615" s="6">
        <f t="shared" si="215"/>
        <v>0</v>
      </c>
      <c r="Q615" s="6">
        <f t="shared" si="216"/>
        <v>400.79</v>
      </c>
      <c r="R615" s="6">
        <f t="shared" si="217"/>
        <v>0</v>
      </c>
      <c r="S615" s="6">
        <f t="shared" si="218"/>
        <v>0</v>
      </c>
      <c r="T615" s="6">
        <f t="shared" si="219"/>
        <v>0</v>
      </c>
      <c r="U615" t="s">
        <v>656</v>
      </c>
      <c r="V615" t="s">
        <v>49</v>
      </c>
      <c r="W615" s="2">
        <v>0</v>
      </c>
      <c r="X615" s="2">
        <v>400.79</v>
      </c>
      <c r="Y615" s="2">
        <v>0</v>
      </c>
      <c r="Z615" s="3">
        <v>-400.79</v>
      </c>
      <c r="AA615" s="2">
        <v>0</v>
      </c>
      <c r="AB615" s="2">
        <v>0</v>
      </c>
    </row>
    <row r="616" spans="1:28">
      <c r="A616" s="5" t="str">
        <f t="shared" si="220"/>
        <v>244</v>
      </c>
      <c r="B616" s="5" t="str">
        <f>VLOOKUP(A616,Vlookups!O:P,2,FALSE)</f>
        <v>FED/GRANT</v>
      </c>
      <c r="C616" s="5" t="str">
        <f t="shared" si="207"/>
        <v>E</v>
      </c>
      <c r="D616" s="5" t="str">
        <f t="shared" si="221"/>
        <v>13</v>
      </c>
      <c r="E616" s="5" t="str">
        <f t="shared" si="209"/>
        <v>62--</v>
      </c>
      <c r="F616" s="5" t="str">
        <f>VLOOKUP(E616,Vlookups!K:M,3,FALSE)</f>
        <v>Op Exp</v>
      </c>
      <c r="G616" s="5" t="str">
        <f t="shared" si="210"/>
        <v>6299</v>
      </c>
      <c r="H616" s="5" t="str">
        <f t="shared" si="211"/>
        <v>MISC. CONTRACTED SERVICE</v>
      </c>
      <c r="I616" s="5" t="str">
        <f t="shared" si="212"/>
        <v>032</v>
      </c>
      <c r="J616" s="5" t="str">
        <f>VLOOKUP(I616,Vlookups!A:D,2,FALSE)</f>
        <v>LANCASTER HS</v>
      </c>
      <c r="K616" s="5" t="str">
        <f>VLOOKUP(I616,Vlookups!A:D,3,FALSE)</f>
        <v>LANCASTER HS</v>
      </c>
      <c r="L616" s="5" t="str">
        <f t="shared" si="213"/>
        <v>22</v>
      </c>
      <c r="M616" s="5" t="str">
        <f t="shared" si="214"/>
        <v>850</v>
      </c>
      <c r="N616" s="5" t="str">
        <f>VLOOKUP(M616,Vlookups!G:I,2,FALSE)</f>
        <v>DEPUTY SUPT ACADEMICS/STU SERV</v>
      </c>
      <c r="O616" s="5" t="str">
        <f>VLOOKUP(M616,Vlookups!G:I,3,FALSE)</f>
        <v>DSASS</v>
      </c>
      <c r="P616" s="6">
        <f t="shared" si="215"/>
        <v>0</v>
      </c>
      <c r="Q616" s="6">
        <f t="shared" si="216"/>
        <v>400.79</v>
      </c>
      <c r="R616" s="6">
        <f t="shared" si="217"/>
        <v>0</v>
      </c>
      <c r="S616" s="6">
        <f t="shared" si="218"/>
        <v>0</v>
      </c>
      <c r="T616" s="6">
        <f t="shared" si="219"/>
        <v>0</v>
      </c>
      <c r="U616" t="s">
        <v>657</v>
      </c>
      <c r="V616" t="s">
        <v>49</v>
      </c>
      <c r="W616" s="2">
        <v>0</v>
      </c>
      <c r="X616" s="2">
        <v>400.79</v>
      </c>
      <c r="Y616" s="2">
        <v>0</v>
      </c>
      <c r="Z616" s="3">
        <v>-400.79</v>
      </c>
      <c r="AA616" s="2">
        <v>0</v>
      </c>
      <c r="AB616" s="2">
        <v>0</v>
      </c>
    </row>
    <row r="617" spans="1:28">
      <c r="A617" s="5" t="str">
        <f t="shared" si="220"/>
        <v>244</v>
      </c>
      <c r="B617" s="5" t="str">
        <f>VLOOKUP(A617,Vlookups!O:P,2,FALSE)</f>
        <v>FED/GRANT</v>
      </c>
      <c r="C617" s="5" t="str">
        <f t="shared" si="207"/>
        <v>E</v>
      </c>
      <c r="D617" s="5" t="str">
        <f t="shared" si="221"/>
        <v>13</v>
      </c>
      <c r="E617" s="5" t="str">
        <f t="shared" si="209"/>
        <v>62--</v>
      </c>
      <c r="F617" s="5" t="str">
        <f>VLOOKUP(E617,Vlookups!K:M,3,FALSE)</f>
        <v>Op Exp</v>
      </c>
      <c r="G617" s="5" t="str">
        <f t="shared" si="210"/>
        <v>6299</v>
      </c>
      <c r="H617" s="5" t="str">
        <f t="shared" si="211"/>
        <v>MISC. CONTRACTED SERVICE</v>
      </c>
      <c r="I617" s="5" t="str">
        <f t="shared" si="212"/>
        <v>033</v>
      </c>
      <c r="J617" s="5" t="str">
        <f>VLOOKUP(I617,Vlookups!A:D,2,FALSE)</f>
        <v>WINDMILL LAKES HS</v>
      </c>
      <c r="K617" s="5" t="str">
        <f>VLOOKUP(I617,Vlookups!A:D,3,FALSE)</f>
        <v>WINDMILL LAKES HS</v>
      </c>
      <c r="L617" s="5" t="str">
        <f t="shared" si="213"/>
        <v>22</v>
      </c>
      <c r="M617" s="5" t="str">
        <f t="shared" si="214"/>
        <v>850</v>
      </c>
      <c r="N617" s="5" t="str">
        <f>VLOOKUP(M617,Vlookups!G:I,2,FALSE)</f>
        <v>DEPUTY SUPT ACADEMICS/STU SERV</v>
      </c>
      <c r="O617" s="5" t="str">
        <f>VLOOKUP(M617,Vlookups!G:I,3,FALSE)</f>
        <v>DSASS</v>
      </c>
      <c r="P617" s="6">
        <f t="shared" si="215"/>
        <v>0</v>
      </c>
      <c r="Q617" s="6">
        <f t="shared" si="216"/>
        <v>801.57</v>
      </c>
      <c r="R617" s="6">
        <f t="shared" si="217"/>
        <v>0</v>
      </c>
      <c r="S617" s="6">
        <f t="shared" si="218"/>
        <v>0</v>
      </c>
      <c r="T617" s="6">
        <f t="shared" si="219"/>
        <v>0</v>
      </c>
      <c r="U617" t="s">
        <v>658</v>
      </c>
      <c r="V617" t="s">
        <v>49</v>
      </c>
      <c r="W617" s="2">
        <v>0</v>
      </c>
      <c r="X617" s="2">
        <v>801.57</v>
      </c>
      <c r="Y617" s="2">
        <v>0</v>
      </c>
      <c r="Z617" s="3">
        <v>-801.57</v>
      </c>
      <c r="AA617" s="2">
        <v>0</v>
      </c>
      <c r="AB617" s="2">
        <v>0</v>
      </c>
    </row>
    <row r="618" spans="1:28">
      <c r="A618" s="5" t="str">
        <f t="shared" si="220"/>
        <v>244</v>
      </c>
      <c r="B618" s="5" t="str">
        <f>VLOOKUP(A618,Vlookups!O:P,2,FALSE)</f>
        <v>FED/GRANT</v>
      </c>
      <c r="C618" s="5" t="str">
        <f t="shared" si="207"/>
        <v>E</v>
      </c>
      <c r="D618" s="5" t="str">
        <f t="shared" si="221"/>
        <v>13</v>
      </c>
      <c r="E618" s="5" t="str">
        <f t="shared" si="209"/>
        <v>62--</v>
      </c>
      <c r="F618" s="5" t="str">
        <f>VLOOKUP(E618,Vlookups!K:M,3,FALSE)</f>
        <v>Op Exp</v>
      </c>
      <c r="G618" s="5" t="str">
        <f t="shared" si="210"/>
        <v>6299</v>
      </c>
      <c r="H618" s="5" t="str">
        <f t="shared" si="211"/>
        <v>MISC. CONTRACTED SERVICE</v>
      </c>
      <c r="I618" s="5" t="str">
        <f t="shared" si="212"/>
        <v>034</v>
      </c>
      <c r="J618" s="5" t="str">
        <f>VLOOKUP(I618,Vlookups!A:D,2,FALSE)</f>
        <v>AGGIELAND HIGH SCHOOL</v>
      </c>
      <c r="K618" s="5" t="str">
        <f>VLOOKUP(I618,Vlookups!A:D,3,FALSE)</f>
        <v>AGGIELAND HS</v>
      </c>
      <c r="L618" s="5" t="str">
        <f t="shared" si="213"/>
        <v>22</v>
      </c>
      <c r="M618" s="5" t="str">
        <f t="shared" si="214"/>
        <v>850</v>
      </c>
      <c r="N618" s="5" t="str">
        <f>VLOOKUP(M618,Vlookups!G:I,2,FALSE)</f>
        <v>DEPUTY SUPT ACADEMICS/STU SERV</v>
      </c>
      <c r="O618" s="5" t="str">
        <f>VLOOKUP(M618,Vlookups!G:I,3,FALSE)</f>
        <v>DSASS</v>
      </c>
      <c r="P618" s="6">
        <f t="shared" si="215"/>
        <v>0</v>
      </c>
      <c r="Q618" s="6">
        <f t="shared" si="216"/>
        <v>400.76</v>
      </c>
      <c r="R618" s="6">
        <f t="shared" si="217"/>
        <v>0</v>
      </c>
      <c r="S618" s="6">
        <f t="shared" si="218"/>
        <v>0</v>
      </c>
      <c r="T618" s="6">
        <f t="shared" si="219"/>
        <v>0</v>
      </c>
      <c r="U618" t="s">
        <v>659</v>
      </c>
      <c r="V618" t="s">
        <v>49</v>
      </c>
      <c r="W618" s="2">
        <v>0</v>
      </c>
      <c r="X618" s="2">
        <v>400.76</v>
      </c>
      <c r="Y618" s="2">
        <v>0</v>
      </c>
      <c r="Z618" s="3">
        <v>-400.76</v>
      </c>
      <c r="AA618" s="2">
        <v>0</v>
      </c>
      <c r="AB618" s="2">
        <v>0</v>
      </c>
    </row>
    <row r="619" spans="1:28">
      <c r="A619" s="5" t="str">
        <f t="shared" si="220"/>
        <v>244</v>
      </c>
      <c r="B619" s="5" t="str">
        <f>VLOOKUP(A619,Vlookups!O:P,2,FALSE)</f>
        <v>FED/GRANT</v>
      </c>
      <c r="C619" s="5" t="str">
        <f t="shared" si="207"/>
        <v>E</v>
      </c>
      <c r="D619" s="5" t="str">
        <f t="shared" si="221"/>
        <v>13</v>
      </c>
      <c r="E619" s="5" t="str">
        <f t="shared" si="209"/>
        <v>62--</v>
      </c>
      <c r="F619" s="5" t="str">
        <f>VLOOKUP(E619,Vlookups!K:M,3,FALSE)</f>
        <v>Op Exp</v>
      </c>
      <c r="G619" s="5" t="str">
        <f t="shared" si="210"/>
        <v>6299</v>
      </c>
      <c r="H619" s="5" t="str">
        <f t="shared" si="211"/>
        <v>MISC. CONTRACTED SERVICE</v>
      </c>
      <c r="I619" s="5" t="str">
        <f t="shared" si="212"/>
        <v>999</v>
      </c>
      <c r="J619" s="5" t="str">
        <f>VLOOKUP(I619,Vlookups!A:D,2,FALSE)</f>
        <v>CHARTER WIDE</v>
      </c>
      <c r="K619" s="5" t="str">
        <f>VLOOKUP(I619,Vlookups!A:D,3,FALSE)</f>
        <v>CHARTER WIDE</v>
      </c>
      <c r="L619" s="5" t="str">
        <f t="shared" si="213"/>
        <v>22</v>
      </c>
      <c r="M619" s="5" t="str">
        <f t="shared" si="214"/>
        <v>850</v>
      </c>
      <c r="N619" s="5" t="str">
        <f>VLOOKUP(M619,Vlookups!G:I,2,FALSE)</f>
        <v>DEPUTY SUPT ACADEMICS/STU SERV</v>
      </c>
      <c r="O619" s="5" t="str">
        <f>VLOOKUP(M619,Vlookups!G:I,3,FALSE)</f>
        <v>DSASS</v>
      </c>
      <c r="P619" s="6">
        <f t="shared" si="215"/>
        <v>76005</v>
      </c>
      <c r="Q619" s="6">
        <f t="shared" si="216"/>
        <v>0</v>
      </c>
      <c r="R619" s="6">
        <f t="shared" si="217"/>
        <v>0</v>
      </c>
      <c r="S619" s="6">
        <f t="shared" si="218"/>
        <v>0</v>
      </c>
      <c r="T619" s="6">
        <f t="shared" si="219"/>
        <v>-76005</v>
      </c>
      <c r="U619" t="s">
        <v>660</v>
      </c>
      <c r="V619" t="s">
        <v>49</v>
      </c>
      <c r="W619" s="2">
        <v>76005</v>
      </c>
      <c r="X619" s="2">
        <v>0</v>
      </c>
      <c r="Y619" s="2">
        <v>0</v>
      </c>
      <c r="Z619" s="2">
        <v>76005</v>
      </c>
      <c r="AA619" s="2">
        <v>0</v>
      </c>
      <c r="AB619" s="3">
        <v>-76005</v>
      </c>
    </row>
    <row r="620" spans="1:28">
      <c r="A620" s="5" t="str">
        <f t="shared" si="220"/>
        <v>244</v>
      </c>
      <c r="B620" s="5" t="str">
        <f>VLOOKUP(A620,Vlookups!O:P,2,FALSE)</f>
        <v>FED/GRANT</v>
      </c>
      <c r="C620" s="5" t="str">
        <f t="shared" si="207"/>
        <v>E</v>
      </c>
      <c r="D620" s="5" t="str">
        <f t="shared" si="221"/>
        <v>13</v>
      </c>
      <c r="E620" s="5" t="str">
        <f t="shared" si="209"/>
        <v>62--</v>
      </c>
      <c r="F620" s="5" t="str">
        <f>VLOOKUP(E620,Vlookups!K:M,3,FALSE)</f>
        <v>Op Exp</v>
      </c>
      <c r="G620" s="5" t="str">
        <f t="shared" si="210"/>
        <v>6299</v>
      </c>
      <c r="H620" s="5" t="str">
        <f t="shared" si="211"/>
        <v>MISC. CONTRACTED SERVICE</v>
      </c>
      <c r="I620" s="5" t="str">
        <f t="shared" si="212"/>
        <v>999</v>
      </c>
      <c r="J620" s="5" t="str">
        <f>VLOOKUP(I620,Vlookups!A:D,2,FALSE)</f>
        <v>CHARTER WIDE</v>
      </c>
      <c r="K620" s="5" t="str">
        <f>VLOOKUP(I620,Vlookups!A:D,3,FALSE)</f>
        <v>CHARTER WIDE</v>
      </c>
      <c r="L620" s="5" t="str">
        <f t="shared" si="213"/>
        <v>22</v>
      </c>
      <c r="M620" s="5" t="str">
        <f t="shared" si="214"/>
        <v>850</v>
      </c>
      <c r="N620" s="5" t="str">
        <f>VLOOKUP(M620,Vlookups!G:I,2,FALSE)</f>
        <v>DEPUTY SUPT ACADEMICS/STU SERV</v>
      </c>
      <c r="O620" s="5" t="str">
        <f>VLOOKUP(M620,Vlookups!G:I,3,FALSE)</f>
        <v>DSASS</v>
      </c>
      <c r="P620" s="6">
        <f t="shared" si="215"/>
        <v>0</v>
      </c>
      <c r="Q620" s="6">
        <f t="shared" si="216"/>
        <v>0</v>
      </c>
      <c r="R620" s="6">
        <f t="shared" si="217"/>
        <v>0</v>
      </c>
      <c r="S620" s="6">
        <f t="shared" si="218"/>
        <v>76005</v>
      </c>
      <c r="T620" s="6">
        <f t="shared" si="219"/>
        <v>76005</v>
      </c>
      <c r="U620" t="s">
        <v>661</v>
      </c>
      <c r="V620" t="s">
        <v>49</v>
      </c>
      <c r="W620" s="2">
        <v>0</v>
      </c>
      <c r="X620" s="2">
        <v>0</v>
      </c>
      <c r="Y620" s="2">
        <v>0</v>
      </c>
      <c r="Z620" s="2">
        <v>0</v>
      </c>
      <c r="AA620" s="2">
        <v>76005</v>
      </c>
      <c r="AB620" s="2">
        <v>76005</v>
      </c>
    </row>
    <row r="621" spans="1:28">
      <c r="A621" s="5" t="str">
        <f t="shared" si="220"/>
        <v>244</v>
      </c>
      <c r="B621" s="5" t="str">
        <f>VLOOKUP(A621,Vlookups!O:P,2,FALSE)</f>
        <v>FED/GRANT</v>
      </c>
      <c r="C621" s="5" t="str">
        <f t="shared" si="207"/>
        <v>E</v>
      </c>
      <c r="D621" s="5" t="str">
        <f t="shared" si="221"/>
        <v>13</v>
      </c>
      <c r="E621" s="5" t="str">
        <f t="shared" si="209"/>
        <v>64--</v>
      </c>
      <c r="F621" s="5" t="str">
        <f>VLOOKUP(E621,Vlookups!K:M,3,FALSE)</f>
        <v>Op Exp</v>
      </c>
      <c r="G621" s="5" t="str">
        <f t="shared" si="210"/>
        <v>6411</v>
      </c>
      <c r="H621" s="5" t="str">
        <f t="shared" si="211"/>
        <v>EMPLOYEE TRAVEL</v>
      </c>
      <c r="I621" s="5" t="str">
        <f t="shared" si="212"/>
        <v>999</v>
      </c>
      <c r="J621" s="5" t="str">
        <f>VLOOKUP(I621,Vlookups!A:D,2,FALSE)</f>
        <v>CHARTER WIDE</v>
      </c>
      <c r="K621" s="5" t="str">
        <f>VLOOKUP(I621,Vlookups!A:D,3,FALSE)</f>
        <v>CHARTER WIDE</v>
      </c>
      <c r="L621" s="5" t="str">
        <f t="shared" si="213"/>
        <v>22</v>
      </c>
      <c r="M621" s="5" t="str">
        <f t="shared" si="214"/>
        <v>850</v>
      </c>
      <c r="N621" s="5" t="str">
        <f>VLOOKUP(M621,Vlookups!G:I,2,FALSE)</f>
        <v>DEPUTY SUPT ACADEMICS/STU SERV</v>
      </c>
      <c r="O621" s="5" t="str">
        <f>VLOOKUP(M621,Vlookups!G:I,3,FALSE)</f>
        <v>DSASS</v>
      </c>
      <c r="P621" s="6">
        <f t="shared" si="215"/>
        <v>6000</v>
      </c>
      <c r="Q621" s="6">
        <f t="shared" si="216"/>
        <v>0</v>
      </c>
      <c r="R621" s="6">
        <f t="shared" si="217"/>
        <v>0</v>
      </c>
      <c r="S621" s="6">
        <f t="shared" si="218"/>
        <v>0</v>
      </c>
      <c r="T621" s="6">
        <f t="shared" si="219"/>
        <v>-6000</v>
      </c>
      <c r="U621" t="s">
        <v>662</v>
      </c>
      <c r="V621" t="s">
        <v>56</v>
      </c>
      <c r="W621" s="2">
        <v>6000</v>
      </c>
      <c r="X621" s="2">
        <v>0</v>
      </c>
      <c r="Y621" s="2">
        <v>0</v>
      </c>
      <c r="Z621" s="2">
        <v>6000</v>
      </c>
      <c r="AA621" s="2">
        <v>0</v>
      </c>
      <c r="AB621" s="3">
        <v>-6000</v>
      </c>
    </row>
    <row r="622" spans="1:28">
      <c r="A622" s="5" t="str">
        <f t="shared" si="220"/>
        <v>244</v>
      </c>
      <c r="B622" s="5" t="str">
        <f>VLOOKUP(A622,Vlookups!O:P,2,FALSE)</f>
        <v>FED/GRANT</v>
      </c>
      <c r="C622" s="5" t="str">
        <f t="shared" si="207"/>
        <v>E</v>
      </c>
      <c r="D622" s="5" t="str">
        <f t="shared" si="221"/>
        <v>13</v>
      </c>
      <c r="E622" s="5" t="str">
        <f t="shared" si="209"/>
        <v>64--</v>
      </c>
      <c r="F622" s="5" t="str">
        <f>VLOOKUP(E622,Vlookups!K:M,3,FALSE)</f>
        <v>Op Exp</v>
      </c>
      <c r="G622" s="5" t="str">
        <f t="shared" si="210"/>
        <v>6411</v>
      </c>
      <c r="H622" s="5" t="str">
        <f t="shared" si="211"/>
        <v>EMPLOYEE TRAVEL</v>
      </c>
      <c r="I622" s="5" t="str">
        <f t="shared" si="212"/>
        <v>999</v>
      </c>
      <c r="J622" s="5" t="str">
        <f>VLOOKUP(I622,Vlookups!A:D,2,FALSE)</f>
        <v>CHARTER WIDE</v>
      </c>
      <c r="K622" s="5" t="str">
        <f>VLOOKUP(I622,Vlookups!A:D,3,FALSE)</f>
        <v>CHARTER WIDE</v>
      </c>
      <c r="L622" s="5" t="str">
        <f t="shared" si="213"/>
        <v>22</v>
      </c>
      <c r="M622" s="5" t="str">
        <f t="shared" si="214"/>
        <v>850</v>
      </c>
      <c r="N622" s="5" t="str">
        <f>VLOOKUP(M622,Vlookups!G:I,2,FALSE)</f>
        <v>DEPUTY SUPT ACADEMICS/STU SERV</v>
      </c>
      <c r="O622" s="5" t="str">
        <f>VLOOKUP(M622,Vlookups!G:I,3,FALSE)</f>
        <v>DSASS</v>
      </c>
      <c r="P622" s="6">
        <f t="shared" si="215"/>
        <v>0</v>
      </c>
      <c r="Q622" s="6">
        <f t="shared" si="216"/>
        <v>0</v>
      </c>
      <c r="R622" s="6">
        <f t="shared" si="217"/>
        <v>0</v>
      </c>
      <c r="S622" s="6">
        <f t="shared" si="218"/>
        <v>6000</v>
      </c>
      <c r="T622" s="6">
        <f t="shared" si="219"/>
        <v>6000</v>
      </c>
      <c r="U622" t="s">
        <v>663</v>
      </c>
      <c r="V622" t="s">
        <v>56</v>
      </c>
      <c r="W622" s="2">
        <v>0</v>
      </c>
      <c r="X622" s="2">
        <v>0</v>
      </c>
      <c r="Y622" s="2">
        <v>0</v>
      </c>
      <c r="Z622" s="2">
        <v>0</v>
      </c>
      <c r="AA622" s="2">
        <v>6000</v>
      </c>
      <c r="AB622" s="2">
        <v>6000</v>
      </c>
    </row>
    <row r="623" spans="1:28">
      <c r="A623" s="5" t="str">
        <f t="shared" si="220"/>
        <v>255</v>
      </c>
      <c r="B623" s="5" t="str">
        <f>VLOOKUP(A623,Vlookups!O:P,2,FALSE)</f>
        <v>FED/GRANT</v>
      </c>
      <c r="C623" s="5" t="str">
        <f t="shared" si="207"/>
        <v>E</v>
      </c>
      <c r="D623" s="5" t="str">
        <f t="shared" si="221"/>
        <v>11</v>
      </c>
      <c r="E623" s="5" t="str">
        <f t="shared" si="209"/>
        <v>62--</v>
      </c>
      <c r="F623" s="5" t="str">
        <f>VLOOKUP(E623,Vlookups!K:M,3,FALSE)</f>
        <v>Op Exp</v>
      </c>
      <c r="G623" s="5" t="str">
        <f t="shared" si="210"/>
        <v>6299</v>
      </c>
      <c r="H623" s="5" t="str">
        <f t="shared" si="211"/>
        <v>MISC. CONTRACTED SERVICE</v>
      </c>
      <c r="I623" s="5" t="str">
        <f t="shared" si="212"/>
        <v>999</v>
      </c>
      <c r="J623" s="5" t="str">
        <f>VLOOKUP(I623,Vlookups!A:D,2,FALSE)</f>
        <v>CHARTER WIDE</v>
      </c>
      <c r="K623" s="5" t="str">
        <f>VLOOKUP(I623,Vlookups!A:D,3,FALSE)</f>
        <v>CHARTER WIDE</v>
      </c>
      <c r="L623" s="5" t="str">
        <f t="shared" si="213"/>
        <v>24</v>
      </c>
      <c r="M623" s="5" t="str">
        <f t="shared" si="214"/>
        <v>850</v>
      </c>
      <c r="N623" s="5" t="str">
        <f>VLOOKUP(M623,Vlookups!G:I,2,FALSE)</f>
        <v>DEPUTY SUPT ACADEMICS/STU SERV</v>
      </c>
      <c r="O623" s="5" t="str">
        <f>VLOOKUP(M623,Vlookups!G:I,3,FALSE)</f>
        <v>DSASS</v>
      </c>
      <c r="P623" s="6">
        <f t="shared" si="215"/>
        <v>0</v>
      </c>
      <c r="Q623" s="6">
        <f t="shared" si="216"/>
        <v>0</v>
      </c>
      <c r="R623" s="6">
        <f t="shared" si="217"/>
        <v>28600</v>
      </c>
      <c r="S623" s="6">
        <f t="shared" si="218"/>
        <v>0</v>
      </c>
      <c r="T623" s="6">
        <f t="shared" si="219"/>
        <v>0</v>
      </c>
      <c r="U623" t="s">
        <v>664</v>
      </c>
      <c r="V623" t="s">
        <v>49</v>
      </c>
      <c r="W623" s="2">
        <v>0</v>
      </c>
      <c r="X623" s="2">
        <v>0</v>
      </c>
      <c r="Y623" s="2">
        <v>28600</v>
      </c>
      <c r="Z623" s="3">
        <v>-28600</v>
      </c>
      <c r="AA623" s="2">
        <v>0</v>
      </c>
      <c r="AB623" s="2">
        <v>0</v>
      </c>
    </row>
    <row r="624" spans="1:28">
      <c r="A624" s="5" t="str">
        <f t="shared" si="220"/>
        <v>255</v>
      </c>
      <c r="B624" s="5" t="str">
        <f>VLOOKUP(A624,Vlookups!O:P,2,FALSE)</f>
        <v>FED/GRANT</v>
      </c>
      <c r="C624" s="5" t="str">
        <f t="shared" si="207"/>
        <v>E</v>
      </c>
      <c r="D624" s="5" t="str">
        <f t="shared" si="221"/>
        <v>13</v>
      </c>
      <c r="E624" s="5" t="str">
        <f t="shared" si="209"/>
        <v>62--</v>
      </c>
      <c r="F624" s="5" t="str">
        <f>VLOOKUP(E624,Vlookups!K:M,3,FALSE)</f>
        <v>Op Exp</v>
      </c>
      <c r="G624" s="5" t="str">
        <f t="shared" si="210"/>
        <v>6299</v>
      </c>
      <c r="H624" s="5" t="str">
        <f t="shared" si="211"/>
        <v>MISC. CONTRACTED SERVICE</v>
      </c>
      <c r="I624" s="5" t="str">
        <f t="shared" si="212"/>
        <v>007</v>
      </c>
      <c r="J624" s="5" t="str">
        <f>VLOOKUP(I624,Vlookups!A:D,2,FALSE)</f>
        <v>KELLER ELEMENTARY SCHOOL</v>
      </c>
      <c r="K624" s="5" t="str">
        <f>VLOOKUP(I624,Vlookups!A:D,3,FALSE)</f>
        <v>KELLER K8</v>
      </c>
      <c r="L624" s="5" t="str">
        <f t="shared" si="213"/>
        <v>11</v>
      </c>
      <c r="M624" s="5" t="str">
        <f t="shared" si="214"/>
        <v>859</v>
      </c>
      <c r="N624" s="5" t="str">
        <f>VLOOKUP(M624,Vlookups!G:I,2,FALSE)</f>
        <v>PROFESSIONAL DEVELOPMENT</v>
      </c>
      <c r="O624" s="5" t="str">
        <f>VLOOKUP(M624,Vlookups!G:I,3,FALSE)</f>
        <v>DSASS</v>
      </c>
      <c r="P624" s="6">
        <f t="shared" si="215"/>
        <v>0</v>
      </c>
      <c r="Q624" s="6">
        <f t="shared" si="216"/>
        <v>0</v>
      </c>
      <c r="R624" s="6">
        <f t="shared" si="217"/>
        <v>9533.33</v>
      </c>
      <c r="S624" s="6">
        <f t="shared" si="218"/>
        <v>0</v>
      </c>
      <c r="T624" s="6">
        <f t="shared" si="219"/>
        <v>0</v>
      </c>
      <c r="U624" t="s">
        <v>665</v>
      </c>
      <c r="V624" t="s">
        <v>49</v>
      </c>
      <c r="W624" s="2">
        <v>0</v>
      </c>
      <c r="X624" s="2">
        <v>0</v>
      </c>
      <c r="Y624" s="2">
        <v>9533.33</v>
      </c>
      <c r="Z624" s="3">
        <v>-9533.33</v>
      </c>
      <c r="AA624" s="2">
        <v>0</v>
      </c>
      <c r="AB624" s="2">
        <v>0</v>
      </c>
    </row>
    <row r="625" spans="1:28">
      <c r="A625" s="5" t="str">
        <f t="shared" si="220"/>
        <v>255</v>
      </c>
      <c r="B625" s="5" t="str">
        <f>VLOOKUP(A625,Vlookups!O:P,2,FALSE)</f>
        <v>FED/GRANT</v>
      </c>
      <c r="C625" s="5" t="str">
        <f t="shared" si="207"/>
        <v>E</v>
      </c>
      <c r="D625" s="5" t="str">
        <f t="shared" si="221"/>
        <v>13</v>
      </c>
      <c r="E625" s="5" t="str">
        <f t="shared" si="209"/>
        <v>62--</v>
      </c>
      <c r="F625" s="5" t="str">
        <f>VLOOKUP(E625,Vlookups!K:M,3,FALSE)</f>
        <v>Op Exp</v>
      </c>
      <c r="G625" s="5" t="str">
        <f t="shared" si="210"/>
        <v>6299</v>
      </c>
      <c r="H625" s="5" t="str">
        <f t="shared" si="211"/>
        <v>MISC. CONTRACTED SERVICE</v>
      </c>
      <c r="I625" s="5" t="str">
        <f t="shared" si="212"/>
        <v>014</v>
      </c>
      <c r="J625" s="5" t="str">
        <f>VLOOKUP(I625,Vlookups!A:D,2,FALSE)</f>
        <v>KATY ELEMENTARY SCHOOL</v>
      </c>
      <c r="K625" s="5" t="str">
        <f>VLOOKUP(I625,Vlookups!A:D,3,FALSE)</f>
        <v>KATY K8</v>
      </c>
      <c r="L625" s="5" t="str">
        <f t="shared" si="213"/>
        <v>11</v>
      </c>
      <c r="M625" s="5" t="str">
        <f t="shared" si="214"/>
        <v>859</v>
      </c>
      <c r="N625" s="5" t="str">
        <f>VLOOKUP(M625,Vlookups!G:I,2,FALSE)</f>
        <v>PROFESSIONAL DEVELOPMENT</v>
      </c>
      <c r="O625" s="5" t="str">
        <f>VLOOKUP(M625,Vlookups!G:I,3,FALSE)</f>
        <v>DSASS</v>
      </c>
      <c r="P625" s="6">
        <f t="shared" si="215"/>
        <v>0</v>
      </c>
      <c r="Q625" s="6">
        <f t="shared" si="216"/>
        <v>0</v>
      </c>
      <c r="R625" s="6">
        <f t="shared" si="217"/>
        <v>9533.33</v>
      </c>
      <c r="S625" s="6">
        <f t="shared" si="218"/>
        <v>0</v>
      </c>
      <c r="T625" s="6">
        <f t="shared" si="219"/>
        <v>0</v>
      </c>
      <c r="U625" t="s">
        <v>666</v>
      </c>
      <c r="V625" t="s">
        <v>49</v>
      </c>
      <c r="W625" s="2">
        <v>0</v>
      </c>
      <c r="X625" s="2">
        <v>0</v>
      </c>
      <c r="Y625" s="2">
        <v>9533.33</v>
      </c>
      <c r="Z625" s="3">
        <v>-9533.33</v>
      </c>
      <c r="AA625" s="2">
        <v>0</v>
      </c>
      <c r="AB625" s="2">
        <v>0</v>
      </c>
    </row>
    <row r="626" spans="1:28">
      <c r="A626" s="5" t="str">
        <f t="shared" si="220"/>
        <v>255</v>
      </c>
      <c r="B626" s="5" t="str">
        <f>VLOOKUP(A626,Vlookups!O:P,2,FALSE)</f>
        <v>FED/GRANT</v>
      </c>
      <c r="C626" s="5" t="str">
        <f t="shared" si="207"/>
        <v>E</v>
      </c>
      <c r="D626" s="5" t="str">
        <f t="shared" si="221"/>
        <v>13</v>
      </c>
      <c r="E626" s="5" t="str">
        <f t="shared" si="209"/>
        <v>62--</v>
      </c>
      <c r="F626" s="5" t="str">
        <f>VLOOKUP(E626,Vlookups!K:M,3,FALSE)</f>
        <v>Op Exp</v>
      </c>
      <c r="G626" s="5" t="str">
        <f t="shared" si="210"/>
        <v>6299</v>
      </c>
      <c r="H626" s="5" t="str">
        <f t="shared" si="211"/>
        <v>MISC. CONTRACTED SERVICE</v>
      </c>
      <c r="I626" s="5" t="str">
        <f t="shared" si="212"/>
        <v>043</v>
      </c>
      <c r="J626" s="5" t="str">
        <f>VLOOKUP(I626,Vlookups!A:D,2,FALSE)</f>
        <v>MSG Ramirez Elementary</v>
      </c>
      <c r="K626" s="5" t="str">
        <f>VLOOKUP(I626,Vlookups!A:D,3,FALSE)</f>
        <v>MSG RAMIREZ K8</v>
      </c>
      <c r="L626" s="5" t="str">
        <f t="shared" si="213"/>
        <v>11</v>
      </c>
      <c r="M626" s="5" t="str">
        <f t="shared" si="214"/>
        <v>859</v>
      </c>
      <c r="N626" s="5" t="str">
        <f>VLOOKUP(M626,Vlookups!G:I,2,FALSE)</f>
        <v>PROFESSIONAL DEVELOPMENT</v>
      </c>
      <c r="O626" s="5" t="str">
        <f>VLOOKUP(M626,Vlookups!G:I,3,FALSE)</f>
        <v>DSASS</v>
      </c>
      <c r="P626" s="6">
        <f t="shared" si="215"/>
        <v>0</v>
      </c>
      <c r="Q626" s="6">
        <f t="shared" si="216"/>
        <v>0</v>
      </c>
      <c r="R626" s="6">
        <f t="shared" si="217"/>
        <v>9533.34</v>
      </c>
      <c r="S626" s="6">
        <f t="shared" si="218"/>
        <v>0</v>
      </c>
      <c r="T626" s="6">
        <f t="shared" si="219"/>
        <v>0</v>
      </c>
      <c r="U626" t="s">
        <v>667</v>
      </c>
      <c r="V626" t="s">
        <v>49</v>
      </c>
      <c r="W626" s="2">
        <v>0</v>
      </c>
      <c r="X626" s="2">
        <v>0</v>
      </c>
      <c r="Y626" s="2">
        <v>9533.34</v>
      </c>
      <c r="Z626" s="3">
        <v>-9533.34</v>
      </c>
      <c r="AA626" s="2">
        <v>0</v>
      </c>
      <c r="AB626" s="2">
        <v>0</v>
      </c>
    </row>
    <row r="627" spans="1:28">
      <c r="A627" s="5" t="str">
        <f t="shared" si="220"/>
        <v>255</v>
      </c>
      <c r="B627" s="5" t="str">
        <f>VLOOKUP(A627,Vlookups!O:P,2,FALSE)</f>
        <v>FED/GRANT</v>
      </c>
      <c r="C627" s="5" t="str">
        <f t="shared" si="207"/>
        <v>E</v>
      </c>
      <c r="D627" s="5" t="str">
        <f t="shared" si="221"/>
        <v>13</v>
      </c>
      <c r="E627" s="5" t="str">
        <f t="shared" si="209"/>
        <v>62--</v>
      </c>
      <c r="F627" s="5" t="str">
        <f>VLOOKUP(E627,Vlookups!K:M,3,FALSE)</f>
        <v>Op Exp</v>
      </c>
      <c r="G627" s="5" t="str">
        <f t="shared" si="210"/>
        <v>6299</v>
      </c>
      <c r="H627" s="5" t="str">
        <f t="shared" si="211"/>
        <v>MISC. CONTRACTED SERVICE</v>
      </c>
      <c r="I627" s="5" t="str">
        <f t="shared" si="212"/>
        <v>999</v>
      </c>
      <c r="J627" s="5" t="str">
        <f>VLOOKUP(I627,Vlookups!A:D,2,FALSE)</f>
        <v>CHARTER WIDE</v>
      </c>
      <c r="K627" s="5" t="str">
        <f>VLOOKUP(I627,Vlookups!A:D,3,FALSE)</f>
        <v>CHARTER WIDE</v>
      </c>
      <c r="L627" s="5" t="str">
        <f t="shared" si="213"/>
        <v>24</v>
      </c>
      <c r="M627" s="5" t="str">
        <f t="shared" si="214"/>
        <v>859</v>
      </c>
      <c r="N627" s="5" t="str">
        <f>VLOOKUP(M627,Vlookups!G:I,2,FALSE)</f>
        <v>PROFESSIONAL DEVELOPMENT</v>
      </c>
      <c r="O627" s="5" t="str">
        <f>VLOOKUP(M627,Vlookups!G:I,3,FALSE)</f>
        <v>DSASS</v>
      </c>
      <c r="P627" s="6">
        <f t="shared" si="215"/>
        <v>163775</v>
      </c>
      <c r="Q627" s="6">
        <f t="shared" si="216"/>
        <v>57200</v>
      </c>
      <c r="R627" s="6">
        <f t="shared" si="217"/>
        <v>116100</v>
      </c>
      <c r="S627" s="6">
        <f t="shared" si="218"/>
        <v>0</v>
      </c>
      <c r="T627" s="6">
        <f t="shared" si="219"/>
        <v>-163775</v>
      </c>
      <c r="U627" t="s">
        <v>668</v>
      </c>
      <c r="V627" t="s">
        <v>49</v>
      </c>
      <c r="W627" s="2">
        <v>163775</v>
      </c>
      <c r="X627" s="2">
        <v>57200</v>
      </c>
      <c r="Y627" s="2">
        <v>116100</v>
      </c>
      <c r="Z627" s="3">
        <v>-9525</v>
      </c>
      <c r="AA627" s="2">
        <v>0</v>
      </c>
      <c r="AB627" s="3">
        <v>-163775</v>
      </c>
    </row>
    <row r="628" spans="1:28">
      <c r="A628" s="5" t="str">
        <f t="shared" si="220"/>
        <v>255</v>
      </c>
      <c r="B628" s="5" t="str">
        <f>VLOOKUP(A628,Vlookups!O:P,2,FALSE)</f>
        <v>FED/GRANT</v>
      </c>
      <c r="C628" s="5" t="str">
        <f t="shared" si="207"/>
        <v>E</v>
      </c>
      <c r="D628" s="5" t="str">
        <f t="shared" si="221"/>
        <v>13</v>
      </c>
      <c r="E628" s="5" t="str">
        <f t="shared" si="209"/>
        <v>62--</v>
      </c>
      <c r="F628" s="5" t="str">
        <f>VLOOKUP(E628,Vlookups!K:M,3,FALSE)</f>
        <v>Op Exp</v>
      </c>
      <c r="G628" s="5" t="str">
        <f t="shared" si="210"/>
        <v>6299</v>
      </c>
      <c r="H628" s="5" t="str">
        <f t="shared" si="211"/>
        <v>MISC. CONTRACTED SERVICE</v>
      </c>
      <c r="I628" s="5" t="str">
        <f t="shared" si="212"/>
        <v>999</v>
      </c>
      <c r="J628" s="5" t="str">
        <f>VLOOKUP(I628,Vlookups!A:D,2,FALSE)</f>
        <v>CHARTER WIDE</v>
      </c>
      <c r="K628" s="5" t="str">
        <f>VLOOKUP(I628,Vlookups!A:D,3,FALSE)</f>
        <v>CHARTER WIDE</v>
      </c>
      <c r="L628" s="5" t="str">
        <f t="shared" si="213"/>
        <v>99</v>
      </c>
      <c r="M628" s="5" t="str">
        <f t="shared" si="214"/>
        <v>844</v>
      </c>
      <c r="N628" s="5" t="str">
        <f>VLOOKUP(M628,Vlookups!G:I,2,FALSE)</f>
        <v>FEDERAL PROGRAMS</v>
      </c>
      <c r="O628" s="5" t="str">
        <f>VLOOKUP(M628,Vlookups!G:I,3,FALSE)</f>
        <v>CFO</v>
      </c>
      <c r="P628" s="6">
        <f t="shared" si="215"/>
        <v>26125</v>
      </c>
      <c r="Q628" s="6">
        <f t="shared" si="216"/>
        <v>0</v>
      </c>
      <c r="R628" s="6">
        <f t="shared" si="217"/>
        <v>0</v>
      </c>
      <c r="S628" s="6">
        <f t="shared" si="218"/>
        <v>0</v>
      </c>
      <c r="T628" s="6">
        <f t="shared" si="219"/>
        <v>-26125</v>
      </c>
      <c r="U628" t="s">
        <v>669</v>
      </c>
      <c r="V628" t="s">
        <v>49</v>
      </c>
      <c r="W628" s="2">
        <v>26125</v>
      </c>
      <c r="X628" s="2">
        <v>0</v>
      </c>
      <c r="Y628" s="2">
        <v>0</v>
      </c>
      <c r="Z628" s="2">
        <v>26125</v>
      </c>
      <c r="AA628" s="2">
        <v>0</v>
      </c>
      <c r="AB628" s="3">
        <v>-26125</v>
      </c>
    </row>
    <row r="629" spans="1:28">
      <c r="A629" s="5" t="str">
        <f t="shared" si="220"/>
        <v>255</v>
      </c>
      <c r="B629" s="5" t="str">
        <f>VLOOKUP(A629,Vlookups!O:P,2,FALSE)</f>
        <v>FED/GRANT</v>
      </c>
      <c r="C629" s="5" t="str">
        <f t="shared" si="207"/>
        <v>E</v>
      </c>
      <c r="D629" s="5" t="str">
        <f t="shared" si="221"/>
        <v>13</v>
      </c>
      <c r="E629" s="5" t="str">
        <f t="shared" si="209"/>
        <v>62--</v>
      </c>
      <c r="F629" s="5" t="str">
        <f>VLOOKUP(E629,Vlookups!K:M,3,FALSE)</f>
        <v>Op Exp</v>
      </c>
      <c r="G629" s="5" t="str">
        <f t="shared" si="210"/>
        <v>6299</v>
      </c>
      <c r="H629" s="5" t="str">
        <f t="shared" si="211"/>
        <v>MISC. CONTRACTED SERVICE</v>
      </c>
      <c r="I629" s="5" t="str">
        <f t="shared" si="212"/>
        <v>999</v>
      </c>
      <c r="J629" s="5" t="str">
        <f>VLOOKUP(I629,Vlookups!A:D,2,FALSE)</f>
        <v>CHARTER WIDE</v>
      </c>
      <c r="K629" s="5" t="str">
        <f>VLOOKUP(I629,Vlookups!A:D,3,FALSE)</f>
        <v>CHARTER WIDE</v>
      </c>
      <c r="L629" s="5" t="str">
        <f t="shared" si="213"/>
        <v>24</v>
      </c>
      <c r="M629" s="5" t="str">
        <f t="shared" si="214"/>
        <v>859</v>
      </c>
      <c r="N629" s="5" t="str">
        <f>VLOOKUP(M629,Vlookups!G:I,2,FALSE)</f>
        <v>PROFESSIONAL DEVELOPMENT</v>
      </c>
      <c r="O629" s="5" t="str">
        <f>VLOOKUP(M629,Vlookups!G:I,3,FALSE)</f>
        <v>DSASS</v>
      </c>
      <c r="P629" s="6">
        <f t="shared" si="215"/>
        <v>0</v>
      </c>
      <c r="Q629" s="6">
        <f t="shared" si="216"/>
        <v>0</v>
      </c>
      <c r="R629" s="6">
        <f t="shared" si="217"/>
        <v>0</v>
      </c>
      <c r="S629" s="6">
        <f t="shared" si="218"/>
        <v>163775</v>
      </c>
      <c r="T629" s="6">
        <f t="shared" si="219"/>
        <v>163775</v>
      </c>
      <c r="U629" t="s">
        <v>670</v>
      </c>
      <c r="V629" t="s">
        <v>49</v>
      </c>
      <c r="W629" s="2">
        <v>0</v>
      </c>
      <c r="X629" s="2">
        <v>0</v>
      </c>
      <c r="Y629" s="2">
        <v>0</v>
      </c>
      <c r="Z629" s="2">
        <v>0</v>
      </c>
      <c r="AA629" s="2">
        <v>163775</v>
      </c>
      <c r="AB629" s="2">
        <v>163775</v>
      </c>
    </row>
    <row r="630" spans="1:28">
      <c r="A630" s="5" t="str">
        <f t="shared" si="220"/>
        <v>255</v>
      </c>
      <c r="B630" s="5" t="str">
        <f>VLOOKUP(A630,Vlookups!O:P,2,FALSE)</f>
        <v>FED/GRANT</v>
      </c>
      <c r="C630" s="5" t="str">
        <f t="shared" si="207"/>
        <v>E</v>
      </c>
      <c r="D630" s="5" t="str">
        <f t="shared" si="221"/>
        <v>13</v>
      </c>
      <c r="E630" s="5" t="str">
        <f t="shared" si="209"/>
        <v>62--</v>
      </c>
      <c r="F630" s="5" t="str">
        <f>VLOOKUP(E630,Vlookups!K:M,3,FALSE)</f>
        <v>Op Exp</v>
      </c>
      <c r="G630" s="5" t="str">
        <f t="shared" si="210"/>
        <v>6299</v>
      </c>
      <c r="H630" s="5" t="str">
        <f t="shared" si="211"/>
        <v>MISC. CONTRACTED SERVICE</v>
      </c>
      <c r="I630" s="5" t="str">
        <f t="shared" si="212"/>
        <v>999</v>
      </c>
      <c r="J630" s="5" t="str">
        <f>VLOOKUP(I630,Vlookups!A:D,2,FALSE)</f>
        <v>CHARTER WIDE</v>
      </c>
      <c r="K630" s="5" t="str">
        <f>VLOOKUP(I630,Vlookups!A:D,3,FALSE)</f>
        <v>CHARTER WIDE</v>
      </c>
      <c r="L630" s="5" t="str">
        <f t="shared" si="213"/>
        <v>99</v>
      </c>
      <c r="M630" s="5" t="str">
        <f t="shared" si="214"/>
        <v>844</v>
      </c>
      <c r="N630" s="5" t="str">
        <f>VLOOKUP(M630,Vlookups!G:I,2,FALSE)</f>
        <v>FEDERAL PROGRAMS</v>
      </c>
      <c r="O630" s="5" t="str">
        <f>VLOOKUP(M630,Vlookups!G:I,3,FALSE)</f>
        <v>CFO</v>
      </c>
      <c r="P630" s="6">
        <f t="shared" si="215"/>
        <v>0</v>
      </c>
      <c r="Q630" s="6">
        <f t="shared" si="216"/>
        <v>0</v>
      </c>
      <c r="R630" s="6">
        <f t="shared" si="217"/>
        <v>0</v>
      </c>
      <c r="S630" s="6">
        <f t="shared" si="218"/>
        <v>26125</v>
      </c>
      <c r="T630" s="6">
        <f t="shared" si="219"/>
        <v>26125</v>
      </c>
      <c r="U630" t="s">
        <v>671</v>
      </c>
      <c r="V630" t="s">
        <v>49</v>
      </c>
      <c r="W630" s="2">
        <v>0</v>
      </c>
      <c r="X630" s="2">
        <v>0</v>
      </c>
      <c r="Y630" s="2">
        <v>0</v>
      </c>
      <c r="Z630" s="2">
        <v>0</v>
      </c>
      <c r="AA630" s="2">
        <v>26125</v>
      </c>
      <c r="AB630" s="2">
        <v>26125</v>
      </c>
    </row>
    <row r="631" spans="1:28">
      <c r="A631" s="5" t="str">
        <f t="shared" si="220"/>
        <v>255</v>
      </c>
      <c r="B631" s="5" t="str">
        <f>VLOOKUP(A631,Vlookups!O:P,2,FALSE)</f>
        <v>FED/GRANT</v>
      </c>
      <c r="C631" s="5" t="str">
        <f t="shared" si="207"/>
        <v>E</v>
      </c>
      <c r="D631" s="5" t="str">
        <f t="shared" si="221"/>
        <v>13</v>
      </c>
      <c r="E631" s="5" t="str">
        <f t="shared" si="209"/>
        <v>63--</v>
      </c>
      <c r="F631" s="5" t="str">
        <f>VLOOKUP(E631,Vlookups!K:M,3,FALSE)</f>
        <v>Op Exp</v>
      </c>
      <c r="G631" s="5" t="str">
        <f t="shared" si="210"/>
        <v>6329</v>
      </c>
      <c r="H631" s="5" t="str">
        <f t="shared" si="211"/>
        <v>READING MATERIALS</v>
      </c>
      <c r="I631" s="5" t="str">
        <f t="shared" si="212"/>
        <v>999</v>
      </c>
      <c r="J631" s="5" t="str">
        <f>VLOOKUP(I631,Vlookups!A:D,2,FALSE)</f>
        <v>CHARTER WIDE</v>
      </c>
      <c r="K631" s="5" t="str">
        <f>VLOOKUP(I631,Vlookups!A:D,3,FALSE)</f>
        <v>CHARTER WIDE</v>
      </c>
      <c r="L631" s="5" t="str">
        <f t="shared" si="213"/>
        <v>24</v>
      </c>
      <c r="M631" s="5" t="str">
        <f t="shared" si="214"/>
        <v>859</v>
      </c>
      <c r="N631" s="5" t="str">
        <f>VLOOKUP(M631,Vlookups!G:I,2,FALSE)</f>
        <v>PROFESSIONAL DEVELOPMENT</v>
      </c>
      <c r="O631" s="5" t="str">
        <f>VLOOKUP(M631,Vlookups!G:I,3,FALSE)</f>
        <v>DSASS</v>
      </c>
      <c r="P631" s="6">
        <f t="shared" si="215"/>
        <v>0</v>
      </c>
      <c r="Q631" s="6">
        <f t="shared" si="216"/>
        <v>0</v>
      </c>
      <c r="R631" s="6">
        <f t="shared" si="217"/>
        <v>18707</v>
      </c>
      <c r="S631" s="6">
        <f t="shared" si="218"/>
        <v>0</v>
      </c>
      <c r="T631" s="6">
        <f t="shared" si="219"/>
        <v>0</v>
      </c>
      <c r="U631" t="s">
        <v>672</v>
      </c>
      <c r="V631" t="s">
        <v>45</v>
      </c>
      <c r="W631" s="2">
        <v>0</v>
      </c>
      <c r="X631" s="2">
        <v>0</v>
      </c>
      <c r="Y631" s="2">
        <v>18707</v>
      </c>
      <c r="Z631" s="3">
        <v>-18707</v>
      </c>
      <c r="AA631" s="2">
        <v>0</v>
      </c>
      <c r="AB631" s="2">
        <v>0</v>
      </c>
    </row>
    <row r="632" spans="1:28">
      <c r="A632" s="5" t="str">
        <f t="shared" si="220"/>
        <v>255</v>
      </c>
      <c r="B632" s="5" t="str">
        <f>VLOOKUP(A632,Vlookups!O:P,2,FALSE)</f>
        <v>FED/GRANT</v>
      </c>
      <c r="C632" s="5" t="str">
        <f t="shared" si="207"/>
        <v>E</v>
      </c>
      <c r="D632" s="5" t="str">
        <f t="shared" si="221"/>
        <v>13</v>
      </c>
      <c r="E632" s="5" t="str">
        <f t="shared" si="209"/>
        <v>63--</v>
      </c>
      <c r="F632" s="5" t="str">
        <f>VLOOKUP(E632,Vlookups!K:M,3,FALSE)</f>
        <v>Op Exp</v>
      </c>
      <c r="G632" s="5" t="str">
        <f t="shared" si="210"/>
        <v>6399</v>
      </c>
      <c r="H632" s="5" t="str">
        <f t="shared" si="211"/>
        <v>GENERAL SUPPLIES</v>
      </c>
      <c r="I632" s="5" t="str">
        <f t="shared" si="212"/>
        <v>999</v>
      </c>
      <c r="J632" s="5" t="str">
        <f>VLOOKUP(I632,Vlookups!A:D,2,FALSE)</f>
        <v>CHARTER WIDE</v>
      </c>
      <c r="K632" s="5" t="str">
        <f>VLOOKUP(I632,Vlookups!A:D,3,FALSE)</f>
        <v>CHARTER WIDE</v>
      </c>
      <c r="L632" s="5" t="str">
        <f t="shared" si="213"/>
        <v>99</v>
      </c>
      <c r="M632" s="5" t="str">
        <f t="shared" si="214"/>
        <v>844</v>
      </c>
      <c r="N632" s="5" t="str">
        <f>VLOOKUP(M632,Vlookups!G:I,2,FALSE)</f>
        <v>FEDERAL PROGRAMS</v>
      </c>
      <c r="O632" s="5" t="str">
        <f>VLOOKUP(M632,Vlookups!G:I,3,FALSE)</f>
        <v>CFO</v>
      </c>
      <c r="P632" s="6">
        <f t="shared" si="215"/>
        <v>53402</v>
      </c>
      <c r="Q632" s="6">
        <f t="shared" si="216"/>
        <v>0</v>
      </c>
      <c r="R632" s="6">
        <f t="shared" si="217"/>
        <v>0</v>
      </c>
      <c r="S632" s="6">
        <f t="shared" si="218"/>
        <v>0</v>
      </c>
      <c r="T632" s="6">
        <f t="shared" si="219"/>
        <v>-53402</v>
      </c>
      <c r="U632" t="s">
        <v>673</v>
      </c>
      <c r="V632" t="s">
        <v>54</v>
      </c>
      <c r="W632" s="2">
        <v>53402</v>
      </c>
      <c r="X632" s="2">
        <v>0</v>
      </c>
      <c r="Y632" s="2">
        <v>0</v>
      </c>
      <c r="Z632" s="2">
        <v>53402</v>
      </c>
      <c r="AA632" s="2">
        <v>0</v>
      </c>
      <c r="AB632" s="3">
        <v>-53402</v>
      </c>
    </row>
    <row r="633" spans="1:28">
      <c r="A633" s="5" t="str">
        <f t="shared" si="220"/>
        <v>255</v>
      </c>
      <c r="B633" s="5" t="str">
        <f>VLOOKUP(A633,Vlookups!O:P,2,FALSE)</f>
        <v>FED/GRANT</v>
      </c>
      <c r="C633" s="5" t="str">
        <f t="shared" si="207"/>
        <v>E</v>
      </c>
      <c r="D633" s="5" t="str">
        <f t="shared" si="221"/>
        <v>13</v>
      </c>
      <c r="E633" s="5" t="str">
        <f t="shared" si="209"/>
        <v>63--</v>
      </c>
      <c r="F633" s="5" t="str">
        <f>VLOOKUP(E633,Vlookups!K:M,3,FALSE)</f>
        <v>Op Exp</v>
      </c>
      <c r="G633" s="5" t="str">
        <f t="shared" si="210"/>
        <v>6399</v>
      </c>
      <c r="H633" s="5" t="str">
        <f t="shared" si="211"/>
        <v>GENERAL SUPPLIES</v>
      </c>
      <c r="I633" s="5" t="str">
        <f t="shared" si="212"/>
        <v>999</v>
      </c>
      <c r="J633" s="5" t="str">
        <f>VLOOKUP(I633,Vlookups!A:D,2,FALSE)</f>
        <v>CHARTER WIDE</v>
      </c>
      <c r="K633" s="5" t="str">
        <f>VLOOKUP(I633,Vlookups!A:D,3,FALSE)</f>
        <v>CHARTER WIDE</v>
      </c>
      <c r="L633" s="5" t="str">
        <f t="shared" si="213"/>
        <v>99</v>
      </c>
      <c r="M633" s="5" t="str">
        <f t="shared" si="214"/>
        <v>850</v>
      </c>
      <c r="N633" s="5" t="str">
        <f>VLOOKUP(M633,Vlookups!G:I,2,FALSE)</f>
        <v>DEPUTY SUPT ACADEMICS/STU SERV</v>
      </c>
      <c r="O633" s="5" t="str">
        <f>VLOOKUP(M633,Vlookups!G:I,3,FALSE)</f>
        <v>DSASS</v>
      </c>
      <c r="P633" s="6">
        <f t="shared" si="215"/>
        <v>8225</v>
      </c>
      <c r="Q633" s="6">
        <f t="shared" si="216"/>
        <v>0</v>
      </c>
      <c r="R633" s="6">
        <f t="shared" si="217"/>
        <v>0</v>
      </c>
      <c r="S633" s="6">
        <f t="shared" si="218"/>
        <v>0</v>
      </c>
      <c r="T633" s="6">
        <f t="shared" si="219"/>
        <v>-8225</v>
      </c>
      <c r="U633" t="s">
        <v>674</v>
      </c>
      <c r="V633" t="s">
        <v>54</v>
      </c>
      <c r="W633" s="2">
        <v>8225</v>
      </c>
      <c r="X633" s="2">
        <v>0</v>
      </c>
      <c r="Y633" s="2">
        <v>0</v>
      </c>
      <c r="Z633" s="2">
        <v>8225</v>
      </c>
      <c r="AA633" s="2">
        <v>0</v>
      </c>
      <c r="AB633" s="3">
        <v>-8225</v>
      </c>
    </row>
    <row r="634" spans="1:28">
      <c r="A634" s="5" t="str">
        <f t="shared" si="220"/>
        <v>255</v>
      </c>
      <c r="B634" s="5" t="str">
        <f>VLOOKUP(A634,Vlookups!O:P,2,FALSE)</f>
        <v>FED/GRANT</v>
      </c>
      <c r="C634" s="5" t="str">
        <f t="shared" si="207"/>
        <v>E</v>
      </c>
      <c r="D634" s="5" t="str">
        <f t="shared" si="221"/>
        <v>13</v>
      </c>
      <c r="E634" s="5" t="str">
        <f t="shared" si="209"/>
        <v>63--</v>
      </c>
      <c r="F634" s="5" t="str">
        <f>VLOOKUP(E634,Vlookups!K:M,3,FALSE)</f>
        <v>Op Exp</v>
      </c>
      <c r="G634" s="5" t="str">
        <f t="shared" si="210"/>
        <v>6399</v>
      </c>
      <c r="H634" s="5" t="str">
        <f t="shared" si="211"/>
        <v>GENERAL SUPPLIES</v>
      </c>
      <c r="I634" s="5" t="str">
        <f t="shared" si="212"/>
        <v>999</v>
      </c>
      <c r="J634" s="5" t="str">
        <f>VLOOKUP(I634,Vlookups!A:D,2,FALSE)</f>
        <v>CHARTER WIDE</v>
      </c>
      <c r="K634" s="5" t="str">
        <f>VLOOKUP(I634,Vlookups!A:D,3,FALSE)</f>
        <v>CHARTER WIDE</v>
      </c>
      <c r="L634" s="5" t="str">
        <f t="shared" si="213"/>
        <v>99</v>
      </c>
      <c r="M634" s="5" t="str">
        <f t="shared" si="214"/>
        <v>844</v>
      </c>
      <c r="N634" s="5" t="str">
        <f>VLOOKUP(M634,Vlookups!G:I,2,FALSE)</f>
        <v>FEDERAL PROGRAMS</v>
      </c>
      <c r="O634" s="5" t="str">
        <f>VLOOKUP(M634,Vlookups!G:I,3,FALSE)</f>
        <v>CFO</v>
      </c>
      <c r="P634" s="6">
        <f t="shared" si="215"/>
        <v>0</v>
      </c>
      <c r="Q634" s="6">
        <f t="shared" si="216"/>
        <v>0</v>
      </c>
      <c r="R634" s="6">
        <f t="shared" si="217"/>
        <v>0</v>
      </c>
      <c r="S634" s="6">
        <f t="shared" si="218"/>
        <v>53402</v>
      </c>
      <c r="T634" s="6">
        <f t="shared" si="219"/>
        <v>53402</v>
      </c>
      <c r="U634" t="s">
        <v>675</v>
      </c>
      <c r="V634" t="s">
        <v>54</v>
      </c>
      <c r="W634" s="2">
        <v>0</v>
      </c>
      <c r="X634" s="2">
        <v>0</v>
      </c>
      <c r="Y634" s="2">
        <v>0</v>
      </c>
      <c r="Z634" s="2">
        <v>0</v>
      </c>
      <c r="AA634" s="2">
        <v>53402</v>
      </c>
      <c r="AB634" s="2">
        <v>53402</v>
      </c>
    </row>
    <row r="635" spans="1:28">
      <c r="A635" s="5" t="str">
        <f t="shared" si="220"/>
        <v>255</v>
      </c>
      <c r="B635" s="5" t="str">
        <f>VLOOKUP(A635,Vlookups!O:P,2,FALSE)</f>
        <v>FED/GRANT</v>
      </c>
      <c r="C635" s="5" t="str">
        <f t="shared" si="207"/>
        <v>E</v>
      </c>
      <c r="D635" s="5" t="str">
        <f t="shared" si="221"/>
        <v>13</v>
      </c>
      <c r="E635" s="5" t="str">
        <f t="shared" si="209"/>
        <v>63--</v>
      </c>
      <c r="F635" s="5" t="str">
        <f>VLOOKUP(E635,Vlookups!K:M,3,FALSE)</f>
        <v>Op Exp</v>
      </c>
      <c r="G635" s="5" t="str">
        <f t="shared" si="210"/>
        <v>6399</v>
      </c>
      <c r="H635" s="5" t="str">
        <f t="shared" si="211"/>
        <v>GENERAL SUPPLIES</v>
      </c>
      <c r="I635" s="5" t="str">
        <f t="shared" si="212"/>
        <v>999</v>
      </c>
      <c r="J635" s="5" t="str">
        <f>VLOOKUP(I635,Vlookups!A:D,2,FALSE)</f>
        <v>CHARTER WIDE</v>
      </c>
      <c r="K635" s="5" t="str">
        <f>VLOOKUP(I635,Vlookups!A:D,3,FALSE)</f>
        <v>CHARTER WIDE</v>
      </c>
      <c r="L635" s="5" t="str">
        <f t="shared" si="213"/>
        <v>99</v>
      </c>
      <c r="M635" s="5" t="str">
        <f t="shared" si="214"/>
        <v>850</v>
      </c>
      <c r="N635" s="5" t="str">
        <f>VLOOKUP(M635,Vlookups!G:I,2,FALSE)</f>
        <v>DEPUTY SUPT ACADEMICS/STU SERV</v>
      </c>
      <c r="O635" s="5" t="str">
        <f>VLOOKUP(M635,Vlookups!G:I,3,FALSE)</f>
        <v>DSASS</v>
      </c>
      <c r="P635" s="6">
        <f t="shared" si="215"/>
        <v>0</v>
      </c>
      <c r="Q635" s="6">
        <f t="shared" si="216"/>
        <v>0</v>
      </c>
      <c r="R635" s="6">
        <f t="shared" si="217"/>
        <v>0</v>
      </c>
      <c r="S635" s="6">
        <f t="shared" si="218"/>
        <v>8225</v>
      </c>
      <c r="T635" s="6">
        <f t="shared" si="219"/>
        <v>8225</v>
      </c>
      <c r="U635" t="s">
        <v>676</v>
      </c>
      <c r="V635" t="s">
        <v>54</v>
      </c>
      <c r="W635" s="2">
        <v>0</v>
      </c>
      <c r="X635" s="2">
        <v>0</v>
      </c>
      <c r="Y635" s="2">
        <v>0</v>
      </c>
      <c r="Z635" s="2">
        <v>0</v>
      </c>
      <c r="AA635" s="2">
        <v>8225</v>
      </c>
      <c r="AB635" s="2">
        <v>8225</v>
      </c>
    </row>
    <row r="636" spans="1:28">
      <c r="A636" s="5" t="str">
        <f t="shared" si="220"/>
        <v>255</v>
      </c>
      <c r="B636" s="5" t="str">
        <f>VLOOKUP(A636,Vlookups!O:P,2,FALSE)</f>
        <v>FED/GRANT</v>
      </c>
      <c r="C636" s="5" t="str">
        <f t="shared" si="207"/>
        <v>E</v>
      </c>
      <c r="D636" s="5" t="str">
        <f t="shared" si="221"/>
        <v>13</v>
      </c>
      <c r="E636" s="5" t="str">
        <f t="shared" si="209"/>
        <v>64--</v>
      </c>
      <c r="F636" s="5" t="str">
        <f>VLOOKUP(E636,Vlookups!K:M,3,FALSE)</f>
        <v>Op Exp</v>
      </c>
      <c r="G636" s="5" t="str">
        <f t="shared" si="210"/>
        <v>6499</v>
      </c>
      <c r="H636" s="5" t="str">
        <f t="shared" si="211"/>
        <v>MISC OP COSTS</v>
      </c>
      <c r="I636" s="5" t="str">
        <f t="shared" si="212"/>
        <v>999</v>
      </c>
      <c r="J636" s="5" t="str">
        <f>VLOOKUP(I636,Vlookups!A:D,2,FALSE)</f>
        <v>CHARTER WIDE</v>
      </c>
      <c r="K636" s="5" t="str">
        <f>VLOOKUP(I636,Vlookups!A:D,3,FALSE)</f>
        <v>CHARTER WIDE</v>
      </c>
      <c r="L636" s="5" t="str">
        <f t="shared" si="213"/>
        <v>99</v>
      </c>
      <c r="M636" s="5" t="str">
        <f t="shared" si="214"/>
        <v>844</v>
      </c>
      <c r="N636" s="5" t="str">
        <f>VLOOKUP(M636,Vlookups!G:I,2,FALSE)</f>
        <v>FEDERAL PROGRAMS</v>
      </c>
      <c r="O636" s="5" t="str">
        <f>VLOOKUP(M636,Vlookups!G:I,3,FALSE)</f>
        <v>CFO</v>
      </c>
      <c r="P636" s="6">
        <f t="shared" si="215"/>
        <v>3500</v>
      </c>
      <c r="Q636" s="6">
        <f t="shared" si="216"/>
        <v>0</v>
      </c>
      <c r="R636" s="6">
        <f t="shared" si="217"/>
        <v>0</v>
      </c>
      <c r="S636" s="6">
        <f t="shared" si="218"/>
        <v>0</v>
      </c>
      <c r="T636" s="6">
        <f t="shared" si="219"/>
        <v>-3500</v>
      </c>
      <c r="U636" t="s">
        <v>677</v>
      </c>
      <c r="V636" t="s">
        <v>183</v>
      </c>
      <c r="W636" s="2">
        <v>3500</v>
      </c>
      <c r="X636" s="2">
        <v>0</v>
      </c>
      <c r="Y636" s="2">
        <v>0</v>
      </c>
      <c r="Z636" s="2">
        <v>3500</v>
      </c>
      <c r="AA636" s="2">
        <v>0</v>
      </c>
      <c r="AB636" s="3">
        <v>-3500</v>
      </c>
    </row>
    <row r="637" spans="1:28">
      <c r="A637" s="5" t="str">
        <f t="shared" ref="A637:A668" si="222">LEFT(U637,3)</f>
        <v>255</v>
      </c>
      <c r="B637" s="5" t="str">
        <f>VLOOKUP(A637,Vlookups!O:P,2,FALSE)</f>
        <v>FED/GRANT</v>
      </c>
      <c r="C637" s="5" t="str">
        <f t="shared" ref="C637:C700" si="223">RIGHT(LEFT(U637,5),1)</f>
        <v>E</v>
      </c>
      <c r="D637" s="5" t="str">
        <f t="shared" ref="D637:D668" si="224">RIGHT(LEFT(U637,8),2)</f>
        <v>13</v>
      </c>
      <c r="E637" s="5" t="str">
        <f t="shared" ref="E637:E700" si="225">CONCATENATE(LEFT(G637,2),"--")</f>
        <v>64--</v>
      </c>
      <c r="F637" s="5" t="str">
        <f>VLOOKUP(E637,Vlookups!K:M,3,FALSE)</f>
        <v>Op Exp</v>
      </c>
      <c r="G637" s="5" t="str">
        <f t="shared" si="210"/>
        <v>6499</v>
      </c>
      <c r="H637" s="5" t="str">
        <f t="shared" si="211"/>
        <v>MISC OP COSTS</v>
      </c>
      <c r="I637" s="5" t="str">
        <f t="shared" si="212"/>
        <v>999</v>
      </c>
      <c r="J637" s="5" t="str">
        <f>VLOOKUP(I637,Vlookups!A:D,2,FALSE)</f>
        <v>CHARTER WIDE</v>
      </c>
      <c r="K637" s="5" t="str">
        <f>VLOOKUP(I637,Vlookups!A:D,3,FALSE)</f>
        <v>CHARTER WIDE</v>
      </c>
      <c r="L637" s="5" t="str">
        <f t="shared" si="213"/>
        <v>99</v>
      </c>
      <c r="M637" s="5" t="str">
        <f t="shared" si="214"/>
        <v>844</v>
      </c>
      <c r="N637" s="5" t="str">
        <f>VLOOKUP(M637,Vlookups!G:I,2,FALSE)</f>
        <v>FEDERAL PROGRAMS</v>
      </c>
      <c r="O637" s="5" t="str">
        <f>VLOOKUP(M637,Vlookups!G:I,3,FALSE)</f>
        <v>CFO</v>
      </c>
      <c r="P637" s="6">
        <f t="shared" si="215"/>
        <v>0</v>
      </c>
      <c r="Q637" s="6">
        <f t="shared" si="216"/>
        <v>0</v>
      </c>
      <c r="R637" s="6">
        <f t="shared" si="217"/>
        <v>0</v>
      </c>
      <c r="S637" s="6">
        <f t="shared" si="218"/>
        <v>3500</v>
      </c>
      <c r="T637" s="6">
        <f t="shared" si="219"/>
        <v>3500</v>
      </c>
      <c r="U637" t="s">
        <v>678</v>
      </c>
      <c r="V637" t="s">
        <v>183</v>
      </c>
      <c r="W637" s="2">
        <v>0</v>
      </c>
      <c r="X637" s="2">
        <v>0</v>
      </c>
      <c r="Y637" s="2">
        <v>0</v>
      </c>
      <c r="Z637" s="2">
        <v>0</v>
      </c>
      <c r="AA637" s="2">
        <v>3500</v>
      </c>
      <c r="AB637" s="2">
        <v>3500</v>
      </c>
    </row>
    <row r="638" spans="1:28">
      <c r="A638" s="5" t="str">
        <f t="shared" si="222"/>
        <v>256</v>
      </c>
      <c r="B638" s="5" t="str">
        <f>VLOOKUP(A638,Vlookups!O:P,2,FALSE)</f>
        <v>FED/GRANT</v>
      </c>
      <c r="C638" s="5" t="str">
        <f t="shared" si="223"/>
        <v>E</v>
      </c>
      <c r="D638" s="5" t="str">
        <f t="shared" si="224"/>
        <v>13</v>
      </c>
      <c r="E638" s="5" t="str">
        <f t="shared" si="225"/>
        <v>62--</v>
      </c>
      <c r="F638" s="5" t="str">
        <f>VLOOKUP(E638,Vlookups!K:M,3,FALSE)</f>
        <v>Op Exp</v>
      </c>
      <c r="G638" s="5" t="str">
        <f t="shared" si="210"/>
        <v>6299</v>
      </c>
      <c r="H638" s="5" t="str">
        <f t="shared" si="211"/>
        <v>MISC. CONTRACTED SERVICE</v>
      </c>
      <c r="I638" s="5" t="str">
        <f t="shared" si="212"/>
        <v>999</v>
      </c>
      <c r="J638" s="5" t="str">
        <f>VLOOKUP(I638,Vlookups!A:D,2,FALSE)</f>
        <v>CHARTER WIDE</v>
      </c>
      <c r="K638" s="5" t="str">
        <f>VLOOKUP(I638,Vlookups!A:D,3,FALSE)</f>
        <v>CHARTER WIDE</v>
      </c>
      <c r="L638" s="5" t="str">
        <f t="shared" si="213"/>
        <v>99</v>
      </c>
      <c r="M638" s="5" t="str">
        <f t="shared" si="214"/>
        <v>844</v>
      </c>
      <c r="N638" s="5" t="str">
        <f>VLOOKUP(M638,Vlookups!G:I,2,FALSE)</f>
        <v>FEDERAL PROGRAMS</v>
      </c>
      <c r="O638" s="5" t="str">
        <f>VLOOKUP(M638,Vlookups!G:I,3,FALSE)</f>
        <v>CFO</v>
      </c>
      <c r="P638" s="6">
        <f t="shared" si="215"/>
        <v>10000</v>
      </c>
      <c r="Q638" s="6">
        <f t="shared" si="216"/>
        <v>0</v>
      </c>
      <c r="R638" s="6">
        <f t="shared" si="217"/>
        <v>0</v>
      </c>
      <c r="S638" s="6">
        <f t="shared" si="218"/>
        <v>0</v>
      </c>
      <c r="T638" s="6">
        <f t="shared" si="219"/>
        <v>-10000</v>
      </c>
      <c r="U638" t="s">
        <v>679</v>
      </c>
      <c r="V638" t="s">
        <v>49</v>
      </c>
      <c r="W638" s="2">
        <v>10000</v>
      </c>
      <c r="X638" s="2">
        <v>0</v>
      </c>
      <c r="Y638" s="2">
        <v>0</v>
      </c>
      <c r="Z638" s="2">
        <v>10000</v>
      </c>
      <c r="AA638" s="2">
        <v>0</v>
      </c>
      <c r="AB638" s="3">
        <v>-10000</v>
      </c>
    </row>
    <row r="639" spans="1:28">
      <c r="A639" s="5" t="str">
        <f t="shared" si="222"/>
        <v>256</v>
      </c>
      <c r="B639" s="5" t="str">
        <f>VLOOKUP(A639,Vlookups!O:P,2,FALSE)</f>
        <v>FED/GRANT</v>
      </c>
      <c r="C639" s="5" t="str">
        <f t="shared" si="223"/>
        <v>E</v>
      </c>
      <c r="D639" s="5" t="str">
        <f t="shared" si="224"/>
        <v>13</v>
      </c>
      <c r="E639" s="5" t="str">
        <f t="shared" si="225"/>
        <v>62--</v>
      </c>
      <c r="F639" s="5" t="str">
        <f>VLOOKUP(E639,Vlookups!K:M,3,FALSE)</f>
        <v>Op Exp</v>
      </c>
      <c r="G639" s="5" t="str">
        <f t="shared" si="210"/>
        <v>6299</v>
      </c>
      <c r="H639" s="5" t="str">
        <f t="shared" si="211"/>
        <v>MISC. CONTRACTED SERVICE</v>
      </c>
      <c r="I639" s="5" t="str">
        <f t="shared" si="212"/>
        <v>999</v>
      </c>
      <c r="J639" s="5" t="str">
        <f>VLOOKUP(I639,Vlookups!A:D,2,FALSE)</f>
        <v>CHARTER WIDE</v>
      </c>
      <c r="K639" s="5" t="str">
        <f>VLOOKUP(I639,Vlookups!A:D,3,FALSE)</f>
        <v>CHARTER WIDE</v>
      </c>
      <c r="L639" s="5" t="str">
        <f t="shared" si="213"/>
        <v>99</v>
      </c>
      <c r="M639" s="5" t="str">
        <f t="shared" si="214"/>
        <v>844</v>
      </c>
      <c r="N639" s="5" t="str">
        <f>VLOOKUP(M639,Vlookups!G:I,2,FALSE)</f>
        <v>FEDERAL PROGRAMS</v>
      </c>
      <c r="O639" s="5" t="str">
        <f>VLOOKUP(M639,Vlookups!G:I,3,FALSE)</f>
        <v>CFO</v>
      </c>
      <c r="P639" s="6">
        <f t="shared" si="215"/>
        <v>10000</v>
      </c>
      <c r="Q639" s="6">
        <f t="shared" si="216"/>
        <v>0</v>
      </c>
      <c r="R639" s="6">
        <f t="shared" si="217"/>
        <v>0</v>
      </c>
      <c r="S639" s="6">
        <f t="shared" si="218"/>
        <v>0</v>
      </c>
      <c r="T639" s="6">
        <f t="shared" si="219"/>
        <v>-10000</v>
      </c>
      <c r="U639" t="s">
        <v>680</v>
      </c>
      <c r="V639" t="s">
        <v>49</v>
      </c>
      <c r="W639" s="2">
        <v>10000</v>
      </c>
      <c r="X639" s="2">
        <v>0</v>
      </c>
      <c r="Y639" s="2">
        <v>0</v>
      </c>
      <c r="Z639" s="2">
        <v>10000</v>
      </c>
      <c r="AA639" s="2">
        <v>0</v>
      </c>
      <c r="AB639" s="3">
        <v>-10000</v>
      </c>
    </row>
    <row r="640" spans="1:28">
      <c r="A640" s="5" t="str">
        <f t="shared" si="222"/>
        <v>256</v>
      </c>
      <c r="B640" s="5" t="str">
        <f>VLOOKUP(A640,Vlookups!O:P,2,FALSE)</f>
        <v>FED/GRANT</v>
      </c>
      <c r="C640" s="5" t="str">
        <f t="shared" si="223"/>
        <v>E</v>
      </c>
      <c r="D640" s="5" t="str">
        <f t="shared" si="224"/>
        <v>13</v>
      </c>
      <c r="E640" s="5" t="str">
        <f t="shared" si="225"/>
        <v>63--</v>
      </c>
      <c r="F640" s="5" t="str">
        <f>VLOOKUP(E640,Vlookups!K:M,3,FALSE)</f>
        <v>Op Exp</v>
      </c>
      <c r="G640" s="5" t="str">
        <f t="shared" si="210"/>
        <v>6399</v>
      </c>
      <c r="H640" s="5" t="str">
        <f t="shared" si="211"/>
        <v>GENERAL SUPPLIES</v>
      </c>
      <c r="I640" s="5" t="str">
        <f t="shared" si="212"/>
        <v>999</v>
      </c>
      <c r="J640" s="5" t="str">
        <f>VLOOKUP(I640,Vlookups!A:D,2,FALSE)</f>
        <v>CHARTER WIDE</v>
      </c>
      <c r="K640" s="5" t="str">
        <f>VLOOKUP(I640,Vlookups!A:D,3,FALSE)</f>
        <v>CHARTER WIDE</v>
      </c>
      <c r="L640" s="5" t="str">
        <f t="shared" si="213"/>
        <v>99</v>
      </c>
      <c r="M640" s="5" t="str">
        <f t="shared" si="214"/>
        <v>844</v>
      </c>
      <c r="N640" s="5" t="str">
        <f>VLOOKUP(M640,Vlookups!G:I,2,FALSE)</f>
        <v>FEDERAL PROGRAMS</v>
      </c>
      <c r="O640" s="5" t="str">
        <f>VLOOKUP(M640,Vlookups!G:I,3,FALSE)</f>
        <v>CFO</v>
      </c>
      <c r="P640" s="6">
        <f t="shared" si="215"/>
        <v>5000</v>
      </c>
      <c r="Q640" s="6">
        <f t="shared" si="216"/>
        <v>0</v>
      </c>
      <c r="R640" s="6">
        <f t="shared" si="217"/>
        <v>0</v>
      </c>
      <c r="S640" s="6">
        <f t="shared" si="218"/>
        <v>0</v>
      </c>
      <c r="T640" s="6">
        <f t="shared" si="219"/>
        <v>-5000</v>
      </c>
      <c r="U640" t="s">
        <v>681</v>
      </c>
      <c r="V640" t="s">
        <v>54</v>
      </c>
      <c r="W640" s="2">
        <v>5000</v>
      </c>
      <c r="X640" s="2">
        <v>0</v>
      </c>
      <c r="Y640" s="2">
        <v>0</v>
      </c>
      <c r="Z640" s="2">
        <v>5000</v>
      </c>
      <c r="AA640" s="2">
        <v>0</v>
      </c>
      <c r="AB640" s="3">
        <v>-5000</v>
      </c>
    </row>
    <row r="641" spans="1:28">
      <c r="A641" s="5" t="str">
        <f t="shared" si="222"/>
        <v>256</v>
      </c>
      <c r="B641" s="5" t="str">
        <f>VLOOKUP(A641,Vlookups!O:P,2,FALSE)</f>
        <v>FED/GRANT</v>
      </c>
      <c r="C641" s="5" t="str">
        <f t="shared" si="223"/>
        <v>E</v>
      </c>
      <c r="D641" s="5" t="str">
        <f t="shared" si="224"/>
        <v>13</v>
      </c>
      <c r="E641" s="5" t="str">
        <f t="shared" si="225"/>
        <v>63--</v>
      </c>
      <c r="F641" s="5" t="str">
        <f>VLOOKUP(E641,Vlookups!K:M,3,FALSE)</f>
        <v>Op Exp</v>
      </c>
      <c r="G641" s="5" t="str">
        <f t="shared" si="210"/>
        <v>6399</v>
      </c>
      <c r="H641" s="5" t="str">
        <f t="shared" si="211"/>
        <v>GENERAL SUPPLIES</v>
      </c>
      <c r="I641" s="5" t="str">
        <f t="shared" si="212"/>
        <v>999</v>
      </c>
      <c r="J641" s="5" t="str">
        <f>VLOOKUP(I641,Vlookups!A:D,2,FALSE)</f>
        <v>CHARTER WIDE</v>
      </c>
      <c r="K641" s="5" t="str">
        <f>VLOOKUP(I641,Vlookups!A:D,3,FALSE)</f>
        <v>CHARTER WIDE</v>
      </c>
      <c r="L641" s="5" t="str">
        <f t="shared" si="213"/>
        <v>99</v>
      </c>
      <c r="M641" s="5" t="str">
        <f t="shared" si="214"/>
        <v>844</v>
      </c>
      <c r="N641" s="5" t="str">
        <f>VLOOKUP(M641,Vlookups!G:I,2,FALSE)</f>
        <v>FEDERAL PROGRAMS</v>
      </c>
      <c r="O641" s="5" t="str">
        <f>VLOOKUP(M641,Vlookups!G:I,3,FALSE)</f>
        <v>CFO</v>
      </c>
      <c r="P641" s="6">
        <f t="shared" si="215"/>
        <v>3923</v>
      </c>
      <c r="Q641" s="6">
        <f t="shared" si="216"/>
        <v>0</v>
      </c>
      <c r="R641" s="6">
        <f t="shared" si="217"/>
        <v>0</v>
      </c>
      <c r="S641" s="6">
        <f t="shared" si="218"/>
        <v>0</v>
      </c>
      <c r="T641" s="6">
        <f t="shared" si="219"/>
        <v>-3923</v>
      </c>
      <c r="U641" t="s">
        <v>682</v>
      </c>
      <c r="V641" t="s">
        <v>54</v>
      </c>
      <c r="W641" s="2">
        <v>3923</v>
      </c>
      <c r="X641" s="2">
        <v>0</v>
      </c>
      <c r="Y641" s="2">
        <v>0</v>
      </c>
      <c r="Z641" s="2">
        <v>3923</v>
      </c>
      <c r="AA641" s="2">
        <v>0</v>
      </c>
      <c r="AB641" s="3">
        <v>-3923</v>
      </c>
    </row>
    <row r="642" spans="1:28">
      <c r="A642" s="5" t="str">
        <f t="shared" si="222"/>
        <v>258</v>
      </c>
      <c r="B642" s="5" t="str">
        <f>VLOOKUP(A642,Vlookups!O:P,2,FALSE)</f>
        <v>FED/GRANT</v>
      </c>
      <c r="C642" s="5" t="str">
        <f t="shared" si="223"/>
        <v>E</v>
      </c>
      <c r="D642" s="5" t="str">
        <f t="shared" si="224"/>
        <v>51</v>
      </c>
      <c r="E642" s="5" t="str">
        <f t="shared" si="225"/>
        <v>62--</v>
      </c>
      <c r="F642" s="5" t="str">
        <f>VLOOKUP(E642,Vlookups!K:M,3,FALSE)</f>
        <v>Op Exp</v>
      </c>
      <c r="G642" s="5" t="str">
        <f t="shared" si="210"/>
        <v>6299</v>
      </c>
      <c r="H642" s="5" t="str">
        <f t="shared" si="211"/>
        <v>MISC. CONTRACTED SERVICE</v>
      </c>
      <c r="I642" s="5" t="str">
        <f t="shared" si="212"/>
        <v>033</v>
      </c>
      <c r="J642" s="5" t="str">
        <f>VLOOKUP(I642,Vlookups!A:D,2,FALSE)</f>
        <v>WINDMILL LAKES HS</v>
      </c>
      <c r="K642" s="5" t="str">
        <f>VLOOKUP(I642,Vlookups!A:D,3,FALSE)</f>
        <v>WINDMILL LAKES HS</v>
      </c>
      <c r="L642" s="5" t="str">
        <f t="shared" si="213"/>
        <v>99</v>
      </c>
      <c r="M642" s="5" t="str">
        <f t="shared" si="214"/>
        <v>880</v>
      </c>
      <c r="N642" s="5" t="str">
        <f>VLOOKUP(M642,Vlookups!G:I,2,FALSE)</f>
        <v>TECHNOLOGY</v>
      </c>
      <c r="O642" s="5" t="str">
        <f>VLOOKUP(M642,Vlookups!G:I,3,FALSE)</f>
        <v>CIO</v>
      </c>
      <c r="P642" s="6">
        <f t="shared" si="215"/>
        <v>6000</v>
      </c>
      <c r="Q642" s="6">
        <f t="shared" si="216"/>
        <v>0</v>
      </c>
      <c r="R642" s="6">
        <f t="shared" si="217"/>
        <v>0</v>
      </c>
      <c r="S642" s="6">
        <f t="shared" si="218"/>
        <v>0</v>
      </c>
      <c r="T642" s="6">
        <f t="shared" si="219"/>
        <v>-6000</v>
      </c>
      <c r="U642" t="s">
        <v>683</v>
      </c>
      <c r="V642" t="s">
        <v>49</v>
      </c>
      <c r="W642" s="2">
        <v>6000</v>
      </c>
      <c r="X642" s="2">
        <v>0</v>
      </c>
      <c r="Y642" s="2">
        <v>0</v>
      </c>
      <c r="Z642" s="2">
        <v>6000</v>
      </c>
      <c r="AA642" s="2">
        <v>0</v>
      </c>
      <c r="AB642" s="3">
        <v>-6000</v>
      </c>
    </row>
    <row r="643" spans="1:28">
      <c r="A643" s="5" t="str">
        <f t="shared" si="222"/>
        <v>263</v>
      </c>
      <c r="B643" s="5" t="str">
        <f>VLOOKUP(A643,Vlookups!O:P,2,FALSE)</f>
        <v>FED/GRANT</v>
      </c>
      <c r="C643" s="5" t="str">
        <f t="shared" si="223"/>
        <v>E</v>
      </c>
      <c r="D643" s="5" t="str">
        <f t="shared" si="224"/>
        <v>11</v>
      </c>
      <c r="E643" s="5" t="str">
        <f t="shared" si="225"/>
        <v>62--</v>
      </c>
      <c r="F643" s="5" t="str">
        <f>VLOOKUP(E643,Vlookups!K:M,3,FALSE)</f>
        <v>Op Exp</v>
      </c>
      <c r="G643" s="5" t="str">
        <f t="shared" si="210"/>
        <v>6299</v>
      </c>
      <c r="H643" s="5" t="str">
        <f t="shared" si="211"/>
        <v>MISC. CONTRACTED SERVICE</v>
      </c>
      <c r="I643" s="5" t="str">
        <f t="shared" si="212"/>
        <v>999</v>
      </c>
      <c r="J643" s="5" t="str">
        <f>VLOOKUP(I643,Vlookups!A:D,2,FALSE)</f>
        <v>CHARTER WIDE</v>
      </c>
      <c r="K643" s="5" t="str">
        <f>VLOOKUP(I643,Vlookups!A:D,3,FALSE)</f>
        <v>CHARTER WIDE</v>
      </c>
      <c r="L643" s="5" t="str">
        <f t="shared" si="213"/>
        <v>99</v>
      </c>
      <c r="M643" s="5" t="str">
        <f t="shared" si="214"/>
        <v>850</v>
      </c>
      <c r="N643" s="5" t="str">
        <f>VLOOKUP(M643,Vlookups!G:I,2,FALSE)</f>
        <v>DEPUTY SUPT ACADEMICS/STU SERV</v>
      </c>
      <c r="O643" s="5" t="str">
        <f>VLOOKUP(M643,Vlookups!G:I,3,FALSE)</f>
        <v>DSASS</v>
      </c>
      <c r="P643" s="6">
        <f t="shared" si="215"/>
        <v>26266.81</v>
      </c>
      <c r="Q643" s="6">
        <f t="shared" si="216"/>
        <v>0</v>
      </c>
      <c r="R643" s="6">
        <f t="shared" si="217"/>
        <v>0</v>
      </c>
      <c r="S643" s="6">
        <f t="shared" si="218"/>
        <v>0</v>
      </c>
      <c r="T643" s="6">
        <f t="shared" si="219"/>
        <v>-26266.81</v>
      </c>
      <c r="U643" t="s">
        <v>684</v>
      </c>
      <c r="V643" t="s">
        <v>49</v>
      </c>
      <c r="W643" s="2">
        <v>26266.81</v>
      </c>
      <c r="X643" s="2">
        <v>0</v>
      </c>
      <c r="Y643" s="2">
        <v>0</v>
      </c>
      <c r="Z643" s="2">
        <v>26266.81</v>
      </c>
      <c r="AA643" s="2">
        <v>0</v>
      </c>
      <c r="AB643" s="3">
        <v>-26266.81</v>
      </c>
    </row>
    <row r="644" spans="1:28">
      <c r="A644" s="5" t="str">
        <f t="shared" si="222"/>
        <v>263</v>
      </c>
      <c r="B644" s="5" t="str">
        <f>VLOOKUP(A644,Vlookups!O:P,2,FALSE)</f>
        <v>FED/GRANT</v>
      </c>
      <c r="C644" s="5" t="str">
        <f t="shared" si="223"/>
        <v>E</v>
      </c>
      <c r="D644" s="5" t="str">
        <f t="shared" si="224"/>
        <v>11</v>
      </c>
      <c r="E644" s="5" t="str">
        <f t="shared" si="225"/>
        <v>62--</v>
      </c>
      <c r="F644" s="5" t="str">
        <f>VLOOKUP(E644,Vlookups!K:M,3,FALSE)</f>
        <v>Op Exp</v>
      </c>
      <c r="G644" s="5" t="str">
        <f t="shared" si="210"/>
        <v>6299</v>
      </c>
      <c r="H644" s="5" t="str">
        <f t="shared" si="211"/>
        <v>MISC. CONTRACTED SERVICE</v>
      </c>
      <c r="I644" s="5" t="str">
        <f t="shared" si="212"/>
        <v>999</v>
      </c>
      <c r="J644" s="5" t="str">
        <f>VLOOKUP(I644,Vlookups!A:D,2,FALSE)</f>
        <v>CHARTER WIDE</v>
      </c>
      <c r="K644" s="5" t="str">
        <f>VLOOKUP(I644,Vlookups!A:D,3,FALSE)</f>
        <v>CHARTER WIDE</v>
      </c>
      <c r="L644" s="5" t="str">
        <f t="shared" si="213"/>
        <v>99</v>
      </c>
      <c r="M644" s="5" t="str">
        <f t="shared" si="214"/>
        <v>850</v>
      </c>
      <c r="N644" s="5" t="str">
        <f>VLOOKUP(M644,Vlookups!G:I,2,FALSE)</f>
        <v>DEPUTY SUPT ACADEMICS/STU SERV</v>
      </c>
      <c r="O644" s="5" t="str">
        <f>VLOOKUP(M644,Vlookups!G:I,3,FALSE)</f>
        <v>DSASS</v>
      </c>
      <c r="P644" s="6">
        <f t="shared" si="215"/>
        <v>0</v>
      </c>
      <c r="Q644" s="6">
        <f t="shared" si="216"/>
        <v>0</v>
      </c>
      <c r="R644" s="6">
        <f t="shared" si="217"/>
        <v>0</v>
      </c>
      <c r="S644" s="6">
        <f t="shared" si="218"/>
        <v>26266.81</v>
      </c>
      <c r="T644" s="6">
        <f t="shared" si="219"/>
        <v>26266.81</v>
      </c>
      <c r="U644" t="s">
        <v>685</v>
      </c>
      <c r="V644" t="s">
        <v>49</v>
      </c>
      <c r="W644" s="2">
        <v>0</v>
      </c>
      <c r="X644" s="2">
        <v>0</v>
      </c>
      <c r="Y644" s="2">
        <v>0</v>
      </c>
      <c r="Z644" s="2">
        <v>0</v>
      </c>
      <c r="AA644" s="2">
        <v>26266.81</v>
      </c>
      <c r="AB644" s="2">
        <v>26266.81</v>
      </c>
    </row>
    <row r="645" spans="1:28">
      <c r="A645" s="5" t="str">
        <f t="shared" si="222"/>
        <v>263</v>
      </c>
      <c r="B645" s="5" t="str">
        <f>VLOOKUP(A645,Vlookups!O:P,2,FALSE)</f>
        <v>FED/GRANT</v>
      </c>
      <c r="C645" s="5" t="str">
        <f t="shared" si="223"/>
        <v>E</v>
      </c>
      <c r="D645" s="5" t="str">
        <f t="shared" si="224"/>
        <v>11</v>
      </c>
      <c r="E645" s="5" t="str">
        <f t="shared" si="225"/>
        <v>63--</v>
      </c>
      <c r="F645" s="5" t="str">
        <f>VLOOKUP(E645,Vlookups!K:M,3,FALSE)</f>
        <v>Op Exp</v>
      </c>
      <c r="G645" s="5" t="str">
        <f t="shared" si="210"/>
        <v>6329</v>
      </c>
      <c r="H645" s="5" t="str">
        <f t="shared" si="211"/>
        <v>READING MATERIALS</v>
      </c>
      <c r="I645" s="5" t="str">
        <f t="shared" si="212"/>
        <v>002</v>
      </c>
      <c r="J645" s="5" t="str">
        <f>VLOOKUP(I645,Vlookups!A:D,2,FALSE)</f>
        <v>GARLAND MIDDLE SCHOOL</v>
      </c>
      <c r="K645" s="5" t="str">
        <f>VLOOKUP(I645,Vlookups!A:D,3,FALSE)</f>
        <v>GARLAND K8</v>
      </c>
      <c r="L645" s="5" t="str">
        <f t="shared" si="213"/>
        <v>25</v>
      </c>
      <c r="M645" s="5" t="str">
        <f t="shared" si="214"/>
        <v>850</v>
      </c>
      <c r="N645" s="5" t="str">
        <f>VLOOKUP(M645,Vlookups!G:I,2,FALSE)</f>
        <v>DEPUTY SUPT ACADEMICS/STU SERV</v>
      </c>
      <c r="O645" s="5" t="str">
        <f>VLOOKUP(M645,Vlookups!G:I,3,FALSE)</f>
        <v>DSASS</v>
      </c>
      <c r="P645" s="6">
        <f t="shared" si="215"/>
        <v>2304.42</v>
      </c>
      <c r="Q645" s="6">
        <f t="shared" si="216"/>
        <v>0</v>
      </c>
      <c r="R645" s="6">
        <f t="shared" si="217"/>
        <v>2304.42</v>
      </c>
      <c r="S645" s="6">
        <f t="shared" si="218"/>
        <v>0</v>
      </c>
      <c r="T645" s="6">
        <f t="shared" si="219"/>
        <v>-2304.42</v>
      </c>
      <c r="U645" t="s">
        <v>686</v>
      </c>
      <c r="V645" t="s">
        <v>45</v>
      </c>
      <c r="W645" s="2">
        <v>2304.42</v>
      </c>
      <c r="X645" s="2">
        <v>0</v>
      </c>
      <c r="Y645" s="2">
        <v>2304.42</v>
      </c>
      <c r="Z645" s="2">
        <v>0</v>
      </c>
      <c r="AA645" s="2">
        <v>0</v>
      </c>
      <c r="AB645" s="3">
        <v>-2304.42</v>
      </c>
    </row>
    <row r="646" spans="1:28">
      <c r="A646" s="5" t="str">
        <f t="shared" si="222"/>
        <v>263</v>
      </c>
      <c r="B646" s="5" t="str">
        <f>VLOOKUP(A646,Vlookups!O:P,2,FALSE)</f>
        <v>FED/GRANT</v>
      </c>
      <c r="C646" s="5" t="str">
        <f t="shared" si="223"/>
        <v>E</v>
      </c>
      <c r="D646" s="5" t="str">
        <f t="shared" si="224"/>
        <v>11</v>
      </c>
      <c r="E646" s="5" t="str">
        <f t="shared" si="225"/>
        <v>63--</v>
      </c>
      <c r="F646" s="5" t="str">
        <f>VLOOKUP(E646,Vlookups!K:M,3,FALSE)</f>
        <v>Op Exp</v>
      </c>
      <c r="G646" s="5" t="str">
        <f t="shared" si="210"/>
        <v>6329</v>
      </c>
      <c r="H646" s="5" t="str">
        <f t="shared" si="211"/>
        <v>READING MATERIALS</v>
      </c>
      <c r="I646" s="5" t="str">
        <f t="shared" si="212"/>
        <v>002</v>
      </c>
      <c r="J646" s="5" t="str">
        <f>VLOOKUP(I646,Vlookups!A:D,2,FALSE)</f>
        <v>GARLAND MIDDLE SCHOOL</v>
      </c>
      <c r="K646" s="5" t="str">
        <f>VLOOKUP(I646,Vlookups!A:D,3,FALSE)</f>
        <v>GARLAND K8</v>
      </c>
      <c r="L646" s="5" t="str">
        <f t="shared" si="213"/>
        <v>25</v>
      </c>
      <c r="M646" s="5" t="str">
        <f t="shared" si="214"/>
        <v>850</v>
      </c>
      <c r="N646" s="5" t="str">
        <f>VLOOKUP(M646,Vlookups!G:I,2,FALSE)</f>
        <v>DEPUTY SUPT ACADEMICS/STU SERV</v>
      </c>
      <c r="O646" s="5" t="str">
        <f>VLOOKUP(M646,Vlookups!G:I,3,FALSE)</f>
        <v>DSASS</v>
      </c>
      <c r="P646" s="6">
        <f t="shared" si="215"/>
        <v>0</v>
      </c>
      <c r="Q646" s="6">
        <f t="shared" si="216"/>
        <v>0</v>
      </c>
      <c r="R646" s="6">
        <f t="shared" si="217"/>
        <v>0</v>
      </c>
      <c r="S646" s="6">
        <f t="shared" si="218"/>
        <v>2304.42</v>
      </c>
      <c r="T646" s="6">
        <f t="shared" si="219"/>
        <v>2304.42</v>
      </c>
      <c r="U646" t="s">
        <v>687</v>
      </c>
      <c r="V646" t="s">
        <v>45</v>
      </c>
      <c r="W646" s="2">
        <v>0</v>
      </c>
      <c r="X646" s="2">
        <v>0</v>
      </c>
      <c r="Y646" s="2">
        <v>0</v>
      </c>
      <c r="Z646" s="2">
        <v>0</v>
      </c>
      <c r="AA646" s="2">
        <v>2304.42</v>
      </c>
      <c r="AB646" s="2">
        <v>2304.42</v>
      </c>
    </row>
    <row r="647" spans="1:28">
      <c r="A647" s="5" t="str">
        <f t="shared" si="222"/>
        <v>263</v>
      </c>
      <c r="B647" s="5" t="str">
        <f>VLOOKUP(A647,Vlookups!O:P,2,FALSE)</f>
        <v>FED/GRANT</v>
      </c>
      <c r="C647" s="5" t="str">
        <f t="shared" si="223"/>
        <v>E</v>
      </c>
      <c r="D647" s="5" t="str">
        <f t="shared" si="224"/>
        <v>11</v>
      </c>
      <c r="E647" s="5" t="str">
        <f t="shared" si="225"/>
        <v>63--</v>
      </c>
      <c r="F647" s="5" t="str">
        <f>VLOOKUP(E647,Vlookups!K:M,3,FALSE)</f>
        <v>Op Exp</v>
      </c>
      <c r="G647" s="5" t="str">
        <f t="shared" ref="G647:G685" si="226">MID(U647,10,4)</f>
        <v>6329</v>
      </c>
      <c r="H647" s="5" t="str">
        <f t="shared" ref="H647:H685" si="227">V647</f>
        <v>READING MATERIALS</v>
      </c>
      <c r="I647" s="5" t="str">
        <f t="shared" ref="I647:I685" si="228">LEFT(RIGHT(U647,12),3)</f>
        <v>003</v>
      </c>
      <c r="J647" s="5" t="str">
        <f>VLOOKUP(I647,Vlookups!A:D,2,FALSE)</f>
        <v>GARLAND HIGH SCHOOL</v>
      </c>
      <c r="K647" s="5" t="str">
        <f>VLOOKUP(I647,Vlookups!A:D,3,FALSE)</f>
        <v>GARLAND HS</v>
      </c>
      <c r="L647" s="5" t="str">
        <f t="shared" ref="L647:L685" si="229">LEFT(RIGHT(U647,6),2)</f>
        <v>25</v>
      </c>
      <c r="M647" s="5" t="str">
        <f t="shared" ref="M647:M685" si="230">RIGHT(U647,3)</f>
        <v>850</v>
      </c>
      <c r="N647" s="5" t="str">
        <f>VLOOKUP(M647,Vlookups!G:I,2,FALSE)</f>
        <v>DEPUTY SUPT ACADEMICS/STU SERV</v>
      </c>
      <c r="O647" s="5" t="str">
        <f>VLOOKUP(M647,Vlookups!G:I,3,FALSE)</f>
        <v>DSASS</v>
      </c>
      <c r="P647" s="6">
        <f t="shared" ref="P647:P685" si="231">W647</f>
        <v>1152.21</v>
      </c>
      <c r="Q647" s="6">
        <f t="shared" ref="Q647:Q685" si="232">X647</f>
        <v>0</v>
      </c>
      <c r="R647" s="6">
        <f t="shared" ref="R647:R685" si="233">Y647</f>
        <v>1152.21</v>
      </c>
      <c r="S647" s="6">
        <f t="shared" ref="S647:S685" si="234">AA647</f>
        <v>0</v>
      </c>
      <c r="T647" s="6">
        <f t="shared" ref="T647:T685" si="235">AB647</f>
        <v>-1152.21</v>
      </c>
      <c r="U647" t="s">
        <v>688</v>
      </c>
      <c r="V647" t="s">
        <v>45</v>
      </c>
      <c r="W647" s="2">
        <v>1152.21</v>
      </c>
      <c r="X647" s="2">
        <v>0</v>
      </c>
      <c r="Y647" s="2">
        <v>1152.21</v>
      </c>
      <c r="Z647" s="2">
        <v>0</v>
      </c>
      <c r="AA647" s="2">
        <v>0</v>
      </c>
      <c r="AB647" s="3">
        <v>-1152.21</v>
      </c>
    </row>
    <row r="648" spans="1:28">
      <c r="A648" s="5" t="str">
        <f t="shared" si="222"/>
        <v>263</v>
      </c>
      <c r="B648" s="5" t="str">
        <f>VLOOKUP(A648,Vlookups!O:P,2,FALSE)</f>
        <v>FED/GRANT</v>
      </c>
      <c r="C648" s="5" t="str">
        <f t="shared" si="223"/>
        <v>E</v>
      </c>
      <c r="D648" s="5" t="str">
        <f t="shared" si="224"/>
        <v>11</v>
      </c>
      <c r="E648" s="5" t="str">
        <f t="shared" si="225"/>
        <v>63--</v>
      </c>
      <c r="F648" s="5" t="str">
        <f>VLOOKUP(E648,Vlookups!K:M,3,FALSE)</f>
        <v>Op Exp</v>
      </c>
      <c r="G648" s="5" t="str">
        <f t="shared" si="226"/>
        <v>6329</v>
      </c>
      <c r="H648" s="5" t="str">
        <f t="shared" si="227"/>
        <v>READING MATERIALS</v>
      </c>
      <c r="I648" s="5" t="str">
        <f t="shared" si="228"/>
        <v>003</v>
      </c>
      <c r="J648" s="5" t="str">
        <f>VLOOKUP(I648,Vlookups!A:D,2,FALSE)</f>
        <v>GARLAND HIGH SCHOOL</v>
      </c>
      <c r="K648" s="5" t="str">
        <f>VLOOKUP(I648,Vlookups!A:D,3,FALSE)</f>
        <v>GARLAND HS</v>
      </c>
      <c r="L648" s="5" t="str">
        <f t="shared" si="229"/>
        <v>25</v>
      </c>
      <c r="M648" s="5" t="str">
        <f t="shared" si="230"/>
        <v>850</v>
      </c>
      <c r="N648" s="5" t="str">
        <f>VLOOKUP(M648,Vlookups!G:I,2,FALSE)</f>
        <v>DEPUTY SUPT ACADEMICS/STU SERV</v>
      </c>
      <c r="O648" s="5" t="str">
        <f>VLOOKUP(M648,Vlookups!G:I,3,FALSE)</f>
        <v>DSASS</v>
      </c>
      <c r="P648" s="6">
        <f t="shared" si="231"/>
        <v>0</v>
      </c>
      <c r="Q648" s="6">
        <f t="shared" si="232"/>
        <v>0</v>
      </c>
      <c r="R648" s="6">
        <f t="shared" si="233"/>
        <v>0</v>
      </c>
      <c r="S648" s="6">
        <f t="shared" si="234"/>
        <v>1152.21</v>
      </c>
      <c r="T648" s="6">
        <f t="shared" si="235"/>
        <v>1152.21</v>
      </c>
      <c r="U648" t="s">
        <v>689</v>
      </c>
      <c r="V648" t="s">
        <v>45</v>
      </c>
      <c r="W648" s="2">
        <v>0</v>
      </c>
      <c r="X648" s="2">
        <v>0</v>
      </c>
      <c r="Y648" s="2">
        <v>0</v>
      </c>
      <c r="Z648" s="2">
        <v>0</v>
      </c>
      <c r="AA648" s="2">
        <v>1152.21</v>
      </c>
      <c r="AB648" s="2">
        <v>1152.21</v>
      </c>
    </row>
    <row r="649" spans="1:28">
      <c r="A649" s="5" t="str">
        <f t="shared" si="222"/>
        <v>263</v>
      </c>
      <c r="B649" s="5" t="str">
        <f>VLOOKUP(A649,Vlookups!O:P,2,FALSE)</f>
        <v>FED/GRANT</v>
      </c>
      <c r="C649" s="5" t="str">
        <f t="shared" si="223"/>
        <v>E</v>
      </c>
      <c r="D649" s="5" t="str">
        <f t="shared" si="224"/>
        <v>11</v>
      </c>
      <c r="E649" s="5" t="str">
        <f t="shared" si="225"/>
        <v>63--</v>
      </c>
      <c r="F649" s="5" t="str">
        <f>VLOOKUP(E649,Vlookups!K:M,3,FALSE)</f>
        <v>Op Exp</v>
      </c>
      <c r="G649" s="5" t="str">
        <f t="shared" si="226"/>
        <v>6329</v>
      </c>
      <c r="H649" s="5" t="str">
        <f t="shared" si="227"/>
        <v>READING MATERIALS</v>
      </c>
      <c r="I649" s="5" t="str">
        <f t="shared" si="228"/>
        <v>005</v>
      </c>
      <c r="J649" s="5" t="str">
        <f>VLOOKUP(I649,Vlookups!A:D,2,FALSE)</f>
        <v>ARLINGTON MIDDLE SCHOOL</v>
      </c>
      <c r="K649" s="5" t="str">
        <f>VLOOKUP(I649,Vlookups!A:D,3,FALSE)</f>
        <v>ARLINGTON K8</v>
      </c>
      <c r="L649" s="5" t="str">
        <f t="shared" si="229"/>
        <v>25</v>
      </c>
      <c r="M649" s="5" t="str">
        <f t="shared" si="230"/>
        <v>850</v>
      </c>
      <c r="N649" s="5" t="str">
        <f>VLOOKUP(M649,Vlookups!G:I,2,FALSE)</f>
        <v>DEPUTY SUPT ACADEMICS/STU SERV</v>
      </c>
      <c r="O649" s="5" t="str">
        <f>VLOOKUP(M649,Vlookups!G:I,3,FALSE)</f>
        <v>DSASS</v>
      </c>
      <c r="P649" s="6">
        <f t="shared" si="231"/>
        <v>1920.35</v>
      </c>
      <c r="Q649" s="6">
        <f t="shared" si="232"/>
        <v>0</v>
      </c>
      <c r="R649" s="6">
        <f t="shared" si="233"/>
        <v>1920.35</v>
      </c>
      <c r="S649" s="6">
        <f t="shared" si="234"/>
        <v>0</v>
      </c>
      <c r="T649" s="6">
        <f t="shared" si="235"/>
        <v>-1920.35</v>
      </c>
      <c r="U649" t="s">
        <v>690</v>
      </c>
      <c r="V649" t="s">
        <v>45</v>
      </c>
      <c r="W649" s="2">
        <v>1920.35</v>
      </c>
      <c r="X649" s="2">
        <v>0</v>
      </c>
      <c r="Y649" s="2">
        <v>1920.35</v>
      </c>
      <c r="Z649" s="2">
        <v>0</v>
      </c>
      <c r="AA649" s="2">
        <v>0</v>
      </c>
      <c r="AB649" s="3">
        <v>-1920.35</v>
      </c>
    </row>
    <row r="650" spans="1:28">
      <c r="A650" s="5" t="str">
        <f t="shared" si="222"/>
        <v>263</v>
      </c>
      <c r="B650" s="5" t="str">
        <f>VLOOKUP(A650,Vlookups!O:P,2,FALSE)</f>
        <v>FED/GRANT</v>
      </c>
      <c r="C650" s="5" t="str">
        <f t="shared" si="223"/>
        <v>E</v>
      </c>
      <c r="D650" s="5" t="str">
        <f t="shared" si="224"/>
        <v>11</v>
      </c>
      <c r="E650" s="5" t="str">
        <f t="shared" si="225"/>
        <v>63--</v>
      </c>
      <c r="F650" s="5" t="str">
        <f>VLOOKUP(E650,Vlookups!K:M,3,FALSE)</f>
        <v>Op Exp</v>
      </c>
      <c r="G650" s="5" t="str">
        <f t="shared" si="226"/>
        <v>6329</v>
      </c>
      <c r="H650" s="5" t="str">
        <f t="shared" si="227"/>
        <v>READING MATERIALS</v>
      </c>
      <c r="I650" s="5" t="str">
        <f t="shared" si="228"/>
        <v>005</v>
      </c>
      <c r="J650" s="5" t="str">
        <f>VLOOKUP(I650,Vlookups!A:D,2,FALSE)</f>
        <v>ARLINGTON MIDDLE SCHOOL</v>
      </c>
      <c r="K650" s="5" t="str">
        <f>VLOOKUP(I650,Vlookups!A:D,3,FALSE)</f>
        <v>ARLINGTON K8</v>
      </c>
      <c r="L650" s="5" t="str">
        <f t="shared" si="229"/>
        <v>25</v>
      </c>
      <c r="M650" s="5" t="str">
        <f t="shared" si="230"/>
        <v>850</v>
      </c>
      <c r="N650" s="5" t="str">
        <f>VLOOKUP(M650,Vlookups!G:I,2,FALSE)</f>
        <v>DEPUTY SUPT ACADEMICS/STU SERV</v>
      </c>
      <c r="O650" s="5" t="str">
        <f>VLOOKUP(M650,Vlookups!G:I,3,FALSE)</f>
        <v>DSASS</v>
      </c>
      <c r="P650" s="6">
        <f t="shared" si="231"/>
        <v>0</v>
      </c>
      <c r="Q650" s="6">
        <f t="shared" si="232"/>
        <v>0</v>
      </c>
      <c r="R650" s="6">
        <f t="shared" si="233"/>
        <v>0</v>
      </c>
      <c r="S650" s="6">
        <f t="shared" si="234"/>
        <v>1920.35</v>
      </c>
      <c r="T650" s="6">
        <f t="shared" si="235"/>
        <v>1920.35</v>
      </c>
      <c r="U650" t="s">
        <v>691</v>
      </c>
      <c r="V650" t="s">
        <v>45</v>
      </c>
      <c r="W650" s="2">
        <v>0</v>
      </c>
      <c r="X650" s="2">
        <v>0</v>
      </c>
      <c r="Y650" s="2">
        <v>0</v>
      </c>
      <c r="Z650" s="2">
        <v>0</v>
      </c>
      <c r="AA650" s="2">
        <v>1920.35</v>
      </c>
      <c r="AB650" s="2">
        <v>1920.35</v>
      </c>
    </row>
    <row r="651" spans="1:28">
      <c r="A651" s="5" t="str">
        <f t="shared" si="222"/>
        <v>263</v>
      </c>
      <c r="B651" s="5" t="str">
        <f>VLOOKUP(A651,Vlookups!O:P,2,FALSE)</f>
        <v>FED/GRANT</v>
      </c>
      <c r="C651" s="5" t="str">
        <f t="shared" si="223"/>
        <v>E</v>
      </c>
      <c r="D651" s="5" t="str">
        <f t="shared" si="224"/>
        <v>11</v>
      </c>
      <c r="E651" s="5" t="str">
        <f t="shared" si="225"/>
        <v>63--</v>
      </c>
      <c r="F651" s="5" t="str">
        <f>VLOOKUP(E651,Vlookups!K:M,3,FALSE)</f>
        <v>Op Exp</v>
      </c>
      <c r="G651" s="5" t="str">
        <f t="shared" si="226"/>
        <v>6329</v>
      </c>
      <c r="H651" s="5" t="str">
        <f t="shared" si="227"/>
        <v>READING MATERIALS</v>
      </c>
      <c r="I651" s="5" t="str">
        <f t="shared" si="228"/>
        <v>006</v>
      </c>
      <c r="J651" s="5" t="str">
        <f>VLOOKUP(I651,Vlookups!A:D,2,FALSE)</f>
        <v>ARLINGTON HIGH SCHOOL</v>
      </c>
      <c r="K651" s="5" t="str">
        <f>VLOOKUP(I651,Vlookups!A:D,3,FALSE)</f>
        <v>ARLINGTON HS</v>
      </c>
      <c r="L651" s="5" t="str">
        <f t="shared" si="229"/>
        <v>25</v>
      </c>
      <c r="M651" s="5" t="str">
        <f t="shared" si="230"/>
        <v>850</v>
      </c>
      <c r="N651" s="5" t="str">
        <f>VLOOKUP(M651,Vlookups!G:I,2,FALSE)</f>
        <v>DEPUTY SUPT ACADEMICS/STU SERV</v>
      </c>
      <c r="O651" s="5" t="str">
        <f>VLOOKUP(M651,Vlookups!G:I,3,FALSE)</f>
        <v>DSASS</v>
      </c>
      <c r="P651" s="6">
        <f t="shared" si="231"/>
        <v>2331.87</v>
      </c>
      <c r="Q651" s="6">
        <f t="shared" si="232"/>
        <v>0</v>
      </c>
      <c r="R651" s="6">
        <f t="shared" si="233"/>
        <v>2331.87</v>
      </c>
      <c r="S651" s="6">
        <f t="shared" si="234"/>
        <v>0</v>
      </c>
      <c r="T651" s="6">
        <f t="shared" si="235"/>
        <v>-2331.87</v>
      </c>
      <c r="U651" t="s">
        <v>692</v>
      </c>
      <c r="V651" t="s">
        <v>45</v>
      </c>
      <c r="W651" s="2">
        <v>2331.87</v>
      </c>
      <c r="X651" s="2">
        <v>0</v>
      </c>
      <c r="Y651" s="2">
        <v>2331.87</v>
      </c>
      <c r="Z651" s="2">
        <v>0</v>
      </c>
      <c r="AA651" s="2">
        <v>0</v>
      </c>
      <c r="AB651" s="3">
        <v>-2331.87</v>
      </c>
    </row>
    <row r="652" spans="1:28">
      <c r="A652" s="5" t="str">
        <f t="shared" si="222"/>
        <v>263</v>
      </c>
      <c r="B652" s="5" t="str">
        <f>VLOOKUP(A652,Vlookups!O:P,2,FALSE)</f>
        <v>FED/GRANT</v>
      </c>
      <c r="C652" s="5" t="str">
        <f t="shared" si="223"/>
        <v>E</v>
      </c>
      <c r="D652" s="5" t="str">
        <f t="shared" si="224"/>
        <v>11</v>
      </c>
      <c r="E652" s="5" t="str">
        <f t="shared" si="225"/>
        <v>63--</v>
      </c>
      <c r="F652" s="5" t="str">
        <f>VLOOKUP(E652,Vlookups!K:M,3,FALSE)</f>
        <v>Op Exp</v>
      </c>
      <c r="G652" s="5" t="str">
        <f t="shared" si="226"/>
        <v>6329</v>
      </c>
      <c r="H652" s="5" t="str">
        <f t="shared" si="227"/>
        <v>READING MATERIALS</v>
      </c>
      <c r="I652" s="5" t="str">
        <f t="shared" si="228"/>
        <v>006</v>
      </c>
      <c r="J652" s="5" t="str">
        <f>VLOOKUP(I652,Vlookups!A:D,2,FALSE)</f>
        <v>ARLINGTON HIGH SCHOOL</v>
      </c>
      <c r="K652" s="5" t="str">
        <f>VLOOKUP(I652,Vlookups!A:D,3,FALSE)</f>
        <v>ARLINGTON HS</v>
      </c>
      <c r="L652" s="5" t="str">
        <f t="shared" si="229"/>
        <v>25</v>
      </c>
      <c r="M652" s="5" t="str">
        <f t="shared" si="230"/>
        <v>850</v>
      </c>
      <c r="N652" s="5" t="str">
        <f>VLOOKUP(M652,Vlookups!G:I,2,FALSE)</f>
        <v>DEPUTY SUPT ACADEMICS/STU SERV</v>
      </c>
      <c r="O652" s="5" t="str">
        <f>VLOOKUP(M652,Vlookups!G:I,3,FALSE)</f>
        <v>DSASS</v>
      </c>
      <c r="P652" s="6">
        <f t="shared" si="231"/>
        <v>0</v>
      </c>
      <c r="Q652" s="6">
        <f t="shared" si="232"/>
        <v>0</v>
      </c>
      <c r="R652" s="6">
        <f t="shared" si="233"/>
        <v>0</v>
      </c>
      <c r="S652" s="6">
        <f t="shared" si="234"/>
        <v>2331.87</v>
      </c>
      <c r="T652" s="6">
        <f t="shared" si="235"/>
        <v>2331.87</v>
      </c>
      <c r="U652" t="s">
        <v>693</v>
      </c>
      <c r="V652" t="s">
        <v>45</v>
      </c>
      <c r="W652" s="2">
        <v>0</v>
      </c>
      <c r="X652" s="2">
        <v>0</v>
      </c>
      <c r="Y652" s="2">
        <v>0</v>
      </c>
      <c r="Z652" s="2">
        <v>0</v>
      </c>
      <c r="AA652" s="2">
        <v>2331.87</v>
      </c>
      <c r="AB652" s="2">
        <v>2331.87</v>
      </c>
    </row>
    <row r="653" spans="1:28">
      <c r="A653" s="5" t="str">
        <f t="shared" si="222"/>
        <v>263</v>
      </c>
      <c r="B653" s="5" t="str">
        <f>VLOOKUP(A653,Vlookups!O:P,2,FALSE)</f>
        <v>FED/GRANT</v>
      </c>
      <c r="C653" s="5" t="str">
        <f t="shared" si="223"/>
        <v>E</v>
      </c>
      <c r="D653" s="5" t="str">
        <f t="shared" si="224"/>
        <v>11</v>
      </c>
      <c r="E653" s="5" t="str">
        <f t="shared" si="225"/>
        <v>63--</v>
      </c>
      <c r="F653" s="5" t="str">
        <f>VLOOKUP(E653,Vlookups!K:M,3,FALSE)</f>
        <v>Op Exp</v>
      </c>
      <c r="G653" s="5" t="str">
        <f t="shared" si="226"/>
        <v>6329</v>
      </c>
      <c r="H653" s="5" t="str">
        <f t="shared" si="227"/>
        <v>READING MATERIALS</v>
      </c>
      <c r="I653" s="5" t="str">
        <f t="shared" si="228"/>
        <v>008</v>
      </c>
      <c r="J653" s="5" t="str">
        <f>VLOOKUP(I653,Vlookups!A:D,2,FALSE)</f>
        <v>KELLER MIDDLE SCHOOL</v>
      </c>
      <c r="K653" s="5" t="str">
        <f>VLOOKUP(I653,Vlookups!A:D,3,FALSE)</f>
        <v>KELLER K8</v>
      </c>
      <c r="L653" s="5" t="str">
        <f t="shared" si="229"/>
        <v>25</v>
      </c>
      <c r="M653" s="5" t="str">
        <f t="shared" si="230"/>
        <v>850</v>
      </c>
      <c r="N653" s="5" t="str">
        <f>VLOOKUP(M653,Vlookups!G:I,2,FALSE)</f>
        <v>DEPUTY SUPT ACADEMICS/STU SERV</v>
      </c>
      <c r="O653" s="5" t="str">
        <f>VLOOKUP(M653,Vlookups!G:I,3,FALSE)</f>
        <v>DSASS</v>
      </c>
      <c r="P653" s="6">
        <f t="shared" si="231"/>
        <v>768.14</v>
      </c>
      <c r="Q653" s="6">
        <f t="shared" si="232"/>
        <v>0</v>
      </c>
      <c r="R653" s="6">
        <f t="shared" si="233"/>
        <v>768.14</v>
      </c>
      <c r="S653" s="6">
        <f t="shared" si="234"/>
        <v>0</v>
      </c>
      <c r="T653" s="6">
        <f t="shared" si="235"/>
        <v>-768.14</v>
      </c>
      <c r="U653" t="s">
        <v>694</v>
      </c>
      <c r="V653" t="s">
        <v>45</v>
      </c>
      <c r="W653" s="2">
        <v>768.14</v>
      </c>
      <c r="X653" s="2">
        <v>0</v>
      </c>
      <c r="Y653" s="2">
        <v>768.14</v>
      </c>
      <c r="Z653" s="2">
        <v>0</v>
      </c>
      <c r="AA653" s="2">
        <v>0</v>
      </c>
      <c r="AB653" s="3">
        <v>-768.14</v>
      </c>
    </row>
    <row r="654" spans="1:28">
      <c r="A654" s="5" t="str">
        <f t="shared" si="222"/>
        <v>263</v>
      </c>
      <c r="B654" s="5" t="str">
        <f>VLOOKUP(A654,Vlookups!O:P,2,FALSE)</f>
        <v>FED/GRANT</v>
      </c>
      <c r="C654" s="5" t="str">
        <f t="shared" si="223"/>
        <v>E</v>
      </c>
      <c r="D654" s="5" t="str">
        <f t="shared" si="224"/>
        <v>11</v>
      </c>
      <c r="E654" s="5" t="str">
        <f t="shared" si="225"/>
        <v>63--</v>
      </c>
      <c r="F654" s="5" t="str">
        <f>VLOOKUP(E654,Vlookups!K:M,3,FALSE)</f>
        <v>Op Exp</v>
      </c>
      <c r="G654" s="5" t="str">
        <f t="shared" si="226"/>
        <v>6329</v>
      </c>
      <c r="H654" s="5" t="str">
        <f t="shared" si="227"/>
        <v>READING MATERIALS</v>
      </c>
      <c r="I654" s="5" t="str">
        <f t="shared" si="228"/>
        <v>008</v>
      </c>
      <c r="J654" s="5" t="str">
        <f>VLOOKUP(I654,Vlookups!A:D,2,FALSE)</f>
        <v>KELLER MIDDLE SCHOOL</v>
      </c>
      <c r="K654" s="5" t="str">
        <f>VLOOKUP(I654,Vlookups!A:D,3,FALSE)</f>
        <v>KELLER K8</v>
      </c>
      <c r="L654" s="5" t="str">
        <f t="shared" si="229"/>
        <v>25</v>
      </c>
      <c r="M654" s="5" t="str">
        <f t="shared" si="230"/>
        <v>850</v>
      </c>
      <c r="N654" s="5" t="str">
        <f>VLOOKUP(M654,Vlookups!G:I,2,FALSE)</f>
        <v>DEPUTY SUPT ACADEMICS/STU SERV</v>
      </c>
      <c r="O654" s="5" t="str">
        <f>VLOOKUP(M654,Vlookups!G:I,3,FALSE)</f>
        <v>DSASS</v>
      </c>
      <c r="P654" s="6">
        <f t="shared" si="231"/>
        <v>0</v>
      </c>
      <c r="Q654" s="6">
        <f t="shared" si="232"/>
        <v>0</v>
      </c>
      <c r="R654" s="6">
        <f t="shared" si="233"/>
        <v>0</v>
      </c>
      <c r="S654" s="6">
        <f t="shared" si="234"/>
        <v>768.14</v>
      </c>
      <c r="T654" s="6">
        <f t="shared" si="235"/>
        <v>768.14</v>
      </c>
      <c r="U654" t="s">
        <v>695</v>
      </c>
      <c r="V654" t="s">
        <v>45</v>
      </c>
      <c r="W654" s="2">
        <v>0</v>
      </c>
      <c r="X654" s="2">
        <v>0</v>
      </c>
      <c r="Y654" s="2">
        <v>0</v>
      </c>
      <c r="Z654" s="2">
        <v>0</v>
      </c>
      <c r="AA654" s="2">
        <v>768.14</v>
      </c>
      <c r="AB654" s="2">
        <v>768.14</v>
      </c>
    </row>
    <row r="655" spans="1:28">
      <c r="A655" s="5" t="str">
        <f t="shared" si="222"/>
        <v>263</v>
      </c>
      <c r="B655" s="5" t="str">
        <f>VLOOKUP(A655,Vlookups!O:P,2,FALSE)</f>
        <v>FED/GRANT</v>
      </c>
      <c r="C655" s="5" t="str">
        <f t="shared" si="223"/>
        <v>E</v>
      </c>
      <c r="D655" s="5" t="str">
        <f t="shared" si="224"/>
        <v>11</v>
      </c>
      <c r="E655" s="5" t="str">
        <f t="shared" si="225"/>
        <v>63--</v>
      </c>
      <c r="F655" s="5" t="str">
        <f>VLOOKUP(E655,Vlookups!K:M,3,FALSE)</f>
        <v>Op Exp</v>
      </c>
      <c r="G655" s="5" t="str">
        <f t="shared" si="226"/>
        <v>6329</v>
      </c>
      <c r="H655" s="5" t="str">
        <f t="shared" si="227"/>
        <v>READING MATERIALS</v>
      </c>
      <c r="I655" s="5" t="str">
        <f t="shared" si="228"/>
        <v>009</v>
      </c>
      <c r="J655" s="5" t="str">
        <f>VLOOKUP(I655,Vlookups!A:D,2,FALSE)</f>
        <v>KELLER HIGH SCHOOL</v>
      </c>
      <c r="K655" s="5" t="str">
        <f>VLOOKUP(I655,Vlookups!A:D,3,FALSE)</f>
        <v>KELLER HS</v>
      </c>
      <c r="L655" s="5" t="str">
        <f t="shared" si="229"/>
        <v>25</v>
      </c>
      <c r="M655" s="5" t="str">
        <f t="shared" si="230"/>
        <v>850</v>
      </c>
      <c r="N655" s="5" t="str">
        <f>VLOOKUP(M655,Vlookups!G:I,2,FALSE)</f>
        <v>DEPUTY SUPT ACADEMICS/STU SERV</v>
      </c>
      <c r="O655" s="5" t="str">
        <f>VLOOKUP(M655,Vlookups!G:I,3,FALSE)</f>
        <v>DSASS</v>
      </c>
      <c r="P655" s="6">
        <f t="shared" si="231"/>
        <v>1207.1099999999999</v>
      </c>
      <c r="Q655" s="6">
        <f t="shared" si="232"/>
        <v>0</v>
      </c>
      <c r="R655" s="6">
        <f t="shared" si="233"/>
        <v>1207.1099999999999</v>
      </c>
      <c r="S655" s="6">
        <f t="shared" si="234"/>
        <v>0</v>
      </c>
      <c r="T655" s="6">
        <f t="shared" si="235"/>
        <v>-1207.1099999999999</v>
      </c>
      <c r="U655" t="s">
        <v>696</v>
      </c>
      <c r="V655" t="s">
        <v>45</v>
      </c>
      <c r="W655" s="2">
        <v>1207.1099999999999</v>
      </c>
      <c r="X655" s="2">
        <v>0</v>
      </c>
      <c r="Y655" s="2">
        <v>1207.1099999999999</v>
      </c>
      <c r="Z655" s="2">
        <v>0</v>
      </c>
      <c r="AA655" s="2">
        <v>0</v>
      </c>
      <c r="AB655" s="3">
        <v>-1207.1099999999999</v>
      </c>
    </row>
    <row r="656" spans="1:28">
      <c r="A656" s="5" t="str">
        <f t="shared" si="222"/>
        <v>263</v>
      </c>
      <c r="B656" s="5" t="str">
        <f>VLOOKUP(A656,Vlookups!O:P,2,FALSE)</f>
        <v>FED/GRANT</v>
      </c>
      <c r="C656" s="5" t="str">
        <f t="shared" si="223"/>
        <v>E</v>
      </c>
      <c r="D656" s="5" t="str">
        <f t="shared" si="224"/>
        <v>11</v>
      </c>
      <c r="E656" s="5" t="str">
        <f t="shared" si="225"/>
        <v>63--</v>
      </c>
      <c r="F656" s="5" t="str">
        <f>VLOOKUP(E656,Vlookups!K:M,3,FALSE)</f>
        <v>Op Exp</v>
      </c>
      <c r="G656" s="5" t="str">
        <f t="shared" si="226"/>
        <v>6329</v>
      </c>
      <c r="H656" s="5" t="str">
        <f t="shared" si="227"/>
        <v>READING MATERIALS</v>
      </c>
      <c r="I656" s="5" t="str">
        <f t="shared" si="228"/>
        <v>009</v>
      </c>
      <c r="J656" s="5" t="str">
        <f>VLOOKUP(I656,Vlookups!A:D,2,FALSE)</f>
        <v>KELLER HIGH SCHOOL</v>
      </c>
      <c r="K656" s="5" t="str">
        <f>VLOOKUP(I656,Vlookups!A:D,3,FALSE)</f>
        <v>KELLER HS</v>
      </c>
      <c r="L656" s="5" t="str">
        <f t="shared" si="229"/>
        <v>25</v>
      </c>
      <c r="M656" s="5" t="str">
        <f t="shared" si="230"/>
        <v>850</v>
      </c>
      <c r="N656" s="5" t="str">
        <f>VLOOKUP(M656,Vlookups!G:I,2,FALSE)</f>
        <v>DEPUTY SUPT ACADEMICS/STU SERV</v>
      </c>
      <c r="O656" s="5" t="str">
        <f>VLOOKUP(M656,Vlookups!G:I,3,FALSE)</f>
        <v>DSASS</v>
      </c>
      <c r="P656" s="6">
        <f t="shared" si="231"/>
        <v>0</v>
      </c>
      <c r="Q656" s="6">
        <f t="shared" si="232"/>
        <v>0</v>
      </c>
      <c r="R656" s="6">
        <f t="shared" si="233"/>
        <v>0</v>
      </c>
      <c r="S656" s="6">
        <f t="shared" si="234"/>
        <v>1207.1099999999999</v>
      </c>
      <c r="T656" s="6">
        <f t="shared" si="235"/>
        <v>1207.1099999999999</v>
      </c>
      <c r="U656" t="s">
        <v>697</v>
      </c>
      <c r="V656" t="s">
        <v>45</v>
      </c>
      <c r="W656" s="2">
        <v>0</v>
      </c>
      <c r="X656" s="2">
        <v>0</v>
      </c>
      <c r="Y656" s="2">
        <v>0</v>
      </c>
      <c r="Z656" s="2">
        <v>0</v>
      </c>
      <c r="AA656" s="2">
        <v>1207.1099999999999</v>
      </c>
      <c r="AB656" s="2">
        <v>1207.1099999999999</v>
      </c>
    </row>
    <row r="657" spans="1:28">
      <c r="A657" s="5" t="str">
        <f t="shared" si="222"/>
        <v>263</v>
      </c>
      <c r="B657" s="5" t="str">
        <f>VLOOKUP(A657,Vlookups!O:P,2,FALSE)</f>
        <v>FED/GRANT</v>
      </c>
      <c r="C657" s="5" t="str">
        <f t="shared" si="223"/>
        <v>E</v>
      </c>
      <c r="D657" s="5" t="str">
        <f t="shared" si="224"/>
        <v>11</v>
      </c>
      <c r="E657" s="5" t="str">
        <f t="shared" si="225"/>
        <v>63--</v>
      </c>
      <c r="F657" s="5" t="str">
        <f>VLOOKUP(E657,Vlookups!K:M,3,FALSE)</f>
        <v>Op Exp</v>
      </c>
      <c r="G657" s="5" t="str">
        <f t="shared" si="226"/>
        <v>6329</v>
      </c>
      <c r="H657" s="5" t="str">
        <f t="shared" si="227"/>
        <v>READING MATERIALS</v>
      </c>
      <c r="I657" s="5" t="str">
        <f t="shared" si="228"/>
        <v>011</v>
      </c>
      <c r="J657" s="5" t="str">
        <f>VLOOKUP(I657,Vlookups!A:D,2,FALSE)</f>
        <v>GRAND PRAIRIE MIDDLE SCHOOL</v>
      </c>
      <c r="K657" s="5" t="str">
        <f>VLOOKUP(I657,Vlookups!A:D,3,FALSE)</f>
        <v>GRAND PR K8</v>
      </c>
      <c r="L657" s="5" t="str">
        <f t="shared" si="229"/>
        <v>25</v>
      </c>
      <c r="M657" s="5" t="str">
        <f t="shared" si="230"/>
        <v>850</v>
      </c>
      <c r="N657" s="5" t="str">
        <f>VLOOKUP(M657,Vlookups!G:I,2,FALSE)</f>
        <v>DEPUTY SUPT ACADEMICS/STU SERV</v>
      </c>
      <c r="O657" s="5" t="str">
        <f>VLOOKUP(M657,Vlookups!G:I,3,FALSE)</f>
        <v>DSASS</v>
      </c>
      <c r="P657" s="6">
        <f t="shared" si="231"/>
        <v>2304.42</v>
      </c>
      <c r="Q657" s="6">
        <f t="shared" si="232"/>
        <v>0</v>
      </c>
      <c r="R657" s="6">
        <f t="shared" si="233"/>
        <v>2304.42</v>
      </c>
      <c r="S657" s="6">
        <f t="shared" si="234"/>
        <v>0</v>
      </c>
      <c r="T657" s="6">
        <f t="shared" si="235"/>
        <v>-2304.42</v>
      </c>
      <c r="U657" t="s">
        <v>698</v>
      </c>
      <c r="V657" t="s">
        <v>45</v>
      </c>
      <c r="W657" s="2">
        <v>2304.42</v>
      </c>
      <c r="X657" s="2">
        <v>0</v>
      </c>
      <c r="Y657" s="2">
        <v>2304.42</v>
      </c>
      <c r="Z657" s="2">
        <v>0</v>
      </c>
      <c r="AA657" s="2">
        <v>0</v>
      </c>
      <c r="AB657" s="3">
        <v>-2304.42</v>
      </c>
    </row>
    <row r="658" spans="1:28">
      <c r="A658" s="5" t="str">
        <f t="shared" si="222"/>
        <v>263</v>
      </c>
      <c r="B658" s="5" t="str">
        <f>VLOOKUP(A658,Vlookups!O:P,2,FALSE)</f>
        <v>FED/GRANT</v>
      </c>
      <c r="C658" s="5" t="str">
        <f t="shared" si="223"/>
        <v>E</v>
      </c>
      <c r="D658" s="5" t="str">
        <f t="shared" si="224"/>
        <v>11</v>
      </c>
      <c r="E658" s="5" t="str">
        <f t="shared" si="225"/>
        <v>63--</v>
      </c>
      <c r="F658" s="5" t="str">
        <f>VLOOKUP(E658,Vlookups!K:M,3,FALSE)</f>
        <v>Op Exp</v>
      </c>
      <c r="G658" s="5" t="str">
        <f t="shared" si="226"/>
        <v>6329</v>
      </c>
      <c r="H658" s="5" t="str">
        <f t="shared" si="227"/>
        <v>READING MATERIALS</v>
      </c>
      <c r="I658" s="5" t="str">
        <f t="shared" si="228"/>
        <v>011</v>
      </c>
      <c r="J658" s="5" t="str">
        <f>VLOOKUP(I658,Vlookups!A:D,2,FALSE)</f>
        <v>GRAND PRAIRIE MIDDLE SCHOOL</v>
      </c>
      <c r="K658" s="5" t="str">
        <f>VLOOKUP(I658,Vlookups!A:D,3,FALSE)</f>
        <v>GRAND PR K8</v>
      </c>
      <c r="L658" s="5" t="str">
        <f t="shared" si="229"/>
        <v>25</v>
      </c>
      <c r="M658" s="5" t="str">
        <f t="shared" si="230"/>
        <v>850</v>
      </c>
      <c r="N658" s="5" t="str">
        <f>VLOOKUP(M658,Vlookups!G:I,2,FALSE)</f>
        <v>DEPUTY SUPT ACADEMICS/STU SERV</v>
      </c>
      <c r="O658" s="5" t="str">
        <f>VLOOKUP(M658,Vlookups!G:I,3,FALSE)</f>
        <v>DSASS</v>
      </c>
      <c r="P658" s="6">
        <f t="shared" si="231"/>
        <v>0</v>
      </c>
      <c r="Q658" s="6">
        <f t="shared" si="232"/>
        <v>0</v>
      </c>
      <c r="R658" s="6">
        <f t="shared" si="233"/>
        <v>0</v>
      </c>
      <c r="S658" s="6">
        <f t="shared" si="234"/>
        <v>2304.42</v>
      </c>
      <c r="T658" s="6">
        <f t="shared" si="235"/>
        <v>2304.42</v>
      </c>
      <c r="U658" t="s">
        <v>699</v>
      </c>
      <c r="V658" t="s">
        <v>45</v>
      </c>
      <c r="W658" s="2">
        <v>0</v>
      </c>
      <c r="X658" s="2">
        <v>0</v>
      </c>
      <c r="Y658" s="2">
        <v>0</v>
      </c>
      <c r="Z658" s="2">
        <v>0</v>
      </c>
      <c r="AA658" s="2">
        <v>2304.42</v>
      </c>
      <c r="AB658" s="2">
        <v>2304.42</v>
      </c>
    </row>
    <row r="659" spans="1:28">
      <c r="A659" s="5" t="str">
        <f t="shared" si="222"/>
        <v>263</v>
      </c>
      <c r="B659" s="5" t="str">
        <f>VLOOKUP(A659,Vlookups!O:P,2,FALSE)</f>
        <v>FED/GRANT</v>
      </c>
      <c r="C659" s="5" t="str">
        <f t="shared" si="223"/>
        <v>E</v>
      </c>
      <c r="D659" s="5" t="str">
        <f t="shared" si="224"/>
        <v>11</v>
      </c>
      <c r="E659" s="5" t="str">
        <f t="shared" si="225"/>
        <v>63--</v>
      </c>
      <c r="F659" s="5" t="str">
        <f>VLOOKUP(E659,Vlookups!K:M,3,FALSE)</f>
        <v>Op Exp</v>
      </c>
      <c r="G659" s="5" t="str">
        <f t="shared" si="226"/>
        <v>6329</v>
      </c>
      <c r="H659" s="5" t="str">
        <f t="shared" si="227"/>
        <v>READING MATERIALS</v>
      </c>
      <c r="I659" s="5" t="str">
        <f t="shared" si="228"/>
        <v>013</v>
      </c>
      <c r="J659" s="5" t="str">
        <f>VLOOKUP(I659,Vlookups!A:D,2,FALSE)</f>
        <v>NORTH RICHLAND HILLS MIDDLE SC</v>
      </c>
      <c r="K659" s="5" t="str">
        <f>VLOOKUP(I659,Vlookups!A:D,3,FALSE)</f>
        <v>NORTH RICHLAND HILLS K8</v>
      </c>
      <c r="L659" s="5" t="str">
        <f t="shared" si="229"/>
        <v>25</v>
      </c>
      <c r="M659" s="5" t="str">
        <f t="shared" si="230"/>
        <v>850</v>
      </c>
      <c r="N659" s="5" t="str">
        <f>VLOOKUP(M659,Vlookups!G:I,2,FALSE)</f>
        <v>DEPUTY SUPT ACADEMICS/STU SERV</v>
      </c>
      <c r="O659" s="5" t="str">
        <f>VLOOKUP(M659,Vlookups!G:I,3,FALSE)</f>
        <v>DSASS</v>
      </c>
      <c r="P659" s="6">
        <f t="shared" si="231"/>
        <v>1536.28</v>
      </c>
      <c r="Q659" s="6">
        <f t="shared" si="232"/>
        <v>0</v>
      </c>
      <c r="R659" s="6">
        <f t="shared" si="233"/>
        <v>1536.28</v>
      </c>
      <c r="S659" s="6">
        <f t="shared" si="234"/>
        <v>0</v>
      </c>
      <c r="T659" s="6">
        <f t="shared" si="235"/>
        <v>-1536.28</v>
      </c>
      <c r="U659" t="s">
        <v>700</v>
      </c>
      <c r="V659" t="s">
        <v>45</v>
      </c>
      <c r="W659" s="2">
        <v>1536.28</v>
      </c>
      <c r="X659" s="2">
        <v>0</v>
      </c>
      <c r="Y659" s="2">
        <v>1536.28</v>
      </c>
      <c r="Z659" s="2">
        <v>0</v>
      </c>
      <c r="AA659" s="2">
        <v>0</v>
      </c>
      <c r="AB659" s="3">
        <v>-1536.28</v>
      </c>
    </row>
    <row r="660" spans="1:28">
      <c r="A660" s="5" t="str">
        <f t="shared" si="222"/>
        <v>263</v>
      </c>
      <c r="B660" s="5" t="str">
        <f>VLOOKUP(A660,Vlookups!O:P,2,FALSE)</f>
        <v>FED/GRANT</v>
      </c>
      <c r="C660" s="5" t="str">
        <f t="shared" si="223"/>
        <v>E</v>
      </c>
      <c r="D660" s="5" t="str">
        <f t="shared" si="224"/>
        <v>11</v>
      </c>
      <c r="E660" s="5" t="str">
        <f t="shared" si="225"/>
        <v>63--</v>
      </c>
      <c r="F660" s="5" t="str">
        <f>VLOOKUP(E660,Vlookups!K:M,3,FALSE)</f>
        <v>Op Exp</v>
      </c>
      <c r="G660" s="5" t="str">
        <f t="shared" si="226"/>
        <v>6329</v>
      </c>
      <c r="H660" s="5" t="str">
        <f t="shared" si="227"/>
        <v>READING MATERIALS</v>
      </c>
      <c r="I660" s="5" t="str">
        <f t="shared" si="228"/>
        <v>013</v>
      </c>
      <c r="J660" s="5" t="str">
        <f>VLOOKUP(I660,Vlookups!A:D,2,FALSE)</f>
        <v>NORTH RICHLAND HILLS MIDDLE SC</v>
      </c>
      <c r="K660" s="5" t="str">
        <f>VLOOKUP(I660,Vlookups!A:D,3,FALSE)</f>
        <v>NORTH RICHLAND HILLS K8</v>
      </c>
      <c r="L660" s="5" t="str">
        <f t="shared" si="229"/>
        <v>25</v>
      </c>
      <c r="M660" s="5" t="str">
        <f t="shared" si="230"/>
        <v>850</v>
      </c>
      <c r="N660" s="5" t="str">
        <f>VLOOKUP(M660,Vlookups!G:I,2,FALSE)</f>
        <v>DEPUTY SUPT ACADEMICS/STU SERV</v>
      </c>
      <c r="O660" s="5" t="str">
        <f>VLOOKUP(M660,Vlookups!G:I,3,FALSE)</f>
        <v>DSASS</v>
      </c>
      <c r="P660" s="6">
        <f t="shared" si="231"/>
        <v>0</v>
      </c>
      <c r="Q660" s="6">
        <f t="shared" si="232"/>
        <v>0</v>
      </c>
      <c r="R660" s="6">
        <f t="shared" si="233"/>
        <v>0</v>
      </c>
      <c r="S660" s="6">
        <f t="shared" si="234"/>
        <v>1536.28</v>
      </c>
      <c r="T660" s="6">
        <f t="shared" si="235"/>
        <v>1536.28</v>
      </c>
      <c r="U660" t="s">
        <v>701</v>
      </c>
      <c r="V660" t="s">
        <v>45</v>
      </c>
      <c r="W660" s="2">
        <v>0</v>
      </c>
      <c r="X660" s="2">
        <v>0</v>
      </c>
      <c r="Y660" s="2">
        <v>0</v>
      </c>
      <c r="Z660" s="2">
        <v>0</v>
      </c>
      <c r="AA660" s="2">
        <v>1536.28</v>
      </c>
      <c r="AB660" s="2">
        <v>1536.28</v>
      </c>
    </row>
    <row r="661" spans="1:28">
      <c r="A661" s="5" t="str">
        <f t="shared" si="222"/>
        <v>263</v>
      </c>
      <c r="B661" s="5" t="str">
        <f>VLOOKUP(A661,Vlookups!O:P,2,FALSE)</f>
        <v>FED/GRANT</v>
      </c>
      <c r="C661" s="5" t="str">
        <f t="shared" si="223"/>
        <v>E</v>
      </c>
      <c r="D661" s="5" t="str">
        <f t="shared" si="224"/>
        <v>11</v>
      </c>
      <c r="E661" s="5" t="str">
        <f t="shared" si="225"/>
        <v>63--</v>
      </c>
      <c r="F661" s="5" t="str">
        <f>VLOOKUP(E661,Vlookups!K:M,3,FALSE)</f>
        <v>Op Exp</v>
      </c>
      <c r="G661" s="5" t="str">
        <f t="shared" si="226"/>
        <v>6329</v>
      </c>
      <c r="H661" s="5" t="str">
        <f t="shared" si="227"/>
        <v>READING MATERIALS</v>
      </c>
      <c r="I661" s="5" t="str">
        <f t="shared" si="228"/>
        <v>015</v>
      </c>
      <c r="J661" s="5" t="str">
        <f>VLOOKUP(I661,Vlookups!A:D,2,FALSE)</f>
        <v>KATY MIDDLE SCHOOL</v>
      </c>
      <c r="K661" s="5" t="str">
        <f>VLOOKUP(I661,Vlookups!A:D,3,FALSE)</f>
        <v>KATY K8</v>
      </c>
      <c r="L661" s="5" t="str">
        <f t="shared" si="229"/>
        <v>25</v>
      </c>
      <c r="M661" s="5" t="str">
        <f t="shared" si="230"/>
        <v>850</v>
      </c>
      <c r="N661" s="5" t="str">
        <f>VLOOKUP(M661,Vlookups!G:I,2,FALSE)</f>
        <v>DEPUTY SUPT ACADEMICS/STU SERV</v>
      </c>
      <c r="O661" s="5" t="str">
        <f>VLOOKUP(M661,Vlookups!G:I,3,FALSE)</f>
        <v>DSASS</v>
      </c>
      <c r="P661" s="6">
        <f t="shared" si="231"/>
        <v>1920.35</v>
      </c>
      <c r="Q661" s="6">
        <f t="shared" si="232"/>
        <v>0</v>
      </c>
      <c r="R661" s="6">
        <f t="shared" si="233"/>
        <v>1920.35</v>
      </c>
      <c r="S661" s="6">
        <f t="shared" si="234"/>
        <v>0</v>
      </c>
      <c r="T661" s="6">
        <f t="shared" si="235"/>
        <v>-1920.35</v>
      </c>
      <c r="U661" t="s">
        <v>702</v>
      </c>
      <c r="V661" t="s">
        <v>45</v>
      </c>
      <c r="W661" s="2">
        <v>1920.35</v>
      </c>
      <c r="X661" s="2">
        <v>0</v>
      </c>
      <c r="Y661" s="2">
        <v>1920.35</v>
      </c>
      <c r="Z661" s="2">
        <v>0</v>
      </c>
      <c r="AA661" s="2">
        <v>0</v>
      </c>
      <c r="AB661" s="3">
        <v>-1920.35</v>
      </c>
    </row>
    <row r="662" spans="1:28">
      <c r="A662" s="5" t="str">
        <f t="shared" si="222"/>
        <v>263</v>
      </c>
      <c r="B662" s="5" t="str">
        <f>VLOOKUP(A662,Vlookups!O:P,2,FALSE)</f>
        <v>FED/GRANT</v>
      </c>
      <c r="C662" s="5" t="str">
        <f t="shared" si="223"/>
        <v>E</v>
      </c>
      <c r="D662" s="5" t="str">
        <f t="shared" si="224"/>
        <v>11</v>
      </c>
      <c r="E662" s="5" t="str">
        <f t="shared" si="225"/>
        <v>63--</v>
      </c>
      <c r="F662" s="5" t="str">
        <f>VLOOKUP(E662,Vlookups!K:M,3,FALSE)</f>
        <v>Op Exp</v>
      </c>
      <c r="G662" s="5" t="str">
        <f t="shared" si="226"/>
        <v>6329</v>
      </c>
      <c r="H662" s="5" t="str">
        <f t="shared" si="227"/>
        <v>READING MATERIALS</v>
      </c>
      <c r="I662" s="5" t="str">
        <f t="shared" si="228"/>
        <v>015</v>
      </c>
      <c r="J662" s="5" t="str">
        <f>VLOOKUP(I662,Vlookups!A:D,2,FALSE)</f>
        <v>KATY MIDDLE SCHOOL</v>
      </c>
      <c r="K662" s="5" t="str">
        <f>VLOOKUP(I662,Vlookups!A:D,3,FALSE)</f>
        <v>KATY K8</v>
      </c>
      <c r="L662" s="5" t="str">
        <f t="shared" si="229"/>
        <v>25</v>
      </c>
      <c r="M662" s="5" t="str">
        <f t="shared" si="230"/>
        <v>850</v>
      </c>
      <c r="N662" s="5" t="str">
        <f>VLOOKUP(M662,Vlookups!G:I,2,FALSE)</f>
        <v>DEPUTY SUPT ACADEMICS/STU SERV</v>
      </c>
      <c r="O662" s="5" t="str">
        <f>VLOOKUP(M662,Vlookups!G:I,3,FALSE)</f>
        <v>DSASS</v>
      </c>
      <c r="P662" s="6">
        <f t="shared" si="231"/>
        <v>0</v>
      </c>
      <c r="Q662" s="6">
        <f t="shared" si="232"/>
        <v>0</v>
      </c>
      <c r="R662" s="6">
        <f t="shared" si="233"/>
        <v>0</v>
      </c>
      <c r="S662" s="6">
        <f t="shared" si="234"/>
        <v>1920.35</v>
      </c>
      <c r="T662" s="6">
        <f t="shared" si="235"/>
        <v>1920.35</v>
      </c>
      <c r="U662" t="s">
        <v>703</v>
      </c>
      <c r="V662" t="s">
        <v>45</v>
      </c>
      <c r="W662" s="2">
        <v>0</v>
      </c>
      <c r="X662" s="2">
        <v>0</v>
      </c>
      <c r="Y662" s="2">
        <v>0</v>
      </c>
      <c r="Z662" s="2">
        <v>0</v>
      </c>
      <c r="AA662" s="2">
        <v>1920.35</v>
      </c>
      <c r="AB662" s="2">
        <v>1920.35</v>
      </c>
    </row>
    <row r="663" spans="1:28">
      <c r="A663" s="5" t="str">
        <f t="shared" si="222"/>
        <v>263</v>
      </c>
      <c r="B663" s="5" t="str">
        <f>VLOOKUP(A663,Vlookups!O:P,2,FALSE)</f>
        <v>FED/GRANT</v>
      </c>
      <c r="C663" s="5" t="str">
        <f t="shared" si="223"/>
        <v>E</v>
      </c>
      <c r="D663" s="5" t="str">
        <f t="shared" si="224"/>
        <v>11</v>
      </c>
      <c r="E663" s="5" t="str">
        <f t="shared" si="225"/>
        <v>63--</v>
      </c>
      <c r="F663" s="5" t="str">
        <f>VLOOKUP(E663,Vlookups!K:M,3,FALSE)</f>
        <v>Op Exp</v>
      </c>
      <c r="G663" s="5" t="str">
        <f t="shared" si="226"/>
        <v>6329</v>
      </c>
      <c r="H663" s="5" t="str">
        <f t="shared" si="227"/>
        <v>READING MATERIALS</v>
      </c>
      <c r="I663" s="5" t="str">
        <f t="shared" si="228"/>
        <v>017</v>
      </c>
      <c r="J663" s="5" t="str">
        <f>VLOOKUP(I663,Vlookups!A:D,2,FALSE)</f>
        <v>WESTPARK MIDDLE SCHOOL</v>
      </c>
      <c r="K663" s="5" t="str">
        <f>VLOOKUP(I663,Vlookups!A:D,3,FALSE)</f>
        <v>WESTPARK K8</v>
      </c>
      <c r="L663" s="5" t="str">
        <f t="shared" si="229"/>
        <v>25</v>
      </c>
      <c r="M663" s="5" t="str">
        <f t="shared" si="230"/>
        <v>850</v>
      </c>
      <c r="N663" s="5" t="str">
        <f>VLOOKUP(M663,Vlookups!G:I,2,FALSE)</f>
        <v>DEPUTY SUPT ACADEMICS/STU SERV</v>
      </c>
      <c r="O663" s="5" t="str">
        <f>VLOOKUP(M663,Vlookups!G:I,3,FALSE)</f>
        <v>DSASS</v>
      </c>
      <c r="P663" s="6">
        <f t="shared" si="231"/>
        <v>1932.94</v>
      </c>
      <c r="Q663" s="6">
        <f t="shared" si="232"/>
        <v>0</v>
      </c>
      <c r="R663" s="6">
        <f t="shared" si="233"/>
        <v>1932.94</v>
      </c>
      <c r="S663" s="6">
        <f t="shared" si="234"/>
        <v>0</v>
      </c>
      <c r="T663" s="6">
        <f t="shared" si="235"/>
        <v>-1932.94</v>
      </c>
      <c r="U663" t="s">
        <v>704</v>
      </c>
      <c r="V663" t="s">
        <v>45</v>
      </c>
      <c r="W663" s="2">
        <v>1932.94</v>
      </c>
      <c r="X663" s="2">
        <v>0</v>
      </c>
      <c r="Y663" s="2">
        <v>1932.94</v>
      </c>
      <c r="Z663" s="2">
        <v>0</v>
      </c>
      <c r="AA663" s="2">
        <v>0</v>
      </c>
      <c r="AB663" s="3">
        <v>-1932.94</v>
      </c>
    </row>
    <row r="664" spans="1:28">
      <c r="A664" s="5" t="str">
        <f t="shared" si="222"/>
        <v>263</v>
      </c>
      <c r="B664" s="5" t="str">
        <f>VLOOKUP(A664,Vlookups!O:P,2,FALSE)</f>
        <v>FED/GRANT</v>
      </c>
      <c r="C664" s="5" t="str">
        <f t="shared" si="223"/>
        <v>E</v>
      </c>
      <c r="D664" s="5" t="str">
        <f t="shared" si="224"/>
        <v>11</v>
      </c>
      <c r="E664" s="5" t="str">
        <f t="shared" si="225"/>
        <v>63--</v>
      </c>
      <c r="F664" s="5" t="str">
        <f>VLOOKUP(E664,Vlookups!K:M,3,FALSE)</f>
        <v>Op Exp</v>
      </c>
      <c r="G664" s="5" t="str">
        <f t="shared" si="226"/>
        <v>6329</v>
      </c>
      <c r="H664" s="5" t="str">
        <f t="shared" si="227"/>
        <v>READING MATERIALS</v>
      </c>
      <c r="I664" s="5" t="str">
        <f t="shared" si="228"/>
        <v>017</v>
      </c>
      <c r="J664" s="5" t="str">
        <f>VLOOKUP(I664,Vlookups!A:D,2,FALSE)</f>
        <v>WESTPARK MIDDLE SCHOOL</v>
      </c>
      <c r="K664" s="5" t="str">
        <f>VLOOKUP(I664,Vlookups!A:D,3,FALSE)</f>
        <v>WESTPARK K8</v>
      </c>
      <c r="L664" s="5" t="str">
        <f t="shared" si="229"/>
        <v>25</v>
      </c>
      <c r="M664" s="5" t="str">
        <f t="shared" si="230"/>
        <v>850</v>
      </c>
      <c r="N664" s="5" t="str">
        <f>VLOOKUP(M664,Vlookups!G:I,2,FALSE)</f>
        <v>DEPUTY SUPT ACADEMICS/STU SERV</v>
      </c>
      <c r="O664" s="5" t="str">
        <f>VLOOKUP(M664,Vlookups!G:I,3,FALSE)</f>
        <v>DSASS</v>
      </c>
      <c r="P664" s="6">
        <f t="shared" si="231"/>
        <v>0</v>
      </c>
      <c r="Q664" s="6">
        <f t="shared" si="232"/>
        <v>0</v>
      </c>
      <c r="R664" s="6">
        <f t="shared" si="233"/>
        <v>0</v>
      </c>
      <c r="S664" s="6">
        <f t="shared" si="234"/>
        <v>1932.94</v>
      </c>
      <c r="T664" s="6">
        <f t="shared" si="235"/>
        <v>1932.94</v>
      </c>
      <c r="U664" t="s">
        <v>705</v>
      </c>
      <c r="V664" t="s">
        <v>45</v>
      </c>
      <c r="W664" s="2">
        <v>0</v>
      </c>
      <c r="X664" s="2">
        <v>0</v>
      </c>
      <c r="Y664" s="2">
        <v>0</v>
      </c>
      <c r="Z664" s="2">
        <v>0</v>
      </c>
      <c r="AA664" s="2">
        <v>1932.94</v>
      </c>
      <c r="AB664" s="2">
        <v>1932.94</v>
      </c>
    </row>
    <row r="665" spans="1:28">
      <c r="A665" s="5" t="str">
        <f t="shared" si="222"/>
        <v>263</v>
      </c>
      <c r="B665" s="5" t="str">
        <f>VLOOKUP(A665,Vlookups!O:P,2,FALSE)</f>
        <v>FED/GRANT</v>
      </c>
      <c r="C665" s="5" t="str">
        <f t="shared" si="223"/>
        <v>E</v>
      </c>
      <c r="D665" s="5" t="str">
        <f t="shared" si="224"/>
        <v>11</v>
      </c>
      <c r="E665" s="5" t="str">
        <f t="shared" si="225"/>
        <v>63--</v>
      </c>
      <c r="F665" s="5" t="str">
        <f>VLOOKUP(E665,Vlookups!K:M,3,FALSE)</f>
        <v>Op Exp</v>
      </c>
      <c r="G665" s="5" t="str">
        <f t="shared" si="226"/>
        <v>6329</v>
      </c>
      <c r="H665" s="5" t="str">
        <f t="shared" si="227"/>
        <v>READING MATERIALS</v>
      </c>
      <c r="I665" s="5" t="str">
        <f t="shared" si="228"/>
        <v>018</v>
      </c>
      <c r="J665" s="5" t="str">
        <f>VLOOKUP(I665,Vlookups!A:D,2,FALSE)</f>
        <v>KATY/WEST PARK HS</v>
      </c>
      <c r="K665" s="5" t="str">
        <f>VLOOKUP(I665,Vlookups!A:D,3,FALSE)</f>
        <v>KATY WESTPARK HS</v>
      </c>
      <c r="L665" s="5" t="str">
        <f t="shared" si="229"/>
        <v>25</v>
      </c>
      <c r="M665" s="5" t="str">
        <f t="shared" si="230"/>
        <v>850</v>
      </c>
      <c r="N665" s="5" t="str">
        <f>VLOOKUP(M665,Vlookups!G:I,2,FALSE)</f>
        <v>DEPUTY SUPT ACADEMICS/STU SERV</v>
      </c>
      <c r="O665" s="5" t="str">
        <f>VLOOKUP(M665,Vlookups!G:I,3,FALSE)</f>
        <v>DSASS</v>
      </c>
      <c r="P665" s="6">
        <f t="shared" si="231"/>
        <v>2304.42</v>
      </c>
      <c r="Q665" s="6">
        <f t="shared" si="232"/>
        <v>0</v>
      </c>
      <c r="R665" s="6">
        <f t="shared" si="233"/>
        <v>2304.42</v>
      </c>
      <c r="S665" s="6">
        <f t="shared" si="234"/>
        <v>0</v>
      </c>
      <c r="T665" s="6">
        <f t="shared" si="235"/>
        <v>-2304.42</v>
      </c>
      <c r="U665" t="s">
        <v>706</v>
      </c>
      <c r="V665" t="s">
        <v>45</v>
      </c>
      <c r="W665" s="2">
        <v>2304.42</v>
      </c>
      <c r="X665" s="2">
        <v>0</v>
      </c>
      <c r="Y665" s="2">
        <v>2304.42</v>
      </c>
      <c r="Z665" s="2">
        <v>0</v>
      </c>
      <c r="AA665" s="2">
        <v>0</v>
      </c>
      <c r="AB665" s="3">
        <v>-2304.42</v>
      </c>
    </row>
    <row r="666" spans="1:28">
      <c r="A666" s="5" t="str">
        <f t="shared" si="222"/>
        <v>263</v>
      </c>
      <c r="B666" s="5" t="str">
        <f>VLOOKUP(A666,Vlookups!O:P,2,FALSE)</f>
        <v>FED/GRANT</v>
      </c>
      <c r="C666" s="5" t="str">
        <f t="shared" si="223"/>
        <v>E</v>
      </c>
      <c r="D666" s="5" t="str">
        <f t="shared" si="224"/>
        <v>11</v>
      </c>
      <c r="E666" s="5" t="str">
        <f t="shared" si="225"/>
        <v>63--</v>
      </c>
      <c r="F666" s="5" t="str">
        <f>VLOOKUP(E666,Vlookups!K:M,3,FALSE)</f>
        <v>Op Exp</v>
      </c>
      <c r="G666" s="5" t="str">
        <f t="shared" si="226"/>
        <v>6329</v>
      </c>
      <c r="H666" s="5" t="str">
        <f t="shared" si="227"/>
        <v>READING MATERIALS</v>
      </c>
      <c r="I666" s="5" t="str">
        <f t="shared" si="228"/>
        <v>018</v>
      </c>
      <c r="J666" s="5" t="str">
        <f>VLOOKUP(I666,Vlookups!A:D,2,FALSE)</f>
        <v>KATY/WEST PARK HS</v>
      </c>
      <c r="K666" s="5" t="str">
        <f>VLOOKUP(I666,Vlookups!A:D,3,FALSE)</f>
        <v>KATY WESTPARK HS</v>
      </c>
      <c r="L666" s="5" t="str">
        <f t="shared" si="229"/>
        <v>25</v>
      </c>
      <c r="M666" s="5" t="str">
        <f t="shared" si="230"/>
        <v>850</v>
      </c>
      <c r="N666" s="5" t="str">
        <f>VLOOKUP(M666,Vlookups!G:I,2,FALSE)</f>
        <v>DEPUTY SUPT ACADEMICS/STU SERV</v>
      </c>
      <c r="O666" s="5" t="str">
        <f>VLOOKUP(M666,Vlookups!G:I,3,FALSE)</f>
        <v>DSASS</v>
      </c>
      <c r="P666" s="6">
        <f t="shared" si="231"/>
        <v>0</v>
      </c>
      <c r="Q666" s="6">
        <f t="shared" si="232"/>
        <v>0</v>
      </c>
      <c r="R666" s="6">
        <f t="shared" si="233"/>
        <v>0</v>
      </c>
      <c r="S666" s="6">
        <f t="shared" si="234"/>
        <v>2304.42</v>
      </c>
      <c r="T666" s="6">
        <f t="shared" si="235"/>
        <v>2304.42</v>
      </c>
      <c r="U666" t="s">
        <v>707</v>
      </c>
      <c r="V666" t="s">
        <v>45</v>
      </c>
      <c r="W666" s="2">
        <v>0</v>
      </c>
      <c r="X666" s="2">
        <v>0</v>
      </c>
      <c r="Y666" s="2">
        <v>0</v>
      </c>
      <c r="Z666" s="2">
        <v>0</v>
      </c>
      <c r="AA666" s="2">
        <v>2304.42</v>
      </c>
      <c r="AB666" s="2">
        <v>2304.42</v>
      </c>
    </row>
    <row r="667" spans="1:28">
      <c r="A667" s="5" t="str">
        <f t="shared" si="222"/>
        <v>263</v>
      </c>
      <c r="B667" s="5" t="str">
        <f>VLOOKUP(A667,Vlookups!O:P,2,FALSE)</f>
        <v>FED/GRANT</v>
      </c>
      <c r="C667" s="5" t="str">
        <f t="shared" si="223"/>
        <v>E</v>
      </c>
      <c r="D667" s="5" t="str">
        <f t="shared" si="224"/>
        <v>11</v>
      </c>
      <c r="E667" s="5" t="str">
        <f t="shared" si="225"/>
        <v>63--</v>
      </c>
      <c r="F667" s="5" t="str">
        <f>VLOOKUP(E667,Vlookups!K:M,3,FALSE)</f>
        <v>Op Exp</v>
      </c>
      <c r="G667" s="5" t="str">
        <f t="shared" si="226"/>
        <v>6329</v>
      </c>
      <c r="H667" s="5" t="str">
        <f t="shared" si="227"/>
        <v>READING MATERIALS</v>
      </c>
      <c r="I667" s="5" t="str">
        <f t="shared" si="228"/>
        <v>020</v>
      </c>
      <c r="J667" s="5" t="str">
        <f>VLOOKUP(I667,Vlookups!A:D,2,FALSE)</f>
        <v>LANCASTER MIDDLE SCHOOL</v>
      </c>
      <c r="K667" s="5" t="str">
        <f>VLOOKUP(I667,Vlookups!A:D,3,FALSE)</f>
        <v>LANCASTER K8</v>
      </c>
      <c r="L667" s="5" t="str">
        <f t="shared" si="229"/>
        <v>25</v>
      </c>
      <c r="M667" s="5" t="str">
        <f t="shared" si="230"/>
        <v>850</v>
      </c>
      <c r="N667" s="5" t="str">
        <f>VLOOKUP(M667,Vlookups!G:I,2,FALSE)</f>
        <v>DEPUTY SUPT ACADEMICS/STU SERV</v>
      </c>
      <c r="O667" s="5" t="str">
        <f>VLOOKUP(M667,Vlookups!G:I,3,FALSE)</f>
        <v>DSASS</v>
      </c>
      <c r="P667" s="6">
        <f t="shared" si="231"/>
        <v>1536.28</v>
      </c>
      <c r="Q667" s="6">
        <f t="shared" si="232"/>
        <v>0</v>
      </c>
      <c r="R667" s="6">
        <f t="shared" si="233"/>
        <v>1536.28</v>
      </c>
      <c r="S667" s="6">
        <f t="shared" si="234"/>
        <v>0</v>
      </c>
      <c r="T667" s="6">
        <f t="shared" si="235"/>
        <v>-1536.28</v>
      </c>
      <c r="U667" t="s">
        <v>708</v>
      </c>
      <c r="V667" t="s">
        <v>45</v>
      </c>
      <c r="W667" s="2">
        <v>1536.28</v>
      </c>
      <c r="X667" s="2">
        <v>0</v>
      </c>
      <c r="Y667" s="2">
        <v>1536.28</v>
      </c>
      <c r="Z667" s="2">
        <v>0</v>
      </c>
      <c r="AA667" s="2">
        <v>0</v>
      </c>
      <c r="AB667" s="3">
        <v>-1536.28</v>
      </c>
    </row>
    <row r="668" spans="1:28">
      <c r="A668" s="5" t="str">
        <f t="shared" si="222"/>
        <v>263</v>
      </c>
      <c r="B668" s="5" t="str">
        <f>VLOOKUP(A668,Vlookups!O:P,2,FALSE)</f>
        <v>FED/GRANT</v>
      </c>
      <c r="C668" s="5" t="str">
        <f t="shared" si="223"/>
        <v>E</v>
      </c>
      <c r="D668" s="5" t="str">
        <f t="shared" si="224"/>
        <v>11</v>
      </c>
      <c r="E668" s="5" t="str">
        <f t="shared" si="225"/>
        <v>63--</v>
      </c>
      <c r="F668" s="5" t="str">
        <f>VLOOKUP(E668,Vlookups!K:M,3,FALSE)</f>
        <v>Op Exp</v>
      </c>
      <c r="G668" s="5" t="str">
        <f t="shared" si="226"/>
        <v>6329</v>
      </c>
      <c r="H668" s="5" t="str">
        <f t="shared" si="227"/>
        <v>READING MATERIALS</v>
      </c>
      <c r="I668" s="5" t="str">
        <f t="shared" si="228"/>
        <v>020</v>
      </c>
      <c r="J668" s="5" t="str">
        <f>VLOOKUP(I668,Vlookups!A:D,2,FALSE)</f>
        <v>LANCASTER MIDDLE SCHOOL</v>
      </c>
      <c r="K668" s="5" t="str">
        <f>VLOOKUP(I668,Vlookups!A:D,3,FALSE)</f>
        <v>LANCASTER K8</v>
      </c>
      <c r="L668" s="5" t="str">
        <f t="shared" si="229"/>
        <v>25</v>
      </c>
      <c r="M668" s="5" t="str">
        <f t="shared" si="230"/>
        <v>850</v>
      </c>
      <c r="N668" s="5" t="str">
        <f>VLOOKUP(M668,Vlookups!G:I,2,FALSE)</f>
        <v>DEPUTY SUPT ACADEMICS/STU SERV</v>
      </c>
      <c r="O668" s="5" t="str">
        <f>VLOOKUP(M668,Vlookups!G:I,3,FALSE)</f>
        <v>DSASS</v>
      </c>
      <c r="P668" s="6">
        <f t="shared" si="231"/>
        <v>0</v>
      </c>
      <c r="Q668" s="6">
        <f t="shared" si="232"/>
        <v>0</v>
      </c>
      <c r="R668" s="6">
        <f t="shared" si="233"/>
        <v>0</v>
      </c>
      <c r="S668" s="6">
        <f t="shared" si="234"/>
        <v>1536.28</v>
      </c>
      <c r="T668" s="6">
        <f t="shared" si="235"/>
        <v>1536.28</v>
      </c>
      <c r="U668" t="s">
        <v>709</v>
      </c>
      <c r="V668" t="s">
        <v>45</v>
      </c>
      <c r="W668" s="2">
        <v>0</v>
      </c>
      <c r="X668" s="2">
        <v>0</v>
      </c>
      <c r="Y668" s="2">
        <v>0</v>
      </c>
      <c r="Z668" s="2">
        <v>0</v>
      </c>
      <c r="AA668" s="2">
        <v>1536.28</v>
      </c>
      <c r="AB668" s="2">
        <v>1536.28</v>
      </c>
    </row>
    <row r="669" spans="1:28">
      <c r="A669" s="5" t="str">
        <f t="shared" ref="A669:A685" si="236">LEFT(U669,3)</f>
        <v>263</v>
      </c>
      <c r="B669" s="5" t="str">
        <f>VLOOKUP(A669,Vlookups!O:P,2,FALSE)</f>
        <v>FED/GRANT</v>
      </c>
      <c r="C669" s="5" t="str">
        <f t="shared" si="223"/>
        <v>E</v>
      </c>
      <c r="D669" s="5" t="str">
        <f t="shared" ref="D669:D685" si="237">RIGHT(LEFT(U669,8),2)</f>
        <v>11</v>
      </c>
      <c r="E669" s="5" t="str">
        <f t="shared" si="225"/>
        <v>63--</v>
      </c>
      <c r="F669" s="5" t="str">
        <f>VLOOKUP(E669,Vlookups!K:M,3,FALSE)</f>
        <v>Op Exp</v>
      </c>
      <c r="G669" s="5" t="str">
        <f t="shared" si="226"/>
        <v>6329</v>
      </c>
      <c r="H669" s="5" t="str">
        <f t="shared" si="227"/>
        <v>READING MATERIALS</v>
      </c>
      <c r="I669" s="5" t="str">
        <f t="shared" si="228"/>
        <v>022</v>
      </c>
      <c r="J669" s="5" t="str">
        <f>VLOOKUP(I669,Vlookups!A:D,2,FALSE)</f>
        <v>WOODHAVEN MIDDLE SCHOOL</v>
      </c>
      <c r="K669" s="5" t="str">
        <f>VLOOKUP(I669,Vlookups!A:D,3,FALSE)</f>
        <v>WOODHAVEN K8</v>
      </c>
      <c r="L669" s="5" t="str">
        <f t="shared" si="229"/>
        <v>25</v>
      </c>
      <c r="M669" s="5" t="str">
        <f t="shared" si="230"/>
        <v>850</v>
      </c>
      <c r="N669" s="5" t="str">
        <f>VLOOKUP(M669,Vlookups!G:I,2,FALSE)</f>
        <v>DEPUTY SUPT ACADEMICS/STU SERV</v>
      </c>
      <c r="O669" s="5" t="str">
        <f>VLOOKUP(M669,Vlookups!G:I,3,FALSE)</f>
        <v>DSASS</v>
      </c>
      <c r="P669" s="6">
        <f t="shared" si="231"/>
        <v>1536.28</v>
      </c>
      <c r="Q669" s="6">
        <f t="shared" si="232"/>
        <v>0</v>
      </c>
      <c r="R669" s="6">
        <f t="shared" si="233"/>
        <v>1536.28</v>
      </c>
      <c r="S669" s="6">
        <f t="shared" si="234"/>
        <v>0</v>
      </c>
      <c r="T669" s="6">
        <f t="shared" si="235"/>
        <v>-1536.28</v>
      </c>
      <c r="U669" t="s">
        <v>710</v>
      </c>
      <c r="V669" t="s">
        <v>45</v>
      </c>
      <c r="W669" s="2">
        <v>1536.28</v>
      </c>
      <c r="X669" s="2">
        <v>0</v>
      </c>
      <c r="Y669" s="2">
        <v>1536.28</v>
      </c>
      <c r="Z669" s="2">
        <v>0</v>
      </c>
      <c r="AA669" s="2">
        <v>0</v>
      </c>
      <c r="AB669" s="3">
        <v>-1536.28</v>
      </c>
    </row>
    <row r="670" spans="1:28">
      <c r="A670" s="5" t="str">
        <f t="shared" si="236"/>
        <v>263</v>
      </c>
      <c r="B670" s="5" t="str">
        <f>VLOOKUP(A670,Vlookups!O:P,2,FALSE)</f>
        <v>FED/GRANT</v>
      </c>
      <c r="C670" s="5" t="str">
        <f t="shared" si="223"/>
        <v>E</v>
      </c>
      <c r="D670" s="5" t="str">
        <f t="shared" si="237"/>
        <v>11</v>
      </c>
      <c r="E670" s="5" t="str">
        <f t="shared" si="225"/>
        <v>63--</v>
      </c>
      <c r="F670" s="5" t="str">
        <f>VLOOKUP(E670,Vlookups!K:M,3,FALSE)</f>
        <v>Op Exp</v>
      </c>
      <c r="G670" s="5" t="str">
        <f t="shared" si="226"/>
        <v>6329</v>
      </c>
      <c r="H670" s="5" t="str">
        <f t="shared" si="227"/>
        <v>READING MATERIALS</v>
      </c>
      <c r="I670" s="5" t="str">
        <f t="shared" si="228"/>
        <v>022</v>
      </c>
      <c r="J670" s="5" t="str">
        <f>VLOOKUP(I670,Vlookups!A:D,2,FALSE)</f>
        <v>WOODHAVEN MIDDLE SCHOOL</v>
      </c>
      <c r="K670" s="5" t="str">
        <f>VLOOKUP(I670,Vlookups!A:D,3,FALSE)</f>
        <v>WOODHAVEN K8</v>
      </c>
      <c r="L670" s="5" t="str">
        <f t="shared" si="229"/>
        <v>25</v>
      </c>
      <c r="M670" s="5" t="str">
        <f t="shared" si="230"/>
        <v>850</v>
      </c>
      <c r="N670" s="5" t="str">
        <f>VLOOKUP(M670,Vlookups!G:I,2,FALSE)</f>
        <v>DEPUTY SUPT ACADEMICS/STU SERV</v>
      </c>
      <c r="O670" s="5" t="str">
        <f>VLOOKUP(M670,Vlookups!G:I,3,FALSE)</f>
        <v>DSASS</v>
      </c>
      <c r="P670" s="6">
        <f t="shared" si="231"/>
        <v>0</v>
      </c>
      <c r="Q670" s="6">
        <f t="shared" si="232"/>
        <v>0</v>
      </c>
      <c r="R670" s="6">
        <f t="shared" si="233"/>
        <v>0</v>
      </c>
      <c r="S670" s="6">
        <f t="shared" si="234"/>
        <v>1536.28</v>
      </c>
      <c r="T670" s="6">
        <f t="shared" si="235"/>
        <v>1536.28</v>
      </c>
      <c r="U670" t="s">
        <v>711</v>
      </c>
      <c r="V670" t="s">
        <v>45</v>
      </c>
      <c r="W670" s="2">
        <v>0</v>
      </c>
      <c r="X670" s="2">
        <v>0</v>
      </c>
      <c r="Y670" s="2">
        <v>0</v>
      </c>
      <c r="Z670" s="2">
        <v>0</v>
      </c>
      <c r="AA670" s="2">
        <v>1536.28</v>
      </c>
      <c r="AB670" s="2">
        <v>1536.28</v>
      </c>
    </row>
    <row r="671" spans="1:28">
      <c r="A671" s="5" t="str">
        <f t="shared" si="236"/>
        <v>263</v>
      </c>
      <c r="B671" s="5" t="str">
        <f>VLOOKUP(A671,Vlookups!O:P,2,FALSE)</f>
        <v>FED/GRANT</v>
      </c>
      <c r="C671" s="5" t="str">
        <f t="shared" si="223"/>
        <v>E</v>
      </c>
      <c r="D671" s="5" t="str">
        <f t="shared" si="237"/>
        <v>11</v>
      </c>
      <c r="E671" s="5" t="str">
        <f t="shared" si="225"/>
        <v>63--</v>
      </c>
      <c r="F671" s="5" t="str">
        <f>VLOOKUP(E671,Vlookups!K:M,3,FALSE)</f>
        <v>Op Exp</v>
      </c>
      <c r="G671" s="5" t="str">
        <f t="shared" si="226"/>
        <v>6329</v>
      </c>
      <c r="H671" s="5" t="str">
        <f t="shared" si="227"/>
        <v>READING MATERIALS</v>
      </c>
      <c r="I671" s="5" t="str">
        <f t="shared" si="228"/>
        <v>024</v>
      </c>
      <c r="J671" s="5" t="str">
        <f>VLOOKUP(I671,Vlookups!A:D,2,FALSE)</f>
        <v>SAGINAW MIDDLE SCHOOL</v>
      </c>
      <c r="K671" s="5" t="str">
        <f>VLOOKUP(I671,Vlookups!A:D,3,FALSE)</f>
        <v>SAGINAW K8</v>
      </c>
      <c r="L671" s="5" t="str">
        <f t="shared" si="229"/>
        <v>25</v>
      </c>
      <c r="M671" s="5" t="str">
        <f t="shared" si="230"/>
        <v>850</v>
      </c>
      <c r="N671" s="5" t="str">
        <f>VLOOKUP(M671,Vlookups!G:I,2,FALSE)</f>
        <v>DEPUTY SUPT ACADEMICS/STU SERV</v>
      </c>
      <c r="O671" s="5" t="str">
        <f>VLOOKUP(M671,Vlookups!G:I,3,FALSE)</f>
        <v>DSASS</v>
      </c>
      <c r="P671" s="6">
        <f t="shared" si="231"/>
        <v>1152.21</v>
      </c>
      <c r="Q671" s="6">
        <f t="shared" si="232"/>
        <v>0</v>
      </c>
      <c r="R671" s="6">
        <f t="shared" si="233"/>
        <v>1152.21</v>
      </c>
      <c r="S671" s="6">
        <f t="shared" si="234"/>
        <v>0</v>
      </c>
      <c r="T671" s="6">
        <f t="shared" si="235"/>
        <v>-1152.21</v>
      </c>
      <c r="U671" t="s">
        <v>712</v>
      </c>
      <c r="V671" t="s">
        <v>45</v>
      </c>
      <c r="W671" s="2">
        <v>1152.21</v>
      </c>
      <c r="X671" s="2">
        <v>0</v>
      </c>
      <c r="Y671" s="2">
        <v>1152.21</v>
      </c>
      <c r="Z671" s="2">
        <v>0</v>
      </c>
      <c r="AA671" s="2">
        <v>0</v>
      </c>
      <c r="AB671" s="3">
        <v>-1152.21</v>
      </c>
    </row>
    <row r="672" spans="1:28">
      <c r="A672" s="5" t="str">
        <f t="shared" si="236"/>
        <v>263</v>
      </c>
      <c r="B672" s="5" t="str">
        <f>VLOOKUP(A672,Vlookups!O:P,2,FALSE)</f>
        <v>FED/GRANT</v>
      </c>
      <c r="C672" s="5" t="str">
        <f t="shared" si="223"/>
        <v>E</v>
      </c>
      <c r="D672" s="5" t="str">
        <f t="shared" si="237"/>
        <v>11</v>
      </c>
      <c r="E672" s="5" t="str">
        <f t="shared" si="225"/>
        <v>63--</v>
      </c>
      <c r="F672" s="5" t="str">
        <f>VLOOKUP(E672,Vlookups!K:M,3,FALSE)</f>
        <v>Op Exp</v>
      </c>
      <c r="G672" s="5" t="str">
        <f t="shared" si="226"/>
        <v>6329</v>
      </c>
      <c r="H672" s="5" t="str">
        <f t="shared" si="227"/>
        <v>READING MATERIALS</v>
      </c>
      <c r="I672" s="5" t="str">
        <f t="shared" si="228"/>
        <v>024</v>
      </c>
      <c r="J672" s="5" t="str">
        <f>VLOOKUP(I672,Vlookups!A:D,2,FALSE)</f>
        <v>SAGINAW MIDDLE SCHOOL</v>
      </c>
      <c r="K672" s="5" t="str">
        <f>VLOOKUP(I672,Vlookups!A:D,3,FALSE)</f>
        <v>SAGINAW K8</v>
      </c>
      <c r="L672" s="5" t="str">
        <f t="shared" si="229"/>
        <v>25</v>
      </c>
      <c r="M672" s="5" t="str">
        <f t="shared" si="230"/>
        <v>850</v>
      </c>
      <c r="N672" s="5" t="str">
        <f>VLOOKUP(M672,Vlookups!G:I,2,FALSE)</f>
        <v>DEPUTY SUPT ACADEMICS/STU SERV</v>
      </c>
      <c r="O672" s="5" t="str">
        <f>VLOOKUP(M672,Vlookups!G:I,3,FALSE)</f>
        <v>DSASS</v>
      </c>
      <c r="P672" s="6">
        <f t="shared" si="231"/>
        <v>0</v>
      </c>
      <c r="Q672" s="6">
        <f t="shared" si="232"/>
        <v>0</v>
      </c>
      <c r="R672" s="6">
        <f t="shared" si="233"/>
        <v>0</v>
      </c>
      <c r="S672" s="6">
        <f t="shared" si="234"/>
        <v>1152.21</v>
      </c>
      <c r="T672" s="6">
        <f t="shared" si="235"/>
        <v>1152.21</v>
      </c>
      <c r="U672" t="s">
        <v>713</v>
      </c>
      <c r="V672" t="s">
        <v>45</v>
      </c>
      <c r="W672" s="2">
        <v>0</v>
      </c>
      <c r="X672" s="2">
        <v>0</v>
      </c>
      <c r="Y672" s="2">
        <v>0</v>
      </c>
      <c r="Z672" s="2">
        <v>0</v>
      </c>
      <c r="AA672" s="2">
        <v>1152.21</v>
      </c>
      <c r="AB672" s="2">
        <v>1152.21</v>
      </c>
    </row>
    <row r="673" spans="1:28">
      <c r="A673" s="5" t="str">
        <f t="shared" si="236"/>
        <v>263</v>
      </c>
      <c r="B673" s="5" t="str">
        <f>VLOOKUP(A673,Vlookups!O:P,2,FALSE)</f>
        <v>FED/GRANT</v>
      </c>
      <c r="C673" s="5" t="str">
        <f t="shared" si="223"/>
        <v>E</v>
      </c>
      <c r="D673" s="5" t="str">
        <f t="shared" si="237"/>
        <v>11</v>
      </c>
      <c r="E673" s="5" t="str">
        <f t="shared" si="225"/>
        <v>63--</v>
      </c>
      <c r="F673" s="5" t="str">
        <f>VLOOKUP(E673,Vlookups!K:M,3,FALSE)</f>
        <v>Op Exp</v>
      </c>
      <c r="G673" s="5" t="str">
        <f t="shared" si="226"/>
        <v>6329</v>
      </c>
      <c r="H673" s="5" t="str">
        <f t="shared" si="227"/>
        <v>READING MATERIALS</v>
      </c>
      <c r="I673" s="5" t="str">
        <f t="shared" si="228"/>
        <v>026</v>
      </c>
      <c r="J673" s="5" t="str">
        <f>VLOOKUP(I673,Vlookups!A:D,2,FALSE)</f>
        <v>WM LAKES MIDDLE SCHOOL</v>
      </c>
      <c r="K673" s="5" t="str">
        <f>VLOOKUP(I673,Vlookups!A:D,3,FALSE)</f>
        <v>WINDMILL LAKES K8</v>
      </c>
      <c r="L673" s="5" t="str">
        <f t="shared" si="229"/>
        <v>25</v>
      </c>
      <c r="M673" s="5" t="str">
        <f t="shared" si="230"/>
        <v>850</v>
      </c>
      <c r="N673" s="5" t="str">
        <f>VLOOKUP(M673,Vlookups!G:I,2,FALSE)</f>
        <v>DEPUTY SUPT ACADEMICS/STU SERV</v>
      </c>
      <c r="O673" s="5" t="str">
        <f>VLOOKUP(M673,Vlookups!G:I,3,FALSE)</f>
        <v>DSASS</v>
      </c>
      <c r="P673" s="6">
        <f t="shared" si="231"/>
        <v>2304.42</v>
      </c>
      <c r="Q673" s="6">
        <f t="shared" si="232"/>
        <v>0</v>
      </c>
      <c r="R673" s="6">
        <f t="shared" si="233"/>
        <v>2304.42</v>
      </c>
      <c r="S673" s="6">
        <f t="shared" si="234"/>
        <v>0</v>
      </c>
      <c r="T673" s="6">
        <f t="shared" si="235"/>
        <v>-2304.42</v>
      </c>
      <c r="U673" t="s">
        <v>714</v>
      </c>
      <c r="V673" t="s">
        <v>45</v>
      </c>
      <c r="W673" s="2">
        <v>2304.42</v>
      </c>
      <c r="X673" s="2">
        <v>0</v>
      </c>
      <c r="Y673" s="2">
        <v>2304.42</v>
      </c>
      <c r="Z673" s="2">
        <v>0</v>
      </c>
      <c r="AA673" s="2">
        <v>0</v>
      </c>
      <c r="AB673" s="3">
        <v>-2304.42</v>
      </c>
    </row>
    <row r="674" spans="1:28">
      <c r="A674" s="5" t="str">
        <f t="shared" si="236"/>
        <v>263</v>
      </c>
      <c r="B674" s="5" t="str">
        <f>VLOOKUP(A674,Vlookups!O:P,2,FALSE)</f>
        <v>FED/GRANT</v>
      </c>
      <c r="C674" s="5" t="str">
        <f t="shared" si="223"/>
        <v>E</v>
      </c>
      <c r="D674" s="5" t="str">
        <f t="shared" si="237"/>
        <v>11</v>
      </c>
      <c r="E674" s="5" t="str">
        <f t="shared" si="225"/>
        <v>63--</v>
      </c>
      <c r="F674" s="5" t="str">
        <f>VLOOKUP(E674,Vlookups!K:M,3,FALSE)</f>
        <v>Op Exp</v>
      </c>
      <c r="G674" s="5" t="str">
        <f t="shared" si="226"/>
        <v>6329</v>
      </c>
      <c r="H674" s="5" t="str">
        <f t="shared" si="227"/>
        <v>READING MATERIALS</v>
      </c>
      <c r="I674" s="5" t="str">
        <f t="shared" si="228"/>
        <v>026</v>
      </c>
      <c r="J674" s="5" t="str">
        <f>VLOOKUP(I674,Vlookups!A:D,2,FALSE)</f>
        <v>WM LAKES MIDDLE SCHOOL</v>
      </c>
      <c r="K674" s="5" t="str">
        <f>VLOOKUP(I674,Vlookups!A:D,3,FALSE)</f>
        <v>WINDMILL LAKES K8</v>
      </c>
      <c r="L674" s="5" t="str">
        <f t="shared" si="229"/>
        <v>25</v>
      </c>
      <c r="M674" s="5" t="str">
        <f t="shared" si="230"/>
        <v>850</v>
      </c>
      <c r="N674" s="5" t="str">
        <f>VLOOKUP(M674,Vlookups!G:I,2,FALSE)</f>
        <v>DEPUTY SUPT ACADEMICS/STU SERV</v>
      </c>
      <c r="O674" s="5" t="str">
        <f>VLOOKUP(M674,Vlookups!G:I,3,FALSE)</f>
        <v>DSASS</v>
      </c>
      <c r="P674" s="6">
        <f t="shared" si="231"/>
        <v>0</v>
      </c>
      <c r="Q674" s="6">
        <f t="shared" si="232"/>
        <v>0</v>
      </c>
      <c r="R674" s="6">
        <f t="shared" si="233"/>
        <v>0</v>
      </c>
      <c r="S674" s="6">
        <f t="shared" si="234"/>
        <v>2304.42</v>
      </c>
      <c r="T674" s="6">
        <f t="shared" si="235"/>
        <v>2304.42</v>
      </c>
      <c r="U674" t="s">
        <v>715</v>
      </c>
      <c r="V674" t="s">
        <v>45</v>
      </c>
      <c r="W674" s="2">
        <v>0</v>
      </c>
      <c r="X674" s="2">
        <v>0</v>
      </c>
      <c r="Y674" s="2">
        <v>0</v>
      </c>
      <c r="Z674" s="2">
        <v>0</v>
      </c>
      <c r="AA674" s="2">
        <v>2304.42</v>
      </c>
      <c r="AB674" s="2">
        <v>2304.42</v>
      </c>
    </row>
    <row r="675" spans="1:28">
      <c r="A675" s="5" t="str">
        <f t="shared" si="236"/>
        <v>263</v>
      </c>
      <c r="B675" s="5" t="str">
        <f>VLOOKUP(A675,Vlookups!O:P,2,FALSE)</f>
        <v>FED/GRANT</v>
      </c>
      <c r="C675" s="5" t="str">
        <f t="shared" si="223"/>
        <v>E</v>
      </c>
      <c r="D675" s="5" t="str">
        <f t="shared" si="237"/>
        <v>11</v>
      </c>
      <c r="E675" s="5" t="str">
        <f t="shared" si="225"/>
        <v>63--</v>
      </c>
      <c r="F675" s="5" t="str">
        <f>VLOOKUP(E675,Vlookups!K:M,3,FALSE)</f>
        <v>Op Exp</v>
      </c>
      <c r="G675" s="5" t="str">
        <f t="shared" si="226"/>
        <v>6329</v>
      </c>
      <c r="H675" s="5" t="str">
        <f t="shared" si="227"/>
        <v>READING MATERIALS</v>
      </c>
      <c r="I675" s="5" t="str">
        <f t="shared" si="228"/>
        <v>028</v>
      </c>
      <c r="J675" s="5" t="str">
        <f>VLOOKUP(I675,Vlookups!A:D,2,FALSE)</f>
        <v>HOUSTON OREM MIDDLE SCHOOL</v>
      </c>
      <c r="K675" s="5" t="str">
        <f>VLOOKUP(I675,Vlookups!A:D,3,FALSE)</f>
        <v>OREM K8</v>
      </c>
      <c r="L675" s="5" t="str">
        <f t="shared" si="229"/>
        <v>25</v>
      </c>
      <c r="M675" s="5" t="str">
        <f t="shared" si="230"/>
        <v>850</v>
      </c>
      <c r="N675" s="5" t="str">
        <f>VLOOKUP(M675,Vlookups!G:I,2,FALSE)</f>
        <v>DEPUTY SUPT ACADEMICS/STU SERV</v>
      </c>
      <c r="O675" s="5" t="str">
        <f>VLOOKUP(M675,Vlookups!G:I,3,FALSE)</f>
        <v>DSASS</v>
      </c>
      <c r="P675" s="6">
        <f t="shared" si="231"/>
        <v>1152.21</v>
      </c>
      <c r="Q675" s="6">
        <f t="shared" si="232"/>
        <v>0</v>
      </c>
      <c r="R675" s="6">
        <f t="shared" si="233"/>
        <v>1152.21</v>
      </c>
      <c r="S675" s="6">
        <f t="shared" si="234"/>
        <v>0</v>
      </c>
      <c r="T675" s="6">
        <f t="shared" si="235"/>
        <v>-1152.21</v>
      </c>
      <c r="U675" t="s">
        <v>716</v>
      </c>
      <c r="V675" t="s">
        <v>45</v>
      </c>
      <c r="W675" s="2">
        <v>1152.21</v>
      </c>
      <c r="X675" s="2">
        <v>0</v>
      </c>
      <c r="Y675" s="2">
        <v>1152.21</v>
      </c>
      <c r="Z675" s="2">
        <v>0</v>
      </c>
      <c r="AA675" s="2">
        <v>0</v>
      </c>
      <c r="AB675" s="3">
        <v>-1152.21</v>
      </c>
    </row>
    <row r="676" spans="1:28">
      <c r="A676" s="5" t="str">
        <f t="shared" si="236"/>
        <v>263</v>
      </c>
      <c r="B676" s="5" t="str">
        <f>VLOOKUP(A676,Vlookups!O:P,2,FALSE)</f>
        <v>FED/GRANT</v>
      </c>
      <c r="C676" s="5" t="str">
        <f t="shared" si="223"/>
        <v>E</v>
      </c>
      <c r="D676" s="5" t="str">
        <f t="shared" si="237"/>
        <v>11</v>
      </c>
      <c r="E676" s="5" t="str">
        <f t="shared" si="225"/>
        <v>63--</v>
      </c>
      <c r="F676" s="5" t="str">
        <f>VLOOKUP(E676,Vlookups!K:M,3,FALSE)</f>
        <v>Op Exp</v>
      </c>
      <c r="G676" s="5" t="str">
        <f t="shared" si="226"/>
        <v>6329</v>
      </c>
      <c r="H676" s="5" t="str">
        <f t="shared" si="227"/>
        <v>READING MATERIALS</v>
      </c>
      <c r="I676" s="5" t="str">
        <f t="shared" si="228"/>
        <v>028</v>
      </c>
      <c r="J676" s="5" t="str">
        <f>VLOOKUP(I676,Vlookups!A:D,2,FALSE)</f>
        <v>HOUSTON OREM MIDDLE SCHOOL</v>
      </c>
      <c r="K676" s="5" t="str">
        <f>VLOOKUP(I676,Vlookups!A:D,3,FALSE)</f>
        <v>OREM K8</v>
      </c>
      <c r="L676" s="5" t="str">
        <f t="shared" si="229"/>
        <v>25</v>
      </c>
      <c r="M676" s="5" t="str">
        <f t="shared" si="230"/>
        <v>850</v>
      </c>
      <c r="N676" s="5" t="str">
        <f>VLOOKUP(M676,Vlookups!G:I,2,FALSE)</f>
        <v>DEPUTY SUPT ACADEMICS/STU SERV</v>
      </c>
      <c r="O676" s="5" t="str">
        <f>VLOOKUP(M676,Vlookups!G:I,3,FALSE)</f>
        <v>DSASS</v>
      </c>
      <c r="P676" s="6">
        <f t="shared" si="231"/>
        <v>0</v>
      </c>
      <c r="Q676" s="6">
        <f t="shared" si="232"/>
        <v>0</v>
      </c>
      <c r="R676" s="6">
        <f t="shared" si="233"/>
        <v>0</v>
      </c>
      <c r="S676" s="6">
        <f t="shared" si="234"/>
        <v>1152.21</v>
      </c>
      <c r="T676" s="6">
        <f t="shared" si="235"/>
        <v>1152.21</v>
      </c>
      <c r="U676" t="s">
        <v>717</v>
      </c>
      <c r="V676" t="s">
        <v>45</v>
      </c>
      <c r="W676" s="2">
        <v>0</v>
      </c>
      <c r="X676" s="2">
        <v>0</v>
      </c>
      <c r="Y676" s="2">
        <v>0</v>
      </c>
      <c r="Z676" s="2">
        <v>0</v>
      </c>
      <c r="AA676" s="2">
        <v>1152.21</v>
      </c>
      <c r="AB676" s="2">
        <v>1152.21</v>
      </c>
    </row>
    <row r="677" spans="1:28">
      <c r="A677" s="5" t="str">
        <f t="shared" si="236"/>
        <v>263</v>
      </c>
      <c r="B677" s="5" t="str">
        <f>VLOOKUP(A677,Vlookups!O:P,2,FALSE)</f>
        <v>FED/GRANT</v>
      </c>
      <c r="C677" s="5" t="str">
        <f t="shared" si="223"/>
        <v>E</v>
      </c>
      <c r="D677" s="5" t="str">
        <f t="shared" si="237"/>
        <v>11</v>
      </c>
      <c r="E677" s="5" t="str">
        <f t="shared" si="225"/>
        <v>63--</v>
      </c>
      <c r="F677" s="5" t="str">
        <f>VLOOKUP(E677,Vlookups!K:M,3,FALSE)</f>
        <v>Op Exp</v>
      </c>
      <c r="G677" s="5" t="str">
        <f t="shared" si="226"/>
        <v>6329</v>
      </c>
      <c r="H677" s="5" t="str">
        <f t="shared" si="227"/>
        <v>READING MATERIALS</v>
      </c>
      <c r="I677" s="5" t="str">
        <f t="shared" si="228"/>
        <v>031</v>
      </c>
      <c r="J677" s="5" t="str">
        <f>VLOOKUP(I677,Vlookups!A:D,2,FALSE)</f>
        <v>COLLEGE STATION MIDDLE SCHOOL</v>
      </c>
      <c r="K677" s="5" t="str">
        <f>VLOOKUP(I677,Vlookups!A:D,3,FALSE)</f>
        <v>COLLEGE STATION K8</v>
      </c>
      <c r="L677" s="5" t="str">
        <f t="shared" si="229"/>
        <v>25</v>
      </c>
      <c r="M677" s="5" t="str">
        <f t="shared" si="230"/>
        <v>850</v>
      </c>
      <c r="N677" s="5" t="str">
        <f>VLOOKUP(M677,Vlookups!G:I,2,FALSE)</f>
        <v>DEPUTY SUPT ACADEMICS/STU SERV</v>
      </c>
      <c r="O677" s="5" t="str">
        <f>VLOOKUP(M677,Vlookups!G:I,3,FALSE)</f>
        <v>DSASS</v>
      </c>
      <c r="P677" s="6">
        <f t="shared" si="231"/>
        <v>768.14</v>
      </c>
      <c r="Q677" s="6">
        <f t="shared" si="232"/>
        <v>0</v>
      </c>
      <c r="R677" s="6">
        <f t="shared" si="233"/>
        <v>768.14</v>
      </c>
      <c r="S677" s="6">
        <f t="shared" si="234"/>
        <v>0</v>
      </c>
      <c r="T677" s="6">
        <f t="shared" si="235"/>
        <v>-768.14</v>
      </c>
      <c r="U677" t="s">
        <v>718</v>
      </c>
      <c r="V677" t="s">
        <v>45</v>
      </c>
      <c r="W677" s="2">
        <v>768.14</v>
      </c>
      <c r="X677" s="2">
        <v>0</v>
      </c>
      <c r="Y677" s="2">
        <v>768.14</v>
      </c>
      <c r="Z677" s="2">
        <v>0</v>
      </c>
      <c r="AA677" s="2">
        <v>0</v>
      </c>
      <c r="AB677" s="3">
        <v>-768.14</v>
      </c>
    </row>
    <row r="678" spans="1:28">
      <c r="A678" s="5" t="str">
        <f t="shared" si="236"/>
        <v>263</v>
      </c>
      <c r="B678" s="5" t="str">
        <f>VLOOKUP(A678,Vlookups!O:P,2,FALSE)</f>
        <v>FED/GRANT</v>
      </c>
      <c r="C678" s="5" t="str">
        <f t="shared" si="223"/>
        <v>E</v>
      </c>
      <c r="D678" s="5" t="str">
        <f t="shared" si="237"/>
        <v>11</v>
      </c>
      <c r="E678" s="5" t="str">
        <f t="shared" si="225"/>
        <v>63--</v>
      </c>
      <c r="F678" s="5" t="str">
        <f>VLOOKUP(E678,Vlookups!K:M,3,FALSE)</f>
        <v>Op Exp</v>
      </c>
      <c r="G678" s="5" t="str">
        <f t="shared" si="226"/>
        <v>6329</v>
      </c>
      <c r="H678" s="5" t="str">
        <f t="shared" si="227"/>
        <v>READING MATERIALS</v>
      </c>
      <c r="I678" s="5" t="str">
        <f t="shared" si="228"/>
        <v>031</v>
      </c>
      <c r="J678" s="5" t="str">
        <f>VLOOKUP(I678,Vlookups!A:D,2,FALSE)</f>
        <v>COLLEGE STATION MIDDLE SCHOOL</v>
      </c>
      <c r="K678" s="5" t="str">
        <f>VLOOKUP(I678,Vlookups!A:D,3,FALSE)</f>
        <v>COLLEGE STATION K8</v>
      </c>
      <c r="L678" s="5" t="str">
        <f t="shared" si="229"/>
        <v>25</v>
      </c>
      <c r="M678" s="5" t="str">
        <f t="shared" si="230"/>
        <v>850</v>
      </c>
      <c r="N678" s="5" t="str">
        <f>VLOOKUP(M678,Vlookups!G:I,2,FALSE)</f>
        <v>DEPUTY SUPT ACADEMICS/STU SERV</v>
      </c>
      <c r="O678" s="5" t="str">
        <f>VLOOKUP(M678,Vlookups!G:I,3,FALSE)</f>
        <v>DSASS</v>
      </c>
      <c r="P678" s="6">
        <f t="shared" si="231"/>
        <v>0</v>
      </c>
      <c r="Q678" s="6">
        <f t="shared" si="232"/>
        <v>0</v>
      </c>
      <c r="R678" s="6">
        <f t="shared" si="233"/>
        <v>0</v>
      </c>
      <c r="S678" s="6">
        <f t="shared" si="234"/>
        <v>768.14</v>
      </c>
      <c r="T678" s="6">
        <f t="shared" si="235"/>
        <v>768.14</v>
      </c>
      <c r="U678" t="s">
        <v>719</v>
      </c>
      <c r="V678" t="s">
        <v>45</v>
      </c>
      <c r="W678" s="2">
        <v>0</v>
      </c>
      <c r="X678" s="2">
        <v>0</v>
      </c>
      <c r="Y678" s="2">
        <v>0</v>
      </c>
      <c r="Z678" s="2">
        <v>0</v>
      </c>
      <c r="AA678" s="2">
        <v>768.14</v>
      </c>
      <c r="AB678" s="2">
        <v>768.14</v>
      </c>
    </row>
    <row r="679" spans="1:28">
      <c r="A679" s="5" t="str">
        <f t="shared" si="236"/>
        <v>263</v>
      </c>
      <c r="B679" s="5" t="str">
        <f>VLOOKUP(A679,Vlookups!O:P,2,FALSE)</f>
        <v>FED/GRANT</v>
      </c>
      <c r="C679" s="5" t="str">
        <f t="shared" si="223"/>
        <v>E</v>
      </c>
      <c r="D679" s="5" t="str">
        <f t="shared" si="237"/>
        <v>11</v>
      </c>
      <c r="E679" s="5" t="str">
        <f t="shared" si="225"/>
        <v>63--</v>
      </c>
      <c r="F679" s="5" t="str">
        <f>VLOOKUP(E679,Vlookups!K:M,3,FALSE)</f>
        <v>Op Exp</v>
      </c>
      <c r="G679" s="5" t="str">
        <f t="shared" si="226"/>
        <v>6329</v>
      </c>
      <c r="H679" s="5" t="str">
        <f t="shared" si="227"/>
        <v>READING MATERIALS</v>
      </c>
      <c r="I679" s="5" t="str">
        <f t="shared" si="228"/>
        <v>032</v>
      </c>
      <c r="J679" s="5" t="str">
        <f>VLOOKUP(I679,Vlookups!A:D,2,FALSE)</f>
        <v>LANCASTER HS</v>
      </c>
      <c r="K679" s="5" t="str">
        <f>VLOOKUP(I679,Vlookups!A:D,3,FALSE)</f>
        <v>LANCASTER HS</v>
      </c>
      <c r="L679" s="5" t="str">
        <f t="shared" si="229"/>
        <v>25</v>
      </c>
      <c r="M679" s="5" t="str">
        <f t="shared" si="230"/>
        <v>850</v>
      </c>
      <c r="N679" s="5" t="str">
        <f>VLOOKUP(M679,Vlookups!G:I,2,FALSE)</f>
        <v>DEPUTY SUPT ACADEMICS/STU SERV</v>
      </c>
      <c r="O679" s="5" t="str">
        <f>VLOOKUP(M679,Vlookups!G:I,3,FALSE)</f>
        <v>DSASS</v>
      </c>
      <c r="P679" s="6">
        <f t="shared" si="231"/>
        <v>768.14</v>
      </c>
      <c r="Q679" s="6">
        <f t="shared" si="232"/>
        <v>0</v>
      </c>
      <c r="R679" s="6">
        <f t="shared" si="233"/>
        <v>768.14</v>
      </c>
      <c r="S679" s="6">
        <f t="shared" si="234"/>
        <v>0</v>
      </c>
      <c r="T679" s="6">
        <f t="shared" si="235"/>
        <v>-768.14</v>
      </c>
      <c r="U679" t="s">
        <v>720</v>
      </c>
      <c r="V679" t="s">
        <v>45</v>
      </c>
      <c r="W679" s="2">
        <v>768.14</v>
      </c>
      <c r="X679" s="2">
        <v>0</v>
      </c>
      <c r="Y679" s="2">
        <v>768.14</v>
      </c>
      <c r="Z679" s="2">
        <v>0</v>
      </c>
      <c r="AA679" s="2">
        <v>0</v>
      </c>
      <c r="AB679" s="3">
        <v>-768.14</v>
      </c>
    </row>
    <row r="680" spans="1:28">
      <c r="A680" s="5" t="str">
        <f t="shared" si="236"/>
        <v>263</v>
      </c>
      <c r="B680" s="5" t="str">
        <f>VLOOKUP(A680,Vlookups!O:P,2,FALSE)</f>
        <v>FED/GRANT</v>
      </c>
      <c r="C680" s="5" t="str">
        <f t="shared" si="223"/>
        <v>E</v>
      </c>
      <c r="D680" s="5" t="str">
        <f t="shared" si="237"/>
        <v>11</v>
      </c>
      <c r="E680" s="5" t="str">
        <f t="shared" si="225"/>
        <v>63--</v>
      </c>
      <c r="F680" s="5" t="str">
        <f>VLOOKUP(E680,Vlookups!K:M,3,FALSE)</f>
        <v>Op Exp</v>
      </c>
      <c r="G680" s="5" t="str">
        <f t="shared" si="226"/>
        <v>6329</v>
      </c>
      <c r="H680" s="5" t="str">
        <f t="shared" si="227"/>
        <v>READING MATERIALS</v>
      </c>
      <c r="I680" s="5" t="str">
        <f t="shared" si="228"/>
        <v>032</v>
      </c>
      <c r="J680" s="5" t="str">
        <f>VLOOKUP(I680,Vlookups!A:D,2,FALSE)</f>
        <v>LANCASTER HS</v>
      </c>
      <c r="K680" s="5" t="str">
        <f>VLOOKUP(I680,Vlookups!A:D,3,FALSE)</f>
        <v>LANCASTER HS</v>
      </c>
      <c r="L680" s="5" t="str">
        <f t="shared" si="229"/>
        <v>25</v>
      </c>
      <c r="M680" s="5" t="str">
        <f t="shared" si="230"/>
        <v>850</v>
      </c>
      <c r="N680" s="5" t="str">
        <f>VLOOKUP(M680,Vlookups!G:I,2,FALSE)</f>
        <v>DEPUTY SUPT ACADEMICS/STU SERV</v>
      </c>
      <c r="O680" s="5" t="str">
        <f>VLOOKUP(M680,Vlookups!G:I,3,FALSE)</f>
        <v>DSASS</v>
      </c>
      <c r="P680" s="6">
        <f t="shared" si="231"/>
        <v>0</v>
      </c>
      <c r="Q680" s="6">
        <f t="shared" si="232"/>
        <v>0</v>
      </c>
      <c r="R680" s="6">
        <f t="shared" si="233"/>
        <v>0</v>
      </c>
      <c r="S680" s="6">
        <f t="shared" si="234"/>
        <v>768.14</v>
      </c>
      <c r="T680" s="6">
        <f t="shared" si="235"/>
        <v>768.14</v>
      </c>
      <c r="U680" t="s">
        <v>721</v>
      </c>
      <c r="V680" t="s">
        <v>45</v>
      </c>
      <c r="W680" s="2">
        <v>0</v>
      </c>
      <c r="X680" s="2">
        <v>0</v>
      </c>
      <c r="Y680" s="2">
        <v>0</v>
      </c>
      <c r="Z680" s="2">
        <v>0</v>
      </c>
      <c r="AA680" s="2">
        <v>768.14</v>
      </c>
      <c r="AB680" s="2">
        <v>768.14</v>
      </c>
    </row>
    <row r="681" spans="1:28">
      <c r="A681" s="5" t="str">
        <f t="shared" si="236"/>
        <v>263</v>
      </c>
      <c r="B681" s="5" t="str">
        <f>VLOOKUP(A681,Vlookups!O:P,2,FALSE)</f>
        <v>FED/GRANT</v>
      </c>
      <c r="C681" s="5" t="str">
        <f t="shared" si="223"/>
        <v>E</v>
      </c>
      <c r="D681" s="5" t="str">
        <f t="shared" si="237"/>
        <v>11</v>
      </c>
      <c r="E681" s="5" t="str">
        <f t="shared" si="225"/>
        <v>63--</v>
      </c>
      <c r="F681" s="5" t="str">
        <f>VLOOKUP(E681,Vlookups!K:M,3,FALSE)</f>
        <v>Op Exp</v>
      </c>
      <c r="G681" s="5" t="str">
        <f t="shared" si="226"/>
        <v>6329</v>
      </c>
      <c r="H681" s="5" t="str">
        <f t="shared" si="227"/>
        <v>READING MATERIALS</v>
      </c>
      <c r="I681" s="5" t="str">
        <f t="shared" si="228"/>
        <v>033</v>
      </c>
      <c r="J681" s="5" t="str">
        <f>VLOOKUP(I681,Vlookups!A:D,2,FALSE)</f>
        <v>WINDMILL LAKES HS</v>
      </c>
      <c r="K681" s="5" t="str">
        <f>VLOOKUP(I681,Vlookups!A:D,3,FALSE)</f>
        <v>WINDMILL LAKES HS</v>
      </c>
      <c r="L681" s="5" t="str">
        <f t="shared" si="229"/>
        <v>25</v>
      </c>
      <c r="M681" s="5" t="str">
        <f t="shared" si="230"/>
        <v>850</v>
      </c>
      <c r="N681" s="5" t="str">
        <f>VLOOKUP(M681,Vlookups!G:I,2,FALSE)</f>
        <v>DEPUTY SUPT ACADEMICS/STU SERV</v>
      </c>
      <c r="O681" s="5" t="str">
        <f>VLOOKUP(M681,Vlookups!G:I,3,FALSE)</f>
        <v>DSASS</v>
      </c>
      <c r="P681" s="6">
        <f t="shared" si="231"/>
        <v>1920.35</v>
      </c>
      <c r="Q681" s="6">
        <f t="shared" si="232"/>
        <v>0</v>
      </c>
      <c r="R681" s="6">
        <f t="shared" si="233"/>
        <v>1920.35</v>
      </c>
      <c r="S681" s="6">
        <f t="shared" si="234"/>
        <v>0</v>
      </c>
      <c r="T681" s="6">
        <f t="shared" si="235"/>
        <v>-1920.35</v>
      </c>
      <c r="U681" t="s">
        <v>722</v>
      </c>
      <c r="V681" t="s">
        <v>45</v>
      </c>
      <c r="W681" s="2">
        <v>1920.35</v>
      </c>
      <c r="X681" s="2">
        <v>0</v>
      </c>
      <c r="Y681" s="2">
        <v>1920.35</v>
      </c>
      <c r="Z681" s="2">
        <v>0</v>
      </c>
      <c r="AA681" s="2">
        <v>0</v>
      </c>
      <c r="AB681" s="3">
        <v>-1920.35</v>
      </c>
    </row>
    <row r="682" spans="1:28">
      <c r="A682" s="5" t="str">
        <f t="shared" si="236"/>
        <v>263</v>
      </c>
      <c r="B682" s="5" t="str">
        <f>VLOOKUP(A682,Vlookups!O:P,2,FALSE)</f>
        <v>FED/GRANT</v>
      </c>
      <c r="C682" s="5" t="str">
        <f t="shared" si="223"/>
        <v>E</v>
      </c>
      <c r="D682" s="5" t="str">
        <f t="shared" si="237"/>
        <v>11</v>
      </c>
      <c r="E682" s="5" t="str">
        <f t="shared" si="225"/>
        <v>63--</v>
      </c>
      <c r="F682" s="5" t="str">
        <f>VLOOKUP(E682,Vlookups!K:M,3,FALSE)</f>
        <v>Op Exp</v>
      </c>
      <c r="G682" s="5" t="str">
        <f t="shared" si="226"/>
        <v>6329</v>
      </c>
      <c r="H682" s="5" t="str">
        <f t="shared" si="227"/>
        <v>READING MATERIALS</v>
      </c>
      <c r="I682" s="5" t="str">
        <f t="shared" si="228"/>
        <v>033</v>
      </c>
      <c r="J682" s="5" t="str">
        <f>VLOOKUP(I682,Vlookups!A:D,2,FALSE)</f>
        <v>WINDMILL LAKES HS</v>
      </c>
      <c r="K682" s="5" t="str">
        <f>VLOOKUP(I682,Vlookups!A:D,3,FALSE)</f>
        <v>WINDMILL LAKES HS</v>
      </c>
      <c r="L682" s="5" t="str">
        <f t="shared" si="229"/>
        <v>25</v>
      </c>
      <c r="M682" s="5" t="str">
        <f t="shared" si="230"/>
        <v>850</v>
      </c>
      <c r="N682" s="5" t="str">
        <f>VLOOKUP(M682,Vlookups!G:I,2,FALSE)</f>
        <v>DEPUTY SUPT ACADEMICS/STU SERV</v>
      </c>
      <c r="O682" s="5" t="str">
        <f>VLOOKUP(M682,Vlookups!G:I,3,FALSE)</f>
        <v>DSASS</v>
      </c>
      <c r="P682" s="6">
        <f t="shared" si="231"/>
        <v>0</v>
      </c>
      <c r="Q682" s="6">
        <f t="shared" si="232"/>
        <v>0</v>
      </c>
      <c r="R682" s="6">
        <f t="shared" si="233"/>
        <v>0</v>
      </c>
      <c r="S682" s="6">
        <f t="shared" si="234"/>
        <v>1920.35</v>
      </c>
      <c r="T682" s="6">
        <f t="shared" si="235"/>
        <v>1920.35</v>
      </c>
      <c r="U682" t="s">
        <v>723</v>
      </c>
      <c r="V682" t="s">
        <v>45</v>
      </c>
      <c r="W682" s="2">
        <v>0</v>
      </c>
      <c r="X682" s="2">
        <v>0</v>
      </c>
      <c r="Y682" s="2">
        <v>0</v>
      </c>
      <c r="Z682" s="2">
        <v>0</v>
      </c>
      <c r="AA682" s="2">
        <v>1920.35</v>
      </c>
      <c r="AB682" s="2">
        <v>1920.35</v>
      </c>
    </row>
    <row r="683" spans="1:28">
      <c r="A683" s="5" t="str">
        <f t="shared" si="236"/>
        <v>263</v>
      </c>
      <c r="B683" s="5" t="str">
        <f>VLOOKUP(A683,Vlookups!O:P,2,FALSE)</f>
        <v>FED/GRANT</v>
      </c>
      <c r="C683" s="5" t="str">
        <f t="shared" si="223"/>
        <v>E</v>
      </c>
      <c r="D683" s="5" t="str">
        <f t="shared" si="237"/>
        <v>11</v>
      </c>
      <c r="E683" s="5" t="str">
        <f t="shared" si="225"/>
        <v>63--</v>
      </c>
      <c r="F683" s="5" t="str">
        <f>VLOOKUP(E683,Vlookups!K:M,3,FALSE)</f>
        <v>Op Exp</v>
      </c>
      <c r="G683" s="5" t="str">
        <f t="shared" si="226"/>
        <v>6329</v>
      </c>
      <c r="H683" s="5" t="str">
        <f t="shared" si="227"/>
        <v>READING MATERIALS</v>
      </c>
      <c r="I683" s="5" t="str">
        <f t="shared" si="228"/>
        <v>044</v>
      </c>
      <c r="J683" s="5" t="str">
        <f>VLOOKUP(I683,Vlookups!A:D,2,FALSE)</f>
        <v>MSG Ramirez Middle School</v>
      </c>
      <c r="K683" s="5" t="str">
        <f>VLOOKUP(I683,Vlookups!A:D,3,FALSE)</f>
        <v>MSG RAMIREZ K8</v>
      </c>
      <c r="L683" s="5" t="str">
        <f t="shared" si="229"/>
        <v>25</v>
      </c>
      <c r="M683" s="5" t="str">
        <f t="shared" si="230"/>
        <v>939</v>
      </c>
      <c r="N683" s="5" t="str">
        <f>VLOOKUP(M683,Vlookups!G:I,2,FALSE)</f>
        <v>INSTRUCTIONAL MATERIALS</v>
      </c>
      <c r="O683" s="5" t="str">
        <f>VLOOKUP(M683,Vlookups!G:I,3,FALSE)</f>
        <v>DSASS</v>
      </c>
      <c r="P683" s="6">
        <f t="shared" si="231"/>
        <v>12656.85</v>
      </c>
      <c r="Q683" s="6">
        <f t="shared" si="232"/>
        <v>0</v>
      </c>
      <c r="R683" s="6">
        <f t="shared" si="233"/>
        <v>10167.15</v>
      </c>
      <c r="S683" s="6">
        <f t="shared" si="234"/>
        <v>0</v>
      </c>
      <c r="T683" s="6">
        <f t="shared" si="235"/>
        <v>-12656.85</v>
      </c>
      <c r="U683" t="s">
        <v>724</v>
      </c>
      <c r="V683" t="s">
        <v>45</v>
      </c>
      <c r="W683" s="2">
        <v>12656.85</v>
      </c>
      <c r="X683" s="2">
        <v>0</v>
      </c>
      <c r="Y683" s="2">
        <v>10167.15</v>
      </c>
      <c r="Z683" s="2">
        <v>2489.6999999999998</v>
      </c>
      <c r="AA683" s="2">
        <v>0</v>
      </c>
      <c r="AB683" s="3">
        <v>-12656.85</v>
      </c>
    </row>
    <row r="684" spans="1:28">
      <c r="A684" s="5" t="str">
        <f t="shared" si="236"/>
        <v>263</v>
      </c>
      <c r="B684" s="5" t="str">
        <f>VLOOKUP(A684,Vlookups!O:P,2,FALSE)</f>
        <v>FED/GRANT</v>
      </c>
      <c r="C684" s="5" t="str">
        <f t="shared" si="223"/>
        <v>E</v>
      </c>
      <c r="D684" s="5" t="str">
        <f t="shared" si="237"/>
        <v>11</v>
      </c>
      <c r="E684" s="5" t="str">
        <f t="shared" si="225"/>
        <v>63--</v>
      </c>
      <c r="F684" s="5" t="str">
        <f>VLOOKUP(E684,Vlookups!K:M,3,FALSE)</f>
        <v>Op Exp</v>
      </c>
      <c r="G684" s="5" t="str">
        <f t="shared" si="226"/>
        <v>6329</v>
      </c>
      <c r="H684" s="5" t="str">
        <f t="shared" si="227"/>
        <v>READING MATERIALS</v>
      </c>
      <c r="I684" s="5" t="str">
        <f t="shared" si="228"/>
        <v>044</v>
      </c>
      <c r="J684" s="5" t="str">
        <f>VLOOKUP(I684,Vlookups!A:D,2,FALSE)</f>
        <v>MSG Ramirez Middle School</v>
      </c>
      <c r="K684" s="5" t="str">
        <f>VLOOKUP(I684,Vlookups!A:D,3,FALSE)</f>
        <v>MSG RAMIREZ K8</v>
      </c>
      <c r="L684" s="5" t="str">
        <f t="shared" si="229"/>
        <v>25</v>
      </c>
      <c r="M684" s="5" t="str">
        <f t="shared" si="230"/>
        <v>939</v>
      </c>
      <c r="N684" s="5" t="str">
        <f>VLOOKUP(M684,Vlookups!G:I,2,FALSE)</f>
        <v>INSTRUCTIONAL MATERIALS</v>
      </c>
      <c r="O684" s="5" t="str">
        <f>VLOOKUP(M684,Vlookups!G:I,3,FALSE)</f>
        <v>DSASS</v>
      </c>
      <c r="P684" s="6">
        <f t="shared" si="231"/>
        <v>0</v>
      </c>
      <c r="Q684" s="6">
        <f t="shared" si="232"/>
        <v>0</v>
      </c>
      <c r="R684" s="6">
        <f t="shared" si="233"/>
        <v>0</v>
      </c>
      <c r="S684" s="6">
        <f t="shared" si="234"/>
        <v>12656.85</v>
      </c>
      <c r="T684" s="6">
        <f t="shared" si="235"/>
        <v>12656.85</v>
      </c>
      <c r="U684" t="s">
        <v>725</v>
      </c>
      <c r="V684" t="s">
        <v>45</v>
      </c>
      <c r="W684" s="2">
        <v>0</v>
      </c>
      <c r="X684" s="2">
        <v>0</v>
      </c>
      <c r="Y684" s="2">
        <v>0</v>
      </c>
      <c r="Z684" s="2">
        <v>0</v>
      </c>
      <c r="AA684" s="2">
        <v>12656.85</v>
      </c>
      <c r="AB684" s="2">
        <v>12656.85</v>
      </c>
    </row>
    <row r="685" spans="1:28">
      <c r="A685" s="5" t="str">
        <f t="shared" si="236"/>
        <v>263</v>
      </c>
      <c r="B685" s="5" t="str">
        <f>VLOOKUP(A685,Vlookups!O:P,2,FALSE)</f>
        <v>FED/GRANT</v>
      </c>
      <c r="C685" s="5" t="str">
        <f t="shared" si="223"/>
        <v>E</v>
      </c>
      <c r="D685" s="5" t="str">
        <f t="shared" si="237"/>
        <v>11</v>
      </c>
      <c r="E685" s="5" t="str">
        <f t="shared" si="225"/>
        <v>63--</v>
      </c>
      <c r="F685" s="5" t="str">
        <f>VLOOKUP(E685,Vlookups!K:M,3,FALSE)</f>
        <v>Op Exp</v>
      </c>
      <c r="G685" s="5" t="str">
        <f t="shared" si="226"/>
        <v>6329</v>
      </c>
      <c r="H685" s="5" t="str">
        <f t="shared" si="227"/>
        <v>READING MATERIALS</v>
      </c>
      <c r="I685" s="5" t="str">
        <f t="shared" si="228"/>
        <v>045</v>
      </c>
      <c r="J685" s="5" t="str">
        <f>VLOOKUP(I685,Vlookups!A:D,2,FALSE)</f>
        <v>Liberty HS</v>
      </c>
      <c r="K685" s="5" t="str">
        <f>VLOOKUP(I685,Vlookups!A:D,3,FALSE)</f>
        <v>LIBERTY HS</v>
      </c>
      <c r="L685" s="5" t="str">
        <f t="shared" si="229"/>
        <v>25</v>
      </c>
      <c r="M685" s="5" t="str">
        <f t="shared" si="230"/>
        <v>850</v>
      </c>
      <c r="N685" s="5" t="str">
        <f>VLOOKUP(M685,Vlookups!G:I,2,FALSE)</f>
        <v>DEPUTY SUPT ACADEMICS/STU SERV</v>
      </c>
      <c r="O685" s="5" t="str">
        <f>VLOOKUP(M685,Vlookups!G:I,3,FALSE)</f>
        <v>DSASS</v>
      </c>
      <c r="P685" s="6">
        <f t="shared" si="231"/>
        <v>3382.78</v>
      </c>
      <c r="Q685" s="6">
        <f t="shared" si="232"/>
        <v>0</v>
      </c>
      <c r="R685" s="6">
        <f t="shared" si="233"/>
        <v>3382.78</v>
      </c>
      <c r="S685" s="6">
        <f t="shared" si="234"/>
        <v>0</v>
      </c>
      <c r="T685" s="6">
        <f t="shared" si="235"/>
        <v>-3382.78</v>
      </c>
      <c r="U685" t="s">
        <v>726</v>
      </c>
      <c r="V685" t="s">
        <v>45</v>
      </c>
      <c r="W685" s="2">
        <v>3382.78</v>
      </c>
      <c r="X685" s="2">
        <v>0</v>
      </c>
      <c r="Y685" s="2">
        <v>3382.78</v>
      </c>
      <c r="Z685" s="2">
        <v>0</v>
      </c>
      <c r="AA685" s="2">
        <v>0</v>
      </c>
      <c r="AB685" s="3">
        <v>-3382.78</v>
      </c>
    </row>
    <row r="686" spans="1:28">
      <c r="A686" s="5" t="str">
        <f t="shared" ref="A686:A702" si="238">LEFT(U686,3)</f>
        <v>263</v>
      </c>
      <c r="B686" s="5" t="str">
        <f>VLOOKUP(A686,Vlookups!O:P,2,FALSE)</f>
        <v>FED/GRANT</v>
      </c>
      <c r="C686" s="5" t="str">
        <f t="shared" si="223"/>
        <v>E</v>
      </c>
      <c r="D686" s="5" t="str">
        <f t="shared" ref="D686:D702" si="239">RIGHT(LEFT(U686,8),2)</f>
        <v>11</v>
      </c>
      <c r="E686" s="5" t="str">
        <f t="shared" si="225"/>
        <v>63--</v>
      </c>
      <c r="F686" s="5" t="str">
        <f>VLOOKUP(E686,Vlookups!K:M,3,FALSE)</f>
        <v>Op Exp</v>
      </c>
      <c r="G686" s="5" t="str">
        <f t="shared" ref="G686:G702" si="240">MID(U686,10,4)</f>
        <v>6329</v>
      </c>
      <c r="H686" s="5" t="str">
        <f t="shared" ref="H686:H702" si="241">V686</f>
        <v>READING MATERIALS</v>
      </c>
      <c r="I686" s="5" t="str">
        <f t="shared" ref="I686:I702" si="242">LEFT(RIGHT(U686,12),3)</f>
        <v>045</v>
      </c>
      <c r="J686" s="5" t="str">
        <f>VLOOKUP(I686,Vlookups!A:D,2,FALSE)</f>
        <v>Liberty HS</v>
      </c>
      <c r="K686" s="5" t="str">
        <f>VLOOKUP(I686,Vlookups!A:D,3,FALSE)</f>
        <v>LIBERTY HS</v>
      </c>
      <c r="L686" s="5" t="str">
        <f t="shared" ref="L686:L702" si="243">LEFT(RIGHT(U686,6),2)</f>
        <v>25</v>
      </c>
      <c r="M686" s="5" t="str">
        <f t="shared" ref="M686:M702" si="244">RIGHT(U686,3)</f>
        <v>939</v>
      </c>
      <c r="N686" s="5" t="str">
        <f>VLOOKUP(M686,Vlookups!G:I,2,FALSE)</f>
        <v>INSTRUCTIONAL MATERIALS</v>
      </c>
      <c r="O686" s="5" t="str">
        <f>VLOOKUP(M686,Vlookups!G:I,3,FALSE)</f>
        <v>DSASS</v>
      </c>
      <c r="P686" s="6">
        <f t="shared" ref="P686:P702" si="245">W686</f>
        <v>2796.45</v>
      </c>
      <c r="Q686" s="6">
        <f t="shared" ref="Q686:Q702" si="246">X686</f>
        <v>1041.95</v>
      </c>
      <c r="R686" s="6">
        <f t="shared" ref="R686:R702" si="247">Y686</f>
        <v>1754.5</v>
      </c>
      <c r="S686" s="6">
        <f t="shared" ref="S686:S702" si="248">AA686</f>
        <v>0</v>
      </c>
      <c r="T686" s="6">
        <f t="shared" ref="T686:T702" si="249">AB686</f>
        <v>-2796.45</v>
      </c>
      <c r="U686" t="s">
        <v>727</v>
      </c>
      <c r="V686" t="s">
        <v>45</v>
      </c>
      <c r="W686" s="2">
        <v>2796.45</v>
      </c>
      <c r="X686" s="2">
        <v>1041.95</v>
      </c>
      <c r="Y686" s="2">
        <v>1754.5</v>
      </c>
      <c r="Z686" s="2">
        <v>0</v>
      </c>
      <c r="AA686" s="2">
        <v>0</v>
      </c>
      <c r="AB686" s="3">
        <v>-2796.45</v>
      </c>
    </row>
    <row r="687" spans="1:28">
      <c r="A687" s="5" t="str">
        <f t="shared" si="238"/>
        <v>263</v>
      </c>
      <c r="B687" s="5" t="str">
        <f>VLOOKUP(A687,Vlookups!O:P,2,FALSE)</f>
        <v>FED/GRANT</v>
      </c>
      <c r="C687" s="5" t="str">
        <f t="shared" si="223"/>
        <v>E</v>
      </c>
      <c r="D687" s="5" t="str">
        <f t="shared" si="239"/>
        <v>11</v>
      </c>
      <c r="E687" s="5" t="str">
        <f t="shared" si="225"/>
        <v>63--</v>
      </c>
      <c r="F687" s="5" t="str">
        <f>VLOOKUP(E687,Vlookups!K:M,3,FALSE)</f>
        <v>Op Exp</v>
      </c>
      <c r="G687" s="5" t="str">
        <f t="shared" si="240"/>
        <v>6329</v>
      </c>
      <c r="H687" s="5" t="str">
        <f t="shared" si="241"/>
        <v>READING MATERIALS</v>
      </c>
      <c r="I687" s="5" t="str">
        <f t="shared" si="242"/>
        <v>045</v>
      </c>
      <c r="J687" s="5" t="str">
        <f>VLOOKUP(I687,Vlookups!A:D,2,FALSE)</f>
        <v>Liberty HS</v>
      </c>
      <c r="K687" s="5" t="str">
        <f>VLOOKUP(I687,Vlookups!A:D,3,FALSE)</f>
        <v>LIBERTY HS</v>
      </c>
      <c r="L687" s="5" t="str">
        <f t="shared" si="243"/>
        <v>25</v>
      </c>
      <c r="M687" s="5" t="str">
        <f t="shared" si="244"/>
        <v>850</v>
      </c>
      <c r="N687" s="5" t="str">
        <f>VLOOKUP(M687,Vlookups!G:I,2,FALSE)</f>
        <v>DEPUTY SUPT ACADEMICS/STU SERV</v>
      </c>
      <c r="O687" s="5" t="str">
        <f>VLOOKUP(M687,Vlookups!G:I,3,FALSE)</f>
        <v>DSASS</v>
      </c>
      <c r="P687" s="6">
        <f t="shared" si="245"/>
        <v>0</v>
      </c>
      <c r="Q687" s="6">
        <f t="shared" si="246"/>
        <v>0</v>
      </c>
      <c r="R687" s="6">
        <f t="shared" si="247"/>
        <v>0</v>
      </c>
      <c r="S687" s="6">
        <f t="shared" si="248"/>
        <v>3382.78</v>
      </c>
      <c r="T687" s="6">
        <f t="shared" si="249"/>
        <v>3382.78</v>
      </c>
      <c r="U687" t="s">
        <v>728</v>
      </c>
      <c r="V687" t="s">
        <v>45</v>
      </c>
      <c r="W687" s="2">
        <v>0</v>
      </c>
      <c r="X687" s="2">
        <v>0</v>
      </c>
      <c r="Y687" s="2">
        <v>0</v>
      </c>
      <c r="Z687" s="2">
        <v>0</v>
      </c>
      <c r="AA687" s="2">
        <v>3382.78</v>
      </c>
      <c r="AB687" s="2">
        <v>3382.78</v>
      </c>
    </row>
    <row r="688" spans="1:28">
      <c r="A688" s="5" t="str">
        <f t="shared" si="238"/>
        <v>263</v>
      </c>
      <c r="B688" s="5" t="str">
        <f>VLOOKUP(A688,Vlookups!O:P,2,FALSE)</f>
        <v>FED/GRANT</v>
      </c>
      <c r="C688" s="5" t="str">
        <f t="shared" si="223"/>
        <v>E</v>
      </c>
      <c r="D688" s="5" t="str">
        <f t="shared" si="239"/>
        <v>11</v>
      </c>
      <c r="E688" s="5" t="str">
        <f t="shared" si="225"/>
        <v>63--</v>
      </c>
      <c r="F688" s="5" t="str">
        <f>VLOOKUP(E688,Vlookups!K:M,3,FALSE)</f>
        <v>Op Exp</v>
      </c>
      <c r="G688" s="5" t="str">
        <f t="shared" si="240"/>
        <v>6329</v>
      </c>
      <c r="H688" s="5" t="str">
        <f t="shared" si="241"/>
        <v>READING MATERIALS</v>
      </c>
      <c r="I688" s="5" t="str">
        <f t="shared" si="242"/>
        <v>045</v>
      </c>
      <c r="J688" s="5" t="str">
        <f>VLOOKUP(I688,Vlookups!A:D,2,FALSE)</f>
        <v>Liberty HS</v>
      </c>
      <c r="K688" s="5" t="str">
        <f>VLOOKUP(I688,Vlookups!A:D,3,FALSE)</f>
        <v>LIBERTY HS</v>
      </c>
      <c r="L688" s="5" t="str">
        <f t="shared" si="243"/>
        <v>25</v>
      </c>
      <c r="M688" s="5" t="str">
        <f t="shared" si="244"/>
        <v>939</v>
      </c>
      <c r="N688" s="5" t="str">
        <f>VLOOKUP(M688,Vlookups!G:I,2,FALSE)</f>
        <v>INSTRUCTIONAL MATERIALS</v>
      </c>
      <c r="O688" s="5" t="str">
        <f>VLOOKUP(M688,Vlookups!G:I,3,FALSE)</f>
        <v>DSASS</v>
      </c>
      <c r="P688" s="6">
        <f t="shared" si="245"/>
        <v>0</v>
      </c>
      <c r="Q688" s="6">
        <f t="shared" si="246"/>
        <v>0</v>
      </c>
      <c r="R688" s="6">
        <f t="shared" si="247"/>
        <v>0</v>
      </c>
      <c r="S688" s="6">
        <f t="shared" si="248"/>
        <v>2796.45</v>
      </c>
      <c r="T688" s="6">
        <f t="shared" si="249"/>
        <v>2796.45</v>
      </c>
      <c r="U688" t="s">
        <v>729</v>
      </c>
      <c r="V688" t="s">
        <v>45</v>
      </c>
      <c r="W688" s="2">
        <v>0</v>
      </c>
      <c r="X688" s="2">
        <v>0</v>
      </c>
      <c r="Y688" s="2">
        <v>0</v>
      </c>
      <c r="Z688" s="2">
        <v>0</v>
      </c>
      <c r="AA688" s="2">
        <v>2796.45</v>
      </c>
      <c r="AB688" s="2">
        <v>2796.45</v>
      </c>
    </row>
    <row r="689" spans="1:28">
      <c r="A689" s="5" t="str">
        <f t="shared" si="238"/>
        <v>263</v>
      </c>
      <c r="B689" s="5" t="str">
        <f>VLOOKUP(A689,Vlookups!O:P,2,FALSE)</f>
        <v>FED/GRANT</v>
      </c>
      <c r="C689" s="5" t="str">
        <f t="shared" si="223"/>
        <v>E</v>
      </c>
      <c r="D689" s="5" t="str">
        <f t="shared" si="239"/>
        <v>11</v>
      </c>
      <c r="E689" s="5" t="str">
        <f t="shared" si="225"/>
        <v>63--</v>
      </c>
      <c r="F689" s="5" t="str">
        <f>VLOOKUP(E689,Vlookups!K:M,3,FALSE)</f>
        <v>Op Exp</v>
      </c>
      <c r="G689" s="5" t="str">
        <f t="shared" si="240"/>
        <v>6329</v>
      </c>
      <c r="H689" s="5" t="str">
        <f t="shared" si="241"/>
        <v>READING MATERIALS</v>
      </c>
      <c r="I689" s="5" t="str">
        <f t="shared" si="242"/>
        <v>999</v>
      </c>
      <c r="J689" s="5" t="str">
        <f>VLOOKUP(I689,Vlookups!A:D,2,FALSE)</f>
        <v>CHARTER WIDE</v>
      </c>
      <c r="K689" s="5" t="str">
        <f>VLOOKUP(I689,Vlookups!A:D,3,FALSE)</f>
        <v>CHARTER WIDE</v>
      </c>
      <c r="L689" s="5" t="str">
        <f t="shared" si="243"/>
        <v>25</v>
      </c>
      <c r="M689" s="5" t="str">
        <f t="shared" si="244"/>
        <v>850</v>
      </c>
      <c r="N689" s="5" t="str">
        <f>VLOOKUP(M689,Vlookups!G:I,2,FALSE)</f>
        <v>DEPUTY SUPT ACADEMICS/STU SERV</v>
      </c>
      <c r="O689" s="5" t="str">
        <f>VLOOKUP(M689,Vlookups!G:I,3,FALSE)</f>
        <v>DSASS</v>
      </c>
      <c r="P689" s="6">
        <f t="shared" si="245"/>
        <v>20246</v>
      </c>
      <c r="Q689" s="6">
        <f t="shared" si="246"/>
        <v>0</v>
      </c>
      <c r="R689" s="6">
        <f t="shared" si="247"/>
        <v>20246</v>
      </c>
      <c r="S689" s="6">
        <f t="shared" si="248"/>
        <v>0</v>
      </c>
      <c r="T689" s="6">
        <f t="shared" si="249"/>
        <v>-20246</v>
      </c>
      <c r="U689" t="s">
        <v>730</v>
      </c>
      <c r="V689" t="s">
        <v>45</v>
      </c>
      <c r="W689" s="2">
        <v>20246</v>
      </c>
      <c r="X689" s="2">
        <v>0</v>
      </c>
      <c r="Y689" s="2">
        <v>20246</v>
      </c>
      <c r="Z689" s="2">
        <v>0</v>
      </c>
      <c r="AA689" s="2">
        <v>0</v>
      </c>
      <c r="AB689" s="3">
        <v>-20246</v>
      </c>
    </row>
    <row r="690" spans="1:28">
      <c r="A690" s="5" t="str">
        <f t="shared" si="238"/>
        <v>263</v>
      </c>
      <c r="B690" s="5" t="str">
        <f>VLOOKUP(A690,Vlookups!O:P,2,FALSE)</f>
        <v>FED/GRANT</v>
      </c>
      <c r="C690" s="5" t="str">
        <f t="shared" si="223"/>
        <v>E</v>
      </c>
      <c r="D690" s="5" t="str">
        <f t="shared" si="239"/>
        <v>11</v>
      </c>
      <c r="E690" s="5" t="str">
        <f t="shared" si="225"/>
        <v>63--</v>
      </c>
      <c r="F690" s="5" t="str">
        <f>VLOOKUP(E690,Vlookups!K:M,3,FALSE)</f>
        <v>Op Exp</v>
      </c>
      <c r="G690" s="5" t="str">
        <f t="shared" si="240"/>
        <v>6329</v>
      </c>
      <c r="H690" s="5" t="str">
        <f t="shared" si="241"/>
        <v>READING MATERIALS</v>
      </c>
      <c r="I690" s="5" t="str">
        <f t="shared" si="242"/>
        <v>999</v>
      </c>
      <c r="J690" s="5" t="str">
        <f>VLOOKUP(I690,Vlookups!A:D,2,FALSE)</f>
        <v>CHARTER WIDE</v>
      </c>
      <c r="K690" s="5" t="str">
        <f>VLOOKUP(I690,Vlookups!A:D,3,FALSE)</f>
        <v>CHARTER WIDE</v>
      </c>
      <c r="L690" s="5" t="str">
        <f t="shared" si="243"/>
        <v>25</v>
      </c>
      <c r="M690" s="5" t="str">
        <f t="shared" si="244"/>
        <v>850</v>
      </c>
      <c r="N690" s="5" t="str">
        <f>VLOOKUP(M690,Vlookups!G:I,2,FALSE)</f>
        <v>DEPUTY SUPT ACADEMICS/STU SERV</v>
      </c>
      <c r="O690" s="5" t="str">
        <f>VLOOKUP(M690,Vlookups!G:I,3,FALSE)</f>
        <v>DSASS</v>
      </c>
      <c r="P690" s="6">
        <f t="shared" si="245"/>
        <v>0</v>
      </c>
      <c r="Q690" s="6">
        <f t="shared" si="246"/>
        <v>0</v>
      </c>
      <c r="R690" s="6">
        <f t="shared" si="247"/>
        <v>0</v>
      </c>
      <c r="S690" s="6">
        <f t="shared" si="248"/>
        <v>20246</v>
      </c>
      <c r="T690" s="6">
        <f t="shared" si="249"/>
        <v>20246</v>
      </c>
      <c r="U690" t="s">
        <v>731</v>
      </c>
      <c r="V690" t="s">
        <v>45</v>
      </c>
      <c r="W690" s="2">
        <v>0</v>
      </c>
      <c r="X690" s="2">
        <v>0</v>
      </c>
      <c r="Y690" s="2">
        <v>0</v>
      </c>
      <c r="Z690" s="2">
        <v>0</v>
      </c>
      <c r="AA690" s="2">
        <v>20246</v>
      </c>
      <c r="AB690" s="2">
        <v>20246</v>
      </c>
    </row>
    <row r="691" spans="1:28">
      <c r="A691" s="5" t="str">
        <f t="shared" si="238"/>
        <v>263</v>
      </c>
      <c r="B691" s="5" t="str">
        <f>VLOOKUP(A691,Vlookups!O:P,2,FALSE)</f>
        <v>FED/GRANT</v>
      </c>
      <c r="C691" s="5" t="str">
        <f t="shared" si="223"/>
        <v>E</v>
      </c>
      <c r="D691" s="5" t="str">
        <f t="shared" si="239"/>
        <v>11</v>
      </c>
      <c r="E691" s="5" t="str">
        <f t="shared" si="225"/>
        <v>63--</v>
      </c>
      <c r="F691" s="5" t="str">
        <f>VLOOKUP(E691,Vlookups!K:M,3,FALSE)</f>
        <v>Op Exp</v>
      </c>
      <c r="G691" s="5" t="str">
        <f t="shared" si="240"/>
        <v>6399</v>
      </c>
      <c r="H691" s="5" t="str">
        <f t="shared" si="241"/>
        <v>GENERAL SUPPLIES</v>
      </c>
      <c r="I691" s="5" t="str">
        <f t="shared" si="242"/>
        <v>001</v>
      </c>
      <c r="J691" s="5" t="str">
        <f>VLOOKUP(I691,Vlookups!A:D,2,FALSE)</f>
        <v>GARLAND ELEMENTARY SCHOOL</v>
      </c>
      <c r="K691" s="5" t="str">
        <f>VLOOKUP(I691,Vlookups!A:D,3,FALSE)</f>
        <v>GARLAND K8</v>
      </c>
      <c r="L691" s="5" t="str">
        <f t="shared" si="243"/>
        <v>25</v>
      </c>
      <c r="M691" s="5" t="str">
        <f t="shared" si="244"/>
        <v>939</v>
      </c>
      <c r="N691" s="5" t="str">
        <f>VLOOKUP(M691,Vlookups!G:I,2,FALSE)</f>
        <v>INSTRUCTIONAL MATERIALS</v>
      </c>
      <c r="O691" s="5" t="str">
        <f>VLOOKUP(M691,Vlookups!G:I,3,FALSE)</f>
        <v>DSASS</v>
      </c>
      <c r="P691" s="6">
        <f t="shared" si="245"/>
        <v>0</v>
      </c>
      <c r="Q691" s="6">
        <f t="shared" si="246"/>
        <v>35.950000000000003</v>
      </c>
      <c r="R691" s="6">
        <f t="shared" si="247"/>
        <v>916.56</v>
      </c>
      <c r="S691" s="6">
        <f t="shared" si="248"/>
        <v>0</v>
      </c>
      <c r="T691" s="6">
        <f t="shared" si="249"/>
        <v>0</v>
      </c>
      <c r="U691" t="s">
        <v>732</v>
      </c>
      <c r="V691" t="s">
        <v>54</v>
      </c>
      <c r="W691" s="2">
        <v>0</v>
      </c>
      <c r="X691" s="2">
        <v>35.950000000000003</v>
      </c>
      <c r="Y691" s="2">
        <v>916.56</v>
      </c>
      <c r="Z691" s="3">
        <v>-952.51</v>
      </c>
      <c r="AA691" s="2">
        <v>0</v>
      </c>
      <c r="AB691" s="2">
        <v>0</v>
      </c>
    </row>
    <row r="692" spans="1:28">
      <c r="A692" s="5" t="str">
        <f t="shared" si="238"/>
        <v>263</v>
      </c>
      <c r="B692" s="5" t="str">
        <f>VLOOKUP(A692,Vlookups!O:P,2,FALSE)</f>
        <v>FED/GRANT</v>
      </c>
      <c r="C692" s="5" t="str">
        <f t="shared" si="223"/>
        <v>E</v>
      </c>
      <c r="D692" s="5" t="str">
        <f t="shared" si="239"/>
        <v>11</v>
      </c>
      <c r="E692" s="5" t="str">
        <f t="shared" si="225"/>
        <v>63--</v>
      </c>
      <c r="F692" s="5" t="str">
        <f>VLOOKUP(E692,Vlookups!K:M,3,FALSE)</f>
        <v>Op Exp</v>
      </c>
      <c r="G692" s="5" t="str">
        <f t="shared" si="240"/>
        <v>6399</v>
      </c>
      <c r="H692" s="5" t="str">
        <f t="shared" si="241"/>
        <v>GENERAL SUPPLIES</v>
      </c>
      <c r="I692" s="5" t="str">
        <f t="shared" si="242"/>
        <v>004</v>
      </c>
      <c r="J692" s="5" t="str">
        <f>VLOOKUP(I692,Vlookups!A:D,2,FALSE)</f>
        <v>ARLINGTON ELEMENTARY SCHOOL</v>
      </c>
      <c r="K692" s="5" t="str">
        <f>VLOOKUP(I692,Vlookups!A:D,3,FALSE)</f>
        <v>ARLINGTON K8</v>
      </c>
      <c r="L692" s="5" t="str">
        <f t="shared" si="243"/>
        <v>25</v>
      </c>
      <c r="M692" s="5" t="str">
        <f t="shared" si="244"/>
        <v>850</v>
      </c>
      <c r="N692" s="5" t="str">
        <f>VLOOKUP(M692,Vlookups!G:I,2,FALSE)</f>
        <v>DEPUTY SUPT ACADEMICS/STU SERV</v>
      </c>
      <c r="O692" s="5" t="str">
        <f>VLOOKUP(M692,Vlookups!G:I,3,FALSE)</f>
        <v>DSASS</v>
      </c>
      <c r="P692" s="6">
        <f t="shared" si="245"/>
        <v>0</v>
      </c>
      <c r="Q692" s="6">
        <f t="shared" si="246"/>
        <v>0</v>
      </c>
      <c r="R692" s="6">
        <f t="shared" si="247"/>
        <v>165.52</v>
      </c>
      <c r="S692" s="6">
        <f t="shared" si="248"/>
        <v>0</v>
      </c>
      <c r="T692" s="6">
        <f t="shared" si="249"/>
        <v>0</v>
      </c>
      <c r="U692" t="s">
        <v>733</v>
      </c>
      <c r="V692" t="s">
        <v>54</v>
      </c>
      <c r="W692" s="2">
        <v>0</v>
      </c>
      <c r="X692" s="2">
        <v>0</v>
      </c>
      <c r="Y692" s="2">
        <v>165.52</v>
      </c>
      <c r="Z692" s="3">
        <v>-165.52</v>
      </c>
      <c r="AA692" s="2">
        <v>0</v>
      </c>
      <c r="AB692" s="2">
        <v>0</v>
      </c>
    </row>
    <row r="693" spans="1:28">
      <c r="A693" s="5" t="str">
        <f t="shared" si="238"/>
        <v>263</v>
      </c>
      <c r="B693" s="5" t="str">
        <f>VLOOKUP(A693,Vlookups!O:P,2,FALSE)</f>
        <v>FED/GRANT</v>
      </c>
      <c r="C693" s="5" t="str">
        <f t="shared" si="223"/>
        <v>E</v>
      </c>
      <c r="D693" s="5" t="str">
        <f t="shared" si="239"/>
        <v>11</v>
      </c>
      <c r="E693" s="5" t="str">
        <f t="shared" si="225"/>
        <v>63--</v>
      </c>
      <c r="F693" s="5" t="str">
        <f>VLOOKUP(E693,Vlookups!K:M,3,FALSE)</f>
        <v>Op Exp</v>
      </c>
      <c r="G693" s="5" t="str">
        <f t="shared" si="240"/>
        <v>6399</v>
      </c>
      <c r="H693" s="5" t="str">
        <f t="shared" si="241"/>
        <v>GENERAL SUPPLIES</v>
      </c>
      <c r="I693" s="5" t="str">
        <f t="shared" si="242"/>
        <v>004</v>
      </c>
      <c r="J693" s="5" t="str">
        <f>VLOOKUP(I693,Vlookups!A:D,2,FALSE)</f>
        <v>ARLINGTON ELEMENTARY SCHOOL</v>
      </c>
      <c r="K693" s="5" t="str">
        <f>VLOOKUP(I693,Vlookups!A:D,3,FALSE)</f>
        <v>ARLINGTON K8</v>
      </c>
      <c r="L693" s="5" t="str">
        <f t="shared" si="243"/>
        <v>25</v>
      </c>
      <c r="M693" s="5" t="str">
        <f t="shared" si="244"/>
        <v>939</v>
      </c>
      <c r="N693" s="5" t="str">
        <f>VLOOKUP(M693,Vlookups!G:I,2,FALSE)</f>
        <v>INSTRUCTIONAL MATERIALS</v>
      </c>
      <c r="O693" s="5" t="str">
        <f>VLOOKUP(M693,Vlookups!G:I,3,FALSE)</f>
        <v>DSASS</v>
      </c>
      <c r="P693" s="6">
        <f t="shared" si="245"/>
        <v>0</v>
      </c>
      <c r="Q693" s="6">
        <f t="shared" si="246"/>
        <v>0</v>
      </c>
      <c r="R693" s="6">
        <f t="shared" si="247"/>
        <v>954.17</v>
      </c>
      <c r="S693" s="6">
        <f t="shared" si="248"/>
        <v>0</v>
      </c>
      <c r="T693" s="6">
        <f t="shared" si="249"/>
        <v>0</v>
      </c>
      <c r="U693" t="s">
        <v>734</v>
      </c>
      <c r="V693" t="s">
        <v>54</v>
      </c>
      <c r="W693" s="2">
        <v>0</v>
      </c>
      <c r="X693" s="2">
        <v>0</v>
      </c>
      <c r="Y693" s="2">
        <v>954.17</v>
      </c>
      <c r="Z693" s="3">
        <v>-954.17</v>
      </c>
      <c r="AA693" s="2">
        <v>0</v>
      </c>
      <c r="AB693" s="2">
        <v>0</v>
      </c>
    </row>
    <row r="694" spans="1:28">
      <c r="A694" s="5" t="str">
        <f t="shared" si="238"/>
        <v>263</v>
      </c>
      <c r="B694" s="5" t="str">
        <f>VLOOKUP(A694,Vlookups!O:P,2,FALSE)</f>
        <v>FED/GRANT</v>
      </c>
      <c r="C694" s="5" t="str">
        <f t="shared" si="223"/>
        <v>E</v>
      </c>
      <c r="D694" s="5" t="str">
        <f t="shared" si="239"/>
        <v>11</v>
      </c>
      <c r="E694" s="5" t="str">
        <f t="shared" si="225"/>
        <v>63--</v>
      </c>
      <c r="F694" s="5" t="str">
        <f>VLOOKUP(E694,Vlookups!K:M,3,FALSE)</f>
        <v>Op Exp</v>
      </c>
      <c r="G694" s="5" t="str">
        <f t="shared" si="240"/>
        <v>6399</v>
      </c>
      <c r="H694" s="5" t="str">
        <f t="shared" si="241"/>
        <v>GENERAL SUPPLIES</v>
      </c>
      <c r="I694" s="5" t="str">
        <f t="shared" si="242"/>
        <v>007</v>
      </c>
      <c r="J694" s="5" t="str">
        <f>VLOOKUP(I694,Vlookups!A:D,2,FALSE)</f>
        <v>KELLER ELEMENTARY SCHOOL</v>
      </c>
      <c r="K694" s="5" t="str">
        <f>VLOOKUP(I694,Vlookups!A:D,3,FALSE)</f>
        <v>KELLER K8</v>
      </c>
      <c r="L694" s="5" t="str">
        <f t="shared" si="243"/>
        <v>25</v>
      </c>
      <c r="M694" s="5" t="str">
        <f t="shared" si="244"/>
        <v>850</v>
      </c>
      <c r="N694" s="5" t="str">
        <f>VLOOKUP(M694,Vlookups!G:I,2,FALSE)</f>
        <v>DEPUTY SUPT ACADEMICS/STU SERV</v>
      </c>
      <c r="O694" s="5" t="str">
        <f>VLOOKUP(M694,Vlookups!G:I,3,FALSE)</f>
        <v>DSASS</v>
      </c>
      <c r="P694" s="6">
        <f t="shared" si="245"/>
        <v>0</v>
      </c>
      <c r="Q694" s="6">
        <f t="shared" si="246"/>
        <v>0</v>
      </c>
      <c r="R694" s="6">
        <f t="shared" si="247"/>
        <v>742</v>
      </c>
      <c r="S694" s="6">
        <f t="shared" si="248"/>
        <v>0</v>
      </c>
      <c r="T694" s="6">
        <f t="shared" si="249"/>
        <v>0</v>
      </c>
      <c r="U694" t="s">
        <v>735</v>
      </c>
      <c r="V694" t="s">
        <v>54</v>
      </c>
      <c r="W694" s="2">
        <v>0</v>
      </c>
      <c r="X694" s="2">
        <v>0</v>
      </c>
      <c r="Y694" s="2">
        <v>742</v>
      </c>
      <c r="Z694" s="3">
        <v>-742</v>
      </c>
      <c r="AA694" s="2">
        <v>0</v>
      </c>
      <c r="AB694" s="2">
        <v>0</v>
      </c>
    </row>
    <row r="695" spans="1:28">
      <c r="A695" s="5" t="str">
        <f t="shared" si="238"/>
        <v>263</v>
      </c>
      <c r="B695" s="5" t="str">
        <f>VLOOKUP(A695,Vlookups!O:P,2,FALSE)</f>
        <v>FED/GRANT</v>
      </c>
      <c r="C695" s="5" t="str">
        <f t="shared" si="223"/>
        <v>E</v>
      </c>
      <c r="D695" s="5" t="str">
        <f t="shared" si="239"/>
        <v>11</v>
      </c>
      <c r="E695" s="5" t="str">
        <f t="shared" si="225"/>
        <v>63--</v>
      </c>
      <c r="F695" s="5" t="str">
        <f>VLOOKUP(E695,Vlookups!K:M,3,FALSE)</f>
        <v>Op Exp</v>
      </c>
      <c r="G695" s="5" t="str">
        <f t="shared" si="240"/>
        <v>6399</v>
      </c>
      <c r="H695" s="5" t="str">
        <f t="shared" si="241"/>
        <v>GENERAL SUPPLIES</v>
      </c>
      <c r="I695" s="5" t="str">
        <f t="shared" si="242"/>
        <v>007</v>
      </c>
      <c r="J695" s="5" t="str">
        <f>VLOOKUP(I695,Vlookups!A:D,2,FALSE)</f>
        <v>KELLER ELEMENTARY SCHOOL</v>
      </c>
      <c r="K695" s="5" t="str">
        <f>VLOOKUP(I695,Vlookups!A:D,3,FALSE)</f>
        <v>KELLER K8</v>
      </c>
      <c r="L695" s="5" t="str">
        <f t="shared" si="243"/>
        <v>25</v>
      </c>
      <c r="M695" s="5" t="str">
        <f t="shared" si="244"/>
        <v>939</v>
      </c>
      <c r="N695" s="5" t="str">
        <f>VLOOKUP(M695,Vlookups!G:I,2,FALSE)</f>
        <v>INSTRUCTIONAL MATERIALS</v>
      </c>
      <c r="O695" s="5" t="str">
        <f>VLOOKUP(M695,Vlookups!G:I,3,FALSE)</f>
        <v>DSASS</v>
      </c>
      <c r="P695" s="6">
        <f t="shared" si="245"/>
        <v>0</v>
      </c>
      <c r="Q695" s="6">
        <f t="shared" si="246"/>
        <v>0</v>
      </c>
      <c r="R695" s="6">
        <f t="shared" si="247"/>
        <v>954.17</v>
      </c>
      <c r="S695" s="6">
        <f t="shared" si="248"/>
        <v>0</v>
      </c>
      <c r="T695" s="6">
        <f t="shared" si="249"/>
        <v>0</v>
      </c>
      <c r="U695" t="s">
        <v>736</v>
      </c>
      <c r="V695" t="s">
        <v>54</v>
      </c>
      <c r="W695" s="2">
        <v>0</v>
      </c>
      <c r="X695" s="2">
        <v>0</v>
      </c>
      <c r="Y695" s="2">
        <v>954.17</v>
      </c>
      <c r="Z695" s="3">
        <v>-954.17</v>
      </c>
      <c r="AA695" s="2">
        <v>0</v>
      </c>
      <c r="AB695" s="2">
        <v>0</v>
      </c>
    </row>
    <row r="696" spans="1:28">
      <c r="A696" s="5" t="str">
        <f t="shared" si="238"/>
        <v>263</v>
      </c>
      <c r="B696" s="5" t="str">
        <f>VLOOKUP(A696,Vlookups!O:P,2,FALSE)</f>
        <v>FED/GRANT</v>
      </c>
      <c r="C696" s="5" t="str">
        <f t="shared" si="223"/>
        <v>E</v>
      </c>
      <c r="D696" s="5" t="str">
        <f t="shared" si="239"/>
        <v>11</v>
      </c>
      <c r="E696" s="5" t="str">
        <f t="shared" si="225"/>
        <v>63--</v>
      </c>
      <c r="F696" s="5" t="str">
        <f>VLOOKUP(E696,Vlookups!K:M,3,FALSE)</f>
        <v>Op Exp</v>
      </c>
      <c r="G696" s="5" t="str">
        <f t="shared" si="240"/>
        <v>6399</v>
      </c>
      <c r="H696" s="5" t="str">
        <f t="shared" si="241"/>
        <v>GENERAL SUPPLIES</v>
      </c>
      <c r="I696" s="5" t="str">
        <f t="shared" si="242"/>
        <v>010</v>
      </c>
      <c r="J696" s="5" t="str">
        <f>VLOOKUP(I696,Vlookups!A:D,2,FALSE)</f>
        <v>GRAND PRAIRIE ELEMENTARY SCHOO</v>
      </c>
      <c r="K696" s="5" t="str">
        <f>VLOOKUP(I696,Vlookups!A:D,3,FALSE)</f>
        <v>GRAND PR K8</v>
      </c>
      <c r="L696" s="5" t="str">
        <f t="shared" si="243"/>
        <v>25</v>
      </c>
      <c r="M696" s="5" t="str">
        <f t="shared" si="244"/>
        <v>939</v>
      </c>
      <c r="N696" s="5" t="str">
        <f>VLOOKUP(M696,Vlookups!G:I,2,FALSE)</f>
        <v>INSTRUCTIONAL MATERIALS</v>
      </c>
      <c r="O696" s="5" t="str">
        <f>VLOOKUP(M696,Vlookups!G:I,3,FALSE)</f>
        <v>DSASS</v>
      </c>
      <c r="P696" s="6">
        <f t="shared" si="245"/>
        <v>0</v>
      </c>
      <c r="Q696" s="6">
        <f t="shared" si="246"/>
        <v>0</v>
      </c>
      <c r="R696" s="6">
        <f t="shared" si="247"/>
        <v>916.56</v>
      </c>
      <c r="S696" s="6">
        <f t="shared" si="248"/>
        <v>0</v>
      </c>
      <c r="T696" s="6">
        <f t="shared" si="249"/>
        <v>0</v>
      </c>
      <c r="U696" t="s">
        <v>737</v>
      </c>
      <c r="V696" t="s">
        <v>54</v>
      </c>
      <c r="W696" s="2">
        <v>0</v>
      </c>
      <c r="X696" s="2">
        <v>0</v>
      </c>
      <c r="Y696" s="2">
        <v>916.56</v>
      </c>
      <c r="Z696" s="3">
        <v>-916.56</v>
      </c>
      <c r="AA696" s="2">
        <v>0</v>
      </c>
      <c r="AB696" s="2">
        <v>0</v>
      </c>
    </row>
    <row r="697" spans="1:28">
      <c r="A697" s="5" t="str">
        <f t="shared" si="238"/>
        <v>263</v>
      </c>
      <c r="B697" s="5" t="str">
        <f>VLOOKUP(A697,Vlookups!O:P,2,FALSE)</f>
        <v>FED/GRANT</v>
      </c>
      <c r="C697" s="5" t="str">
        <f t="shared" si="223"/>
        <v>E</v>
      </c>
      <c r="D697" s="5" t="str">
        <f t="shared" si="239"/>
        <v>11</v>
      </c>
      <c r="E697" s="5" t="str">
        <f t="shared" si="225"/>
        <v>63--</v>
      </c>
      <c r="F697" s="5" t="str">
        <f>VLOOKUP(E697,Vlookups!K:M,3,FALSE)</f>
        <v>Op Exp</v>
      </c>
      <c r="G697" s="5" t="str">
        <f t="shared" si="240"/>
        <v>6399</v>
      </c>
      <c r="H697" s="5" t="str">
        <f t="shared" si="241"/>
        <v>GENERAL SUPPLIES</v>
      </c>
      <c r="I697" s="5" t="str">
        <f t="shared" si="242"/>
        <v>012</v>
      </c>
      <c r="J697" s="5" t="str">
        <f>VLOOKUP(I697,Vlookups!A:D,2,FALSE)</f>
        <v>NORTH RICHLAND HILLS ELEMENTAR</v>
      </c>
      <c r="K697" s="5" t="str">
        <f>VLOOKUP(I697,Vlookups!A:D,3,FALSE)</f>
        <v>NORTH RICHLAND HILLS K8</v>
      </c>
      <c r="L697" s="5" t="str">
        <f t="shared" si="243"/>
        <v>25</v>
      </c>
      <c r="M697" s="5" t="str">
        <f t="shared" si="244"/>
        <v>939</v>
      </c>
      <c r="N697" s="5" t="str">
        <f>VLOOKUP(M697,Vlookups!G:I,2,FALSE)</f>
        <v>INSTRUCTIONAL MATERIALS</v>
      </c>
      <c r="O697" s="5" t="str">
        <f>VLOOKUP(M697,Vlookups!G:I,3,FALSE)</f>
        <v>DSASS</v>
      </c>
      <c r="P697" s="6">
        <f t="shared" si="245"/>
        <v>0</v>
      </c>
      <c r="Q697" s="6">
        <f t="shared" si="246"/>
        <v>76.680000000000007</v>
      </c>
      <c r="R697" s="6">
        <f t="shared" si="247"/>
        <v>877.5</v>
      </c>
      <c r="S697" s="6">
        <f t="shared" si="248"/>
        <v>0</v>
      </c>
      <c r="T697" s="6">
        <f t="shared" si="249"/>
        <v>0</v>
      </c>
      <c r="U697" t="s">
        <v>738</v>
      </c>
      <c r="V697" t="s">
        <v>54</v>
      </c>
      <c r="W697" s="2">
        <v>0</v>
      </c>
      <c r="X697" s="2">
        <v>76.680000000000007</v>
      </c>
      <c r="Y697" s="2">
        <v>877.5</v>
      </c>
      <c r="Z697" s="3">
        <v>-954.18</v>
      </c>
      <c r="AA697" s="2">
        <v>0</v>
      </c>
      <c r="AB697" s="2">
        <v>0</v>
      </c>
    </row>
    <row r="698" spans="1:28">
      <c r="A698" s="5" t="str">
        <f t="shared" si="238"/>
        <v>263</v>
      </c>
      <c r="B698" s="5" t="str">
        <f>VLOOKUP(A698,Vlookups!O:P,2,FALSE)</f>
        <v>FED/GRANT</v>
      </c>
      <c r="C698" s="5" t="str">
        <f t="shared" si="223"/>
        <v>E</v>
      </c>
      <c r="D698" s="5" t="str">
        <f t="shared" si="239"/>
        <v>11</v>
      </c>
      <c r="E698" s="5" t="str">
        <f t="shared" si="225"/>
        <v>63--</v>
      </c>
      <c r="F698" s="5" t="str">
        <f>VLOOKUP(E698,Vlookups!K:M,3,FALSE)</f>
        <v>Op Exp</v>
      </c>
      <c r="G698" s="5" t="str">
        <f t="shared" si="240"/>
        <v>6399</v>
      </c>
      <c r="H698" s="5" t="str">
        <f t="shared" si="241"/>
        <v>GENERAL SUPPLIES</v>
      </c>
      <c r="I698" s="5" t="str">
        <f t="shared" si="242"/>
        <v>014</v>
      </c>
      <c r="J698" s="5" t="str">
        <f>VLOOKUP(I698,Vlookups!A:D,2,FALSE)</f>
        <v>KATY ELEMENTARY SCHOOL</v>
      </c>
      <c r="K698" s="5" t="str">
        <f>VLOOKUP(I698,Vlookups!A:D,3,FALSE)</f>
        <v>KATY K8</v>
      </c>
      <c r="L698" s="5" t="str">
        <f t="shared" si="243"/>
        <v>25</v>
      </c>
      <c r="M698" s="5" t="str">
        <f t="shared" si="244"/>
        <v>939</v>
      </c>
      <c r="N698" s="5" t="str">
        <f>VLOOKUP(M698,Vlookups!G:I,2,FALSE)</f>
        <v>INSTRUCTIONAL MATERIALS</v>
      </c>
      <c r="O698" s="5" t="str">
        <f>VLOOKUP(M698,Vlookups!G:I,3,FALSE)</f>
        <v>DSASS</v>
      </c>
      <c r="P698" s="6">
        <f t="shared" si="245"/>
        <v>0</v>
      </c>
      <c r="Q698" s="6">
        <f t="shared" si="246"/>
        <v>0</v>
      </c>
      <c r="R698" s="6">
        <f t="shared" si="247"/>
        <v>954.17</v>
      </c>
      <c r="S698" s="6">
        <f t="shared" si="248"/>
        <v>0</v>
      </c>
      <c r="T698" s="6">
        <f t="shared" si="249"/>
        <v>0</v>
      </c>
      <c r="U698" t="s">
        <v>739</v>
      </c>
      <c r="V698" t="s">
        <v>54</v>
      </c>
      <c r="W698" s="2">
        <v>0</v>
      </c>
      <c r="X698" s="2">
        <v>0</v>
      </c>
      <c r="Y698" s="2">
        <v>954.17</v>
      </c>
      <c r="Z698" s="3">
        <v>-954.17</v>
      </c>
      <c r="AA698" s="2">
        <v>0</v>
      </c>
      <c r="AB698" s="2">
        <v>0</v>
      </c>
    </row>
    <row r="699" spans="1:28">
      <c r="A699" s="5" t="str">
        <f t="shared" si="238"/>
        <v>263</v>
      </c>
      <c r="B699" s="5" t="str">
        <f>VLOOKUP(A699,Vlookups!O:P,2,FALSE)</f>
        <v>FED/GRANT</v>
      </c>
      <c r="C699" s="5" t="str">
        <f t="shared" si="223"/>
        <v>E</v>
      </c>
      <c r="D699" s="5" t="str">
        <f t="shared" si="239"/>
        <v>11</v>
      </c>
      <c r="E699" s="5" t="str">
        <f t="shared" si="225"/>
        <v>63--</v>
      </c>
      <c r="F699" s="5" t="str">
        <f>VLOOKUP(E699,Vlookups!K:M,3,FALSE)</f>
        <v>Op Exp</v>
      </c>
      <c r="G699" s="5" t="str">
        <f t="shared" si="240"/>
        <v>6399</v>
      </c>
      <c r="H699" s="5" t="str">
        <f t="shared" si="241"/>
        <v>GENERAL SUPPLIES</v>
      </c>
      <c r="I699" s="5" t="str">
        <f t="shared" si="242"/>
        <v>016</v>
      </c>
      <c r="J699" s="5" t="str">
        <f>VLOOKUP(I699,Vlookups!A:D,2,FALSE)</f>
        <v>WESTPARK ELEMENTARY SCHOOL</v>
      </c>
      <c r="K699" s="5" t="str">
        <f>VLOOKUP(I699,Vlookups!A:D,3,FALSE)</f>
        <v>WESTPARK K8</v>
      </c>
      <c r="L699" s="5" t="str">
        <f t="shared" si="243"/>
        <v>25</v>
      </c>
      <c r="M699" s="5" t="str">
        <f t="shared" si="244"/>
        <v>939</v>
      </c>
      <c r="N699" s="5" t="str">
        <f>VLOOKUP(M699,Vlookups!G:I,2,FALSE)</f>
        <v>INSTRUCTIONAL MATERIALS</v>
      </c>
      <c r="O699" s="5" t="str">
        <f>VLOOKUP(M699,Vlookups!G:I,3,FALSE)</f>
        <v>DSASS</v>
      </c>
      <c r="P699" s="6">
        <f t="shared" si="245"/>
        <v>0</v>
      </c>
      <c r="Q699" s="6">
        <f t="shared" si="246"/>
        <v>0</v>
      </c>
      <c r="R699" s="6">
        <f t="shared" si="247"/>
        <v>954.17</v>
      </c>
      <c r="S699" s="6">
        <f t="shared" si="248"/>
        <v>0</v>
      </c>
      <c r="T699" s="6">
        <f t="shared" si="249"/>
        <v>0</v>
      </c>
      <c r="U699" t="s">
        <v>740</v>
      </c>
      <c r="V699" t="s">
        <v>54</v>
      </c>
      <c r="W699" s="2">
        <v>0</v>
      </c>
      <c r="X699" s="2">
        <v>0</v>
      </c>
      <c r="Y699" s="2">
        <v>954.17</v>
      </c>
      <c r="Z699" s="3">
        <v>-954.17</v>
      </c>
      <c r="AA699" s="2">
        <v>0</v>
      </c>
      <c r="AB699" s="2">
        <v>0</v>
      </c>
    </row>
    <row r="700" spans="1:28">
      <c r="A700" s="5" t="str">
        <f t="shared" si="238"/>
        <v>263</v>
      </c>
      <c r="B700" s="5" t="str">
        <f>VLOOKUP(A700,Vlookups!O:P,2,FALSE)</f>
        <v>FED/GRANT</v>
      </c>
      <c r="C700" s="5" t="str">
        <f t="shared" si="223"/>
        <v>E</v>
      </c>
      <c r="D700" s="5" t="str">
        <f t="shared" si="239"/>
        <v>11</v>
      </c>
      <c r="E700" s="5" t="str">
        <f t="shared" si="225"/>
        <v>63--</v>
      </c>
      <c r="F700" s="5" t="str">
        <f>VLOOKUP(E700,Vlookups!K:M,3,FALSE)</f>
        <v>Op Exp</v>
      </c>
      <c r="G700" s="5" t="str">
        <f t="shared" si="240"/>
        <v>6399</v>
      </c>
      <c r="H700" s="5" t="str">
        <f t="shared" si="241"/>
        <v>GENERAL SUPPLIES</v>
      </c>
      <c r="I700" s="5" t="str">
        <f t="shared" si="242"/>
        <v>019</v>
      </c>
      <c r="J700" s="5" t="str">
        <f>VLOOKUP(I700,Vlookups!A:D,2,FALSE)</f>
        <v>LANCASTER ELEMENTARY</v>
      </c>
      <c r="K700" s="5" t="str">
        <f>VLOOKUP(I700,Vlookups!A:D,3,FALSE)</f>
        <v>LANCASTER K8</v>
      </c>
      <c r="L700" s="5" t="str">
        <f t="shared" si="243"/>
        <v>25</v>
      </c>
      <c r="M700" s="5" t="str">
        <f t="shared" si="244"/>
        <v>939</v>
      </c>
      <c r="N700" s="5" t="str">
        <f>VLOOKUP(M700,Vlookups!G:I,2,FALSE)</f>
        <v>INSTRUCTIONAL MATERIALS</v>
      </c>
      <c r="O700" s="5" t="str">
        <f>VLOOKUP(M700,Vlookups!G:I,3,FALSE)</f>
        <v>DSASS</v>
      </c>
      <c r="P700" s="6">
        <f t="shared" si="245"/>
        <v>0</v>
      </c>
      <c r="Q700" s="6">
        <f t="shared" si="246"/>
        <v>27.45</v>
      </c>
      <c r="R700" s="6">
        <f t="shared" si="247"/>
        <v>954.79</v>
      </c>
      <c r="S700" s="6">
        <f t="shared" si="248"/>
        <v>0</v>
      </c>
      <c r="T700" s="6">
        <f t="shared" si="249"/>
        <v>0</v>
      </c>
      <c r="U700" t="s">
        <v>741</v>
      </c>
      <c r="V700" t="s">
        <v>54</v>
      </c>
      <c r="W700" s="2">
        <v>0</v>
      </c>
      <c r="X700" s="2">
        <v>27.45</v>
      </c>
      <c r="Y700" s="2">
        <v>954.79</v>
      </c>
      <c r="Z700" s="3">
        <v>-982.24</v>
      </c>
      <c r="AA700" s="2">
        <v>0</v>
      </c>
      <c r="AB700" s="2">
        <v>0</v>
      </c>
    </row>
    <row r="701" spans="1:28">
      <c r="A701" s="5" t="str">
        <f t="shared" si="238"/>
        <v>263</v>
      </c>
      <c r="B701" s="5" t="str">
        <f>VLOOKUP(A701,Vlookups!O:P,2,FALSE)</f>
        <v>FED/GRANT</v>
      </c>
      <c r="C701" s="5" t="str">
        <f t="shared" ref="C701:C747" si="250">RIGHT(LEFT(U701,5),1)</f>
        <v>E</v>
      </c>
      <c r="D701" s="5" t="str">
        <f t="shared" si="239"/>
        <v>11</v>
      </c>
      <c r="E701" s="5" t="str">
        <f t="shared" ref="E701:E747" si="251">CONCATENATE(LEFT(G701,2),"--")</f>
        <v>63--</v>
      </c>
      <c r="F701" s="5" t="str">
        <f>VLOOKUP(E701,Vlookups!K:M,3,FALSE)</f>
        <v>Op Exp</v>
      </c>
      <c r="G701" s="5" t="str">
        <f t="shared" si="240"/>
        <v>6399</v>
      </c>
      <c r="H701" s="5" t="str">
        <f t="shared" si="241"/>
        <v>GENERAL SUPPLIES</v>
      </c>
      <c r="I701" s="5" t="str">
        <f t="shared" si="242"/>
        <v>021</v>
      </c>
      <c r="J701" s="5" t="str">
        <f>VLOOKUP(I701,Vlookups!A:D,2,FALSE)</f>
        <v>WOODHAVEN ELEMENTARY</v>
      </c>
      <c r="K701" s="5" t="str">
        <f>VLOOKUP(I701,Vlookups!A:D,3,FALSE)</f>
        <v>WOODHAVEN K8</v>
      </c>
      <c r="L701" s="5" t="str">
        <f t="shared" si="243"/>
        <v>25</v>
      </c>
      <c r="M701" s="5" t="str">
        <f t="shared" si="244"/>
        <v>939</v>
      </c>
      <c r="N701" s="5" t="str">
        <f>VLOOKUP(M701,Vlookups!G:I,2,FALSE)</f>
        <v>INSTRUCTIONAL MATERIALS</v>
      </c>
      <c r="O701" s="5" t="str">
        <f>VLOOKUP(M701,Vlookups!G:I,3,FALSE)</f>
        <v>DSASS</v>
      </c>
      <c r="P701" s="6">
        <f t="shared" si="245"/>
        <v>0</v>
      </c>
      <c r="Q701" s="6">
        <f t="shared" si="246"/>
        <v>27.45</v>
      </c>
      <c r="R701" s="6">
        <f t="shared" si="247"/>
        <v>946.07</v>
      </c>
      <c r="S701" s="6">
        <f t="shared" si="248"/>
        <v>0</v>
      </c>
      <c r="T701" s="6">
        <f t="shared" si="249"/>
        <v>0</v>
      </c>
      <c r="U701" t="s">
        <v>742</v>
      </c>
      <c r="V701" t="s">
        <v>54</v>
      </c>
      <c r="W701" s="2">
        <v>0</v>
      </c>
      <c r="X701" s="2">
        <v>27.45</v>
      </c>
      <c r="Y701" s="2">
        <v>946.07</v>
      </c>
      <c r="Z701" s="3">
        <v>-973.52</v>
      </c>
      <c r="AA701" s="2">
        <v>0</v>
      </c>
      <c r="AB701" s="2">
        <v>0</v>
      </c>
    </row>
    <row r="702" spans="1:28">
      <c r="A702" s="5" t="str">
        <f t="shared" si="238"/>
        <v>263</v>
      </c>
      <c r="B702" s="5" t="str">
        <f>VLOOKUP(A702,Vlookups!O:P,2,FALSE)</f>
        <v>FED/GRANT</v>
      </c>
      <c r="C702" s="5" t="str">
        <f t="shared" si="250"/>
        <v>E</v>
      </c>
      <c r="D702" s="5" t="str">
        <f t="shared" si="239"/>
        <v>11</v>
      </c>
      <c r="E702" s="5" t="str">
        <f t="shared" si="251"/>
        <v>63--</v>
      </c>
      <c r="F702" s="5" t="str">
        <f>VLOOKUP(E702,Vlookups!K:M,3,FALSE)</f>
        <v>Op Exp</v>
      </c>
      <c r="G702" s="5" t="str">
        <f t="shared" si="240"/>
        <v>6399</v>
      </c>
      <c r="H702" s="5" t="str">
        <f t="shared" si="241"/>
        <v>GENERAL SUPPLIES</v>
      </c>
      <c r="I702" s="5" t="str">
        <f t="shared" si="242"/>
        <v>023</v>
      </c>
      <c r="J702" s="5" t="str">
        <f>VLOOKUP(I702,Vlookups!A:D,2,FALSE)</f>
        <v>SAGINAW ELEMENTARY</v>
      </c>
      <c r="K702" s="5" t="str">
        <f>VLOOKUP(I702,Vlookups!A:D,3,FALSE)</f>
        <v>SAGINAW K8</v>
      </c>
      <c r="L702" s="5" t="str">
        <f t="shared" si="243"/>
        <v>25</v>
      </c>
      <c r="M702" s="5" t="str">
        <f t="shared" si="244"/>
        <v>939</v>
      </c>
      <c r="N702" s="5" t="str">
        <f>VLOOKUP(M702,Vlookups!G:I,2,FALSE)</f>
        <v>INSTRUCTIONAL MATERIALS</v>
      </c>
      <c r="O702" s="5" t="str">
        <f>VLOOKUP(M702,Vlookups!G:I,3,FALSE)</f>
        <v>DSASS</v>
      </c>
      <c r="P702" s="6">
        <f t="shared" si="245"/>
        <v>0</v>
      </c>
      <c r="Q702" s="6">
        <f t="shared" si="246"/>
        <v>359.9</v>
      </c>
      <c r="R702" s="6">
        <f t="shared" si="247"/>
        <v>944.56</v>
      </c>
      <c r="S702" s="6">
        <f t="shared" si="248"/>
        <v>0</v>
      </c>
      <c r="T702" s="6">
        <f t="shared" si="249"/>
        <v>0</v>
      </c>
      <c r="U702" t="s">
        <v>743</v>
      </c>
      <c r="V702" t="s">
        <v>54</v>
      </c>
      <c r="W702" s="2">
        <v>0</v>
      </c>
      <c r="X702" s="2">
        <v>359.9</v>
      </c>
      <c r="Y702" s="2">
        <v>944.56</v>
      </c>
      <c r="Z702" s="3">
        <v>-1304.46</v>
      </c>
      <c r="AA702" s="2">
        <v>0</v>
      </c>
      <c r="AB702" s="2">
        <v>0</v>
      </c>
    </row>
    <row r="703" spans="1:28">
      <c r="A703" s="5" t="str">
        <f t="shared" ref="A703:A749" si="252">LEFT(U703,3)</f>
        <v>263</v>
      </c>
      <c r="B703" s="5" t="str">
        <f>VLOOKUP(A703,Vlookups!O:P,2,FALSE)</f>
        <v>FED/GRANT</v>
      </c>
      <c r="C703" s="5" t="str">
        <f t="shared" si="250"/>
        <v>E</v>
      </c>
      <c r="D703" s="5" t="str">
        <f t="shared" ref="D703:D749" si="253">RIGHT(LEFT(U703,8),2)</f>
        <v>11</v>
      </c>
      <c r="E703" s="5" t="str">
        <f t="shared" si="251"/>
        <v>63--</v>
      </c>
      <c r="F703" s="5" t="str">
        <f>VLOOKUP(E703,Vlookups!K:M,3,FALSE)</f>
        <v>Op Exp</v>
      </c>
      <c r="G703" s="5" t="str">
        <f t="shared" ref="G703:G707" si="254">MID(U703,10,4)</f>
        <v>6399</v>
      </c>
      <c r="H703" s="5" t="str">
        <f t="shared" ref="H703:H707" si="255">V703</f>
        <v>GENERAL SUPPLIES</v>
      </c>
      <c r="I703" s="5" t="str">
        <f t="shared" ref="I703:I707" si="256">LEFT(RIGHT(U703,12),3)</f>
        <v>025</v>
      </c>
      <c r="J703" s="5" t="str">
        <f>VLOOKUP(I703,Vlookups!A:D,2,FALSE)</f>
        <v>WINDMILL LAKES ELEMENTARY</v>
      </c>
      <c r="K703" s="5" t="str">
        <f>VLOOKUP(I703,Vlookups!A:D,3,FALSE)</f>
        <v>WINDMILL LAKES K8</v>
      </c>
      <c r="L703" s="5" t="str">
        <f t="shared" ref="L703:L707" si="257">LEFT(RIGHT(U703,6),2)</f>
        <v>25</v>
      </c>
      <c r="M703" s="5" t="str">
        <f t="shared" ref="M703:M707" si="258">RIGHT(U703,3)</f>
        <v>850</v>
      </c>
      <c r="N703" s="5" t="str">
        <f>VLOOKUP(M703,Vlookups!G:I,2,FALSE)</f>
        <v>DEPUTY SUPT ACADEMICS/STU SERV</v>
      </c>
      <c r="O703" s="5" t="str">
        <f>VLOOKUP(M703,Vlookups!G:I,3,FALSE)</f>
        <v>DSASS</v>
      </c>
      <c r="P703" s="6">
        <f t="shared" ref="P703:P707" si="259">W703</f>
        <v>0</v>
      </c>
      <c r="Q703" s="6">
        <f t="shared" ref="Q703:Q707" si="260">X703</f>
        <v>0</v>
      </c>
      <c r="R703" s="6">
        <f t="shared" ref="R703:R707" si="261">Y703</f>
        <v>56.01</v>
      </c>
      <c r="S703" s="6">
        <f t="shared" ref="S703:S707" si="262">AA703</f>
        <v>0</v>
      </c>
      <c r="T703" s="6">
        <f t="shared" ref="T703:T707" si="263">AB703</f>
        <v>0</v>
      </c>
      <c r="U703" t="s">
        <v>744</v>
      </c>
      <c r="V703" t="s">
        <v>54</v>
      </c>
      <c r="W703" s="2">
        <v>0</v>
      </c>
      <c r="X703" s="2">
        <v>0</v>
      </c>
      <c r="Y703" s="2">
        <v>56.01</v>
      </c>
      <c r="Z703" s="3">
        <v>-56.01</v>
      </c>
      <c r="AA703" s="2">
        <v>0</v>
      </c>
      <c r="AB703" s="2">
        <v>0</v>
      </c>
    </row>
    <row r="704" spans="1:28">
      <c r="A704" s="5" t="str">
        <f t="shared" si="252"/>
        <v>263</v>
      </c>
      <c r="B704" s="5" t="str">
        <f>VLOOKUP(A704,Vlookups!O:P,2,FALSE)</f>
        <v>FED/GRANT</v>
      </c>
      <c r="C704" s="5" t="str">
        <f t="shared" si="250"/>
        <v>E</v>
      </c>
      <c r="D704" s="5" t="str">
        <f t="shared" si="253"/>
        <v>11</v>
      </c>
      <c r="E704" s="5" t="str">
        <f t="shared" si="251"/>
        <v>63--</v>
      </c>
      <c r="F704" s="5" t="str">
        <f>VLOOKUP(E704,Vlookups!K:M,3,FALSE)</f>
        <v>Op Exp</v>
      </c>
      <c r="G704" s="5" t="str">
        <f t="shared" si="254"/>
        <v>6399</v>
      </c>
      <c r="H704" s="5" t="str">
        <f t="shared" si="255"/>
        <v>GENERAL SUPPLIES</v>
      </c>
      <c r="I704" s="5" t="str">
        <f t="shared" si="256"/>
        <v>025</v>
      </c>
      <c r="J704" s="5" t="str">
        <f>VLOOKUP(I704,Vlookups!A:D,2,FALSE)</f>
        <v>WINDMILL LAKES ELEMENTARY</v>
      </c>
      <c r="K704" s="5" t="str">
        <f>VLOOKUP(I704,Vlookups!A:D,3,FALSE)</f>
        <v>WINDMILL LAKES K8</v>
      </c>
      <c r="L704" s="5" t="str">
        <f t="shared" si="257"/>
        <v>25</v>
      </c>
      <c r="M704" s="5" t="str">
        <f t="shared" si="258"/>
        <v>939</v>
      </c>
      <c r="N704" s="5" t="str">
        <f>VLOOKUP(M704,Vlookups!G:I,2,FALSE)</f>
        <v>INSTRUCTIONAL MATERIALS</v>
      </c>
      <c r="O704" s="5" t="str">
        <f>VLOOKUP(M704,Vlookups!G:I,3,FALSE)</f>
        <v>DSASS</v>
      </c>
      <c r="P704" s="6">
        <f t="shared" si="259"/>
        <v>0</v>
      </c>
      <c r="Q704" s="6">
        <f t="shared" si="260"/>
        <v>0</v>
      </c>
      <c r="R704" s="6">
        <f t="shared" si="261"/>
        <v>939.13</v>
      </c>
      <c r="S704" s="6">
        <f t="shared" si="262"/>
        <v>0</v>
      </c>
      <c r="T704" s="6">
        <f t="shared" si="263"/>
        <v>0</v>
      </c>
      <c r="U704" t="s">
        <v>745</v>
      </c>
      <c r="V704" t="s">
        <v>54</v>
      </c>
      <c r="W704" s="2">
        <v>0</v>
      </c>
      <c r="X704" s="2">
        <v>0</v>
      </c>
      <c r="Y704" s="2">
        <v>939.13</v>
      </c>
      <c r="Z704" s="3">
        <v>-939.13</v>
      </c>
      <c r="AA704" s="2">
        <v>0</v>
      </c>
      <c r="AB704" s="2">
        <v>0</v>
      </c>
    </row>
    <row r="705" spans="1:28">
      <c r="A705" s="5" t="str">
        <f t="shared" si="252"/>
        <v>263</v>
      </c>
      <c r="B705" s="5" t="str">
        <f>VLOOKUP(A705,Vlookups!O:P,2,FALSE)</f>
        <v>FED/GRANT</v>
      </c>
      <c r="C705" s="5" t="str">
        <f t="shared" si="250"/>
        <v>E</v>
      </c>
      <c r="D705" s="5" t="str">
        <f t="shared" si="253"/>
        <v>11</v>
      </c>
      <c r="E705" s="5" t="str">
        <f t="shared" si="251"/>
        <v>63--</v>
      </c>
      <c r="F705" s="5" t="str">
        <f>VLOOKUP(E705,Vlookups!K:M,3,FALSE)</f>
        <v>Op Exp</v>
      </c>
      <c r="G705" s="5" t="str">
        <f t="shared" si="254"/>
        <v>6399</v>
      </c>
      <c r="H705" s="5" t="str">
        <f t="shared" si="255"/>
        <v>GENERAL SUPPLIES</v>
      </c>
      <c r="I705" s="5" t="str">
        <f t="shared" si="256"/>
        <v>027</v>
      </c>
      <c r="J705" s="5" t="str">
        <f>VLOOKUP(I705,Vlookups!A:D,2,FALSE)</f>
        <v>HOUSTON OREM ELEMENTARY</v>
      </c>
      <c r="K705" s="5" t="str">
        <f>VLOOKUP(I705,Vlookups!A:D,3,FALSE)</f>
        <v>OREM K8</v>
      </c>
      <c r="L705" s="5" t="str">
        <f t="shared" si="257"/>
        <v>25</v>
      </c>
      <c r="M705" s="5" t="str">
        <f t="shared" si="258"/>
        <v>939</v>
      </c>
      <c r="N705" s="5" t="str">
        <f>VLOOKUP(M705,Vlookups!G:I,2,FALSE)</f>
        <v>INSTRUCTIONAL MATERIALS</v>
      </c>
      <c r="O705" s="5" t="str">
        <f>VLOOKUP(M705,Vlookups!G:I,3,FALSE)</f>
        <v>DSASS</v>
      </c>
      <c r="P705" s="6">
        <f t="shared" si="259"/>
        <v>0</v>
      </c>
      <c r="Q705" s="6">
        <f t="shared" si="260"/>
        <v>0</v>
      </c>
      <c r="R705" s="6">
        <f t="shared" si="261"/>
        <v>952.87</v>
      </c>
      <c r="S705" s="6">
        <f t="shared" si="262"/>
        <v>0</v>
      </c>
      <c r="T705" s="6">
        <f t="shared" si="263"/>
        <v>0</v>
      </c>
      <c r="U705" t="s">
        <v>746</v>
      </c>
      <c r="V705" t="s">
        <v>54</v>
      </c>
      <c r="W705" s="2">
        <v>0</v>
      </c>
      <c r="X705" s="2">
        <v>0</v>
      </c>
      <c r="Y705" s="2">
        <v>952.87</v>
      </c>
      <c r="Z705" s="3">
        <v>-952.87</v>
      </c>
      <c r="AA705" s="2">
        <v>0</v>
      </c>
      <c r="AB705" s="2">
        <v>0</v>
      </c>
    </row>
    <row r="706" spans="1:28">
      <c r="A706" s="5" t="str">
        <f t="shared" si="252"/>
        <v>263</v>
      </c>
      <c r="B706" s="5" t="str">
        <f>VLOOKUP(A706,Vlookups!O:P,2,FALSE)</f>
        <v>FED/GRANT</v>
      </c>
      <c r="C706" s="5" t="str">
        <f t="shared" si="250"/>
        <v>E</v>
      </c>
      <c r="D706" s="5" t="str">
        <f t="shared" si="253"/>
        <v>11</v>
      </c>
      <c r="E706" s="5" t="str">
        <f t="shared" si="251"/>
        <v>63--</v>
      </c>
      <c r="F706" s="5" t="str">
        <f>VLOOKUP(E706,Vlookups!K:M,3,FALSE)</f>
        <v>Op Exp</v>
      </c>
      <c r="G706" s="5" t="str">
        <f t="shared" si="254"/>
        <v>6399</v>
      </c>
      <c r="H706" s="5" t="str">
        <f t="shared" si="255"/>
        <v>GENERAL SUPPLIES</v>
      </c>
      <c r="I706" s="5" t="str">
        <f t="shared" si="256"/>
        <v>030</v>
      </c>
      <c r="J706" s="5" t="str">
        <f>VLOOKUP(I706,Vlookups!A:D,2,FALSE)</f>
        <v>COLLEGE STATION ELEMENTARY</v>
      </c>
      <c r="K706" s="5" t="str">
        <f>VLOOKUP(I706,Vlookups!A:D,3,FALSE)</f>
        <v>COLLEGE STATION K8</v>
      </c>
      <c r="L706" s="5" t="str">
        <f t="shared" si="257"/>
        <v>25</v>
      </c>
      <c r="M706" s="5" t="str">
        <f t="shared" si="258"/>
        <v>939</v>
      </c>
      <c r="N706" s="5" t="str">
        <f>VLOOKUP(M706,Vlookups!G:I,2,FALSE)</f>
        <v>INSTRUCTIONAL MATERIALS</v>
      </c>
      <c r="O706" s="5" t="str">
        <f>VLOOKUP(M706,Vlookups!G:I,3,FALSE)</f>
        <v>DSASS</v>
      </c>
      <c r="P706" s="6">
        <f t="shared" si="259"/>
        <v>0</v>
      </c>
      <c r="Q706" s="6">
        <f t="shared" si="260"/>
        <v>0</v>
      </c>
      <c r="R706" s="6">
        <f t="shared" si="261"/>
        <v>937.76</v>
      </c>
      <c r="S706" s="6">
        <f t="shared" si="262"/>
        <v>0</v>
      </c>
      <c r="T706" s="6">
        <f t="shared" si="263"/>
        <v>0</v>
      </c>
      <c r="U706" t="s">
        <v>747</v>
      </c>
      <c r="V706" t="s">
        <v>54</v>
      </c>
      <c r="W706" s="2">
        <v>0</v>
      </c>
      <c r="X706" s="2">
        <v>0</v>
      </c>
      <c r="Y706" s="2">
        <v>937.76</v>
      </c>
      <c r="Z706" s="3">
        <v>-937.76</v>
      </c>
      <c r="AA706" s="2">
        <v>0</v>
      </c>
      <c r="AB706" s="2">
        <v>0</v>
      </c>
    </row>
    <row r="707" spans="1:28">
      <c r="A707" s="5" t="str">
        <f t="shared" si="252"/>
        <v>263</v>
      </c>
      <c r="B707" s="5" t="str">
        <f>VLOOKUP(A707,Vlookups!O:P,2,FALSE)</f>
        <v>FED/GRANT</v>
      </c>
      <c r="C707" s="5" t="str">
        <f t="shared" si="250"/>
        <v>E</v>
      </c>
      <c r="D707" s="5" t="str">
        <f t="shared" si="253"/>
        <v>11</v>
      </c>
      <c r="E707" s="5" t="str">
        <f t="shared" si="251"/>
        <v>63--</v>
      </c>
      <c r="F707" s="5" t="str">
        <f>VLOOKUP(E707,Vlookups!K:M,3,FALSE)</f>
        <v>Op Exp</v>
      </c>
      <c r="G707" s="5" t="str">
        <f t="shared" si="254"/>
        <v>6399</v>
      </c>
      <c r="H707" s="5" t="str">
        <f t="shared" si="255"/>
        <v>GENERAL SUPPLIES</v>
      </c>
      <c r="I707" s="5" t="str">
        <f t="shared" si="256"/>
        <v>042</v>
      </c>
      <c r="J707" s="5" t="str">
        <f>VLOOKUP(I707,Vlookups!A:D,2,FALSE)</f>
        <v>BG Ramirez Elementary</v>
      </c>
      <c r="K707" s="5" t="str">
        <f>VLOOKUP(I707,Vlookups!A:D,3,FALSE)</f>
        <v>BG RAMIREZ K8</v>
      </c>
      <c r="L707" s="5" t="str">
        <f t="shared" si="257"/>
        <v>25</v>
      </c>
      <c r="M707" s="5" t="str">
        <f t="shared" si="258"/>
        <v>850</v>
      </c>
      <c r="N707" s="5" t="str">
        <f>VLOOKUP(M707,Vlookups!G:I,2,FALSE)</f>
        <v>DEPUTY SUPT ACADEMICS/STU SERV</v>
      </c>
      <c r="O707" s="5" t="str">
        <f>VLOOKUP(M707,Vlookups!G:I,3,FALSE)</f>
        <v>DSASS</v>
      </c>
      <c r="P707" s="6">
        <f t="shared" si="259"/>
        <v>0</v>
      </c>
      <c r="Q707" s="6">
        <f t="shared" si="260"/>
        <v>0</v>
      </c>
      <c r="R707" s="6">
        <f t="shared" si="261"/>
        <v>371</v>
      </c>
      <c r="S707" s="6">
        <f t="shared" si="262"/>
        <v>0</v>
      </c>
      <c r="T707" s="6">
        <f t="shared" si="263"/>
        <v>0</v>
      </c>
      <c r="U707" t="s">
        <v>748</v>
      </c>
      <c r="V707" t="s">
        <v>54</v>
      </c>
      <c r="W707" s="2">
        <v>0</v>
      </c>
      <c r="X707" s="2">
        <v>0</v>
      </c>
      <c r="Y707" s="2">
        <v>371</v>
      </c>
      <c r="Z707" s="3">
        <v>-371</v>
      </c>
      <c r="AA707" s="2">
        <v>0</v>
      </c>
      <c r="AB707" s="2">
        <v>0</v>
      </c>
    </row>
    <row r="708" spans="1:28">
      <c r="A708" s="5" t="str">
        <f t="shared" si="252"/>
        <v>263</v>
      </c>
      <c r="B708" s="5" t="str">
        <f>VLOOKUP(A708,Vlookups!O:P,2,FALSE)</f>
        <v>FED/GRANT</v>
      </c>
      <c r="C708" s="5" t="str">
        <f t="shared" si="250"/>
        <v>E</v>
      </c>
      <c r="D708" s="5" t="str">
        <f t="shared" si="253"/>
        <v>11</v>
      </c>
      <c r="E708" s="5" t="str">
        <f t="shared" si="251"/>
        <v>63--</v>
      </c>
      <c r="F708" s="5" t="str">
        <f>VLOOKUP(E708,Vlookups!K:M,3,FALSE)</f>
        <v>Op Exp</v>
      </c>
      <c r="G708" s="5" t="str">
        <f t="shared" ref="G708:G718" si="264">MID(U708,10,4)</f>
        <v>6399</v>
      </c>
      <c r="H708" s="5" t="str">
        <f t="shared" ref="H708:H718" si="265">V708</f>
        <v>GENERAL SUPPLIES</v>
      </c>
      <c r="I708" s="5" t="str">
        <f t="shared" ref="I708:I718" si="266">LEFT(RIGHT(U708,12),3)</f>
        <v>042</v>
      </c>
      <c r="J708" s="5" t="str">
        <f>VLOOKUP(I708,Vlookups!A:D,2,FALSE)</f>
        <v>BG Ramirez Elementary</v>
      </c>
      <c r="K708" s="5" t="str">
        <f>VLOOKUP(I708,Vlookups!A:D,3,FALSE)</f>
        <v>BG RAMIREZ K8</v>
      </c>
      <c r="L708" s="5" t="str">
        <f t="shared" ref="L708:L718" si="267">LEFT(RIGHT(U708,6),2)</f>
        <v>25</v>
      </c>
      <c r="M708" s="5" t="str">
        <f t="shared" ref="M708:M718" si="268">RIGHT(U708,3)</f>
        <v>939</v>
      </c>
      <c r="N708" s="5" t="str">
        <f>VLOOKUP(M708,Vlookups!G:I,2,FALSE)</f>
        <v>INSTRUCTIONAL MATERIALS</v>
      </c>
      <c r="O708" s="5" t="str">
        <f>VLOOKUP(M708,Vlookups!G:I,3,FALSE)</f>
        <v>DSASS</v>
      </c>
      <c r="P708" s="6">
        <f t="shared" ref="P708:P718" si="269">W708</f>
        <v>0</v>
      </c>
      <c r="Q708" s="6">
        <f t="shared" ref="Q708:Q718" si="270">X708</f>
        <v>0</v>
      </c>
      <c r="R708" s="6">
        <f t="shared" ref="R708:R718" si="271">Y708</f>
        <v>937.86</v>
      </c>
      <c r="S708" s="6">
        <f t="shared" ref="S708:S718" si="272">AA708</f>
        <v>0</v>
      </c>
      <c r="T708" s="6">
        <f t="shared" ref="T708:T718" si="273">AB708</f>
        <v>0</v>
      </c>
      <c r="U708" t="s">
        <v>749</v>
      </c>
      <c r="V708" t="s">
        <v>54</v>
      </c>
      <c r="W708" s="2">
        <v>0</v>
      </c>
      <c r="X708" s="2">
        <v>0</v>
      </c>
      <c r="Y708" s="2">
        <v>937.86</v>
      </c>
      <c r="Z708" s="3">
        <v>-937.86</v>
      </c>
      <c r="AA708" s="2">
        <v>0</v>
      </c>
      <c r="AB708" s="2">
        <v>0</v>
      </c>
    </row>
    <row r="709" spans="1:28">
      <c r="A709" s="5" t="str">
        <f t="shared" si="252"/>
        <v>263</v>
      </c>
      <c r="B709" s="5" t="str">
        <f>VLOOKUP(A709,Vlookups!O:P,2,FALSE)</f>
        <v>FED/GRANT</v>
      </c>
      <c r="C709" s="5" t="str">
        <f t="shared" si="250"/>
        <v>E</v>
      </c>
      <c r="D709" s="5" t="str">
        <f t="shared" si="253"/>
        <v>11</v>
      </c>
      <c r="E709" s="5" t="str">
        <f t="shared" si="251"/>
        <v>63--</v>
      </c>
      <c r="F709" s="5" t="str">
        <f>VLOOKUP(E709,Vlookups!K:M,3,FALSE)</f>
        <v>Op Exp</v>
      </c>
      <c r="G709" s="5" t="str">
        <f t="shared" si="264"/>
        <v>6399</v>
      </c>
      <c r="H709" s="5" t="str">
        <f t="shared" si="265"/>
        <v>GENERAL SUPPLIES</v>
      </c>
      <c r="I709" s="5" t="str">
        <f t="shared" si="266"/>
        <v>043</v>
      </c>
      <c r="J709" s="5" t="str">
        <f>VLOOKUP(I709,Vlookups!A:D,2,FALSE)</f>
        <v>MSG Ramirez Elementary</v>
      </c>
      <c r="K709" s="5" t="str">
        <f>VLOOKUP(I709,Vlookups!A:D,3,FALSE)</f>
        <v>MSG RAMIREZ K8</v>
      </c>
      <c r="L709" s="5" t="str">
        <f t="shared" si="267"/>
        <v>25</v>
      </c>
      <c r="M709" s="5" t="str">
        <f t="shared" si="268"/>
        <v>939</v>
      </c>
      <c r="N709" s="5" t="str">
        <f>VLOOKUP(M709,Vlookups!G:I,2,FALSE)</f>
        <v>INSTRUCTIONAL MATERIALS</v>
      </c>
      <c r="O709" s="5" t="str">
        <f>VLOOKUP(M709,Vlookups!G:I,3,FALSE)</f>
        <v>DSASS</v>
      </c>
      <c r="P709" s="6">
        <f t="shared" si="269"/>
        <v>0</v>
      </c>
      <c r="Q709" s="6">
        <f t="shared" si="270"/>
        <v>0</v>
      </c>
      <c r="R709" s="6">
        <f t="shared" si="271"/>
        <v>937.86</v>
      </c>
      <c r="S709" s="6">
        <f t="shared" si="272"/>
        <v>0</v>
      </c>
      <c r="T709" s="6">
        <f t="shared" si="273"/>
        <v>0</v>
      </c>
      <c r="U709" t="s">
        <v>750</v>
      </c>
      <c r="V709" t="s">
        <v>54</v>
      </c>
      <c r="W709" s="2">
        <v>0</v>
      </c>
      <c r="X709" s="2">
        <v>0</v>
      </c>
      <c r="Y709" s="2">
        <v>937.86</v>
      </c>
      <c r="Z709" s="3">
        <v>-937.86</v>
      </c>
      <c r="AA709" s="2">
        <v>0</v>
      </c>
      <c r="AB709" s="2">
        <v>0</v>
      </c>
    </row>
    <row r="710" spans="1:28">
      <c r="A710" s="5" t="str">
        <f t="shared" si="252"/>
        <v>263</v>
      </c>
      <c r="B710" s="5" t="str">
        <f>VLOOKUP(A710,Vlookups!O:P,2,FALSE)</f>
        <v>FED/GRANT</v>
      </c>
      <c r="C710" s="5" t="str">
        <f t="shared" si="250"/>
        <v>E</v>
      </c>
      <c r="D710" s="5" t="str">
        <f t="shared" si="253"/>
        <v>11</v>
      </c>
      <c r="E710" s="5" t="str">
        <f t="shared" si="251"/>
        <v>63--</v>
      </c>
      <c r="F710" s="5" t="str">
        <f>VLOOKUP(E710,Vlookups!K:M,3,FALSE)</f>
        <v>Op Exp</v>
      </c>
      <c r="G710" s="5" t="str">
        <f t="shared" si="264"/>
        <v>6399</v>
      </c>
      <c r="H710" s="5" t="str">
        <f t="shared" si="265"/>
        <v>GENERAL SUPPLIES</v>
      </c>
      <c r="I710" s="5" t="str">
        <f t="shared" si="266"/>
        <v>999</v>
      </c>
      <c r="J710" s="5" t="str">
        <f>VLOOKUP(I710,Vlookups!A:D,2,FALSE)</f>
        <v>CHARTER WIDE</v>
      </c>
      <c r="K710" s="5" t="str">
        <f>VLOOKUP(I710,Vlookups!A:D,3,FALSE)</f>
        <v>CHARTER WIDE</v>
      </c>
      <c r="L710" s="5" t="str">
        <f t="shared" si="267"/>
        <v>99</v>
      </c>
      <c r="M710" s="5" t="str">
        <f t="shared" si="268"/>
        <v>850</v>
      </c>
      <c r="N710" s="5" t="str">
        <f>VLOOKUP(M710,Vlookups!G:I,2,FALSE)</f>
        <v>DEPUTY SUPT ACADEMICS/STU SERV</v>
      </c>
      <c r="O710" s="5" t="str">
        <f>VLOOKUP(M710,Vlookups!G:I,3,FALSE)</f>
        <v>DSASS</v>
      </c>
      <c r="P710" s="6">
        <f t="shared" si="269"/>
        <v>57866.78</v>
      </c>
      <c r="Q710" s="6">
        <f t="shared" si="270"/>
        <v>0</v>
      </c>
      <c r="R710" s="6">
        <f t="shared" si="271"/>
        <v>0</v>
      </c>
      <c r="S710" s="6">
        <f t="shared" si="272"/>
        <v>0</v>
      </c>
      <c r="T710" s="6">
        <f t="shared" si="273"/>
        <v>-57866.78</v>
      </c>
      <c r="U710" t="s">
        <v>751</v>
      </c>
      <c r="V710" t="s">
        <v>54</v>
      </c>
      <c r="W710" s="2">
        <v>57866.78</v>
      </c>
      <c r="X710" s="2">
        <v>0</v>
      </c>
      <c r="Y710" s="2">
        <v>0</v>
      </c>
      <c r="Z710" s="2">
        <v>57866.78</v>
      </c>
      <c r="AA710" s="2">
        <v>0</v>
      </c>
      <c r="AB710" s="3">
        <v>-57866.78</v>
      </c>
    </row>
    <row r="711" spans="1:28">
      <c r="A711" s="5" t="str">
        <f t="shared" si="252"/>
        <v>263</v>
      </c>
      <c r="B711" s="5" t="str">
        <f>VLOOKUP(A711,Vlookups!O:P,2,FALSE)</f>
        <v>FED/GRANT</v>
      </c>
      <c r="C711" s="5" t="str">
        <f t="shared" si="250"/>
        <v>E</v>
      </c>
      <c r="D711" s="5" t="str">
        <f t="shared" si="253"/>
        <v>11</v>
      </c>
      <c r="E711" s="5" t="str">
        <f t="shared" si="251"/>
        <v>63--</v>
      </c>
      <c r="F711" s="5" t="str">
        <f>VLOOKUP(E711,Vlookups!K:M,3,FALSE)</f>
        <v>Op Exp</v>
      </c>
      <c r="G711" s="5" t="str">
        <f t="shared" si="264"/>
        <v>6399</v>
      </c>
      <c r="H711" s="5" t="str">
        <f t="shared" si="265"/>
        <v>GENERAL SUPPLIES</v>
      </c>
      <c r="I711" s="5" t="str">
        <f t="shared" si="266"/>
        <v>999</v>
      </c>
      <c r="J711" s="5" t="str">
        <f>VLOOKUP(I711,Vlookups!A:D,2,FALSE)</f>
        <v>CHARTER WIDE</v>
      </c>
      <c r="K711" s="5" t="str">
        <f>VLOOKUP(I711,Vlookups!A:D,3,FALSE)</f>
        <v>CHARTER WIDE</v>
      </c>
      <c r="L711" s="5" t="str">
        <f t="shared" si="267"/>
        <v>99</v>
      </c>
      <c r="M711" s="5" t="str">
        <f t="shared" si="268"/>
        <v>850</v>
      </c>
      <c r="N711" s="5" t="str">
        <f>VLOOKUP(M711,Vlookups!G:I,2,FALSE)</f>
        <v>DEPUTY SUPT ACADEMICS/STU SERV</v>
      </c>
      <c r="O711" s="5" t="str">
        <f>VLOOKUP(M711,Vlookups!G:I,3,FALSE)</f>
        <v>DSASS</v>
      </c>
      <c r="P711" s="6">
        <f t="shared" si="269"/>
        <v>0</v>
      </c>
      <c r="Q711" s="6">
        <f t="shared" si="270"/>
        <v>0</v>
      </c>
      <c r="R711" s="6">
        <f t="shared" si="271"/>
        <v>0</v>
      </c>
      <c r="S711" s="6">
        <f t="shared" si="272"/>
        <v>57866.78</v>
      </c>
      <c r="T711" s="6">
        <f t="shared" si="273"/>
        <v>57866.78</v>
      </c>
      <c r="U711" t="s">
        <v>752</v>
      </c>
      <c r="V711" t="s">
        <v>54</v>
      </c>
      <c r="W711" s="2">
        <v>0</v>
      </c>
      <c r="X711" s="2">
        <v>0</v>
      </c>
      <c r="Y711" s="2">
        <v>0</v>
      </c>
      <c r="Z711" s="2">
        <v>0</v>
      </c>
      <c r="AA711" s="2">
        <v>57866.78</v>
      </c>
      <c r="AB711" s="2">
        <v>57866.78</v>
      </c>
    </row>
    <row r="712" spans="1:28">
      <c r="A712" s="5" t="str">
        <f t="shared" si="252"/>
        <v>263</v>
      </c>
      <c r="B712" s="5" t="str">
        <f>VLOOKUP(A712,Vlookups!O:P,2,FALSE)</f>
        <v>FED/GRANT</v>
      </c>
      <c r="C712" s="5" t="str">
        <f t="shared" si="250"/>
        <v>E</v>
      </c>
      <c r="D712" s="5" t="str">
        <f t="shared" si="253"/>
        <v>11</v>
      </c>
      <c r="E712" s="5" t="str">
        <f t="shared" si="251"/>
        <v>64--</v>
      </c>
      <c r="F712" s="5" t="str">
        <f>VLOOKUP(E712,Vlookups!K:M,3,FALSE)</f>
        <v>Op Exp</v>
      </c>
      <c r="G712" s="5" t="str">
        <f t="shared" si="264"/>
        <v>6499</v>
      </c>
      <c r="H712" s="5" t="str">
        <f t="shared" si="265"/>
        <v>MISC OP COSTS</v>
      </c>
      <c r="I712" s="5" t="str">
        <f t="shared" si="266"/>
        <v>999</v>
      </c>
      <c r="J712" s="5" t="str">
        <f>VLOOKUP(I712,Vlookups!A:D,2,FALSE)</f>
        <v>CHARTER WIDE</v>
      </c>
      <c r="K712" s="5" t="str">
        <f>VLOOKUP(I712,Vlookups!A:D,3,FALSE)</f>
        <v>CHARTER WIDE</v>
      </c>
      <c r="L712" s="5" t="str">
        <f t="shared" si="267"/>
        <v>99</v>
      </c>
      <c r="M712" s="5" t="str">
        <f t="shared" si="268"/>
        <v>850</v>
      </c>
      <c r="N712" s="5" t="str">
        <f>VLOOKUP(M712,Vlookups!G:I,2,FALSE)</f>
        <v>DEPUTY SUPT ACADEMICS/STU SERV</v>
      </c>
      <c r="O712" s="5" t="str">
        <f>VLOOKUP(M712,Vlookups!G:I,3,FALSE)</f>
        <v>DSASS</v>
      </c>
      <c r="P712" s="6">
        <f t="shared" si="269"/>
        <v>31598</v>
      </c>
      <c r="Q712" s="6">
        <f t="shared" si="270"/>
        <v>0</v>
      </c>
      <c r="R712" s="6">
        <f t="shared" si="271"/>
        <v>0</v>
      </c>
      <c r="S712" s="6">
        <f t="shared" si="272"/>
        <v>0</v>
      </c>
      <c r="T712" s="6">
        <f t="shared" si="273"/>
        <v>-31598</v>
      </c>
      <c r="U712" t="s">
        <v>753</v>
      </c>
      <c r="V712" t="s">
        <v>183</v>
      </c>
      <c r="W712" s="2">
        <v>31598</v>
      </c>
      <c r="X712" s="2">
        <v>0</v>
      </c>
      <c r="Y712" s="2">
        <v>0</v>
      </c>
      <c r="Z712" s="2">
        <v>31598</v>
      </c>
      <c r="AA712" s="2">
        <v>0</v>
      </c>
      <c r="AB712" s="3">
        <v>-31598</v>
      </c>
    </row>
    <row r="713" spans="1:28">
      <c r="A713" s="5" t="str">
        <f t="shared" si="252"/>
        <v>263</v>
      </c>
      <c r="B713" s="5" t="str">
        <f>VLOOKUP(A713,Vlookups!O:P,2,FALSE)</f>
        <v>FED/GRANT</v>
      </c>
      <c r="C713" s="5" t="str">
        <f t="shared" si="250"/>
        <v>E</v>
      </c>
      <c r="D713" s="5" t="str">
        <f t="shared" si="253"/>
        <v>11</v>
      </c>
      <c r="E713" s="5" t="str">
        <f t="shared" si="251"/>
        <v>64--</v>
      </c>
      <c r="F713" s="5" t="str">
        <f>VLOOKUP(E713,Vlookups!K:M,3,FALSE)</f>
        <v>Op Exp</v>
      </c>
      <c r="G713" s="5" t="str">
        <f t="shared" si="264"/>
        <v>6499</v>
      </c>
      <c r="H713" s="5" t="str">
        <f t="shared" si="265"/>
        <v>MISC OP COSTS</v>
      </c>
      <c r="I713" s="5" t="str">
        <f t="shared" si="266"/>
        <v>999</v>
      </c>
      <c r="J713" s="5" t="str">
        <f>VLOOKUP(I713,Vlookups!A:D,2,FALSE)</f>
        <v>CHARTER WIDE</v>
      </c>
      <c r="K713" s="5" t="str">
        <f>VLOOKUP(I713,Vlookups!A:D,3,FALSE)</f>
        <v>CHARTER WIDE</v>
      </c>
      <c r="L713" s="5" t="str">
        <f t="shared" si="267"/>
        <v>99</v>
      </c>
      <c r="M713" s="5" t="str">
        <f t="shared" si="268"/>
        <v>850</v>
      </c>
      <c r="N713" s="5" t="str">
        <f>VLOOKUP(M713,Vlookups!G:I,2,FALSE)</f>
        <v>DEPUTY SUPT ACADEMICS/STU SERV</v>
      </c>
      <c r="O713" s="5" t="str">
        <f>VLOOKUP(M713,Vlookups!G:I,3,FALSE)</f>
        <v>DSASS</v>
      </c>
      <c r="P713" s="6">
        <f t="shared" si="269"/>
        <v>0</v>
      </c>
      <c r="Q713" s="6">
        <f t="shared" si="270"/>
        <v>0</v>
      </c>
      <c r="R713" s="6">
        <f t="shared" si="271"/>
        <v>0</v>
      </c>
      <c r="S713" s="6">
        <f t="shared" si="272"/>
        <v>31598</v>
      </c>
      <c r="T713" s="6">
        <f t="shared" si="273"/>
        <v>31598</v>
      </c>
      <c r="U713" t="s">
        <v>754</v>
      </c>
      <c r="V713" t="s">
        <v>183</v>
      </c>
      <c r="W713" s="2">
        <v>0</v>
      </c>
      <c r="X713" s="2">
        <v>0</v>
      </c>
      <c r="Y713" s="2">
        <v>0</v>
      </c>
      <c r="Z713" s="2">
        <v>0</v>
      </c>
      <c r="AA713" s="2">
        <v>31598</v>
      </c>
      <c r="AB713" s="2">
        <v>31598</v>
      </c>
    </row>
    <row r="714" spans="1:28">
      <c r="A714" s="5" t="str">
        <f t="shared" si="252"/>
        <v>263</v>
      </c>
      <c r="B714" s="5" t="str">
        <f>VLOOKUP(A714,Vlookups!O:P,2,FALSE)</f>
        <v>FED/GRANT</v>
      </c>
      <c r="C714" s="5" t="str">
        <f t="shared" si="250"/>
        <v>E</v>
      </c>
      <c r="D714" s="5" t="str">
        <f t="shared" si="253"/>
        <v>13</v>
      </c>
      <c r="E714" s="5" t="str">
        <f t="shared" si="251"/>
        <v>62--</v>
      </c>
      <c r="F714" s="5" t="str">
        <f>VLOOKUP(E714,Vlookups!K:M,3,FALSE)</f>
        <v>Op Exp</v>
      </c>
      <c r="G714" s="5" t="str">
        <f t="shared" si="264"/>
        <v>6299</v>
      </c>
      <c r="H714" s="5" t="str">
        <f t="shared" si="265"/>
        <v>MISC. CONTRACTED SERVICE</v>
      </c>
      <c r="I714" s="5" t="str">
        <f t="shared" si="266"/>
        <v>001</v>
      </c>
      <c r="J714" s="5" t="str">
        <f>VLOOKUP(I714,Vlookups!A:D,2,FALSE)</f>
        <v>GARLAND ELEMENTARY SCHOOL</v>
      </c>
      <c r="K714" s="5" t="str">
        <f>VLOOKUP(I714,Vlookups!A:D,3,FALSE)</f>
        <v>GARLAND K8</v>
      </c>
      <c r="L714" s="5" t="str">
        <f t="shared" si="267"/>
        <v>25</v>
      </c>
      <c r="M714" s="5" t="str">
        <f t="shared" si="268"/>
        <v>859</v>
      </c>
      <c r="N714" s="5" t="str">
        <f>VLOOKUP(M714,Vlookups!G:I,2,FALSE)</f>
        <v>PROFESSIONAL DEVELOPMENT</v>
      </c>
      <c r="O714" s="5" t="str">
        <f>VLOOKUP(M714,Vlookups!G:I,3,FALSE)</f>
        <v>DSASS</v>
      </c>
      <c r="P714" s="6">
        <f t="shared" si="269"/>
        <v>659.69</v>
      </c>
      <c r="Q714" s="6">
        <f t="shared" si="270"/>
        <v>0</v>
      </c>
      <c r="R714" s="6">
        <f t="shared" si="271"/>
        <v>659.69</v>
      </c>
      <c r="S714" s="6">
        <f t="shared" si="272"/>
        <v>0</v>
      </c>
      <c r="T714" s="6">
        <f t="shared" si="273"/>
        <v>-659.69</v>
      </c>
      <c r="U714" t="s">
        <v>755</v>
      </c>
      <c r="V714" t="s">
        <v>49</v>
      </c>
      <c r="W714" s="2">
        <v>659.69</v>
      </c>
      <c r="X714" s="2">
        <v>0</v>
      </c>
      <c r="Y714" s="2">
        <v>659.69</v>
      </c>
      <c r="Z714" s="2">
        <v>0</v>
      </c>
      <c r="AA714" s="2">
        <v>0</v>
      </c>
      <c r="AB714" s="3">
        <v>-659.69</v>
      </c>
    </row>
    <row r="715" spans="1:28">
      <c r="A715" s="5" t="str">
        <f t="shared" si="252"/>
        <v>263</v>
      </c>
      <c r="B715" s="5" t="str">
        <f>VLOOKUP(A715,Vlookups!O:P,2,FALSE)</f>
        <v>FED/GRANT</v>
      </c>
      <c r="C715" s="5" t="str">
        <f t="shared" si="250"/>
        <v>E</v>
      </c>
      <c r="D715" s="5" t="str">
        <f t="shared" si="253"/>
        <v>13</v>
      </c>
      <c r="E715" s="5" t="str">
        <f t="shared" si="251"/>
        <v>62--</v>
      </c>
      <c r="F715" s="5" t="str">
        <f>VLOOKUP(E715,Vlookups!K:M,3,FALSE)</f>
        <v>Op Exp</v>
      </c>
      <c r="G715" s="5" t="str">
        <f t="shared" si="264"/>
        <v>6299</v>
      </c>
      <c r="H715" s="5" t="str">
        <f t="shared" si="265"/>
        <v>MISC. CONTRACTED SERVICE</v>
      </c>
      <c r="I715" s="5" t="str">
        <f t="shared" si="266"/>
        <v>001</v>
      </c>
      <c r="J715" s="5" t="str">
        <f>VLOOKUP(I715,Vlookups!A:D,2,FALSE)</f>
        <v>GARLAND ELEMENTARY SCHOOL</v>
      </c>
      <c r="K715" s="5" t="str">
        <f>VLOOKUP(I715,Vlookups!A:D,3,FALSE)</f>
        <v>GARLAND K8</v>
      </c>
      <c r="L715" s="5" t="str">
        <f t="shared" si="267"/>
        <v>25</v>
      </c>
      <c r="M715" s="5" t="str">
        <f t="shared" si="268"/>
        <v>859</v>
      </c>
      <c r="N715" s="5" t="str">
        <f>VLOOKUP(M715,Vlookups!G:I,2,FALSE)</f>
        <v>PROFESSIONAL DEVELOPMENT</v>
      </c>
      <c r="O715" s="5" t="str">
        <f>VLOOKUP(M715,Vlookups!G:I,3,FALSE)</f>
        <v>DSASS</v>
      </c>
      <c r="P715" s="6">
        <f t="shared" si="269"/>
        <v>0</v>
      </c>
      <c r="Q715" s="6">
        <f t="shared" si="270"/>
        <v>0</v>
      </c>
      <c r="R715" s="6">
        <f t="shared" si="271"/>
        <v>0</v>
      </c>
      <c r="S715" s="6">
        <f t="shared" si="272"/>
        <v>659.69</v>
      </c>
      <c r="T715" s="6">
        <f t="shared" si="273"/>
        <v>659.69</v>
      </c>
      <c r="U715" t="s">
        <v>756</v>
      </c>
      <c r="V715" t="s">
        <v>49</v>
      </c>
      <c r="W715" s="2">
        <v>0</v>
      </c>
      <c r="X715" s="2">
        <v>0</v>
      </c>
      <c r="Y715" s="2">
        <v>0</v>
      </c>
      <c r="Z715" s="2">
        <v>0</v>
      </c>
      <c r="AA715" s="2">
        <v>659.69</v>
      </c>
      <c r="AB715" s="2">
        <v>659.69</v>
      </c>
    </row>
    <row r="716" spans="1:28">
      <c r="A716" s="5" t="str">
        <f t="shared" si="252"/>
        <v>263</v>
      </c>
      <c r="B716" s="5" t="str">
        <f>VLOOKUP(A716,Vlookups!O:P,2,FALSE)</f>
        <v>FED/GRANT</v>
      </c>
      <c r="C716" s="5" t="str">
        <f t="shared" si="250"/>
        <v>E</v>
      </c>
      <c r="D716" s="5" t="str">
        <f t="shared" si="253"/>
        <v>13</v>
      </c>
      <c r="E716" s="5" t="str">
        <f t="shared" si="251"/>
        <v>62--</v>
      </c>
      <c r="F716" s="5" t="str">
        <f>VLOOKUP(E716,Vlookups!K:M,3,FALSE)</f>
        <v>Op Exp</v>
      </c>
      <c r="G716" s="5" t="str">
        <f t="shared" si="264"/>
        <v>6299</v>
      </c>
      <c r="H716" s="5" t="str">
        <f t="shared" si="265"/>
        <v>MISC. CONTRACTED SERVICE</v>
      </c>
      <c r="I716" s="5" t="str">
        <f t="shared" si="266"/>
        <v>004</v>
      </c>
      <c r="J716" s="5" t="str">
        <f>VLOOKUP(I716,Vlookups!A:D,2,FALSE)</f>
        <v>ARLINGTON ELEMENTARY SCHOOL</v>
      </c>
      <c r="K716" s="5" t="str">
        <f>VLOOKUP(I716,Vlookups!A:D,3,FALSE)</f>
        <v>ARLINGTON K8</v>
      </c>
      <c r="L716" s="5" t="str">
        <f t="shared" si="267"/>
        <v>25</v>
      </c>
      <c r="M716" s="5" t="str">
        <f t="shared" si="268"/>
        <v>859</v>
      </c>
      <c r="N716" s="5" t="str">
        <f>VLOOKUP(M716,Vlookups!G:I,2,FALSE)</f>
        <v>PROFESSIONAL DEVELOPMENT</v>
      </c>
      <c r="O716" s="5" t="str">
        <f>VLOOKUP(M716,Vlookups!G:I,3,FALSE)</f>
        <v>DSASS</v>
      </c>
      <c r="P716" s="6">
        <f t="shared" si="269"/>
        <v>659.69</v>
      </c>
      <c r="Q716" s="6">
        <f t="shared" si="270"/>
        <v>0</v>
      </c>
      <c r="R716" s="6">
        <f t="shared" si="271"/>
        <v>659.69</v>
      </c>
      <c r="S716" s="6">
        <f t="shared" si="272"/>
        <v>0</v>
      </c>
      <c r="T716" s="6">
        <f t="shared" si="273"/>
        <v>-659.69</v>
      </c>
      <c r="U716" t="s">
        <v>757</v>
      </c>
      <c r="V716" t="s">
        <v>49</v>
      </c>
      <c r="W716" s="2">
        <v>659.69</v>
      </c>
      <c r="X716" s="2">
        <v>0</v>
      </c>
      <c r="Y716" s="2">
        <v>659.69</v>
      </c>
      <c r="Z716" s="2">
        <v>0</v>
      </c>
      <c r="AA716" s="2">
        <v>0</v>
      </c>
      <c r="AB716" s="3">
        <v>-659.69</v>
      </c>
    </row>
    <row r="717" spans="1:28">
      <c r="A717" s="5" t="str">
        <f t="shared" si="252"/>
        <v>263</v>
      </c>
      <c r="B717" s="5" t="str">
        <f>VLOOKUP(A717,Vlookups!O:P,2,FALSE)</f>
        <v>FED/GRANT</v>
      </c>
      <c r="C717" s="5" t="str">
        <f t="shared" si="250"/>
        <v>E</v>
      </c>
      <c r="D717" s="5" t="str">
        <f t="shared" si="253"/>
        <v>13</v>
      </c>
      <c r="E717" s="5" t="str">
        <f t="shared" si="251"/>
        <v>62--</v>
      </c>
      <c r="F717" s="5" t="str">
        <f>VLOOKUP(E717,Vlookups!K:M,3,FALSE)</f>
        <v>Op Exp</v>
      </c>
      <c r="G717" s="5" t="str">
        <f t="shared" si="264"/>
        <v>6299</v>
      </c>
      <c r="H717" s="5" t="str">
        <f t="shared" si="265"/>
        <v>MISC. CONTRACTED SERVICE</v>
      </c>
      <c r="I717" s="5" t="str">
        <f t="shared" si="266"/>
        <v>004</v>
      </c>
      <c r="J717" s="5" t="str">
        <f>VLOOKUP(I717,Vlookups!A:D,2,FALSE)</f>
        <v>ARLINGTON ELEMENTARY SCHOOL</v>
      </c>
      <c r="K717" s="5" t="str">
        <f>VLOOKUP(I717,Vlookups!A:D,3,FALSE)</f>
        <v>ARLINGTON K8</v>
      </c>
      <c r="L717" s="5" t="str">
        <f t="shared" si="267"/>
        <v>25</v>
      </c>
      <c r="M717" s="5" t="str">
        <f t="shared" si="268"/>
        <v>859</v>
      </c>
      <c r="N717" s="5" t="str">
        <f>VLOOKUP(M717,Vlookups!G:I,2,FALSE)</f>
        <v>PROFESSIONAL DEVELOPMENT</v>
      </c>
      <c r="O717" s="5" t="str">
        <f>VLOOKUP(M717,Vlookups!G:I,3,FALSE)</f>
        <v>DSASS</v>
      </c>
      <c r="P717" s="6">
        <f t="shared" si="269"/>
        <v>0</v>
      </c>
      <c r="Q717" s="6">
        <f t="shared" si="270"/>
        <v>0</v>
      </c>
      <c r="R717" s="6">
        <f t="shared" si="271"/>
        <v>0</v>
      </c>
      <c r="S717" s="6">
        <f t="shared" si="272"/>
        <v>659.69</v>
      </c>
      <c r="T717" s="6">
        <f t="shared" si="273"/>
        <v>659.69</v>
      </c>
      <c r="U717" t="s">
        <v>758</v>
      </c>
      <c r="V717" t="s">
        <v>49</v>
      </c>
      <c r="W717" s="2">
        <v>0</v>
      </c>
      <c r="X717" s="2">
        <v>0</v>
      </c>
      <c r="Y717" s="2">
        <v>0</v>
      </c>
      <c r="Z717" s="2">
        <v>0</v>
      </c>
      <c r="AA717" s="2">
        <v>659.69</v>
      </c>
      <c r="AB717" s="2">
        <v>659.69</v>
      </c>
    </row>
    <row r="718" spans="1:28">
      <c r="A718" s="5" t="str">
        <f t="shared" si="252"/>
        <v>263</v>
      </c>
      <c r="B718" s="5" t="str">
        <f>VLOOKUP(A718,Vlookups!O:P,2,FALSE)</f>
        <v>FED/GRANT</v>
      </c>
      <c r="C718" s="5" t="str">
        <f t="shared" si="250"/>
        <v>E</v>
      </c>
      <c r="D718" s="5" t="str">
        <f t="shared" si="253"/>
        <v>13</v>
      </c>
      <c r="E718" s="5" t="str">
        <f t="shared" si="251"/>
        <v>62--</v>
      </c>
      <c r="F718" s="5" t="str">
        <f>VLOOKUP(E718,Vlookups!K:M,3,FALSE)</f>
        <v>Op Exp</v>
      </c>
      <c r="G718" s="5" t="str">
        <f t="shared" si="264"/>
        <v>6299</v>
      </c>
      <c r="H718" s="5" t="str">
        <f t="shared" si="265"/>
        <v>MISC. CONTRACTED SERVICE</v>
      </c>
      <c r="I718" s="5" t="str">
        <f t="shared" si="266"/>
        <v>007</v>
      </c>
      <c r="J718" s="5" t="str">
        <f>VLOOKUP(I718,Vlookups!A:D,2,FALSE)</f>
        <v>KELLER ELEMENTARY SCHOOL</v>
      </c>
      <c r="K718" s="5" t="str">
        <f>VLOOKUP(I718,Vlookups!A:D,3,FALSE)</f>
        <v>KELLER K8</v>
      </c>
      <c r="L718" s="5" t="str">
        <f t="shared" si="267"/>
        <v>25</v>
      </c>
      <c r="M718" s="5" t="str">
        <f t="shared" si="268"/>
        <v>859</v>
      </c>
      <c r="N718" s="5" t="str">
        <f>VLOOKUP(M718,Vlookups!G:I,2,FALSE)</f>
        <v>PROFESSIONAL DEVELOPMENT</v>
      </c>
      <c r="O718" s="5" t="str">
        <f>VLOOKUP(M718,Vlookups!G:I,3,FALSE)</f>
        <v>DSASS</v>
      </c>
      <c r="P718" s="6">
        <f t="shared" si="269"/>
        <v>659.69</v>
      </c>
      <c r="Q718" s="6">
        <f t="shared" si="270"/>
        <v>0</v>
      </c>
      <c r="R718" s="6">
        <f t="shared" si="271"/>
        <v>659.69</v>
      </c>
      <c r="S718" s="6">
        <f t="shared" si="272"/>
        <v>0</v>
      </c>
      <c r="T718" s="6">
        <f t="shared" si="273"/>
        <v>-659.69</v>
      </c>
      <c r="U718" t="s">
        <v>759</v>
      </c>
      <c r="V718" t="s">
        <v>49</v>
      </c>
      <c r="W718" s="2">
        <v>659.69</v>
      </c>
      <c r="X718" s="2">
        <v>0</v>
      </c>
      <c r="Y718" s="2">
        <v>659.69</v>
      </c>
      <c r="Z718" s="2">
        <v>0</v>
      </c>
      <c r="AA718" s="2">
        <v>0</v>
      </c>
      <c r="AB718" s="3">
        <v>-659.69</v>
      </c>
    </row>
    <row r="719" spans="1:28">
      <c r="A719" s="5" t="str">
        <f t="shared" si="252"/>
        <v>263</v>
      </c>
      <c r="B719" s="5" t="str">
        <f>VLOOKUP(A719,Vlookups!O:P,2,FALSE)</f>
        <v>FED/GRANT</v>
      </c>
      <c r="C719" s="5" t="str">
        <f t="shared" si="250"/>
        <v>E</v>
      </c>
      <c r="D719" s="5" t="str">
        <f t="shared" si="253"/>
        <v>13</v>
      </c>
      <c r="E719" s="5" t="str">
        <f t="shared" si="251"/>
        <v>62--</v>
      </c>
      <c r="F719" s="5" t="str">
        <f>VLOOKUP(E719,Vlookups!K:M,3,FALSE)</f>
        <v>Op Exp</v>
      </c>
      <c r="G719" s="5" t="str">
        <f t="shared" ref="G719:G743" si="274">MID(U719,10,4)</f>
        <v>6299</v>
      </c>
      <c r="H719" s="5" t="str">
        <f t="shared" ref="H719:H743" si="275">V719</f>
        <v>MISC. CONTRACTED SERVICE</v>
      </c>
      <c r="I719" s="5" t="str">
        <f t="shared" ref="I719:I743" si="276">LEFT(RIGHT(U719,12),3)</f>
        <v>007</v>
      </c>
      <c r="J719" s="5" t="str">
        <f>VLOOKUP(I719,Vlookups!A:D,2,FALSE)</f>
        <v>KELLER ELEMENTARY SCHOOL</v>
      </c>
      <c r="K719" s="5" t="str">
        <f>VLOOKUP(I719,Vlookups!A:D,3,FALSE)</f>
        <v>KELLER K8</v>
      </c>
      <c r="L719" s="5" t="str">
        <f t="shared" ref="L719:L743" si="277">LEFT(RIGHT(U719,6),2)</f>
        <v>25</v>
      </c>
      <c r="M719" s="5" t="str">
        <f t="shared" ref="M719:M743" si="278">RIGHT(U719,3)</f>
        <v>859</v>
      </c>
      <c r="N719" s="5" t="str">
        <f>VLOOKUP(M719,Vlookups!G:I,2,FALSE)</f>
        <v>PROFESSIONAL DEVELOPMENT</v>
      </c>
      <c r="O719" s="5" t="str">
        <f>VLOOKUP(M719,Vlookups!G:I,3,FALSE)</f>
        <v>DSASS</v>
      </c>
      <c r="P719" s="6">
        <f t="shared" ref="P719:P743" si="279">W719</f>
        <v>0</v>
      </c>
      <c r="Q719" s="6">
        <f t="shared" ref="Q719:Q743" si="280">X719</f>
        <v>0</v>
      </c>
      <c r="R719" s="6">
        <f t="shared" ref="R719:R743" si="281">Y719</f>
        <v>0</v>
      </c>
      <c r="S719" s="6">
        <f t="shared" ref="S719:S743" si="282">AA719</f>
        <v>659.69</v>
      </c>
      <c r="T719" s="6">
        <f t="shared" ref="T719:T743" si="283">AB719</f>
        <v>659.69</v>
      </c>
      <c r="U719" t="s">
        <v>760</v>
      </c>
      <c r="V719" t="s">
        <v>49</v>
      </c>
      <c r="W719" s="2">
        <v>0</v>
      </c>
      <c r="X719" s="2">
        <v>0</v>
      </c>
      <c r="Y719" s="2">
        <v>0</v>
      </c>
      <c r="Z719" s="2">
        <v>0</v>
      </c>
      <c r="AA719" s="2">
        <v>659.69</v>
      </c>
      <c r="AB719" s="2">
        <v>659.69</v>
      </c>
    </row>
    <row r="720" spans="1:28">
      <c r="A720" s="5" t="str">
        <f t="shared" si="252"/>
        <v>263</v>
      </c>
      <c r="B720" s="5" t="str">
        <f>VLOOKUP(A720,Vlookups!O:P,2,FALSE)</f>
        <v>FED/GRANT</v>
      </c>
      <c r="C720" s="5" t="str">
        <f t="shared" si="250"/>
        <v>E</v>
      </c>
      <c r="D720" s="5" t="str">
        <f t="shared" si="253"/>
        <v>13</v>
      </c>
      <c r="E720" s="5" t="str">
        <f t="shared" si="251"/>
        <v>62--</v>
      </c>
      <c r="F720" s="5" t="str">
        <f>VLOOKUP(E720,Vlookups!K:M,3,FALSE)</f>
        <v>Op Exp</v>
      </c>
      <c r="G720" s="5" t="str">
        <f t="shared" si="274"/>
        <v>6299</v>
      </c>
      <c r="H720" s="5" t="str">
        <f t="shared" si="275"/>
        <v>MISC. CONTRACTED SERVICE</v>
      </c>
      <c r="I720" s="5" t="str">
        <f t="shared" si="276"/>
        <v>010</v>
      </c>
      <c r="J720" s="5" t="str">
        <f>VLOOKUP(I720,Vlookups!A:D,2,FALSE)</f>
        <v>GRAND PRAIRIE ELEMENTARY SCHOO</v>
      </c>
      <c r="K720" s="5" t="str">
        <f>VLOOKUP(I720,Vlookups!A:D,3,FALSE)</f>
        <v>GRAND PR K8</v>
      </c>
      <c r="L720" s="5" t="str">
        <f t="shared" si="277"/>
        <v>25</v>
      </c>
      <c r="M720" s="5" t="str">
        <f t="shared" si="278"/>
        <v>859</v>
      </c>
      <c r="N720" s="5" t="str">
        <f>VLOOKUP(M720,Vlookups!G:I,2,FALSE)</f>
        <v>PROFESSIONAL DEVELOPMENT</v>
      </c>
      <c r="O720" s="5" t="str">
        <f>VLOOKUP(M720,Vlookups!G:I,3,FALSE)</f>
        <v>DSASS</v>
      </c>
      <c r="P720" s="6">
        <f t="shared" si="279"/>
        <v>659.69</v>
      </c>
      <c r="Q720" s="6">
        <f t="shared" si="280"/>
        <v>0</v>
      </c>
      <c r="R720" s="6">
        <f t="shared" si="281"/>
        <v>659.69</v>
      </c>
      <c r="S720" s="6">
        <f t="shared" si="282"/>
        <v>0</v>
      </c>
      <c r="T720" s="6">
        <f t="shared" si="283"/>
        <v>-659.69</v>
      </c>
      <c r="U720" t="s">
        <v>761</v>
      </c>
      <c r="V720" t="s">
        <v>49</v>
      </c>
      <c r="W720" s="2">
        <v>659.69</v>
      </c>
      <c r="X720" s="2">
        <v>0</v>
      </c>
      <c r="Y720" s="2">
        <v>659.69</v>
      </c>
      <c r="Z720" s="2">
        <v>0</v>
      </c>
      <c r="AA720" s="2">
        <v>0</v>
      </c>
      <c r="AB720" s="3">
        <v>-659.69</v>
      </c>
    </row>
    <row r="721" spans="1:28">
      <c r="A721" s="5" t="str">
        <f t="shared" si="252"/>
        <v>263</v>
      </c>
      <c r="B721" s="5" t="str">
        <f>VLOOKUP(A721,Vlookups!O:P,2,FALSE)</f>
        <v>FED/GRANT</v>
      </c>
      <c r="C721" s="5" t="str">
        <f t="shared" si="250"/>
        <v>E</v>
      </c>
      <c r="D721" s="5" t="str">
        <f t="shared" si="253"/>
        <v>13</v>
      </c>
      <c r="E721" s="5" t="str">
        <f t="shared" si="251"/>
        <v>62--</v>
      </c>
      <c r="F721" s="5" t="str">
        <f>VLOOKUP(E721,Vlookups!K:M,3,FALSE)</f>
        <v>Op Exp</v>
      </c>
      <c r="G721" s="5" t="str">
        <f t="shared" si="274"/>
        <v>6299</v>
      </c>
      <c r="H721" s="5" t="str">
        <f t="shared" si="275"/>
        <v>MISC. CONTRACTED SERVICE</v>
      </c>
      <c r="I721" s="5" t="str">
        <f t="shared" si="276"/>
        <v>010</v>
      </c>
      <c r="J721" s="5" t="str">
        <f>VLOOKUP(I721,Vlookups!A:D,2,FALSE)</f>
        <v>GRAND PRAIRIE ELEMENTARY SCHOO</v>
      </c>
      <c r="K721" s="5" t="str">
        <f>VLOOKUP(I721,Vlookups!A:D,3,FALSE)</f>
        <v>GRAND PR K8</v>
      </c>
      <c r="L721" s="5" t="str">
        <f t="shared" si="277"/>
        <v>25</v>
      </c>
      <c r="M721" s="5" t="str">
        <f t="shared" si="278"/>
        <v>859</v>
      </c>
      <c r="N721" s="5" t="str">
        <f>VLOOKUP(M721,Vlookups!G:I,2,FALSE)</f>
        <v>PROFESSIONAL DEVELOPMENT</v>
      </c>
      <c r="O721" s="5" t="str">
        <f>VLOOKUP(M721,Vlookups!G:I,3,FALSE)</f>
        <v>DSASS</v>
      </c>
      <c r="P721" s="6">
        <f t="shared" si="279"/>
        <v>0</v>
      </c>
      <c r="Q721" s="6">
        <f t="shared" si="280"/>
        <v>0</v>
      </c>
      <c r="R721" s="6">
        <f t="shared" si="281"/>
        <v>0</v>
      </c>
      <c r="S721" s="6">
        <f t="shared" si="282"/>
        <v>659.69</v>
      </c>
      <c r="T721" s="6">
        <f t="shared" si="283"/>
        <v>659.69</v>
      </c>
      <c r="U721" t="s">
        <v>762</v>
      </c>
      <c r="V721" t="s">
        <v>49</v>
      </c>
      <c r="W721" s="2">
        <v>0</v>
      </c>
      <c r="X721" s="2">
        <v>0</v>
      </c>
      <c r="Y721" s="2">
        <v>0</v>
      </c>
      <c r="Z721" s="2">
        <v>0</v>
      </c>
      <c r="AA721" s="2">
        <v>659.69</v>
      </c>
      <c r="AB721" s="2">
        <v>659.69</v>
      </c>
    </row>
    <row r="722" spans="1:28">
      <c r="A722" s="5" t="str">
        <f t="shared" si="252"/>
        <v>263</v>
      </c>
      <c r="B722" s="5" t="str">
        <f>VLOOKUP(A722,Vlookups!O:P,2,FALSE)</f>
        <v>FED/GRANT</v>
      </c>
      <c r="C722" s="5" t="str">
        <f t="shared" si="250"/>
        <v>E</v>
      </c>
      <c r="D722" s="5" t="str">
        <f t="shared" si="253"/>
        <v>13</v>
      </c>
      <c r="E722" s="5" t="str">
        <f t="shared" si="251"/>
        <v>62--</v>
      </c>
      <c r="F722" s="5" t="str">
        <f>VLOOKUP(E722,Vlookups!K:M,3,FALSE)</f>
        <v>Op Exp</v>
      </c>
      <c r="G722" s="5" t="str">
        <f t="shared" si="274"/>
        <v>6299</v>
      </c>
      <c r="H722" s="5" t="str">
        <f t="shared" si="275"/>
        <v>MISC. CONTRACTED SERVICE</v>
      </c>
      <c r="I722" s="5" t="str">
        <f t="shared" si="276"/>
        <v>012</v>
      </c>
      <c r="J722" s="5" t="str">
        <f>VLOOKUP(I722,Vlookups!A:D,2,FALSE)</f>
        <v>NORTH RICHLAND HILLS ELEMENTAR</v>
      </c>
      <c r="K722" s="5" t="str">
        <f>VLOOKUP(I722,Vlookups!A:D,3,FALSE)</f>
        <v>NORTH RICHLAND HILLS K8</v>
      </c>
      <c r="L722" s="5" t="str">
        <f t="shared" si="277"/>
        <v>25</v>
      </c>
      <c r="M722" s="5" t="str">
        <f t="shared" si="278"/>
        <v>859</v>
      </c>
      <c r="N722" s="5" t="str">
        <f>VLOOKUP(M722,Vlookups!G:I,2,FALSE)</f>
        <v>PROFESSIONAL DEVELOPMENT</v>
      </c>
      <c r="O722" s="5" t="str">
        <f>VLOOKUP(M722,Vlookups!G:I,3,FALSE)</f>
        <v>DSASS</v>
      </c>
      <c r="P722" s="6">
        <f t="shared" si="279"/>
        <v>659.69</v>
      </c>
      <c r="Q722" s="6">
        <f t="shared" si="280"/>
        <v>0</v>
      </c>
      <c r="R722" s="6">
        <f t="shared" si="281"/>
        <v>659.69</v>
      </c>
      <c r="S722" s="6">
        <f t="shared" si="282"/>
        <v>0</v>
      </c>
      <c r="T722" s="6">
        <f t="shared" si="283"/>
        <v>-659.69</v>
      </c>
      <c r="U722" t="s">
        <v>763</v>
      </c>
      <c r="V722" t="s">
        <v>49</v>
      </c>
      <c r="W722" s="2">
        <v>659.69</v>
      </c>
      <c r="X722" s="2">
        <v>0</v>
      </c>
      <c r="Y722" s="2">
        <v>659.69</v>
      </c>
      <c r="Z722" s="2">
        <v>0</v>
      </c>
      <c r="AA722" s="2">
        <v>0</v>
      </c>
      <c r="AB722" s="3">
        <v>-659.69</v>
      </c>
    </row>
    <row r="723" spans="1:28">
      <c r="A723" s="5" t="str">
        <f t="shared" si="252"/>
        <v>263</v>
      </c>
      <c r="B723" s="5" t="str">
        <f>VLOOKUP(A723,Vlookups!O:P,2,FALSE)</f>
        <v>FED/GRANT</v>
      </c>
      <c r="C723" s="5" t="str">
        <f t="shared" si="250"/>
        <v>E</v>
      </c>
      <c r="D723" s="5" t="str">
        <f t="shared" si="253"/>
        <v>13</v>
      </c>
      <c r="E723" s="5" t="str">
        <f t="shared" si="251"/>
        <v>62--</v>
      </c>
      <c r="F723" s="5" t="str">
        <f>VLOOKUP(E723,Vlookups!K:M,3,FALSE)</f>
        <v>Op Exp</v>
      </c>
      <c r="G723" s="5" t="str">
        <f t="shared" si="274"/>
        <v>6299</v>
      </c>
      <c r="H723" s="5" t="str">
        <f t="shared" si="275"/>
        <v>MISC. CONTRACTED SERVICE</v>
      </c>
      <c r="I723" s="5" t="str">
        <f t="shared" si="276"/>
        <v>012</v>
      </c>
      <c r="J723" s="5" t="str">
        <f>VLOOKUP(I723,Vlookups!A:D,2,FALSE)</f>
        <v>NORTH RICHLAND HILLS ELEMENTAR</v>
      </c>
      <c r="K723" s="5" t="str">
        <f>VLOOKUP(I723,Vlookups!A:D,3,FALSE)</f>
        <v>NORTH RICHLAND HILLS K8</v>
      </c>
      <c r="L723" s="5" t="str">
        <f t="shared" si="277"/>
        <v>25</v>
      </c>
      <c r="M723" s="5" t="str">
        <f t="shared" si="278"/>
        <v>859</v>
      </c>
      <c r="N723" s="5" t="str">
        <f>VLOOKUP(M723,Vlookups!G:I,2,FALSE)</f>
        <v>PROFESSIONAL DEVELOPMENT</v>
      </c>
      <c r="O723" s="5" t="str">
        <f>VLOOKUP(M723,Vlookups!G:I,3,FALSE)</f>
        <v>DSASS</v>
      </c>
      <c r="P723" s="6">
        <f t="shared" si="279"/>
        <v>0</v>
      </c>
      <c r="Q723" s="6">
        <f t="shared" si="280"/>
        <v>0</v>
      </c>
      <c r="R723" s="6">
        <f t="shared" si="281"/>
        <v>0</v>
      </c>
      <c r="S723" s="6">
        <f t="shared" si="282"/>
        <v>659.69</v>
      </c>
      <c r="T723" s="6">
        <f t="shared" si="283"/>
        <v>659.69</v>
      </c>
      <c r="U723" t="s">
        <v>764</v>
      </c>
      <c r="V723" t="s">
        <v>49</v>
      </c>
      <c r="W723" s="2">
        <v>0</v>
      </c>
      <c r="X723" s="2">
        <v>0</v>
      </c>
      <c r="Y723" s="2">
        <v>0</v>
      </c>
      <c r="Z723" s="2">
        <v>0</v>
      </c>
      <c r="AA723" s="2">
        <v>659.69</v>
      </c>
      <c r="AB723" s="2">
        <v>659.69</v>
      </c>
    </row>
    <row r="724" spans="1:28">
      <c r="A724" s="5" t="str">
        <f t="shared" si="252"/>
        <v>263</v>
      </c>
      <c r="B724" s="5" t="str">
        <f>VLOOKUP(A724,Vlookups!O:P,2,FALSE)</f>
        <v>FED/GRANT</v>
      </c>
      <c r="C724" s="5" t="str">
        <f t="shared" si="250"/>
        <v>E</v>
      </c>
      <c r="D724" s="5" t="str">
        <f t="shared" si="253"/>
        <v>13</v>
      </c>
      <c r="E724" s="5" t="str">
        <f t="shared" si="251"/>
        <v>62--</v>
      </c>
      <c r="F724" s="5" t="str">
        <f>VLOOKUP(E724,Vlookups!K:M,3,FALSE)</f>
        <v>Op Exp</v>
      </c>
      <c r="G724" s="5" t="str">
        <f t="shared" si="274"/>
        <v>6299</v>
      </c>
      <c r="H724" s="5" t="str">
        <f t="shared" si="275"/>
        <v>MISC. CONTRACTED SERVICE</v>
      </c>
      <c r="I724" s="5" t="str">
        <f t="shared" si="276"/>
        <v>014</v>
      </c>
      <c r="J724" s="5" t="str">
        <f>VLOOKUP(I724,Vlookups!A:D,2,FALSE)</f>
        <v>KATY ELEMENTARY SCHOOL</v>
      </c>
      <c r="K724" s="5" t="str">
        <f>VLOOKUP(I724,Vlookups!A:D,3,FALSE)</f>
        <v>KATY K8</v>
      </c>
      <c r="L724" s="5" t="str">
        <f t="shared" si="277"/>
        <v>25</v>
      </c>
      <c r="M724" s="5" t="str">
        <f t="shared" si="278"/>
        <v>859</v>
      </c>
      <c r="N724" s="5" t="str">
        <f>VLOOKUP(M724,Vlookups!G:I,2,FALSE)</f>
        <v>PROFESSIONAL DEVELOPMENT</v>
      </c>
      <c r="O724" s="5" t="str">
        <f>VLOOKUP(M724,Vlookups!G:I,3,FALSE)</f>
        <v>DSASS</v>
      </c>
      <c r="P724" s="6">
        <f t="shared" si="279"/>
        <v>659.69</v>
      </c>
      <c r="Q724" s="6">
        <f t="shared" si="280"/>
        <v>0</v>
      </c>
      <c r="R724" s="6">
        <f t="shared" si="281"/>
        <v>659.69</v>
      </c>
      <c r="S724" s="6">
        <f t="shared" si="282"/>
        <v>0</v>
      </c>
      <c r="T724" s="6">
        <f t="shared" si="283"/>
        <v>-659.69</v>
      </c>
      <c r="U724" t="s">
        <v>765</v>
      </c>
      <c r="V724" t="s">
        <v>49</v>
      </c>
      <c r="W724" s="2">
        <v>659.69</v>
      </c>
      <c r="X724" s="2">
        <v>0</v>
      </c>
      <c r="Y724" s="2">
        <v>659.69</v>
      </c>
      <c r="Z724" s="2">
        <v>0</v>
      </c>
      <c r="AA724" s="2">
        <v>0</v>
      </c>
      <c r="AB724" s="3">
        <v>-659.69</v>
      </c>
    </row>
    <row r="725" spans="1:28">
      <c r="A725" s="5" t="str">
        <f t="shared" si="252"/>
        <v>263</v>
      </c>
      <c r="B725" s="5" t="str">
        <f>VLOOKUP(A725,Vlookups!O:P,2,FALSE)</f>
        <v>FED/GRANT</v>
      </c>
      <c r="C725" s="5" t="str">
        <f t="shared" si="250"/>
        <v>E</v>
      </c>
      <c r="D725" s="5" t="str">
        <f t="shared" si="253"/>
        <v>13</v>
      </c>
      <c r="E725" s="5" t="str">
        <f t="shared" si="251"/>
        <v>62--</v>
      </c>
      <c r="F725" s="5" t="str">
        <f>VLOOKUP(E725,Vlookups!K:M,3,FALSE)</f>
        <v>Op Exp</v>
      </c>
      <c r="G725" s="5" t="str">
        <f t="shared" si="274"/>
        <v>6299</v>
      </c>
      <c r="H725" s="5" t="str">
        <f t="shared" si="275"/>
        <v>MISC. CONTRACTED SERVICE</v>
      </c>
      <c r="I725" s="5" t="str">
        <f t="shared" si="276"/>
        <v>014</v>
      </c>
      <c r="J725" s="5" t="str">
        <f>VLOOKUP(I725,Vlookups!A:D,2,FALSE)</f>
        <v>KATY ELEMENTARY SCHOOL</v>
      </c>
      <c r="K725" s="5" t="str">
        <f>VLOOKUP(I725,Vlookups!A:D,3,FALSE)</f>
        <v>KATY K8</v>
      </c>
      <c r="L725" s="5" t="str">
        <f t="shared" si="277"/>
        <v>25</v>
      </c>
      <c r="M725" s="5" t="str">
        <f t="shared" si="278"/>
        <v>859</v>
      </c>
      <c r="N725" s="5" t="str">
        <f>VLOOKUP(M725,Vlookups!G:I,2,FALSE)</f>
        <v>PROFESSIONAL DEVELOPMENT</v>
      </c>
      <c r="O725" s="5" t="str">
        <f>VLOOKUP(M725,Vlookups!G:I,3,FALSE)</f>
        <v>DSASS</v>
      </c>
      <c r="P725" s="6">
        <f t="shared" si="279"/>
        <v>0</v>
      </c>
      <c r="Q725" s="6">
        <f t="shared" si="280"/>
        <v>0</v>
      </c>
      <c r="R725" s="6">
        <f t="shared" si="281"/>
        <v>0</v>
      </c>
      <c r="S725" s="6">
        <f t="shared" si="282"/>
        <v>659.69</v>
      </c>
      <c r="T725" s="6">
        <f t="shared" si="283"/>
        <v>659.69</v>
      </c>
      <c r="U725" t="s">
        <v>766</v>
      </c>
      <c r="V725" t="s">
        <v>49</v>
      </c>
      <c r="W725" s="2">
        <v>0</v>
      </c>
      <c r="X725" s="2">
        <v>0</v>
      </c>
      <c r="Y725" s="2">
        <v>0</v>
      </c>
      <c r="Z725" s="2">
        <v>0</v>
      </c>
      <c r="AA725" s="2">
        <v>659.69</v>
      </c>
      <c r="AB725" s="2">
        <v>659.69</v>
      </c>
    </row>
    <row r="726" spans="1:28">
      <c r="A726" s="5" t="str">
        <f t="shared" si="252"/>
        <v>263</v>
      </c>
      <c r="B726" s="5" t="str">
        <f>VLOOKUP(A726,Vlookups!O:P,2,FALSE)</f>
        <v>FED/GRANT</v>
      </c>
      <c r="C726" s="5" t="str">
        <f t="shared" si="250"/>
        <v>E</v>
      </c>
      <c r="D726" s="5" t="str">
        <f t="shared" si="253"/>
        <v>13</v>
      </c>
      <c r="E726" s="5" t="str">
        <f t="shared" si="251"/>
        <v>62--</v>
      </c>
      <c r="F726" s="5" t="str">
        <f>VLOOKUP(E726,Vlookups!K:M,3,FALSE)</f>
        <v>Op Exp</v>
      </c>
      <c r="G726" s="5" t="str">
        <f t="shared" si="274"/>
        <v>6299</v>
      </c>
      <c r="H726" s="5" t="str">
        <f t="shared" si="275"/>
        <v>MISC. CONTRACTED SERVICE</v>
      </c>
      <c r="I726" s="5" t="str">
        <f t="shared" si="276"/>
        <v>016</v>
      </c>
      <c r="J726" s="5" t="str">
        <f>VLOOKUP(I726,Vlookups!A:D,2,FALSE)</f>
        <v>WESTPARK ELEMENTARY SCHOOL</v>
      </c>
      <c r="K726" s="5" t="str">
        <f>VLOOKUP(I726,Vlookups!A:D,3,FALSE)</f>
        <v>WESTPARK K8</v>
      </c>
      <c r="L726" s="5" t="str">
        <f t="shared" si="277"/>
        <v>25</v>
      </c>
      <c r="M726" s="5" t="str">
        <f t="shared" si="278"/>
        <v>859</v>
      </c>
      <c r="N726" s="5" t="str">
        <f>VLOOKUP(M726,Vlookups!G:I,2,FALSE)</f>
        <v>PROFESSIONAL DEVELOPMENT</v>
      </c>
      <c r="O726" s="5" t="str">
        <f>VLOOKUP(M726,Vlookups!G:I,3,FALSE)</f>
        <v>DSASS</v>
      </c>
      <c r="P726" s="6">
        <f t="shared" si="279"/>
        <v>659.69</v>
      </c>
      <c r="Q726" s="6">
        <f t="shared" si="280"/>
        <v>0</v>
      </c>
      <c r="R726" s="6">
        <f t="shared" si="281"/>
        <v>659.69</v>
      </c>
      <c r="S726" s="6">
        <f t="shared" si="282"/>
        <v>0</v>
      </c>
      <c r="T726" s="6">
        <f t="shared" si="283"/>
        <v>-659.69</v>
      </c>
      <c r="U726" t="s">
        <v>767</v>
      </c>
      <c r="V726" t="s">
        <v>49</v>
      </c>
      <c r="W726" s="2">
        <v>659.69</v>
      </c>
      <c r="X726" s="2">
        <v>0</v>
      </c>
      <c r="Y726" s="2">
        <v>659.69</v>
      </c>
      <c r="Z726" s="2">
        <v>0</v>
      </c>
      <c r="AA726" s="2">
        <v>0</v>
      </c>
      <c r="AB726" s="3">
        <v>-659.69</v>
      </c>
    </row>
    <row r="727" spans="1:28">
      <c r="A727" s="5" t="str">
        <f t="shared" si="252"/>
        <v>263</v>
      </c>
      <c r="B727" s="5" t="str">
        <f>VLOOKUP(A727,Vlookups!O:P,2,FALSE)</f>
        <v>FED/GRANT</v>
      </c>
      <c r="C727" s="5" t="str">
        <f t="shared" si="250"/>
        <v>E</v>
      </c>
      <c r="D727" s="5" t="str">
        <f t="shared" si="253"/>
        <v>13</v>
      </c>
      <c r="E727" s="5" t="str">
        <f t="shared" si="251"/>
        <v>62--</v>
      </c>
      <c r="F727" s="5" t="str">
        <f>VLOOKUP(E727,Vlookups!K:M,3,FALSE)</f>
        <v>Op Exp</v>
      </c>
      <c r="G727" s="5" t="str">
        <f t="shared" si="274"/>
        <v>6299</v>
      </c>
      <c r="H727" s="5" t="str">
        <f t="shared" si="275"/>
        <v>MISC. CONTRACTED SERVICE</v>
      </c>
      <c r="I727" s="5" t="str">
        <f t="shared" si="276"/>
        <v>016</v>
      </c>
      <c r="J727" s="5" t="str">
        <f>VLOOKUP(I727,Vlookups!A:D,2,FALSE)</f>
        <v>WESTPARK ELEMENTARY SCHOOL</v>
      </c>
      <c r="K727" s="5" t="str">
        <f>VLOOKUP(I727,Vlookups!A:D,3,FALSE)</f>
        <v>WESTPARK K8</v>
      </c>
      <c r="L727" s="5" t="str">
        <f t="shared" si="277"/>
        <v>25</v>
      </c>
      <c r="M727" s="5" t="str">
        <f t="shared" si="278"/>
        <v>859</v>
      </c>
      <c r="N727" s="5" t="str">
        <f>VLOOKUP(M727,Vlookups!G:I,2,FALSE)</f>
        <v>PROFESSIONAL DEVELOPMENT</v>
      </c>
      <c r="O727" s="5" t="str">
        <f>VLOOKUP(M727,Vlookups!G:I,3,FALSE)</f>
        <v>DSASS</v>
      </c>
      <c r="P727" s="6">
        <f t="shared" si="279"/>
        <v>0</v>
      </c>
      <c r="Q727" s="6">
        <f t="shared" si="280"/>
        <v>0</v>
      </c>
      <c r="R727" s="6">
        <f t="shared" si="281"/>
        <v>0</v>
      </c>
      <c r="S727" s="6">
        <f t="shared" si="282"/>
        <v>659.69</v>
      </c>
      <c r="T727" s="6">
        <f t="shared" si="283"/>
        <v>659.69</v>
      </c>
      <c r="U727" t="s">
        <v>768</v>
      </c>
      <c r="V727" t="s">
        <v>49</v>
      </c>
      <c r="W727" s="2">
        <v>0</v>
      </c>
      <c r="X727" s="2">
        <v>0</v>
      </c>
      <c r="Y727" s="2">
        <v>0</v>
      </c>
      <c r="Z727" s="2">
        <v>0</v>
      </c>
      <c r="AA727" s="2">
        <v>659.69</v>
      </c>
      <c r="AB727" s="2">
        <v>659.69</v>
      </c>
    </row>
    <row r="728" spans="1:28">
      <c r="A728" s="5" t="str">
        <f t="shared" si="252"/>
        <v>263</v>
      </c>
      <c r="B728" s="5" t="str">
        <f>VLOOKUP(A728,Vlookups!O:P,2,FALSE)</f>
        <v>FED/GRANT</v>
      </c>
      <c r="C728" s="5" t="str">
        <f t="shared" si="250"/>
        <v>E</v>
      </c>
      <c r="D728" s="5" t="str">
        <f t="shared" si="253"/>
        <v>13</v>
      </c>
      <c r="E728" s="5" t="str">
        <f t="shared" si="251"/>
        <v>62--</v>
      </c>
      <c r="F728" s="5" t="str">
        <f>VLOOKUP(E728,Vlookups!K:M,3,FALSE)</f>
        <v>Op Exp</v>
      </c>
      <c r="G728" s="5" t="str">
        <f t="shared" si="274"/>
        <v>6299</v>
      </c>
      <c r="H728" s="5" t="str">
        <f t="shared" si="275"/>
        <v>MISC. CONTRACTED SERVICE</v>
      </c>
      <c r="I728" s="5" t="str">
        <f t="shared" si="276"/>
        <v>019</v>
      </c>
      <c r="J728" s="5" t="str">
        <f>VLOOKUP(I728,Vlookups!A:D,2,FALSE)</f>
        <v>LANCASTER ELEMENTARY</v>
      </c>
      <c r="K728" s="5" t="str">
        <f>VLOOKUP(I728,Vlookups!A:D,3,FALSE)</f>
        <v>LANCASTER K8</v>
      </c>
      <c r="L728" s="5" t="str">
        <f t="shared" si="277"/>
        <v>25</v>
      </c>
      <c r="M728" s="5" t="str">
        <f t="shared" si="278"/>
        <v>859</v>
      </c>
      <c r="N728" s="5" t="str">
        <f>VLOOKUP(M728,Vlookups!G:I,2,FALSE)</f>
        <v>PROFESSIONAL DEVELOPMENT</v>
      </c>
      <c r="O728" s="5" t="str">
        <f>VLOOKUP(M728,Vlookups!G:I,3,FALSE)</f>
        <v>DSASS</v>
      </c>
      <c r="P728" s="6">
        <f t="shared" si="279"/>
        <v>659.69</v>
      </c>
      <c r="Q728" s="6">
        <f t="shared" si="280"/>
        <v>0</v>
      </c>
      <c r="R728" s="6">
        <f t="shared" si="281"/>
        <v>659.69</v>
      </c>
      <c r="S728" s="6">
        <f t="shared" si="282"/>
        <v>0</v>
      </c>
      <c r="T728" s="6">
        <f t="shared" si="283"/>
        <v>-659.69</v>
      </c>
      <c r="U728" t="s">
        <v>769</v>
      </c>
      <c r="V728" t="s">
        <v>49</v>
      </c>
      <c r="W728" s="2">
        <v>659.69</v>
      </c>
      <c r="X728" s="2">
        <v>0</v>
      </c>
      <c r="Y728" s="2">
        <v>659.69</v>
      </c>
      <c r="Z728" s="2">
        <v>0</v>
      </c>
      <c r="AA728" s="2">
        <v>0</v>
      </c>
      <c r="AB728" s="3">
        <v>-659.69</v>
      </c>
    </row>
    <row r="729" spans="1:28">
      <c r="A729" s="5" t="str">
        <f t="shared" si="252"/>
        <v>263</v>
      </c>
      <c r="B729" s="5" t="str">
        <f>VLOOKUP(A729,Vlookups!O:P,2,FALSE)</f>
        <v>FED/GRANT</v>
      </c>
      <c r="C729" s="5" t="str">
        <f t="shared" si="250"/>
        <v>E</v>
      </c>
      <c r="D729" s="5" t="str">
        <f t="shared" si="253"/>
        <v>13</v>
      </c>
      <c r="E729" s="5" t="str">
        <f t="shared" si="251"/>
        <v>62--</v>
      </c>
      <c r="F729" s="5" t="str">
        <f>VLOOKUP(E729,Vlookups!K:M,3,FALSE)</f>
        <v>Op Exp</v>
      </c>
      <c r="G729" s="5" t="str">
        <f t="shared" si="274"/>
        <v>6299</v>
      </c>
      <c r="H729" s="5" t="str">
        <f t="shared" si="275"/>
        <v>MISC. CONTRACTED SERVICE</v>
      </c>
      <c r="I729" s="5" t="str">
        <f t="shared" si="276"/>
        <v>019</v>
      </c>
      <c r="J729" s="5" t="str">
        <f>VLOOKUP(I729,Vlookups!A:D,2,FALSE)</f>
        <v>LANCASTER ELEMENTARY</v>
      </c>
      <c r="K729" s="5" t="str">
        <f>VLOOKUP(I729,Vlookups!A:D,3,FALSE)</f>
        <v>LANCASTER K8</v>
      </c>
      <c r="L729" s="5" t="str">
        <f t="shared" si="277"/>
        <v>25</v>
      </c>
      <c r="M729" s="5" t="str">
        <f t="shared" si="278"/>
        <v>859</v>
      </c>
      <c r="N729" s="5" t="str">
        <f>VLOOKUP(M729,Vlookups!G:I,2,FALSE)</f>
        <v>PROFESSIONAL DEVELOPMENT</v>
      </c>
      <c r="O729" s="5" t="str">
        <f>VLOOKUP(M729,Vlookups!G:I,3,FALSE)</f>
        <v>DSASS</v>
      </c>
      <c r="P729" s="6">
        <f t="shared" si="279"/>
        <v>0</v>
      </c>
      <c r="Q729" s="6">
        <f t="shared" si="280"/>
        <v>0</v>
      </c>
      <c r="R729" s="6">
        <f t="shared" si="281"/>
        <v>0</v>
      </c>
      <c r="S729" s="6">
        <f t="shared" si="282"/>
        <v>659.69</v>
      </c>
      <c r="T729" s="6">
        <f t="shared" si="283"/>
        <v>659.69</v>
      </c>
      <c r="U729" t="s">
        <v>770</v>
      </c>
      <c r="V729" t="s">
        <v>49</v>
      </c>
      <c r="W729" s="2">
        <v>0</v>
      </c>
      <c r="X729" s="2">
        <v>0</v>
      </c>
      <c r="Y729" s="2">
        <v>0</v>
      </c>
      <c r="Z729" s="2">
        <v>0</v>
      </c>
      <c r="AA729" s="2">
        <v>659.69</v>
      </c>
      <c r="AB729" s="2">
        <v>659.69</v>
      </c>
    </row>
    <row r="730" spans="1:28">
      <c r="A730" s="5" t="str">
        <f t="shared" si="252"/>
        <v>263</v>
      </c>
      <c r="B730" s="5" t="str">
        <f>VLOOKUP(A730,Vlookups!O:P,2,FALSE)</f>
        <v>FED/GRANT</v>
      </c>
      <c r="C730" s="5" t="str">
        <f t="shared" si="250"/>
        <v>E</v>
      </c>
      <c r="D730" s="5" t="str">
        <f t="shared" si="253"/>
        <v>13</v>
      </c>
      <c r="E730" s="5" t="str">
        <f t="shared" si="251"/>
        <v>62--</v>
      </c>
      <c r="F730" s="5" t="str">
        <f>VLOOKUP(E730,Vlookups!K:M,3,FALSE)</f>
        <v>Op Exp</v>
      </c>
      <c r="G730" s="5" t="str">
        <f t="shared" si="274"/>
        <v>6299</v>
      </c>
      <c r="H730" s="5" t="str">
        <f t="shared" si="275"/>
        <v>MISC. CONTRACTED SERVICE</v>
      </c>
      <c r="I730" s="5" t="str">
        <f t="shared" si="276"/>
        <v>021</v>
      </c>
      <c r="J730" s="5" t="str">
        <f>VLOOKUP(I730,Vlookups!A:D,2,FALSE)</f>
        <v>WOODHAVEN ELEMENTARY</v>
      </c>
      <c r="K730" s="5" t="str">
        <f>VLOOKUP(I730,Vlookups!A:D,3,FALSE)</f>
        <v>WOODHAVEN K8</v>
      </c>
      <c r="L730" s="5" t="str">
        <f t="shared" si="277"/>
        <v>25</v>
      </c>
      <c r="M730" s="5" t="str">
        <f t="shared" si="278"/>
        <v>859</v>
      </c>
      <c r="N730" s="5" t="str">
        <f>VLOOKUP(M730,Vlookups!G:I,2,FALSE)</f>
        <v>PROFESSIONAL DEVELOPMENT</v>
      </c>
      <c r="O730" s="5" t="str">
        <f>VLOOKUP(M730,Vlookups!G:I,3,FALSE)</f>
        <v>DSASS</v>
      </c>
      <c r="P730" s="6">
        <f t="shared" si="279"/>
        <v>659.69</v>
      </c>
      <c r="Q730" s="6">
        <f t="shared" si="280"/>
        <v>0</v>
      </c>
      <c r="R730" s="6">
        <f t="shared" si="281"/>
        <v>659.69</v>
      </c>
      <c r="S730" s="6">
        <f t="shared" si="282"/>
        <v>0</v>
      </c>
      <c r="T730" s="6">
        <f t="shared" si="283"/>
        <v>-659.69</v>
      </c>
      <c r="U730" t="s">
        <v>771</v>
      </c>
      <c r="V730" t="s">
        <v>49</v>
      </c>
      <c r="W730" s="2">
        <v>659.69</v>
      </c>
      <c r="X730" s="2">
        <v>0</v>
      </c>
      <c r="Y730" s="2">
        <v>659.69</v>
      </c>
      <c r="Z730" s="2">
        <v>0</v>
      </c>
      <c r="AA730" s="2">
        <v>0</v>
      </c>
      <c r="AB730" s="3">
        <v>-659.69</v>
      </c>
    </row>
    <row r="731" spans="1:28">
      <c r="A731" s="5" t="str">
        <f t="shared" si="252"/>
        <v>263</v>
      </c>
      <c r="B731" s="5" t="str">
        <f>VLOOKUP(A731,Vlookups!O:P,2,FALSE)</f>
        <v>FED/GRANT</v>
      </c>
      <c r="C731" s="5" t="str">
        <f t="shared" si="250"/>
        <v>E</v>
      </c>
      <c r="D731" s="5" t="str">
        <f t="shared" si="253"/>
        <v>13</v>
      </c>
      <c r="E731" s="5" t="str">
        <f t="shared" si="251"/>
        <v>62--</v>
      </c>
      <c r="F731" s="5" t="str">
        <f>VLOOKUP(E731,Vlookups!K:M,3,FALSE)</f>
        <v>Op Exp</v>
      </c>
      <c r="G731" s="5" t="str">
        <f t="shared" si="274"/>
        <v>6299</v>
      </c>
      <c r="H731" s="5" t="str">
        <f t="shared" si="275"/>
        <v>MISC. CONTRACTED SERVICE</v>
      </c>
      <c r="I731" s="5" t="str">
        <f t="shared" si="276"/>
        <v>021</v>
      </c>
      <c r="J731" s="5" t="str">
        <f>VLOOKUP(I731,Vlookups!A:D,2,FALSE)</f>
        <v>WOODHAVEN ELEMENTARY</v>
      </c>
      <c r="K731" s="5" t="str">
        <f>VLOOKUP(I731,Vlookups!A:D,3,FALSE)</f>
        <v>WOODHAVEN K8</v>
      </c>
      <c r="L731" s="5" t="str">
        <f t="shared" si="277"/>
        <v>25</v>
      </c>
      <c r="M731" s="5" t="str">
        <f t="shared" si="278"/>
        <v>859</v>
      </c>
      <c r="N731" s="5" t="str">
        <f>VLOOKUP(M731,Vlookups!G:I,2,FALSE)</f>
        <v>PROFESSIONAL DEVELOPMENT</v>
      </c>
      <c r="O731" s="5" t="str">
        <f>VLOOKUP(M731,Vlookups!G:I,3,FALSE)</f>
        <v>DSASS</v>
      </c>
      <c r="P731" s="6">
        <f t="shared" si="279"/>
        <v>0</v>
      </c>
      <c r="Q731" s="6">
        <f t="shared" si="280"/>
        <v>0</v>
      </c>
      <c r="R731" s="6">
        <f t="shared" si="281"/>
        <v>0</v>
      </c>
      <c r="S731" s="6">
        <f t="shared" si="282"/>
        <v>659.69</v>
      </c>
      <c r="T731" s="6">
        <f t="shared" si="283"/>
        <v>659.69</v>
      </c>
      <c r="U731" t="s">
        <v>772</v>
      </c>
      <c r="V731" t="s">
        <v>49</v>
      </c>
      <c r="W731" s="2">
        <v>0</v>
      </c>
      <c r="X731" s="2">
        <v>0</v>
      </c>
      <c r="Y731" s="2">
        <v>0</v>
      </c>
      <c r="Z731" s="2">
        <v>0</v>
      </c>
      <c r="AA731" s="2">
        <v>659.69</v>
      </c>
      <c r="AB731" s="2">
        <v>659.69</v>
      </c>
    </row>
    <row r="732" spans="1:28">
      <c r="A732" s="5" t="str">
        <f t="shared" si="252"/>
        <v>263</v>
      </c>
      <c r="B732" s="5" t="str">
        <f>VLOOKUP(A732,Vlookups!O:P,2,FALSE)</f>
        <v>FED/GRANT</v>
      </c>
      <c r="C732" s="5" t="str">
        <f t="shared" si="250"/>
        <v>E</v>
      </c>
      <c r="D732" s="5" t="str">
        <f t="shared" si="253"/>
        <v>13</v>
      </c>
      <c r="E732" s="5" t="str">
        <f t="shared" si="251"/>
        <v>62--</v>
      </c>
      <c r="F732" s="5" t="str">
        <f>VLOOKUP(E732,Vlookups!K:M,3,FALSE)</f>
        <v>Op Exp</v>
      </c>
      <c r="G732" s="5" t="str">
        <f t="shared" si="274"/>
        <v>6299</v>
      </c>
      <c r="H732" s="5" t="str">
        <f t="shared" si="275"/>
        <v>MISC. CONTRACTED SERVICE</v>
      </c>
      <c r="I732" s="5" t="str">
        <f t="shared" si="276"/>
        <v>023</v>
      </c>
      <c r="J732" s="5" t="str">
        <f>VLOOKUP(I732,Vlookups!A:D,2,FALSE)</f>
        <v>SAGINAW ELEMENTARY</v>
      </c>
      <c r="K732" s="5" t="str">
        <f>VLOOKUP(I732,Vlookups!A:D,3,FALSE)</f>
        <v>SAGINAW K8</v>
      </c>
      <c r="L732" s="5" t="str">
        <f t="shared" si="277"/>
        <v>25</v>
      </c>
      <c r="M732" s="5" t="str">
        <f t="shared" si="278"/>
        <v>859</v>
      </c>
      <c r="N732" s="5" t="str">
        <f>VLOOKUP(M732,Vlookups!G:I,2,FALSE)</f>
        <v>PROFESSIONAL DEVELOPMENT</v>
      </c>
      <c r="O732" s="5" t="str">
        <f>VLOOKUP(M732,Vlookups!G:I,3,FALSE)</f>
        <v>DSASS</v>
      </c>
      <c r="P732" s="6">
        <f t="shared" si="279"/>
        <v>1319.38</v>
      </c>
      <c r="Q732" s="6">
        <f t="shared" si="280"/>
        <v>0</v>
      </c>
      <c r="R732" s="6">
        <f t="shared" si="281"/>
        <v>659.69</v>
      </c>
      <c r="S732" s="6">
        <f t="shared" si="282"/>
        <v>0</v>
      </c>
      <c r="T732" s="6">
        <f t="shared" si="283"/>
        <v>-1319.38</v>
      </c>
      <c r="U732" t="s">
        <v>773</v>
      </c>
      <c r="V732" t="s">
        <v>49</v>
      </c>
      <c r="W732" s="2">
        <v>1319.38</v>
      </c>
      <c r="X732" s="2">
        <v>0</v>
      </c>
      <c r="Y732" s="2">
        <v>659.69</v>
      </c>
      <c r="Z732" s="2">
        <v>659.69</v>
      </c>
      <c r="AA732" s="2">
        <v>0</v>
      </c>
      <c r="AB732" s="3">
        <v>-1319.38</v>
      </c>
    </row>
    <row r="733" spans="1:28">
      <c r="A733" s="5" t="str">
        <f t="shared" si="252"/>
        <v>263</v>
      </c>
      <c r="B733" s="5" t="str">
        <f>VLOOKUP(A733,Vlookups!O:P,2,FALSE)</f>
        <v>FED/GRANT</v>
      </c>
      <c r="C733" s="5" t="str">
        <f t="shared" si="250"/>
        <v>E</v>
      </c>
      <c r="D733" s="5" t="str">
        <f t="shared" si="253"/>
        <v>13</v>
      </c>
      <c r="E733" s="5" t="str">
        <f t="shared" si="251"/>
        <v>62--</v>
      </c>
      <c r="F733" s="5" t="str">
        <f>VLOOKUP(E733,Vlookups!K:M,3,FALSE)</f>
        <v>Op Exp</v>
      </c>
      <c r="G733" s="5" t="str">
        <f t="shared" si="274"/>
        <v>6299</v>
      </c>
      <c r="H733" s="5" t="str">
        <f t="shared" si="275"/>
        <v>MISC. CONTRACTED SERVICE</v>
      </c>
      <c r="I733" s="5" t="str">
        <f t="shared" si="276"/>
        <v>023</v>
      </c>
      <c r="J733" s="5" t="str">
        <f>VLOOKUP(I733,Vlookups!A:D,2,FALSE)</f>
        <v>SAGINAW ELEMENTARY</v>
      </c>
      <c r="K733" s="5" t="str">
        <f>VLOOKUP(I733,Vlookups!A:D,3,FALSE)</f>
        <v>SAGINAW K8</v>
      </c>
      <c r="L733" s="5" t="str">
        <f t="shared" si="277"/>
        <v>25</v>
      </c>
      <c r="M733" s="5" t="str">
        <f t="shared" si="278"/>
        <v>859</v>
      </c>
      <c r="N733" s="5" t="str">
        <f>VLOOKUP(M733,Vlookups!G:I,2,FALSE)</f>
        <v>PROFESSIONAL DEVELOPMENT</v>
      </c>
      <c r="O733" s="5" t="str">
        <f>VLOOKUP(M733,Vlookups!G:I,3,FALSE)</f>
        <v>DSASS</v>
      </c>
      <c r="P733" s="6">
        <f t="shared" si="279"/>
        <v>0</v>
      </c>
      <c r="Q733" s="6">
        <f t="shared" si="280"/>
        <v>0</v>
      </c>
      <c r="R733" s="6">
        <f t="shared" si="281"/>
        <v>0</v>
      </c>
      <c r="S733" s="6">
        <f t="shared" si="282"/>
        <v>1319.38</v>
      </c>
      <c r="T733" s="6">
        <f t="shared" si="283"/>
        <v>1319.38</v>
      </c>
      <c r="U733" t="s">
        <v>774</v>
      </c>
      <c r="V733" t="s">
        <v>49</v>
      </c>
      <c r="W733" s="2">
        <v>0</v>
      </c>
      <c r="X733" s="2">
        <v>0</v>
      </c>
      <c r="Y733" s="2">
        <v>0</v>
      </c>
      <c r="Z733" s="2">
        <v>0</v>
      </c>
      <c r="AA733" s="2">
        <v>1319.38</v>
      </c>
      <c r="AB733" s="2">
        <v>1319.38</v>
      </c>
    </row>
    <row r="734" spans="1:28">
      <c r="A734" s="5" t="str">
        <f t="shared" si="252"/>
        <v>263</v>
      </c>
      <c r="B734" s="5" t="str">
        <f>VLOOKUP(A734,Vlookups!O:P,2,FALSE)</f>
        <v>FED/GRANT</v>
      </c>
      <c r="C734" s="5" t="str">
        <f t="shared" si="250"/>
        <v>E</v>
      </c>
      <c r="D734" s="5" t="str">
        <f t="shared" si="253"/>
        <v>13</v>
      </c>
      <c r="E734" s="5" t="str">
        <f t="shared" si="251"/>
        <v>62--</v>
      </c>
      <c r="F734" s="5" t="str">
        <f>VLOOKUP(E734,Vlookups!K:M,3,FALSE)</f>
        <v>Op Exp</v>
      </c>
      <c r="G734" s="5" t="str">
        <f t="shared" si="274"/>
        <v>6299</v>
      </c>
      <c r="H734" s="5" t="str">
        <f t="shared" si="275"/>
        <v>MISC. CONTRACTED SERVICE</v>
      </c>
      <c r="I734" s="5" t="str">
        <f t="shared" si="276"/>
        <v>025</v>
      </c>
      <c r="J734" s="5" t="str">
        <f>VLOOKUP(I734,Vlookups!A:D,2,FALSE)</f>
        <v>WINDMILL LAKES ELEMENTARY</v>
      </c>
      <c r="K734" s="5" t="str">
        <f>VLOOKUP(I734,Vlookups!A:D,3,FALSE)</f>
        <v>WINDMILL LAKES K8</v>
      </c>
      <c r="L734" s="5" t="str">
        <f t="shared" si="277"/>
        <v>25</v>
      </c>
      <c r="M734" s="5" t="str">
        <f t="shared" si="278"/>
        <v>859</v>
      </c>
      <c r="N734" s="5" t="str">
        <f>VLOOKUP(M734,Vlookups!G:I,2,FALSE)</f>
        <v>PROFESSIONAL DEVELOPMENT</v>
      </c>
      <c r="O734" s="5" t="str">
        <f>VLOOKUP(M734,Vlookups!G:I,3,FALSE)</f>
        <v>DSASS</v>
      </c>
      <c r="P734" s="6">
        <f t="shared" si="279"/>
        <v>1319.38</v>
      </c>
      <c r="Q734" s="6">
        <f t="shared" si="280"/>
        <v>0</v>
      </c>
      <c r="R734" s="6">
        <f t="shared" si="281"/>
        <v>659.69</v>
      </c>
      <c r="S734" s="6">
        <f t="shared" si="282"/>
        <v>0</v>
      </c>
      <c r="T734" s="6">
        <f t="shared" si="283"/>
        <v>-1319.38</v>
      </c>
      <c r="U734" t="s">
        <v>775</v>
      </c>
      <c r="V734" t="s">
        <v>49</v>
      </c>
      <c r="W734" s="2">
        <v>1319.38</v>
      </c>
      <c r="X734" s="2">
        <v>0</v>
      </c>
      <c r="Y734" s="2">
        <v>659.69</v>
      </c>
      <c r="Z734" s="2">
        <v>659.69</v>
      </c>
      <c r="AA734" s="2">
        <v>0</v>
      </c>
      <c r="AB734" s="3">
        <v>-1319.38</v>
      </c>
    </row>
    <row r="735" spans="1:28">
      <c r="A735" s="5" t="str">
        <f t="shared" si="252"/>
        <v>263</v>
      </c>
      <c r="B735" s="5" t="str">
        <f>VLOOKUP(A735,Vlookups!O:P,2,FALSE)</f>
        <v>FED/GRANT</v>
      </c>
      <c r="C735" s="5" t="str">
        <f t="shared" si="250"/>
        <v>E</v>
      </c>
      <c r="D735" s="5" t="str">
        <f t="shared" si="253"/>
        <v>13</v>
      </c>
      <c r="E735" s="5" t="str">
        <f t="shared" si="251"/>
        <v>62--</v>
      </c>
      <c r="F735" s="5" t="str">
        <f>VLOOKUP(E735,Vlookups!K:M,3,FALSE)</f>
        <v>Op Exp</v>
      </c>
      <c r="G735" s="5" t="str">
        <f t="shared" si="274"/>
        <v>6299</v>
      </c>
      <c r="H735" s="5" t="str">
        <f t="shared" si="275"/>
        <v>MISC. CONTRACTED SERVICE</v>
      </c>
      <c r="I735" s="5" t="str">
        <f t="shared" si="276"/>
        <v>025</v>
      </c>
      <c r="J735" s="5" t="str">
        <f>VLOOKUP(I735,Vlookups!A:D,2,FALSE)</f>
        <v>WINDMILL LAKES ELEMENTARY</v>
      </c>
      <c r="K735" s="5" t="str">
        <f>VLOOKUP(I735,Vlookups!A:D,3,FALSE)</f>
        <v>WINDMILL LAKES K8</v>
      </c>
      <c r="L735" s="5" t="str">
        <f t="shared" si="277"/>
        <v>25</v>
      </c>
      <c r="M735" s="5" t="str">
        <f t="shared" si="278"/>
        <v>859</v>
      </c>
      <c r="N735" s="5" t="str">
        <f>VLOOKUP(M735,Vlookups!G:I,2,FALSE)</f>
        <v>PROFESSIONAL DEVELOPMENT</v>
      </c>
      <c r="O735" s="5" t="str">
        <f>VLOOKUP(M735,Vlookups!G:I,3,FALSE)</f>
        <v>DSASS</v>
      </c>
      <c r="P735" s="6">
        <f t="shared" si="279"/>
        <v>0</v>
      </c>
      <c r="Q735" s="6">
        <f t="shared" si="280"/>
        <v>0</v>
      </c>
      <c r="R735" s="6">
        <f t="shared" si="281"/>
        <v>0</v>
      </c>
      <c r="S735" s="6">
        <f t="shared" si="282"/>
        <v>1319.38</v>
      </c>
      <c r="T735" s="6">
        <f t="shared" si="283"/>
        <v>1319.38</v>
      </c>
      <c r="U735" t="s">
        <v>776</v>
      </c>
      <c r="V735" t="s">
        <v>49</v>
      </c>
      <c r="W735" s="2">
        <v>0</v>
      </c>
      <c r="X735" s="2">
        <v>0</v>
      </c>
      <c r="Y735" s="2">
        <v>0</v>
      </c>
      <c r="Z735" s="2">
        <v>0</v>
      </c>
      <c r="AA735" s="2">
        <v>1319.38</v>
      </c>
      <c r="AB735" s="2">
        <v>1319.38</v>
      </c>
    </row>
    <row r="736" spans="1:28">
      <c r="A736" s="5" t="str">
        <f t="shared" si="252"/>
        <v>263</v>
      </c>
      <c r="B736" s="5" t="str">
        <f>VLOOKUP(A736,Vlookups!O:P,2,FALSE)</f>
        <v>FED/GRANT</v>
      </c>
      <c r="C736" s="5" t="str">
        <f t="shared" si="250"/>
        <v>E</v>
      </c>
      <c r="D736" s="5" t="str">
        <f t="shared" si="253"/>
        <v>13</v>
      </c>
      <c r="E736" s="5" t="str">
        <f t="shared" si="251"/>
        <v>62--</v>
      </c>
      <c r="F736" s="5" t="str">
        <f>VLOOKUP(E736,Vlookups!K:M,3,FALSE)</f>
        <v>Op Exp</v>
      </c>
      <c r="G736" s="5" t="str">
        <f t="shared" si="274"/>
        <v>6299</v>
      </c>
      <c r="H736" s="5" t="str">
        <f t="shared" si="275"/>
        <v>MISC. CONTRACTED SERVICE</v>
      </c>
      <c r="I736" s="5" t="str">
        <f t="shared" si="276"/>
        <v>027</v>
      </c>
      <c r="J736" s="5" t="str">
        <f>VLOOKUP(I736,Vlookups!A:D,2,FALSE)</f>
        <v>HOUSTON OREM ELEMENTARY</v>
      </c>
      <c r="K736" s="5" t="str">
        <f>VLOOKUP(I736,Vlookups!A:D,3,FALSE)</f>
        <v>OREM K8</v>
      </c>
      <c r="L736" s="5" t="str">
        <f t="shared" si="277"/>
        <v>25</v>
      </c>
      <c r="M736" s="5" t="str">
        <f t="shared" si="278"/>
        <v>859</v>
      </c>
      <c r="N736" s="5" t="str">
        <f>VLOOKUP(M736,Vlookups!G:I,2,FALSE)</f>
        <v>PROFESSIONAL DEVELOPMENT</v>
      </c>
      <c r="O736" s="5" t="str">
        <f>VLOOKUP(M736,Vlookups!G:I,3,FALSE)</f>
        <v>DSASS</v>
      </c>
      <c r="P736" s="6">
        <f t="shared" si="279"/>
        <v>1319.38</v>
      </c>
      <c r="Q736" s="6">
        <f t="shared" si="280"/>
        <v>0</v>
      </c>
      <c r="R736" s="6">
        <f t="shared" si="281"/>
        <v>659.69</v>
      </c>
      <c r="S736" s="6">
        <f t="shared" si="282"/>
        <v>0</v>
      </c>
      <c r="T736" s="6">
        <f t="shared" si="283"/>
        <v>-1319.38</v>
      </c>
      <c r="U736" t="s">
        <v>777</v>
      </c>
      <c r="V736" t="s">
        <v>49</v>
      </c>
      <c r="W736" s="2">
        <v>1319.38</v>
      </c>
      <c r="X736" s="2">
        <v>0</v>
      </c>
      <c r="Y736" s="2">
        <v>659.69</v>
      </c>
      <c r="Z736" s="2">
        <v>659.69</v>
      </c>
      <c r="AA736" s="2">
        <v>0</v>
      </c>
      <c r="AB736" s="3">
        <v>-1319.38</v>
      </c>
    </row>
    <row r="737" spans="1:28">
      <c r="A737" s="5" t="str">
        <f t="shared" si="252"/>
        <v>263</v>
      </c>
      <c r="B737" s="5" t="str">
        <f>VLOOKUP(A737,Vlookups!O:P,2,FALSE)</f>
        <v>FED/GRANT</v>
      </c>
      <c r="C737" s="5" t="str">
        <f t="shared" si="250"/>
        <v>E</v>
      </c>
      <c r="D737" s="5" t="str">
        <f t="shared" si="253"/>
        <v>13</v>
      </c>
      <c r="E737" s="5" t="str">
        <f t="shared" si="251"/>
        <v>62--</v>
      </c>
      <c r="F737" s="5" t="str">
        <f>VLOOKUP(E737,Vlookups!K:M,3,FALSE)</f>
        <v>Op Exp</v>
      </c>
      <c r="G737" s="5" t="str">
        <f t="shared" si="274"/>
        <v>6299</v>
      </c>
      <c r="H737" s="5" t="str">
        <f t="shared" si="275"/>
        <v>MISC. CONTRACTED SERVICE</v>
      </c>
      <c r="I737" s="5" t="str">
        <f t="shared" si="276"/>
        <v>027</v>
      </c>
      <c r="J737" s="5" t="str">
        <f>VLOOKUP(I737,Vlookups!A:D,2,FALSE)</f>
        <v>HOUSTON OREM ELEMENTARY</v>
      </c>
      <c r="K737" s="5" t="str">
        <f>VLOOKUP(I737,Vlookups!A:D,3,FALSE)</f>
        <v>OREM K8</v>
      </c>
      <c r="L737" s="5" t="str">
        <f t="shared" si="277"/>
        <v>25</v>
      </c>
      <c r="M737" s="5" t="str">
        <f t="shared" si="278"/>
        <v>859</v>
      </c>
      <c r="N737" s="5" t="str">
        <f>VLOOKUP(M737,Vlookups!G:I,2,FALSE)</f>
        <v>PROFESSIONAL DEVELOPMENT</v>
      </c>
      <c r="O737" s="5" t="str">
        <f>VLOOKUP(M737,Vlookups!G:I,3,FALSE)</f>
        <v>DSASS</v>
      </c>
      <c r="P737" s="6">
        <f t="shared" si="279"/>
        <v>0</v>
      </c>
      <c r="Q737" s="6">
        <f t="shared" si="280"/>
        <v>0</v>
      </c>
      <c r="R737" s="6">
        <f t="shared" si="281"/>
        <v>0</v>
      </c>
      <c r="S737" s="6">
        <f t="shared" si="282"/>
        <v>1319.38</v>
      </c>
      <c r="T737" s="6">
        <f t="shared" si="283"/>
        <v>1319.38</v>
      </c>
      <c r="U737" t="s">
        <v>778</v>
      </c>
      <c r="V737" t="s">
        <v>49</v>
      </c>
      <c r="W737" s="2">
        <v>0</v>
      </c>
      <c r="X737" s="2">
        <v>0</v>
      </c>
      <c r="Y737" s="2">
        <v>0</v>
      </c>
      <c r="Z737" s="2">
        <v>0</v>
      </c>
      <c r="AA737" s="2">
        <v>1319.38</v>
      </c>
      <c r="AB737" s="2">
        <v>1319.38</v>
      </c>
    </row>
    <row r="738" spans="1:28">
      <c r="A738" s="5" t="str">
        <f t="shared" si="252"/>
        <v>263</v>
      </c>
      <c r="B738" s="5" t="str">
        <f>VLOOKUP(A738,Vlookups!O:P,2,FALSE)</f>
        <v>FED/GRANT</v>
      </c>
      <c r="C738" s="5" t="str">
        <f t="shared" si="250"/>
        <v>E</v>
      </c>
      <c r="D738" s="5" t="str">
        <f t="shared" si="253"/>
        <v>13</v>
      </c>
      <c r="E738" s="5" t="str">
        <f t="shared" si="251"/>
        <v>62--</v>
      </c>
      <c r="F738" s="5" t="str">
        <f>VLOOKUP(E738,Vlookups!K:M,3,FALSE)</f>
        <v>Op Exp</v>
      </c>
      <c r="G738" s="5" t="str">
        <f t="shared" si="274"/>
        <v>6299</v>
      </c>
      <c r="H738" s="5" t="str">
        <f t="shared" si="275"/>
        <v>MISC. CONTRACTED SERVICE</v>
      </c>
      <c r="I738" s="5" t="str">
        <f t="shared" si="276"/>
        <v>030</v>
      </c>
      <c r="J738" s="5" t="str">
        <f>VLOOKUP(I738,Vlookups!A:D,2,FALSE)</f>
        <v>COLLEGE STATION ELEMENTARY</v>
      </c>
      <c r="K738" s="5" t="str">
        <f>VLOOKUP(I738,Vlookups!A:D,3,FALSE)</f>
        <v>COLLEGE STATION K8</v>
      </c>
      <c r="L738" s="5" t="str">
        <f t="shared" si="277"/>
        <v>25</v>
      </c>
      <c r="M738" s="5" t="str">
        <f t="shared" si="278"/>
        <v>859</v>
      </c>
      <c r="N738" s="5" t="str">
        <f>VLOOKUP(M738,Vlookups!G:I,2,FALSE)</f>
        <v>PROFESSIONAL DEVELOPMENT</v>
      </c>
      <c r="O738" s="5" t="str">
        <f>VLOOKUP(M738,Vlookups!G:I,3,FALSE)</f>
        <v>DSASS</v>
      </c>
      <c r="P738" s="6">
        <f t="shared" si="279"/>
        <v>1319.38</v>
      </c>
      <c r="Q738" s="6">
        <f t="shared" si="280"/>
        <v>0</v>
      </c>
      <c r="R738" s="6">
        <f t="shared" si="281"/>
        <v>659.69</v>
      </c>
      <c r="S738" s="6">
        <f t="shared" si="282"/>
        <v>0</v>
      </c>
      <c r="T738" s="6">
        <f t="shared" si="283"/>
        <v>-1319.38</v>
      </c>
      <c r="U738" t="s">
        <v>779</v>
      </c>
      <c r="V738" t="s">
        <v>49</v>
      </c>
      <c r="W738" s="2">
        <v>1319.38</v>
      </c>
      <c r="X738" s="2">
        <v>0</v>
      </c>
      <c r="Y738" s="2">
        <v>659.69</v>
      </c>
      <c r="Z738" s="2">
        <v>659.69</v>
      </c>
      <c r="AA738" s="2">
        <v>0</v>
      </c>
      <c r="AB738" s="3">
        <v>-1319.38</v>
      </c>
    </row>
    <row r="739" spans="1:28">
      <c r="A739" s="5" t="str">
        <f t="shared" si="252"/>
        <v>263</v>
      </c>
      <c r="B739" s="5" t="str">
        <f>VLOOKUP(A739,Vlookups!O:P,2,FALSE)</f>
        <v>FED/GRANT</v>
      </c>
      <c r="C739" s="5" t="str">
        <f t="shared" si="250"/>
        <v>E</v>
      </c>
      <c r="D739" s="5" t="str">
        <f t="shared" si="253"/>
        <v>13</v>
      </c>
      <c r="E739" s="5" t="str">
        <f t="shared" si="251"/>
        <v>62--</v>
      </c>
      <c r="F739" s="5" t="str">
        <f>VLOOKUP(E739,Vlookups!K:M,3,FALSE)</f>
        <v>Op Exp</v>
      </c>
      <c r="G739" s="5" t="str">
        <f t="shared" si="274"/>
        <v>6299</v>
      </c>
      <c r="H739" s="5" t="str">
        <f t="shared" si="275"/>
        <v>MISC. CONTRACTED SERVICE</v>
      </c>
      <c r="I739" s="5" t="str">
        <f t="shared" si="276"/>
        <v>030</v>
      </c>
      <c r="J739" s="5" t="str">
        <f>VLOOKUP(I739,Vlookups!A:D,2,FALSE)</f>
        <v>COLLEGE STATION ELEMENTARY</v>
      </c>
      <c r="K739" s="5" t="str">
        <f>VLOOKUP(I739,Vlookups!A:D,3,FALSE)</f>
        <v>COLLEGE STATION K8</v>
      </c>
      <c r="L739" s="5" t="str">
        <f t="shared" si="277"/>
        <v>25</v>
      </c>
      <c r="M739" s="5" t="str">
        <f t="shared" si="278"/>
        <v>859</v>
      </c>
      <c r="N739" s="5" t="str">
        <f>VLOOKUP(M739,Vlookups!G:I,2,FALSE)</f>
        <v>PROFESSIONAL DEVELOPMENT</v>
      </c>
      <c r="O739" s="5" t="str">
        <f>VLOOKUP(M739,Vlookups!G:I,3,FALSE)</f>
        <v>DSASS</v>
      </c>
      <c r="P739" s="6">
        <f t="shared" si="279"/>
        <v>0</v>
      </c>
      <c r="Q739" s="6">
        <f t="shared" si="280"/>
        <v>0</v>
      </c>
      <c r="R739" s="6">
        <f t="shared" si="281"/>
        <v>0</v>
      </c>
      <c r="S739" s="6">
        <f t="shared" si="282"/>
        <v>1319.38</v>
      </c>
      <c r="T739" s="6">
        <f t="shared" si="283"/>
        <v>1319.38</v>
      </c>
      <c r="U739" t="s">
        <v>780</v>
      </c>
      <c r="V739" t="s">
        <v>49</v>
      </c>
      <c r="W739" s="2">
        <v>0</v>
      </c>
      <c r="X739" s="2">
        <v>0</v>
      </c>
      <c r="Y739" s="2">
        <v>0</v>
      </c>
      <c r="Z739" s="2">
        <v>0</v>
      </c>
      <c r="AA739" s="2">
        <v>1319.38</v>
      </c>
      <c r="AB739" s="2">
        <v>1319.38</v>
      </c>
    </row>
    <row r="740" spans="1:28">
      <c r="A740" s="5" t="str">
        <f t="shared" si="252"/>
        <v>263</v>
      </c>
      <c r="B740" s="5" t="str">
        <f>VLOOKUP(A740,Vlookups!O:P,2,FALSE)</f>
        <v>FED/GRANT</v>
      </c>
      <c r="C740" s="5" t="str">
        <f t="shared" si="250"/>
        <v>E</v>
      </c>
      <c r="D740" s="5" t="str">
        <f t="shared" si="253"/>
        <v>13</v>
      </c>
      <c r="E740" s="5" t="str">
        <f t="shared" si="251"/>
        <v>62--</v>
      </c>
      <c r="F740" s="5" t="str">
        <f>VLOOKUP(E740,Vlookups!K:M,3,FALSE)</f>
        <v>Op Exp</v>
      </c>
      <c r="G740" s="5" t="str">
        <f t="shared" si="274"/>
        <v>6299</v>
      </c>
      <c r="H740" s="5" t="str">
        <f t="shared" si="275"/>
        <v>MISC. CONTRACTED SERVICE</v>
      </c>
      <c r="I740" s="5" t="str">
        <f t="shared" si="276"/>
        <v>042</v>
      </c>
      <c r="J740" s="5" t="str">
        <f>VLOOKUP(I740,Vlookups!A:D,2,FALSE)</f>
        <v>BG Ramirez Elementary</v>
      </c>
      <c r="K740" s="5" t="str">
        <f>VLOOKUP(I740,Vlookups!A:D,3,FALSE)</f>
        <v>BG RAMIREZ K8</v>
      </c>
      <c r="L740" s="5" t="str">
        <f t="shared" si="277"/>
        <v>25</v>
      </c>
      <c r="M740" s="5" t="str">
        <f t="shared" si="278"/>
        <v>859</v>
      </c>
      <c r="N740" s="5" t="str">
        <f>VLOOKUP(M740,Vlookups!G:I,2,FALSE)</f>
        <v>PROFESSIONAL DEVELOPMENT</v>
      </c>
      <c r="O740" s="5" t="str">
        <f>VLOOKUP(M740,Vlookups!G:I,3,FALSE)</f>
        <v>DSASS</v>
      </c>
      <c r="P740" s="6">
        <f t="shared" si="279"/>
        <v>659.69</v>
      </c>
      <c r="Q740" s="6">
        <f t="shared" si="280"/>
        <v>0</v>
      </c>
      <c r="R740" s="6">
        <f t="shared" si="281"/>
        <v>659.69</v>
      </c>
      <c r="S740" s="6">
        <f t="shared" si="282"/>
        <v>0</v>
      </c>
      <c r="T740" s="6">
        <f t="shared" si="283"/>
        <v>-659.69</v>
      </c>
      <c r="U740" t="s">
        <v>781</v>
      </c>
      <c r="V740" t="s">
        <v>49</v>
      </c>
      <c r="W740" s="2">
        <v>659.69</v>
      </c>
      <c r="X740" s="2">
        <v>0</v>
      </c>
      <c r="Y740" s="2">
        <v>659.69</v>
      </c>
      <c r="Z740" s="2">
        <v>0</v>
      </c>
      <c r="AA740" s="2">
        <v>0</v>
      </c>
      <c r="AB740" s="3">
        <v>-659.69</v>
      </c>
    </row>
    <row r="741" spans="1:28">
      <c r="A741" s="5" t="str">
        <f t="shared" si="252"/>
        <v>263</v>
      </c>
      <c r="B741" s="5" t="str">
        <f>VLOOKUP(A741,Vlookups!O:P,2,FALSE)</f>
        <v>FED/GRANT</v>
      </c>
      <c r="C741" s="5" t="str">
        <f t="shared" si="250"/>
        <v>E</v>
      </c>
      <c r="D741" s="5" t="str">
        <f t="shared" si="253"/>
        <v>13</v>
      </c>
      <c r="E741" s="5" t="str">
        <f t="shared" si="251"/>
        <v>62--</v>
      </c>
      <c r="F741" s="5" t="str">
        <f>VLOOKUP(E741,Vlookups!K:M,3,FALSE)</f>
        <v>Op Exp</v>
      </c>
      <c r="G741" s="5" t="str">
        <f t="shared" si="274"/>
        <v>6299</v>
      </c>
      <c r="H741" s="5" t="str">
        <f t="shared" si="275"/>
        <v>MISC. CONTRACTED SERVICE</v>
      </c>
      <c r="I741" s="5" t="str">
        <f t="shared" si="276"/>
        <v>042</v>
      </c>
      <c r="J741" s="5" t="str">
        <f>VLOOKUP(I741,Vlookups!A:D,2,FALSE)</f>
        <v>BG Ramirez Elementary</v>
      </c>
      <c r="K741" s="5" t="str">
        <f>VLOOKUP(I741,Vlookups!A:D,3,FALSE)</f>
        <v>BG RAMIREZ K8</v>
      </c>
      <c r="L741" s="5" t="str">
        <f t="shared" si="277"/>
        <v>25</v>
      </c>
      <c r="M741" s="5" t="str">
        <f t="shared" si="278"/>
        <v>859</v>
      </c>
      <c r="N741" s="5" t="str">
        <f>VLOOKUP(M741,Vlookups!G:I,2,FALSE)</f>
        <v>PROFESSIONAL DEVELOPMENT</v>
      </c>
      <c r="O741" s="5" t="str">
        <f>VLOOKUP(M741,Vlookups!G:I,3,FALSE)</f>
        <v>DSASS</v>
      </c>
      <c r="P741" s="6">
        <f t="shared" si="279"/>
        <v>0</v>
      </c>
      <c r="Q741" s="6">
        <f t="shared" si="280"/>
        <v>0</v>
      </c>
      <c r="R741" s="6">
        <f t="shared" si="281"/>
        <v>0</v>
      </c>
      <c r="S741" s="6">
        <f t="shared" si="282"/>
        <v>659.69</v>
      </c>
      <c r="T741" s="6">
        <f t="shared" si="283"/>
        <v>659.69</v>
      </c>
      <c r="U741" t="s">
        <v>782</v>
      </c>
      <c r="V741" t="s">
        <v>49</v>
      </c>
      <c r="W741" s="2">
        <v>0</v>
      </c>
      <c r="X741" s="2">
        <v>0</v>
      </c>
      <c r="Y741" s="2">
        <v>0</v>
      </c>
      <c r="Z741" s="2">
        <v>0</v>
      </c>
      <c r="AA741" s="2">
        <v>659.69</v>
      </c>
      <c r="AB741" s="2">
        <v>659.69</v>
      </c>
    </row>
    <row r="742" spans="1:28">
      <c r="A742" s="5" t="str">
        <f t="shared" si="252"/>
        <v>263</v>
      </c>
      <c r="B742" s="5" t="str">
        <f>VLOOKUP(A742,Vlookups!O:P,2,FALSE)</f>
        <v>FED/GRANT</v>
      </c>
      <c r="C742" s="5" t="str">
        <f t="shared" si="250"/>
        <v>E</v>
      </c>
      <c r="D742" s="5" t="str">
        <f t="shared" si="253"/>
        <v>13</v>
      </c>
      <c r="E742" s="5" t="str">
        <f t="shared" si="251"/>
        <v>62--</v>
      </c>
      <c r="F742" s="5" t="str">
        <f>VLOOKUP(E742,Vlookups!K:M,3,FALSE)</f>
        <v>Op Exp</v>
      </c>
      <c r="G742" s="5" t="str">
        <f t="shared" si="274"/>
        <v>6299</v>
      </c>
      <c r="H742" s="5" t="str">
        <f t="shared" si="275"/>
        <v>MISC. CONTRACTED SERVICE</v>
      </c>
      <c r="I742" s="5" t="str">
        <f t="shared" si="276"/>
        <v>043</v>
      </c>
      <c r="J742" s="5" t="str">
        <f>VLOOKUP(I742,Vlookups!A:D,2,FALSE)</f>
        <v>MSG Ramirez Elementary</v>
      </c>
      <c r="K742" s="5" t="str">
        <f>VLOOKUP(I742,Vlookups!A:D,3,FALSE)</f>
        <v>MSG RAMIREZ K8</v>
      </c>
      <c r="L742" s="5" t="str">
        <f t="shared" si="277"/>
        <v>25</v>
      </c>
      <c r="M742" s="5" t="str">
        <f t="shared" si="278"/>
        <v>859</v>
      </c>
      <c r="N742" s="5" t="str">
        <f>VLOOKUP(M742,Vlookups!G:I,2,FALSE)</f>
        <v>PROFESSIONAL DEVELOPMENT</v>
      </c>
      <c r="O742" s="5" t="str">
        <f>VLOOKUP(M742,Vlookups!G:I,3,FALSE)</f>
        <v>DSASS</v>
      </c>
      <c r="P742" s="6">
        <f t="shared" si="279"/>
        <v>640.08000000000004</v>
      </c>
      <c r="Q742" s="6">
        <f t="shared" si="280"/>
        <v>0</v>
      </c>
      <c r="R742" s="6">
        <f t="shared" si="281"/>
        <v>320.04000000000002</v>
      </c>
      <c r="S742" s="6">
        <f t="shared" si="282"/>
        <v>0</v>
      </c>
      <c r="T742" s="6">
        <f t="shared" si="283"/>
        <v>-640.08000000000004</v>
      </c>
      <c r="U742" t="s">
        <v>783</v>
      </c>
      <c r="V742" t="s">
        <v>49</v>
      </c>
      <c r="W742" s="2">
        <v>640.08000000000004</v>
      </c>
      <c r="X742" s="2">
        <v>0</v>
      </c>
      <c r="Y742" s="2">
        <v>320.04000000000002</v>
      </c>
      <c r="Z742" s="2">
        <v>320.04000000000002</v>
      </c>
      <c r="AA742" s="2">
        <v>0</v>
      </c>
      <c r="AB742" s="3">
        <v>-640.08000000000004</v>
      </c>
    </row>
    <row r="743" spans="1:28">
      <c r="A743" s="5" t="str">
        <f t="shared" si="252"/>
        <v>263</v>
      </c>
      <c r="B743" s="5" t="str">
        <f>VLOOKUP(A743,Vlookups!O:P,2,FALSE)</f>
        <v>FED/GRANT</v>
      </c>
      <c r="C743" s="5" t="str">
        <f t="shared" si="250"/>
        <v>E</v>
      </c>
      <c r="D743" s="5" t="str">
        <f t="shared" si="253"/>
        <v>13</v>
      </c>
      <c r="E743" s="5" t="str">
        <f t="shared" si="251"/>
        <v>62--</v>
      </c>
      <c r="F743" s="5" t="str">
        <f>VLOOKUP(E743,Vlookups!K:M,3,FALSE)</f>
        <v>Op Exp</v>
      </c>
      <c r="G743" s="5" t="str">
        <f t="shared" si="274"/>
        <v>6299</v>
      </c>
      <c r="H743" s="5" t="str">
        <f t="shared" si="275"/>
        <v>MISC. CONTRACTED SERVICE</v>
      </c>
      <c r="I743" s="5" t="str">
        <f t="shared" si="276"/>
        <v>043</v>
      </c>
      <c r="J743" s="5" t="str">
        <f>VLOOKUP(I743,Vlookups!A:D,2,FALSE)</f>
        <v>MSG Ramirez Elementary</v>
      </c>
      <c r="K743" s="5" t="str">
        <f>VLOOKUP(I743,Vlookups!A:D,3,FALSE)</f>
        <v>MSG RAMIREZ K8</v>
      </c>
      <c r="L743" s="5" t="str">
        <f t="shared" si="277"/>
        <v>25</v>
      </c>
      <c r="M743" s="5" t="str">
        <f t="shared" si="278"/>
        <v>859</v>
      </c>
      <c r="N743" s="5" t="str">
        <f>VLOOKUP(M743,Vlookups!G:I,2,FALSE)</f>
        <v>PROFESSIONAL DEVELOPMENT</v>
      </c>
      <c r="O743" s="5" t="str">
        <f>VLOOKUP(M743,Vlookups!G:I,3,FALSE)</f>
        <v>DSASS</v>
      </c>
      <c r="P743" s="6">
        <f t="shared" si="279"/>
        <v>0</v>
      </c>
      <c r="Q743" s="6">
        <f t="shared" si="280"/>
        <v>0</v>
      </c>
      <c r="R743" s="6">
        <f t="shared" si="281"/>
        <v>0</v>
      </c>
      <c r="S743" s="6">
        <f t="shared" si="282"/>
        <v>640.08000000000004</v>
      </c>
      <c r="T743" s="6">
        <f t="shared" si="283"/>
        <v>640.08000000000004</v>
      </c>
      <c r="U743" t="s">
        <v>784</v>
      </c>
      <c r="V743" t="s">
        <v>49</v>
      </c>
      <c r="W743" s="2">
        <v>0</v>
      </c>
      <c r="X743" s="2">
        <v>0</v>
      </c>
      <c r="Y743" s="2">
        <v>0</v>
      </c>
      <c r="Z743" s="2">
        <v>0</v>
      </c>
      <c r="AA743" s="2">
        <v>640.08000000000004</v>
      </c>
      <c r="AB743" s="2">
        <v>640.08000000000004</v>
      </c>
    </row>
    <row r="744" spans="1:28">
      <c r="A744" s="5" t="str">
        <f t="shared" si="252"/>
        <v>263</v>
      </c>
      <c r="B744" s="5" t="str">
        <f>VLOOKUP(A744,Vlookups!O:P,2,FALSE)</f>
        <v>FED/GRANT</v>
      </c>
      <c r="C744" s="5" t="str">
        <f t="shared" si="250"/>
        <v>E</v>
      </c>
      <c r="D744" s="5" t="str">
        <f t="shared" si="253"/>
        <v>13</v>
      </c>
      <c r="E744" s="5" t="str">
        <f t="shared" si="251"/>
        <v>62--</v>
      </c>
      <c r="F744" s="5" t="str">
        <f>VLOOKUP(E744,Vlookups!K:M,3,FALSE)</f>
        <v>Op Exp</v>
      </c>
      <c r="G744" s="5" t="str">
        <f t="shared" ref="G744:G789" si="284">MID(U744,10,4)</f>
        <v>6299</v>
      </c>
      <c r="H744" s="5" t="str">
        <f t="shared" ref="H744:H789" si="285">V744</f>
        <v>MISC. CONTRACTED SERVICE</v>
      </c>
      <c r="I744" s="5" t="str">
        <f t="shared" ref="I744:I789" si="286">LEFT(RIGHT(U744,12),3)</f>
        <v>999</v>
      </c>
      <c r="J744" s="5" t="str">
        <f>VLOOKUP(I744,Vlookups!A:D,2,FALSE)</f>
        <v>CHARTER WIDE</v>
      </c>
      <c r="K744" s="5" t="str">
        <f>VLOOKUP(I744,Vlookups!A:D,3,FALSE)</f>
        <v>CHARTER WIDE</v>
      </c>
      <c r="L744" s="5" t="str">
        <f t="shared" ref="L744:L789" si="287">LEFT(RIGHT(U744,6),2)</f>
        <v>25</v>
      </c>
      <c r="M744" s="5" t="str">
        <f t="shared" ref="M744:M789" si="288">RIGHT(U744,3)</f>
        <v>859</v>
      </c>
      <c r="N744" s="5" t="str">
        <f>VLOOKUP(M744,Vlookups!G:I,2,FALSE)</f>
        <v>PROFESSIONAL DEVELOPMENT</v>
      </c>
      <c r="O744" s="5" t="str">
        <f>VLOOKUP(M744,Vlookups!G:I,3,FALSE)</f>
        <v>DSASS</v>
      </c>
      <c r="P744" s="6">
        <f t="shared" ref="P744:P789" si="289">W744</f>
        <v>55866.69</v>
      </c>
      <c r="Q744" s="6">
        <f t="shared" ref="Q744:Q789" si="290">X744</f>
        <v>90</v>
      </c>
      <c r="R744" s="6">
        <f t="shared" ref="R744:R789" si="291">Y744</f>
        <v>16679.3</v>
      </c>
      <c r="S744" s="6">
        <f t="shared" ref="S744:S789" si="292">AA744</f>
        <v>0</v>
      </c>
      <c r="T744" s="6">
        <f t="shared" ref="T744:T789" si="293">AB744</f>
        <v>-55866.69</v>
      </c>
      <c r="U744" t="s">
        <v>785</v>
      </c>
      <c r="V744" t="s">
        <v>49</v>
      </c>
      <c r="W744" s="2">
        <v>55866.69</v>
      </c>
      <c r="X744" s="2">
        <v>90</v>
      </c>
      <c r="Y744" s="2">
        <v>16679.3</v>
      </c>
      <c r="Z744" s="2">
        <v>39097.39</v>
      </c>
      <c r="AA744" s="2">
        <v>0</v>
      </c>
      <c r="AB744" s="3">
        <v>-55866.69</v>
      </c>
    </row>
    <row r="745" spans="1:28">
      <c r="A745" s="5" t="str">
        <f t="shared" si="252"/>
        <v>263</v>
      </c>
      <c r="B745" s="5" t="str">
        <f>VLOOKUP(A745,Vlookups!O:P,2,FALSE)</f>
        <v>FED/GRANT</v>
      </c>
      <c r="C745" s="5" t="str">
        <f t="shared" si="250"/>
        <v>E</v>
      </c>
      <c r="D745" s="5" t="str">
        <f t="shared" si="253"/>
        <v>13</v>
      </c>
      <c r="E745" s="5" t="str">
        <f t="shared" si="251"/>
        <v>62--</v>
      </c>
      <c r="F745" s="5" t="str">
        <f>VLOOKUP(E745,Vlookups!K:M,3,FALSE)</f>
        <v>Op Exp</v>
      </c>
      <c r="G745" s="5" t="str">
        <f t="shared" si="284"/>
        <v>6299</v>
      </c>
      <c r="H745" s="5" t="str">
        <f t="shared" si="285"/>
        <v>MISC. CONTRACTED SERVICE</v>
      </c>
      <c r="I745" s="5" t="str">
        <f t="shared" si="286"/>
        <v>999</v>
      </c>
      <c r="J745" s="5" t="str">
        <f>VLOOKUP(I745,Vlookups!A:D,2,FALSE)</f>
        <v>CHARTER WIDE</v>
      </c>
      <c r="K745" s="5" t="str">
        <f>VLOOKUP(I745,Vlookups!A:D,3,FALSE)</f>
        <v>CHARTER WIDE</v>
      </c>
      <c r="L745" s="5" t="str">
        <f t="shared" si="287"/>
        <v>25</v>
      </c>
      <c r="M745" s="5" t="str">
        <f t="shared" si="288"/>
        <v>859</v>
      </c>
      <c r="N745" s="5" t="str">
        <f>VLOOKUP(M745,Vlookups!G:I,2,FALSE)</f>
        <v>PROFESSIONAL DEVELOPMENT</v>
      </c>
      <c r="O745" s="5" t="str">
        <f>VLOOKUP(M745,Vlookups!G:I,3,FALSE)</f>
        <v>DSASS</v>
      </c>
      <c r="P745" s="6">
        <f t="shared" si="289"/>
        <v>0</v>
      </c>
      <c r="Q745" s="6">
        <f t="shared" si="290"/>
        <v>0</v>
      </c>
      <c r="R745" s="6">
        <f t="shared" si="291"/>
        <v>0</v>
      </c>
      <c r="S745" s="6">
        <f t="shared" si="292"/>
        <v>55866.69</v>
      </c>
      <c r="T745" s="6">
        <f t="shared" si="293"/>
        <v>55866.69</v>
      </c>
      <c r="U745" t="s">
        <v>786</v>
      </c>
      <c r="V745" t="s">
        <v>49</v>
      </c>
      <c r="W745" s="2">
        <v>0</v>
      </c>
      <c r="X745" s="2">
        <v>0</v>
      </c>
      <c r="Y745" s="2">
        <v>0</v>
      </c>
      <c r="Z745" s="2">
        <v>0</v>
      </c>
      <c r="AA745" s="2">
        <v>55866.69</v>
      </c>
      <c r="AB745" s="2">
        <v>55866.69</v>
      </c>
    </row>
    <row r="746" spans="1:28">
      <c r="A746" s="5" t="str">
        <f t="shared" si="252"/>
        <v>263</v>
      </c>
      <c r="B746" s="5" t="str">
        <f>VLOOKUP(A746,Vlookups!O:P,2,FALSE)</f>
        <v>FED/GRANT</v>
      </c>
      <c r="C746" s="5" t="str">
        <f t="shared" si="250"/>
        <v>E</v>
      </c>
      <c r="D746" s="5" t="str">
        <f t="shared" si="253"/>
        <v>13</v>
      </c>
      <c r="E746" s="5" t="str">
        <f t="shared" si="251"/>
        <v>63--</v>
      </c>
      <c r="F746" s="5" t="str">
        <f>VLOOKUP(E746,Vlookups!K:M,3,FALSE)</f>
        <v>Op Exp</v>
      </c>
      <c r="G746" s="5" t="str">
        <f t="shared" si="284"/>
        <v>6329</v>
      </c>
      <c r="H746" s="5" t="str">
        <f t="shared" si="285"/>
        <v>READING MATERIALS</v>
      </c>
      <c r="I746" s="5" t="str">
        <f t="shared" si="286"/>
        <v>999</v>
      </c>
      <c r="J746" s="5" t="str">
        <f>VLOOKUP(I746,Vlookups!A:D,2,FALSE)</f>
        <v>CHARTER WIDE</v>
      </c>
      <c r="K746" s="5" t="str">
        <f>VLOOKUP(I746,Vlookups!A:D,3,FALSE)</f>
        <v>CHARTER WIDE</v>
      </c>
      <c r="L746" s="5" t="str">
        <f t="shared" si="287"/>
        <v>25</v>
      </c>
      <c r="M746" s="5" t="str">
        <f t="shared" si="288"/>
        <v>850</v>
      </c>
      <c r="N746" s="5" t="str">
        <f>VLOOKUP(M746,Vlookups!G:I,2,FALSE)</f>
        <v>DEPUTY SUPT ACADEMICS/STU SERV</v>
      </c>
      <c r="O746" s="5" t="str">
        <f>VLOOKUP(M746,Vlookups!G:I,3,FALSE)</f>
        <v>DSASS</v>
      </c>
      <c r="P746" s="6">
        <f t="shared" si="289"/>
        <v>0</v>
      </c>
      <c r="Q746" s="6">
        <f t="shared" si="290"/>
        <v>0</v>
      </c>
      <c r="R746" s="6">
        <f t="shared" si="291"/>
        <v>8110.15</v>
      </c>
      <c r="S746" s="6">
        <f t="shared" si="292"/>
        <v>0</v>
      </c>
      <c r="T746" s="6">
        <f t="shared" si="293"/>
        <v>0</v>
      </c>
      <c r="U746" t="s">
        <v>787</v>
      </c>
      <c r="V746" t="s">
        <v>45</v>
      </c>
      <c r="W746" s="2">
        <v>0</v>
      </c>
      <c r="X746" s="2">
        <v>0</v>
      </c>
      <c r="Y746" s="2">
        <v>8110.15</v>
      </c>
      <c r="Z746" s="3">
        <v>-8110.15</v>
      </c>
      <c r="AA746" s="2">
        <v>0</v>
      </c>
      <c r="AB746" s="2">
        <v>0</v>
      </c>
    </row>
    <row r="747" spans="1:28">
      <c r="A747" s="5" t="str">
        <f t="shared" si="252"/>
        <v>263</v>
      </c>
      <c r="B747" s="5" t="str">
        <f>VLOOKUP(A747,Vlookups!O:P,2,FALSE)</f>
        <v>FED/GRANT</v>
      </c>
      <c r="C747" s="5" t="str">
        <f t="shared" si="250"/>
        <v>E</v>
      </c>
      <c r="D747" s="5" t="str">
        <f t="shared" si="253"/>
        <v>13</v>
      </c>
      <c r="E747" s="5" t="str">
        <f t="shared" si="251"/>
        <v>64--</v>
      </c>
      <c r="F747" s="5" t="str">
        <f>VLOOKUP(E747,Vlookups!K:M,3,FALSE)</f>
        <v>Op Exp</v>
      </c>
      <c r="G747" s="5" t="str">
        <f t="shared" si="284"/>
        <v>6411</v>
      </c>
      <c r="H747" s="5" t="str">
        <f t="shared" si="285"/>
        <v>EMPLOYEE TRAVEL</v>
      </c>
      <c r="I747" s="5" t="str">
        <f t="shared" si="286"/>
        <v>001</v>
      </c>
      <c r="J747" s="5" t="str">
        <f>VLOOKUP(I747,Vlookups!A:D,2,FALSE)</f>
        <v>GARLAND ELEMENTARY SCHOOL</v>
      </c>
      <c r="K747" s="5" t="str">
        <f>VLOOKUP(I747,Vlookups!A:D,3,FALSE)</f>
        <v>GARLAND K8</v>
      </c>
      <c r="L747" s="5" t="str">
        <f t="shared" si="287"/>
        <v>25</v>
      </c>
      <c r="M747" s="5" t="str">
        <f t="shared" si="288"/>
        <v>859</v>
      </c>
      <c r="N747" s="5" t="str">
        <f>VLOOKUP(M747,Vlookups!G:I,2,FALSE)</f>
        <v>PROFESSIONAL DEVELOPMENT</v>
      </c>
      <c r="O747" s="5" t="str">
        <f>VLOOKUP(M747,Vlookups!G:I,3,FALSE)</f>
        <v>DSASS</v>
      </c>
      <c r="P747" s="6">
        <f t="shared" si="289"/>
        <v>0</v>
      </c>
      <c r="Q747" s="6">
        <f t="shared" si="290"/>
        <v>237</v>
      </c>
      <c r="R747" s="6">
        <f t="shared" si="291"/>
        <v>0</v>
      </c>
      <c r="S747" s="6">
        <f t="shared" si="292"/>
        <v>0</v>
      </c>
      <c r="T747" s="6">
        <f t="shared" si="293"/>
        <v>0</v>
      </c>
      <c r="U747" t="s">
        <v>788</v>
      </c>
      <c r="V747" t="s">
        <v>56</v>
      </c>
      <c r="W747" s="2">
        <v>0</v>
      </c>
      <c r="X747" s="2">
        <v>237</v>
      </c>
      <c r="Y747" s="2">
        <v>0</v>
      </c>
      <c r="Z747" s="3">
        <v>-237</v>
      </c>
      <c r="AA747" s="2">
        <v>0</v>
      </c>
      <c r="AB747" s="2">
        <v>0</v>
      </c>
    </row>
    <row r="748" spans="1:28">
      <c r="A748" s="5" t="str">
        <f t="shared" si="252"/>
        <v>263</v>
      </c>
      <c r="B748" s="5" t="str">
        <f>VLOOKUP(A748,Vlookups!O:P,2,FALSE)</f>
        <v>FED/GRANT</v>
      </c>
      <c r="C748" s="5" t="str">
        <f t="shared" ref="C748:C810" si="294">RIGHT(LEFT(U748,5),1)</f>
        <v>E</v>
      </c>
      <c r="D748" s="5" t="str">
        <f t="shared" si="253"/>
        <v>13</v>
      </c>
      <c r="E748" s="5" t="str">
        <f t="shared" ref="E748:E810" si="295">CONCATENATE(LEFT(G748,2),"--")</f>
        <v>64--</v>
      </c>
      <c r="F748" s="5" t="str">
        <f>VLOOKUP(E748,Vlookups!K:M,3,FALSE)</f>
        <v>Op Exp</v>
      </c>
      <c r="G748" s="5" t="str">
        <f t="shared" si="284"/>
        <v>6411</v>
      </c>
      <c r="H748" s="5" t="str">
        <f t="shared" si="285"/>
        <v>EMPLOYEE TRAVEL</v>
      </c>
      <c r="I748" s="5" t="str">
        <f t="shared" si="286"/>
        <v>004</v>
      </c>
      <c r="J748" s="5" t="str">
        <f>VLOOKUP(I748,Vlookups!A:D,2,FALSE)</f>
        <v>ARLINGTON ELEMENTARY SCHOOL</v>
      </c>
      <c r="K748" s="5" t="str">
        <f>VLOOKUP(I748,Vlookups!A:D,3,FALSE)</f>
        <v>ARLINGTON K8</v>
      </c>
      <c r="L748" s="5" t="str">
        <f t="shared" si="287"/>
        <v>25</v>
      </c>
      <c r="M748" s="5" t="str">
        <f t="shared" si="288"/>
        <v>859</v>
      </c>
      <c r="N748" s="5" t="str">
        <f>VLOOKUP(M748,Vlookups!G:I,2,FALSE)</f>
        <v>PROFESSIONAL DEVELOPMENT</v>
      </c>
      <c r="O748" s="5" t="str">
        <f>VLOOKUP(M748,Vlookups!G:I,3,FALSE)</f>
        <v>DSASS</v>
      </c>
      <c r="P748" s="6">
        <f t="shared" si="289"/>
        <v>0</v>
      </c>
      <c r="Q748" s="6">
        <f t="shared" si="290"/>
        <v>237</v>
      </c>
      <c r="R748" s="6">
        <f t="shared" si="291"/>
        <v>0</v>
      </c>
      <c r="S748" s="6">
        <f t="shared" si="292"/>
        <v>0</v>
      </c>
      <c r="T748" s="6">
        <f t="shared" si="293"/>
        <v>0</v>
      </c>
      <c r="U748" t="s">
        <v>789</v>
      </c>
      <c r="V748" t="s">
        <v>56</v>
      </c>
      <c r="W748" s="2">
        <v>0</v>
      </c>
      <c r="X748" s="2">
        <v>237</v>
      </c>
      <c r="Y748" s="2">
        <v>0</v>
      </c>
      <c r="Z748" s="3">
        <v>-237</v>
      </c>
      <c r="AA748" s="2">
        <v>0</v>
      </c>
      <c r="AB748" s="2">
        <v>0</v>
      </c>
    </row>
    <row r="749" spans="1:28">
      <c r="A749" s="5" t="str">
        <f t="shared" si="252"/>
        <v>263</v>
      </c>
      <c r="B749" s="5" t="str">
        <f>VLOOKUP(A749,Vlookups!O:P,2,FALSE)</f>
        <v>FED/GRANT</v>
      </c>
      <c r="C749" s="5" t="str">
        <f t="shared" si="294"/>
        <v>E</v>
      </c>
      <c r="D749" s="5" t="str">
        <f t="shared" si="253"/>
        <v>13</v>
      </c>
      <c r="E749" s="5" t="str">
        <f t="shared" si="295"/>
        <v>64--</v>
      </c>
      <c r="F749" s="5" t="str">
        <f>VLOOKUP(E749,Vlookups!K:M,3,FALSE)</f>
        <v>Op Exp</v>
      </c>
      <c r="G749" s="5" t="str">
        <f t="shared" si="284"/>
        <v>6411</v>
      </c>
      <c r="H749" s="5" t="str">
        <f t="shared" si="285"/>
        <v>EMPLOYEE TRAVEL</v>
      </c>
      <c r="I749" s="5" t="str">
        <f t="shared" si="286"/>
        <v>007</v>
      </c>
      <c r="J749" s="5" t="str">
        <f>VLOOKUP(I749,Vlookups!A:D,2,FALSE)</f>
        <v>KELLER ELEMENTARY SCHOOL</v>
      </c>
      <c r="K749" s="5" t="str">
        <f>VLOOKUP(I749,Vlookups!A:D,3,FALSE)</f>
        <v>KELLER K8</v>
      </c>
      <c r="L749" s="5" t="str">
        <f t="shared" si="287"/>
        <v>25</v>
      </c>
      <c r="M749" s="5" t="str">
        <f t="shared" si="288"/>
        <v>859</v>
      </c>
      <c r="N749" s="5" t="str">
        <f>VLOOKUP(M749,Vlookups!G:I,2,FALSE)</f>
        <v>PROFESSIONAL DEVELOPMENT</v>
      </c>
      <c r="O749" s="5" t="str">
        <f>VLOOKUP(M749,Vlookups!G:I,3,FALSE)</f>
        <v>DSASS</v>
      </c>
      <c r="P749" s="6">
        <f t="shared" si="289"/>
        <v>0</v>
      </c>
      <c r="Q749" s="6">
        <f t="shared" si="290"/>
        <v>237</v>
      </c>
      <c r="R749" s="6">
        <f t="shared" si="291"/>
        <v>0</v>
      </c>
      <c r="S749" s="6">
        <f t="shared" si="292"/>
        <v>0</v>
      </c>
      <c r="T749" s="6">
        <f t="shared" si="293"/>
        <v>0</v>
      </c>
      <c r="U749" t="s">
        <v>790</v>
      </c>
      <c r="V749" t="s">
        <v>56</v>
      </c>
      <c r="W749" s="2">
        <v>0</v>
      </c>
      <c r="X749" s="2">
        <v>237</v>
      </c>
      <c r="Y749" s="2">
        <v>0</v>
      </c>
      <c r="Z749" s="3">
        <v>-237</v>
      </c>
      <c r="AA749" s="2">
        <v>0</v>
      </c>
      <c r="AB749" s="2">
        <v>0</v>
      </c>
    </row>
    <row r="750" spans="1:28">
      <c r="A750" s="5" t="str">
        <f t="shared" ref="A750:A812" si="296">LEFT(U750,3)</f>
        <v>263</v>
      </c>
      <c r="B750" s="5" t="str">
        <f>VLOOKUP(A750,Vlookups!O:P,2,FALSE)</f>
        <v>FED/GRANT</v>
      </c>
      <c r="C750" s="5" t="str">
        <f t="shared" si="294"/>
        <v>E</v>
      </c>
      <c r="D750" s="5" t="str">
        <f t="shared" ref="D750:D812" si="297">RIGHT(LEFT(U750,8),2)</f>
        <v>13</v>
      </c>
      <c r="E750" s="5" t="str">
        <f t="shared" si="295"/>
        <v>64--</v>
      </c>
      <c r="F750" s="5" t="str">
        <f>VLOOKUP(E750,Vlookups!K:M,3,FALSE)</f>
        <v>Op Exp</v>
      </c>
      <c r="G750" s="5" t="str">
        <f t="shared" si="284"/>
        <v>6411</v>
      </c>
      <c r="H750" s="5" t="str">
        <f t="shared" si="285"/>
        <v>EMPLOYEE TRAVEL</v>
      </c>
      <c r="I750" s="5" t="str">
        <f t="shared" si="286"/>
        <v>010</v>
      </c>
      <c r="J750" s="5" t="str">
        <f>VLOOKUP(I750,Vlookups!A:D,2,FALSE)</f>
        <v>GRAND PRAIRIE ELEMENTARY SCHOO</v>
      </c>
      <c r="K750" s="5" t="str">
        <f>VLOOKUP(I750,Vlookups!A:D,3,FALSE)</f>
        <v>GRAND PR K8</v>
      </c>
      <c r="L750" s="5" t="str">
        <f t="shared" si="287"/>
        <v>25</v>
      </c>
      <c r="M750" s="5" t="str">
        <f t="shared" si="288"/>
        <v>859</v>
      </c>
      <c r="N750" s="5" t="str">
        <f>VLOOKUP(M750,Vlookups!G:I,2,FALSE)</f>
        <v>PROFESSIONAL DEVELOPMENT</v>
      </c>
      <c r="O750" s="5" t="str">
        <f>VLOOKUP(M750,Vlookups!G:I,3,FALSE)</f>
        <v>DSASS</v>
      </c>
      <c r="P750" s="6">
        <f t="shared" si="289"/>
        <v>0</v>
      </c>
      <c r="Q750" s="6">
        <f t="shared" si="290"/>
        <v>237</v>
      </c>
      <c r="R750" s="6">
        <f t="shared" si="291"/>
        <v>0</v>
      </c>
      <c r="S750" s="6">
        <f t="shared" si="292"/>
        <v>0</v>
      </c>
      <c r="T750" s="6">
        <f t="shared" si="293"/>
        <v>0</v>
      </c>
      <c r="U750" t="s">
        <v>791</v>
      </c>
      <c r="V750" t="s">
        <v>56</v>
      </c>
      <c r="W750" s="2">
        <v>0</v>
      </c>
      <c r="X750" s="2">
        <v>237</v>
      </c>
      <c r="Y750" s="2">
        <v>0</v>
      </c>
      <c r="Z750" s="3">
        <v>-237</v>
      </c>
      <c r="AA750" s="2">
        <v>0</v>
      </c>
      <c r="AB750" s="2">
        <v>0</v>
      </c>
    </row>
    <row r="751" spans="1:28">
      <c r="A751" s="5" t="str">
        <f t="shared" si="296"/>
        <v>263</v>
      </c>
      <c r="B751" s="5" t="str">
        <f>VLOOKUP(A751,Vlookups!O:P,2,FALSE)</f>
        <v>FED/GRANT</v>
      </c>
      <c r="C751" s="5" t="str">
        <f t="shared" si="294"/>
        <v>E</v>
      </c>
      <c r="D751" s="5" t="str">
        <f t="shared" si="297"/>
        <v>13</v>
      </c>
      <c r="E751" s="5" t="str">
        <f t="shared" si="295"/>
        <v>64--</v>
      </c>
      <c r="F751" s="5" t="str">
        <f>VLOOKUP(E751,Vlookups!K:M,3,FALSE)</f>
        <v>Op Exp</v>
      </c>
      <c r="G751" s="5" t="str">
        <f t="shared" si="284"/>
        <v>6411</v>
      </c>
      <c r="H751" s="5" t="str">
        <f t="shared" si="285"/>
        <v>EMPLOYEE TRAVEL</v>
      </c>
      <c r="I751" s="5" t="str">
        <f t="shared" si="286"/>
        <v>012</v>
      </c>
      <c r="J751" s="5" t="str">
        <f>VLOOKUP(I751,Vlookups!A:D,2,FALSE)</f>
        <v>NORTH RICHLAND HILLS ELEMENTAR</v>
      </c>
      <c r="K751" s="5" t="str">
        <f>VLOOKUP(I751,Vlookups!A:D,3,FALSE)</f>
        <v>NORTH RICHLAND HILLS K8</v>
      </c>
      <c r="L751" s="5" t="str">
        <f t="shared" si="287"/>
        <v>25</v>
      </c>
      <c r="M751" s="5" t="str">
        <f t="shared" si="288"/>
        <v>859</v>
      </c>
      <c r="N751" s="5" t="str">
        <f>VLOOKUP(M751,Vlookups!G:I,2,FALSE)</f>
        <v>PROFESSIONAL DEVELOPMENT</v>
      </c>
      <c r="O751" s="5" t="str">
        <f>VLOOKUP(M751,Vlookups!G:I,3,FALSE)</f>
        <v>DSASS</v>
      </c>
      <c r="P751" s="6">
        <f t="shared" si="289"/>
        <v>0</v>
      </c>
      <c r="Q751" s="6">
        <f t="shared" si="290"/>
        <v>237</v>
      </c>
      <c r="R751" s="6">
        <f t="shared" si="291"/>
        <v>0</v>
      </c>
      <c r="S751" s="6">
        <f t="shared" si="292"/>
        <v>0</v>
      </c>
      <c r="T751" s="6">
        <f t="shared" si="293"/>
        <v>0</v>
      </c>
      <c r="U751" t="s">
        <v>792</v>
      </c>
      <c r="V751" t="s">
        <v>56</v>
      </c>
      <c r="W751" s="2">
        <v>0</v>
      </c>
      <c r="X751" s="2">
        <v>237</v>
      </c>
      <c r="Y751" s="2">
        <v>0</v>
      </c>
      <c r="Z751" s="3">
        <v>-237</v>
      </c>
      <c r="AA751" s="2">
        <v>0</v>
      </c>
      <c r="AB751" s="2">
        <v>0</v>
      </c>
    </row>
    <row r="752" spans="1:28">
      <c r="A752" s="5" t="str">
        <f t="shared" si="296"/>
        <v>263</v>
      </c>
      <c r="B752" s="5" t="str">
        <f>VLOOKUP(A752,Vlookups!O:P,2,FALSE)</f>
        <v>FED/GRANT</v>
      </c>
      <c r="C752" s="5" t="str">
        <f t="shared" si="294"/>
        <v>E</v>
      </c>
      <c r="D752" s="5" t="str">
        <f t="shared" si="297"/>
        <v>13</v>
      </c>
      <c r="E752" s="5" t="str">
        <f t="shared" si="295"/>
        <v>64--</v>
      </c>
      <c r="F752" s="5" t="str">
        <f>VLOOKUP(E752,Vlookups!K:M,3,FALSE)</f>
        <v>Op Exp</v>
      </c>
      <c r="G752" s="5" t="str">
        <f t="shared" si="284"/>
        <v>6411</v>
      </c>
      <c r="H752" s="5" t="str">
        <f t="shared" si="285"/>
        <v>EMPLOYEE TRAVEL</v>
      </c>
      <c r="I752" s="5" t="str">
        <f t="shared" si="286"/>
        <v>014</v>
      </c>
      <c r="J752" s="5" t="str">
        <f>VLOOKUP(I752,Vlookups!A:D,2,FALSE)</f>
        <v>KATY ELEMENTARY SCHOOL</v>
      </c>
      <c r="K752" s="5" t="str">
        <f>VLOOKUP(I752,Vlookups!A:D,3,FALSE)</f>
        <v>KATY K8</v>
      </c>
      <c r="L752" s="5" t="str">
        <f t="shared" si="287"/>
        <v>25</v>
      </c>
      <c r="M752" s="5" t="str">
        <f t="shared" si="288"/>
        <v>859</v>
      </c>
      <c r="N752" s="5" t="str">
        <f>VLOOKUP(M752,Vlookups!G:I,2,FALSE)</f>
        <v>PROFESSIONAL DEVELOPMENT</v>
      </c>
      <c r="O752" s="5" t="str">
        <f>VLOOKUP(M752,Vlookups!G:I,3,FALSE)</f>
        <v>DSASS</v>
      </c>
      <c r="P752" s="6">
        <f t="shared" si="289"/>
        <v>0</v>
      </c>
      <c r="Q752" s="6">
        <f t="shared" si="290"/>
        <v>315</v>
      </c>
      <c r="R752" s="6">
        <f t="shared" si="291"/>
        <v>0</v>
      </c>
      <c r="S752" s="6">
        <f t="shared" si="292"/>
        <v>0</v>
      </c>
      <c r="T752" s="6">
        <f t="shared" si="293"/>
        <v>0</v>
      </c>
      <c r="U752" t="s">
        <v>793</v>
      </c>
      <c r="V752" t="s">
        <v>56</v>
      </c>
      <c r="W752" s="2">
        <v>0</v>
      </c>
      <c r="X752" s="2">
        <v>315</v>
      </c>
      <c r="Y752" s="2">
        <v>0</v>
      </c>
      <c r="Z752" s="3">
        <v>-315</v>
      </c>
      <c r="AA752" s="2">
        <v>0</v>
      </c>
      <c r="AB752" s="2">
        <v>0</v>
      </c>
    </row>
    <row r="753" spans="1:28">
      <c r="A753" s="5" t="str">
        <f t="shared" si="296"/>
        <v>263</v>
      </c>
      <c r="B753" s="5" t="str">
        <f>VLOOKUP(A753,Vlookups!O:P,2,FALSE)</f>
        <v>FED/GRANT</v>
      </c>
      <c r="C753" s="5" t="str">
        <f t="shared" si="294"/>
        <v>E</v>
      </c>
      <c r="D753" s="5" t="str">
        <f t="shared" si="297"/>
        <v>13</v>
      </c>
      <c r="E753" s="5" t="str">
        <f t="shared" si="295"/>
        <v>64--</v>
      </c>
      <c r="F753" s="5" t="str">
        <f>VLOOKUP(E753,Vlookups!K:M,3,FALSE)</f>
        <v>Op Exp</v>
      </c>
      <c r="G753" s="5" t="str">
        <f t="shared" si="284"/>
        <v>6411</v>
      </c>
      <c r="H753" s="5" t="str">
        <f t="shared" si="285"/>
        <v>EMPLOYEE TRAVEL</v>
      </c>
      <c r="I753" s="5" t="str">
        <f t="shared" si="286"/>
        <v>016</v>
      </c>
      <c r="J753" s="5" t="str">
        <f>VLOOKUP(I753,Vlookups!A:D,2,FALSE)</f>
        <v>WESTPARK ELEMENTARY SCHOOL</v>
      </c>
      <c r="K753" s="5" t="str">
        <f>VLOOKUP(I753,Vlookups!A:D,3,FALSE)</f>
        <v>WESTPARK K8</v>
      </c>
      <c r="L753" s="5" t="str">
        <f t="shared" si="287"/>
        <v>25</v>
      </c>
      <c r="M753" s="5" t="str">
        <f t="shared" si="288"/>
        <v>859</v>
      </c>
      <c r="N753" s="5" t="str">
        <f>VLOOKUP(M753,Vlookups!G:I,2,FALSE)</f>
        <v>PROFESSIONAL DEVELOPMENT</v>
      </c>
      <c r="O753" s="5" t="str">
        <f>VLOOKUP(M753,Vlookups!G:I,3,FALSE)</f>
        <v>DSASS</v>
      </c>
      <c r="P753" s="6">
        <f t="shared" si="289"/>
        <v>0</v>
      </c>
      <c r="Q753" s="6">
        <f t="shared" si="290"/>
        <v>315</v>
      </c>
      <c r="R753" s="6">
        <f t="shared" si="291"/>
        <v>0</v>
      </c>
      <c r="S753" s="6">
        <f t="shared" si="292"/>
        <v>0</v>
      </c>
      <c r="T753" s="6">
        <f t="shared" si="293"/>
        <v>0</v>
      </c>
      <c r="U753" t="s">
        <v>794</v>
      </c>
      <c r="V753" t="s">
        <v>56</v>
      </c>
      <c r="W753" s="2">
        <v>0</v>
      </c>
      <c r="X753" s="2">
        <v>315</v>
      </c>
      <c r="Y753" s="2">
        <v>0</v>
      </c>
      <c r="Z753" s="3">
        <v>-315</v>
      </c>
      <c r="AA753" s="2">
        <v>0</v>
      </c>
      <c r="AB753" s="2">
        <v>0</v>
      </c>
    </row>
    <row r="754" spans="1:28">
      <c r="A754" s="5" t="str">
        <f t="shared" si="296"/>
        <v>263</v>
      </c>
      <c r="B754" s="5" t="str">
        <f>VLOOKUP(A754,Vlookups!O:P,2,FALSE)</f>
        <v>FED/GRANT</v>
      </c>
      <c r="C754" s="5" t="str">
        <f t="shared" si="294"/>
        <v>E</v>
      </c>
      <c r="D754" s="5" t="str">
        <f t="shared" si="297"/>
        <v>13</v>
      </c>
      <c r="E754" s="5" t="str">
        <f t="shared" si="295"/>
        <v>64--</v>
      </c>
      <c r="F754" s="5" t="str">
        <f>VLOOKUP(E754,Vlookups!K:M,3,FALSE)</f>
        <v>Op Exp</v>
      </c>
      <c r="G754" s="5" t="str">
        <f t="shared" si="284"/>
        <v>6411</v>
      </c>
      <c r="H754" s="5" t="str">
        <f t="shared" si="285"/>
        <v>EMPLOYEE TRAVEL</v>
      </c>
      <c r="I754" s="5" t="str">
        <f t="shared" si="286"/>
        <v>019</v>
      </c>
      <c r="J754" s="5" t="str">
        <f>VLOOKUP(I754,Vlookups!A:D,2,FALSE)</f>
        <v>LANCASTER ELEMENTARY</v>
      </c>
      <c r="K754" s="5" t="str">
        <f>VLOOKUP(I754,Vlookups!A:D,3,FALSE)</f>
        <v>LANCASTER K8</v>
      </c>
      <c r="L754" s="5" t="str">
        <f t="shared" si="287"/>
        <v>25</v>
      </c>
      <c r="M754" s="5" t="str">
        <f t="shared" si="288"/>
        <v>859</v>
      </c>
      <c r="N754" s="5" t="str">
        <f>VLOOKUP(M754,Vlookups!G:I,2,FALSE)</f>
        <v>PROFESSIONAL DEVELOPMENT</v>
      </c>
      <c r="O754" s="5" t="str">
        <f>VLOOKUP(M754,Vlookups!G:I,3,FALSE)</f>
        <v>DSASS</v>
      </c>
      <c r="P754" s="6">
        <f t="shared" si="289"/>
        <v>0</v>
      </c>
      <c r="Q754" s="6">
        <f t="shared" si="290"/>
        <v>237</v>
      </c>
      <c r="R754" s="6">
        <f t="shared" si="291"/>
        <v>0</v>
      </c>
      <c r="S754" s="6">
        <f t="shared" si="292"/>
        <v>0</v>
      </c>
      <c r="T754" s="6">
        <f t="shared" si="293"/>
        <v>0</v>
      </c>
      <c r="U754" t="s">
        <v>795</v>
      </c>
      <c r="V754" t="s">
        <v>56</v>
      </c>
      <c r="W754" s="2">
        <v>0</v>
      </c>
      <c r="X754" s="2">
        <v>237</v>
      </c>
      <c r="Y754" s="2">
        <v>0</v>
      </c>
      <c r="Z754" s="3">
        <v>-237</v>
      </c>
      <c r="AA754" s="2">
        <v>0</v>
      </c>
      <c r="AB754" s="2">
        <v>0</v>
      </c>
    </row>
    <row r="755" spans="1:28">
      <c r="A755" s="5" t="str">
        <f t="shared" si="296"/>
        <v>263</v>
      </c>
      <c r="B755" s="5" t="str">
        <f>VLOOKUP(A755,Vlookups!O:P,2,FALSE)</f>
        <v>FED/GRANT</v>
      </c>
      <c r="C755" s="5" t="str">
        <f t="shared" si="294"/>
        <v>E</v>
      </c>
      <c r="D755" s="5" t="str">
        <f t="shared" si="297"/>
        <v>13</v>
      </c>
      <c r="E755" s="5" t="str">
        <f t="shared" si="295"/>
        <v>64--</v>
      </c>
      <c r="F755" s="5" t="str">
        <f>VLOOKUP(E755,Vlookups!K:M,3,FALSE)</f>
        <v>Op Exp</v>
      </c>
      <c r="G755" s="5" t="str">
        <f t="shared" si="284"/>
        <v>6411</v>
      </c>
      <c r="H755" s="5" t="str">
        <f t="shared" si="285"/>
        <v>EMPLOYEE TRAVEL</v>
      </c>
      <c r="I755" s="5" t="str">
        <f t="shared" si="286"/>
        <v>021</v>
      </c>
      <c r="J755" s="5" t="str">
        <f>VLOOKUP(I755,Vlookups!A:D,2,FALSE)</f>
        <v>WOODHAVEN ELEMENTARY</v>
      </c>
      <c r="K755" s="5" t="str">
        <f>VLOOKUP(I755,Vlookups!A:D,3,FALSE)</f>
        <v>WOODHAVEN K8</v>
      </c>
      <c r="L755" s="5" t="str">
        <f t="shared" si="287"/>
        <v>25</v>
      </c>
      <c r="M755" s="5" t="str">
        <f t="shared" si="288"/>
        <v>859</v>
      </c>
      <c r="N755" s="5" t="str">
        <f>VLOOKUP(M755,Vlookups!G:I,2,FALSE)</f>
        <v>PROFESSIONAL DEVELOPMENT</v>
      </c>
      <c r="O755" s="5" t="str">
        <f>VLOOKUP(M755,Vlookups!G:I,3,FALSE)</f>
        <v>DSASS</v>
      </c>
      <c r="P755" s="6">
        <f t="shared" si="289"/>
        <v>0</v>
      </c>
      <c r="Q755" s="6">
        <f t="shared" si="290"/>
        <v>237</v>
      </c>
      <c r="R755" s="6">
        <f t="shared" si="291"/>
        <v>0</v>
      </c>
      <c r="S755" s="6">
        <f t="shared" si="292"/>
        <v>0</v>
      </c>
      <c r="T755" s="6">
        <f t="shared" si="293"/>
        <v>0</v>
      </c>
      <c r="U755" t="s">
        <v>796</v>
      </c>
      <c r="V755" t="s">
        <v>56</v>
      </c>
      <c r="W755" s="2">
        <v>0</v>
      </c>
      <c r="X755" s="2">
        <v>237</v>
      </c>
      <c r="Y755" s="2">
        <v>0</v>
      </c>
      <c r="Z755" s="3">
        <v>-237</v>
      </c>
      <c r="AA755" s="2">
        <v>0</v>
      </c>
      <c r="AB755" s="2">
        <v>0</v>
      </c>
    </row>
    <row r="756" spans="1:28">
      <c r="A756" s="5" t="str">
        <f t="shared" si="296"/>
        <v>263</v>
      </c>
      <c r="B756" s="5" t="str">
        <f>VLOOKUP(A756,Vlookups!O:P,2,FALSE)</f>
        <v>FED/GRANT</v>
      </c>
      <c r="C756" s="5" t="str">
        <f t="shared" si="294"/>
        <v>E</v>
      </c>
      <c r="D756" s="5" t="str">
        <f t="shared" si="297"/>
        <v>13</v>
      </c>
      <c r="E756" s="5" t="str">
        <f t="shared" si="295"/>
        <v>64--</v>
      </c>
      <c r="F756" s="5" t="str">
        <f>VLOOKUP(E756,Vlookups!K:M,3,FALSE)</f>
        <v>Op Exp</v>
      </c>
      <c r="G756" s="5" t="str">
        <f t="shared" si="284"/>
        <v>6411</v>
      </c>
      <c r="H756" s="5" t="str">
        <f t="shared" si="285"/>
        <v>EMPLOYEE TRAVEL</v>
      </c>
      <c r="I756" s="5" t="str">
        <f t="shared" si="286"/>
        <v>023</v>
      </c>
      <c r="J756" s="5" t="str">
        <f>VLOOKUP(I756,Vlookups!A:D,2,FALSE)</f>
        <v>SAGINAW ELEMENTARY</v>
      </c>
      <c r="K756" s="5" t="str">
        <f>VLOOKUP(I756,Vlookups!A:D,3,FALSE)</f>
        <v>SAGINAW K8</v>
      </c>
      <c r="L756" s="5" t="str">
        <f t="shared" si="287"/>
        <v>25</v>
      </c>
      <c r="M756" s="5" t="str">
        <f t="shared" si="288"/>
        <v>859</v>
      </c>
      <c r="N756" s="5" t="str">
        <f>VLOOKUP(M756,Vlookups!G:I,2,FALSE)</f>
        <v>PROFESSIONAL DEVELOPMENT</v>
      </c>
      <c r="O756" s="5" t="str">
        <f>VLOOKUP(M756,Vlookups!G:I,3,FALSE)</f>
        <v>DSASS</v>
      </c>
      <c r="P756" s="6">
        <f t="shared" si="289"/>
        <v>0</v>
      </c>
      <c r="Q756" s="6">
        <f t="shared" si="290"/>
        <v>237</v>
      </c>
      <c r="R756" s="6">
        <f t="shared" si="291"/>
        <v>0</v>
      </c>
      <c r="S756" s="6">
        <f t="shared" si="292"/>
        <v>0</v>
      </c>
      <c r="T756" s="6">
        <f t="shared" si="293"/>
        <v>0</v>
      </c>
      <c r="U756" t="s">
        <v>797</v>
      </c>
      <c r="V756" t="s">
        <v>56</v>
      </c>
      <c r="W756" s="2">
        <v>0</v>
      </c>
      <c r="X756" s="2">
        <v>237</v>
      </c>
      <c r="Y756" s="2">
        <v>0</v>
      </c>
      <c r="Z756" s="3">
        <v>-237</v>
      </c>
      <c r="AA756" s="2">
        <v>0</v>
      </c>
      <c r="AB756" s="2">
        <v>0</v>
      </c>
    </row>
    <row r="757" spans="1:28">
      <c r="A757" s="5" t="str">
        <f t="shared" si="296"/>
        <v>263</v>
      </c>
      <c r="B757" s="5" t="str">
        <f>VLOOKUP(A757,Vlookups!O:P,2,FALSE)</f>
        <v>FED/GRANT</v>
      </c>
      <c r="C757" s="5" t="str">
        <f t="shared" si="294"/>
        <v>E</v>
      </c>
      <c r="D757" s="5" t="str">
        <f t="shared" si="297"/>
        <v>13</v>
      </c>
      <c r="E757" s="5" t="str">
        <f t="shared" si="295"/>
        <v>64--</v>
      </c>
      <c r="F757" s="5" t="str">
        <f>VLOOKUP(E757,Vlookups!K:M,3,FALSE)</f>
        <v>Op Exp</v>
      </c>
      <c r="G757" s="5" t="str">
        <f t="shared" si="284"/>
        <v>6411</v>
      </c>
      <c r="H757" s="5" t="str">
        <f t="shared" si="285"/>
        <v>EMPLOYEE TRAVEL</v>
      </c>
      <c r="I757" s="5" t="str">
        <f t="shared" si="286"/>
        <v>025</v>
      </c>
      <c r="J757" s="5" t="str">
        <f>VLOOKUP(I757,Vlookups!A:D,2,FALSE)</f>
        <v>WINDMILL LAKES ELEMENTARY</v>
      </c>
      <c r="K757" s="5" t="str">
        <f>VLOOKUP(I757,Vlookups!A:D,3,FALSE)</f>
        <v>WINDMILL LAKES K8</v>
      </c>
      <c r="L757" s="5" t="str">
        <f t="shared" si="287"/>
        <v>25</v>
      </c>
      <c r="M757" s="5" t="str">
        <f t="shared" si="288"/>
        <v>859</v>
      </c>
      <c r="N757" s="5" t="str">
        <f>VLOOKUP(M757,Vlookups!G:I,2,FALSE)</f>
        <v>PROFESSIONAL DEVELOPMENT</v>
      </c>
      <c r="O757" s="5" t="str">
        <f>VLOOKUP(M757,Vlookups!G:I,3,FALSE)</f>
        <v>DSASS</v>
      </c>
      <c r="P757" s="6">
        <f t="shared" si="289"/>
        <v>0</v>
      </c>
      <c r="Q757" s="6">
        <f t="shared" si="290"/>
        <v>315</v>
      </c>
      <c r="R757" s="6">
        <f t="shared" si="291"/>
        <v>0</v>
      </c>
      <c r="S757" s="6">
        <f t="shared" si="292"/>
        <v>0</v>
      </c>
      <c r="T757" s="6">
        <f t="shared" si="293"/>
        <v>0</v>
      </c>
      <c r="U757" t="s">
        <v>798</v>
      </c>
      <c r="V757" t="s">
        <v>56</v>
      </c>
      <c r="W757" s="2">
        <v>0</v>
      </c>
      <c r="X757" s="2">
        <v>315</v>
      </c>
      <c r="Y757" s="2">
        <v>0</v>
      </c>
      <c r="Z757" s="3">
        <v>-315</v>
      </c>
      <c r="AA757" s="2">
        <v>0</v>
      </c>
      <c r="AB757" s="2">
        <v>0</v>
      </c>
    </row>
    <row r="758" spans="1:28">
      <c r="A758" s="5" t="str">
        <f t="shared" si="296"/>
        <v>263</v>
      </c>
      <c r="B758" s="5" t="str">
        <f>VLOOKUP(A758,Vlookups!O:P,2,FALSE)</f>
        <v>FED/GRANT</v>
      </c>
      <c r="C758" s="5" t="str">
        <f t="shared" si="294"/>
        <v>E</v>
      </c>
      <c r="D758" s="5" t="str">
        <f t="shared" si="297"/>
        <v>13</v>
      </c>
      <c r="E758" s="5" t="str">
        <f t="shared" si="295"/>
        <v>64--</v>
      </c>
      <c r="F758" s="5" t="str">
        <f>VLOOKUP(E758,Vlookups!K:M,3,FALSE)</f>
        <v>Op Exp</v>
      </c>
      <c r="G758" s="5" t="str">
        <f t="shared" si="284"/>
        <v>6411</v>
      </c>
      <c r="H758" s="5" t="str">
        <f t="shared" si="285"/>
        <v>EMPLOYEE TRAVEL</v>
      </c>
      <c r="I758" s="5" t="str">
        <f t="shared" si="286"/>
        <v>027</v>
      </c>
      <c r="J758" s="5" t="str">
        <f>VLOOKUP(I758,Vlookups!A:D,2,FALSE)</f>
        <v>HOUSTON OREM ELEMENTARY</v>
      </c>
      <c r="K758" s="5" t="str">
        <f>VLOOKUP(I758,Vlookups!A:D,3,FALSE)</f>
        <v>OREM K8</v>
      </c>
      <c r="L758" s="5" t="str">
        <f t="shared" si="287"/>
        <v>25</v>
      </c>
      <c r="M758" s="5" t="str">
        <f t="shared" si="288"/>
        <v>859</v>
      </c>
      <c r="N758" s="5" t="str">
        <f>VLOOKUP(M758,Vlookups!G:I,2,FALSE)</f>
        <v>PROFESSIONAL DEVELOPMENT</v>
      </c>
      <c r="O758" s="5" t="str">
        <f>VLOOKUP(M758,Vlookups!G:I,3,FALSE)</f>
        <v>DSASS</v>
      </c>
      <c r="P758" s="6">
        <f t="shared" si="289"/>
        <v>0</v>
      </c>
      <c r="Q758" s="6">
        <f t="shared" si="290"/>
        <v>315</v>
      </c>
      <c r="R758" s="6">
        <f t="shared" si="291"/>
        <v>0</v>
      </c>
      <c r="S758" s="6">
        <f t="shared" si="292"/>
        <v>0</v>
      </c>
      <c r="T758" s="6">
        <f t="shared" si="293"/>
        <v>0</v>
      </c>
      <c r="U758" t="s">
        <v>799</v>
      </c>
      <c r="V758" t="s">
        <v>56</v>
      </c>
      <c r="W758" s="2">
        <v>0</v>
      </c>
      <c r="X758" s="2">
        <v>315</v>
      </c>
      <c r="Y758" s="2">
        <v>0</v>
      </c>
      <c r="Z758" s="3">
        <v>-315</v>
      </c>
      <c r="AA758" s="2">
        <v>0</v>
      </c>
      <c r="AB758" s="2">
        <v>0</v>
      </c>
    </row>
    <row r="759" spans="1:28">
      <c r="A759" s="5" t="str">
        <f t="shared" si="296"/>
        <v>263</v>
      </c>
      <c r="B759" s="5" t="str">
        <f>VLOOKUP(A759,Vlookups!O:P,2,FALSE)</f>
        <v>FED/GRANT</v>
      </c>
      <c r="C759" s="5" t="str">
        <f t="shared" si="294"/>
        <v>E</v>
      </c>
      <c r="D759" s="5" t="str">
        <f t="shared" si="297"/>
        <v>13</v>
      </c>
      <c r="E759" s="5" t="str">
        <f t="shared" si="295"/>
        <v>64--</v>
      </c>
      <c r="F759" s="5" t="str">
        <f>VLOOKUP(E759,Vlookups!K:M,3,FALSE)</f>
        <v>Op Exp</v>
      </c>
      <c r="G759" s="5" t="str">
        <f t="shared" si="284"/>
        <v>6411</v>
      </c>
      <c r="H759" s="5" t="str">
        <f t="shared" si="285"/>
        <v>EMPLOYEE TRAVEL</v>
      </c>
      <c r="I759" s="5" t="str">
        <f t="shared" si="286"/>
        <v>030</v>
      </c>
      <c r="J759" s="5" t="str">
        <f>VLOOKUP(I759,Vlookups!A:D,2,FALSE)</f>
        <v>COLLEGE STATION ELEMENTARY</v>
      </c>
      <c r="K759" s="5" t="str">
        <f>VLOOKUP(I759,Vlookups!A:D,3,FALSE)</f>
        <v>COLLEGE STATION K8</v>
      </c>
      <c r="L759" s="5" t="str">
        <f t="shared" si="287"/>
        <v>25</v>
      </c>
      <c r="M759" s="5" t="str">
        <f t="shared" si="288"/>
        <v>859</v>
      </c>
      <c r="N759" s="5" t="str">
        <f>VLOOKUP(M759,Vlookups!G:I,2,FALSE)</f>
        <v>PROFESSIONAL DEVELOPMENT</v>
      </c>
      <c r="O759" s="5" t="str">
        <f>VLOOKUP(M759,Vlookups!G:I,3,FALSE)</f>
        <v>DSASS</v>
      </c>
      <c r="P759" s="6">
        <f t="shared" si="289"/>
        <v>0</v>
      </c>
      <c r="Q759" s="6">
        <f t="shared" si="290"/>
        <v>315</v>
      </c>
      <c r="R759" s="6">
        <f t="shared" si="291"/>
        <v>0</v>
      </c>
      <c r="S759" s="6">
        <f t="shared" si="292"/>
        <v>0</v>
      </c>
      <c r="T759" s="6">
        <f t="shared" si="293"/>
        <v>0</v>
      </c>
      <c r="U759" t="s">
        <v>800</v>
      </c>
      <c r="V759" t="s">
        <v>56</v>
      </c>
      <c r="W759" s="2">
        <v>0</v>
      </c>
      <c r="X759" s="2">
        <v>315</v>
      </c>
      <c r="Y759" s="2">
        <v>0</v>
      </c>
      <c r="Z759" s="3">
        <v>-315</v>
      </c>
      <c r="AA759" s="2">
        <v>0</v>
      </c>
      <c r="AB759" s="2">
        <v>0</v>
      </c>
    </row>
    <row r="760" spans="1:28">
      <c r="A760" s="5" t="str">
        <f t="shared" si="296"/>
        <v>263</v>
      </c>
      <c r="B760" s="5" t="str">
        <f>VLOOKUP(A760,Vlookups!O:P,2,FALSE)</f>
        <v>FED/GRANT</v>
      </c>
      <c r="C760" s="5" t="str">
        <f t="shared" si="294"/>
        <v>E</v>
      </c>
      <c r="D760" s="5" t="str">
        <f t="shared" si="297"/>
        <v>13</v>
      </c>
      <c r="E760" s="5" t="str">
        <f t="shared" si="295"/>
        <v>64--</v>
      </c>
      <c r="F760" s="5" t="str">
        <f>VLOOKUP(E760,Vlookups!K:M,3,FALSE)</f>
        <v>Op Exp</v>
      </c>
      <c r="G760" s="5" t="str">
        <f t="shared" si="284"/>
        <v>6411</v>
      </c>
      <c r="H760" s="5" t="str">
        <f t="shared" si="285"/>
        <v>EMPLOYEE TRAVEL</v>
      </c>
      <c r="I760" s="5" t="str">
        <f t="shared" si="286"/>
        <v>042</v>
      </c>
      <c r="J760" s="5" t="str">
        <f>VLOOKUP(I760,Vlookups!A:D,2,FALSE)</f>
        <v>BG Ramirez Elementary</v>
      </c>
      <c r="K760" s="5" t="str">
        <f>VLOOKUP(I760,Vlookups!A:D,3,FALSE)</f>
        <v>BG RAMIREZ K8</v>
      </c>
      <c r="L760" s="5" t="str">
        <f t="shared" si="287"/>
        <v>25</v>
      </c>
      <c r="M760" s="5" t="str">
        <f t="shared" si="288"/>
        <v>859</v>
      </c>
      <c r="N760" s="5" t="str">
        <f>VLOOKUP(M760,Vlookups!G:I,2,FALSE)</f>
        <v>PROFESSIONAL DEVELOPMENT</v>
      </c>
      <c r="O760" s="5" t="str">
        <f>VLOOKUP(M760,Vlookups!G:I,3,FALSE)</f>
        <v>DSASS</v>
      </c>
      <c r="P760" s="6">
        <f t="shared" si="289"/>
        <v>0</v>
      </c>
      <c r="Q760" s="6">
        <f t="shared" si="290"/>
        <v>315</v>
      </c>
      <c r="R760" s="6">
        <f t="shared" si="291"/>
        <v>0</v>
      </c>
      <c r="S760" s="6">
        <f t="shared" si="292"/>
        <v>0</v>
      </c>
      <c r="T760" s="6">
        <f t="shared" si="293"/>
        <v>0</v>
      </c>
      <c r="U760" t="s">
        <v>801</v>
      </c>
      <c r="V760" t="s">
        <v>56</v>
      </c>
      <c r="W760" s="2">
        <v>0</v>
      </c>
      <c r="X760" s="2">
        <v>315</v>
      </c>
      <c r="Y760" s="2">
        <v>0</v>
      </c>
      <c r="Z760" s="3">
        <v>-315</v>
      </c>
      <c r="AA760" s="2">
        <v>0</v>
      </c>
      <c r="AB760" s="2">
        <v>0</v>
      </c>
    </row>
    <row r="761" spans="1:28">
      <c r="A761" s="5" t="str">
        <f t="shared" si="296"/>
        <v>263</v>
      </c>
      <c r="B761" s="5" t="str">
        <f>VLOOKUP(A761,Vlookups!O:P,2,FALSE)</f>
        <v>FED/GRANT</v>
      </c>
      <c r="C761" s="5" t="str">
        <f t="shared" si="294"/>
        <v>E</v>
      </c>
      <c r="D761" s="5" t="str">
        <f t="shared" si="297"/>
        <v>13</v>
      </c>
      <c r="E761" s="5" t="str">
        <f t="shared" si="295"/>
        <v>64--</v>
      </c>
      <c r="F761" s="5" t="str">
        <f>VLOOKUP(E761,Vlookups!K:M,3,FALSE)</f>
        <v>Op Exp</v>
      </c>
      <c r="G761" s="5" t="str">
        <f t="shared" si="284"/>
        <v>6411</v>
      </c>
      <c r="H761" s="5" t="str">
        <f t="shared" si="285"/>
        <v>EMPLOYEE TRAVEL</v>
      </c>
      <c r="I761" s="5" t="str">
        <f t="shared" si="286"/>
        <v>043</v>
      </c>
      <c r="J761" s="5" t="str">
        <f>VLOOKUP(I761,Vlookups!A:D,2,FALSE)</f>
        <v>MSG Ramirez Elementary</v>
      </c>
      <c r="K761" s="5" t="str">
        <f>VLOOKUP(I761,Vlookups!A:D,3,FALSE)</f>
        <v>MSG RAMIREZ K8</v>
      </c>
      <c r="L761" s="5" t="str">
        <f t="shared" si="287"/>
        <v>25</v>
      </c>
      <c r="M761" s="5" t="str">
        <f t="shared" si="288"/>
        <v>859</v>
      </c>
      <c r="N761" s="5" t="str">
        <f>VLOOKUP(M761,Vlookups!G:I,2,FALSE)</f>
        <v>PROFESSIONAL DEVELOPMENT</v>
      </c>
      <c r="O761" s="5" t="str">
        <f>VLOOKUP(M761,Vlookups!G:I,3,FALSE)</f>
        <v>DSASS</v>
      </c>
      <c r="P761" s="6">
        <f t="shared" si="289"/>
        <v>0</v>
      </c>
      <c r="Q761" s="6">
        <f t="shared" si="290"/>
        <v>315</v>
      </c>
      <c r="R761" s="6">
        <f t="shared" si="291"/>
        <v>0</v>
      </c>
      <c r="S761" s="6">
        <f t="shared" si="292"/>
        <v>0</v>
      </c>
      <c r="T761" s="6">
        <f t="shared" si="293"/>
        <v>0</v>
      </c>
      <c r="U761" t="s">
        <v>802</v>
      </c>
      <c r="V761" t="s">
        <v>56</v>
      </c>
      <c r="W761" s="2">
        <v>0</v>
      </c>
      <c r="X761" s="2">
        <v>315</v>
      </c>
      <c r="Y761" s="2">
        <v>0</v>
      </c>
      <c r="Z761" s="3">
        <v>-315</v>
      </c>
      <c r="AA761" s="2">
        <v>0</v>
      </c>
      <c r="AB761" s="2">
        <v>0</v>
      </c>
    </row>
    <row r="762" spans="1:28">
      <c r="A762" s="5" t="str">
        <f t="shared" si="296"/>
        <v>263</v>
      </c>
      <c r="B762" s="5" t="str">
        <f>VLOOKUP(A762,Vlookups!O:P,2,FALSE)</f>
        <v>FED/GRANT</v>
      </c>
      <c r="C762" s="5" t="str">
        <f t="shared" si="294"/>
        <v>E</v>
      </c>
      <c r="D762" s="5" t="str">
        <f t="shared" si="297"/>
        <v>13</v>
      </c>
      <c r="E762" s="5" t="str">
        <f t="shared" si="295"/>
        <v>64--</v>
      </c>
      <c r="F762" s="5" t="str">
        <f>VLOOKUP(E762,Vlookups!K:M,3,FALSE)</f>
        <v>Op Exp</v>
      </c>
      <c r="G762" s="5" t="str">
        <f t="shared" si="284"/>
        <v>6411</v>
      </c>
      <c r="H762" s="5" t="str">
        <f t="shared" si="285"/>
        <v>EMPLOYEE TRAVEL</v>
      </c>
      <c r="I762" s="5" t="str">
        <f t="shared" si="286"/>
        <v>999</v>
      </c>
      <c r="J762" s="5" t="str">
        <f>VLOOKUP(I762,Vlookups!A:D,2,FALSE)</f>
        <v>CHARTER WIDE</v>
      </c>
      <c r="K762" s="5" t="str">
        <f>VLOOKUP(I762,Vlookups!A:D,3,FALSE)</f>
        <v>CHARTER WIDE</v>
      </c>
      <c r="L762" s="5" t="str">
        <f t="shared" si="287"/>
        <v>25</v>
      </c>
      <c r="M762" s="5" t="str">
        <f t="shared" si="288"/>
        <v>859</v>
      </c>
      <c r="N762" s="5" t="str">
        <f>VLOOKUP(M762,Vlookups!G:I,2,FALSE)</f>
        <v>PROFESSIONAL DEVELOPMENT</v>
      </c>
      <c r="O762" s="5" t="str">
        <f>VLOOKUP(M762,Vlookups!G:I,3,FALSE)</f>
        <v>DSASS</v>
      </c>
      <c r="P762" s="6">
        <f t="shared" si="289"/>
        <v>33402</v>
      </c>
      <c r="Q762" s="6">
        <f t="shared" si="290"/>
        <v>9501</v>
      </c>
      <c r="R762" s="6">
        <f t="shared" si="291"/>
        <v>7200</v>
      </c>
      <c r="S762" s="6">
        <f t="shared" si="292"/>
        <v>0</v>
      </c>
      <c r="T762" s="6">
        <f t="shared" si="293"/>
        <v>-33402</v>
      </c>
      <c r="U762" t="s">
        <v>803</v>
      </c>
      <c r="V762" t="s">
        <v>56</v>
      </c>
      <c r="W762" s="2">
        <v>33402</v>
      </c>
      <c r="X762" s="2">
        <v>9501</v>
      </c>
      <c r="Y762" s="2">
        <v>7200</v>
      </c>
      <c r="Z762" s="2">
        <v>16701</v>
      </c>
      <c r="AA762" s="2">
        <v>0</v>
      </c>
      <c r="AB762" s="3">
        <v>-33402</v>
      </c>
    </row>
    <row r="763" spans="1:28">
      <c r="A763" s="5" t="str">
        <f t="shared" si="296"/>
        <v>263</v>
      </c>
      <c r="B763" s="5" t="str">
        <f>VLOOKUP(A763,Vlookups!O:P,2,FALSE)</f>
        <v>FED/GRANT</v>
      </c>
      <c r="C763" s="5" t="str">
        <f t="shared" si="294"/>
        <v>E</v>
      </c>
      <c r="D763" s="5" t="str">
        <f t="shared" si="297"/>
        <v>13</v>
      </c>
      <c r="E763" s="5" t="str">
        <f t="shared" si="295"/>
        <v>64--</v>
      </c>
      <c r="F763" s="5" t="str">
        <f>VLOOKUP(E763,Vlookups!K:M,3,FALSE)</f>
        <v>Op Exp</v>
      </c>
      <c r="G763" s="5" t="str">
        <f t="shared" si="284"/>
        <v>6411</v>
      </c>
      <c r="H763" s="5" t="str">
        <f t="shared" si="285"/>
        <v>EMPLOYEE TRAVEL</v>
      </c>
      <c r="I763" s="5" t="str">
        <f t="shared" si="286"/>
        <v>999</v>
      </c>
      <c r="J763" s="5" t="str">
        <f>VLOOKUP(I763,Vlookups!A:D,2,FALSE)</f>
        <v>CHARTER WIDE</v>
      </c>
      <c r="K763" s="5" t="str">
        <f>VLOOKUP(I763,Vlookups!A:D,3,FALSE)</f>
        <v>CHARTER WIDE</v>
      </c>
      <c r="L763" s="5" t="str">
        <f t="shared" si="287"/>
        <v>25</v>
      </c>
      <c r="M763" s="5" t="str">
        <f t="shared" si="288"/>
        <v>859</v>
      </c>
      <c r="N763" s="5" t="str">
        <f>VLOOKUP(M763,Vlookups!G:I,2,FALSE)</f>
        <v>PROFESSIONAL DEVELOPMENT</v>
      </c>
      <c r="O763" s="5" t="str">
        <f>VLOOKUP(M763,Vlookups!G:I,3,FALSE)</f>
        <v>DSASS</v>
      </c>
      <c r="P763" s="6">
        <f t="shared" si="289"/>
        <v>0</v>
      </c>
      <c r="Q763" s="6">
        <f t="shared" si="290"/>
        <v>0</v>
      </c>
      <c r="R763" s="6">
        <f t="shared" si="291"/>
        <v>0</v>
      </c>
      <c r="S763" s="6">
        <f t="shared" si="292"/>
        <v>33402</v>
      </c>
      <c r="T763" s="6">
        <f t="shared" si="293"/>
        <v>33402</v>
      </c>
      <c r="U763" t="s">
        <v>804</v>
      </c>
      <c r="V763" t="s">
        <v>56</v>
      </c>
      <c r="W763" s="2">
        <v>0</v>
      </c>
      <c r="X763" s="2">
        <v>0</v>
      </c>
      <c r="Y763" s="2">
        <v>0</v>
      </c>
      <c r="Z763" s="2">
        <v>0</v>
      </c>
      <c r="AA763" s="2">
        <v>33402</v>
      </c>
      <c r="AB763" s="2">
        <v>33402</v>
      </c>
    </row>
    <row r="764" spans="1:28">
      <c r="A764" s="5" t="str">
        <f t="shared" si="296"/>
        <v>263</v>
      </c>
      <c r="B764" s="5" t="str">
        <f>VLOOKUP(A764,Vlookups!O:P,2,FALSE)</f>
        <v>FED/GRANT</v>
      </c>
      <c r="C764" s="5" t="str">
        <f t="shared" si="294"/>
        <v>E</v>
      </c>
      <c r="D764" s="5" t="str">
        <f t="shared" si="297"/>
        <v>61</v>
      </c>
      <c r="E764" s="5" t="str">
        <f t="shared" si="295"/>
        <v>63--</v>
      </c>
      <c r="F764" s="5" t="str">
        <f>VLOOKUP(E764,Vlookups!K:M,3,FALSE)</f>
        <v>Op Exp</v>
      </c>
      <c r="G764" s="5" t="str">
        <f t="shared" si="284"/>
        <v>6399</v>
      </c>
      <c r="H764" s="5" t="str">
        <f t="shared" si="285"/>
        <v>GENERAL SUPPLIES</v>
      </c>
      <c r="I764" s="5" t="str">
        <f t="shared" si="286"/>
        <v>999</v>
      </c>
      <c r="J764" s="5" t="str">
        <f>VLOOKUP(I764,Vlookups!A:D,2,FALSE)</f>
        <v>CHARTER WIDE</v>
      </c>
      <c r="K764" s="5" t="str">
        <f>VLOOKUP(I764,Vlookups!A:D,3,FALSE)</f>
        <v>CHARTER WIDE</v>
      </c>
      <c r="L764" s="5" t="str">
        <f t="shared" si="287"/>
        <v>99</v>
      </c>
      <c r="M764" s="5" t="str">
        <f t="shared" si="288"/>
        <v>PFE</v>
      </c>
      <c r="N764" s="5" t="str">
        <f>VLOOKUP(M764,Vlookups!G:I,2,FALSE)</f>
        <v>PARENT AND FAMILY ENGAGMENT</v>
      </c>
      <c r="O764" s="5" t="str">
        <f>VLOOKUP(M764,Vlookups!G:I,3,FALSE)</f>
        <v>FED</v>
      </c>
      <c r="P764" s="6">
        <f t="shared" si="289"/>
        <v>2500</v>
      </c>
      <c r="Q764" s="6">
        <f t="shared" si="290"/>
        <v>0</v>
      </c>
      <c r="R764" s="6">
        <f t="shared" si="291"/>
        <v>0</v>
      </c>
      <c r="S764" s="6">
        <f t="shared" si="292"/>
        <v>0</v>
      </c>
      <c r="T764" s="6">
        <f t="shared" si="293"/>
        <v>-2500</v>
      </c>
      <c r="U764" t="s">
        <v>805</v>
      </c>
      <c r="V764" t="s">
        <v>54</v>
      </c>
      <c r="W764" s="2">
        <v>2500</v>
      </c>
      <c r="X764" s="2">
        <v>0</v>
      </c>
      <c r="Y764" s="2">
        <v>0</v>
      </c>
      <c r="Z764" s="2">
        <v>2500</v>
      </c>
      <c r="AA764" s="2">
        <v>0</v>
      </c>
      <c r="AB764" s="3">
        <v>-2500</v>
      </c>
    </row>
    <row r="765" spans="1:28">
      <c r="A765" s="5" t="str">
        <f t="shared" si="296"/>
        <v>263</v>
      </c>
      <c r="B765" s="5" t="str">
        <f>VLOOKUP(A765,Vlookups!O:P,2,FALSE)</f>
        <v>FED/GRANT</v>
      </c>
      <c r="C765" s="5" t="str">
        <f t="shared" si="294"/>
        <v>E</v>
      </c>
      <c r="D765" s="5" t="str">
        <f t="shared" si="297"/>
        <v>61</v>
      </c>
      <c r="E765" s="5" t="str">
        <f t="shared" si="295"/>
        <v>63--</v>
      </c>
      <c r="F765" s="5" t="str">
        <f>VLOOKUP(E765,Vlookups!K:M,3,FALSE)</f>
        <v>Op Exp</v>
      </c>
      <c r="G765" s="5" t="str">
        <f t="shared" si="284"/>
        <v>6399</v>
      </c>
      <c r="H765" s="5" t="str">
        <f t="shared" si="285"/>
        <v>GENERAL SUPPLIES</v>
      </c>
      <c r="I765" s="5" t="str">
        <f t="shared" si="286"/>
        <v>999</v>
      </c>
      <c r="J765" s="5" t="str">
        <f>VLOOKUP(I765,Vlookups!A:D,2,FALSE)</f>
        <v>CHARTER WIDE</v>
      </c>
      <c r="K765" s="5" t="str">
        <f>VLOOKUP(I765,Vlookups!A:D,3,FALSE)</f>
        <v>CHARTER WIDE</v>
      </c>
      <c r="L765" s="5" t="str">
        <f t="shared" si="287"/>
        <v>99</v>
      </c>
      <c r="M765" s="5" t="str">
        <f t="shared" si="288"/>
        <v>PFE</v>
      </c>
      <c r="N765" s="5" t="str">
        <f>VLOOKUP(M765,Vlookups!G:I,2,FALSE)</f>
        <v>PARENT AND FAMILY ENGAGMENT</v>
      </c>
      <c r="O765" s="5" t="str">
        <f>VLOOKUP(M765,Vlookups!G:I,3,FALSE)</f>
        <v>FED</v>
      </c>
      <c r="P765" s="6">
        <f t="shared" si="289"/>
        <v>0</v>
      </c>
      <c r="Q765" s="6">
        <f t="shared" si="290"/>
        <v>0</v>
      </c>
      <c r="R765" s="6">
        <f t="shared" si="291"/>
        <v>0</v>
      </c>
      <c r="S765" s="6">
        <f t="shared" si="292"/>
        <v>2500</v>
      </c>
      <c r="T765" s="6">
        <f t="shared" si="293"/>
        <v>2500</v>
      </c>
      <c r="U765" t="s">
        <v>806</v>
      </c>
      <c r="V765" t="s">
        <v>54</v>
      </c>
      <c r="W765" s="2">
        <v>0</v>
      </c>
      <c r="X765" s="2">
        <v>0</v>
      </c>
      <c r="Y765" s="2">
        <v>0</v>
      </c>
      <c r="Z765" s="2">
        <v>0</v>
      </c>
      <c r="AA765" s="2">
        <v>2500</v>
      </c>
      <c r="AB765" s="2">
        <v>2500</v>
      </c>
    </row>
    <row r="766" spans="1:28">
      <c r="A766" s="5" t="str">
        <f t="shared" si="296"/>
        <v>279</v>
      </c>
      <c r="B766" s="5" t="str">
        <f>VLOOKUP(A766,Vlookups!O:P,2,FALSE)</f>
        <v>FED/GRANT</v>
      </c>
      <c r="C766" s="5" t="str">
        <f t="shared" si="294"/>
        <v>E</v>
      </c>
      <c r="D766" s="5" t="str">
        <f t="shared" si="297"/>
        <v>11</v>
      </c>
      <c r="E766" s="5" t="str">
        <f t="shared" si="295"/>
        <v>62--</v>
      </c>
      <c r="F766" s="5" t="str">
        <f>VLOOKUP(E766,Vlookups!K:M,3,FALSE)</f>
        <v>Op Exp</v>
      </c>
      <c r="G766" s="5" t="str">
        <f t="shared" si="284"/>
        <v>6299</v>
      </c>
      <c r="H766" s="5" t="str">
        <f t="shared" si="285"/>
        <v>MISC. CONTRACTED SERVICE</v>
      </c>
      <c r="I766" s="5" t="str">
        <f t="shared" si="286"/>
        <v>999</v>
      </c>
      <c r="J766" s="5" t="str">
        <f>VLOOKUP(I766,Vlookups!A:D,2,FALSE)</f>
        <v>CHARTER WIDE</v>
      </c>
      <c r="K766" s="5" t="str">
        <f>VLOOKUP(I766,Vlookups!A:D,3,FALSE)</f>
        <v>CHARTER WIDE</v>
      </c>
      <c r="L766" s="5" t="str">
        <f t="shared" si="287"/>
        <v>11</v>
      </c>
      <c r="M766" s="5" t="str">
        <f t="shared" si="288"/>
        <v>850</v>
      </c>
      <c r="N766" s="5" t="str">
        <f>VLOOKUP(M766,Vlookups!G:I,2,FALSE)</f>
        <v>DEPUTY SUPT ACADEMICS/STU SERV</v>
      </c>
      <c r="O766" s="5" t="str">
        <f>VLOOKUP(M766,Vlookups!G:I,3,FALSE)</f>
        <v>DSASS</v>
      </c>
      <c r="P766" s="6">
        <f t="shared" si="289"/>
        <v>0</v>
      </c>
      <c r="Q766" s="6">
        <f t="shared" si="290"/>
        <v>0</v>
      </c>
      <c r="R766" s="6">
        <f t="shared" si="291"/>
        <v>169750</v>
      </c>
      <c r="S766" s="6">
        <f t="shared" si="292"/>
        <v>0</v>
      </c>
      <c r="T766" s="6">
        <f t="shared" si="293"/>
        <v>0</v>
      </c>
      <c r="U766" t="s">
        <v>807</v>
      </c>
      <c r="V766" t="s">
        <v>49</v>
      </c>
      <c r="W766" s="2">
        <v>0</v>
      </c>
      <c r="X766" s="2">
        <v>0</v>
      </c>
      <c r="Y766" s="2">
        <v>169750</v>
      </c>
      <c r="Z766" s="3">
        <v>-169750</v>
      </c>
      <c r="AA766" s="2">
        <v>0</v>
      </c>
      <c r="AB766" s="2">
        <v>0</v>
      </c>
    </row>
    <row r="767" spans="1:28">
      <c r="A767" s="5" t="str">
        <f t="shared" si="296"/>
        <v>280</v>
      </c>
      <c r="B767" s="5" t="str">
        <f>VLOOKUP(A767,Vlookups!O:P,2,FALSE)</f>
        <v>FED/GRANT</v>
      </c>
      <c r="C767" s="5" t="str">
        <f t="shared" si="294"/>
        <v>E</v>
      </c>
      <c r="D767" s="5" t="str">
        <f t="shared" si="297"/>
        <v>32</v>
      </c>
      <c r="E767" s="5" t="str">
        <f t="shared" si="295"/>
        <v>64--</v>
      </c>
      <c r="F767" s="5" t="str">
        <f>VLOOKUP(E767,Vlookups!K:M,3,FALSE)</f>
        <v>Op Exp</v>
      </c>
      <c r="G767" s="5" t="str">
        <f t="shared" si="284"/>
        <v>6499</v>
      </c>
      <c r="H767" s="5" t="str">
        <f t="shared" si="285"/>
        <v>MISC OP COSTS</v>
      </c>
      <c r="I767" s="5" t="str">
        <f t="shared" si="286"/>
        <v>001</v>
      </c>
      <c r="J767" s="5" t="str">
        <f>VLOOKUP(I767,Vlookups!A:D,2,FALSE)</f>
        <v>GARLAND ELEMENTARY SCHOOL</v>
      </c>
      <c r="K767" s="5" t="str">
        <f>VLOOKUP(I767,Vlookups!A:D,3,FALSE)</f>
        <v>GARLAND K8</v>
      </c>
      <c r="L767" s="5" t="str">
        <f t="shared" si="287"/>
        <v>99</v>
      </c>
      <c r="M767" s="5" t="str">
        <f t="shared" si="288"/>
        <v>844</v>
      </c>
      <c r="N767" s="5" t="str">
        <f>VLOOKUP(M767,Vlookups!G:I,2,FALSE)</f>
        <v>FEDERAL PROGRAMS</v>
      </c>
      <c r="O767" s="5" t="str">
        <f>VLOOKUP(M767,Vlookups!G:I,3,FALSE)</f>
        <v>CFO</v>
      </c>
      <c r="P767" s="6">
        <f t="shared" si="289"/>
        <v>0</v>
      </c>
      <c r="Q767" s="6">
        <f t="shared" si="290"/>
        <v>0</v>
      </c>
      <c r="R767" s="6">
        <f t="shared" si="291"/>
        <v>3305.5</v>
      </c>
      <c r="S767" s="6">
        <f t="shared" si="292"/>
        <v>0</v>
      </c>
      <c r="T767" s="6">
        <f t="shared" si="293"/>
        <v>0</v>
      </c>
      <c r="U767" t="s">
        <v>808</v>
      </c>
      <c r="V767" t="s">
        <v>183</v>
      </c>
      <c r="W767" s="2">
        <v>0</v>
      </c>
      <c r="X767" s="2">
        <v>0</v>
      </c>
      <c r="Y767" s="2">
        <v>3305.5</v>
      </c>
      <c r="Z767" s="3">
        <v>-3305.5</v>
      </c>
      <c r="AA767" s="2">
        <v>0</v>
      </c>
      <c r="AB767" s="2">
        <v>0</v>
      </c>
    </row>
    <row r="768" spans="1:28">
      <c r="A768" s="5" t="str">
        <f t="shared" si="296"/>
        <v>280</v>
      </c>
      <c r="B768" s="5" t="str">
        <f>VLOOKUP(A768,Vlookups!O:P,2,FALSE)</f>
        <v>FED/GRANT</v>
      </c>
      <c r="C768" s="5" t="str">
        <f t="shared" si="294"/>
        <v>E</v>
      </c>
      <c r="D768" s="5" t="str">
        <f t="shared" si="297"/>
        <v>32</v>
      </c>
      <c r="E768" s="5" t="str">
        <f t="shared" si="295"/>
        <v>64--</v>
      </c>
      <c r="F768" s="5" t="str">
        <f>VLOOKUP(E768,Vlookups!K:M,3,FALSE)</f>
        <v>Op Exp</v>
      </c>
      <c r="G768" s="5" t="str">
        <f t="shared" si="284"/>
        <v>6499</v>
      </c>
      <c r="H768" s="5" t="str">
        <f t="shared" si="285"/>
        <v>MISC OP COSTS</v>
      </c>
      <c r="I768" s="5" t="str">
        <f t="shared" si="286"/>
        <v>001</v>
      </c>
      <c r="J768" s="5" t="str">
        <f>VLOOKUP(I768,Vlookups!A:D,2,FALSE)</f>
        <v>GARLAND ELEMENTARY SCHOOL</v>
      </c>
      <c r="K768" s="5" t="str">
        <f>VLOOKUP(I768,Vlookups!A:D,3,FALSE)</f>
        <v>GARLAND K8</v>
      </c>
      <c r="L768" s="5" t="str">
        <f t="shared" si="287"/>
        <v>99</v>
      </c>
      <c r="M768" s="5" t="str">
        <f t="shared" si="288"/>
        <v>844</v>
      </c>
      <c r="N768" s="5" t="str">
        <f>VLOOKUP(M768,Vlookups!G:I,2,FALSE)</f>
        <v>FEDERAL PROGRAMS</v>
      </c>
      <c r="O768" s="5" t="str">
        <f>VLOOKUP(M768,Vlookups!G:I,3,FALSE)</f>
        <v>CFO</v>
      </c>
      <c r="P768" s="6">
        <f t="shared" si="289"/>
        <v>0</v>
      </c>
      <c r="Q768" s="6">
        <f t="shared" si="290"/>
        <v>0</v>
      </c>
      <c r="R768" s="6">
        <f t="shared" si="291"/>
        <v>1027</v>
      </c>
      <c r="S768" s="6">
        <f t="shared" si="292"/>
        <v>0</v>
      </c>
      <c r="T768" s="6">
        <f t="shared" si="293"/>
        <v>0</v>
      </c>
      <c r="U768" t="s">
        <v>809</v>
      </c>
      <c r="V768" t="s">
        <v>183</v>
      </c>
      <c r="W768" s="2">
        <v>0</v>
      </c>
      <c r="X768" s="2">
        <v>0</v>
      </c>
      <c r="Y768" s="2">
        <v>1027</v>
      </c>
      <c r="Z768" s="3">
        <v>-1027</v>
      </c>
      <c r="AA768" s="2">
        <v>0</v>
      </c>
      <c r="AB768" s="2">
        <v>0</v>
      </c>
    </row>
    <row r="769" spans="1:28">
      <c r="A769" s="5" t="str">
        <f t="shared" si="296"/>
        <v>280</v>
      </c>
      <c r="B769" s="5" t="str">
        <f>VLOOKUP(A769,Vlookups!O:P,2,FALSE)</f>
        <v>FED/GRANT</v>
      </c>
      <c r="C769" s="5" t="str">
        <f t="shared" si="294"/>
        <v>E</v>
      </c>
      <c r="D769" s="5" t="str">
        <f t="shared" si="297"/>
        <v>32</v>
      </c>
      <c r="E769" s="5" t="str">
        <f t="shared" si="295"/>
        <v>64--</v>
      </c>
      <c r="F769" s="5" t="str">
        <f>VLOOKUP(E769,Vlookups!K:M,3,FALSE)</f>
        <v>Op Exp</v>
      </c>
      <c r="G769" s="5" t="str">
        <f t="shared" si="284"/>
        <v>6499</v>
      </c>
      <c r="H769" s="5" t="str">
        <f t="shared" si="285"/>
        <v>MISC OP COSTS</v>
      </c>
      <c r="I769" s="5" t="str">
        <f t="shared" si="286"/>
        <v>002</v>
      </c>
      <c r="J769" s="5" t="str">
        <f>VLOOKUP(I769,Vlookups!A:D,2,FALSE)</f>
        <v>GARLAND MIDDLE SCHOOL</v>
      </c>
      <c r="K769" s="5" t="str">
        <f>VLOOKUP(I769,Vlookups!A:D,3,FALSE)</f>
        <v>GARLAND K8</v>
      </c>
      <c r="L769" s="5" t="str">
        <f t="shared" si="287"/>
        <v>99</v>
      </c>
      <c r="M769" s="5" t="str">
        <f t="shared" si="288"/>
        <v>844</v>
      </c>
      <c r="N769" s="5" t="str">
        <f>VLOOKUP(M769,Vlookups!G:I,2,FALSE)</f>
        <v>FEDERAL PROGRAMS</v>
      </c>
      <c r="O769" s="5" t="str">
        <f>VLOOKUP(M769,Vlookups!G:I,3,FALSE)</f>
        <v>CFO</v>
      </c>
      <c r="P769" s="6">
        <f t="shared" si="289"/>
        <v>0</v>
      </c>
      <c r="Q769" s="6">
        <f t="shared" si="290"/>
        <v>0</v>
      </c>
      <c r="R769" s="6">
        <f t="shared" si="291"/>
        <v>381.9</v>
      </c>
      <c r="S769" s="6">
        <f t="shared" si="292"/>
        <v>0</v>
      </c>
      <c r="T769" s="6">
        <f t="shared" si="293"/>
        <v>0</v>
      </c>
      <c r="U769" t="s">
        <v>810</v>
      </c>
      <c r="V769" t="s">
        <v>183</v>
      </c>
      <c r="W769" s="2">
        <v>0</v>
      </c>
      <c r="X769" s="2">
        <v>0</v>
      </c>
      <c r="Y769" s="2">
        <v>381.9</v>
      </c>
      <c r="Z769" s="3">
        <v>-381.9</v>
      </c>
      <c r="AA769" s="2">
        <v>0</v>
      </c>
      <c r="AB769" s="2">
        <v>0</v>
      </c>
    </row>
    <row r="770" spans="1:28">
      <c r="A770" s="5" t="str">
        <f t="shared" si="296"/>
        <v>280</v>
      </c>
      <c r="B770" s="5" t="str">
        <f>VLOOKUP(A770,Vlookups!O:P,2,FALSE)</f>
        <v>FED/GRANT</v>
      </c>
      <c r="C770" s="5" t="str">
        <f t="shared" si="294"/>
        <v>E</v>
      </c>
      <c r="D770" s="5" t="str">
        <f t="shared" si="297"/>
        <v>32</v>
      </c>
      <c r="E770" s="5" t="str">
        <f t="shared" si="295"/>
        <v>64--</v>
      </c>
      <c r="F770" s="5" t="str">
        <f>VLOOKUP(E770,Vlookups!K:M,3,FALSE)</f>
        <v>Op Exp</v>
      </c>
      <c r="G770" s="5" t="str">
        <f t="shared" si="284"/>
        <v>6499</v>
      </c>
      <c r="H770" s="5" t="str">
        <f t="shared" si="285"/>
        <v>MISC OP COSTS</v>
      </c>
      <c r="I770" s="5" t="str">
        <f t="shared" si="286"/>
        <v>003</v>
      </c>
      <c r="J770" s="5" t="str">
        <f>VLOOKUP(I770,Vlookups!A:D,2,FALSE)</f>
        <v>GARLAND HIGH SCHOOL</v>
      </c>
      <c r="K770" s="5" t="str">
        <f>VLOOKUP(I770,Vlookups!A:D,3,FALSE)</f>
        <v>GARLAND HS</v>
      </c>
      <c r="L770" s="5" t="str">
        <f t="shared" si="287"/>
        <v>99</v>
      </c>
      <c r="M770" s="5" t="str">
        <f t="shared" si="288"/>
        <v>844</v>
      </c>
      <c r="N770" s="5" t="str">
        <f>VLOOKUP(M770,Vlookups!G:I,2,FALSE)</f>
        <v>FEDERAL PROGRAMS</v>
      </c>
      <c r="O770" s="5" t="str">
        <f>VLOOKUP(M770,Vlookups!G:I,3,FALSE)</f>
        <v>CFO</v>
      </c>
      <c r="P770" s="6">
        <f t="shared" si="289"/>
        <v>0</v>
      </c>
      <c r="Q770" s="6">
        <f t="shared" si="290"/>
        <v>0</v>
      </c>
      <c r="R770" s="6">
        <f t="shared" si="291"/>
        <v>52</v>
      </c>
      <c r="S770" s="6">
        <f t="shared" si="292"/>
        <v>0</v>
      </c>
      <c r="T770" s="6">
        <f t="shared" si="293"/>
        <v>0</v>
      </c>
      <c r="U770" t="s">
        <v>811</v>
      </c>
      <c r="V770" t="s">
        <v>183</v>
      </c>
      <c r="W770" s="2">
        <v>0</v>
      </c>
      <c r="X770" s="2">
        <v>0</v>
      </c>
      <c r="Y770" s="2">
        <v>52</v>
      </c>
      <c r="Z770" s="3">
        <v>-52</v>
      </c>
      <c r="AA770" s="2">
        <v>0</v>
      </c>
      <c r="AB770" s="2">
        <v>0</v>
      </c>
    </row>
    <row r="771" spans="1:28">
      <c r="A771" s="5" t="str">
        <f t="shared" si="296"/>
        <v>280</v>
      </c>
      <c r="B771" s="5" t="str">
        <f>VLOOKUP(A771,Vlookups!O:P,2,FALSE)</f>
        <v>FED/GRANT</v>
      </c>
      <c r="C771" s="5" t="str">
        <f t="shared" si="294"/>
        <v>E</v>
      </c>
      <c r="D771" s="5" t="str">
        <f t="shared" si="297"/>
        <v>32</v>
      </c>
      <c r="E771" s="5" t="str">
        <f t="shared" si="295"/>
        <v>64--</v>
      </c>
      <c r="F771" s="5" t="str">
        <f>VLOOKUP(E771,Vlookups!K:M,3,FALSE)</f>
        <v>Op Exp</v>
      </c>
      <c r="G771" s="5" t="str">
        <f t="shared" si="284"/>
        <v>6499</v>
      </c>
      <c r="H771" s="5" t="str">
        <f t="shared" si="285"/>
        <v>MISC OP COSTS</v>
      </c>
      <c r="I771" s="5" t="str">
        <f t="shared" si="286"/>
        <v>016</v>
      </c>
      <c r="J771" s="5" t="str">
        <f>VLOOKUP(I771,Vlookups!A:D,2,FALSE)</f>
        <v>WESTPARK ELEMENTARY SCHOOL</v>
      </c>
      <c r="K771" s="5" t="str">
        <f>VLOOKUP(I771,Vlookups!A:D,3,FALSE)</f>
        <v>WESTPARK K8</v>
      </c>
      <c r="L771" s="5" t="str">
        <f t="shared" si="287"/>
        <v>99</v>
      </c>
      <c r="M771" s="5" t="str">
        <f t="shared" si="288"/>
        <v>844</v>
      </c>
      <c r="N771" s="5" t="str">
        <f>VLOOKUP(M771,Vlookups!G:I,2,FALSE)</f>
        <v>FEDERAL PROGRAMS</v>
      </c>
      <c r="O771" s="5" t="str">
        <f>VLOOKUP(M771,Vlookups!G:I,3,FALSE)</f>
        <v>CFO</v>
      </c>
      <c r="P771" s="6">
        <f t="shared" si="289"/>
        <v>0</v>
      </c>
      <c r="Q771" s="6">
        <f t="shared" si="290"/>
        <v>431.5</v>
      </c>
      <c r="R771" s="6">
        <f t="shared" si="291"/>
        <v>2282.9499999999998</v>
      </c>
      <c r="S771" s="6">
        <f t="shared" si="292"/>
        <v>0</v>
      </c>
      <c r="T771" s="6">
        <f t="shared" si="293"/>
        <v>0</v>
      </c>
      <c r="U771" t="s">
        <v>812</v>
      </c>
      <c r="V771" t="s">
        <v>183</v>
      </c>
      <c r="W771" s="2">
        <v>0</v>
      </c>
      <c r="X771" s="2">
        <v>431.5</v>
      </c>
      <c r="Y771" s="2">
        <v>2282.9499999999998</v>
      </c>
      <c r="Z771" s="3">
        <v>-2714.45</v>
      </c>
      <c r="AA771" s="2">
        <v>0</v>
      </c>
      <c r="AB771" s="2">
        <v>0</v>
      </c>
    </row>
    <row r="772" spans="1:28">
      <c r="A772" s="5" t="str">
        <f t="shared" si="296"/>
        <v>280</v>
      </c>
      <c r="B772" s="5" t="str">
        <f>VLOOKUP(A772,Vlookups!O:P,2,FALSE)</f>
        <v>FED/GRANT</v>
      </c>
      <c r="C772" s="5" t="str">
        <f t="shared" si="294"/>
        <v>E</v>
      </c>
      <c r="D772" s="5" t="str">
        <f t="shared" si="297"/>
        <v>32</v>
      </c>
      <c r="E772" s="5" t="str">
        <f t="shared" si="295"/>
        <v>64--</v>
      </c>
      <c r="F772" s="5" t="str">
        <f>VLOOKUP(E772,Vlookups!K:M,3,FALSE)</f>
        <v>Op Exp</v>
      </c>
      <c r="G772" s="5" t="str">
        <f t="shared" si="284"/>
        <v>6499</v>
      </c>
      <c r="H772" s="5" t="str">
        <f t="shared" si="285"/>
        <v>MISC OP COSTS</v>
      </c>
      <c r="I772" s="5" t="str">
        <f t="shared" si="286"/>
        <v>017</v>
      </c>
      <c r="J772" s="5" t="str">
        <f>VLOOKUP(I772,Vlookups!A:D,2,FALSE)</f>
        <v>WESTPARK MIDDLE SCHOOL</v>
      </c>
      <c r="K772" s="5" t="str">
        <f>VLOOKUP(I772,Vlookups!A:D,3,FALSE)</f>
        <v>WESTPARK K8</v>
      </c>
      <c r="L772" s="5" t="str">
        <f t="shared" si="287"/>
        <v>99</v>
      </c>
      <c r="M772" s="5" t="str">
        <f t="shared" si="288"/>
        <v>844</v>
      </c>
      <c r="N772" s="5" t="str">
        <f>VLOOKUP(M772,Vlookups!G:I,2,FALSE)</f>
        <v>FEDERAL PROGRAMS</v>
      </c>
      <c r="O772" s="5" t="str">
        <f>VLOOKUP(M772,Vlookups!G:I,3,FALSE)</f>
        <v>CFO</v>
      </c>
      <c r="P772" s="6">
        <f t="shared" si="289"/>
        <v>0</v>
      </c>
      <c r="Q772" s="6">
        <f t="shared" si="290"/>
        <v>431.51</v>
      </c>
      <c r="R772" s="6">
        <f t="shared" si="291"/>
        <v>2521.25</v>
      </c>
      <c r="S772" s="6">
        <f t="shared" si="292"/>
        <v>0</v>
      </c>
      <c r="T772" s="6">
        <f t="shared" si="293"/>
        <v>0</v>
      </c>
      <c r="U772" t="s">
        <v>813</v>
      </c>
      <c r="V772" t="s">
        <v>183</v>
      </c>
      <c r="W772" s="2">
        <v>0</v>
      </c>
      <c r="X772" s="2">
        <v>431.51</v>
      </c>
      <c r="Y772" s="2">
        <v>2521.25</v>
      </c>
      <c r="Z772" s="3">
        <v>-2952.76</v>
      </c>
      <c r="AA772" s="2">
        <v>0</v>
      </c>
      <c r="AB772" s="2">
        <v>0</v>
      </c>
    </row>
    <row r="773" spans="1:28">
      <c r="A773" s="5" t="str">
        <f t="shared" si="296"/>
        <v>280</v>
      </c>
      <c r="B773" s="5" t="str">
        <f>VLOOKUP(A773,Vlookups!O:P,2,FALSE)</f>
        <v>FED/GRANT</v>
      </c>
      <c r="C773" s="5" t="str">
        <f t="shared" si="294"/>
        <v>E</v>
      </c>
      <c r="D773" s="5" t="str">
        <f t="shared" si="297"/>
        <v>32</v>
      </c>
      <c r="E773" s="5" t="str">
        <f t="shared" si="295"/>
        <v>64--</v>
      </c>
      <c r="F773" s="5" t="str">
        <f>VLOOKUP(E773,Vlookups!K:M,3,FALSE)</f>
        <v>Op Exp</v>
      </c>
      <c r="G773" s="5" t="str">
        <f t="shared" si="284"/>
        <v>6499</v>
      </c>
      <c r="H773" s="5" t="str">
        <f t="shared" si="285"/>
        <v>MISC OP COSTS</v>
      </c>
      <c r="I773" s="5" t="str">
        <f t="shared" si="286"/>
        <v>018</v>
      </c>
      <c r="J773" s="5" t="str">
        <f>VLOOKUP(I773,Vlookups!A:D,2,FALSE)</f>
        <v>KATY/WEST PARK HS</v>
      </c>
      <c r="K773" s="5" t="str">
        <f>VLOOKUP(I773,Vlookups!A:D,3,FALSE)</f>
        <v>KATY WESTPARK HS</v>
      </c>
      <c r="L773" s="5" t="str">
        <f t="shared" si="287"/>
        <v>99</v>
      </c>
      <c r="M773" s="5" t="str">
        <f t="shared" si="288"/>
        <v>844</v>
      </c>
      <c r="N773" s="5" t="str">
        <f>VLOOKUP(M773,Vlookups!G:I,2,FALSE)</f>
        <v>FEDERAL PROGRAMS</v>
      </c>
      <c r="O773" s="5" t="str">
        <f>VLOOKUP(M773,Vlookups!G:I,3,FALSE)</f>
        <v>CFO</v>
      </c>
      <c r="P773" s="6">
        <f t="shared" si="289"/>
        <v>0</v>
      </c>
      <c r="Q773" s="6">
        <f t="shared" si="290"/>
        <v>0</v>
      </c>
      <c r="R773" s="6">
        <f t="shared" si="291"/>
        <v>100</v>
      </c>
      <c r="S773" s="6">
        <f t="shared" si="292"/>
        <v>0</v>
      </c>
      <c r="T773" s="6">
        <f t="shared" si="293"/>
        <v>0</v>
      </c>
      <c r="U773" t="s">
        <v>814</v>
      </c>
      <c r="V773" t="s">
        <v>183</v>
      </c>
      <c r="W773" s="2">
        <v>0</v>
      </c>
      <c r="X773" s="2">
        <v>0</v>
      </c>
      <c r="Y773" s="2">
        <v>100</v>
      </c>
      <c r="Z773" s="3">
        <v>-100</v>
      </c>
      <c r="AA773" s="2">
        <v>0</v>
      </c>
      <c r="AB773" s="2">
        <v>0</v>
      </c>
    </row>
    <row r="774" spans="1:28">
      <c r="A774" s="5" t="str">
        <f t="shared" si="296"/>
        <v>280</v>
      </c>
      <c r="B774" s="5" t="str">
        <f>VLOOKUP(A774,Vlookups!O:P,2,FALSE)</f>
        <v>FED/GRANT</v>
      </c>
      <c r="C774" s="5" t="str">
        <f t="shared" si="294"/>
        <v>E</v>
      </c>
      <c r="D774" s="5" t="str">
        <f t="shared" si="297"/>
        <v>32</v>
      </c>
      <c r="E774" s="5" t="str">
        <f t="shared" si="295"/>
        <v>64--</v>
      </c>
      <c r="F774" s="5" t="str">
        <f>VLOOKUP(E774,Vlookups!K:M,3,FALSE)</f>
        <v>Op Exp</v>
      </c>
      <c r="G774" s="5" t="str">
        <f t="shared" si="284"/>
        <v>6499</v>
      </c>
      <c r="H774" s="5" t="str">
        <f t="shared" si="285"/>
        <v>MISC OP COSTS</v>
      </c>
      <c r="I774" s="5" t="str">
        <f t="shared" si="286"/>
        <v>019</v>
      </c>
      <c r="J774" s="5" t="str">
        <f>VLOOKUP(I774,Vlookups!A:D,2,FALSE)</f>
        <v>LANCASTER ELEMENTARY</v>
      </c>
      <c r="K774" s="5" t="str">
        <f>VLOOKUP(I774,Vlookups!A:D,3,FALSE)</f>
        <v>LANCASTER K8</v>
      </c>
      <c r="L774" s="5" t="str">
        <f t="shared" si="287"/>
        <v>99</v>
      </c>
      <c r="M774" s="5" t="str">
        <f t="shared" si="288"/>
        <v>844</v>
      </c>
      <c r="N774" s="5" t="str">
        <f>VLOOKUP(M774,Vlookups!G:I,2,FALSE)</f>
        <v>FEDERAL PROGRAMS</v>
      </c>
      <c r="O774" s="5" t="str">
        <f>VLOOKUP(M774,Vlookups!G:I,3,FALSE)</f>
        <v>CFO</v>
      </c>
      <c r="P774" s="6">
        <f t="shared" si="289"/>
        <v>0</v>
      </c>
      <c r="Q774" s="6">
        <f t="shared" si="290"/>
        <v>1750</v>
      </c>
      <c r="R774" s="6">
        <f t="shared" si="291"/>
        <v>0</v>
      </c>
      <c r="S774" s="6">
        <f t="shared" si="292"/>
        <v>0</v>
      </c>
      <c r="T774" s="6">
        <f t="shared" si="293"/>
        <v>0</v>
      </c>
      <c r="U774" t="s">
        <v>815</v>
      </c>
      <c r="V774" t="s">
        <v>183</v>
      </c>
      <c r="W774" s="2">
        <v>0</v>
      </c>
      <c r="X774" s="2">
        <v>1750</v>
      </c>
      <c r="Y774" s="2">
        <v>0</v>
      </c>
      <c r="Z774" s="3">
        <v>-1750</v>
      </c>
      <c r="AA774" s="2">
        <v>0</v>
      </c>
      <c r="AB774" s="2">
        <v>0</v>
      </c>
    </row>
    <row r="775" spans="1:28">
      <c r="A775" s="5" t="str">
        <f t="shared" si="296"/>
        <v>280</v>
      </c>
      <c r="B775" s="5" t="str">
        <f>VLOOKUP(A775,Vlookups!O:P,2,FALSE)</f>
        <v>FED/GRANT</v>
      </c>
      <c r="C775" s="5" t="str">
        <f t="shared" si="294"/>
        <v>E</v>
      </c>
      <c r="D775" s="5" t="str">
        <f t="shared" si="297"/>
        <v>32</v>
      </c>
      <c r="E775" s="5" t="str">
        <f t="shared" si="295"/>
        <v>64--</v>
      </c>
      <c r="F775" s="5" t="str">
        <f>VLOOKUP(E775,Vlookups!K:M,3,FALSE)</f>
        <v>Op Exp</v>
      </c>
      <c r="G775" s="5" t="str">
        <f t="shared" si="284"/>
        <v>6499</v>
      </c>
      <c r="H775" s="5" t="str">
        <f t="shared" si="285"/>
        <v>MISC OP COSTS</v>
      </c>
      <c r="I775" s="5" t="str">
        <f t="shared" si="286"/>
        <v>020</v>
      </c>
      <c r="J775" s="5" t="str">
        <f>VLOOKUP(I775,Vlookups!A:D,2,FALSE)</f>
        <v>LANCASTER MIDDLE SCHOOL</v>
      </c>
      <c r="K775" s="5" t="str">
        <f>VLOOKUP(I775,Vlookups!A:D,3,FALSE)</f>
        <v>LANCASTER K8</v>
      </c>
      <c r="L775" s="5" t="str">
        <f t="shared" si="287"/>
        <v>99</v>
      </c>
      <c r="M775" s="5" t="str">
        <f t="shared" si="288"/>
        <v>844</v>
      </c>
      <c r="N775" s="5" t="str">
        <f>VLOOKUP(M775,Vlookups!G:I,2,FALSE)</f>
        <v>FEDERAL PROGRAMS</v>
      </c>
      <c r="O775" s="5" t="str">
        <f>VLOOKUP(M775,Vlookups!G:I,3,FALSE)</f>
        <v>CFO</v>
      </c>
      <c r="P775" s="6">
        <f t="shared" si="289"/>
        <v>0</v>
      </c>
      <c r="Q775" s="6">
        <f t="shared" si="290"/>
        <v>1750</v>
      </c>
      <c r="R775" s="6">
        <f t="shared" si="291"/>
        <v>0</v>
      </c>
      <c r="S775" s="6">
        <f t="shared" si="292"/>
        <v>0</v>
      </c>
      <c r="T775" s="6">
        <f t="shared" si="293"/>
        <v>0</v>
      </c>
      <c r="U775" t="s">
        <v>816</v>
      </c>
      <c r="V775" t="s">
        <v>183</v>
      </c>
      <c r="W775" s="2">
        <v>0</v>
      </c>
      <c r="X775" s="2">
        <v>1750</v>
      </c>
      <c r="Y775" s="2">
        <v>0</v>
      </c>
      <c r="Z775" s="3">
        <v>-1750</v>
      </c>
      <c r="AA775" s="2">
        <v>0</v>
      </c>
      <c r="AB775" s="2">
        <v>0</v>
      </c>
    </row>
    <row r="776" spans="1:28">
      <c r="A776" s="5" t="str">
        <f t="shared" si="296"/>
        <v>280</v>
      </c>
      <c r="B776" s="5" t="str">
        <f>VLOOKUP(A776,Vlookups!O:P,2,FALSE)</f>
        <v>FED/GRANT</v>
      </c>
      <c r="C776" s="5" t="str">
        <f t="shared" si="294"/>
        <v>E</v>
      </c>
      <c r="D776" s="5" t="str">
        <f t="shared" si="297"/>
        <v>32</v>
      </c>
      <c r="E776" s="5" t="str">
        <f t="shared" si="295"/>
        <v>64--</v>
      </c>
      <c r="F776" s="5" t="str">
        <f>VLOOKUP(E776,Vlookups!K:M,3,FALSE)</f>
        <v>Op Exp</v>
      </c>
      <c r="G776" s="5" t="str">
        <f t="shared" si="284"/>
        <v>6499</v>
      </c>
      <c r="H776" s="5" t="str">
        <f t="shared" si="285"/>
        <v>MISC OP COSTS</v>
      </c>
      <c r="I776" s="5" t="str">
        <f t="shared" si="286"/>
        <v>027</v>
      </c>
      <c r="J776" s="5" t="str">
        <f>VLOOKUP(I776,Vlookups!A:D,2,FALSE)</f>
        <v>HOUSTON OREM ELEMENTARY</v>
      </c>
      <c r="K776" s="5" t="str">
        <f>VLOOKUP(I776,Vlookups!A:D,3,FALSE)</f>
        <v>OREM K8</v>
      </c>
      <c r="L776" s="5" t="str">
        <f t="shared" si="287"/>
        <v>99</v>
      </c>
      <c r="M776" s="5" t="str">
        <f t="shared" si="288"/>
        <v>844</v>
      </c>
      <c r="N776" s="5" t="str">
        <f>VLOOKUP(M776,Vlookups!G:I,2,FALSE)</f>
        <v>FEDERAL PROGRAMS</v>
      </c>
      <c r="O776" s="5" t="str">
        <f>VLOOKUP(M776,Vlookups!G:I,3,FALSE)</f>
        <v>CFO</v>
      </c>
      <c r="P776" s="6">
        <f t="shared" si="289"/>
        <v>0</v>
      </c>
      <c r="Q776" s="6">
        <f t="shared" si="290"/>
        <v>0</v>
      </c>
      <c r="R776" s="6">
        <f t="shared" si="291"/>
        <v>18.5</v>
      </c>
      <c r="S776" s="6">
        <f t="shared" si="292"/>
        <v>0</v>
      </c>
      <c r="T776" s="6">
        <f t="shared" si="293"/>
        <v>0</v>
      </c>
      <c r="U776" t="s">
        <v>817</v>
      </c>
      <c r="V776" t="s">
        <v>183</v>
      </c>
      <c r="W776" s="2">
        <v>0</v>
      </c>
      <c r="X776" s="2">
        <v>0</v>
      </c>
      <c r="Y776" s="2">
        <v>18.5</v>
      </c>
      <c r="Z776" s="3">
        <v>-18.5</v>
      </c>
      <c r="AA776" s="2">
        <v>0</v>
      </c>
      <c r="AB776" s="2">
        <v>0</v>
      </c>
    </row>
    <row r="777" spans="1:28">
      <c r="A777" s="5" t="str">
        <f t="shared" si="296"/>
        <v>280</v>
      </c>
      <c r="B777" s="5" t="str">
        <f>VLOOKUP(A777,Vlookups!O:P,2,FALSE)</f>
        <v>FED/GRANT</v>
      </c>
      <c r="C777" s="5" t="str">
        <f t="shared" si="294"/>
        <v>E</v>
      </c>
      <c r="D777" s="5" t="str">
        <f t="shared" si="297"/>
        <v>32</v>
      </c>
      <c r="E777" s="5" t="str">
        <f t="shared" si="295"/>
        <v>64--</v>
      </c>
      <c r="F777" s="5" t="str">
        <f>VLOOKUP(E777,Vlookups!K:M,3,FALSE)</f>
        <v>Op Exp</v>
      </c>
      <c r="G777" s="5" t="str">
        <f t="shared" si="284"/>
        <v>6499</v>
      </c>
      <c r="H777" s="5" t="str">
        <f t="shared" si="285"/>
        <v>MISC OP COSTS</v>
      </c>
      <c r="I777" s="5" t="str">
        <f t="shared" si="286"/>
        <v>033</v>
      </c>
      <c r="J777" s="5" t="str">
        <f>VLOOKUP(I777,Vlookups!A:D,2,FALSE)</f>
        <v>WINDMILL LAKES HS</v>
      </c>
      <c r="K777" s="5" t="str">
        <f>VLOOKUP(I777,Vlookups!A:D,3,FALSE)</f>
        <v>WINDMILL LAKES HS</v>
      </c>
      <c r="L777" s="5" t="str">
        <f t="shared" si="287"/>
        <v>99</v>
      </c>
      <c r="M777" s="5" t="str">
        <f t="shared" si="288"/>
        <v>844</v>
      </c>
      <c r="N777" s="5" t="str">
        <f>VLOOKUP(M777,Vlookups!G:I,2,FALSE)</f>
        <v>FEDERAL PROGRAMS</v>
      </c>
      <c r="O777" s="5" t="str">
        <f>VLOOKUP(M777,Vlookups!G:I,3,FALSE)</f>
        <v>CFO</v>
      </c>
      <c r="P777" s="6">
        <f t="shared" si="289"/>
        <v>0</v>
      </c>
      <c r="Q777" s="6">
        <f t="shared" si="290"/>
        <v>0</v>
      </c>
      <c r="R777" s="6">
        <f t="shared" si="291"/>
        <v>300</v>
      </c>
      <c r="S777" s="6">
        <f t="shared" si="292"/>
        <v>0</v>
      </c>
      <c r="T777" s="6">
        <f t="shared" si="293"/>
        <v>0</v>
      </c>
      <c r="U777" t="s">
        <v>818</v>
      </c>
      <c r="V777" t="s">
        <v>183</v>
      </c>
      <c r="W777" s="2">
        <v>0</v>
      </c>
      <c r="X777" s="2">
        <v>0</v>
      </c>
      <c r="Y777" s="2">
        <v>300</v>
      </c>
      <c r="Z777" s="3">
        <v>-300</v>
      </c>
      <c r="AA777" s="2">
        <v>0</v>
      </c>
      <c r="AB777" s="2">
        <v>0</v>
      </c>
    </row>
    <row r="778" spans="1:28">
      <c r="A778" s="5" t="str">
        <f t="shared" si="296"/>
        <v>280</v>
      </c>
      <c r="B778" s="5" t="str">
        <f>VLOOKUP(A778,Vlookups!O:P,2,FALSE)</f>
        <v>FED/GRANT</v>
      </c>
      <c r="C778" s="5" t="str">
        <f t="shared" si="294"/>
        <v>E</v>
      </c>
      <c r="D778" s="5" t="str">
        <f t="shared" si="297"/>
        <v>32</v>
      </c>
      <c r="E778" s="5" t="str">
        <f t="shared" si="295"/>
        <v>64--</v>
      </c>
      <c r="F778" s="5" t="str">
        <f>VLOOKUP(E778,Vlookups!K:M,3,FALSE)</f>
        <v>Op Exp</v>
      </c>
      <c r="G778" s="5" t="str">
        <f t="shared" si="284"/>
        <v>6499</v>
      </c>
      <c r="H778" s="5" t="str">
        <f t="shared" si="285"/>
        <v>MISC OP COSTS</v>
      </c>
      <c r="I778" s="5" t="str">
        <f t="shared" si="286"/>
        <v>034</v>
      </c>
      <c r="J778" s="5" t="str">
        <f>VLOOKUP(I778,Vlookups!A:D,2,FALSE)</f>
        <v>AGGIELAND HIGH SCHOOL</v>
      </c>
      <c r="K778" s="5" t="str">
        <f>VLOOKUP(I778,Vlookups!A:D,3,FALSE)</f>
        <v>AGGIELAND HS</v>
      </c>
      <c r="L778" s="5" t="str">
        <f t="shared" si="287"/>
        <v>99</v>
      </c>
      <c r="M778" s="5" t="str">
        <f t="shared" si="288"/>
        <v>844</v>
      </c>
      <c r="N778" s="5" t="str">
        <f>VLOOKUP(M778,Vlookups!G:I,2,FALSE)</f>
        <v>FEDERAL PROGRAMS</v>
      </c>
      <c r="O778" s="5" t="str">
        <f>VLOOKUP(M778,Vlookups!G:I,3,FALSE)</f>
        <v>CFO</v>
      </c>
      <c r="P778" s="6">
        <f t="shared" si="289"/>
        <v>0</v>
      </c>
      <c r="Q778" s="6">
        <f t="shared" si="290"/>
        <v>0</v>
      </c>
      <c r="R778" s="6">
        <f t="shared" si="291"/>
        <v>100</v>
      </c>
      <c r="S778" s="6">
        <f t="shared" si="292"/>
        <v>0</v>
      </c>
      <c r="T778" s="6">
        <f t="shared" si="293"/>
        <v>0</v>
      </c>
      <c r="U778" t="s">
        <v>819</v>
      </c>
      <c r="V778" t="s">
        <v>183</v>
      </c>
      <c r="W778" s="2">
        <v>0</v>
      </c>
      <c r="X778" s="2">
        <v>0</v>
      </c>
      <c r="Y778" s="2">
        <v>100</v>
      </c>
      <c r="Z778" s="3">
        <v>-100</v>
      </c>
      <c r="AA778" s="2">
        <v>0</v>
      </c>
      <c r="AB778" s="2">
        <v>0</v>
      </c>
    </row>
    <row r="779" spans="1:28">
      <c r="A779" s="5" t="str">
        <f t="shared" si="296"/>
        <v>281</v>
      </c>
      <c r="B779" s="5" t="str">
        <f>VLOOKUP(A779,Vlookups!O:P,2,FALSE)</f>
        <v>FED/GRANT</v>
      </c>
      <c r="C779" s="5" t="str">
        <f t="shared" si="294"/>
        <v>E</v>
      </c>
      <c r="D779" s="5" t="str">
        <f t="shared" si="297"/>
        <v>11</v>
      </c>
      <c r="E779" s="5" t="str">
        <f t="shared" si="295"/>
        <v>63--</v>
      </c>
      <c r="F779" s="5" t="str">
        <f>VLOOKUP(E779,Vlookups!K:M,3,FALSE)</f>
        <v>Op Exp</v>
      </c>
      <c r="G779" s="5" t="str">
        <f t="shared" si="284"/>
        <v>6399</v>
      </c>
      <c r="H779" s="5" t="str">
        <f t="shared" si="285"/>
        <v>GENERAL SUPPLIES</v>
      </c>
      <c r="I779" s="5" t="str">
        <f t="shared" si="286"/>
        <v>003</v>
      </c>
      <c r="J779" s="5" t="str">
        <f>VLOOKUP(I779,Vlookups!A:D,2,FALSE)</f>
        <v>GARLAND HIGH SCHOOL</v>
      </c>
      <c r="K779" s="5" t="str">
        <f>VLOOKUP(I779,Vlookups!A:D,3,FALSE)</f>
        <v>GARLAND HS</v>
      </c>
      <c r="L779" s="5" t="str">
        <f t="shared" si="287"/>
        <v>11</v>
      </c>
      <c r="M779" s="5" t="str">
        <f t="shared" si="288"/>
        <v>939</v>
      </c>
      <c r="N779" s="5" t="str">
        <f>VLOOKUP(M779,Vlookups!G:I,2,FALSE)</f>
        <v>INSTRUCTIONAL MATERIALS</v>
      </c>
      <c r="O779" s="5" t="str">
        <f>VLOOKUP(M779,Vlookups!G:I,3,FALSE)</f>
        <v>DSASS</v>
      </c>
      <c r="P779" s="6">
        <f t="shared" si="289"/>
        <v>0</v>
      </c>
      <c r="Q779" s="6">
        <f t="shared" si="290"/>
        <v>3774.19</v>
      </c>
      <c r="R779" s="6">
        <f t="shared" si="291"/>
        <v>172.79</v>
      </c>
      <c r="S779" s="6">
        <f t="shared" si="292"/>
        <v>0</v>
      </c>
      <c r="T779" s="6">
        <f t="shared" si="293"/>
        <v>0</v>
      </c>
      <c r="U779" t="s">
        <v>820</v>
      </c>
      <c r="V779" t="s">
        <v>54</v>
      </c>
      <c r="W779" s="2">
        <v>0</v>
      </c>
      <c r="X779" s="2">
        <v>3774.19</v>
      </c>
      <c r="Y779" s="2">
        <v>172.79</v>
      </c>
      <c r="Z779" s="3">
        <v>-3946.98</v>
      </c>
      <c r="AA779" s="2">
        <v>0</v>
      </c>
      <c r="AB779" s="2">
        <v>0</v>
      </c>
    </row>
    <row r="780" spans="1:28">
      <c r="A780" s="5" t="str">
        <f t="shared" si="296"/>
        <v>281</v>
      </c>
      <c r="B780" s="5" t="str">
        <f>VLOOKUP(A780,Vlookups!O:P,2,FALSE)</f>
        <v>FED/GRANT</v>
      </c>
      <c r="C780" s="5" t="str">
        <f t="shared" si="294"/>
        <v>E</v>
      </c>
      <c r="D780" s="5" t="str">
        <f t="shared" si="297"/>
        <v>11</v>
      </c>
      <c r="E780" s="5" t="str">
        <f t="shared" si="295"/>
        <v>63--</v>
      </c>
      <c r="F780" s="5" t="str">
        <f>VLOOKUP(E780,Vlookups!K:M,3,FALSE)</f>
        <v>Op Exp</v>
      </c>
      <c r="G780" s="5" t="str">
        <f t="shared" si="284"/>
        <v>6399</v>
      </c>
      <c r="H780" s="5" t="str">
        <f t="shared" si="285"/>
        <v>GENERAL SUPPLIES</v>
      </c>
      <c r="I780" s="5" t="str">
        <f t="shared" si="286"/>
        <v>006</v>
      </c>
      <c r="J780" s="5" t="str">
        <f>VLOOKUP(I780,Vlookups!A:D,2,FALSE)</f>
        <v>ARLINGTON HIGH SCHOOL</v>
      </c>
      <c r="K780" s="5" t="str">
        <f>VLOOKUP(I780,Vlookups!A:D,3,FALSE)</f>
        <v>ARLINGTON HS</v>
      </c>
      <c r="L780" s="5" t="str">
        <f t="shared" si="287"/>
        <v>11</v>
      </c>
      <c r="M780" s="5" t="str">
        <f t="shared" si="288"/>
        <v>939</v>
      </c>
      <c r="N780" s="5" t="str">
        <f>VLOOKUP(M780,Vlookups!G:I,2,FALSE)</f>
        <v>INSTRUCTIONAL MATERIALS</v>
      </c>
      <c r="O780" s="5" t="str">
        <f>VLOOKUP(M780,Vlookups!G:I,3,FALSE)</f>
        <v>DSASS</v>
      </c>
      <c r="P780" s="6">
        <f t="shared" si="289"/>
        <v>0</v>
      </c>
      <c r="Q780" s="6">
        <f t="shared" si="290"/>
        <v>309.19</v>
      </c>
      <c r="R780" s="6">
        <f t="shared" si="291"/>
        <v>0</v>
      </c>
      <c r="S780" s="6">
        <f t="shared" si="292"/>
        <v>0</v>
      </c>
      <c r="T780" s="6">
        <f t="shared" si="293"/>
        <v>0</v>
      </c>
      <c r="U780" t="s">
        <v>821</v>
      </c>
      <c r="V780" t="s">
        <v>54</v>
      </c>
      <c r="W780" s="2">
        <v>0</v>
      </c>
      <c r="X780" s="2">
        <v>309.19</v>
      </c>
      <c r="Y780" s="2">
        <v>0</v>
      </c>
      <c r="Z780" s="3">
        <v>-309.19</v>
      </c>
      <c r="AA780" s="2">
        <v>0</v>
      </c>
      <c r="AB780" s="2">
        <v>0</v>
      </c>
    </row>
    <row r="781" spans="1:28">
      <c r="A781" s="5" t="str">
        <f t="shared" si="296"/>
        <v>281</v>
      </c>
      <c r="B781" s="5" t="str">
        <f>VLOOKUP(A781,Vlookups!O:P,2,FALSE)</f>
        <v>FED/GRANT</v>
      </c>
      <c r="C781" s="5" t="str">
        <f t="shared" si="294"/>
        <v>E</v>
      </c>
      <c r="D781" s="5" t="str">
        <f t="shared" si="297"/>
        <v>11</v>
      </c>
      <c r="E781" s="5" t="str">
        <f t="shared" si="295"/>
        <v>63--</v>
      </c>
      <c r="F781" s="5" t="str">
        <f>VLOOKUP(E781,Vlookups!K:M,3,FALSE)</f>
        <v>Op Exp</v>
      </c>
      <c r="G781" s="5" t="str">
        <f t="shared" si="284"/>
        <v>6399</v>
      </c>
      <c r="H781" s="5" t="str">
        <f t="shared" si="285"/>
        <v>GENERAL SUPPLIES</v>
      </c>
      <c r="I781" s="5" t="str">
        <f t="shared" si="286"/>
        <v>007</v>
      </c>
      <c r="J781" s="5" t="str">
        <f>VLOOKUP(I781,Vlookups!A:D,2,FALSE)</f>
        <v>KELLER ELEMENTARY SCHOOL</v>
      </c>
      <c r="K781" s="5" t="str">
        <f>VLOOKUP(I781,Vlookups!A:D,3,FALSE)</f>
        <v>KELLER K8</v>
      </c>
      <c r="L781" s="5" t="str">
        <f t="shared" si="287"/>
        <v>11</v>
      </c>
      <c r="M781" s="5" t="str">
        <f t="shared" si="288"/>
        <v>939</v>
      </c>
      <c r="N781" s="5" t="str">
        <f>VLOOKUP(M781,Vlookups!G:I,2,FALSE)</f>
        <v>INSTRUCTIONAL MATERIALS</v>
      </c>
      <c r="O781" s="5" t="str">
        <f>VLOOKUP(M781,Vlookups!G:I,3,FALSE)</f>
        <v>DSASS</v>
      </c>
      <c r="P781" s="6">
        <f t="shared" si="289"/>
        <v>0</v>
      </c>
      <c r="Q781" s="6">
        <f t="shared" si="290"/>
        <v>29.3</v>
      </c>
      <c r="R781" s="6">
        <f t="shared" si="291"/>
        <v>126.22</v>
      </c>
      <c r="S781" s="6">
        <f t="shared" si="292"/>
        <v>0</v>
      </c>
      <c r="T781" s="6">
        <f t="shared" si="293"/>
        <v>0</v>
      </c>
      <c r="U781" t="s">
        <v>822</v>
      </c>
      <c r="V781" t="s">
        <v>54</v>
      </c>
      <c r="W781" s="2">
        <v>0</v>
      </c>
      <c r="X781" s="2">
        <v>29.3</v>
      </c>
      <c r="Y781" s="2">
        <v>126.22</v>
      </c>
      <c r="Z781" s="3">
        <v>-155.52000000000001</v>
      </c>
      <c r="AA781" s="2">
        <v>0</v>
      </c>
      <c r="AB781" s="2">
        <v>0</v>
      </c>
    </row>
    <row r="782" spans="1:28">
      <c r="A782" s="5" t="str">
        <f t="shared" si="296"/>
        <v>281</v>
      </c>
      <c r="B782" s="5" t="str">
        <f>VLOOKUP(A782,Vlookups!O:P,2,FALSE)</f>
        <v>FED/GRANT</v>
      </c>
      <c r="C782" s="5" t="str">
        <f t="shared" si="294"/>
        <v>E</v>
      </c>
      <c r="D782" s="5" t="str">
        <f t="shared" si="297"/>
        <v>11</v>
      </c>
      <c r="E782" s="5" t="str">
        <f t="shared" si="295"/>
        <v>63--</v>
      </c>
      <c r="F782" s="5" t="str">
        <f>VLOOKUP(E782,Vlookups!K:M,3,FALSE)</f>
        <v>Op Exp</v>
      </c>
      <c r="G782" s="5" t="str">
        <f t="shared" si="284"/>
        <v>6399</v>
      </c>
      <c r="H782" s="5" t="str">
        <f t="shared" si="285"/>
        <v>GENERAL SUPPLIES</v>
      </c>
      <c r="I782" s="5" t="str">
        <f t="shared" si="286"/>
        <v>008</v>
      </c>
      <c r="J782" s="5" t="str">
        <f>VLOOKUP(I782,Vlookups!A:D,2,FALSE)</f>
        <v>KELLER MIDDLE SCHOOL</v>
      </c>
      <c r="K782" s="5" t="str">
        <f>VLOOKUP(I782,Vlookups!A:D,3,FALSE)</f>
        <v>KELLER K8</v>
      </c>
      <c r="L782" s="5" t="str">
        <f t="shared" si="287"/>
        <v>11</v>
      </c>
      <c r="M782" s="5" t="str">
        <f t="shared" si="288"/>
        <v>939</v>
      </c>
      <c r="N782" s="5" t="str">
        <f>VLOOKUP(M782,Vlookups!G:I,2,FALSE)</f>
        <v>INSTRUCTIONAL MATERIALS</v>
      </c>
      <c r="O782" s="5" t="str">
        <f>VLOOKUP(M782,Vlookups!G:I,3,FALSE)</f>
        <v>DSASS</v>
      </c>
      <c r="P782" s="6">
        <f t="shared" si="289"/>
        <v>0</v>
      </c>
      <c r="Q782" s="6">
        <f t="shared" si="290"/>
        <v>14.68</v>
      </c>
      <c r="R782" s="6">
        <f t="shared" si="291"/>
        <v>62.12</v>
      </c>
      <c r="S782" s="6">
        <f t="shared" si="292"/>
        <v>0</v>
      </c>
      <c r="T782" s="6">
        <f t="shared" si="293"/>
        <v>0</v>
      </c>
      <c r="U782" t="s">
        <v>823</v>
      </c>
      <c r="V782" t="s">
        <v>54</v>
      </c>
      <c r="W782" s="2">
        <v>0</v>
      </c>
      <c r="X782" s="2">
        <v>14.68</v>
      </c>
      <c r="Y782" s="2">
        <v>62.12</v>
      </c>
      <c r="Z782" s="3">
        <v>-76.8</v>
      </c>
      <c r="AA782" s="2">
        <v>0</v>
      </c>
      <c r="AB782" s="2">
        <v>0</v>
      </c>
    </row>
    <row r="783" spans="1:28">
      <c r="A783" s="5" t="str">
        <f t="shared" si="296"/>
        <v>281</v>
      </c>
      <c r="B783" s="5" t="str">
        <f>VLOOKUP(A783,Vlookups!O:P,2,FALSE)</f>
        <v>FED/GRANT</v>
      </c>
      <c r="C783" s="5" t="str">
        <f t="shared" si="294"/>
        <v>E</v>
      </c>
      <c r="D783" s="5" t="str">
        <f t="shared" si="297"/>
        <v>11</v>
      </c>
      <c r="E783" s="5" t="str">
        <f t="shared" si="295"/>
        <v>63--</v>
      </c>
      <c r="F783" s="5" t="str">
        <f>VLOOKUP(E783,Vlookups!K:M,3,FALSE)</f>
        <v>Op Exp</v>
      </c>
      <c r="G783" s="5" t="str">
        <f t="shared" si="284"/>
        <v>6399</v>
      </c>
      <c r="H783" s="5" t="str">
        <f t="shared" si="285"/>
        <v>GENERAL SUPPLIES</v>
      </c>
      <c r="I783" s="5" t="str">
        <f t="shared" si="286"/>
        <v>009</v>
      </c>
      <c r="J783" s="5" t="str">
        <f>VLOOKUP(I783,Vlookups!A:D,2,FALSE)</f>
        <v>KELLER HIGH SCHOOL</v>
      </c>
      <c r="K783" s="5" t="str">
        <f>VLOOKUP(I783,Vlookups!A:D,3,FALSE)</f>
        <v>KELLER HS</v>
      </c>
      <c r="L783" s="5" t="str">
        <f t="shared" si="287"/>
        <v>11</v>
      </c>
      <c r="M783" s="5" t="str">
        <f t="shared" si="288"/>
        <v>939</v>
      </c>
      <c r="N783" s="5" t="str">
        <f>VLOOKUP(M783,Vlookups!G:I,2,FALSE)</f>
        <v>INSTRUCTIONAL MATERIALS</v>
      </c>
      <c r="O783" s="5" t="str">
        <f>VLOOKUP(M783,Vlookups!G:I,3,FALSE)</f>
        <v>DSASS</v>
      </c>
      <c r="P783" s="6">
        <f t="shared" si="289"/>
        <v>0</v>
      </c>
      <c r="Q783" s="6">
        <f t="shared" si="290"/>
        <v>2120.4499999999998</v>
      </c>
      <c r="R783" s="6">
        <f t="shared" si="291"/>
        <v>0</v>
      </c>
      <c r="S783" s="6">
        <f t="shared" si="292"/>
        <v>0</v>
      </c>
      <c r="T783" s="6">
        <f t="shared" si="293"/>
        <v>0</v>
      </c>
      <c r="U783" t="s">
        <v>824</v>
      </c>
      <c r="V783" t="s">
        <v>54</v>
      </c>
      <c r="W783" s="2">
        <v>0</v>
      </c>
      <c r="X783" s="2">
        <v>2120.4499999999998</v>
      </c>
      <c r="Y783" s="2">
        <v>0</v>
      </c>
      <c r="Z783" s="3">
        <v>-2120.4499999999998</v>
      </c>
      <c r="AA783" s="2">
        <v>0</v>
      </c>
      <c r="AB783" s="2">
        <v>0</v>
      </c>
    </row>
    <row r="784" spans="1:28">
      <c r="A784" s="5" t="str">
        <f t="shared" si="296"/>
        <v>281</v>
      </c>
      <c r="B784" s="5" t="str">
        <f>VLOOKUP(A784,Vlookups!O:P,2,FALSE)</f>
        <v>FED/GRANT</v>
      </c>
      <c r="C784" s="5" t="str">
        <f t="shared" si="294"/>
        <v>E</v>
      </c>
      <c r="D784" s="5" t="str">
        <f t="shared" si="297"/>
        <v>11</v>
      </c>
      <c r="E784" s="5" t="str">
        <f t="shared" si="295"/>
        <v>63--</v>
      </c>
      <c r="F784" s="5" t="str">
        <f>VLOOKUP(E784,Vlookups!K:M,3,FALSE)</f>
        <v>Op Exp</v>
      </c>
      <c r="G784" s="5" t="str">
        <f t="shared" si="284"/>
        <v>6399</v>
      </c>
      <c r="H784" s="5" t="str">
        <f t="shared" si="285"/>
        <v>GENERAL SUPPLIES</v>
      </c>
      <c r="I784" s="5" t="str">
        <f t="shared" si="286"/>
        <v>018</v>
      </c>
      <c r="J784" s="5" t="str">
        <f>VLOOKUP(I784,Vlookups!A:D,2,FALSE)</f>
        <v>KATY/WEST PARK HS</v>
      </c>
      <c r="K784" s="5" t="str">
        <f>VLOOKUP(I784,Vlookups!A:D,3,FALSE)</f>
        <v>KATY WESTPARK HS</v>
      </c>
      <c r="L784" s="5" t="str">
        <f t="shared" si="287"/>
        <v>11</v>
      </c>
      <c r="M784" s="5" t="str">
        <f t="shared" si="288"/>
        <v>939</v>
      </c>
      <c r="N784" s="5" t="str">
        <f>VLOOKUP(M784,Vlookups!G:I,2,FALSE)</f>
        <v>INSTRUCTIONAL MATERIALS</v>
      </c>
      <c r="O784" s="5" t="str">
        <f>VLOOKUP(M784,Vlookups!G:I,3,FALSE)</f>
        <v>DSASS</v>
      </c>
      <c r="P784" s="6">
        <f t="shared" si="289"/>
        <v>0</v>
      </c>
      <c r="Q784" s="6">
        <f t="shared" si="290"/>
        <v>354.56</v>
      </c>
      <c r="R784" s="6">
        <f t="shared" si="291"/>
        <v>0</v>
      </c>
      <c r="S784" s="6">
        <f t="shared" si="292"/>
        <v>0</v>
      </c>
      <c r="T784" s="6">
        <f t="shared" si="293"/>
        <v>0</v>
      </c>
      <c r="U784" t="s">
        <v>825</v>
      </c>
      <c r="V784" t="s">
        <v>54</v>
      </c>
      <c r="W784" s="2">
        <v>0</v>
      </c>
      <c r="X784" s="2">
        <v>354.56</v>
      </c>
      <c r="Y784" s="2">
        <v>0</v>
      </c>
      <c r="Z784" s="3">
        <v>-354.56</v>
      </c>
      <c r="AA784" s="2">
        <v>0</v>
      </c>
      <c r="AB784" s="2">
        <v>0</v>
      </c>
    </row>
    <row r="785" spans="1:28">
      <c r="A785" s="5" t="str">
        <f t="shared" si="296"/>
        <v>281</v>
      </c>
      <c r="B785" s="5" t="str">
        <f>VLOOKUP(A785,Vlookups!O:P,2,FALSE)</f>
        <v>FED/GRANT</v>
      </c>
      <c r="C785" s="5" t="str">
        <f t="shared" si="294"/>
        <v>E</v>
      </c>
      <c r="D785" s="5" t="str">
        <f t="shared" si="297"/>
        <v>11</v>
      </c>
      <c r="E785" s="5" t="str">
        <f t="shared" si="295"/>
        <v>63--</v>
      </c>
      <c r="F785" s="5" t="str">
        <f>VLOOKUP(E785,Vlookups!K:M,3,FALSE)</f>
        <v>Op Exp</v>
      </c>
      <c r="G785" s="5" t="str">
        <f t="shared" si="284"/>
        <v>6399</v>
      </c>
      <c r="H785" s="5" t="str">
        <f t="shared" si="285"/>
        <v>GENERAL SUPPLIES</v>
      </c>
      <c r="I785" s="5" t="str">
        <f t="shared" si="286"/>
        <v>019</v>
      </c>
      <c r="J785" s="5" t="str">
        <f>VLOOKUP(I785,Vlookups!A:D,2,FALSE)</f>
        <v>LANCASTER ELEMENTARY</v>
      </c>
      <c r="K785" s="5" t="str">
        <f>VLOOKUP(I785,Vlookups!A:D,3,FALSE)</f>
        <v>LANCASTER K8</v>
      </c>
      <c r="L785" s="5" t="str">
        <f t="shared" si="287"/>
        <v>11</v>
      </c>
      <c r="M785" s="5" t="str">
        <f t="shared" si="288"/>
        <v>939</v>
      </c>
      <c r="N785" s="5" t="str">
        <f>VLOOKUP(M785,Vlookups!G:I,2,FALSE)</f>
        <v>INSTRUCTIONAL MATERIALS</v>
      </c>
      <c r="O785" s="5" t="str">
        <f>VLOOKUP(M785,Vlookups!G:I,3,FALSE)</f>
        <v>DSASS</v>
      </c>
      <c r="P785" s="6">
        <f t="shared" si="289"/>
        <v>0</v>
      </c>
      <c r="Q785" s="6">
        <f t="shared" si="290"/>
        <v>53.49</v>
      </c>
      <c r="R785" s="6">
        <f t="shared" si="291"/>
        <v>-45.45</v>
      </c>
      <c r="S785" s="6">
        <f t="shared" si="292"/>
        <v>0</v>
      </c>
      <c r="T785" s="6">
        <f t="shared" si="293"/>
        <v>0</v>
      </c>
      <c r="U785" t="s">
        <v>826</v>
      </c>
      <c r="V785" t="s">
        <v>54</v>
      </c>
      <c r="W785" s="2">
        <v>0</v>
      </c>
      <c r="X785" s="2">
        <v>53.49</v>
      </c>
      <c r="Y785" s="3">
        <v>-45.45</v>
      </c>
      <c r="Z785" s="3">
        <v>-8.0399999999999991</v>
      </c>
      <c r="AA785" s="2">
        <v>0</v>
      </c>
      <c r="AB785" s="2">
        <v>0</v>
      </c>
    </row>
    <row r="786" spans="1:28">
      <c r="A786" s="5" t="str">
        <f t="shared" si="296"/>
        <v>281</v>
      </c>
      <c r="B786" s="5" t="str">
        <f>VLOOKUP(A786,Vlookups!O:P,2,FALSE)</f>
        <v>FED/GRANT</v>
      </c>
      <c r="C786" s="5" t="str">
        <f t="shared" si="294"/>
        <v>E</v>
      </c>
      <c r="D786" s="5" t="str">
        <f t="shared" si="297"/>
        <v>11</v>
      </c>
      <c r="E786" s="5" t="str">
        <f t="shared" si="295"/>
        <v>63--</v>
      </c>
      <c r="F786" s="5" t="str">
        <f>VLOOKUP(E786,Vlookups!K:M,3,FALSE)</f>
        <v>Op Exp</v>
      </c>
      <c r="G786" s="5" t="str">
        <f t="shared" si="284"/>
        <v>6399</v>
      </c>
      <c r="H786" s="5" t="str">
        <f t="shared" si="285"/>
        <v>GENERAL SUPPLIES</v>
      </c>
      <c r="I786" s="5" t="str">
        <f t="shared" si="286"/>
        <v>020</v>
      </c>
      <c r="J786" s="5" t="str">
        <f>VLOOKUP(I786,Vlookups!A:D,2,FALSE)</f>
        <v>LANCASTER MIDDLE SCHOOL</v>
      </c>
      <c r="K786" s="5" t="str">
        <f>VLOOKUP(I786,Vlookups!A:D,3,FALSE)</f>
        <v>LANCASTER K8</v>
      </c>
      <c r="L786" s="5" t="str">
        <f t="shared" si="287"/>
        <v>11</v>
      </c>
      <c r="M786" s="5" t="str">
        <f t="shared" si="288"/>
        <v>939</v>
      </c>
      <c r="N786" s="5" t="str">
        <f>VLOOKUP(M786,Vlookups!G:I,2,FALSE)</f>
        <v>INSTRUCTIONAL MATERIALS</v>
      </c>
      <c r="O786" s="5" t="str">
        <f>VLOOKUP(M786,Vlookups!G:I,3,FALSE)</f>
        <v>DSASS</v>
      </c>
      <c r="P786" s="6">
        <f t="shared" si="289"/>
        <v>0</v>
      </c>
      <c r="Q786" s="6">
        <f t="shared" si="290"/>
        <v>26.35</v>
      </c>
      <c r="R786" s="6">
        <f t="shared" si="291"/>
        <v>-22.39</v>
      </c>
      <c r="S786" s="6">
        <f t="shared" si="292"/>
        <v>0</v>
      </c>
      <c r="T786" s="6">
        <f t="shared" si="293"/>
        <v>0</v>
      </c>
      <c r="U786" t="s">
        <v>827</v>
      </c>
      <c r="V786" t="s">
        <v>54</v>
      </c>
      <c r="W786" s="2">
        <v>0</v>
      </c>
      <c r="X786" s="2">
        <v>26.35</v>
      </c>
      <c r="Y786" s="3">
        <v>-22.39</v>
      </c>
      <c r="Z786" s="3">
        <v>-3.96</v>
      </c>
      <c r="AA786" s="2">
        <v>0</v>
      </c>
      <c r="AB786" s="2">
        <v>0</v>
      </c>
    </row>
    <row r="787" spans="1:28">
      <c r="A787" s="5" t="str">
        <f t="shared" si="296"/>
        <v>281</v>
      </c>
      <c r="B787" s="5" t="str">
        <f>VLOOKUP(A787,Vlookups!O:P,2,FALSE)</f>
        <v>FED/GRANT</v>
      </c>
      <c r="C787" s="5" t="str">
        <f t="shared" si="294"/>
        <v>E</v>
      </c>
      <c r="D787" s="5" t="str">
        <f t="shared" si="297"/>
        <v>11</v>
      </c>
      <c r="E787" s="5" t="str">
        <f t="shared" si="295"/>
        <v>63--</v>
      </c>
      <c r="F787" s="5" t="str">
        <f>VLOOKUP(E787,Vlookups!K:M,3,FALSE)</f>
        <v>Op Exp</v>
      </c>
      <c r="G787" s="5" t="str">
        <f t="shared" si="284"/>
        <v>6399</v>
      </c>
      <c r="H787" s="5" t="str">
        <f t="shared" si="285"/>
        <v>GENERAL SUPPLIES</v>
      </c>
      <c r="I787" s="5" t="str">
        <f t="shared" si="286"/>
        <v>032</v>
      </c>
      <c r="J787" s="5" t="str">
        <f>VLOOKUP(I787,Vlookups!A:D,2,FALSE)</f>
        <v>LANCASTER HS</v>
      </c>
      <c r="K787" s="5" t="str">
        <f>VLOOKUP(I787,Vlookups!A:D,3,FALSE)</f>
        <v>LANCASTER HS</v>
      </c>
      <c r="L787" s="5" t="str">
        <f t="shared" si="287"/>
        <v>11</v>
      </c>
      <c r="M787" s="5" t="str">
        <f t="shared" si="288"/>
        <v>939</v>
      </c>
      <c r="N787" s="5" t="str">
        <f>VLOOKUP(M787,Vlookups!G:I,2,FALSE)</f>
        <v>INSTRUCTIONAL MATERIALS</v>
      </c>
      <c r="O787" s="5" t="str">
        <f>VLOOKUP(M787,Vlookups!G:I,3,FALSE)</f>
        <v>DSASS</v>
      </c>
      <c r="P787" s="6">
        <f t="shared" si="289"/>
        <v>0</v>
      </c>
      <c r="Q787" s="6">
        <f t="shared" si="290"/>
        <v>42.71</v>
      </c>
      <c r="R787" s="6">
        <f t="shared" si="291"/>
        <v>0</v>
      </c>
      <c r="S787" s="6">
        <f t="shared" si="292"/>
        <v>0</v>
      </c>
      <c r="T787" s="6">
        <f t="shared" si="293"/>
        <v>0</v>
      </c>
      <c r="U787" t="s">
        <v>828</v>
      </c>
      <c r="V787" t="s">
        <v>54</v>
      </c>
      <c r="W787" s="2">
        <v>0</v>
      </c>
      <c r="X787" s="2">
        <v>42.71</v>
      </c>
      <c r="Y787" s="2">
        <v>0</v>
      </c>
      <c r="Z787" s="3">
        <v>-42.71</v>
      </c>
      <c r="AA787" s="2">
        <v>0</v>
      </c>
      <c r="AB787" s="2">
        <v>0</v>
      </c>
    </row>
    <row r="788" spans="1:28">
      <c r="A788" s="5" t="str">
        <f t="shared" si="296"/>
        <v>281</v>
      </c>
      <c r="B788" s="5" t="str">
        <f>VLOOKUP(A788,Vlookups!O:P,2,FALSE)</f>
        <v>FED/GRANT</v>
      </c>
      <c r="C788" s="5" t="str">
        <f t="shared" si="294"/>
        <v>E</v>
      </c>
      <c r="D788" s="5" t="str">
        <f t="shared" si="297"/>
        <v>11</v>
      </c>
      <c r="E788" s="5" t="str">
        <f t="shared" si="295"/>
        <v>63--</v>
      </c>
      <c r="F788" s="5" t="str">
        <f>VLOOKUP(E788,Vlookups!K:M,3,FALSE)</f>
        <v>Op Exp</v>
      </c>
      <c r="G788" s="5" t="str">
        <f t="shared" si="284"/>
        <v>6399</v>
      </c>
      <c r="H788" s="5" t="str">
        <f t="shared" si="285"/>
        <v>GENERAL SUPPLIES</v>
      </c>
      <c r="I788" s="5" t="str">
        <f t="shared" si="286"/>
        <v>033</v>
      </c>
      <c r="J788" s="5" t="str">
        <f>VLOOKUP(I788,Vlookups!A:D,2,FALSE)</f>
        <v>WINDMILL LAKES HS</v>
      </c>
      <c r="K788" s="5" t="str">
        <f>VLOOKUP(I788,Vlookups!A:D,3,FALSE)</f>
        <v>WINDMILL LAKES HS</v>
      </c>
      <c r="L788" s="5" t="str">
        <f t="shared" si="287"/>
        <v>11</v>
      </c>
      <c r="M788" s="5" t="str">
        <f t="shared" si="288"/>
        <v>939</v>
      </c>
      <c r="N788" s="5" t="str">
        <f>VLOOKUP(M788,Vlookups!G:I,2,FALSE)</f>
        <v>INSTRUCTIONAL MATERIALS</v>
      </c>
      <c r="O788" s="5" t="str">
        <f>VLOOKUP(M788,Vlookups!G:I,3,FALSE)</f>
        <v>DSASS</v>
      </c>
      <c r="P788" s="6">
        <f t="shared" si="289"/>
        <v>0</v>
      </c>
      <c r="Q788" s="6">
        <f t="shared" si="290"/>
        <v>309.92</v>
      </c>
      <c r="R788" s="6">
        <f t="shared" si="291"/>
        <v>0</v>
      </c>
      <c r="S788" s="6">
        <f t="shared" si="292"/>
        <v>0</v>
      </c>
      <c r="T788" s="6">
        <f t="shared" si="293"/>
        <v>0</v>
      </c>
      <c r="U788" t="s">
        <v>829</v>
      </c>
      <c r="V788" t="s">
        <v>54</v>
      </c>
      <c r="W788" s="2">
        <v>0</v>
      </c>
      <c r="X788" s="2">
        <v>309.92</v>
      </c>
      <c r="Y788" s="2">
        <v>0</v>
      </c>
      <c r="Z788" s="3">
        <v>-309.92</v>
      </c>
      <c r="AA788" s="2">
        <v>0</v>
      </c>
      <c r="AB788" s="2">
        <v>0</v>
      </c>
    </row>
    <row r="789" spans="1:28">
      <c r="A789" s="5" t="str">
        <f t="shared" si="296"/>
        <v>281</v>
      </c>
      <c r="B789" s="5" t="str">
        <f>VLOOKUP(A789,Vlookups!O:P,2,FALSE)</f>
        <v>FED/GRANT</v>
      </c>
      <c r="C789" s="5" t="str">
        <f t="shared" si="294"/>
        <v>E</v>
      </c>
      <c r="D789" s="5" t="str">
        <f t="shared" si="297"/>
        <v>11</v>
      </c>
      <c r="E789" s="5" t="str">
        <f t="shared" si="295"/>
        <v>63--</v>
      </c>
      <c r="F789" s="5" t="str">
        <f>VLOOKUP(E789,Vlookups!K:M,3,FALSE)</f>
        <v>Op Exp</v>
      </c>
      <c r="G789" s="5" t="str">
        <f t="shared" si="284"/>
        <v>6399</v>
      </c>
      <c r="H789" s="5" t="str">
        <f t="shared" si="285"/>
        <v>GENERAL SUPPLIES</v>
      </c>
      <c r="I789" s="5" t="str">
        <f t="shared" si="286"/>
        <v>034</v>
      </c>
      <c r="J789" s="5" t="str">
        <f>VLOOKUP(I789,Vlookups!A:D,2,FALSE)</f>
        <v>AGGIELAND HIGH SCHOOL</v>
      </c>
      <c r="K789" s="5" t="str">
        <f>VLOOKUP(I789,Vlookups!A:D,3,FALSE)</f>
        <v>AGGIELAND HS</v>
      </c>
      <c r="L789" s="5" t="str">
        <f t="shared" si="287"/>
        <v>11</v>
      </c>
      <c r="M789" s="5" t="str">
        <f t="shared" si="288"/>
        <v>939</v>
      </c>
      <c r="N789" s="5" t="str">
        <f>VLOOKUP(M789,Vlookups!G:I,2,FALSE)</f>
        <v>INSTRUCTIONAL MATERIALS</v>
      </c>
      <c r="O789" s="5" t="str">
        <f>VLOOKUP(M789,Vlookups!G:I,3,FALSE)</f>
        <v>DSASS</v>
      </c>
      <c r="P789" s="6">
        <f t="shared" si="289"/>
        <v>0</v>
      </c>
      <c r="Q789" s="6">
        <f t="shared" si="290"/>
        <v>151.93</v>
      </c>
      <c r="R789" s="6">
        <f t="shared" si="291"/>
        <v>0</v>
      </c>
      <c r="S789" s="6">
        <f t="shared" si="292"/>
        <v>0</v>
      </c>
      <c r="T789" s="6">
        <f t="shared" si="293"/>
        <v>0</v>
      </c>
      <c r="U789" t="s">
        <v>830</v>
      </c>
      <c r="V789" t="s">
        <v>54</v>
      </c>
      <c r="W789" s="2">
        <v>0</v>
      </c>
      <c r="X789" s="2">
        <v>151.93</v>
      </c>
      <c r="Y789" s="2">
        <v>0</v>
      </c>
      <c r="Z789" s="3">
        <v>-151.93</v>
      </c>
      <c r="AA789" s="2">
        <v>0</v>
      </c>
      <c r="AB789" s="2">
        <v>0</v>
      </c>
    </row>
    <row r="790" spans="1:28">
      <c r="A790" s="5" t="str">
        <f t="shared" si="296"/>
        <v>281</v>
      </c>
      <c r="B790" s="5" t="str">
        <f>VLOOKUP(A790,Vlookups!O:P,2,FALSE)</f>
        <v>FED/GRANT</v>
      </c>
      <c r="C790" s="5" t="str">
        <f t="shared" si="294"/>
        <v>E</v>
      </c>
      <c r="D790" s="5" t="str">
        <f t="shared" si="297"/>
        <v>51</v>
      </c>
      <c r="E790" s="5" t="str">
        <f t="shared" si="295"/>
        <v>62--</v>
      </c>
      <c r="F790" s="5" t="str">
        <f>VLOOKUP(E790,Vlookups!K:M,3,FALSE)</f>
        <v>Op Exp</v>
      </c>
      <c r="G790" s="5" t="str">
        <f t="shared" ref="G790:G829" si="298">MID(U790,10,4)</f>
        <v>6299</v>
      </c>
      <c r="H790" s="5" t="str">
        <f t="shared" ref="H790:H829" si="299">V790</f>
        <v>MISC. CONTRACTED SERVICE</v>
      </c>
      <c r="I790" s="5" t="str">
        <f t="shared" ref="I790:I829" si="300">LEFT(RIGHT(U790,12),3)</f>
        <v>001</v>
      </c>
      <c r="J790" s="5" t="str">
        <f>VLOOKUP(I790,Vlookups!A:D,2,FALSE)</f>
        <v>GARLAND ELEMENTARY SCHOOL</v>
      </c>
      <c r="K790" s="5" t="str">
        <f>VLOOKUP(I790,Vlookups!A:D,3,FALSE)</f>
        <v>GARLAND K8</v>
      </c>
      <c r="L790" s="5" t="str">
        <f t="shared" ref="L790:L829" si="301">LEFT(RIGHT(U790,6),2)</f>
        <v>99</v>
      </c>
      <c r="M790" s="5" t="str">
        <f t="shared" ref="M790:M829" si="302">RIGHT(U790,3)</f>
        <v>937</v>
      </c>
      <c r="N790" s="5" t="str">
        <f>VLOOKUP(M790,Vlookups!G:I,2,FALSE)</f>
        <v>FACILITIES MAINTENANCE &amp; OPS</v>
      </c>
      <c r="O790" s="5" t="str">
        <f>VLOOKUP(M790,Vlookups!G:I,3,FALSE)</f>
        <v>MAINT</v>
      </c>
      <c r="P790" s="6">
        <f t="shared" ref="P790:P829" si="303">W790</f>
        <v>0</v>
      </c>
      <c r="Q790" s="6">
        <f t="shared" ref="Q790:Q829" si="304">X790</f>
        <v>0</v>
      </c>
      <c r="R790" s="6">
        <f t="shared" ref="R790:R829" si="305">Y790</f>
        <v>9307.5</v>
      </c>
      <c r="S790" s="6">
        <f t="shared" ref="S790:S829" si="306">AA790</f>
        <v>0</v>
      </c>
      <c r="T790" s="6">
        <f t="shared" ref="T790:T829" si="307">AB790</f>
        <v>0</v>
      </c>
      <c r="U790" t="s">
        <v>831</v>
      </c>
      <c r="V790" t="s">
        <v>49</v>
      </c>
      <c r="W790" s="2">
        <v>0</v>
      </c>
      <c r="X790" s="2">
        <v>0</v>
      </c>
      <c r="Y790" s="2">
        <v>9307.5</v>
      </c>
      <c r="Z790" s="3">
        <v>-9307.5</v>
      </c>
      <c r="AA790" s="2">
        <v>0</v>
      </c>
      <c r="AB790" s="2">
        <v>0</v>
      </c>
    </row>
    <row r="791" spans="1:28">
      <c r="A791" s="5" t="str">
        <f t="shared" si="296"/>
        <v>281</v>
      </c>
      <c r="B791" s="5" t="str">
        <f>VLOOKUP(A791,Vlookups!O:P,2,FALSE)</f>
        <v>FED/GRANT</v>
      </c>
      <c r="C791" s="5" t="str">
        <f t="shared" si="294"/>
        <v>E</v>
      </c>
      <c r="D791" s="5" t="str">
        <f t="shared" si="297"/>
        <v>51</v>
      </c>
      <c r="E791" s="5" t="str">
        <f t="shared" si="295"/>
        <v>62--</v>
      </c>
      <c r="F791" s="5" t="str">
        <f>VLOOKUP(E791,Vlookups!K:M,3,FALSE)</f>
        <v>Op Exp</v>
      </c>
      <c r="G791" s="5" t="str">
        <f t="shared" si="298"/>
        <v>6299</v>
      </c>
      <c r="H791" s="5" t="str">
        <f t="shared" si="299"/>
        <v>MISC. CONTRACTED SERVICE</v>
      </c>
      <c r="I791" s="5" t="str">
        <f t="shared" si="300"/>
        <v>001</v>
      </c>
      <c r="J791" s="5" t="str">
        <f>VLOOKUP(I791,Vlookups!A:D,2,FALSE)</f>
        <v>GARLAND ELEMENTARY SCHOOL</v>
      </c>
      <c r="K791" s="5" t="str">
        <f>VLOOKUP(I791,Vlookups!A:D,3,FALSE)</f>
        <v>GARLAND K8</v>
      </c>
      <c r="L791" s="5" t="str">
        <f t="shared" si="301"/>
        <v>99</v>
      </c>
      <c r="M791" s="5" t="str">
        <f t="shared" si="302"/>
        <v>937</v>
      </c>
      <c r="N791" s="5" t="str">
        <f>VLOOKUP(M791,Vlookups!G:I,2,FALSE)</f>
        <v>FACILITIES MAINTENANCE &amp; OPS</v>
      </c>
      <c r="O791" s="5" t="str">
        <f>VLOOKUP(M791,Vlookups!G:I,3,FALSE)</f>
        <v>MAINT</v>
      </c>
      <c r="P791" s="6">
        <f t="shared" si="303"/>
        <v>61429.5</v>
      </c>
      <c r="Q791" s="6">
        <f t="shared" si="304"/>
        <v>238555.2</v>
      </c>
      <c r="R791" s="6">
        <f t="shared" si="305"/>
        <v>139368.87</v>
      </c>
      <c r="S791" s="6">
        <f t="shared" si="306"/>
        <v>0</v>
      </c>
      <c r="T791" s="6">
        <f t="shared" si="307"/>
        <v>-61429.5</v>
      </c>
      <c r="U791" t="s">
        <v>832</v>
      </c>
      <c r="V791" t="s">
        <v>49</v>
      </c>
      <c r="W791" s="2">
        <v>61429.5</v>
      </c>
      <c r="X791" s="2">
        <v>238555.2</v>
      </c>
      <c r="Y791" s="2">
        <v>139368.87</v>
      </c>
      <c r="Z791" s="3">
        <v>-316494.57</v>
      </c>
      <c r="AA791" s="2">
        <v>0</v>
      </c>
      <c r="AB791" s="3">
        <v>-61429.5</v>
      </c>
    </row>
    <row r="792" spans="1:28">
      <c r="A792" s="5" t="str">
        <f t="shared" si="296"/>
        <v>281</v>
      </c>
      <c r="B792" s="5" t="str">
        <f>VLOOKUP(A792,Vlookups!O:P,2,FALSE)</f>
        <v>FED/GRANT</v>
      </c>
      <c r="C792" s="5" t="str">
        <f t="shared" si="294"/>
        <v>E</v>
      </c>
      <c r="D792" s="5" t="str">
        <f t="shared" si="297"/>
        <v>51</v>
      </c>
      <c r="E792" s="5" t="str">
        <f t="shared" si="295"/>
        <v>62--</v>
      </c>
      <c r="F792" s="5" t="str">
        <f>VLOOKUP(E792,Vlookups!K:M,3,FALSE)</f>
        <v>Op Exp</v>
      </c>
      <c r="G792" s="5" t="str">
        <f t="shared" si="298"/>
        <v>6299</v>
      </c>
      <c r="H792" s="5" t="str">
        <f t="shared" si="299"/>
        <v>MISC. CONTRACTED SERVICE</v>
      </c>
      <c r="I792" s="5" t="str">
        <f t="shared" si="300"/>
        <v>002</v>
      </c>
      <c r="J792" s="5" t="str">
        <f>VLOOKUP(I792,Vlookups!A:D,2,FALSE)</f>
        <v>GARLAND MIDDLE SCHOOL</v>
      </c>
      <c r="K792" s="5" t="str">
        <f>VLOOKUP(I792,Vlookups!A:D,3,FALSE)</f>
        <v>GARLAND K8</v>
      </c>
      <c r="L792" s="5" t="str">
        <f t="shared" si="301"/>
        <v>99</v>
      </c>
      <c r="M792" s="5" t="str">
        <f t="shared" si="302"/>
        <v>937</v>
      </c>
      <c r="N792" s="5" t="str">
        <f>VLOOKUP(M792,Vlookups!G:I,2,FALSE)</f>
        <v>FACILITIES MAINTENANCE &amp; OPS</v>
      </c>
      <c r="O792" s="5" t="str">
        <f>VLOOKUP(M792,Vlookups!G:I,3,FALSE)</f>
        <v>MAINT</v>
      </c>
      <c r="P792" s="6">
        <f t="shared" si="303"/>
        <v>0</v>
      </c>
      <c r="Q792" s="6">
        <f t="shared" si="304"/>
        <v>0</v>
      </c>
      <c r="R792" s="6">
        <f t="shared" si="305"/>
        <v>9307.5</v>
      </c>
      <c r="S792" s="6">
        <f t="shared" si="306"/>
        <v>0</v>
      </c>
      <c r="T792" s="6">
        <f t="shared" si="307"/>
        <v>0</v>
      </c>
      <c r="U792" t="s">
        <v>833</v>
      </c>
      <c r="V792" t="s">
        <v>49</v>
      </c>
      <c r="W792" s="2">
        <v>0</v>
      </c>
      <c r="X792" s="2">
        <v>0</v>
      </c>
      <c r="Y792" s="2">
        <v>9307.5</v>
      </c>
      <c r="Z792" s="3">
        <v>-9307.5</v>
      </c>
      <c r="AA792" s="2">
        <v>0</v>
      </c>
      <c r="AB792" s="2">
        <v>0</v>
      </c>
    </row>
    <row r="793" spans="1:28">
      <c r="A793" s="5" t="str">
        <f t="shared" si="296"/>
        <v>281</v>
      </c>
      <c r="B793" s="5" t="str">
        <f>VLOOKUP(A793,Vlookups!O:P,2,FALSE)</f>
        <v>FED/GRANT</v>
      </c>
      <c r="C793" s="5" t="str">
        <f t="shared" si="294"/>
        <v>E</v>
      </c>
      <c r="D793" s="5" t="str">
        <f t="shared" si="297"/>
        <v>51</v>
      </c>
      <c r="E793" s="5" t="str">
        <f t="shared" si="295"/>
        <v>62--</v>
      </c>
      <c r="F793" s="5" t="str">
        <f>VLOOKUP(E793,Vlookups!K:M,3,FALSE)</f>
        <v>Op Exp</v>
      </c>
      <c r="G793" s="5" t="str">
        <f t="shared" si="298"/>
        <v>6299</v>
      </c>
      <c r="H793" s="5" t="str">
        <f t="shared" si="299"/>
        <v>MISC. CONTRACTED SERVICE</v>
      </c>
      <c r="I793" s="5" t="str">
        <f t="shared" si="300"/>
        <v>002</v>
      </c>
      <c r="J793" s="5" t="str">
        <f>VLOOKUP(I793,Vlookups!A:D,2,FALSE)</f>
        <v>GARLAND MIDDLE SCHOOL</v>
      </c>
      <c r="K793" s="5" t="str">
        <f>VLOOKUP(I793,Vlookups!A:D,3,FALSE)</f>
        <v>GARLAND K8</v>
      </c>
      <c r="L793" s="5" t="str">
        <f t="shared" si="301"/>
        <v>99</v>
      </c>
      <c r="M793" s="5" t="str">
        <f t="shared" si="302"/>
        <v>937</v>
      </c>
      <c r="N793" s="5" t="str">
        <f>VLOOKUP(M793,Vlookups!G:I,2,FALSE)</f>
        <v>FACILITIES MAINTENANCE &amp; OPS</v>
      </c>
      <c r="O793" s="5" t="str">
        <f>VLOOKUP(M793,Vlookups!G:I,3,FALSE)</f>
        <v>MAINT</v>
      </c>
      <c r="P793" s="6">
        <f t="shared" si="303"/>
        <v>61429.5</v>
      </c>
      <c r="Q793" s="6">
        <f t="shared" si="304"/>
        <v>0</v>
      </c>
      <c r="R793" s="6">
        <f t="shared" si="305"/>
        <v>0</v>
      </c>
      <c r="S793" s="6">
        <f t="shared" si="306"/>
        <v>0</v>
      </c>
      <c r="T793" s="6">
        <f t="shared" si="307"/>
        <v>-61429.5</v>
      </c>
      <c r="U793" t="s">
        <v>834</v>
      </c>
      <c r="V793" t="s">
        <v>49</v>
      </c>
      <c r="W793" s="2">
        <v>61429.5</v>
      </c>
      <c r="X793" s="2">
        <v>0</v>
      </c>
      <c r="Y793" s="2">
        <v>0</v>
      </c>
      <c r="Z793" s="2">
        <v>61429.5</v>
      </c>
      <c r="AA793" s="2">
        <v>0</v>
      </c>
      <c r="AB793" s="3">
        <v>-61429.5</v>
      </c>
    </row>
    <row r="794" spans="1:28">
      <c r="A794" s="5" t="str">
        <f t="shared" si="296"/>
        <v>281</v>
      </c>
      <c r="B794" s="5" t="str">
        <f>VLOOKUP(A794,Vlookups!O:P,2,FALSE)</f>
        <v>FED/GRANT</v>
      </c>
      <c r="C794" s="5" t="str">
        <f t="shared" si="294"/>
        <v>E</v>
      </c>
      <c r="D794" s="5" t="str">
        <f t="shared" si="297"/>
        <v>51</v>
      </c>
      <c r="E794" s="5" t="str">
        <f t="shared" si="295"/>
        <v>62--</v>
      </c>
      <c r="F794" s="5" t="str">
        <f>VLOOKUP(E794,Vlookups!K:M,3,FALSE)</f>
        <v>Op Exp</v>
      </c>
      <c r="G794" s="5" t="str">
        <f t="shared" si="298"/>
        <v>6299</v>
      </c>
      <c r="H794" s="5" t="str">
        <f t="shared" si="299"/>
        <v>MISC. CONTRACTED SERVICE</v>
      </c>
      <c r="I794" s="5" t="str">
        <f t="shared" si="300"/>
        <v>003</v>
      </c>
      <c r="J794" s="5" t="str">
        <f>VLOOKUP(I794,Vlookups!A:D,2,FALSE)</f>
        <v>GARLAND HIGH SCHOOL</v>
      </c>
      <c r="K794" s="5" t="str">
        <f>VLOOKUP(I794,Vlookups!A:D,3,FALSE)</f>
        <v>GARLAND HS</v>
      </c>
      <c r="L794" s="5" t="str">
        <f t="shared" si="301"/>
        <v>99</v>
      </c>
      <c r="M794" s="5" t="str">
        <f t="shared" si="302"/>
        <v>937</v>
      </c>
      <c r="N794" s="5" t="str">
        <f>VLOOKUP(M794,Vlookups!G:I,2,FALSE)</f>
        <v>FACILITIES MAINTENANCE &amp; OPS</v>
      </c>
      <c r="O794" s="5" t="str">
        <f>VLOOKUP(M794,Vlookups!G:I,3,FALSE)</f>
        <v>MAINT</v>
      </c>
      <c r="P794" s="6">
        <f t="shared" si="303"/>
        <v>0</v>
      </c>
      <c r="Q794" s="6">
        <f t="shared" si="304"/>
        <v>0</v>
      </c>
      <c r="R794" s="6">
        <f t="shared" si="305"/>
        <v>16580</v>
      </c>
      <c r="S794" s="6">
        <f t="shared" si="306"/>
        <v>0</v>
      </c>
      <c r="T794" s="6">
        <f t="shared" si="307"/>
        <v>0</v>
      </c>
      <c r="U794" t="s">
        <v>835</v>
      </c>
      <c r="V794" t="s">
        <v>49</v>
      </c>
      <c r="W794" s="2">
        <v>0</v>
      </c>
      <c r="X794" s="2">
        <v>0</v>
      </c>
      <c r="Y794" s="2">
        <v>16580</v>
      </c>
      <c r="Z794" s="3">
        <v>-16580</v>
      </c>
      <c r="AA794" s="2">
        <v>0</v>
      </c>
      <c r="AB794" s="2">
        <v>0</v>
      </c>
    </row>
    <row r="795" spans="1:28">
      <c r="A795" s="5" t="str">
        <f t="shared" si="296"/>
        <v>281</v>
      </c>
      <c r="B795" s="5" t="str">
        <f>VLOOKUP(A795,Vlookups!O:P,2,FALSE)</f>
        <v>FED/GRANT</v>
      </c>
      <c r="C795" s="5" t="str">
        <f t="shared" si="294"/>
        <v>E</v>
      </c>
      <c r="D795" s="5" t="str">
        <f t="shared" si="297"/>
        <v>51</v>
      </c>
      <c r="E795" s="5" t="str">
        <f t="shared" si="295"/>
        <v>62--</v>
      </c>
      <c r="F795" s="5" t="str">
        <f>VLOOKUP(E795,Vlookups!K:M,3,FALSE)</f>
        <v>Op Exp</v>
      </c>
      <c r="G795" s="5" t="str">
        <f t="shared" si="298"/>
        <v>6299</v>
      </c>
      <c r="H795" s="5" t="str">
        <f t="shared" si="299"/>
        <v>MISC. CONTRACTED SERVICE</v>
      </c>
      <c r="I795" s="5" t="str">
        <f t="shared" si="300"/>
        <v>003</v>
      </c>
      <c r="J795" s="5" t="str">
        <f>VLOOKUP(I795,Vlookups!A:D,2,FALSE)</f>
        <v>GARLAND HIGH SCHOOL</v>
      </c>
      <c r="K795" s="5" t="str">
        <f>VLOOKUP(I795,Vlookups!A:D,3,FALSE)</f>
        <v>GARLAND HS</v>
      </c>
      <c r="L795" s="5" t="str">
        <f t="shared" si="301"/>
        <v>99</v>
      </c>
      <c r="M795" s="5" t="str">
        <f t="shared" si="302"/>
        <v>937</v>
      </c>
      <c r="N795" s="5" t="str">
        <f>VLOOKUP(M795,Vlookups!G:I,2,FALSE)</f>
        <v>FACILITIES MAINTENANCE &amp; OPS</v>
      </c>
      <c r="O795" s="5" t="str">
        <f>VLOOKUP(M795,Vlookups!G:I,3,FALSE)</f>
        <v>MAINT</v>
      </c>
      <c r="P795" s="6">
        <f t="shared" si="303"/>
        <v>145345.5</v>
      </c>
      <c r="Q795" s="6">
        <f t="shared" si="304"/>
        <v>246143.04</v>
      </c>
      <c r="R795" s="6">
        <f t="shared" si="305"/>
        <v>143801.73000000001</v>
      </c>
      <c r="S795" s="6">
        <f t="shared" si="306"/>
        <v>0</v>
      </c>
      <c r="T795" s="6">
        <f t="shared" si="307"/>
        <v>-145345.5</v>
      </c>
      <c r="U795" t="s">
        <v>836</v>
      </c>
      <c r="V795" t="s">
        <v>49</v>
      </c>
      <c r="W795" s="2">
        <v>145345.5</v>
      </c>
      <c r="X795" s="2">
        <v>246143.04</v>
      </c>
      <c r="Y795" s="2">
        <v>143801.73000000001</v>
      </c>
      <c r="Z795" s="3">
        <v>-244599.27</v>
      </c>
      <c r="AA795" s="2">
        <v>0</v>
      </c>
      <c r="AB795" s="3">
        <v>-145345.5</v>
      </c>
    </row>
    <row r="796" spans="1:28">
      <c r="A796" s="5" t="str">
        <f t="shared" si="296"/>
        <v>281</v>
      </c>
      <c r="B796" s="5" t="str">
        <f>VLOOKUP(A796,Vlookups!O:P,2,FALSE)</f>
        <v>FED/GRANT</v>
      </c>
      <c r="C796" s="5" t="str">
        <f t="shared" si="294"/>
        <v>E</v>
      </c>
      <c r="D796" s="5" t="str">
        <f t="shared" si="297"/>
        <v>51</v>
      </c>
      <c r="E796" s="5" t="str">
        <f t="shared" si="295"/>
        <v>62--</v>
      </c>
      <c r="F796" s="5" t="str">
        <f>VLOOKUP(E796,Vlookups!K:M,3,FALSE)</f>
        <v>Op Exp</v>
      </c>
      <c r="G796" s="5" t="str">
        <f t="shared" si="298"/>
        <v>6299</v>
      </c>
      <c r="H796" s="5" t="str">
        <f t="shared" si="299"/>
        <v>MISC. CONTRACTED SERVICE</v>
      </c>
      <c r="I796" s="5" t="str">
        <f t="shared" si="300"/>
        <v>004</v>
      </c>
      <c r="J796" s="5" t="str">
        <f>VLOOKUP(I796,Vlookups!A:D,2,FALSE)</f>
        <v>ARLINGTON ELEMENTARY SCHOOL</v>
      </c>
      <c r="K796" s="5" t="str">
        <f>VLOOKUP(I796,Vlookups!A:D,3,FALSE)</f>
        <v>ARLINGTON K8</v>
      </c>
      <c r="L796" s="5" t="str">
        <f t="shared" si="301"/>
        <v>99</v>
      </c>
      <c r="M796" s="5" t="str">
        <f t="shared" si="302"/>
        <v>937</v>
      </c>
      <c r="N796" s="5" t="str">
        <f>VLOOKUP(M796,Vlookups!G:I,2,FALSE)</f>
        <v>FACILITIES MAINTENANCE &amp; OPS</v>
      </c>
      <c r="O796" s="5" t="str">
        <f>VLOOKUP(M796,Vlookups!G:I,3,FALSE)</f>
        <v>MAINT</v>
      </c>
      <c r="P796" s="6">
        <f t="shared" si="303"/>
        <v>0</v>
      </c>
      <c r="Q796" s="6">
        <f t="shared" si="304"/>
        <v>0</v>
      </c>
      <c r="R796" s="6">
        <f t="shared" si="305"/>
        <v>9055</v>
      </c>
      <c r="S796" s="6">
        <f t="shared" si="306"/>
        <v>0</v>
      </c>
      <c r="T796" s="6">
        <f t="shared" si="307"/>
        <v>0</v>
      </c>
      <c r="U796" t="s">
        <v>837</v>
      </c>
      <c r="V796" t="s">
        <v>49</v>
      </c>
      <c r="W796" s="2">
        <v>0</v>
      </c>
      <c r="X796" s="2">
        <v>0</v>
      </c>
      <c r="Y796" s="2">
        <v>9055</v>
      </c>
      <c r="Z796" s="3">
        <v>-9055</v>
      </c>
      <c r="AA796" s="2">
        <v>0</v>
      </c>
      <c r="AB796" s="2">
        <v>0</v>
      </c>
    </row>
    <row r="797" spans="1:28">
      <c r="A797" s="5" t="str">
        <f t="shared" si="296"/>
        <v>281</v>
      </c>
      <c r="B797" s="5" t="str">
        <f>VLOOKUP(A797,Vlookups!O:P,2,FALSE)</f>
        <v>FED/GRANT</v>
      </c>
      <c r="C797" s="5" t="str">
        <f t="shared" si="294"/>
        <v>E</v>
      </c>
      <c r="D797" s="5" t="str">
        <f t="shared" si="297"/>
        <v>51</v>
      </c>
      <c r="E797" s="5" t="str">
        <f t="shared" si="295"/>
        <v>62--</v>
      </c>
      <c r="F797" s="5" t="str">
        <f>VLOOKUP(E797,Vlookups!K:M,3,FALSE)</f>
        <v>Op Exp</v>
      </c>
      <c r="G797" s="5" t="str">
        <f t="shared" si="298"/>
        <v>6299</v>
      </c>
      <c r="H797" s="5" t="str">
        <f t="shared" si="299"/>
        <v>MISC. CONTRACTED SERVICE</v>
      </c>
      <c r="I797" s="5" t="str">
        <f t="shared" si="300"/>
        <v>004</v>
      </c>
      <c r="J797" s="5" t="str">
        <f>VLOOKUP(I797,Vlookups!A:D,2,FALSE)</f>
        <v>ARLINGTON ELEMENTARY SCHOOL</v>
      </c>
      <c r="K797" s="5" t="str">
        <f>VLOOKUP(I797,Vlookups!A:D,3,FALSE)</f>
        <v>ARLINGTON K8</v>
      </c>
      <c r="L797" s="5" t="str">
        <f t="shared" si="301"/>
        <v>99</v>
      </c>
      <c r="M797" s="5" t="str">
        <f t="shared" si="302"/>
        <v>937</v>
      </c>
      <c r="N797" s="5" t="str">
        <f>VLOOKUP(M797,Vlookups!G:I,2,FALSE)</f>
        <v>FACILITIES MAINTENANCE &amp; OPS</v>
      </c>
      <c r="O797" s="5" t="str">
        <f>VLOOKUP(M797,Vlookups!G:I,3,FALSE)</f>
        <v>MAINT</v>
      </c>
      <c r="P797" s="6">
        <f t="shared" si="303"/>
        <v>99763</v>
      </c>
      <c r="Q797" s="6">
        <f t="shared" si="304"/>
        <v>226012.79999999999</v>
      </c>
      <c r="R797" s="6">
        <f t="shared" si="305"/>
        <v>132040.38</v>
      </c>
      <c r="S797" s="6">
        <f t="shared" si="306"/>
        <v>0</v>
      </c>
      <c r="T797" s="6">
        <f t="shared" si="307"/>
        <v>-99763</v>
      </c>
      <c r="U797" t="s">
        <v>838</v>
      </c>
      <c r="V797" t="s">
        <v>49</v>
      </c>
      <c r="W797" s="2">
        <v>99763</v>
      </c>
      <c r="X797" s="2">
        <v>226012.79999999999</v>
      </c>
      <c r="Y797" s="2">
        <v>132040.38</v>
      </c>
      <c r="Z797" s="3">
        <v>-258290.18</v>
      </c>
      <c r="AA797" s="2">
        <v>0</v>
      </c>
      <c r="AB797" s="3">
        <v>-99763</v>
      </c>
    </row>
    <row r="798" spans="1:28">
      <c r="A798" s="5" t="str">
        <f t="shared" si="296"/>
        <v>281</v>
      </c>
      <c r="B798" s="5" t="str">
        <f>VLOOKUP(A798,Vlookups!O:P,2,FALSE)</f>
        <v>FED/GRANT</v>
      </c>
      <c r="C798" s="5" t="str">
        <f t="shared" si="294"/>
        <v>E</v>
      </c>
      <c r="D798" s="5" t="str">
        <f t="shared" si="297"/>
        <v>51</v>
      </c>
      <c r="E798" s="5" t="str">
        <f t="shared" si="295"/>
        <v>62--</v>
      </c>
      <c r="F798" s="5" t="str">
        <f>VLOOKUP(E798,Vlookups!K:M,3,FALSE)</f>
        <v>Op Exp</v>
      </c>
      <c r="G798" s="5" t="str">
        <f t="shared" si="298"/>
        <v>6299</v>
      </c>
      <c r="H798" s="5" t="str">
        <f t="shared" si="299"/>
        <v>MISC. CONTRACTED SERVICE</v>
      </c>
      <c r="I798" s="5" t="str">
        <f t="shared" si="300"/>
        <v>005</v>
      </c>
      <c r="J798" s="5" t="str">
        <f>VLOOKUP(I798,Vlookups!A:D,2,FALSE)</f>
        <v>ARLINGTON MIDDLE SCHOOL</v>
      </c>
      <c r="K798" s="5" t="str">
        <f>VLOOKUP(I798,Vlookups!A:D,3,FALSE)</f>
        <v>ARLINGTON K8</v>
      </c>
      <c r="L798" s="5" t="str">
        <f t="shared" si="301"/>
        <v>99</v>
      </c>
      <c r="M798" s="5" t="str">
        <f t="shared" si="302"/>
        <v>937</v>
      </c>
      <c r="N798" s="5" t="str">
        <f>VLOOKUP(M798,Vlookups!G:I,2,FALSE)</f>
        <v>FACILITIES MAINTENANCE &amp; OPS</v>
      </c>
      <c r="O798" s="5" t="str">
        <f>VLOOKUP(M798,Vlookups!G:I,3,FALSE)</f>
        <v>MAINT</v>
      </c>
      <c r="P798" s="6">
        <f t="shared" si="303"/>
        <v>0</v>
      </c>
      <c r="Q798" s="6">
        <f t="shared" si="304"/>
        <v>0</v>
      </c>
      <c r="R798" s="6">
        <f t="shared" si="305"/>
        <v>9055</v>
      </c>
      <c r="S798" s="6">
        <f t="shared" si="306"/>
        <v>0</v>
      </c>
      <c r="T798" s="6">
        <f t="shared" si="307"/>
        <v>0</v>
      </c>
      <c r="U798" t="s">
        <v>839</v>
      </c>
      <c r="V798" t="s">
        <v>49</v>
      </c>
      <c r="W798" s="2">
        <v>0</v>
      </c>
      <c r="X798" s="2">
        <v>0</v>
      </c>
      <c r="Y798" s="2">
        <v>9055</v>
      </c>
      <c r="Z798" s="3">
        <v>-9055</v>
      </c>
      <c r="AA798" s="2">
        <v>0</v>
      </c>
      <c r="AB798" s="2">
        <v>0</v>
      </c>
    </row>
    <row r="799" spans="1:28">
      <c r="A799" s="5" t="str">
        <f t="shared" si="296"/>
        <v>281</v>
      </c>
      <c r="B799" s="5" t="str">
        <f>VLOOKUP(A799,Vlookups!O:P,2,FALSE)</f>
        <v>FED/GRANT</v>
      </c>
      <c r="C799" s="5" t="str">
        <f t="shared" si="294"/>
        <v>E</v>
      </c>
      <c r="D799" s="5" t="str">
        <f t="shared" si="297"/>
        <v>51</v>
      </c>
      <c r="E799" s="5" t="str">
        <f t="shared" si="295"/>
        <v>62--</v>
      </c>
      <c r="F799" s="5" t="str">
        <f>VLOOKUP(E799,Vlookups!K:M,3,FALSE)</f>
        <v>Op Exp</v>
      </c>
      <c r="G799" s="5" t="str">
        <f t="shared" si="298"/>
        <v>6299</v>
      </c>
      <c r="H799" s="5" t="str">
        <f t="shared" si="299"/>
        <v>MISC. CONTRACTED SERVICE</v>
      </c>
      <c r="I799" s="5" t="str">
        <f t="shared" si="300"/>
        <v>005</v>
      </c>
      <c r="J799" s="5" t="str">
        <f>VLOOKUP(I799,Vlookups!A:D,2,FALSE)</f>
        <v>ARLINGTON MIDDLE SCHOOL</v>
      </c>
      <c r="K799" s="5" t="str">
        <f>VLOOKUP(I799,Vlookups!A:D,3,FALSE)</f>
        <v>ARLINGTON K8</v>
      </c>
      <c r="L799" s="5" t="str">
        <f t="shared" si="301"/>
        <v>99</v>
      </c>
      <c r="M799" s="5" t="str">
        <f t="shared" si="302"/>
        <v>937</v>
      </c>
      <c r="N799" s="5" t="str">
        <f>VLOOKUP(M799,Vlookups!G:I,2,FALSE)</f>
        <v>FACILITIES MAINTENANCE &amp; OPS</v>
      </c>
      <c r="O799" s="5" t="str">
        <f>VLOOKUP(M799,Vlookups!G:I,3,FALSE)</f>
        <v>MAINT</v>
      </c>
      <c r="P799" s="6">
        <f t="shared" si="303"/>
        <v>67318.39</v>
      </c>
      <c r="Q799" s="6">
        <f t="shared" si="304"/>
        <v>0</v>
      </c>
      <c r="R799" s="6">
        <f t="shared" si="305"/>
        <v>0</v>
      </c>
      <c r="S799" s="6">
        <f t="shared" si="306"/>
        <v>0</v>
      </c>
      <c r="T799" s="6">
        <f t="shared" si="307"/>
        <v>-67318.39</v>
      </c>
      <c r="U799" t="s">
        <v>840</v>
      </c>
      <c r="V799" t="s">
        <v>49</v>
      </c>
      <c r="W799" s="2">
        <v>67318.39</v>
      </c>
      <c r="X799" s="2">
        <v>0</v>
      </c>
      <c r="Y799" s="2">
        <v>0</v>
      </c>
      <c r="Z799" s="2">
        <v>67318.39</v>
      </c>
      <c r="AA799" s="2">
        <v>0</v>
      </c>
      <c r="AB799" s="3">
        <v>-67318.39</v>
      </c>
    </row>
    <row r="800" spans="1:28">
      <c r="A800" s="5" t="str">
        <f t="shared" si="296"/>
        <v>281</v>
      </c>
      <c r="B800" s="5" t="str">
        <f>VLOOKUP(A800,Vlookups!O:P,2,FALSE)</f>
        <v>FED/GRANT</v>
      </c>
      <c r="C800" s="5" t="str">
        <f t="shared" si="294"/>
        <v>E</v>
      </c>
      <c r="D800" s="5" t="str">
        <f t="shared" si="297"/>
        <v>51</v>
      </c>
      <c r="E800" s="5" t="str">
        <f t="shared" si="295"/>
        <v>62--</v>
      </c>
      <c r="F800" s="5" t="str">
        <f>VLOOKUP(E800,Vlookups!K:M,3,FALSE)</f>
        <v>Op Exp</v>
      </c>
      <c r="G800" s="5" t="str">
        <f t="shared" si="298"/>
        <v>6299</v>
      </c>
      <c r="H800" s="5" t="str">
        <f t="shared" si="299"/>
        <v>MISC. CONTRACTED SERVICE</v>
      </c>
      <c r="I800" s="5" t="str">
        <f t="shared" si="300"/>
        <v>006</v>
      </c>
      <c r="J800" s="5" t="str">
        <f>VLOOKUP(I800,Vlookups!A:D,2,FALSE)</f>
        <v>ARLINGTON HIGH SCHOOL</v>
      </c>
      <c r="K800" s="5" t="str">
        <f>VLOOKUP(I800,Vlookups!A:D,3,FALSE)</f>
        <v>ARLINGTON HS</v>
      </c>
      <c r="L800" s="5" t="str">
        <f t="shared" si="301"/>
        <v>99</v>
      </c>
      <c r="M800" s="5" t="str">
        <f t="shared" si="302"/>
        <v>937</v>
      </c>
      <c r="N800" s="5" t="str">
        <f>VLOOKUP(M800,Vlookups!G:I,2,FALSE)</f>
        <v>FACILITIES MAINTENANCE &amp; OPS</v>
      </c>
      <c r="O800" s="5" t="str">
        <f>VLOOKUP(M800,Vlookups!G:I,3,FALSE)</f>
        <v>MAINT</v>
      </c>
      <c r="P800" s="6">
        <f t="shared" si="303"/>
        <v>0</v>
      </c>
      <c r="Q800" s="6">
        <f t="shared" si="304"/>
        <v>0</v>
      </c>
      <c r="R800" s="6">
        <f t="shared" si="305"/>
        <v>18650</v>
      </c>
      <c r="S800" s="6">
        <f t="shared" si="306"/>
        <v>0</v>
      </c>
      <c r="T800" s="6">
        <f t="shared" si="307"/>
        <v>0</v>
      </c>
      <c r="U800" t="s">
        <v>841</v>
      </c>
      <c r="V800" t="s">
        <v>49</v>
      </c>
      <c r="W800" s="2">
        <v>0</v>
      </c>
      <c r="X800" s="2">
        <v>0</v>
      </c>
      <c r="Y800" s="2">
        <v>18650</v>
      </c>
      <c r="Z800" s="3">
        <v>-18650</v>
      </c>
      <c r="AA800" s="2">
        <v>0</v>
      </c>
      <c r="AB800" s="2">
        <v>0</v>
      </c>
    </row>
    <row r="801" spans="1:28">
      <c r="A801" s="5" t="str">
        <f t="shared" si="296"/>
        <v>281</v>
      </c>
      <c r="B801" s="5" t="str">
        <f>VLOOKUP(A801,Vlookups!O:P,2,FALSE)</f>
        <v>FED/GRANT</v>
      </c>
      <c r="C801" s="5" t="str">
        <f t="shared" si="294"/>
        <v>E</v>
      </c>
      <c r="D801" s="5" t="str">
        <f t="shared" si="297"/>
        <v>51</v>
      </c>
      <c r="E801" s="5" t="str">
        <f t="shared" si="295"/>
        <v>62--</v>
      </c>
      <c r="F801" s="5" t="str">
        <f>VLOOKUP(E801,Vlookups!K:M,3,FALSE)</f>
        <v>Op Exp</v>
      </c>
      <c r="G801" s="5" t="str">
        <f t="shared" si="298"/>
        <v>6299</v>
      </c>
      <c r="H801" s="5" t="str">
        <f t="shared" si="299"/>
        <v>MISC. CONTRACTED SERVICE</v>
      </c>
      <c r="I801" s="5" t="str">
        <f t="shared" si="300"/>
        <v>006</v>
      </c>
      <c r="J801" s="5" t="str">
        <f>VLOOKUP(I801,Vlookups!A:D,2,FALSE)</f>
        <v>ARLINGTON HIGH SCHOOL</v>
      </c>
      <c r="K801" s="5" t="str">
        <f>VLOOKUP(I801,Vlookups!A:D,3,FALSE)</f>
        <v>ARLINGTON HS</v>
      </c>
      <c r="L801" s="5" t="str">
        <f t="shared" si="301"/>
        <v>99</v>
      </c>
      <c r="M801" s="5" t="str">
        <f t="shared" si="302"/>
        <v>937</v>
      </c>
      <c r="N801" s="5" t="str">
        <f>VLOOKUP(M801,Vlookups!G:I,2,FALSE)</f>
        <v>FACILITIES MAINTENANCE &amp; OPS</v>
      </c>
      <c r="O801" s="5" t="str">
        <f>VLOOKUP(M801,Vlookups!G:I,3,FALSE)</f>
        <v>MAINT</v>
      </c>
      <c r="P801" s="6">
        <f t="shared" si="303"/>
        <v>123510</v>
      </c>
      <c r="Q801" s="6">
        <f t="shared" si="304"/>
        <v>232752</v>
      </c>
      <c r="R801" s="6">
        <f t="shared" si="305"/>
        <v>135978.69</v>
      </c>
      <c r="S801" s="6">
        <f t="shared" si="306"/>
        <v>0</v>
      </c>
      <c r="T801" s="6">
        <f t="shared" si="307"/>
        <v>-123510</v>
      </c>
      <c r="U801" t="s">
        <v>842</v>
      </c>
      <c r="V801" t="s">
        <v>49</v>
      </c>
      <c r="W801" s="2">
        <v>123510</v>
      </c>
      <c r="X801" s="2">
        <v>232752</v>
      </c>
      <c r="Y801" s="2">
        <v>135978.69</v>
      </c>
      <c r="Z801" s="3">
        <v>-245220.69</v>
      </c>
      <c r="AA801" s="2">
        <v>0</v>
      </c>
      <c r="AB801" s="3">
        <v>-123510</v>
      </c>
    </row>
    <row r="802" spans="1:28">
      <c r="A802" s="5" t="str">
        <f t="shared" si="296"/>
        <v>281</v>
      </c>
      <c r="B802" s="5" t="str">
        <f>VLOOKUP(A802,Vlookups!O:P,2,FALSE)</f>
        <v>FED/GRANT</v>
      </c>
      <c r="C802" s="5" t="str">
        <f t="shared" si="294"/>
        <v>E</v>
      </c>
      <c r="D802" s="5" t="str">
        <f t="shared" si="297"/>
        <v>51</v>
      </c>
      <c r="E802" s="5" t="str">
        <f t="shared" si="295"/>
        <v>62--</v>
      </c>
      <c r="F802" s="5" t="str">
        <f>VLOOKUP(E802,Vlookups!K:M,3,FALSE)</f>
        <v>Op Exp</v>
      </c>
      <c r="G802" s="5" t="str">
        <f t="shared" si="298"/>
        <v>6299</v>
      </c>
      <c r="H802" s="5" t="str">
        <f t="shared" si="299"/>
        <v>MISC. CONTRACTED SERVICE</v>
      </c>
      <c r="I802" s="5" t="str">
        <f t="shared" si="300"/>
        <v>007</v>
      </c>
      <c r="J802" s="5" t="str">
        <f>VLOOKUP(I802,Vlookups!A:D,2,FALSE)</f>
        <v>KELLER ELEMENTARY SCHOOL</v>
      </c>
      <c r="K802" s="5" t="str">
        <f>VLOOKUP(I802,Vlookups!A:D,3,FALSE)</f>
        <v>KELLER K8</v>
      </c>
      <c r="L802" s="5" t="str">
        <f t="shared" si="301"/>
        <v>99</v>
      </c>
      <c r="M802" s="5" t="str">
        <f t="shared" si="302"/>
        <v>937</v>
      </c>
      <c r="N802" s="5" t="str">
        <f>VLOOKUP(M802,Vlookups!G:I,2,FALSE)</f>
        <v>FACILITIES MAINTENANCE &amp; OPS</v>
      </c>
      <c r="O802" s="5" t="str">
        <f>VLOOKUP(M802,Vlookups!G:I,3,FALSE)</f>
        <v>MAINT</v>
      </c>
      <c r="P802" s="6">
        <f t="shared" si="303"/>
        <v>0</v>
      </c>
      <c r="Q802" s="6">
        <f t="shared" si="304"/>
        <v>0</v>
      </c>
      <c r="R802" s="6">
        <f t="shared" si="305"/>
        <v>9355</v>
      </c>
      <c r="S802" s="6">
        <f t="shared" si="306"/>
        <v>0</v>
      </c>
      <c r="T802" s="6">
        <f t="shared" si="307"/>
        <v>0</v>
      </c>
      <c r="U802" t="s">
        <v>843</v>
      </c>
      <c r="V802" t="s">
        <v>49</v>
      </c>
      <c r="W802" s="2">
        <v>0</v>
      </c>
      <c r="X802" s="2">
        <v>0</v>
      </c>
      <c r="Y802" s="2">
        <v>9355</v>
      </c>
      <c r="Z802" s="3">
        <v>-9355</v>
      </c>
      <c r="AA802" s="2">
        <v>0</v>
      </c>
      <c r="AB802" s="2">
        <v>0</v>
      </c>
    </row>
    <row r="803" spans="1:28">
      <c r="A803" s="5" t="str">
        <f t="shared" si="296"/>
        <v>281</v>
      </c>
      <c r="B803" s="5" t="str">
        <f>VLOOKUP(A803,Vlookups!O:P,2,FALSE)</f>
        <v>FED/GRANT</v>
      </c>
      <c r="C803" s="5" t="str">
        <f t="shared" si="294"/>
        <v>E</v>
      </c>
      <c r="D803" s="5" t="str">
        <f t="shared" si="297"/>
        <v>51</v>
      </c>
      <c r="E803" s="5" t="str">
        <f t="shared" si="295"/>
        <v>62--</v>
      </c>
      <c r="F803" s="5" t="str">
        <f>VLOOKUP(E803,Vlookups!K:M,3,FALSE)</f>
        <v>Op Exp</v>
      </c>
      <c r="G803" s="5" t="str">
        <f t="shared" si="298"/>
        <v>6299</v>
      </c>
      <c r="H803" s="5" t="str">
        <f t="shared" si="299"/>
        <v>MISC. CONTRACTED SERVICE</v>
      </c>
      <c r="I803" s="5" t="str">
        <f t="shared" si="300"/>
        <v>007</v>
      </c>
      <c r="J803" s="5" t="str">
        <f>VLOOKUP(I803,Vlookups!A:D,2,FALSE)</f>
        <v>KELLER ELEMENTARY SCHOOL</v>
      </c>
      <c r="K803" s="5" t="str">
        <f>VLOOKUP(I803,Vlookups!A:D,3,FALSE)</f>
        <v>KELLER K8</v>
      </c>
      <c r="L803" s="5" t="str">
        <f t="shared" si="301"/>
        <v>99</v>
      </c>
      <c r="M803" s="5" t="str">
        <f t="shared" si="302"/>
        <v>937</v>
      </c>
      <c r="N803" s="5" t="str">
        <f>VLOOKUP(M803,Vlookups!G:I,2,FALSE)</f>
        <v>FACILITIES MAINTENANCE &amp; OPS</v>
      </c>
      <c r="O803" s="5" t="str">
        <f>VLOOKUP(M803,Vlookups!G:I,3,FALSE)</f>
        <v>MAINT</v>
      </c>
      <c r="P803" s="6">
        <f t="shared" si="303"/>
        <v>61743</v>
      </c>
      <c r="Q803" s="6">
        <f t="shared" si="304"/>
        <v>233500.79999999999</v>
      </c>
      <c r="R803" s="6">
        <f t="shared" si="305"/>
        <v>136415.04999999999</v>
      </c>
      <c r="S803" s="6">
        <f t="shared" si="306"/>
        <v>0</v>
      </c>
      <c r="T803" s="6">
        <f t="shared" si="307"/>
        <v>-61743</v>
      </c>
      <c r="U803" t="s">
        <v>844</v>
      </c>
      <c r="V803" t="s">
        <v>49</v>
      </c>
      <c r="W803" s="2">
        <v>61743</v>
      </c>
      <c r="X803" s="2">
        <v>233500.79999999999</v>
      </c>
      <c r="Y803" s="2">
        <v>136415.04999999999</v>
      </c>
      <c r="Z803" s="3">
        <v>-308172.84999999998</v>
      </c>
      <c r="AA803" s="2">
        <v>0</v>
      </c>
      <c r="AB803" s="3">
        <v>-61743</v>
      </c>
    </row>
    <row r="804" spans="1:28">
      <c r="A804" s="5" t="str">
        <f t="shared" si="296"/>
        <v>281</v>
      </c>
      <c r="B804" s="5" t="str">
        <f>VLOOKUP(A804,Vlookups!O:P,2,FALSE)</f>
        <v>FED/GRANT</v>
      </c>
      <c r="C804" s="5" t="str">
        <f t="shared" si="294"/>
        <v>E</v>
      </c>
      <c r="D804" s="5" t="str">
        <f t="shared" si="297"/>
        <v>51</v>
      </c>
      <c r="E804" s="5" t="str">
        <f t="shared" si="295"/>
        <v>62--</v>
      </c>
      <c r="F804" s="5" t="str">
        <f>VLOOKUP(E804,Vlookups!K:M,3,FALSE)</f>
        <v>Op Exp</v>
      </c>
      <c r="G804" s="5" t="str">
        <f t="shared" si="298"/>
        <v>6299</v>
      </c>
      <c r="H804" s="5" t="str">
        <f t="shared" si="299"/>
        <v>MISC. CONTRACTED SERVICE</v>
      </c>
      <c r="I804" s="5" t="str">
        <f t="shared" si="300"/>
        <v>008</v>
      </c>
      <c r="J804" s="5" t="str">
        <f>VLOOKUP(I804,Vlookups!A:D,2,FALSE)</f>
        <v>KELLER MIDDLE SCHOOL</v>
      </c>
      <c r="K804" s="5" t="str">
        <f>VLOOKUP(I804,Vlookups!A:D,3,FALSE)</f>
        <v>KELLER K8</v>
      </c>
      <c r="L804" s="5" t="str">
        <f t="shared" si="301"/>
        <v>99</v>
      </c>
      <c r="M804" s="5" t="str">
        <f t="shared" si="302"/>
        <v>937</v>
      </c>
      <c r="N804" s="5" t="str">
        <f>VLOOKUP(M804,Vlookups!G:I,2,FALSE)</f>
        <v>FACILITIES MAINTENANCE &amp; OPS</v>
      </c>
      <c r="O804" s="5" t="str">
        <f>VLOOKUP(M804,Vlookups!G:I,3,FALSE)</f>
        <v>MAINT</v>
      </c>
      <c r="P804" s="6">
        <f t="shared" si="303"/>
        <v>0</v>
      </c>
      <c r="Q804" s="6">
        <f t="shared" si="304"/>
        <v>0</v>
      </c>
      <c r="R804" s="6">
        <f t="shared" si="305"/>
        <v>9355</v>
      </c>
      <c r="S804" s="6">
        <f t="shared" si="306"/>
        <v>0</v>
      </c>
      <c r="T804" s="6">
        <f t="shared" si="307"/>
        <v>0</v>
      </c>
      <c r="U804" t="s">
        <v>845</v>
      </c>
      <c r="V804" t="s">
        <v>49</v>
      </c>
      <c r="W804" s="2">
        <v>0</v>
      </c>
      <c r="X804" s="2">
        <v>0</v>
      </c>
      <c r="Y804" s="2">
        <v>9355</v>
      </c>
      <c r="Z804" s="3">
        <v>-9355</v>
      </c>
      <c r="AA804" s="2">
        <v>0</v>
      </c>
      <c r="AB804" s="2">
        <v>0</v>
      </c>
    </row>
    <row r="805" spans="1:28">
      <c r="A805" s="5" t="str">
        <f t="shared" si="296"/>
        <v>281</v>
      </c>
      <c r="B805" s="5" t="str">
        <f>VLOOKUP(A805,Vlookups!O:P,2,FALSE)</f>
        <v>FED/GRANT</v>
      </c>
      <c r="C805" s="5" t="str">
        <f t="shared" si="294"/>
        <v>E</v>
      </c>
      <c r="D805" s="5" t="str">
        <f t="shared" si="297"/>
        <v>51</v>
      </c>
      <c r="E805" s="5" t="str">
        <f t="shared" si="295"/>
        <v>62--</v>
      </c>
      <c r="F805" s="5" t="str">
        <f>VLOOKUP(E805,Vlookups!K:M,3,FALSE)</f>
        <v>Op Exp</v>
      </c>
      <c r="G805" s="5" t="str">
        <f t="shared" si="298"/>
        <v>6299</v>
      </c>
      <c r="H805" s="5" t="str">
        <f t="shared" si="299"/>
        <v>MISC. CONTRACTED SERVICE</v>
      </c>
      <c r="I805" s="5" t="str">
        <f t="shared" si="300"/>
        <v>008</v>
      </c>
      <c r="J805" s="5" t="str">
        <f>VLOOKUP(I805,Vlookups!A:D,2,FALSE)</f>
        <v>KELLER MIDDLE SCHOOL</v>
      </c>
      <c r="K805" s="5" t="str">
        <f>VLOOKUP(I805,Vlookups!A:D,3,FALSE)</f>
        <v>KELLER K8</v>
      </c>
      <c r="L805" s="5" t="str">
        <f t="shared" si="301"/>
        <v>99</v>
      </c>
      <c r="M805" s="5" t="str">
        <f t="shared" si="302"/>
        <v>937</v>
      </c>
      <c r="N805" s="5" t="str">
        <f>VLOOKUP(M805,Vlookups!G:I,2,FALSE)</f>
        <v>FACILITIES MAINTENANCE &amp; OPS</v>
      </c>
      <c r="O805" s="5" t="str">
        <f>VLOOKUP(M805,Vlookups!G:I,3,FALSE)</f>
        <v>MAINT</v>
      </c>
      <c r="P805" s="6">
        <f t="shared" si="303"/>
        <v>61743</v>
      </c>
      <c r="Q805" s="6">
        <f t="shared" si="304"/>
        <v>0</v>
      </c>
      <c r="R805" s="6">
        <f t="shared" si="305"/>
        <v>0</v>
      </c>
      <c r="S805" s="6">
        <f t="shared" si="306"/>
        <v>0</v>
      </c>
      <c r="T805" s="6">
        <f t="shared" si="307"/>
        <v>-61743</v>
      </c>
      <c r="U805" t="s">
        <v>846</v>
      </c>
      <c r="V805" t="s">
        <v>49</v>
      </c>
      <c r="W805" s="2">
        <v>61743</v>
      </c>
      <c r="X805" s="2">
        <v>0</v>
      </c>
      <c r="Y805" s="2">
        <v>0</v>
      </c>
      <c r="Z805" s="2">
        <v>61743</v>
      </c>
      <c r="AA805" s="2">
        <v>0</v>
      </c>
      <c r="AB805" s="3">
        <v>-61743</v>
      </c>
    </row>
    <row r="806" spans="1:28">
      <c r="A806" s="5" t="str">
        <f t="shared" si="296"/>
        <v>281</v>
      </c>
      <c r="B806" s="5" t="str">
        <f>VLOOKUP(A806,Vlookups!O:P,2,FALSE)</f>
        <v>FED/GRANT</v>
      </c>
      <c r="C806" s="5" t="str">
        <f t="shared" si="294"/>
        <v>E</v>
      </c>
      <c r="D806" s="5" t="str">
        <f t="shared" si="297"/>
        <v>51</v>
      </c>
      <c r="E806" s="5" t="str">
        <f t="shared" si="295"/>
        <v>62--</v>
      </c>
      <c r="F806" s="5" t="str">
        <f>VLOOKUP(E806,Vlookups!K:M,3,FALSE)</f>
        <v>Op Exp</v>
      </c>
      <c r="G806" s="5" t="str">
        <f t="shared" si="298"/>
        <v>6299</v>
      </c>
      <c r="H806" s="5" t="str">
        <f t="shared" si="299"/>
        <v>MISC. CONTRACTED SERVICE</v>
      </c>
      <c r="I806" s="5" t="str">
        <f t="shared" si="300"/>
        <v>009</v>
      </c>
      <c r="J806" s="5" t="str">
        <f>VLOOKUP(I806,Vlookups!A:D,2,FALSE)</f>
        <v>KELLER HIGH SCHOOL</v>
      </c>
      <c r="K806" s="5" t="str">
        <f>VLOOKUP(I806,Vlookups!A:D,3,FALSE)</f>
        <v>KELLER HS</v>
      </c>
      <c r="L806" s="5" t="str">
        <f t="shared" si="301"/>
        <v>99</v>
      </c>
      <c r="M806" s="5" t="str">
        <f t="shared" si="302"/>
        <v>937</v>
      </c>
      <c r="N806" s="5" t="str">
        <f>VLOOKUP(M806,Vlookups!G:I,2,FALSE)</f>
        <v>FACILITIES MAINTENANCE &amp; OPS</v>
      </c>
      <c r="O806" s="5" t="str">
        <f>VLOOKUP(M806,Vlookups!G:I,3,FALSE)</f>
        <v>MAINT</v>
      </c>
      <c r="P806" s="6">
        <f t="shared" si="303"/>
        <v>0</v>
      </c>
      <c r="Q806" s="6">
        <f t="shared" si="304"/>
        <v>0</v>
      </c>
      <c r="R806" s="6">
        <f t="shared" si="305"/>
        <v>20135</v>
      </c>
      <c r="S806" s="6">
        <f t="shared" si="306"/>
        <v>0</v>
      </c>
      <c r="T806" s="6">
        <f t="shared" si="307"/>
        <v>0</v>
      </c>
      <c r="U806" t="s">
        <v>847</v>
      </c>
      <c r="V806" t="s">
        <v>49</v>
      </c>
      <c r="W806" s="2">
        <v>0</v>
      </c>
      <c r="X806" s="2">
        <v>0</v>
      </c>
      <c r="Y806" s="2">
        <v>20135</v>
      </c>
      <c r="Z806" s="3">
        <v>-20135</v>
      </c>
      <c r="AA806" s="2">
        <v>0</v>
      </c>
      <c r="AB806" s="2">
        <v>0</v>
      </c>
    </row>
    <row r="807" spans="1:28">
      <c r="A807" s="5" t="str">
        <f t="shared" si="296"/>
        <v>281</v>
      </c>
      <c r="B807" s="5" t="str">
        <f>VLOOKUP(A807,Vlookups!O:P,2,FALSE)</f>
        <v>FED/GRANT</v>
      </c>
      <c r="C807" s="5" t="str">
        <f t="shared" si="294"/>
        <v>E</v>
      </c>
      <c r="D807" s="5" t="str">
        <f t="shared" si="297"/>
        <v>51</v>
      </c>
      <c r="E807" s="5" t="str">
        <f t="shared" si="295"/>
        <v>62--</v>
      </c>
      <c r="F807" s="5" t="str">
        <f>VLOOKUP(E807,Vlookups!K:M,3,FALSE)</f>
        <v>Op Exp</v>
      </c>
      <c r="G807" s="5" t="str">
        <f t="shared" si="298"/>
        <v>6299</v>
      </c>
      <c r="H807" s="5" t="str">
        <f t="shared" si="299"/>
        <v>MISC. CONTRACTED SERVICE</v>
      </c>
      <c r="I807" s="5" t="str">
        <f t="shared" si="300"/>
        <v>009</v>
      </c>
      <c r="J807" s="5" t="str">
        <f>VLOOKUP(I807,Vlookups!A:D,2,FALSE)</f>
        <v>KELLER HIGH SCHOOL</v>
      </c>
      <c r="K807" s="5" t="str">
        <f>VLOOKUP(I807,Vlookups!A:D,3,FALSE)</f>
        <v>KELLER HS</v>
      </c>
      <c r="L807" s="5" t="str">
        <f t="shared" si="301"/>
        <v>99</v>
      </c>
      <c r="M807" s="5" t="str">
        <f t="shared" si="302"/>
        <v>937</v>
      </c>
      <c r="N807" s="5" t="str">
        <f>VLOOKUP(M807,Vlookups!G:I,2,FALSE)</f>
        <v>FACILITIES MAINTENANCE &amp; OPS</v>
      </c>
      <c r="O807" s="5" t="str">
        <f>VLOOKUP(M807,Vlookups!G:I,3,FALSE)</f>
        <v>MAINT</v>
      </c>
      <c r="P807" s="6">
        <f t="shared" si="303"/>
        <v>127891</v>
      </c>
      <c r="Q807" s="6">
        <f t="shared" si="304"/>
        <v>251284.8</v>
      </c>
      <c r="R807" s="6">
        <f t="shared" si="305"/>
        <v>146805.54</v>
      </c>
      <c r="S807" s="6">
        <f t="shared" si="306"/>
        <v>0</v>
      </c>
      <c r="T807" s="6">
        <f t="shared" si="307"/>
        <v>-127891</v>
      </c>
      <c r="U807" t="s">
        <v>848</v>
      </c>
      <c r="V807" t="s">
        <v>49</v>
      </c>
      <c r="W807" s="2">
        <v>127891</v>
      </c>
      <c r="X807" s="2">
        <v>251284.8</v>
      </c>
      <c r="Y807" s="2">
        <v>146805.54</v>
      </c>
      <c r="Z807" s="3">
        <v>-270199.34000000003</v>
      </c>
      <c r="AA807" s="2">
        <v>0</v>
      </c>
      <c r="AB807" s="3">
        <v>-127891</v>
      </c>
    </row>
    <row r="808" spans="1:28">
      <c r="A808" s="5" t="str">
        <f t="shared" si="296"/>
        <v>281</v>
      </c>
      <c r="B808" s="5" t="str">
        <f>VLOOKUP(A808,Vlookups!O:P,2,FALSE)</f>
        <v>FED/GRANT</v>
      </c>
      <c r="C808" s="5" t="str">
        <f t="shared" si="294"/>
        <v>E</v>
      </c>
      <c r="D808" s="5" t="str">
        <f t="shared" si="297"/>
        <v>51</v>
      </c>
      <c r="E808" s="5" t="str">
        <f t="shared" si="295"/>
        <v>62--</v>
      </c>
      <c r="F808" s="5" t="str">
        <f>VLOOKUP(E808,Vlookups!K:M,3,FALSE)</f>
        <v>Op Exp</v>
      </c>
      <c r="G808" s="5" t="str">
        <f t="shared" si="298"/>
        <v>6299</v>
      </c>
      <c r="H808" s="5" t="str">
        <f t="shared" si="299"/>
        <v>MISC. CONTRACTED SERVICE</v>
      </c>
      <c r="I808" s="5" t="str">
        <f t="shared" si="300"/>
        <v>010</v>
      </c>
      <c r="J808" s="5" t="str">
        <f>VLOOKUP(I808,Vlookups!A:D,2,FALSE)</f>
        <v>GRAND PRAIRIE ELEMENTARY SCHOO</v>
      </c>
      <c r="K808" s="5" t="str">
        <f>VLOOKUP(I808,Vlookups!A:D,3,FALSE)</f>
        <v>GRAND PR K8</v>
      </c>
      <c r="L808" s="5" t="str">
        <f t="shared" si="301"/>
        <v>99</v>
      </c>
      <c r="M808" s="5" t="str">
        <f t="shared" si="302"/>
        <v>937</v>
      </c>
      <c r="N808" s="5" t="str">
        <f>VLOOKUP(M808,Vlookups!G:I,2,FALSE)</f>
        <v>FACILITIES MAINTENANCE &amp; OPS</v>
      </c>
      <c r="O808" s="5" t="str">
        <f>VLOOKUP(M808,Vlookups!G:I,3,FALSE)</f>
        <v>MAINT</v>
      </c>
      <c r="P808" s="6">
        <f t="shared" si="303"/>
        <v>0</v>
      </c>
      <c r="Q808" s="6">
        <f t="shared" si="304"/>
        <v>0</v>
      </c>
      <c r="R808" s="6">
        <f t="shared" si="305"/>
        <v>9197.5</v>
      </c>
      <c r="S808" s="6">
        <f t="shared" si="306"/>
        <v>0</v>
      </c>
      <c r="T808" s="6">
        <f t="shared" si="307"/>
        <v>0</v>
      </c>
      <c r="U808" t="s">
        <v>849</v>
      </c>
      <c r="V808" t="s">
        <v>49</v>
      </c>
      <c r="W808" s="2">
        <v>0</v>
      </c>
      <c r="X808" s="2">
        <v>0</v>
      </c>
      <c r="Y808" s="2">
        <v>9197.5</v>
      </c>
      <c r="Z808" s="3">
        <v>-9197.5</v>
      </c>
      <c r="AA808" s="2">
        <v>0</v>
      </c>
      <c r="AB808" s="2">
        <v>0</v>
      </c>
    </row>
    <row r="809" spans="1:28">
      <c r="A809" s="5" t="str">
        <f t="shared" si="296"/>
        <v>281</v>
      </c>
      <c r="B809" s="5" t="str">
        <f>VLOOKUP(A809,Vlookups!O:P,2,FALSE)</f>
        <v>FED/GRANT</v>
      </c>
      <c r="C809" s="5" t="str">
        <f t="shared" si="294"/>
        <v>E</v>
      </c>
      <c r="D809" s="5" t="str">
        <f t="shared" si="297"/>
        <v>51</v>
      </c>
      <c r="E809" s="5" t="str">
        <f t="shared" si="295"/>
        <v>62--</v>
      </c>
      <c r="F809" s="5" t="str">
        <f>VLOOKUP(E809,Vlookups!K:M,3,FALSE)</f>
        <v>Op Exp</v>
      </c>
      <c r="G809" s="5" t="str">
        <f t="shared" si="298"/>
        <v>6299</v>
      </c>
      <c r="H809" s="5" t="str">
        <f t="shared" si="299"/>
        <v>MISC. CONTRACTED SERVICE</v>
      </c>
      <c r="I809" s="5" t="str">
        <f t="shared" si="300"/>
        <v>010</v>
      </c>
      <c r="J809" s="5" t="str">
        <f>VLOOKUP(I809,Vlookups!A:D,2,FALSE)</f>
        <v>GRAND PRAIRIE ELEMENTARY SCHOO</v>
      </c>
      <c r="K809" s="5" t="str">
        <f>VLOOKUP(I809,Vlookups!A:D,3,FALSE)</f>
        <v>GRAND PR K8</v>
      </c>
      <c r="L809" s="5" t="str">
        <f t="shared" si="301"/>
        <v>99</v>
      </c>
      <c r="M809" s="5" t="str">
        <f t="shared" si="302"/>
        <v>937</v>
      </c>
      <c r="N809" s="5" t="str">
        <f>VLOOKUP(M809,Vlookups!G:I,2,FALSE)</f>
        <v>FACILITIES MAINTENANCE &amp; OPS</v>
      </c>
      <c r="O809" s="5" t="str">
        <f>VLOOKUP(M809,Vlookups!G:I,3,FALSE)</f>
        <v>MAINT</v>
      </c>
      <c r="P809" s="6">
        <f t="shared" si="303"/>
        <v>60703.5</v>
      </c>
      <c r="Q809" s="6">
        <f t="shared" si="304"/>
        <v>229569.6</v>
      </c>
      <c r="R809" s="6">
        <f t="shared" si="305"/>
        <v>134119.07</v>
      </c>
      <c r="S809" s="6">
        <f t="shared" si="306"/>
        <v>0</v>
      </c>
      <c r="T809" s="6">
        <f t="shared" si="307"/>
        <v>-60703.5</v>
      </c>
      <c r="U809" t="s">
        <v>850</v>
      </c>
      <c r="V809" t="s">
        <v>49</v>
      </c>
      <c r="W809" s="2">
        <v>60703.5</v>
      </c>
      <c r="X809" s="2">
        <v>229569.6</v>
      </c>
      <c r="Y809" s="2">
        <v>134119.07</v>
      </c>
      <c r="Z809" s="3">
        <v>-302985.17</v>
      </c>
      <c r="AA809" s="2">
        <v>0</v>
      </c>
      <c r="AB809" s="3">
        <v>-60703.5</v>
      </c>
    </row>
    <row r="810" spans="1:28">
      <c r="A810" s="5" t="str">
        <f t="shared" si="296"/>
        <v>281</v>
      </c>
      <c r="B810" s="5" t="str">
        <f>VLOOKUP(A810,Vlookups!O:P,2,FALSE)</f>
        <v>FED/GRANT</v>
      </c>
      <c r="C810" s="5" t="str">
        <f t="shared" si="294"/>
        <v>E</v>
      </c>
      <c r="D810" s="5" t="str">
        <f t="shared" si="297"/>
        <v>51</v>
      </c>
      <c r="E810" s="5" t="str">
        <f t="shared" si="295"/>
        <v>62--</v>
      </c>
      <c r="F810" s="5" t="str">
        <f>VLOOKUP(E810,Vlookups!K:M,3,FALSE)</f>
        <v>Op Exp</v>
      </c>
      <c r="G810" s="5" t="str">
        <f t="shared" si="298"/>
        <v>6299</v>
      </c>
      <c r="H810" s="5" t="str">
        <f t="shared" si="299"/>
        <v>MISC. CONTRACTED SERVICE</v>
      </c>
      <c r="I810" s="5" t="str">
        <f t="shared" si="300"/>
        <v>011</v>
      </c>
      <c r="J810" s="5" t="str">
        <f>VLOOKUP(I810,Vlookups!A:D,2,FALSE)</f>
        <v>GRAND PRAIRIE MIDDLE SCHOOL</v>
      </c>
      <c r="K810" s="5" t="str">
        <f>VLOOKUP(I810,Vlookups!A:D,3,FALSE)</f>
        <v>GRAND PR K8</v>
      </c>
      <c r="L810" s="5" t="str">
        <f t="shared" si="301"/>
        <v>99</v>
      </c>
      <c r="M810" s="5" t="str">
        <f t="shared" si="302"/>
        <v>937</v>
      </c>
      <c r="N810" s="5" t="str">
        <f>VLOOKUP(M810,Vlookups!G:I,2,FALSE)</f>
        <v>FACILITIES MAINTENANCE &amp; OPS</v>
      </c>
      <c r="O810" s="5" t="str">
        <f>VLOOKUP(M810,Vlookups!G:I,3,FALSE)</f>
        <v>MAINT</v>
      </c>
      <c r="P810" s="6">
        <f t="shared" si="303"/>
        <v>0</v>
      </c>
      <c r="Q810" s="6">
        <f t="shared" si="304"/>
        <v>0</v>
      </c>
      <c r="R810" s="6">
        <f t="shared" si="305"/>
        <v>9197.5</v>
      </c>
      <c r="S810" s="6">
        <f t="shared" si="306"/>
        <v>0</v>
      </c>
      <c r="T810" s="6">
        <f t="shared" si="307"/>
        <v>0</v>
      </c>
      <c r="U810" t="s">
        <v>851</v>
      </c>
      <c r="V810" t="s">
        <v>49</v>
      </c>
      <c r="W810" s="2">
        <v>0</v>
      </c>
      <c r="X810" s="2">
        <v>0</v>
      </c>
      <c r="Y810" s="2">
        <v>9197.5</v>
      </c>
      <c r="Z810" s="3">
        <v>-9197.5</v>
      </c>
      <c r="AA810" s="2">
        <v>0</v>
      </c>
      <c r="AB810" s="2">
        <v>0</v>
      </c>
    </row>
    <row r="811" spans="1:28">
      <c r="A811" s="5" t="str">
        <f t="shared" si="296"/>
        <v>281</v>
      </c>
      <c r="B811" s="5" t="str">
        <f>VLOOKUP(A811,Vlookups!O:P,2,FALSE)</f>
        <v>FED/GRANT</v>
      </c>
      <c r="C811" s="5" t="str">
        <f t="shared" ref="C811:C873" si="308">RIGHT(LEFT(U811,5),1)</f>
        <v>E</v>
      </c>
      <c r="D811" s="5" t="str">
        <f t="shared" si="297"/>
        <v>51</v>
      </c>
      <c r="E811" s="5" t="str">
        <f t="shared" ref="E811:E873" si="309">CONCATENATE(LEFT(G811,2),"--")</f>
        <v>62--</v>
      </c>
      <c r="F811" s="5" t="str">
        <f>VLOOKUP(E811,Vlookups!K:M,3,FALSE)</f>
        <v>Op Exp</v>
      </c>
      <c r="G811" s="5" t="str">
        <f t="shared" si="298"/>
        <v>6299</v>
      </c>
      <c r="H811" s="5" t="str">
        <f t="shared" si="299"/>
        <v>MISC. CONTRACTED SERVICE</v>
      </c>
      <c r="I811" s="5" t="str">
        <f t="shared" si="300"/>
        <v>011</v>
      </c>
      <c r="J811" s="5" t="str">
        <f>VLOOKUP(I811,Vlookups!A:D,2,FALSE)</f>
        <v>GRAND PRAIRIE MIDDLE SCHOOL</v>
      </c>
      <c r="K811" s="5" t="str">
        <f>VLOOKUP(I811,Vlookups!A:D,3,FALSE)</f>
        <v>GRAND PR K8</v>
      </c>
      <c r="L811" s="5" t="str">
        <f t="shared" si="301"/>
        <v>99</v>
      </c>
      <c r="M811" s="5" t="str">
        <f t="shared" si="302"/>
        <v>937</v>
      </c>
      <c r="N811" s="5" t="str">
        <f>VLOOKUP(M811,Vlookups!G:I,2,FALSE)</f>
        <v>FACILITIES MAINTENANCE &amp; OPS</v>
      </c>
      <c r="O811" s="5" t="str">
        <f>VLOOKUP(M811,Vlookups!G:I,3,FALSE)</f>
        <v>MAINT</v>
      </c>
      <c r="P811" s="6">
        <f t="shared" si="303"/>
        <v>60703.5</v>
      </c>
      <c r="Q811" s="6">
        <f t="shared" si="304"/>
        <v>0</v>
      </c>
      <c r="R811" s="6">
        <f t="shared" si="305"/>
        <v>0</v>
      </c>
      <c r="S811" s="6">
        <f t="shared" si="306"/>
        <v>0</v>
      </c>
      <c r="T811" s="6">
        <f t="shared" si="307"/>
        <v>-60703.5</v>
      </c>
      <c r="U811" t="s">
        <v>852</v>
      </c>
      <c r="V811" t="s">
        <v>49</v>
      </c>
      <c r="W811" s="2">
        <v>60703.5</v>
      </c>
      <c r="X811" s="2">
        <v>0</v>
      </c>
      <c r="Y811" s="2">
        <v>0</v>
      </c>
      <c r="Z811" s="2">
        <v>60703.5</v>
      </c>
      <c r="AA811" s="2">
        <v>0</v>
      </c>
      <c r="AB811" s="3">
        <v>-60703.5</v>
      </c>
    </row>
    <row r="812" spans="1:28">
      <c r="A812" s="5" t="str">
        <f t="shared" si="296"/>
        <v>281</v>
      </c>
      <c r="B812" s="5" t="str">
        <f>VLOOKUP(A812,Vlookups!O:P,2,FALSE)</f>
        <v>FED/GRANT</v>
      </c>
      <c r="C812" s="5" t="str">
        <f t="shared" si="308"/>
        <v>E</v>
      </c>
      <c r="D812" s="5" t="str">
        <f t="shared" si="297"/>
        <v>51</v>
      </c>
      <c r="E812" s="5" t="str">
        <f t="shared" si="309"/>
        <v>62--</v>
      </c>
      <c r="F812" s="5" t="str">
        <f>VLOOKUP(E812,Vlookups!K:M,3,FALSE)</f>
        <v>Op Exp</v>
      </c>
      <c r="G812" s="5" t="str">
        <f t="shared" si="298"/>
        <v>6299</v>
      </c>
      <c r="H812" s="5" t="str">
        <f t="shared" si="299"/>
        <v>MISC. CONTRACTED SERVICE</v>
      </c>
      <c r="I812" s="5" t="str">
        <f t="shared" si="300"/>
        <v>012</v>
      </c>
      <c r="J812" s="5" t="str">
        <f>VLOOKUP(I812,Vlookups!A:D,2,FALSE)</f>
        <v>NORTH RICHLAND HILLS ELEMENTAR</v>
      </c>
      <c r="K812" s="5" t="str">
        <f>VLOOKUP(I812,Vlookups!A:D,3,FALSE)</f>
        <v>NORTH RICHLAND HILLS K8</v>
      </c>
      <c r="L812" s="5" t="str">
        <f t="shared" si="301"/>
        <v>99</v>
      </c>
      <c r="M812" s="5" t="str">
        <f t="shared" si="302"/>
        <v>937</v>
      </c>
      <c r="N812" s="5" t="str">
        <f>VLOOKUP(M812,Vlookups!G:I,2,FALSE)</f>
        <v>FACILITIES MAINTENANCE &amp; OPS</v>
      </c>
      <c r="O812" s="5" t="str">
        <f>VLOOKUP(M812,Vlookups!G:I,3,FALSE)</f>
        <v>MAINT</v>
      </c>
      <c r="P812" s="6">
        <f t="shared" si="303"/>
        <v>0</v>
      </c>
      <c r="Q812" s="6">
        <f t="shared" si="304"/>
        <v>0</v>
      </c>
      <c r="R812" s="6">
        <f t="shared" si="305"/>
        <v>10792.5</v>
      </c>
      <c r="S812" s="6">
        <f t="shared" si="306"/>
        <v>0</v>
      </c>
      <c r="T812" s="6">
        <f t="shared" si="307"/>
        <v>0</v>
      </c>
      <c r="U812" t="s">
        <v>853</v>
      </c>
      <c r="V812" t="s">
        <v>49</v>
      </c>
      <c r="W812" s="2">
        <v>0</v>
      </c>
      <c r="X812" s="2">
        <v>0</v>
      </c>
      <c r="Y812" s="2">
        <v>10792.5</v>
      </c>
      <c r="Z812" s="3">
        <v>-10792.5</v>
      </c>
      <c r="AA812" s="2">
        <v>0</v>
      </c>
      <c r="AB812" s="2">
        <v>0</v>
      </c>
    </row>
    <row r="813" spans="1:28">
      <c r="A813" s="5" t="str">
        <f t="shared" ref="A813:A875" si="310">LEFT(U813,3)</f>
        <v>281</v>
      </c>
      <c r="B813" s="5" t="str">
        <f>VLOOKUP(A813,Vlookups!O:P,2,FALSE)</f>
        <v>FED/GRANT</v>
      </c>
      <c r="C813" s="5" t="str">
        <f t="shared" si="308"/>
        <v>E</v>
      </c>
      <c r="D813" s="5" t="str">
        <f t="shared" ref="D813:D875" si="311">RIGHT(LEFT(U813,8),2)</f>
        <v>51</v>
      </c>
      <c r="E813" s="5" t="str">
        <f t="shared" si="309"/>
        <v>62--</v>
      </c>
      <c r="F813" s="5" t="str">
        <f>VLOOKUP(E813,Vlookups!K:M,3,FALSE)</f>
        <v>Op Exp</v>
      </c>
      <c r="G813" s="5" t="str">
        <f t="shared" si="298"/>
        <v>6299</v>
      </c>
      <c r="H813" s="5" t="str">
        <f t="shared" si="299"/>
        <v>MISC. CONTRACTED SERVICE</v>
      </c>
      <c r="I813" s="5" t="str">
        <f t="shared" si="300"/>
        <v>012</v>
      </c>
      <c r="J813" s="5" t="str">
        <f>VLOOKUP(I813,Vlookups!A:D,2,FALSE)</f>
        <v>NORTH RICHLAND HILLS ELEMENTAR</v>
      </c>
      <c r="K813" s="5" t="str">
        <f>VLOOKUP(I813,Vlookups!A:D,3,FALSE)</f>
        <v>NORTH RICHLAND HILLS K8</v>
      </c>
      <c r="L813" s="5" t="str">
        <f t="shared" si="301"/>
        <v>99</v>
      </c>
      <c r="M813" s="5" t="str">
        <f t="shared" si="302"/>
        <v>937</v>
      </c>
      <c r="N813" s="5" t="str">
        <f>VLOOKUP(M813,Vlookups!G:I,2,FALSE)</f>
        <v>FACILITIES MAINTENANCE &amp; OPS</v>
      </c>
      <c r="O813" s="5" t="str">
        <f>VLOOKUP(M813,Vlookups!G:I,3,FALSE)</f>
        <v>MAINT</v>
      </c>
      <c r="P813" s="6">
        <f t="shared" si="303"/>
        <v>71230.5</v>
      </c>
      <c r="Q813" s="6">
        <f t="shared" si="304"/>
        <v>269380.8</v>
      </c>
      <c r="R813" s="6">
        <f t="shared" si="305"/>
        <v>157377.21</v>
      </c>
      <c r="S813" s="6">
        <f t="shared" si="306"/>
        <v>0</v>
      </c>
      <c r="T813" s="6">
        <f t="shared" si="307"/>
        <v>-71230.5</v>
      </c>
      <c r="U813" t="s">
        <v>854</v>
      </c>
      <c r="V813" t="s">
        <v>49</v>
      </c>
      <c r="W813" s="2">
        <v>71230.5</v>
      </c>
      <c r="X813" s="2">
        <v>269380.8</v>
      </c>
      <c r="Y813" s="2">
        <v>157377.21</v>
      </c>
      <c r="Z813" s="3">
        <v>-355527.51</v>
      </c>
      <c r="AA813" s="2">
        <v>0</v>
      </c>
      <c r="AB813" s="3">
        <v>-71230.5</v>
      </c>
    </row>
    <row r="814" spans="1:28">
      <c r="A814" s="5" t="str">
        <f t="shared" si="310"/>
        <v>281</v>
      </c>
      <c r="B814" s="5" t="str">
        <f>VLOOKUP(A814,Vlookups!O:P,2,FALSE)</f>
        <v>FED/GRANT</v>
      </c>
      <c r="C814" s="5" t="str">
        <f t="shared" si="308"/>
        <v>E</v>
      </c>
      <c r="D814" s="5" t="str">
        <f t="shared" si="311"/>
        <v>51</v>
      </c>
      <c r="E814" s="5" t="str">
        <f t="shared" si="309"/>
        <v>62--</v>
      </c>
      <c r="F814" s="5" t="str">
        <f>VLOOKUP(E814,Vlookups!K:M,3,FALSE)</f>
        <v>Op Exp</v>
      </c>
      <c r="G814" s="5" t="str">
        <f t="shared" si="298"/>
        <v>6299</v>
      </c>
      <c r="H814" s="5" t="str">
        <f t="shared" si="299"/>
        <v>MISC. CONTRACTED SERVICE</v>
      </c>
      <c r="I814" s="5" t="str">
        <f t="shared" si="300"/>
        <v>013</v>
      </c>
      <c r="J814" s="5" t="str">
        <f>VLOOKUP(I814,Vlookups!A:D,2,FALSE)</f>
        <v>NORTH RICHLAND HILLS MIDDLE SC</v>
      </c>
      <c r="K814" s="5" t="str">
        <f>VLOOKUP(I814,Vlookups!A:D,3,FALSE)</f>
        <v>NORTH RICHLAND HILLS K8</v>
      </c>
      <c r="L814" s="5" t="str">
        <f t="shared" si="301"/>
        <v>99</v>
      </c>
      <c r="M814" s="5" t="str">
        <f t="shared" si="302"/>
        <v>937</v>
      </c>
      <c r="N814" s="5" t="str">
        <f>VLOOKUP(M814,Vlookups!G:I,2,FALSE)</f>
        <v>FACILITIES MAINTENANCE &amp; OPS</v>
      </c>
      <c r="O814" s="5" t="str">
        <f>VLOOKUP(M814,Vlookups!G:I,3,FALSE)</f>
        <v>MAINT</v>
      </c>
      <c r="P814" s="6">
        <f t="shared" si="303"/>
        <v>0</v>
      </c>
      <c r="Q814" s="6">
        <f t="shared" si="304"/>
        <v>0</v>
      </c>
      <c r="R814" s="6">
        <f t="shared" si="305"/>
        <v>10792.5</v>
      </c>
      <c r="S814" s="6">
        <f t="shared" si="306"/>
        <v>0</v>
      </c>
      <c r="T814" s="6">
        <f t="shared" si="307"/>
        <v>0</v>
      </c>
      <c r="U814" t="s">
        <v>855</v>
      </c>
      <c r="V814" t="s">
        <v>49</v>
      </c>
      <c r="W814" s="2">
        <v>0</v>
      </c>
      <c r="X814" s="2">
        <v>0</v>
      </c>
      <c r="Y814" s="2">
        <v>10792.5</v>
      </c>
      <c r="Z814" s="3">
        <v>-10792.5</v>
      </c>
      <c r="AA814" s="2">
        <v>0</v>
      </c>
      <c r="AB814" s="2">
        <v>0</v>
      </c>
    </row>
    <row r="815" spans="1:28">
      <c r="A815" s="5" t="str">
        <f t="shared" si="310"/>
        <v>281</v>
      </c>
      <c r="B815" s="5" t="str">
        <f>VLOOKUP(A815,Vlookups!O:P,2,FALSE)</f>
        <v>FED/GRANT</v>
      </c>
      <c r="C815" s="5" t="str">
        <f t="shared" si="308"/>
        <v>E</v>
      </c>
      <c r="D815" s="5" t="str">
        <f t="shared" si="311"/>
        <v>51</v>
      </c>
      <c r="E815" s="5" t="str">
        <f t="shared" si="309"/>
        <v>62--</v>
      </c>
      <c r="F815" s="5" t="str">
        <f>VLOOKUP(E815,Vlookups!K:M,3,FALSE)</f>
        <v>Op Exp</v>
      </c>
      <c r="G815" s="5" t="str">
        <f t="shared" si="298"/>
        <v>6299</v>
      </c>
      <c r="H815" s="5" t="str">
        <f t="shared" si="299"/>
        <v>MISC. CONTRACTED SERVICE</v>
      </c>
      <c r="I815" s="5" t="str">
        <f t="shared" si="300"/>
        <v>013</v>
      </c>
      <c r="J815" s="5" t="str">
        <f>VLOOKUP(I815,Vlookups!A:D,2,FALSE)</f>
        <v>NORTH RICHLAND HILLS MIDDLE SC</v>
      </c>
      <c r="K815" s="5" t="str">
        <f>VLOOKUP(I815,Vlookups!A:D,3,FALSE)</f>
        <v>NORTH RICHLAND HILLS K8</v>
      </c>
      <c r="L815" s="5" t="str">
        <f t="shared" si="301"/>
        <v>99</v>
      </c>
      <c r="M815" s="5" t="str">
        <f t="shared" si="302"/>
        <v>937</v>
      </c>
      <c r="N815" s="5" t="str">
        <f>VLOOKUP(M815,Vlookups!G:I,2,FALSE)</f>
        <v>FACILITIES MAINTENANCE &amp; OPS</v>
      </c>
      <c r="O815" s="5" t="str">
        <f>VLOOKUP(M815,Vlookups!G:I,3,FALSE)</f>
        <v>MAINT</v>
      </c>
      <c r="P815" s="6">
        <f t="shared" si="303"/>
        <v>71230.5</v>
      </c>
      <c r="Q815" s="6">
        <f t="shared" si="304"/>
        <v>0</v>
      </c>
      <c r="R815" s="6">
        <f t="shared" si="305"/>
        <v>0</v>
      </c>
      <c r="S815" s="6">
        <f t="shared" si="306"/>
        <v>0</v>
      </c>
      <c r="T815" s="6">
        <f t="shared" si="307"/>
        <v>-71230.5</v>
      </c>
      <c r="U815" t="s">
        <v>856</v>
      </c>
      <c r="V815" t="s">
        <v>49</v>
      </c>
      <c r="W815" s="2">
        <v>71230.5</v>
      </c>
      <c r="X815" s="2">
        <v>0</v>
      </c>
      <c r="Y815" s="2">
        <v>0</v>
      </c>
      <c r="Z815" s="2">
        <v>71230.5</v>
      </c>
      <c r="AA815" s="2">
        <v>0</v>
      </c>
      <c r="AB815" s="3">
        <v>-71230.5</v>
      </c>
    </row>
    <row r="816" spans="1:28">
      <c r="A816" s="5" t="str">
        <f t="shared" si="310"/>
        <v>281</v>
      </c>
      <c r="B816" s="5" t="str">
        <f>VLOOKUP(A816,Vlookups!O:P,2,FALSE)</f>
        <v>FED/GRANT</v>
      </c>
      <c r="C816" s="5" t="str">
        <f t="shared" si="308"/>
        <v>E</v>
      </c>
      <c r="D816" s="5" t="str">
        <f t="shared" si="311"/>
        <v>51</v>
      </c>
      <c r="E816" s="5" t="str">
        <f t="shared" si="309"/>
        <v>62--</v>
      </c>
      <c r="F816" s="5" t="str">
        <f>VLOOKUP(E816,Vlookups!K:M,3,FALSE)</f>
        <v>Op Exp</v>
      </c>
      <c r="G816" s="5" t="str">
        <f t="shared" si="298"/>
        <v>6299</v>
      </c>
      <c r="H816" s="5" t="str">
        <f t="shared" si="299"/>
        <v>MISC. CONTRACTED SERVICE</v>
      </c>
      <c r="I816" s="5" t="str">
        <f t="shared" si="300"/>
        <v>014</v>
      </c>
      <c r="J816" s="5" t="str">
        <f>VLOOKUP(I816,Vlookups!A:D,2,FALSE)</f>
        <v>KATY ELEMENTARY SCHOOL</v>
      </c>
      <c r="K816" s="5" t="str">
        <f>VLOOKUP(I816,Vlookups!A:D,3,FALSE)</f>
        <v>KATY K8</v>
      </c>
      <c r="L816" s="5" t="str">
        <f t="shared" si="301"/>
        <v>99</v>
      </c>
      <c r="M816" s="5" t="str">
        <f t="shared" si="302"/>
        <v>937</v>
      </c>
      <c r="N816" s="5" t="str">
        <f>VLOOKUP(M816,Vlookups!G:I,2,FALSE)</f>
        <v>FACILITIES MAINTENANCE &amp; OPS</v>
      </c>
      <c r="O816" s="5" t="str">
        <f>VLOOKUP(M816,Vlookups!G:I,3,FALSE)</f>
        <v>MAINT</v>
      </c>
      <c r="P816" s="6">
        <f t="shared" si="303"/>
        <v>0</v>
      </c>
      <c r="Q816" s="6">
        <f t="shared" si="304"/>
        <v>0</v>
      </c>
      <c r="R816" s="6">
        <f t="shared" si="305"/>
        <v>9350</v>
      </c>
      <c r="S816" s="6">
        <f t="shared" si="306"/>
        <v>0</v>
      </c>
      <c r="T816" s="6">
        <f t="shared" si="307"/>
        <v>0</v>
      </c>
      <c r="U816" t="s">
        <v>857</v>
      </c>
      <c r="V816" t="s">
        <v>49</v>
      </c>
      <c r="W816" s="2">
        <v>0</v>
      </c>
      <c r="X816" s="2">
        <v>0</v>
      </c>
      <c r="Y816" s="2">
        <v>9350</v>
      </c>
      <c r="Z816" s="3">
        <v>-9350</v>
      </c>
      <c r="AA816" s="2">
        <v>0</v>
      </c>
      <c r="AB816" s="2">
        <v>0</v>
      </c>
    </row>
    <row r="817" spans="1:28">
      <c r="A817" s="5" t="str">
        <f t="shared" si="310"/>
        <v>281</v>
      </c>
      <c r="B817" s="5" t="str">
        <f>VLOOKUP(A817,Vlookups!O:P,2,FALSE)</f>
        <v>FED/GRANT</v>
      </c>
      <c r="C817" s="5" t="str">
        <f t="shared" si="308"/>
        <v>E</v>
      </c>
      <c r="D817" s="5" t="str">
        <f t="shared" si="311"/>
        <v>51</v>
      </c>
      <c r="E817" s="5" t="str">
        <f t="shared" si="309"/>
        <v>62--</v>
      </c>
      <c r="F817" s="5" t="str">
        <f>VLOOKUP(E817,Vlookups!K:M,3,FALSE)</f>
        <v>Op Exp</v>
      </c>
      <c r="G817" s="5" t="str">
        <f t="shared" si="298"/>
        <v>6299</v>
      </c>
      <c r="H817" s="5" t="str">
        <f t="shared" si="299"/>
        <v>MISC. CONTRACTED SERVICE</v>
      </c>
      <c r="I817" s="5" t="str">
        <f t="shared" si="300"/>
        <v>014</v>
      </c>
      <c r="J817" s="5" t="str">
        <f>VLOOKUP(I817,Vlookups!A:D,2,FALSE)</f>
        <v>KATY ELEMENTARY SCHOOL</v>
      </c>
      <c r="K817" s="5" t="str">
        <f>VLOOKUP(I817,Vlookups!A:D,3,FALSE)</f>
        <v>KATY K8</v>
      </c>
      <c r="L817" s="5" t="str">
        <f t="shared" si="301"/>
        <v>99</v>
      </c>
      <c r="M817" s="5" t="str">
        <f t="shared" si="302"/>
        <v>937</v>
      </c>
      <c r="N817" s="5" t="str">
        <f>VLOOKUP(M817,Vlookups!G:I,2,FALSE)</f>
        <v>FACILITIES MAINTENANCE &amp; OPS</v>
      </c>
      <c r="O817" s="5" t="str">
        <f>VLOOKUP(M817,Vlookups!G:I,3,FALSE)</f>
        <v>MAINT</v>
      </c>
      <c r="P817" s="6">
        <f t="shared" si="303"/>
        <v>61710</v>
      </c>
      <c r="Q817" s="6">
        <f t="shared" si="304"/>
        <v>233376</v>
      </c>
      <c r="R817" s="6">
        <f t="shared" si="305"/>
        <v>136342.24</v>
      </c>
      <c r="S817" s="6">
        <f t="shared" si="306"/>
        <v>0</v>
      </c>
      <c r="T817" s="6">
        <f t="shared" si="307"/>
        <v>-61710</v>
      </c>
      <c r="U817" t="s">
        <v>858</v>
      </c>
      <c r="V817" t="s">
        <v>49</v>
      </c>
      <c r="W817" s="2">
        <v>61710</v>
      </c>
      <c r="X817" s="2">
        <v>233376</v>
      </c>
      <c r="Y817" s="2">
        <v>136342.24</v>
      </c>
      <c r="Z817" s="3">
        <v>-308008.24</v>
      </c>
      <c r="AA817" s="2">
        <v>0</v>
      </c>
      <c r="AB817" s="3">
        <v>-61710</v>
      </c>
    </row>
    <row r="818" spans="1:28">
      <c r="A818" s="5" t="str">
        <f t="shared" si="310"/>
        <v>281</v>
      </c>
      <c r="B818" s="5" t="str">
        <f>VLOOKUP(A818,Vlookups!O:P,2,FALSE)</f>
        <v>FED/GRANT</v>
      </c>
      <c r="C818" s="5" t="str">
        <f t="shared" si="308"/>
        <v>E</v>
      </c>
      <c r="D818" s="5" t="str">
        <f t="shared" si="311"/>
        <v>51</v>
      </c>
      <c r="E818" s="5" t="str">
        <f t="shared" si="309"/>
        <v>62--</v>
      </c>
      <c r="F818" s="5" t="str">
        <f>VLOOKUP(E818,Vlookups!K:M,3,FALSE)</f>
        <v>Op Exp</v>
      </c>
      <c r="G818" s="5" t="str">
        <f t="shared" si="298"/>
        <v>6299</v>
      </c>
      <c r="H818" s="5" t="str">
        <f t="shared" si="299"/>
        <v>MISC. CONTRACTED SERVICE</v>
      </c>
      <c r="I818" s="5" t="str">
        <f t="shared" si="300"/>
        <v>015</v>
      </c>
      <c r="J818" s="5" t="str">
        <f>VLOOKUP(I818,Vlookups!A:D,2,FALSE)</f>
        <v>KATY MIDDLE SCHOOL</v>
      </c>
      <c r="K818" s="5" t="str">
        <f>VLOOKUP(I818,Vlookups!A:D,3,FALSE)</f>
        <v>KATY K8</v>
      </c>
      <c r="L818" s="5" t="str">
        <f t="shared" si="301"/>
        <v>99</v>
      </c>
      <c r="M818" s="5" t="str">
        <f t="shared" si="302"/>
        <v>937</v>
      </c>
      <c r="N818" s="5" t="str">
        <f>VLOOKUP(M818,Vlookups!G:I,2,FALSE)</f>
        <v>FACILITIES MAINTENANCE &amp; OPS</v>
      </c>
      <c r="O818" s="5" t="str">
        <f>VLOOKUP(M818,Vlookups!G:I,3,FALSE)</f>
        <v>MAINT</v>
      </c>
      <c r="P818" s="6">
        <f t="shared" si="303"/>
        <v>0</v>
      </c>
      <c r="Q818" s="6">
        <f t="shared" si="304"/>
        <v>0</v>
      </c>
      <c r="R818" s="6">
        <f t="shared" si="305"/>
        <v>9350</v>
      </c>
      <c r="S818" s="6">
        <f t="shared" si="306"/>
        <v>0</v>
      </c>
      <c r="T818" s="6">
        <f t="shared" si="307"/>
        <v>0</v>
      </c>
      <c r="U818" t="s">
        <v>859</v>
      </c>
      <c r="V818" t="s">
        <v>49</v>
      </c>
      <c r="W818" s="2">
        <v>0</v>
      </c>
      <c r="X818" s="2">
        <v>0</v>
      </c>
      <c r="Y818" s="2">
        <v>9350</v>
      </c>
      <c r="Z818" s="3">
        <v>-9350</v>
      </c>
      <c r="AA818" s="2">
        <v>0</v>
      </c>
      <c r="AB818" s="2">
        <v>0</v>
      </c>
    </row>
    <row r="819" spans="1:28">
      <c r="A819" s="5" t="str">
        <f t="shared" si="310"/>
        <v>281</v>
      </c>
      <c r="B819" s="5" t="str">
        <f>VLOOKUP(A819,Vlookups!O:P,2,FALSE)</f>
        <v>FED/GRANT</v>
      </c>
      <c r="C819" s="5" t="str">
        <f t="shared" si="308"/>
        <v>E</v>
      </c>
      <c r="D819" s="5" t="str">
        <f t="shared" si="311"/>
        <v>51</v>
      </c>
      <c r="E819" s="5" t="str">
        <f t="shared" si="309"/>
        <v>62--</v>
      </c>
      <c r="F819" s="5" t="str">
        <f>VLOOKUP(E819,Vlookups!K:M,3,FALSE)</f>
        <v>Op Exp</v>
      </c>
      <c r="G819" s="5" t="str">
        <f t="shared" si="298"/>
        <v>6299</v>
      </c>
      <c r="H819" s="5" t="str">
        <f t="shared" si="299"/>
        <v>MISC. CONTRACTED SERVICE</v>
      </c>
      <c r="I819" s="5" t="str">
        <f t="shared" si="300"/>
        <v>015</v>
      </c>
      <c r="J819" s="5" t="str">
        <f>VLOOKUP(I819,Vlookups!A:D,2,FALSE)</f>
        <v>KATY MIDDLE SCHOOL</v>
      </c>
      <c r="K819" s="5" t="str">
        <f>VLOOKUP(I819,Vlookups!A:D,3,FALSE)</f>
        <v>KATY K8</v>
      </c>
      <c r="L819" s="5" t="str">
        <f t="shared" si="301"/>
        <v>99</v>
      </c>
      <c r="M819" s="5" t="str">
        <f t="shared" si="302"/>
        <v>937</v>
      </c>
      <c r="N819" s="5" t="str">
        <f>VLOOKUP(M819,Vlookups!G:I,2,FALSE)</f>
        <v>FACILITIES MAINTENANCE &amp; OPS</v>
      </c>
      <c r="O819" s="5" t="str">
        <f>VLOOKUP(M819,Vlookups!G:I,3,FALSE)</f>
        <v>MAINT</v>
      </c>
      <c r="P819" s="6">
        <f t="shared" si="303"/>
        <v>61710</v>
      </c>
      <c r="Q819" s="6">
        <f t="shared" si="304"/>
        <v>0</v>
      </c>
      <c r="R819" s="6">
        <f t="shared" si="305"/>
        <v>0</v>
      </c>
      <c r="S819" s="6">
        <f t="shared" si="306"/>
        <v>0</v>
      </c>
      <c r="T819" s="6">
        <f t="shared" si="307"/>
        <v>-61710</v>
      </c>
      <c r="U819" t="s">
        <v>860</v>
      </c>
      <c r="V819" t="s">
        <v>49</v>
      </c>
      <c r="W819" s="2">
        <v>61710</v>
      </c>
      <c r="X819" s="2">
        <v>0</v>
      </c>
      <c r="Y819" s="2">
        <v>0</v>
      </c>
      <c r="Z819" s="2">
        <v>61710</v>
      </c>
      <c r="AA819" s="2">
        <v>0</v>
      </c>
      <c r="AB819" s="3">
        <v>-61710</v>
      </c>
    </row>
    <row r="820" spans="1:28">
      <c r="A820" s="5" t="str">
        <f t="shared" si="310"/>
        <v>281</v>
      </c>
      <c r="B820" s="5" t="str">
        <f>VLOOKUP(A820,Vlookups!O:P,2,FALSE)</f>
        <v>FED/GRANT</v>
      </c>
      <c r="C820" s="5" t="str">
        <f t="shared" si="308"/>
        <v>E</v>
      </c>
      <c r="D820" s="5" t="str">
        <f t="shared" si="311"/>
        <v>51</v>
      </c>
      <c r="E820" s="5" t="str">
        <f t="shared" si="309"/>
        <v>62--</v>
      </c>
      <c r="F820" s="5" t="str">
        <f>VLOOKUP(E820,Vlookups!K:M,3,FALSE)</f>
        <v>Op Exp</v>
      </c>
      <c r="G820" s="5" t="str">
        <f t="shared" si="298"/>
        <v>6299</v>
      </c>
      <c r="H820" s="5" t="str">
        <f t="shared" si="299"/>
        <v>MISC. CONTRACTED SERVICE</v>
      </c>
      <c r="I820" s="5" t="str">
        <f t="shared" si="300"/>
        <v>016</v>
      </c>
      <c r="J820" s="5" t="str">
        <f>VLOOKUP(I820,Vlookups!A:D,2,FALSE)</f>
        <v>WESTPARK ELEMENTARY SCHOOL</v>
      </c>
      <c r="K820" s="5" t="str">
        <f>VLOOKUP(I820,Vlookups!A:D,3,FALSE)</f>
        <v>WESTPARK K8</v>
      </c>
      <c r="L820" s="5" t="str">
        <f t="shared" si="301"/>
        <v>99</v>
      </c>
      <c r="M820" s="5" t="str">
        <f t="shared" si="302"/>
        <v>937</v>
      </c>
      <c r="N820" s="5" t="str">
        <f>VLOOKUP(M820,Vlookups!G:I,2,FALSE)</f>
        <v>FACILITIES MAINTENANCE &amp; OPS</v>
      </c>
      <c r="O820" s="5" t="str">
        <f>VLOOKUP(M820,Vlookups!G:I,3,FALSE)</f>
        <v>MAINT</v>
      </c>
      <c r="P820" s="6">
        <f t="shared" si="303"/>
        <v>0</v>
      </c>
      <c r="Q820" s="6">
        <f t="shared" si="304"/>
        <v>0</v>
      </c>
      <c r="R820" s="6">
        <f t="shared" si="305"/>
        <v>9247.5</v>
      </c>
      <c r="S820" s="6">
        <f t="shared" si="306"/>
        <v>0</v>
      </c>
      <c r="T820" s="6">
        <f t="shared" si="307"/>
        <v>0</v>
      </c>
      <c r="U820" t="s">
        <v>861</v>
      </c>
      <c r="V820" t="s">
        <v>49</v>
      </c>
      <c r="W820" s="2">
        <v>0</v>
      </c>
      <c r="X820" s="2">
        <v>0</v>
      </c>
      <c r="Y820" s="2">
        <v>9247.5</v>
      </c>
      <c r="Z820" s="3">
        <v>-9247.5</v>
      </c>
      <c r="AA820" s="2">
        <v>0</v>
      </c>
      <c r="AB820" s="2">
        <v>0</v>
      </c>
    </row>
    <row r="821" spans="1:28">
      <c r="A821" s="5" t="str">
        <f t="shared" si="310"/>
        <v>281</v>
      </c>
      <c r="B821" s="5" t="str">
        <f>VLOOKUP(A821,Vlookups!O:P,2,FALSE)</f>
        <v>FED/GRANT</v>
      </c>
      <c r="C821" s="5" t="str">
        <f t="shared" si="308"/>
        <v>E</v>
      </c>
      <c r="D821" s="5" t="str">
        <f t="shared" si="311"/>
        <v>51</v>
      </c>
      <c r="E821" s="5" t="str">
        <f t="shared" si="309"/>
        <v>62--</v>
      </c>
      <c r="F821" s="5" t="str">
        <f>VLOOKUP(E821,Vlookups!K:M,3,FALSE)</f>
        <v>Op Exp</v>
      </c>
      <c r="G821" s="5" t="str">
        <f t="shared" si="298"/>
        <v>6299</v>
      </c>
      <c r="H821" s="5" t="str">
        <f t="shared" si="299"/>
        <v>MISC. CONTRACTED SERVICE</v>
      </c>
      <c r="I821" s="5" t="str">
        <f t="shared" si="300"/>
        <v>016</v>
      </c>
      <c r="J821" s="5" t="str">
        <f>VLOOKUP(I821,Vlookups!A:D,2,FALSE)</f>
        <v>WESTPARK ELEMENTARY SCHOOL</v>
      </c>
      <c r="K821" s="5" t="str">
        <f>VLOOKUP(I821,Vlookups!A:D,3,FALSE)</f>
        <v>WESTPARK K8</v>
      </c>
      <c r="L821" s="5" t="str">
        <f t="shared" si="301"/>
        <v>99</v>
      </c>
      <c r="M821" s="5" t="str">
        <f t="shared" si="302"/>
        <v>937</v>
      </c>
      <c r="N821" s="5" t="str">
        <f>VLOOKUP(M821,Vlookups!G:I,2,FALSE)</f>
        <v>FACILITIES MAINTENANCE &amp; OPS</v>
      </c>
      <c r="O821" s="5" t="str">
        <f>VLOOKUP(M821,Vlookups!G:I,3,FALSE)</f>
        <v>MAINT</v>
      </c>
      <c r="P821" s="6">
        <f t="shared" si="303"/>
        <v>61249.5</v>
      </c>
      <c r="Q821" s="6">
        <f t="shared" si="304"/>
        <v>230817.6</v>
      </c>
      <c r="R821" s="6">
        <f t="shared" si="305"/>
        <v>134848.38</v>
      </c>
      <c r="S821" s="6">
        <f t="shared" si="306"/>
        <v>0</v>
      </c>
      <c r="T821" s="6">
        <f t="shared" si="307"/>
        <v>-61249.5</v>
      </c>
      <c r="U821" t="s">
        <v>862</v>
      </c>
      <c r="V821" t="s">
        <v>49</v>
      </c>
      <c r="W821" s="2">
        <v>61249.5</v>
      </c>
      <c r="X821" s="2">
        <v>230817.6</v>
      </c>
      <c r="Y821" s="2">
        <v>134848.38</v>
      </c>
      <c r="Z821" s="3">
        <v>-304416.48</v>
      </c>
      <c r="AA821" s="2">
        <v>0</v>
      </c>
      <c r="AB821" s="3">
        <v>-61249.5</v>
      </c>
    </row>
    <row r="822" spans="1:28">
      <c r="A822" s="5" t="str">
        <f t="shared" si="310"/>
        <v>281</v>
      </c>
      <c r="B822" s="5" t="str">
        <f>VLOOKUP(A822,Vlookups!O:P,2,FALSE)</f>
        <v>FED/GRANT</v>
      </c>
      <c r="C822" s="5" t="str">
        <f t="shared" si="308"/>
        <v>E</v>
      </c>
      <c r="D822" s="5" t="str">
        <f t="shared" si="311"/>
        <v>51</v>
      </c>
      <c r="E822" s="5" t="str">
        <f t="shared" si="309"/>
        <v>62--</v>
      </c>
      <c r="F822" s="5" t="str">
        <f>VLOOKUP(E822,Vlookups!K:M,3,FALSE)</f>
        <v>Op Exp</v>
      </c>
      <c r="G822" s="5" t="str">
        <f t="shared" si="298"/>
        <v>6299</v>
      </c>
      <c r="H822" s="5" t="str">
        <f t="shared" si="299"/>
        <v>MISC. CONTRACTED SERVICE</v>
      </c>
      <c r="I822" s="5" t="str">
        <f t="shared" si="300"/>
        <v>017</v>
      </c>
      <c r="J822" s="5" t="str">
        <f>VLOOKUP(I822,Vlookups!A:D,2,FALSE)</f>
        <v>WESTPARK MIDDLE SCHOOL</v>
      </c>
      <c r="K822" s="5" t="str">
        <f>VLOOKUP(I822,Vlookups!A:D,3,FALSE)</f>
        <v>WESTPARK K8</v>
      </c>
      <c r="L822" s="5" t="str">
        <f t="shared" si="301"/>
        <v>99</v>
      </c>
      <c r="M822" s="5" t="str">
        <f t="shared" si="302"/>
        <v>937</v>
      </c>
      <c r="N822" s="5" t="str">
        <f>VLOOKUP(M822,Vlookups!G:I,2,FALSE)</f>
        <v>FACILITIES MAINTENANCE &amp; OPS</v>
      </c>
      <c r="O822" s="5" t="str">
        <f>VLOOKUP(M822,Vlookups!G:I,3,FALSE)</f>
        <v>MAINT</v>
      </c>
      <c r="P822" s="6">
        <f t="shared" si="303"/>
        <v>0</v>
      </c>
      <c r="Q822" s="6">
        <f t="shared" si="304"/>
        <v>0</v>
      </c>
      <c r="R822" s="6">
        <f t="shared" si="305"/>
        <v>9247.5</v>
      </c>
      <c r="S822" s="6">
        <f t="shared" si="306"/>
        <v>0</v>
      </c>
      <c r="T822" s="6">
        <f t="shared" si="307"/>
        <v>0</v>
      </c>
      <c r="U822" t="s">
        <v>863</v>
      </c>
      <c r="V822" t="s">
        <v>49</v>
      </c>
      <c r="W822" s="2">
        <v>0</v>
      </c>
      <c r="X822" s="2">
        <v>0</v>
      </c>
      <c r="Y822" s="2">
        <v>9247.5</v>
      </c>
      <c r="Z822" s="3">
        <v>-9247.5</v>
      </c>
      <c r="AA822" s="2">
        <v>0</v>
      </c>
      <c r="AB822" s="2">
        <v>0</v>
      </c>
    </row>
    <row r="823" spans="1:28">
      <c r="A823" s="5" t="str">
        <f t="shared" si="310"/>
        <v>281</v>
      </c>
      <c r="B823" s="5" t="str">
        <f>VLOOKUP(A823,Vlookups!O:P,2,FALSE)</f>
        <v>FED/GRANT</v>
      </c>
      <c r="C823" s="5" t="str">
        <f t="shared" si="308"/>
        <v>E</v>
      </c>
      <c r="D823" s="5" t="str">
        <f t="shared" si="311"/>
        <v>51</v>
      </c>
      <c r="E823" s="5" t="str">
        <f t="shared" si="309"/>
        <v>62--</v>
      </c>
      <c r="F823" s="5" t="str">
        <f>VLOOKUP(E823,Vlookups!K:M,3,FALSE)</f>
        <v>Op Exp</v>
      </c>
      <c r="G823" s="5" t="str">
        <f t="shared" si="298"/>
        <v>6299</v>
      </c>
      <c r="H823" s="5" t="str">
        <f t="shared" si="299"/>
        <v>MISC. CONTRACTED SERVICE</v>
      </c>
      <c r="I823" s="5" t="str">
        <f t="shared" si="300"/>
        <v>017</v>
      </c>
      <c r="J823" s="5" t="str">
        <f>VLOOKUP(I823,Vlookups!A:D,2,FALSE)</f>
        <v>WESTPARK MIDDLE SCHOOL</v>
      </c>
      <c r="K823" s="5" t="str">
        <f>VLOOKUP(I823,Vlookups!A:D,3,FALSE)</f>
        <v>WESTPARK K8</v>
      </c>
      <c r="L823" s="5" t="str">
        <f t="shared" si="301"/>
        <v>99</v>
      </c>
      <c r="M823" s="5" t="str">
        <f t="shared" si="302"/>
        <v>937</v>
      </c>
      <c r="N823" s="5" t="str">
        <f>VLOOKUP(M823,Vlookups!G:I,2,FALSE)</f>
        <v>FACILITIES MAINTENANCE &amp; OPS</v>
      </c>
      <c r="O823" s="5" t="str">
        <f>VLOOKUP(M823,Vlookups!G:I,3,FALSE)</f>
        <v>MAINT</v>
      </c>
      <c r="P823" s="6">
        <f t="shared" si="303"/>
        <v>61033.5</v>
      </c>
      <c r="Q823" s="6">
        <f t="shared" si="304"/>
        <v>0</v>
      </c>
      <c r="R823" s="6">
        <f t="shared" si="305"/>
        <v>0</v>
      </c>
      <c r="S823" s="6">
        <f t="shared" si="306"/>
        <v>0</v>
      </c>
      <c r="T823" s="6">
        <f t="shared" si="307"/>
        <v>-61033.5</v>
      </c>
      <c r="U823" t="s">
        <v>864</v>
      </c>
      <c r="V823" t="s">
        <v>49</v>
      </c>
      <c r="W823" s="2">
        <v>61033.5</v>
      </c>
      <c r="X823" s="2">
        <v>0</v>
      </c>
      <c r="Y823" s="2">
        <v>0</v>
      </c>
      <c r="Z823" s="2">
        <v>61033.5</v>
      </c>
      <c r="AA823" s="2">
        <v>0</v>
      </c>
      <c r="AB823" s="3">
        <v>-61033.5</v>
      </c>
    </row>
    <row r="824" spans="1:28">
      <c r="A824" s="5" t="str">
        <f t="shared" si="310"/>
        <v>281</v>
      </c>
      <c r="B824" s="5" t="str">
        <f>VLOOKUP(A824,Vlookups!O:P,2,FALSE)</f>
        <v>FED/GRANT</v>
      </c>
      <c r="C824" s="5" t="str">
        <f t="shared" si="308"/>
        <v>E</v>
      </c>
      <c r="D824" s="5" t="str">
        <f t="shared" si="311"/>
        <v>51</v>
      </c>
      <c r="E824" s="5" t="str">
        <f t="shared" si="309"/>
        <v>62--</v>
      </c>
      <c r="F824" s="5" t="str">
        <f>VLOOKUP(E824,Vlookups!K:M,3,FALSE)</f>
        <v>Op Exp</v>
      </c>
      <c r="G824" s="5" t="str">
        <f t="shared" si="298"/>
        <v>6299</v>
      </c>
      <c r="H824" s="5" t="str">
        <f t="shared" si="299"/>
        <v>MISC. CONTRACTED SERVICE</v>
      </c>
      <c r="I824" s="5" t="str">
        <f t="shared" si="300"/>
        <v>018</v>
      </c>
      <c r="J824" s="5" t="str">
        <f>VLOOKUP(I824,Vlookups!A:D,2,FALSE)</f>
        <v>KATY/WEST PARK HS</v>
      </c>
      <c r="K824" s="5" t="str">
        <f>VLOOKUP(I824,Vlookups!A:D,3,FALSE)</f>
        <v>KATY WESTPARK HS</v>
      </c>
      <c r="L824" s="5" t="str">
        <f t="shared" si="301"/>
        <v>99</v>
      </c>
      <c r="M824" s="5" t="str">
        <f t="shared" si="302"/>
        <v>937</v>
      </c>
      <c r="N824" s="5" t="str">
        <f>VLOOKUP(M824,Vlookups!G:I,2,FALSE)</f>
        <v>FACILITIES MAINTENANCE &amp; OPS</v>
      </c>
      <c r="O824" s="5" t="str">
        <f>VLOOKUP(M824,Vlookups!G:I,3,FALSE)</f>
        <v>MAINT</v>
      </c>
      <c r="P824" s="6">
        <f t="shared" si="303"/>
        <v>0</v>
      </c>
      <c r="Q824" s="6">
        <f t="shared" si="304"/>
        <v>0</v>
      </c>
      <c r="R824" s="6">
        <f t="shared" si="305"/>
        <v>18125</v>
      </c>
      <c r="S824" s="6">
        <f t="shared" si="306"/>
        <v>0</v>
      </c>
      <c r="T824" s="6">
        <f t="shared" si="307"/>
        <v>0</v>
      </c>
      <c r="U824" t="s">
        <v>865</v>
      </c>
      <c r="V824" t="s">
        <v>49</v>
      </c>
      <c r="W824" s="2">
        <v>0</v>
      </c>
      <c r="X824" s="2">
        <v>0</v>
      </c>
      <c r="Y824" s="2">
        <v>18125</v>
      </c>
      <c r="Z824" s="3">
        <v>-18125</v>
      </c>
      <c r="AA824" s="2">
        <v>0</v>
      </c>
      <c r="AB824" s="2">
        <v>0</v>
      </c>
    </row>
    <row r="825" spans="1:28">
      <c r="A825" s="5" t="str">
        <f t="shared" si="310"/>
        <v>281</v>
      </c>
      <c r="B825" s="5" t="str">
        <f>VLOOKUP(A825,Vlookups!O:P,2,FALSE)</f>
        <v>FED/GRANT</v>
      </c>
      <c r="C825" s="5" t="str">
        <f t="shared" si="308"/>
        <v>E</v>
      </c>
      <c r="D825" s="5" t="str">
        <f t="shared" si="311"/>
        <v>51</v>
      </c>
      <c r="E825" s="5" t="str">
        <f t="shared" si="309"/>
        <v>62--</v>
      </c>
      <c r="F825" s="5" t="str">
        <f>VLOOKUP(E825,Vlookups!K:M,3,FALSE)</f>
        <v>Op Exp</v>
      </c>
      <c r="G825" s="5" t="str">
        <f t="shared" si="298"/>
        <v>6299</v>
      </c>
      <c r="H825" s="5" t="str">
        <f t="shared" si="299"/>
        <v>MISC. CONTRACTED SERVICE</v>
      </c>
      <c r="I825" s="5" t="str">
        <f t="shared" si="300"/>
        <v>018</v>
      </c>
      <c r="J825" s="5" t="str">
        <f>VLOOKUP(I825,Vlookups!A:D,2,FALSE)</f>
        <v>KATY/WEST PARK HS</v>
      </c>
      <c r="K825" s="5" t="str">
        <f>VLOOKUP(I825,Vlookups!A:D,3,FALSE)</f>
        <v>KATY WESTPARK HS</v>
      </c>
      <c r="L825" s="5" t="str">
        <f t="shared" si="301"/>
        <v>99</v>
      </c>
      <c r="M825" s="5" t="str">
        <f t="shared" si="302"/>
        <v>937</v>
      </c>
      <c r="N825" s="5" t="str">
        <f>VLOOKUP(M825,Vlookups!G:I,2,FALSE)</f>
        <v>FACILITIES MAINTENANCE &amp; OPS</v>
      </c>
      <c r="O825" s="5" t="str">
        <f>VLOOKUP(M825,Vlookups!G:I,3,FALSE)</f>
        <v>MAINT</v>
      </c>
      <c r="P825" s="6">
        <f t="shared" si="303"/>
        <v>109625</v>
      </c>
      <c r="Q825" s="6">
        <f t="shared" si="304"/>
        <v>226200</v>
      </c>
      <c r="R825" s="6">
        <f t="shared" si="305"/>
        <v>132149.49</v>
      </c>
      <c r="S825" s="6">
        <f t="shared" si="306"/>
        <v>0</v>
      </c>
      <c r="T825" s="6">
        <f t="shared" si="307"/>
        <v>-109625</v>
      </c>
      <c r="U825" t="s">
        <v>866</v>
      </c>
      <c r="V825" t="s">
        <v>49</v>
      </c>
      <c r="W825" s="2">
        <v>109625</v>
      </c>
      <c r="X825" s="2">
        <v>226200</v>
      </c>
      <c r="Y825" s="2">
        <v>132149.49</v>
      </c>
      <c r="Z825" s="3">
        <v>-248724.49</v>
      </c>
      <c r="AA825" s="2">
        <v>0</v>
      </c>
      <c r="AB825" s="3">
        <v>-109625</v>
      </c>
    </row>
    <row r="826" spans="1:28">
      <c r="A826" s="5" t="str">
        <f t="shared" si="310"/>
        <v>281</v>
      </c>
      <c r="B826" s="5" t="str">
        <f>VLOOKUP(A826,Vlookups!O:P,2,FALSE)</f>
        <v>FED/GRANT</v>
      </c>
      <c r="C826" s="5" t="str">
        <f t="shared" si="308"/>
        <v>E</v>
      </c>
      <c r="D826" s="5" t="str">
        <f t="shared" si="311"/>
        <v>51</v>
      </c>
      <c r="E826" s="5" t="str">
        <f t="shared" si="309"/>
        <v>62--</v>
      </c>
      <c r="F826" s="5" t="str">
        <f>VLOOKUP(E826,Vlookups!K:M,3,FALSE)</f>
        <v>Op Exp</v>
      </c>
      <c r="G826" s="5" t="str">
        <f t="shared" si="298"/>
        <v>6299</v>
      </c>
      <c r="H826" s="5" t="str">
        <f t="shared" si="299"/>
        <v>MISC. CONTRACTED SERVICE</v>
      </c>
      <c r="I826" s="5" t="str">
        <f t="shared" si="300"/>
        <v>019</v>
      </c>
      <c r="J826" s="5" t="str">
        <f>VLOOKUP(I826,Vlookups!A:D,2,FALSE)</f>
        <v>LANCASTER ELEMENTARY</v>
      </c>
      <c r="K826" s="5" t="str">
        <f>VLOOKUP(I826,Vlookups!A:D,3,FALSE)</f>
        <v>LANCASTER K8</v>
      </c>
      <c r="L826" s="5" t="str">
        <f t="shared" si="301"/>
        <v>99</v>
      </c>
      <c r="M826" s="5" t="str">
        <f t="shared" si="302"/>
        <v>937</v>
      </c>
      <c r="N826" s="5" t="str">
        <f>VLOOKUP(M826,Vlookups!G:I,2,FALSE)</f>
        <v>FACILITIES MAINTENANCE &amp; OPS</v>
      </c>
      <c r="O826" s="5" t="str">
        <f>VLOOKUP(M826,Vlookups!G:I,3,FALSE)</f>
        <v>MAINT</v>
      </c>
      <c r="P826" s="6">
        <f t="shared" si="303"/>
        <v>0</v>
      </c>
      <c r="Q826" s="6">
        <f t="shared" si="304"/>
        <v>0</v>
      </c>
      <c r="R826" s="6">
        <f t="shared" si="305"/>
        <v>9400</v>
      </c>
      <c r="S826" s="6">
        <f t="shared" si="306"/>
        <v>0</v>
      </c>
      <c r="T826" s="6">
        <f t="shared" si="307"/>
        <v>0</v>
      </c>
      <c r="U826" t="s">
        <v>867</v>
      </c>
      <c r="V826" t="s">
        <v>49</v>
      </c>
      <c r="W826" s="2">
        <v>0</v>
      </c>
      <c r="X826" s="2">
        <v>0</v>
      </c>
      <c r="Y826" s="2">
        <v>9400</v>
      </c>
      <c r="Z826" s="3">
        <v>-9400</v>
      </c>
      <c r="AA826" s="2">
        <v>0</v>
      </c>
      <c r="AB826" s="2">
        <v>0</v>
      </c>
    </row>
    <row r="827" spans="1:28">
      <c r="A827" s="5" t="str">
        <f t="shared" si="310"/>
        <v>281</v>
      </c>
      <c r="B827" s="5" t="str">
        <f>VLOOKUP(A827,Vlookups!O:P,2,FALSE)</f>
        <v>FED/GRANT</v>
      </c>
      <c r="C827" s="5" t="str">
        <f t="shared" si="308"/>
        <v>E</v>
      </c>
      <c r="D827" s="5" t="str">
        <f t="shared" si="311"/>
        <v>51</v>
      </c>
      <c r="E827" s="5" t="str">
        <f t="shared" si="309"/>
        <v>62--</v>
      </c>
      <c r="F827" s="5" t="str">
        <f>VLOOKUP(E827,Vlookups!K:M,3,FALSE)</f>
        <v>Op Exp</v>
      </c>
      <c r="G827" s="5" t="str">
        <f t="shared" si="298"/>
        <v>6299</v>
      </c>
      <c r="H827" s="5" t="str">
        <f t="shared" si="299"/>
        <v>MISC. CONTRACTED SERVICE</v>
      </c>
      <c r="I827" s="5" t="str">
        <f t="shared" si="300"/>
        <v>019</v>
      </c>
      <c r="J827" s="5" t="str">
        <f>VLOOKUP(I827,Vlookups!A:D,2,FALSE)</f>
        <v>LANCASTER ELEMENTARY</v>
      </c>
      <c r="K827" s="5" t="str">
        <f>VLOOKUP(I827,Vlookups!A:D,3,FALSE)</f>
        <v>LANCASTER K8</v>
      </c>
      <c r="L827" s="5" t="str">
        <f t="shared" si="301"/>
        <v>99</v>
      </c>
      <c r="M827" s="5" t="str">
        <f t="shared" si="302"/>
        <v>937</v>
      </c>
      <c r="N827" s="5" t="str">
        <f>VLOOKUP(M827,Vlookups!G:I,2,FALSE)</f>
        <v>FACILITIES MAINTENANCE &amp; OPS</v>
      </c>
      <c r="O827" s="5" t="str">
        <f>VLOOKUP(M827,Vlookups!G:I,3,FALSE)</f>
        <v>MAINT</v>
      </c>
      <c r="P827" s="6">
        <f t="shared" si="303"/>
        <v>62490</v>
      </c>
      <c r="Q827" s="6">
        <f t="shared" si="304"/>
        <v>234624</v>
      </c>
      <c r="R827" s="6">
        <f t="shared" si="305"/>
        <v>137071.79</v>
      </c>
      <c r="S827" s="6">
        <f t="shared" si="306"/>
        <v>0</v>
      </c>
      <c r="T827" s="6">
        <f t="shared" si="307"/>
        <v>-62490</v>
      </c>
      <c r="U827" t="s">
        <v>868</v>
      </c>
      <c r="V827" t="s">
        <v>49</v>
      </c>
      <c r="W827" s="2">
        <v>62490</v>
      </c>
      <c r="X827" s="2">
        <v>234624</v>
      </c>
      <c r="Y827" s="2">
        <v>137071.79</v>
      </c>
      <c r="Z827" s="3">
        <v>-309205.78999999998</v>
      </c>
      <c r="AA827" s="2">
        <v>0</v>
      </c>
      <c r="AB827" s="3">
        <v>-62490</v>
      </c>
    </row>
    <row r="828" spans="1:28">
      <c r="A828" s="5" t="str">
        <f t="shared" si="310"/>
        <v>281</v>
      </c>
      <c r="B828" s="5" t="str">
        <f>VLOOKUP(A828,Vlookups!O:P,2,FALSE)</f>
        <v>FED/GRANT</v>
      </c>
      <c r="C828" s="5" t="str">
        <f t="shared" si="308"/>
        <v>E</v>
      </c>
      <c r="D828" s="5" t="str">
        <f t="shared" si="311"/>
        <v>51</v>
      </c>
      <c r="E828" s="5" t="str">
        <f t="shared" si="309"/>
        <v>62--</v>
      </c>
      <c r="F828" s="5" t="str">
        <f>VLOOKUP(E828,Vlookups!K:M,3,FALSE)</f>
        <v>Op Exp</v>
      </c>
      <c r="G828" s="5" t="str">
        <f t="shared" si="298"/>
        <v>6299</v>
      </c>
      <c r="H828" s="5" t="str">
        <f t="shared" si="299"/>
        <v>MISC. CONTRACTED SERVICE</v>
      </c>
      <c r="I828" s="5" t="str">
        <f t="shared" si="300"/>
        <v>020</v>
      </c>
      <c r="J828" s="5" t="str">
        <f>VLOOKUP(I828,Vlookups!A:D,2,FALSE)</f>
        <v>LANCASTER MIDDLE SCHOOL</v>
      </c>
      <c r="K828" s="5" t="str">
        <f>VLOOKUP(I828,Vlookups!A:D,3,FALSE)</f>
        <v>LANCASTER K8</v>
      </c>
      <c r="L828" s="5" t="str">
        <f t="shared" si="301"/>
        <v>99</v>
      </c>
      <c r="M828" s="5" t="str">
        <f t="shared" si="302"/>
        <v>937</v>
      </c>
      <c r="N828" s="5" t="str">
        <f>VLOOKUP(M828,Vlookups!G:I,2,FALSE)</f>
        <v>FACILITIES MAINTENANCE &amp; OPS</v>
      </c>
      <c r="O828" s="5" t="str">
        <f>VLOOKUP(M828,Vlookups!G:I,3,FALSE)</f>
        <v>MAINT</v>
      </c>
      <c r="P828" s="6">
        <f t="shared" si="303"/>
        <v>0</v>
      </c>
      <c r="Q828" s="6">
        <f t="shared" si="304"/>
        <v>0</v>
      </c>
      <c r="R828" s="6">
        <f t="shared" si="305"/>
        <v>9400</v>
      </c>
      <c r="S828" s="6">
        <f t="shared" si="306"/>
        <v>0</v>
      </c>
      <c r="T828" s="6">
        <f t="shared" si="307"/>
        <v>0</v>
      </c>
      <c r="U828" t="s">
        <v>869</v>
      </c>
      <c r="V828" t="s">
        <v>49</v>
      </c>
      <c r="W828" s="2">
        <v>0</v>
      </c>
      <c r="X828" s="2">
        <v>0</v>
      </c>
      <c r="Y828" s="2">
        <v>9400</v>
      </c>
      <c r="Z828" s="3">
        <v>-9400</v>
      </c>
      <c r="AA828" s="2">
        <v>0</v>
      </c>
      <c r="AB828" s="2">
        <v>0</v>
      </c>
    </row>
    <row r="829" spans="1:28">
      <c r="A829" s="5" t="str">
        <f t="shared" si="310"/>
        <v>281</v>
      </c>
      <c r="B829" s="5" t="str">
        <f>VLOOKUP(A829,Vlookups!O:P,2,FALSE)</f>
        <v>FED/GRANT</v>
      </c>
      <c r="C829" s="5" t="str">
        <f t="shared" si="308"/>
        <v>E</v>
      </c>
      <c r="D829" s="5" t="str">
        <f t="shared" si="311"/>
        <v>51</v>
      </c>
      <c r="E829" s="5" t="str">
        <f t="shared" si="309"/>
        <v>62--</v>
      </c>
      <c r="F829" s="5" t="str">
        <f>VLOOKUP(E829,Vlookups!K:M,3,FALSE)</f>
        <v>Op Exp</v>
      </c>
      <c r="G829" s="5" t="str">
        <f t="shared" si="298"/>
        <v>6299</v>
      </c>
      <c r="H829" s="5" t="str">
        <f t="shared" si="299"/>
        <v>MISC. CONTRACTED SERVICE</v>
      </c>
      <c r="I829" s="5" t="str">
        <f t="shared" si="300"/>
        <v>020</v>
      </c>
      <c r="J829" s="5" t="str">
        <f>VLOOKUP(I829,Vlookups!A:D,2,FALSE)</f>
        <v>LANCASTER MIDDLE SCHOOL</v>
      </c>
      <c r="K829" s="5" t="str">
        <f>VLOOKUP(I829,Vlookups!A:D,3,FALSE)</f>
        <v>LANCASTER K8</v>
      </c>
      <c r="L829" s="5" t="str">
        <f t="shared" si="301"/>
        <v>99</v>
      </c>
      <c r="M829" s="5" t="str">
        <f t="shared" si="302"/>
        <v>937</v>
      </c>
      <c r="N829" s="5" t="str">
        <f>VLOOKUP(M829,Vlookups!G:I,2,FALSE)</f>
        <v>FACILITIES MAINTENANCE &amp; OPS</v>
      </c>
      <c r="O829" s="5" t="str">
        <f>VLOOKUP(M829,Vlookups!G:I,3,FALSE)</f>
        <v>MAINT</v>
      </c>
      <c r="P829" s="6">
        <f t="shared" si="303"/>
        <v>62040</v>
      </c>
      <c r="Q829" s="6">
        <f t="shared" si="304"/>
        <v>0</v>
      </c>
      <c r="R829" s="6">
        <f t="shared" si="305"/>
        <v>0</v>
      </c>
      <c r="S829" s="6">
        <f t="shared" si="306"/>
        <v>0</v>
      </c>
      <c r="T829" s="6">
        <f t="shared" si="307"/>
        <v>-62040</v>
      </c>
      <c r="U829" t="s">
        <v>870</v>
      </c>
      <c r="V829" t="s">
        <v>49</v>
      </c>
      <c r="W829" s="2">
        <v>62040</v>
      </c>
      <c r="X829" s="2">
        <v>0</v>
      </c>
      <c r="Y829" s="2">
        <v>0</v>
      </c>
      <c r="Z829" s="2">
        <v>62040</v>
      </c>
      <c r="AA829" s="2">
        <v>0</v>
      </c>
      <c r="AB829" s="3">
        <v>-62040</v>
      </c>
    </row>
    <row r="830" spans="1:28">
      <c r="A830" s="5" t="str">
        <f t="shared" si="310"/>
        <v>281</v>
      </c>
      <c r="B830" s="5" t="str">
        <f>VLOOKUP(A830,Vlookups!O:P,2,FALSE)</f>
        <v>FED/GRANT</v>
      </c>
      <c r="C830" s="5" t="str">
        <f t="shared" si="308"/>
        <v>E</v>
      </c>
      <c r="D830" s="5" t="str">
        <f t="shared" si="311"/>
        <v>51</v>
      </c>
      <c r="E830" s="5" t="str">
        <f t="shared" si="309"/>
        <v>62--</v>
      </c>
      <c r="F830" s="5" t="str">
        <f>VLOOKUP(E830,Vlookups!K:M,3,FALSE)</f>
        <v>Op Exp</v>
      </c>
      <c r="G830" s="5" t="str">
        <f t="shared" ref="G830:G872" si="312">MID(U830,10,4)</f>
        <v>6299</v>
      </c>
      <c r="H830" s="5" t="str">
        <f t="shared" ref="H830:H872" si="313">V830</f>
        <v>MISC. CONTRACTED SERVICE</v>
      </c>
      <c r="I830" s="5" t="str">
        <f t="shared" ref="I830:I872" si="314">LEFT(RIGHT(U830,12),3)</f>
        <v>021</v>
      </c>
      <c r="J830" s="5" t="str">
        <f>VLOOKUP(I830,Vlookups!A:D,2,FALSE)</f>
        <v>WOODHAVEN ELEMENTARY</v>
      </c>
      <c r="K830" s="5" t="str">
        <f>VLOOKUP(I830,Vlookups!A:D,3,FALSE)</f>
        <v>WOODHAVEN K8</v>
      </c>
      <c r="L830" s="5" t="str">
        <f t="shared" ref="L830:L872" si="315">LEFT(RIGHT(U830,6),2)</f>
        <v>99</v>
      </c>
      <c r="M830" s="5" t="str">
        <f t="shared" ref="M830:M872" si="316">RIGHT(U830,3)</f>
        <v>937</v>
      </c>
      <c r="N830" s="5" t="str">
        <f>VLOOKUP(M830,Vlookups!G:I,2,FALSE)</f>
        <v>FACILITIES MAINTENANCE &amp; OPS</v>
      </c>
      <c r="O830" s="5" t="str">
        <f>VLOOKUP(M830,Vlookups!G:I,3,FALSE)</f>
        <v>MAINT</v>
      </c>
      <c r="P830" s="6">
        <f t="shared" ref="P830:P872" si="317">W830</f>
        <v>0</v>
      </c>
      <c r="Q830" s="6">
        <f t="shared" ref="Q830:Q872" si="318">X830</f>
        <v>0</v>
      </c>
      <c r="R830" s="6">
        <f t="shared" ref="R830:R872" si="319">Y830</f>
        <v>9462.5</v>
      </c>
      <c r="S830" s="6">
        <f t="shared" ref="S830:S872" si="320">AA830</f>
        <v>0</v>
      </c>
      <c r="T830" s="6">
        <f t="shared" ref="T830:T872" si="321">AB830</f>
        <v>0</v>
      </c>
      <c r="U830" t="s">
        <v>871</v>
      </c>
      <c r="V830" t="s">
        <v>49</v>
      </c>
      <c r="W830" s="2">
        <v>0</v>
      </c>
      <c r="X830" s="2">
        <v>0</v>
      </c>
      <c r="Y830" s="2">
        <v>9462.5</v>
      </c>
      <c r="Z830" s="3">
        <v>-9462.5</v>
      </c>
      <c r="AA830" s="2">
        <v>0</v>
      </c>
      <c r="AB830" s="2">
        <v>0</v>
      </c>
    </row>
    <row r="831" spans="1:28">
      <c r="A831" s="5" t="str">
        <f t="shared" si="310"/>
        <v>281</v>
      </c>
      <c r="B831" s="5" t="str">
        <f>VLOOKUP(A831,Vlookups!O:P,2,FALSE)</f>
        <v>FED/GRANT</v>
      </c>
      <c r="C831" s="5" t="str">
        <f t="shared" si="308"/>
        <v>E</v>
      </c>
      <c r="D831" s="5" t="str">
        <f t="shared" si="311"/>
        <v>51</v>
      </c>
      <c r="E831" s="5" t="str">
        <f t="shared" si="309"/>
        <v>62--</v>
      </c>
      <c r="F831" s="5" t="str">
        <f>VLOOKUP(E831,Vlookups!K:M,3,FALSE)</f>
        <v>Op Exp</v>
      </c>
      <c r="G831" s="5" t="str">
        <f t="shared" si="312"/>
        <v>6299</v>
      </c>
      <c r="H831" s="5" t="str">
        <f t="shared" si="313"/>
        <v>MISC. CONTRACTED SERVICE</v>
      </c>
      <c r="I831" s="5" t="str">
        <f t="shared" si="314"/>
        <v>021</v>
      </c>
      <c r="J831" s="5" t="str">
        <f>VLOOKUP(I831,Vlookups!A:D,2,FALSE)</f>
        <v>WOODHAVEN ELEMENTARY</v>
      </c>
      <c r="K831" s="5" t="str">
        <f>VLOOKUP(I831,Vlookups!A:D,3,FALSE)</f>
        <v>WOODHAVEN K8</v>
      </c>
      <c r="L831" s="5" t="str">
        <f t="shared" si="315"/>
        <v>99</v>
      </c>
      <c r="M831" s="5" t="str">
        <f t="shared" si="316"/>
        <v>937</v>
      </c>
      <c r="N831" s="5" t="str">
        <f>VLOOKUP(M831,Vlookups!G:I,2,FALSE)</f>
        <v>FACILITIES MAINTENANCE &amp; OPS</v>
      </c>
      <c r="O831" s="5" t="str">
        <f>VLOOKUP(M831,Vlookups!G:I,3,FALSE)</f>
        <v>MAINT</v>
      </c>
      <c r="P831" s="6">
        <f t="shared" si="317"/>
        <v>62452.5</v>
      </c>
      <c r="Q831" s="6">
        <f t="shared" si="318"/>
        <v>242424</v>
      </c>
      <c r="R831" s="6">
        <f t="shared" si="319"/>
        <v>141627.85</v>
      </c>
      <c r="S831" s="6">
        <f t="shared" si="320"/>
        <v>0</v>
      </c>
      <c r="T831" s="6">
        <f t="shared" si="321"/>
        <v>-62452.5</v>
      </c>
      <c r="U831" t="s">
        <v>872</v>
      </c>
      <c r="V831" t="s">
        <v>49</v>
      </c>
      <c r="W831" s="2">
        <v>62452.5</v>
      </c>
      <c r="X831" s="2">
        <v>242424</v>
      </c>
      <c r="Y831" s="2">
        <v>141627.85</v>
      </c>
      <c r="Z831" s="3">
        <v>-321599.34999999998</v>
      </c>
      <c r="AA831" s="2">
        <v>0</v>
      </c>
      <c r="AB831" s="3">
        <v>-62452.5</v>
      </c>
    </row>
    <row r="832" spans="1:28">
      <c r="A832" s="5" t="str">
        <f t="shared" si="310"/>
        <v>281</v>
      </c>
      <c r="B832" s="5" t="str">
        <f>VLOOKUP(A832,Vlookups!O:P,2,FALSE)</f>
        <v>FED/GRANT</v>
      </c>
      <c r="C832" s="5" t="str">
        <f t="shared" si="308"/>
        <v>E</v>
      </c>
      <c r="D832" s="5" t="str">
        <f t="shared" si="311"/>
        <v>51</v>
      </c>
      <c r="E832" s="5" t="str">
        <f t="shared" si="309"/>
        <v>62--</v>
      </c>
      <c r="F832" s="5" t="str">
        <f>VLOOKUP(E832,Vlookups!K:M,3,FALSE)</f>
        <v>Op Exp</v>
      </c>
      <c r="G832" s="5" t="str">
        <f t="shared" si="312"/>
        <v>6299</v>
      </c>
      <c r="H832" s="5" t="str">
        <f t="shared" si="313"/>
        <v>MISC. CONTRACTED SERVICE</v>
      </c>
      <c r="I832" s="5" t="str">
        <f t="shared" si="314"/>
        <v>022</v>
      </c>
      <c r="J832" s="5" t="str">
        <f>VLOOKUP(I832,Vlookups!A:D,2,FALSE)</f>
        <v>WOODHAVEN MIDDLE SCHOOL</v>
      </c>
      <c r="K832" s="5" t="str">
        <f>VLOOKUP(I832,Vlookups!A:D,3,FALSE)</f>
        <v>WOODHAVEN K8</v>
      </c>
      <c r="L832" s="5" t="str">
        <f t="shared" si="315"/>
        <v>99</v>
      </c>
      <c r="M832" s="5" t="str">
        <f t="shared" si="316"/>
        <v>937</v>
      </c>
      <c r="N832" s="5" t="str">
        <f>VLOOKUP(M832,Vlookups!G:I,2,FALSE)</f>
        <v>FACILITIES MAINTENANCE &amp; OPS</v>
      </c>
      <c r="O832" s="5" t="str">
        <f>VLOOKUP(M832,Vlookups!G:I,3,FALSE)</f>
        <v>MAINT</v>
      </c>
      <c r="P832" s="6">
        <f t="shared" si="317"/>
        <v>0</v>
      </c>
      <c r="Q832" s="6">
        <f t="shared" si="318"/>
        <v>0</v>
      </c>
      <c r="R832" s="6">
        <f t="shared" si="319"/>
        <v>9462.5</v>
      </c>
      <c r="S832" s="6">
        <f t="shared" si="320"/>
        <v>0</v>
      </c>
      <c r="T832" s="6">
        <f t="shared" si="321"/>
        <v>0</v>
      </c>
      <c r="U832" t="s">
        <v>873</v>
      </c>
      <c r="V832" t="s">
        <v>49</v>
      </c>
      <c r="W832" s="2">
        <v>0</v>
      </c>
      <c r="X832" s="2">
        <v>0</v>
      </c>
      <c r="Y832" s="2">
        <v>9462.5</v>
      </c>
      <c r="Z832" s="3">
        <v>-9462.5</v>
      </c>
      <c r="AA832" s="2">
        <v>0</v>
      </c>
      <c r="AB832" s="2">
        <v>0</v>
      </c>
    </row>
    <row r="833" spans="1:28">
      <c r="A833" s="5" t="str">
        <f t="shared" si="310"/>
        <v>281</v>
      </c>
      <c r="B833" s="5" t="str">
        <f>VLOOKUP(A833,Vlookups!O:P,2,FALSE)</f>
        <v>FED/GRANT</v>
      </c>
      <c r="C833" s="5" t="str">
        <f t="shared" si="308"/>
        <v>E</v>
      </c>
      <c r="D833" s="5" t="str">
        <f t="shared" si="311"/>
        <v>51</v>
      </c>
      <c r="E833" s="5" t="str">
        <f t="shared" si="309"/>
        <v>62--</v>
      </c>
      <c r="F833" s="5" t="str">
        <f>VLOOKUP(E833,Vlookups!K:M,3,FALSE)</f>
        <v>Op Exp</v>
      </c>
      <c r="G833" s="5" t="str">
        <f t="shared" si="312"/>
        <v>6299</v>
      </c>
      <c r="H833" s="5" t="str">
        <f t="shared" si="313"/>
        <v>MISC. CONTRACTED SERVICE</v>
      </c>
      <c r="I833" s="5" t="str">
        <f t="shared" si="314"/>
        <v>022</v>
      </c>
      <c r="J833" s="5" t="str">
        <f>VLOOKUP(I833,Vlookups!A:D,2,FALSE)</f>
        <v>WOODHAVEN MIDDLE SCHOOL</v>
      </c>
      <c r="K833" s="5" t="str">
        <f>VLOOKUP(I833,Vlookups!A:D,3,FALSE)</f>
        <v>WOODHAVEN K8</v>
      </c>
      <c r="L833" s="5" t="str">
        <f t="shared" si="315"/>
        <v>99</v>
      </c>
      <c r="M833" s="5" t="str">
        <f t="shared" si="316"/>
        <v>937</v>
      </c>
      <c r="N833" s="5" t="str">
        <f>VLOOKUP(M833,Vlookups!G:I,2,FALSE)</f>
        <v>FACILITIES MAINTENANCE &amp; OPS</v>
      </c>
      <c r="O833" s="5" t="str">
        <f>VLOOKUP(M833,Vlookups!G:I,3,FALSE)</f>
        <v>MAINT</v>
      </c>
      <c r="P833" s="6">
        <f t="shared" si="317"/>
        <v>62452.5</v>
      </c>
      <c r="Q833" s="6">
        <f t="shared" si="318"/>
        <v>0</v>
      </c>
      <c r="R833" s="6">
        <f t="shared" si="319"/>
        <v>0</v>
      </c>
      <c r="S833" s="6">
        <f t="shared" si="320"/>
        <v>0</v>
      </c>
      <c r="T833" s="6">
        <f t="shared" si="321"/>
        <v>-62452.5</v>
      </c>
      <c r="U833" t="s">
        <v>874</v>
      </c>
      <c r="V833" t="s">
        <v>49</v>
      </c>
      <c r="W833" s="2">
        <v>62452.5</v>
      </c>
      <c r="X833" s="2">
        <v>0</v>
      </c>
      <c r="Y833" s="2">
        <v>0</v>
      </c>
      <c r="Z833" s="2">
        <v>62452.5</v>
      </c>
      <c r="AA833" s="2">
        <v>0</v>
      </c>
      <c r="AB833" s="3">
        <v>-62452.5</v>
      </c>
    </row>
    <row r="834" spans="1:28">
      <c r="A834" s="5" t="str">
        <f t="shared" si="310"/>
        <v>281</v>
      </c>
      <c r="B834" s="5" t="str">
        <f>VLOOKUP(A834,Vlookups!O:P,2,FALSE)</f>
        <v>FED/GRANT</v>
      </c>
      <c r="C834" s="5" t="str">
        <f t="shared" si="308"/>
        <v>E</v>
      </c>
      <c r="D834" s="5" t="str">
        <f t="shared" si="311"/>
        <v>51</v>
      </c>
      <c r="E834" s="5" t="str">
        <f t="shared" si="309"/>
        <v>62--</v>
      </c>
      <c r="F834" s="5" t="str">
        <f>VLOOKUP(E834,Vlookups!K:M,3,FALSE)</f>
        <v>Op Exp</v>
      </c>
      <c r="G834" s="5" t="str">
        <f t="shared" si="312"/>
        <v>6299</v>
      </c>
      <c r="H834" s="5" t="str">
        <f t="shared" si="313"/>
        <v>MISC. CONTRACTED SERVICE</v>
      </c>
      <c r="I834" s="5" t="str">
        <f t="shared" si="314"/>
        <v>023</v>
      </c>
      <c r="J834" s="5" t="str">
        <f>VLOOKUP(I834,Vlookups!A:D,2,FALSE)</f>
        <v>SAGINAW ELEMENTARY</v>
      </c>
      <c r="K834" s="5" t="str">
        <f>VLOOKUP(I834,Vlookups!A:D,3,FALSE)</f>
        <v>SAGINAW K8</v>
      </c>
      <c r="L834" s="5" t="str">
        <f t="shared" si="315"/>
        <v>99</v>
      </c>
      <c r="M834" s="5" t="str">
        <f t="shared" si="316"/>
        <v>937</v>
      </c>
      <c r="N834" s="5" t="str">
        <f>VLOOKUP(M834,Vlookups!G:I,2,FALSE)</f>
        <v>FACILITIES MAINTENANCE &amp; OPS</v>
      </c>
      <c r="O834" s="5" t="str">
        <f>VLOOKUP(M834,Vlookups!G:I,3,FALSE)</f>
        <v>MAINT</v>
      </c>
      <c r="P834" s="6">
        <f t="shared" si="317"/>
        <v>0</v>
      </c>
      <c r="Q834" s="6">
        <f t="shared" si="318"/>
        <v>0</v>
      </c>
      <c r="R834" s="6">
        <f t="shared" si="319"/>
        <v>10242.5</v>
      </c>
      <c r="S834" s="6">
        <f t="shared" si="320"/>
        <v>0</v>
      </c>
      <c r="T834" s="6">
        <f t="shared" si="321"/>
        <v>0</v>
      </c>
      <c r="U834" t="s">
        <v>875</v>
      </c>
      <c r="V834" t="s">
        <v>49</v>
      </c>
      <c r="W834" s="2">
        <v>0</v>
      </c>
      <c r="X834" s="2">
        <v>0</v>
      </c>
      <c r="Y834" s="2">
        <v>10242.5</v>
      </c>
      <c r="Z834" s="3">
        <v>-10242.5</v>
      </c>
      <c r="AA834" s="2">
        <v>0</v>
      </c>
      <c r="AB834" s="2">
        <v>0</v>
      </c>
    </row>
    <row r="835" spans="1:28">
      <c r="A835" s="5" t="str">
        <f t="shared" si="310"/>
        <v>281</v>
      </c>
      <c r="B835" s="5" t="str">
        <f>VLOOKUP(A835,Vlookups!O:P,2,FALSE)</f>
        <v>FED/GRANT</v>
      </c>
      <c r="C835" s="5" t="str">
        <f t="shared" si="308"/>
        <v>E</v>
      </c>
      <c r="D835" s="5" t="str">
        <f t="shared" si="311"/>
        <v>51</v>
      </c>
      <c r="E835" s="5" t="str">
        <f t="shared" si="309"/>
        <v>62--</v>
      </c>
      <c r="F835" s="5" t="str">
        <f>VLOOKUP(E835,Vlookups!K:M,3,FALSE)</f>
        <v>Op Exp</v>
      </c>
      <c r="G835" s="5" t="str">
        <f t="shared" si="312"/>
        <v>6299</v>
      </c>
      <c r="H835" s="5" t="str">
        <f t="shared" si="313"/>
        <v>MISC. CONTRACTED SERVICE</v>
      </c>
      <c r="I835" s="5" t="str">
        <f t="shared" si="314"/>
        <v>023</v>
      </c>
      <c r="J835" s="5" t="str">
        <f>VLOOKUP(I835,Vlookups!A:D,2,FALSE)</f>
        <v>SAGINAW ELEMENTARY</v>
      </c>
      <c r="K835" s="5" t="str">
        <f>VLOOKUP(I835,Vlookups!A:D,3,FALSE)</f>
        <v>SAGINAW K8</v>
      </c>
      <c r="L835" s="5" t="str">
        <f t="shared" si="315"/>
        <v>99</v>
      </c>
      <c r="M835" s="5" t="str">
        <f t="shared" si="316"/>
        <v>937</v>
      </c>
      <c r="N835" s="5" t="str">
        <f>VLOOKUP(M835,Vlookups!G:I,2,FALSE)</f>
        <v>FACILITIES MAINTENANCE &amp; OPS</v>
      </c>
      <c r="O835" s="5" t="str">
        <f>VLOOKUP(M835,Vlookups!G:I,3,FALSE)</f>
        <v>MAINT</v>
      </c>
      <c r="P835" s="6">
        <f t="shared" si="317"/>
        <v>67600.5</v>
      </c>
      <c r="Q835" s="6">
        <f t="shared" si="318"/>
        <v>255652.8</v>
      </c>
      <c r="R835" s="6">
        <f t="shared" si="319"/>
        <v>149357.71</v>
      </c>
      <c r="S835" s="6">
        <f t="shared" si="320"/>
        <v>0</v>
      </c>
      <c r="T835" s="6">
        <f t="shared" si="321"/>
        <v>-67600.5</v>
      </c>
      <c r="U835" t="s">
        <v>876</v>
      </c>
      <c r="V835" t="s">
        <v>49</v>
      </c>
      <c r="W835" s="2">
        <v>67600.5</v>
      </c>
      <c r="X835" s="2">
        <v>255652.8</v>
      </c>
      <c r="Y835" s="2">
        <v>149357.71</v>
      </c>
      <c r="Z835" s="3">
        <v>-337410.01</v>
      </c>
      <c r="AA835" s="2">
        <v>0</v>
      </c>
      <c r="AB835" s="3">
        <v>-67600.5</v>
      </c>
    </row>
    <row r="836" spans="1:28">
      <c r="A836" s="5" t="str">
        <f t="shared" si="310"/>
        <v>281</v>
      </c>
      <c r="B836" s="5" t="str">
        <f>VLOOKUP(A836,Vlookups!O:P,2,FALSE)</f>
        <v>FED/GRANT</v>
      </c>
      <c r="C836" s="5" t="str">
        <f t="shared" si="308"/>
        <v>E</v>
      </c>
      <c r="D836" s="5" t="str">
        <f t="shared" si="311"/>
        <v>51</v>
      </c>
      <c r="E836" s="5" t="str">
        <f t="shared" si="309"/>
        <v>62--</v>
      </c>
      <c r="F836" s="5" t="str">
        <f>VLOOKUP(E836,Vlookups!K:M,3,FALSE)</f>
        <v>Op Exp</v>
      </c>
      <c r="G836" s="5" t="str">
        <f t="shared" si="312"/>
        <v>6299</v>
      </c>
      <c r="H836" s="5" t="str">
        <f t="shared" si="313"/>
        <v>MISC. CONTRACTED SERVICE</v>
      </c>
      <c r="I836" s="5" t="str">
        <f t="shared" si="314"/>
        <v>024</v>
      </c>
      <c r="J836" s="5" t="str">
        <f>VLOOKUP(I836,Vlookups!A:D,2,FALSE)</f>
        <v>SAGINAW MIDDLE SCHOOL</v>
      </c>
      <c r="K836" s="5" t="str">
        <f>VLOOKUP(I836,Vlookups!A:D,3,FALSE)</f>
        <v>SAGINAW K8</v>
      </c>
      <c r="L836" s="5" t="str">
        <f t="shared" si="315"/>
        <v>99</v>
      </c>
      <c r="M836" s="5" t="str">
        <f t="shared" si="316"/>
        <v>937</v>
      </c>
      <c r="N836" s="5" t="str">
        <f>VLOOKUP(M836,Vlookups!G:I,2,FALSE)</f>
        <v>FACILITIES MAINTENANCE &amp; OPS</v>
      </c>
      <c r="O836" s="5" t="str">
        <f>VLOOKUP(M836,Vlookups!G:I,3,FALSE)</f>
        <v>MAINT</v>
      </c>
      <c r="P836" s="6">
        <f t="shared" si="317"/>
        <v>0</v>
      </c>
      <c r="Q836" s="6">
        <f t="shared" si="318"/>
        <v>0</v>
      </c>
      <c r="R836" s="6">
        <f t="shared" si="319"/>
        <v>10242.5</v>
      </c>
      <c r="S836" s="6">
        <f t="shared" si="320"/>
        <v>0</v>
      </c>
      <c r="T836" s="6">
        <f t="shared" si="321"/>
        <v>0</v>
      </c>
      <c r="U836" t="s">
        <v>877</v>
      </c>
      <c r="V836" t="s">
        <v>49</v>
      </c>
      <c r="W836" s="2">
        <v>0</v>
      </c>
      <c r="X836" s="2">
        <v>0</v>
      </c>
      <c r="Y836" s="2">
        <v>10242.5</v>
      </c>
      <c r="Z836" s="3">
        <v>-10242.5</v>
      </c>
      <c r="AA836" s="2">
        <v>0</v>
      </c>
      <c r="AB836" s="2">
        <v>0</v>
      </c>
    </row>
    <row r="837" spans="1:28">
      <c r="A837" s="5" t="str">
        <f t="shared" si="310"/>
        <v>281</v>
      </c>
      <c r="B837" s="5" t="str">
        <f>VLOOKUP(A837,Vlookups!O:P,2,FALSE)</f>
        <v>FED/GRANT</v>
      </c>
      <c r="C837" s="5" t="str">
        <f t="shared" si="308"/>
        <v>E</v>
      </c>
      <c r="D837" s="5" t="str">
        <f t="shared" si="311"/>
        <v>51</v>
      </c>
      <c r="E837" s="5" t="str">
        <f t="shared" si="309"/>
        <v>62--</v>
      </c>
      <c r="F837" s="5" t="str">
        <f>VLOOKUP(E837,Vlookups!K:M,3,FALSE)</f>
        <v>Op Exp</v>
      </c>
      <c r="G837" s="5" t="str">
        <f t="shared" si="312"/>
        <v>6299</v>
      </c>
      <c r="H837" s="5" t="str">
        <f t="shared" si="313"/>
        <v>MISC. CONTRACTED SERVICE</v>
      </c>
      <c r="I837" s="5" t="str">
        <f t="shared" si="314"/>
        <v>024</v>
      </c>
      <c r="J837" s="5" t="str">
        <f>VLOOKUP(I837,Vlookups!A:D,2,FALSE)</f>
        <v>SAGINAW MIDDLE SCHOOL</v>
      </c>
      <c r="K837" s="5" t="str">
        <f>VLOOKUP(I837,Vlookups!A:D,3,FALSE)</f>
        <v>SAGINAW K8</v>
      </c>
      <c r="L837" s="5" t="str">
        <f t="shared" si="315"/>
        <v>99</v>
      </c>
      <c r="M837" s="5" t="str">
        <f t="shared" si="316"/>
        <v>937</v>
      </c>
      <c r="N837" s="5" t="str">
        <f>VLOOKUP(M837,Vlookups!G:I,2,FALSE)</f>
        <v>FACILITIES MAINTENANCE &amp; OPS</v>
      </c>
      <c r="O837" s="5" t="str">
        <f>VLOOKUP(M837,Vlookups!G:I,3,FALSE)</f>
        <v>MAINT</v>
      </c>
      <c r="P837" s="6">
        <f t="shared" si="317"/>
        <v>67600.5</v>
      </c>
      <c r="Q837" s="6">
        <f t="shared" si="318"/>
        <v>0</v>
      </c>
      <c r="R837" s="6">
        <f t="shared" si="319"/>
        <v>0</v>
      </c>
      <c r="S837" s="6">
        <f t="shared" si="320"/>
        <v>0</v>
      </c>
      <c r="T837" s="6">
        <f t="shared" si="321"/>
        <v>-67600.5</v>
      </c>
      <c r="U837" t="s">
        <v>878</v>
      </c>
      <c r="V837" t="s">
        <v>49</v>
      </c>
      <c r="W837" s="2">
        <v>67600.5</v>
      </c>
      <c r="X837" s="2">
        <v>0</v>
      </c>
      <c r="Y837" s="2">
        <v>0</v>
      </c>
      <c r="Z837" s="2">
        <v>67600.5</v>
      </c>
      <c r="AA837" s="2">
        <v>0</v>
      </c>
      <c r="AB837" s="3">
        <v>-67600.5</v>
      </c>
    </row>
    <row r="838" spans="1:28">
      <c r="A838" s="5" t="str">
        <f t="shared" si="310"/>
        <v>281</v>
      </c>
      <c r="B838" s="5" t="str">
        <f>VLOOKUP(A838,Vlookups!O:P,2,FALSE)</f>
        <v>FED/GRANT</v>
      </c>
      <c r="C838" s="5" t="str">
        <f t="shared" si="308"/>
        <v>E</v>
      </c>
      <c r="D838" s="5" t="str">
        <f t="shared" si="311"/>
        <v>51</v>
      </c>
      <c r="E838" s="5" t="str">
        <f t="shared" si="309"/>
        <v>62--</v>
      </c>
      <c r="F838" s="5" t="str">
        <f>VLOOKUP(E838,Vlookups!K:M,3,FALSE)</f>
        <v>Op Exp</v>
      </c>
      <c r="G838" s="5" t="str">
        <f t="shared" si="312"/>
        <v>6299</v>
      </c>
      <c r="H838" s="5" t="str">
        <f t="shared" si="313"/>
        <v>MISC. CONTRACTED SERVICE</v>
      </c>
      <c r="I838" s="5" t="str">
        <f t="shared" si="314"/>
        <v>025</v>
      </c>
      <c r="J838" s="5" t="str">
        <f>VLOOKUP(I838,Vlookups!A:D,2,FALSE)</f>
        <v>WINDMILL LAKES ELEMENTARY</v>
      </c>
      <c r="K838" s="5" t="str">
        <f>VLOOKUP(I838,Vlookups!A:D,3,FALSE)</f>
        <v>WINDMILL LAKES K8</v>
      </c>
      <c r="L838" s="5" t="str">
        <f t="shared" si="315"/>
        <v>99</v>
      </c>
      <c r="M838" s="5" t="str">
        <f t="shared" si="316"/>
        <v>937</v>
      </c>
      <c r="N838" s="5" t="str">
        <f>VLOOKUP(M838,Vlookups!G:I,2,FALSE)</f>
        <v>FACILITIES MAINTENANCE &amp; OPS</v>
      </c>
      <c r="O838" s="5" t="str">
        <f>VLOOKUP(M838,Vlookups!G:I,3,FALSE)</f>
        <v>MAINT</v>
      </c>
      <c r="P838" s="6">
        <f t="shared" si="317"/>
        <v>0</v>
      </c>
      <c r="Q838" s="6">
        <f t="shared" si="318"/>
        <v>0</v>
      </c>
      <c r="R838" s="6">
        <f t="shared" si="319"/>
        <v>9992.5</v>
      </c>
      <c r="S838" s="6">
        <f t="shared" si="320"/>
        <v>0</v>
      </c>
      <c r="T838" s="6">
        <f t="shared" si="321"/>
        <v>0</v>
      </c>
      <c r="U838" t="s">
        <v>879</v>
      </c>
      <c r="V838" t="s">
        <v>49</v>
      </c>
      <c r="W838" s="2">
        <v>0</v>
      </c>
      <c r="X838" s="2">
        <v>0</v>
      </c>
      <c r="Y838" s="2">
        <v>9992.5</v>
      </c>
      <c r="Z838" s="3">
        <v>-9992.5</v>
      </c>
      <c r="AA838" s="2">
        <v>0</v>
      </c>
      <c r="AB838" s="2">
        <v>0</v>
      </c>
    </row>
    <row r="839" spans="1:28">
      <c r="A839" s="5" t="str">
        <f t="shared" si="310"/>
        <v>281</v>
      </c>
      <c r="B839" s="5" t="str">
        <f>VLOOKUP(A839,Vlookups!O:P,2,FALSE)</f>
        <v>FED/GRANT</v>
      </c>
      <c r="C839" s="5" t="str">
        <f t="shared" si="308"/>
        <v>E</v>
      </c>
      <c r="D839" s="5" t="str">
        <f t="shared" si="311"/>
        <v>51</v>
      </c>
      <c r="E839" s="5" t="str">
        <f t="shared" si="309"/>
        <v>62--</v>
      </c>
      <c r="F839" s="5" t="str">
        <f>VLOOKUP(E839,Vlookups!K:M,3,FALSE)</f>
        <v>Op Exp</v>
      </c>
      <c r="G839" s="5" t="str">
        <f t="shared" si="312"/>
        <v>6299</v>
      </c>
      <c r="H839" s="5" t="str">
        <f t="shared" si="313"/>
        <v>MISC. CONTRACTED SERVICE</v>
      </c>
      <c r="I839" s="5" t="str">
        <f t="shared" si="314"/>
        <v>025</v>
      </c>
      <c r="J839" s="5" t="str">
        <f>VLOOKUP(I839,Vlookups!A:D,2,FALSE)</f>
        <v>WINDMILL LAKES ELEMENTARY</v>
      </c>
      <c r="K839" s="5" t="str">
        <f>VLOOKUP(I839,Vlookups!A:D,3,FALSE)</f>
        <v>WINDMILL LAKES K8</v>
      </c>
      <c r="L839" s="5" t="str">
        <f t="shared" si="315"/>
        <v>99</v>
      </c>
      <c r="M839" s="5" t="str">
        <f t="shared" si="316"/>
        <v>937</v>
      </c>
      <c r="N839" s="5" t="str">
        <f>VLOOKUP(M839,Vlookups!G:I,2,FALSE)</f>
        <v>FACILITIES MAINTENANCE &amp; OPS</v>
      </c>
      <c r="O839" s="5" t="str">
        <f>VLOOKUP(M839,Vlookups!G:I,3,FALSE)</f>
        <v>MAINT</v>
      </c>
      <c r="P839" s="6">
        <f t="shared" si="317"/>
        <v>65950.5</v>
      </c>
      <c r="Q839" s="6">
        <f t="shared" si="318"/>
        <v>249412.8</v>
      </c>
      <c r="R839" s="6">
        <f t="shared" si="319"/>
        <v>145710.63</v>
      </c>
      <c r="S839" s="6">
        <f t="shared" si="320"/>
        <v>0</v>
      </c>
      <c r="T839" s="6">
        <f t="shared" si="321"/>
        <v>-65950.5</v>
      </c>
      <c r="U839" t="s">
        <v>880</v>
      </c>
      <c r="V839" t="s">
        <v>49</v>
      </c>
      <c r="W839" s="2">
        <v>65950.5</v>
      </c>
      <c r="X839" s="2">
        <v>249412.8</v>
      </c>
      <c r="Y839" s="2">
        <v>145710.63</v>
      </c>
      <c r="Z839" s="3">
        <v>-329172.93</v>
      </c>
      <c r="AA839" s="2">
        <v>0</v>
      </c>
      <c r="AB839" s="3">
        <v>-65950.5</v>
      </c>
    </row>
    <row r="840" spans="1:28">
      <c r="A840" s="5" t="str">
        <f t="shared" si="310"/>
        <v>281</v>
      </c>
      <c r="B840" s="5" t="str">
        <f>VLOOKUP(A840,Vlookups!O:P,2,FALSE)</f>
        <v>FED/GRANT</v>
      </c>
      <c r="C840" s="5" t="str">
        <f t="shared" si="308"/>
        <v>E</v>
      </c>
      <c r="D840" s="5" t="str">
        <f t="shared" si="311"/>
        <v>51</v>
      </c>
      <c r="E840" s="5" t="str">
        <f t="shared" si="309"/>
        <v>62--</v>
      </c>
      <c r="F840" s="5" t="str">
        <f>VLOOKUP(E840,Vlookups!K:M,3,FALSE)</f>
        <v>Op Exp</v>
      </c>
      <c r="G840" s="5" t="str">
        <f t="shared" si="312"/>
        <v>6299</v>
      </c>
      <c r="H840" s="5" t="str">
        <f t="shared" si="313"/>
        <v>MISC. CONTRACTED SERVICE</v>
      </c>
      <c r="I840" s="5" t="str">
        <f t="shared" si="314"/>
        <v>026</v>
      </c>
      <c r="J840" s="5" t="str">
        <f>VLOOKUP(I840,Vlookups!A:D,2,FALSE)</f>
        <v>WM LAKES MIDDLE SCHOOL</v>
      </c>
      <c r="K840" s="5" t="str">
        <f>VLOOKUP(I840,Vlookups!A:D,3,FALSE)</f>
        <v>WINDMILL LAKES K8</v>
      </c>
      <c r="L840" s="5" t="str">
        <f t="shared" si="315"/>
        <v>99</v>
      </c>
      <c r="M840" s="5" t="str">
        <f t="shared" si="316"/>
        <v>937</v>
      </c>
      <c r="N840" s="5" t="str">
        <f>VLOOKUP(M840,Vlookups!G:I,2,FALSE)</f>
        <v>FACILITIES MAINTENANCE &amp; OPS</v>
      </c>
      <c r="O840" s="5" t="str">
        <f>VLOOKUP(M840,Vlookups!G:I,3,FALSE)</f>
        <v>MAINT</v>
      </c>
      <c r="P840" s="6">
        <f t="shared" si="317"/>
        <v>0</v>
      </c>
      <c r="Q840" s="6">
        <f t="shared" si="318"/>
        <v>0</v>
      </c>
      <c r="R840" s="6">
        <f t="shared" si="319"/>
        <v>9992.5</v>
      </c>
      <c r="S840" s="6">
        <f t="shared" si="320"/>
        <v>0</v>
      </c>
      <c r="T840" s="6">
        <f t="shared" si="321"/>
        <v>0</v>
      </c>
      <c r="U840" t="s">
        <v>881</v>
      </c>
      <c r="V840" t="s">
        <v>49</v>
      </c>
      <c r="W840" s="2">
        <v>0</v>
      </c>
      <c r="X840" s="2">
        <v>0</v>
      </c>
      <c r="Y840" s="2">
        <v>9992.5</v>
      </c>
      <c r="Z840" s="3">
        <v>-9992.5</v>
      </c>
      <c r="AA840" s="2">
        <v>0</v>
      </c>
      <c r="AB840" s="2">
        <v>0</v>
      </c>
    </row>
    <row r="841" spans="1:28">
      <c r="A841" s="5" t="str">
        <f t="shared" si="310"/>
        <v>281</v>
      </c>
      <c r="B841" s="5" t="str">
        <f>VLOOKUP(A841,Vlookups!O:P,2,FALSE)</f>
        <v>FED/GRANT</v>
      </c>
      <c r="C841" s="5" t="str">
        <f t="shared" si="308"/>
        <v>E</v>
      </c>
      <c r="D841" s="5" t="str">
        <f t="shared" si="311"/>
        <v>51</v>
      </c>
      <c r="E841" s="5" t="str">
        <f t="shared" si="309"/>
        <v>62--</v>
      </c>
      <c r="F841" s="5" t="str">
        <f>VLOOKUP(E841,Vlookups!K:M,3,FALSE)</f>
        <v>Op Exp</v>
      </c>
      <c r="G841" s="5" t="str">
        <f t="shared" si="312"/>
        <v>6299</v>
      </c>
      <c r="H841" s="5" t="str">
        <f t="shared" si="313"/>
        <v>MISC. CONTRACTED SERVICE</v>
      </c>
      <c r="I841" s="5" t="str">
        <f t="shared" si="314"/>
        <v>026</v>
      </c>
      <c r="J841" s="5" t="str">
        <f>VLOOKUP(I841,Vlookups!A:D,2,FALSE)</f>
        <v>WM LAKES MIDDLE SCHOOL</v>
      </c>
      <c r="K841" s="5" t="str">
        <f>VLOOKUP(I841,Vlookups!A:D,3,FALSE)</f>
        <v>WINDMILL LAKES K8</v>
      </c>
      <c r="L841" s="5" t="str">
        <f t="shared" si="315"/>
        <v>99</v>
      </c>
      <c r="M841" s="5" t="str">
        <f t="shared" si="316"/>
        <v>937</v>
      </c>
      <c r="N841" s="5" t="str">
        <f>VLOOKUP(M841,Vlookups!G:I,2,FALSE)</f>
        <v>FACILITIES MAINTENANCE &amp; OPS</v>
      </c>
      <c r="O841" s="5" t="str">
        <f>VLOOKUP(M841,Vlookups!G:I,3,FALSE)</f>
        <v>MAINT</v>
      </c>
      <c r="P841" s="6">
        <f t="shared" si="317"/>
        <v>65950.5</v>
      </c>
      <c r="Q841" s="6">
        <f t="shared" si="318"/>
        <v>0</v>
      </c>
      <c r="R841" s="6">
        <f t="shared" si="319"/>
        <v>0</v>
      </c>
      <c r="S841" s="6">
        <f t="shared" si="320"/>
        <v>0</v>
      </c>
      <c r="T841" s="6">
        <f t="shared" si="321"/>
        <v>-65950.5</v>
      </c>
      <c r="U841" t="s">
        <v>882</v>
      </c>
      <c r="V841" t="s">
        <v>49</v>
      </c>
      <c r="W841" s="2">
        <v>65950.5</v>
      </c>
      <c r="X841" s="2">
        <v>0</v>
      </c>
      <c r="Y841" s="2">
        <v>0</v>
      </c>
      <c r="Z841" s="2">
        <v>65950.5</v>
      </c>
      <c r="AA841" s="2">
        <v>0</v>
      </c>
      <c r="AB841" s="3">
        <v>-65950.5</v>
      </c>
    </row>
    <row r="842" spans="1:28">
      <c r="A842" s="5" t="str">
        <f t="shared" si="310"/>
        <v>281</v>
      </c>
      <c r="B842" s="5" t="str">
        <f>VLOOKUP(A842,Vlookups!O:P,2,FALSE)</f>
        <v>FED/GRANT</v>
      </c>
      <c r="C842" s="5" t="str">
        <f t="shared" si="308"/>
        <v>E</v>
      </c>
      <c r="D842" s="5" t="str">
        <f t="shared" si="311"/>
        <v>51</v>
      </c>
      <c r="E842" s="5" t="str">
        <f t="shared" si="309"/>
        <v>62--</v>
      </c>
      <c r="F842" s="5" t="str">
        <f>VLOOKUP(E842,Vlookups!K:M,3,FALSE)</f>
        <v>Op Exp</v>
      </c>
      <c r="G842" s="5" t="str">
        <f t="shared" si="312"/>
        <v>6299</v>
      </c>
      <c r="H842" s="5" t="str">
        <f t="shared" si="313"/>
        <v>MISC. CONTRACTED SERVICE</v>
      </c>
      <c r="I842" s="5" t="str">
        <f t="shared" si="314"/>
        <v>027</v>
      </c>
      <c r="J842" s="5" t="str">
        <f>VLOOKUP(I842,Vlookups!A:D,2,FALSE)</f>
        <v>HOUSTON OREM ELEMENTARY</v>
      </c>
      <c r="K842" s="5" t="str">
        <f>VLOOKUP(I842,Vlookups!A:D,3,FALSE)</f>
        <v>OREM K8</v>
      </c>
      <c r="L842" s="5" t="str">
        <f t="shared" si="315"/>
        <v>99</v>
      </c>
      <c r="M842" s="5" t="str">
        <f t="shared" si="316"/>
        <v>937</v>
      </c>
      <c r="N842" s="5" t="str">
        <f>VLOOKUP(M842,Vlookups!G:I,2,FALSE)</f>
        <v>FACILITIES MAINTENANCE &amp; OPS</v>
      </c>
      <c r="O842" s="5" t="str">
        <f>VLOOKUP(M842,Vlookups!G:I,3,FALSE)</f>
        <v>MAINT</v>
      </c>
      <c r="P842" s="6">
        <f t="shared" si="317"/>
        <v>0</v>
      </c>
      <c r="Q842" s="6">
        <f t="shared" si="318"/>
        <v>0</v>
      </c>
      <c r="R842" s="6">
        <f t="shared" si="319"/>
        <v>9525</v>
      </c>
      <c r="S842" s="6">
        <f t="shared" si="320"/>
        <v>0</v>
      </c>
      <c r="T842" s="6">
        <f t="shared" si="321"/>
        <v>0</v>
      </c>
      <c r="U842" t="s">
        <v>883</v>
      </c>
      <c r="V842" t="s">
        <v>49</v>
      </c>
      <c r="W842" s="2">
        <v>0</v>
      </c>
      <c r="X842" s="2">
        <v>0</v>
      </c>
      <c r="Y842" s="2">
        <v>9525</v>
      </c>
      <c r="Z842" s="3">
        <v>-9525</v>
      </c>
      <c r="AA842" s="2">
        <v>0</v>
      </c>
      <c r="AB842" s="2">
        <v>0</v>
      </c>
    </row>
    <row r="843" spans="1:28">
      <c r="A843" s="5" t="str">
        <f t="shared" si="310"/>
        <v>281</v>
      </c>
      <c r="B843" s="5" t="str">
        <f>VLOOKUP(A843,Vlookups!O:P,2,FALSE)</f>
        <v>FED/GRANT</v>
      </c>
      <c r="C843" s="5" t="str">
        <f t="shared" si="308"/>
        <v>E</v>
      </c>
      <c r="D843" s="5" t="str">
        <f t="shared" si="311"/>
        <v>51</v>
      </c>
      <c r="E843" s="5" t="str">
        <f t="shared" si="309"/>
        <v>62--</v>
      </c>
      <c r="F843" s="5" t="str">
        <f>VLOOKUP(E843,Vlookups!K:M,3,FALSE)</f>
        <v>Op Exp</v>
      </c>
      <c r="G843" s="5" t="str">
        <f t="shared" si="312"/>
        <v>6299</v>
      </c>
      <c r="H843" s="5" t="str">
        <f t="shared" si="313"/>
        <v>MISC. CONTRACTED SERVICE</v>
      </c>
      <c r="I843" s="5" t="str">
        <f t="shared" si="314"/>
        <v>027</v>
      </c>
      <c r="J843" s="5" t="str">
        <f>VLOOKUP(I843,Vlookups!A:D,2,FALSE)</f>
        <v>HOUSTON OREM ELEMENTARY</v>
      </c>
      <c r="K843" s="5" t="str">
        <f>VLOOKUP(I843,Vlookups!A:D,3,FALSE)</f>
        <v>OREM K8</v>
      </c>
      <c r="L843" s="5" t="str">
        <f t="shared" si="315"/>
        <v>99</v>
      </c>
      <c r="M843" s="5" t="str">
        <f t="shared" si="316"/>
        <v>937</v>
      </c>
      <c r="N843" s="5" t="str">
        <f>VLOOKUP(M843,Vlookups!G:I,2,FALSE)</f>
        <v>FACILITIES MAINTENANCE &amp; OPS</v>
      </c>
      <c r="O843" s="5" t="str">
        <f>VLOOKUP(M843,Vlookups!G:I,3,FALSE)</f>
        <v>MAINT</v>
      </c>
      <c r="P843" s="6">
        <f t="shared" si="317"/>
        <v>62865</v>
      </c>
      <c r="Q843" s="6">
        <f t="shared" si="318"/>
        <v>237744</v>
      </c>
      <c r="R843" s="6">
        <f t="shared" si="319"/>
        <v>138894.21</v>
      </c>
      <c r="S843" s="6">
        <f t="shared" si="320"/>
        <v>0</v>
      </c>
      <c r="T843" s="6">
        <f t="shared" si="321"/>
        <v>-62865</v>
      </c>
      <c r="U843" t="s">
        <v>884</v>
      </c>
      <c r="V843" t="s">
        <v>49</v>
      </c>
      <c r="W843" s="2">
        <v>62865</v>
      </c>
      <c r="X843" s="2">
        <v>237744</v>
      </c>
      <c r="Y843" s="2">
        <v>138894.21</v>
      </c>
      <c r="Z843" s="3">
        <v>-313773.21000000002</v>
      </c>
      <c r="AA843" s="2">
        <v>0</v>
      </c>
      <c r="AB843" s="3">
        <v>-62865</v>
      </c>
    </row>
    <row r="844" spans="1:28">
      <c r="A844" s="5" t="str">
        <f t="shared" si="310"/>
        <v>281</v>
      </c>
      <c r="B844" s="5" t="str">
        <f>VLOOKUP(A844,Vlookups!O:P,2,FALSE)</f>
        <v>FED/GRANT</v>
      </c>
      <c r="C844" s="5" t="str">
        <f t="shared" si="308"/>
        <v>E</v>
      </c>
      <c r="D844" s="5" t="str">
        <f t="shared" si="311"/>
        <v>51</v>
      </c>
      <c r="E844" s="5" t="str">
        <f t="shared" si="309"/>
        <v>62--</v>
      </c>
      <c r="F844" s="5" t="str">
        <f>VLOOKUP(E844,Vlookups!K:M,3,FALSE)</f>
        <v>Op Exp</v>
      </c>
      <c r="G844" s="5" t="str">
        <f t="shared" si="312"/>
        <v>6299</v>
      </c>
      <c r="H844" s="5" t="str">
        <f t="shared" si="313"/>
        <v>MISC. CONTRACTED SERVICE</v>
      </c>
      <c r="I844" s="5" t="str">
        <f t="shared" si="314"/>
        <v>028</v>
      </c>
      <c r="J844" s="5" t="str">
        <f>VLOOKUP(I844,Vlookups!A:D,2,FALSE)</f>
        <v>HOUSTON OREM MIDDLE SCHOOL</v>
      </c>
      <c r="K844" s="5" t="str">
        <f>VLOOKUP(I844,Vlookups!A:D,3,FALSE)</f>
        <v>OREM K8</v>
      </c>
      <c r="L844" s="5" t="str">
        <f t="shared" si="315"/>
        <v>99</v>
      </c>
      <c r="M844" s="5" t="str">
        <f t="shared" si="316"/>
        <v>937</v>
      </c>
      <c r="N844" s="5" t="str">
        <f>VLOOKUP(M844,Vlookups!G:I,2,FALSE)</f>
        <v>FACILITIES MAINTENANCE &amp; OPS</v>
      </c>
      <c r="O844" s="5" t="str">
        <f>VLOOKUP(M844,Vlookups!G:I,3,FALSE)</f>
        <v>MAINT</v>
      </c>
      <c r="P844" s="6">
        <f t="shared" si="317"/>
        <v>0</v>
      </c>
      <c r="Q844" s="6">
        <f t="shared" si="318"/>
        <v>0</v>
      </c>
      <c r="R844" s="6">
        <f t="shared" si="319"/>
        <v>9525</v>
      </c>
      <c r="S844" s="6">
        <f t="shared" si="320"/>
        <v>0</v>
      </c>
      <c r="T844" s="6">
        <f t="shared" si="321"/>
        <v>0</v>
      </c>
      <c r="U844" t="s">
        <v>885</v>
      </c>
      <c r="V844" t="s">
        <v>49</v>
      </c>
      <c r="W844" s="2">
        <v>0</v>
      </c>
      <c r="X844" s="2">
        <v>0</v>
      </c>
      <c r="Y844" s="2">
        <v>9525</v>
      </c>
      <c r="Z844" s="3">
        <v>-9525</v>
      </c>
      <c r="AA844" s="2">
        <v>0</v>
      </c>
      <c r="AB844" s="2">
        <v>0</v>
      </c>
    </row>
    <row r="845" spans="1:28">
      <c r="A845" s="5" t="str">
        <f t="shared" si="310"/>
        <v>281</v>
      </c>
      <c r="B845" s="5" t="str">
        <f>VLOOKUP(A845,Vlookups!O:P,2,FALSE)</f>
        <v>FED/GRANT</v>
      </c>
      <c r="C845" s="5" t="str">
        <f t="shared" si="308"/>
        <v>E</v>
      </c>
      <c r="D845" s="5" t="str">
        <f t="shared" si="311"/>
        <v>51</v>
      </c>
      <c r="E845" s="5" t="str">
        <f t="shared" si="309"/>
        <v>62--</v>
      </c>
      <c r="F845" s="5" t="str">
        <f>VLOOKUP(E845,Vlookups!K:M,3,FALSE)</f>
        <v>Op Exp</v>
      </c>
      <c r="G845" s="5" t="str">
        <f t="shared" si="312"/>
        <v>6299</v>
      </c>
      <c r="H845" s="5" t="str">
        <f t="shared" si="313"/>
        <v>MISC. CONTRACTED SERVICE</v>
      </c>
      <c r="I845" s="5" t="str">
        <f t="shared" si="314"/>
        <v>028</v>
      </c>
      <c r="J845" s="5" t="str">
        <f>VLOOKUP(I845,Vlookups!A:D,2,FALSE)</f>
        <v>HOUSTON OREM MIDDLE SCHOOL</v>
      </c>
      <c r="K845" s="5" t="str">
        <f>VLOOKUP(I845,Vlookups!A:D,3,FALSE)</f>
        <v>OREM K8</v>
      </c>
      <c r="L845" s="5" t="str">
        <f t="shared" si="315"/>
        <v>99</v>
      </c>
      <c r="M845" s="5" t="str">
        <f t="shared" si="316"/>
        <v>937</v>
      </c>
      <c r="N845" s="5" t="str">
        <f>VLOOKUP(M845,Vlookups!G:I,2,FALSE)</f>
        <v>FACILITIES MAINTENANCE &amp; OPS</v>
      </c>
      <c r="O845" s="5" t="str">
        <f>VLOOKUP(M845,Vlookups!G:I,3,FALSE)</f>
        <v>MAINT</v>
      </c>
      <c r="P845" s="6">
        <f t="shared" si="317"/>
        <v>62865</v>
      </c>
      <c r="Q845" s="6">
        <f t="shared" si="318"/>
        <v>0</v>
      </c>
      <c r="R845" s="6">
        <f t="shared" si="319"/>
        <v>0</v>
      </c>
      <c r="S845" s="6">
        <f t="shared" si="320"/>
        <v>0</v>
      </c>
      <c r="T845" s="6">
        <f t="shared" si="321"/>
        <v>-62865</v>
      </c>
      <c r="U845" t="s">
        <v>886</v>
      </c>
      <c r="V845" t="s">
        <v>49</v>
      </c>
      <c r="W845" s="2">
        <v>62865</v>
      </c>
      <c r="X845" s="2">
        <v>0</v>
      </c>
      <c r="Y845" s="2">
        <v>0</v>
      </c>
      <c r="Z845" s="2">
        <v>62865</v>
      </c>
      <c r="AA845" s="2">
        <v>0</v>
      </c>
      <c r="AB845" s="3">
        <v>-62865</v>
      </c>
    </row>
    <row r="846" spans="1:28">
      <c r="A846" s="5" t="str">
        <f t="shared" si="310"/>
        <v>281</v>
      </c>
      <c r="B846" s="5" t="str">
        <f>VLOOKUP(A846,Vlookups!O:P,2,FALSE)</f>
        <v>FED/GRANT</v>
      </c>
      <c r="C846" s="5" t="str">
        <f t="shared" si="308"/>
        <v>E</v>
      </c>
      <c r="D846" s="5" t="str">
        <f t="shared" si="311"/>
        <v>51</v>
      </c>
      <c r="E846" s="5" t="str">
        <f t="shared" si="309"/>
        <v>62--</v>
      </c>
      <c r="F846" s="5" t="str">
        <f>VLOOKUP(E846,Vlookups!K:M,3,FALSE)</f>
        <v>Op Exp</v>
      </c>
      <c r="G846" s="5" t="str">
        <f t="shared" si="312"/>
        <v>6299</v>
      </c>
      <c r="H846" s="5" t="str">
        <f t="shared" si="313"/>
        <v>MISC. CONTRACTED SERVICE</v>
      </c>
      <c r="I846" s="5" t="str">
        <f t="shared" si="314"/>
        <v>030</v>
      </c>
      <c r="J846" s="5" t="str">
        <f>VLOOKUP(I846,Vlookups!A:D,2,FALSE)</f>
        <v>COLLEGE STATION ELEMENTARY</v>
      </c>
      <c r="K846" s="5" t="str">
        <f>VLOOKUP(I846,Vlookups!A:D,3,FALSE)</f>
        <v>COLLEGE STATION K8</v>
      </c>
      <c r="L846" s="5" t="str">
        <f t="shared" si="315"/>
        <v>99</v>
      </c>
      <c r="M846" s="5" t="str">
        <f t="shared" si="316"/>
        <v>937</v>
      </c>
      <c r="N846" s="5" t="str">
        <f>VLOOKUP(M846,Vlookups!G:I,2,FALSE)</f>
        <v>FACILITIES MAINTENANCE &amp; OPS</v>
      </c>
      <c r="O846" s="5" t="str">
        <f>VLOOKUP(M846,Vlookups!G:I,3,FALSE)</f>
        <v>MAINT</v>
      </c>
      <c r="P846" s="6">
        <f t="shared" si="317"/>
        <v>0</v>
      </c>
      <c r="Q846" s="6">
        <f t="shared" si="318"/>
        <v>0</v>
      </c>
      <c r="R846" s="6">
        <f t="shared" si="319"/>
        <v>9682.5</v>
      </c>
      <c r="S846" s="6">
        <f t="shared" si="320"/>
        <v>0</v>
      </c>
      <c r="T846" s="6">
        <f t="shared" si="321"/>
        <v>0</v>
      </c>
      <c r="U846" t="s">
        <v>887</v>
      </c>
      <c r="V846" t="s">
        <v>49</v>
      </c>
      <c r="W846" s="2">
        <v>0</v>
      </c>
      <c r="X846" s="2">
        <v>0</v>
      </c>
      <c r="Y846" s="2">
        <v>9682.5</v>
      </c>
      <c r="Z846" s="3">
        <v>-9682.5</v>
      </c>
      <c r="AA846" s="2">
        <v>0</v>
      </c>
      <c r="AB846" s="2">
        <v>0</v>
      </c>
    </row>
    <row r="847" spans="1:28">
      <c r="A847" s="5" t="str">
        <f t="shared" si="310"/>
        <v>281</v>
      </c>
      <c r="B847" s="5" t="str">
        <f>VLOOKUP(A847,Vlookups!O:P,2,FALSE)</f>
        <v>FED/GRANT</v>
      </c>
      <c r="C847" s="5" t="str">
        <f t="shared" si="308"/>
        <v>E</v>
      </c>
      <c r="D847" s="5" t="str">
        <f t="shared" si="311"/>
        <v>51</v>
      </c>
      <c r="E847" s="5" t="str">
        <f t="shared" si="309"/>
        <v>62--</v>
      </c>
      <c r="F847" s="5" t="str">
        <f>VLOOKUP(E847,Vlookups!K:M,3,FALSE)</f>
        <v>Op Exp</v>
      </c>
      <c r="G847" s="5" t="str">
        <f t="shared" si="312"/>
        <v>6299</v>
      </c>
      <c r="H847" s="5" t="str">
        <f t="shared" si="313"/>
        <v>MISC. CONTRACTED SERVICE</v>
      </c>
      <c r="I847" s="5" t="str">
        <f t="shared" si="314"/>
        <v>030</v>
      </c>
      <c r="J847" s="5" t="str">
        <f>VLOOKUP(I847,Vlookups!A:D,2,FALSE)</f>
        <v>COLLEGE STATION ELEMENTARY</v>
      </c>
      <c r="K847" s="5" t="str">
        <f>VLOOKUP(I847,Vlookups!A:D,3,FALSE)</f>
        <v>COLLEGE STATION K8</v>
      </c>
      <c r="L847" s="5" t="str">
        <f t="shared" si="315"/>
        <v>99</v>
      </c>
      <c r="M847" s="5" t="str">
        <f t="shared" si="316"/>
        <v>937</v>
      </c>
      <c r="N847" s="5" t="str">
        <f>VLOOKUP(M847,Vlookups!G:I,2,FALSE)</f>
        <v>FACILITIES MAINTENANCE &amp; OPS</v>
      </c>
      <c r="O847" s="5" t="str">
        <f>VLOOKUP(M847,Vlookups!G:I,3,FALSE)</f>
        <v>MAINT</v>
      </c>
      <c r="P847" s="6">
        <f t="shared" si="317"/>
        <v>63904.5</v>
      </c>
      <c r="Q847" s="6">
        <f t="shared" si="318"/>
        <v>241675.2</v>
      </c>
      <c r="R847" s="6">
        <f t="shared" si="319"/>
        <v>141190.39000000001</v>
      </c>
      <c r="S847" s="6">
        <f t="shared" si="320"/>
        <v>0</v>
      </c>
      <c r="T847" s="6">
        <f t="shared" si="321"/>
        <v>-63904.5</v>
      </c>
      <c r="U847" t="s">
        <v>888</v>
      </c>
      <c r="V847" t="s">
        <v>49</v>
      </c>
      <c r="W847" s="2">
        <v>63904.5</v>
      </c>
      <c r="X847" s="2">
        <v>241675.2</v>
      </c>
      <c r="Y847" s="2">
        <v>141190.39000000001</v>
      </c>
      <c r="Z847" s="3">
        <v>-318961.09000000003</v>
      </c>
      <c r="AA847" s="2">
        <v>0</v>
      </c>
      <c r="AB847" s="3">
        <v>-63904.5</v>
      </c>
    </row>
    <row r="848" spans="1:28">
      <c r="A848" s="5" t="str">
        <f t="shared" si="310"/>
        <v>281</v>
      </c>
      <c r="B848" s="5" t="str">
        <f>VLOOKUP(A848,Vlookups!O:P,2,FALSE)</f>
        <v>FED/GRANT</v>
      </c>
      <c r="C848" s="5" t="str">
        <f t="shared" si="308"/>
        <v>E</v>
      </c>
      <c r="D848" s="5" t="str">
        <f t="shared" si="311"/>
        <v>51</v>
      </c>
      <c r="E848" s="5" t="str">
        <f t="shared" si="309"/>
        <v>62--</v>
      </c>
      <c r="F848" s="5" t="str">
        <f>VLOOKUP(E848,Vlookups!K:M,3,FALSE)</f>
        <v>Op Exp</v>
      </c>
      <c r="G848" s="5" t="str">
        <f t="shared" si="312"/>
        <v>6299</v>
      </c>
      <c r="H848" s="5" t="str">
        <f t="shared" si="313"/>
        <v>MISC. CONTRACTED SERVICE</v>
      </c>
      <c r="I848" s="5" t="str">
        <f t="shared" si="314"/>
        <v>031</v>
      </c>
      <c r="J848" s="5" t="str">
        <f>VLOOKUP(I848,Vlookups!A:D,2,FALSE)</f>
        <v>COLLEGE STATION MIDDLE SCHOOL</v>
      </c>
      <c r="K848" s="5" t="str">
        <f>VLOOKUP(I848,Vlookups!A:D,3,FALSE)</f>
        <v>COLLEGE STATION K8</v>
      </c>
      <c r="L848" s="5" t="str">
        <f t="shared" si="315"/>
        <v>99</v>
      </c>
      <c r="M848" s="5" t="str">
        <f t="shared" si="316"/>
        <v>937</v>
      </c>
      <c r="N848" s="5" t="str">
        <f>VLOOKUP(M848,Vlookups!G:I,2,FALSE)</f>
        <v>FACILITIES MAINTENANCE &amp; OPS</v>
      </c>
      <c r="O848" s="5" t="str">
        <f>VLOOKUP(M848,Vlookups!G:I,3,FALSE)</f>
        <v>MAINT</v>
      </c>
      <c r="P848" s="6">
        <f t="shared" si="317"/>
        <v>0</v>
      </c>
      <c r="Q848" s="6">
        <f t="shared" si="318"/>
        <v>0</v>
      </c>
      <c r="R848" s="6">
        <f t="shared" si="319"/>
        <v>9682.5</v>
      </c>
      <c r="S848" s="6">
        <f t="shared" si="320"/>
        <v>0</v>
      </c>
      <c r="T848" s="6">
        <f t="shared" si="321"/>
        <v>0</v>
      </c>
      <c r="U848" t="s">
        <v>889</v>
      </c>
      <c r="V848" t="s">
        <v>49</v>
      </c>
      <c r="W848" s="2">
        <v>0</v>
      </c>
      <c r="X848" s="2">
        <v>0</v>
      </c>
      <c r="Y848" s="2">
        <v>9682.5</v>
      </c>
      <c r="Z848" s="3">
        <v>-9682.5</v>
      </c>
      <c r="AA848" s="2">
        <v>0</v>
      </c>
      <c r="AB848" s="2">
        <v>0</v>
      </c>
    </row>
    <row r="849" spans="1:28">
      <c r="A849" s="5" t="str">
        <f t="shared" si="310"/>
        <v>281</v>
      </c>
      <c r="B849" s="5" t="str">
        <f>VLOOKUP(A849,Vlookups!O:P,2,FALSE)</f>
        <v>FED/GRANT</v>
      </c>
      <c r="C849" s="5" t="str">
        <f t="shared" si="308"/>
        <v>E</v>
      </c>
      <c r="D849" s="5" t="str">
        <f t="shared" si="311"/>
        <v>51</v>
      </c>
      <c r="E849" s="5" t="str">
        <f t="shared" si="309"/>
        <v>62--</v>
      </c>
      <c r="F849" s="5" t="str">
        <f>VLOOKUP(E849,Vlookups!K:M,3,FALSE)</f>
        <v>Op Exp</v>
      </c>
      <c r="G849" s="5" t="str">
        <f t="shared" si="312"/>
        <v>6299</v>
      </c>
      <c r="H849" s="5" t="str">
        <f t="shared" si="313"/>
        <v>MISC. CONTRACTED SERVICE</v>
      </c>
      <c r="I849" s="5" t="str">
        <f t="shared" si="314"/>
        <v>031</v>
      </c>
      <c r="J849" s="5" t="str">
        <f>VLOOKUP(I849,Vlookups!A:D,2,FALSE)</f>
        <v>COLLEGE STATION MIDDLE SCHOOL</v>
      </c>
      <c r="K849" s="5" t="str">
        <f>VLOOKUP(I849,Vlookups!A:D,3,FALSE)</f>
        <v>COLLEGE STATION K8</v>
      </c>
      <c r="L849" s="5" t="str">
        <f t="shared" si="315"/>
        <v>99</v>
      </c>
      <c r="M849" s="5" t="str">
        <f t="shared" si="316"/>
        <v>937</v>
      </c>
      <c r="N849" s="5" t="str">
        <f>VLOOKUP(M849,Vlookups!G:I,2,FALSE)</f>
        <v>FACILITIES MAINTENANCE &amp; OPS</v>
      </c>
      <c r="O849" s="5" t="str">
        <f>VLOOKUP(M849,Vlookups!G:I,3,FALSE)</f>
        <v>MAINT</v>
      </c>
      <c r="P849" s="6">
        <f t="shared" si="317"/>
        <v>63904.5</v>
      </c>
      <c r="Q849" s="6">
        <f t="shared" si="318"/>
        <v>0</v>
      </c>
      <c r="R849" s="6">
        <f t="shared" si="319"/>
        <v>0</v>
      </c>
      <c r="S849" s="6">
        <f t="shared" si="320"/>
        <v>0</v>
      </c>
      <c r="T849" s="6">
        <f t="shared" si="321"/>
        <v>-63904.5</v>
      </c>
      <c r="U849" t="s">
        <v>890</v>
      </c>
      <c r="V849" t="s">
        <v>49</v>
      </c>
      <c r="W849" s="2">
        <v>63904.5</v>
      </c>
      <c r="X849" s="2">
        <v>0</v>
      </c>
      <c r="Y849" s="2">
        <v>0</v>
      </c>
      <c r="Z849" s="2">
        <v>63904.5</v>
      </c>
      <c r="AA849" s="2">
        <v>0</v>
      </c>
      <c r="AB849" s="3">
        <v>-63904.5</v>
      </c>
    </row>
    <row r="850" spans="1:28">
      <c r="A850" s="5" t="str">
        <f t="shared" si="310"/>
        <v>281</v>
      </c>
      <c r="B850" s="5" t="str">
        <f>VLOOKUP(A850,Vlookups!O:P,2,FALSE)</f>
        <v>FED/GRANT</v>
      </c>
      <c r="C850" s="5" t="str">
        <f t="shared" si="308"/>
        <v>E</v>
      </c>
      <c r="D850" s="5" t="str">
        <f t="shared" si="311"/>
        <v>51</v>
      </c>
      <c r="E850" s="5" t="str">
        <f t="shared" si="309"/>
        <v>62--</v>
      </c>
      <c r="F850" s="5" t="str">
        <f>VLOOKUP(E850,Vlookups!K:M,3,FALSE)</f>
        <v>Op Exp</v>
      </c>
      <c r="G850" s="5" t="str">
        <f t="shared" si="312"/>
        <v>6299</v>
      </c>
      <c r="H850" s="5" t="str">
        <f t="shared" si="313"/>
        <v>MISC. CONTRACTED SERVICE</v>
      </c>
      <c r="I850" s="5" t="str">
        <f t="shared" si="314"/>
        <v>032</v>
      </c>
      <c r="J850" s="5" t="str">
        <f>VLOOKUP(I850,Vlookups!A:D,2,FALSE)</f>
        <v>LANCASTER HS</v>
      </c>
      <c r="K850" s="5" t="str">
        <f>VLOOKUP(I850,Vlookups!A:D,3,FALSE)</f>
        <v>LANCASTER HS</v>
      </c>
      <c r="L850" s="5" t="str">
        <f t="shared" si="315"/>
        <v>99</v>
      </c>
      <c r="M850" s="5" t="str">
        <f t="shared" si="316"/>
        <v>937</v>
      </c>
      <c r="N850" s="5" t="str">
        <f>VLOOKUP(M850,Vlookups!G:I,2,FALSE)</f>
        <v>FACILITIES MAINTENANCE &amp; OPS</v>
      </c>
      <c r="O850" s="5" t="str">
        <f>VLOOKUP(M850,Vlookups!G:I,3,FALSE)</f>
        <v>MAINT</v>
      </c>
      <c r="P850" s="6">
        <f t="shared" si="317"/>
        <v>0</v>
      </c>
      <c r="Q850" s="6">
        <f t="shared" si="318"/>
        <v>0</v>
      </c>
      <c r="R850" s="6">
        <f t="shared" si="319"/>
        <v>9365</v>
      </c>
      <c r="S850" s="6">
        <f t="shared" si="320"/>
        <v>0</v>
      </c>
      <c r="T850" s="6">
        <f t="shared" si="321"/>
        <v>0</v>
      </c>
      <c r="U850" t="s">
        <v>891</v>
      </c>
      <c r="V850" t="s">
        <v>49</v>
      </c>
      <c r="W850" s="2">
        <v>0</v>
      </c>
      <c r="X850" s="2">
        <v>0</v>
      </c>
      <c r="Y850" s="2">
        <v>9365</v>
      </c>
      <c r="Z850" s="3">
        <v>-9365</v>
      </c>
      <c r="AA850" s="2">
        <v>0</v>
      </c>
      <c r="AB850" s="2">
        <v>0</v>
      </c>
    </row>
    <row r="851" spans="1:28">
      <c r="A851" s="5" t="str">
        <f t="shared" si="310"/>
        <v>281</v>
      </c>
      <c r="B851" s="5" t="str">
        <f>VLOOKUP(A851,Vlookups!O:P,2,FALSE)</f>
        <v>FED/GRANT</v>
      </c>
      <c r="C851" s="5" t="str">
        <f t="shared" si="308"/>
        <v>E</v>
      </c>
      <c r="D851" s="5" t="str">
        <f t="shared" si="311"/>
        <v>51</v>
      </c>
      <c r="E851" s="5" t="str">
        <f t="shared" si="309"/>
        <v>62--</v>
      </c>
      <c r="F851" s="5" t="str">
        <f>VLOOKUP(E851,Vlookups!K:M,3,FALSE)</f>
        <v>Op Exp</v>
      </c>
      <c r="G851" s="5" t="str">
        <f t="shared" si="312"/>
        <v>6299</v>
      </c>
      <c r="H851" s="5" t="str">
        <f t="shared" si="313"/>
        <v>MISC. CONTRACTED SERVICE</v>
      </c>
      <c r="I851" s="5" t="str">
        <f t="shared" si="314"/>
        <v>032</v>
      </c>
      <c r="J851" s="5" t="str">
        <f>VLOOKUP(I851,Vlookups!A:D,2,FALSE)</f>
        <v>LANCASTER HS</v>
      </c>
      <c r="K851" s="5" t="str">
        <f>VLOOKUP(I851,Vlookups!A:D,3,FALSE)</f>
        <v>LANCASTER HS</v>
      </c>
      <c r="L851" s="5" t="str">
        <f t="shared" si="315"/>
        <v>99</v>
      </c>
      <c r="M851" s="5" t="str">
        <f t="shared" si="316"/>
        <v>937</v>
      </c>
      <c r="N851" s="5" t="str">
        <f>VLOOKUP(M851,Vlookups!G:I,2,FALSE)</f>
        <v>FACILITIES MAINTENANCE &amp; OPS</v>
      </c>
      <c r="O851" s="5" t="str">
        <f>VLOOKUP(M851,Vlookups!G:I,3,FALSE)</f>
        <v>MAINT</v>
      </c>
      <c r="P851" s="6">
        <f t="shared" si="317"/>
        <v>61809</v>
      </c>
      <c r="Q851" s="6">
        <f t="shared" si="318"/>
        <v>123115.2</v>
      </c>
      <c r="R851" s="6">
        <f t="shared" si="319"/>
        <v>71925.960000000006</v>
      </c>
      <c r="S851" s="6">
        <f t="shared" si="320"/>
        <v>0</v>
      </c>
      <c r="T851" s="6">
        <f t="shared" si="321"/>
        <v>-61809</v>
      </c>
      <c r="U851" t="s">
        <v>892</v>
      </c>
      <c r="V851" t="s">
        <v>49</v>
      </c>
      <c r="W851" s="2">
        <v>61809</v>
      </c>
      <c r="X851" s="2">
        <v>123115.2</v>
      </c>
      <c r="Y851" s="2">
        <v>71925.960000000006</v>
      </c>
      <c r="Z851" s="3">
        <v>-133232.16</v>
      </c>
      <c r="AA851" s="2">
        <v>0</v>
      </c>
      <c r="AB851" s="3">
        <v>-61809</v>
      </c>
    </row>
    <row r="852" spans="1:28">
      <c r="A852" s="5" t="str">
        <f t="shared" si="310"/>
        <v>281</v>
      </c>
      <c r="B852" s="5" t="str">
        <f>VLOOKUP(A852,Vlookups!O:P,2,FALSE)</f>
        <v>FED/GRANT</v>
      </c>
      <c r="C852" s="5" t="str">
        <f t="shared" si="308"/>
        <v>E</v>
      </c>
      <c r="D852" s="5" t="str">
        <f t="shared" si="311"/>
        <v>51</v>
      </c>
      <c r="E852" s="5" t="str">
        <f t="shared" si="309"/>
        <v>62--</v>
      </c>
      <c r="F852" s="5" t="str">
        <f>VLOOKUP(E852,Vlookups!K:M,3,FALSE)</f>
        <v>Op Exp</v>
      </c>
      <c r="G852" s="5" t="str">
        <f t="shared" si="312"/>
        <v>6299</v>
      </c>
      <c r="H852" s="5" t="str">
        <f t="shared" si="313"/>
        <v>MISC. CONTRACTED SERVICE</v>
      </c>
      <c r="I852" s="5" t="str">
        <f t="shared" si="314"/>
        <v>033</v>
      </c>
      <c r="J852" s="5" t="str">
        <f>VLOOKUP(I852,Vlookups!A:D,2,FALSE)</f>
        <v>WINDMILL LAKES HS</v>
      </c>
      <c r="K852" s="5" t="str">
        <f>VLOOKUP(I852,Vlookups!A:D,3,FALSE)</f>
        <v>WINDMILL LAKES HS</v>
      </c>
      <c r="L852" s="5" t="str">
        <f t="shared" si="315"/>
        <v>99</v>
      </c>
      <c r="M852" s="5" t="str">
        <f t="shared" si="316"/>
        <v>937</v>
      </c>
      <c r="N852" s="5" t="str">
        <f>VLOOKUP(M852,Vlookups!G:I,2,FALSE)</f>
        <v>FACILITIES MAINTENANCE &amp; OPS</v>
      </c>
      <c r="O852" s="5" t="str">
        <f>VLOOKUP(M852,Vlookups!G:I,3,FALSE)</f>
        <v>MAINT</v>
      </c>
      <c r="P852" s="6">
        <f t="shared" si="317"/>
        <v>0</v>
      </c>
      <c r="Q852" s="6">
        <f t="shared" si="318"/>
        <v>0</v>
      </c>
      <c r="R852" s="6">
        <f t="shared" si="319"/>
        <v>20750</v>
      </c>
      <c r="S852" s="6">
        <f t="shared" si="320"/>
        <v>0</v>
      </c>
      <c r="T852" s="6">
        <f t="shared" si="321"/>
        <v>0</v>
      </c>
      <c r="U852" t="s">
        <v>893</v>
      </c>
      <c r="V852" t="s">
        <v>49</v>
      </c>
      <c r="W852" s="2">
        <v>0</v>
      </c>
      <c r="X852" s="2">
        <v>0</v>
      </c>
      <c r="Y852" s="2">
        <v>20750</v>
      </c>
      <c r="Z852" s="3">
        <v>-20750</v>
      </c>
      <c r="AA852" s="2">
        <v>0</v>
      </c>
      <c r="AB852" s="2">
        <v>0</v>
      </c>
    </row>
    <row r="853" spans="1:28">
      <c r="A853" s="5" t="str">
        <f t="shared" si="310"/>
        <v>281</v>
      </c>
      <c r="B853" s="5" t="str">
        <f>VLOOKUP(A853,Vlookups!O:P,2,FALSE)</f>
        <v>FED/GRANT</v>
      </c>
      <c r="C853" s="5" t="str">
        <f t="shared" si="308"/>
        <v>E</v>
      </c>
      <c r="D853" s="5" t="str">
        <f t="shared" si="311"/>
        <v>51</v>
      </c>
      <c r="E853" s="5" t="str">
        <f t="shared" si="309"/>
        <v>62--</v>
      </c>
      <c r="F853" s="5" t="str">
        <f>VLOOKUP(E853,Vlookups!K:M,3,FALSE)</f>
        <v>Op Exp</v>
      </c>
      <c r="G853" s="5" t="str">
        <f t="shared" si="312"/>
        <v>6299</v>
      </c>
      <c r="H853" s="5" t="str">
        <f t="shared" si="313"/>
        <v>MISC. CONTRACTED SERVICE</v>
      </c>
      <c r="I853" s="5" t="str">
        <f t="shared" si="314"/>
        <v>033</v>
      </c>
      <c r="J853" s="5" t="str">
        <f>VLOOKUP(I853,Vlookups!A:D,2,FALSE)</f>
        <v>WINDMILL LAKES HS</v>
      </c>
      <c r="K853" s="5" t="str">
        <f>VLOOKUP(I853,Vlookups!A:D,3,FALSE)</f>
        <v>WINDMILL LAKES HS</v>
      </c>
      <c r="L853" s="5" t="str">
        <f t="shared" si="315"/>
        <v>99</v>
      </c>
      <c r="M853" s="5" t="str">
        <f t="shared" si="316"/>
        <v>937</v>
      </c>
      <c r="N853" s="5" t="str">
        <f>VLOOKUP(M853,Vlookups!G:I,2,FALSE)</f>
        <v>FACILITIES MAINTENANCE &amp; OPS</v>
      </c>
      <c r="O853" s="5" t="str">
        <f>VLOOKUP(M853,Vlookups!G:I,3,FALSE)</f>
        <v>MAINT</v>
      </c>
      <c r="P853" s="6">
        <f t="shared" si="317"/>
        <v>139350</v>
      </c>
      <c r="Q853" s="6">
        <f t="shared" si="318"/>
        <v>436637.76</v>
      </c>
      <c r="R853" s="6">
        <f t="shared" si="319"/>
        <v>255091.39</v>
      </c>
      <c r="S853" s="6">
        <f t="shared" si="320"/>
        <v>0</v>
      </c>
      <c r="T853" s="6">
        <f t="shared" si="321"/>
        <v>-139350</v>
      </c>
      <c r="U853" t="s">
        <v>894</v>
      </c>
      <c r="V853" t="s">
        <v>49</v>
      </c>
      <c r="W853" s="2">
        <v>139350</v>
      </c>
      <c r="X853" s="2">
        <v>436637.76</v>
      </c>
      <c r="Y853" s="2">
        <v>255091.39</v>
      </c>
      <c r="Z853" s="3">
        <v>-552379.15</v>
      </c>
      <c r="AA853" s="2">
        <v>0</v>
      </c>
      <c r="AB853" s="3">
        <v>-139350</v>
      </c>
    </row>
    <row r="854" spans="1:28">
      <c r="A854" s="5" t="str">
        <f t="shared" si="310"/>
        <v>281</v>
      </c>
      <c r="B854" s="5" t="str">
        <f>VLOOKUP(A854,Vlookups!O:P,2,FALSE)</f>
        <v>FED/GRANT</v>
      </c>
      <c r="C854" s="5" t="str">
        <f t="shared" si="308"/>
        <v>E</v>
      </c>
      <c r="D854" s="5" t="str">
        <f t="shared" si="311"/>
        <v>51</v>
      </c>
      <c r="E854" s="5" t="str">
        <f t="shared" si="309"/>
        <v>62--</v>
      </c>
      <c r="F854" s="5" t="str">
        <f>VLOOKUP(E854,Vlookups!K:M,3,FALSE)</f>
        <v>Op Exp</v>
      </c>
      <c r="G854" s="5" t="str">
        <f t="shared" si="312"/>
        <v>6299</v>
      </c>
      <c r="H854" s="5" t="str">
        <f t="shared" si="313"/>
        <v>MISC. CONTRACTED SERVICE</v>
      </c>
      <c r="I854" s="5" t="str">
        <f t="shared" si="314"/>
        <v>034</v>
      </c>
      <c r="J854" s="5" t="str">
        <f>VLOOKUP(I854,Vlookups!A:D,2,FALSE)</f>
        <v>AGGIELAND HIGH SCHOOL</v>
      </c>
      <c r="K854" s="5" t="str">
        <f>VLOOKUP(I854,Vlookups!A:D,3,FALSE)</f>
        <v>AGGIELAND HS</v>
      </c>
      <c r="L854" s="5" t="str">
        <f t="shared" si="315"/>
        <v>99</v>
      </c>
      <c r="M854" s="5" t="str">
        <f t="shared" si="316"/>
        <v>937</v>
      </c>
      <c r="N854" s="5" t="str">
        <f>VLOOKUP(M854,Vlookups!G:I,2,FALSE)</f>
        <v>FACILITIES MAINTENANCE &amp; OPS</v>
      </c>
      <c r="O854" s="5" t="str">
        <f>VLOOKUP(M854,Vlookups!G:I,3,FALSE)</f>
        <v>MAINT</v>
      </c>
      <c r="P854" s="6">
        <f t="shared" si="317"/>
        <v>0</v>
      </c>
      <c r="Q854" s="6">
        <f t="shared" si="318"/>
        <v>0</v>
      </c>
      <c r="R854" s="6">
        <f t="shared" si="319"/>
        <v>9995</v>
      </c>
      <c r="S854" s="6">
        <f t="shared" si="320"/>
        <v>0</v>
      </c>
      <c r="T854" s="6">
        <f t="shared" si="321"/>
        <v>0</v>
      </c>
      <c r="U854" t="s">
        <v>895</v>
      </c>
      <c r="V854" t="s">
        <v>49</v>
      </c>
      <c r="W854" s="2">
        <v>0</v>
      </c>
      <c r="X854" s="2">
        <v>0</v>
      </c>
      <c r="Y854" s="2">
        <v>9995</v>
      </c>
      <c r="Z854" s="3">
        <v>-9995</v>
      </c>
      <c r="AA854" s="2">
        <v>0</v>
      </c>
      <c r="AB854" s="2">
        <v>0</v>
      </c>
    </row>
    <row r="855" spans="1:28">
      <c r="A855" s="5" t="str">
        <f t="shared" si="310"/>
        <v>281</v>
      </c>
      <c r="B855" s="5" t="str">
        <f>VLOOKUP(A855,Vlookups!O:P,2,FALSE)</f>
        <v>FED/GRANT</v>
      </c>
      <c r="C855" s="5" t="str">
        <f t="shared" si="308"/>
        <v>E</v>
      </c>
      <c r="D855" s="5" t="str">
        <f t="shared" si="311"/>
        <v>51</v>
      </c>
      <c r="E855" s="5" t="str">
        <f t="shared" si="309"/>
        <v>62--</v>
      </c>
      <c r="F855" s="5" t="str">
        <f>VLOOKUP(E855,Vlookups!K:M,3,FALSE)</f>
        <v>Op Exp</v>
      </c>
      <c r="G855" s="5" t="str">
        <f t="shared" si="312"/>
        <v>6299</v>
      </c>
      <c r="H855" s="5" t="str">
        <f t="shared" si="313"/>
        <v>MISC. CONTRACTED SERVICE</v>
      </c>
      <c r="I855" s="5" t="str">
        <f t="shared" si="314"/>
        <v>034</v>
      </c>
      <c r="J855" s="5" t="str">
        <f>VLOOKUP(I855,Vlookups!A:D,2,FALSE)</f>
        <v>AGGIELAND HIGH SCHOOL</v>
      </c>
      <c r="K855" s="5" t="str">
        <f>VLOOKUP(I855,Vlookups!A:D,3,FALSE)</f>
        <v>AGGIELAND HS</v>
      </c>
      <c r="L855" s="5" t="str">
        <f t="shared" si="315"/>
        <v>99</v>
      </c>
      <c r="M855" s="5" t="str">
        <f t="shared" si="316"/>
        <v>937</v>
      </c>
      <c r="N855" s="5" t="str">
        <f>VLOOKUP(M855,Vlookups!G:I,2,FALSE)</f>
        <v>FACILITIES MAINTENANCE &amp; OPS</v>
      </c>
      <c r="O855" s="5" t="str">
        <f>VLOOKUP(M855,Vlookups!G:I,3,FALSE)</f>
        <v>MAINT</v>
      </c>
      <c r="P855" s="6">
        <f t="shared" si="317"/>
        <v>65967</v>
      </c>
      <c r="Q855" s="6">
        <f t="shared" si="318"/>
        <v>130977.60000000001</v>
      </c>
      <c r="R855" s="6">
        <f t="shared" si="319"/>
        <v>76518.77</v>
      </c>
      <c r="S855" s="6">
        <f t="shared" si="320"/>
        <v>0</v>
      </c>
      <c r="T855" s="6">
        <f t="shared" si="321"/>
        <v>-65967</v>
      </c>
      <c r="U855" t="s">
        <v>896</v>
      </c>
      <c r="V855" t="s">
        <v>49</v>
      </c>
      <c r="W855" s="2">
        <v>65967</v>
      </c>
      <c r="X855" s="2">
        <v>130977.60000000001</v>
      </c>
      <c r="Y855" s="2">
        <v>76518.77</v>
      </c>
      <c r="Z855" s="3">
        <v>-141529.37</v>
      </c>
      <c r="AA855" s="2">
        <v>0</v>
      </c>
      <c r="AB855" s="3">
        <v>-65967</v>
      </c>
    </row>
    <row r="856" spans="1:28">
      <c r="A856" s="5" t="str">
        <f t="shared" si="310"/>
        <v>281</v>
      </c>
      <c r="B856" s="5" t="str">
        <f>VLOOKUP(A856,Vlookups!O:P,2,FALSE)</f>
        <v>FED/GRANT</v>
      </c>
      <c r="C856" s="5" t="str">
        <f t="shared" si="308"/>
        <v>E</v>
      </c>
      <c r="D856" s="5" t="str">
        <f t="shared" si="311"/>
        <v>51</v>
      </c>
      <c r="E856" s="5" t="str">
        <f t="shared" si="309"/>
        <v>62--</v>
      </c>
      <c r="F856" s="5" t="str">
        <f>VLOOKUP(E856,Vlookups!K:M,3,FALSE)</f>
        <v>Op Exp</v>
      </c>
      <c r="G856" s="5" t="str">
        <f t="shared" si="312"/>
        <v>6299</v>
      </c>
      <c r="H856" s="5" t="str">
        <f t="shared" si="313"/>
        <v>MISC. CONTRACTED SERVICE</v>
      </c>
      <c r="I856" s="5" t="str">
        <f t="shared" si="314"/>
        <v>041</v>
      </c>
      <c r="J856" s="5" t="str">
        <f>VLOOKUP(I856,Vlookups!A:D,2,FALSE)</f>
        <v>BG Rarmiez Middle School</v>
      </c>
      <c r="K856" s="5" t="str">
        <f>VLOOKUP(I856,Vlookups!A:D,3,FALSE)</f>
        <v>BG RAMIREZ K8</v>
      </c>
      <c r="L856" s="5" t="str">
        <f t="shared" si="315"/>
        <v>99</v>
      </c>
      <c r="M856" s="5" t="str">
        <f t="shared" si="316"/>
        <v>937</v>
      </c>
      <c r="N856" s="5" t="str">
        <f>VLOOKUP(M856,Vlookups!G:I,2,FALSE)</f>
        <v>FACILITIES MAINTENANCE &amp; OPS</v>
      </c>
      <c r="O856" s="5" t="str">
        <f>VLOOKUP(M856,Vlookups!G:I,3,FALSE)</f>
        <v>MAINT</v>
      </c>
      <c r="P856" s="6">
        <f t="shared" si="317"/>
        <v>0</v>
      </c>
      <c r="Q856" s="6">
        <f t="shared" si="318"/>
        <v>0</v>
      </c>
      <c r="R856" s="6">
        <f t="shared" si="319"/>
        <v>9682.5</v>
      </c>
      <c r="S856" s="6">
        <f t="shared" si="320"/>
        <v>0</v>
      </c>
      <c r="T856" s="6">
        <f t="shared" si="321"/>
        <v>0</v>
      </c>
      <c r="U856" t="s">
        <v>897</v>
      </c>
      <c r="V856" t="s">
        <v>49</v>
      </c>
      <c r="W856" s="2">
        <v>0</v>
      </c>
      <c r="X856" s="2">
        <v>0</v>
      </c>
      <c r="Y856" s="2">
        <v>9682.5</v>
      </c>
      <c r="Z856" s="3">
        <v>-9682.5</v>
      </c>
      <c r="AA856" s="2">
        <v>0</v>
      </c>
      <c r="AB856" s="2">
        <v>0</v>
      </c>
    </row>
    <row r="857" spans="1:28">
      <c r="A857" s="5" t="str">
        <f t="shared" si="310"/>
        <v>281</v>
      </c>
      <c r="B857" s="5" t="str">
        <f>VLOOKUP(A857,Vlookups!O:P,2,FALSE)</f>
        <v>FED/GRANT</v>
      </c>
      <c r="C857" s="5" t="str">
        <f t="shared" si="308"/>
        <v>E</v>
      </c>
      <c r="D857" s="5" t="str">
        <f t="shared" si="311"/>
        <v>51</v>
      </c>
      <c r="E857" s="5" t="str">
        <f t="shared" si="309"/>
        <v>62--</v>
      </c>
      <c r="F857" s="5" t="str">
        <f>VLOOKUP(E857,Vlookups!K:M,3,FALSE)</f>
        <v>Op Exp</v>
      </c>
      <c r="G857" s="5" t="str">
        <f t="shared" si="312"/>
        <v>6299</v>
      </c>
      <c r="H857" s="5" t="str">
        <f t="shared" si="313"/>
        <v>MISC. CONTRACTED SERVICE</v>
      </c>
      <c r="I857" s="5" t="str">
        <f t="shared" si="314"/>
        <v>042</v>
      </c>
      <c r="J857" s="5" t="str">
        <f>VLOOKUP(I857,Vlookups!A:D,2,FALSE)</f>
        <v>BG Ramirez Elementary</v>
      </c>
      <c r="K857" s="5" t="str">
        <f>VLOOKUP(I857,Vlookups!A:D,3,FALSE)</f>
        <v>BG RAMIREZ K8</v>
      </c>
      <c r="L857" s="5" t="str">
        <f t="shared" si="315"/>
        <v>99</v>
      </c>
      <c r="M857" s="5" t="str">
        <f t="shared" si="316"/>
        <v>937</v>
      </c>
      <c r="N857" s="5" t="str">
        <f>VLOOKUP(M857,Vlookups!G:I,2,FALSE)</f>
        <v>FACILITIES MAINTENANCE &amp; OPS</v>
      </c>
      <c r="O857" s="5" t="str">
        <f>VLOOKUP(M857,Vlookups!G:I,3,FALSE)</f>
        <v>MAINT</v>
      </c>
      <c r="P857" s="6">
        <f t="shared" si="317"/>
        <v>0</v>
      </c>
      <c r="Q857" s="6">
        <f t="shared" si="318"/>
        <v>0</v>
      </c>
      <c r="R857" s="6">
        <f t="shared" si="319"/>
        <v>51521.7</v>
      </c>
      <c r="S857" s="6">
        <f t="shared" si="320"/>
        <v>0</v>
      </c>
      <c r="T857" s="6">
        <f t="shared" si="321"/>
        <v>0</v>
      </c>
      <c r="U857" t="s">
        <v>898</v>
      </c>
      <c r="V857" t="s">
        <v>49</v>
      </c>
      <c r="W857" s="2">
        <v>0</v>
      </c>
      <c r="X857" s="2">
        <v>0</v>
      </c>
      <c r="Y857" s="2">
        <v>51521.7</v>
      </c>
      <c r="Z857" s="3">
        <v>-51521.7</v>
      </c>
      <c r="AA857" s="2">
        <v>0</v>
      </c>
      <c r="AB857" s="2">
        <v>0</v>
      </c>
    </row>
    <row r="858" spans="1:28">
      <c r="A858" s="5" t="str">
        <f t="shared" si="310"/>
        <v>281</v>
      </c>
      <c r="B858" s="5" t="str">
        <f>VLOOKUP(A858,Vlookups!O:P,2,FALSE)</f>
        <v>FED/GRANT</v>
      </c>
      <c r="C858" s="5" t="str">
        <f t="shared" si="308"/>
        <v>E</v>
      </c>
      <c r="D858" s="5" t="str">
        <f t="shared" si="311"/>
        <v>51</v>
      </c>
      <c r="E858" s="5" t="str">
        <f t="shared" si="309"/>
        <v>62--</v>
      </c>
      <c r="F858" s="5" t="str">
        <f>VLOOKUP(E858,Vlookups!K:M,3,FALSE)</f>
        <v>Op Exp</v>
      </c>
      <c r="G858" s="5" t="str">
        <f t="shared" si="312"/>
        <v>6299</v>
      </c>
      <c r="H858" s="5" t="str">
        <f t="shared" si="313"/>
        <v>MISC. CONTRACTED SERVICE</v>
      </c>
      <c r="I858" s="5" t="str">
        <f t="shared" si="314"/>
        <v>043</v>
      </c>
      <c r="J858" s="5" t="str">
        <f>VLOOKUP(I858,Vlookups!A:D,2,FALSE)</f>
        <v>MSG Ramirez Elementary</v>
      </c>
      <c r="K858" s="5" t="str">
        <f>VLOOKUP(I858,Vlookups!A:D,3,FALSE)</f>
        <v>MSG RAMIREZ K8</v>
      </c>
      <c r="L858" s="5" t="str">
        <f t="shared" si="315"/>
        <v>99</v>
      </c>
      <c r="M858" s="5" t="str">
        <f t="shared" si="316"/>
        <v>937</v>
      </c>
      <c r="N858" s="5" t="str">
        <f>VLOOKUP(M858,Vlookups!G:I,2,FALSE)</f>
        <v>FACILITIES MAINTENANCE &amp; OPS</v>
      </c>
      <c r="O858" s="5" t="str">
        <f>VLOOKUP(M858,Vlookups!G:I,3,FALSE)</f>
        <v>MAINT</v>
      </c>
      <c r="P858" s="6">
        <f t="shared" si="317"/>
        <v>0</v>
      </c>
      <c r="Q858" s="6">
        <f t="shared" si="318"/>
        <v>0</v>
      </c>
      <c r="R858" s="6">
        <f t="shared" si="319"/>
        <v>22479.599999999999</v>
      </c>
      <c r="S858" s="6">
        <f t="shared" si="320"/>
        <v>0</v>
      </c>
      <c r="T858" s="6">
        <f t="shared" si="321"/>
        <v>0</v>
      </c>
      <c r="U858" t="s">
        <v>899</v>
      </c>
      <c r="V858" t="s">
        <v>49</v>
      </c>
      <c r="W858" s="2">
        <v>0</v>
      </c>
      <c r="X858" s="2">
        <v>0</v>
      </c>
      <c r="Y858" s="2">
        <v>22479.599999999999</v>
      </c>
      <c r="Z858" s="3">
        <v>-22479.599999999999</v>
      </c>
      <c r="AA858" s="2">
        <v>0</v>
      </c>
      <c r="AB858" s="2">
        <v>0</v>
      </c>
    </row>
    <row r="859" spans="1:28">
      <c r="A859" s="5" t="str">
        <f t="shared" si="310"/>
        <v>281</v>
      </c>
      <c r="B859" s="5" t="str">
        <f>VLOOKUP(A859,Vlookups!O:P,2,FALSE)</f>
        <v>FED/GRANT</v>
      </c>
      <c r="C859" s="5" t="str">
        <f t="shared" si="308"/>
        <v>E</v>
      </c>
      <c r="D859" s="5" t="str">
        <f t="shared" si="311"/>
        <v>51</v>
      </c>
      <c r="E859" s="5" t="str">
        <f t="shared" si="309"/>
        <v>62--</v>
      </c>
      <c r="F859" s="5" t="str">
        <f>VLOOKUP(E859,Vlookups!K:M,3,FALSE)</f>
        <v>Op Exp</v>
      </c>
      <c r="G859" s="5" t="str">
        <f t="shared" si="312"/>
        <v>6299</v>
      </c>
      <c r="H859" s="5" t="str">
        <f t="shared" si="313"/>
        <v>MISC. CONTRACTED SERVICE</v>
      </c>
      <c r="I859" s="5" t="str">
        <f t="shared" si="314"/>
        <v>999</v>
      </c>
      <c r="J859" s="5" t="str">
        <f>VLOOKUP(I859,Vlookups!A:D,2,FALSE)</f>
        <v>CHARTER WIDE</v>
      </c>
      <c r="K859" s="5" t="str">
        <f>VLOOKUP(I859,Vlookups!A:D,3,FALSE)</f>
        <v>CHARTER WIDE</v>
      </c>
      <c r="L859" s="5" t="str">
        <f t="shared" si="315"/>
        <v>99</v>
      </c>
      <c r="M859" s="5" t="str">
        <f t="shared" si="316"/>
        <v>937</v>
      </c>
      <c r="N859" s="5" t="str">
        <f>VLOOKUP(M859,Vlookups!G:I,2,FALSE)</f>
        <v>FACILITIES MAINTENANCE &amp; OPS</v>
      </c>
      <c r="O859" s="5" t="str">
        <f>VLOOKUP(M859,Vlookups!G:I,3,FALSE)</f>
        <v>MAINT</v>
      </c>
      <c r="P859" s="6">
        <f t="shared" si="317"/>
        <v>10463.5</v>
      </c>
      <c r="Q859" s="6">
        <f t="shared" si="318"/>
        <v>0</v>
      </c>
      <c r="R859" s="6">
        <f t="shared" si="319"/>
        <v>0</v>
      </c>
      <c r="S859" s="6">
        <f t="shared" si="320"/>
        <v>0</v>
      </c>
      <c r="T859" s="6">
        <f t="shared" si="321"/>
        <v>-10463.5</v>
      </c>
      <c r="U859" t="s">
        <v>900</v>
      </c>
      <c r="V859" t="s">
        <v>49</v>
      </c>
      <c r="W859" s="2">
        <v>10463.5</v>
      </c>
      <c r="X859" s="2">
        <v>0</v>
      </c>
      <c r="Y859" s="2">
        <v>0</v>
      </c>
      <c r="Z859" s="2">
        <v>10463.5</v>
      </c>
      <c r="AA859" s="2">
        <v>0</v>
      </c>
      <c r="AB859" s="3">
        <v>-10463.5</v>
      </c>
    </row>
    <row r="860" spans="1:28">
      <c r="A860" s="5" t="str">
        <f t="shared" si="310"/>
        <v>281</v>
      </c>
      <c r="B860" s="5" t="str">
        <f>VLOOKUP(A860,Vlookups!O:P,2,FALSE)</f>
        <v>FED/GRANT</v>
      </c>
      <c r="C860" s="5" t="str">
        <f t="shared" si="308"/>
        <v>E</v>
      </c>
      <c r="D860" s="5" t="str">
        <f t="shared" si="311"/>
        <v>53</v>
      </c>
      <c r="E860" s="5" t="str">
        <f t="shared" si="309"/>
        <v>62--</v>
      </c>
      <c r="F860" s="5" t="str">
        <f>VLOOKUP(E860,Vlookups!K:M,3,FALSE)</f>
        <v>Op Exp</v>
      </c>
      <c r="G860" s="5" t="str">
        <f t="shared" si="312"/>
        <v>6249</v>
      </c>
      <c r="H860" s="5" t="str">
        <f t="shared" si="313"/>
        <v>CONTRACTED MAINT/RPR</v>
      </c>
      <c r="I860" s="5" t="str">
        <f t="shared" si="314"/>
        <v>999</v>
      </c>
      <c r="J860" s="5" t="str">
        <f>VLOOKUP(I860,Vlookups!A:D,2,FALSE)</f>
        <v>CHARTER WIDE</v>
      </c>
      <c r="K860" s="5" t="str">
        <f>VLOOKUP(I860,Vlookups!A:D,3,FALSE)</f>
        <v>CHARTER WIDE</v>
      </c>
      <c r="L860" s="5" t="str">
        <f t="shared" si="315"/>
        <v>99</v>
      </c>
      <c r="M860" s="5" t="str">
        <f t="shared" si="316"/>
        <v>707</v>
      </c>
      <c r="N860" s="5" t="str">
        <f>VLOOKUP(M860,Vlookups!G:I,2,FALSE)</f>
        <v>DEPUTY SUPERINTENDENT OF OPS</v>
      </c>
      <c r="O860" s="5" t="str">
        <f>VLOOKUP(M860,Vlookups!G:I,3,FALSE)</f>
        <v>DSO</v>
      </c>
      <c r="P860" s="6">
        <f t="shared" si="317"/>
        <v>0</v>
      </c>
      <c r="Q860" s="6">
        <f t="shared" si="318"/>
        <v>0</v>
      </c>
      <c r="R860" s="6">
        <f t="shared" si="319"/>
        <v>75037.5</v>
      </c>
      <c r="S860" s="6">
        <f t="shared" si="320"/>
        <v>0</v>
      </c>
      <c r="T860" s="6">
        <f t="shared" si="321"/>
        <v>0</v>
      </c>
      <c r="U860" t="s">
        <v>901</v>
      </c>
      <c r="V860" t="s">
        <v>462</v>
      </c>
      <c r="W860" s="2">
        <v>0</v>
      </c>
      <c r="X860" s="2">
        <v>0</v>
      </c>
      <c r="Y860" s="2">
        <v>75037.5</v>
      </c>
      <c r="Z860" s="3">
        <v>-75037.5</v>
      </c>
      <c r="AA860" s="2">
        <v>0</v>
      </c>
      <c r="AB860" s="2">
        <v>0</v>
      </c>
    </row>
    <row r="861" spans="1:28">
      <c r="A861" s="5" t="str">
        <f t="shared" si="310"/>
        <v>282</v>
      </c>
      <c r="B861" s="5" t="str">
        <f>VLOOKUP(A861,Vlookups!O:P,2,FALSE)</f>
        <v>FED/GRANT</v>
      </c>
      <c r="C861" s="5" t="str">
        <f t="shared" si="308"/>
        <v>E</v>
      </c>
      <c r="D861" s="5" t="str">
        <f t="shared" si="311"/>
        <v>11</v>
      </c>
      <c r="E861" s="5" t="str">
        <f t="shared" si="309"/>
        <v>63--</v>
      </c>
      <c r="F861" s="5" t="str">
        <f>VLOOKUP(E861,Vlookups!K:M,3,FALSE)</f>
        <v>Op Exp</v>
      </c>
      <c r="G861" s="5" t="str">
        <f t="shared" si="312"/>
        <v>6321</v>
      </c>
      <c r="H861" s="5" t="str">
        <f t="shared" si="313"/>
        <v>TEXTBOOKS</v>
      </c>
      <c r="I861" s="5" t="str">
        <f t="shared" si="314"/>
        <v>009</v>
      </c>
      <c r="J861" s="5" t="str">
        <f>VLOOKUP(I861,Vlookups!A:D,2,FALSE)</f>
        <v>KELLER HIGH SCHOOL</v>
      </c>
      <c r="K861" s="5" t="str">
        <f>VLOOKUP(I861,Vlookups!A:D,3,FALSE)</f>
        <v>KELLER HS</v>
      </c>
      <c r="L861" s="5" t="str">
        <f t="shared" si="315"/>
        <v>11</v>
      </c>
      <c r="M861" s="5" t="str">
        <f t="shared" si="316"/>
        <v>939</v>
      </c>
      <c r="N861" s="5" t="str">
        <f>VLOOKUP(M861,Vlookups!G:I,2,FALSE)</f>
        <v>INSTRUCTIONAL MATERIALS</v>
      </c>
      <c r="O861" s="5" t="str">
        <f>VLOOKUP(M861,Vlookups!G:I,3,FALSE)</f>
        <v>DSASS</v>
      </c>
      <c r="P861" s="6">
        <f t="shared" si="317"/>
        <v>8924.5499999999993</v>
      </c>
      <c r="Q861" s="6">
        <f t="shared" si="318"/>
        <v>0</v>
      </c>
      <c r="R861" s="6">
        <f t="shared" si="319"/>
        <v>7392.83</v>
      </c>
      <c r="S861" s="6">
        <f t="shared" si="320"/>
        <v>0</v>
      </c>
      <c r="T861" s="6">
        <f t="shared" si="321"/>
        <v>-8924.5499999999993</v>
      </c>
      <c r="U861" t="s">
        <v>902</v>
      </c>
      <c r="V861" t="s">
        <v>29</v>
      </c>
      <c r="W861" s="2">
        <v>8924.5499999999993</v>
      </c>
      <c r="X861" s="2">
        <v>0</v>
      </c>
      <c r="Y861" s="2">
        <v>7392.83</v>
      </c>
      <c r="Z861" s="2">
        <v>1531.72</v>
      </c>
      <c r="AA861" s="2">
        <v>0</v>
      </c>
      <c r="AB861" s="3">
        <v>-8924.5499999999993</v>
      </c>
    </row>
    <row r="862" spans="1:28">
      <c r="A862" s="5" t="str">
        <f t="shared" si="310"/>
        <v>282</v>
      </c>
      <c r="B862" s="5" t="str">
        <f>VLOOKUP(A862,Vlookups!O:P,2,FALSE)</f>
        <v>FED/GRANT</v>
      </c>
      <c r="C862" s="5" t="str">
        <f t="shared" si="308"/>
        <v>E</v>
      </c>
      <c r="D862" s="5" t="str">
        <f t="shared" si="311"/>
        <v>11</v>
      </c>
      <c r="E862" s="5" t="str">
        <f t="shared" si="309"/>
        <v>63--</v>
      </c>
      <c r="F862" s="5" t="str">
        <f>VLOOKUP(E862,Vlookups!K:M,3,FALSE)</f>
        <v>Op Exp</v>
      </c>
      <c r="G862" s="5" t="str">
        <f t="shared" si="312"/>
        <v>6321</v>
      </c>
      <c r="H862" s="5" t="str">
        <f t="shared" si="313"/>
        <v>TEXTBOOKS</v>
      </c>
      <c r="I862" s="5" t="str">
        <f t="shared" si="314"/>
        <v>032</v>
      </c>
      <c r="J862" s="5" t="str">
        <f>VLOOKUP(I862,Vlookups!A:D,2,FALSE)</f>
        <v>LANCASTER HS</v>
      </c>
      <c r="K862" s="5" t="str">
        <f>VLOOKUP(I862,Vlookups!A:D,3,FALSE)</f>
        <v>LANCASTER HS</v>
      </c>
      <c r="L862" s="5" t="str">
        <f t="shared" si="315"/>
        <v>11</v>
      </c>
      <c r="M862" s="5" t="str">
        <f t="shared" si="316"/>
        <v>939</v>
      </c>
      <c r="N862" s="5" t="str">
        <f>VLOOKUP(M862,Vlookups!G:I,2,FALSE)</f>
        <v>INSTRUCTIONAL MATERIALS</v>
      </c>
      <c r="O862" s="5" t="str">
        <f>VLOOKUP(M862,Vlookups!G:I,3,FALSE)</f>
        <v>DSASS</v>
      </c>
      <c r="P862" s="6">
        <f t="shared" si="317"/>
        <v>794.64</v>
      </c>
      <c r="Q862" s="6">
        <f t="shared" si="318"/>
        <v>0</v>
      </c>
      <c r="R862" s="6">
        <f t="shared" si="319"/>
        <v>794.64</v>
      </c>
      <c r="S862" s="6">
        <f t="shared" si="320"/>
        <v>0</v>
      </c>
      <c r="T862" s="6">
        <f t="shared" si="321"/>
        <v>-794.64</v>
      </c>
      <c r="U862" t="s">
        <v>903</v>
      </c>
      <c r="V862" t="s">
        <v>29</v>
      </c>
      <c r="W862" s="2">
        <v>794.64</v>
      </c>
      <c r="X862" s="2">
        <v>0</v>
      </c>
      <c r="Y862" s="2">
        <v>794.64</v>
      </c>
      <c r="Z862" s="2">
        <v>0</v>
      </c>
      <c r="AA862" s="2">
        <v>0</v>
      </c>
      <c r="AB862" s="3">
        <v>-794.64</v>
      </c>
    </row>
    <row r="863" spans="1:28">
      <c r="A863" s="5" t="str">
        <f t="shared" si="310"/>
        <v>282</v>
      </c>
      <c r="B863" s="5" t="str">
        <f>VLOOKUP(A863,Vlookups!O:P,2,FALSE)</f>
        <v>FED/GRANT</v>
      </c>
      <c r="C863" s="5" t="str">
        <f t="shared" si="308"/>
        <v>E</v>
      </c>
      <c r="D863" s="5" t="str">
        <f t="shared" si="311"/>
        <v>11</v>
      </c>
      <c r="E863" s="5" t="str">
        <f t="shared" si="309"/>
        <v>63--</v>
      </c>
      <c r="F863" s="5" t="str">
        <f>VLOOKUP(E863,Vlookups!K:M,3,FALSE)</f>
        <v>Op Exp</v>
      </c>
      <c r="G863" s="5" t="str">
        <f t="shared" si="312"/>
        <v>6321</v>
      </c>
      <c r="H863" s="5" t="str">
        <f t="shared" si="313"/>
        <v>TEXTBOOKS</v>
      </c>
      <c r="I863" s="5" t="str">
        <f t="shared" si="314"/>
        <v>999</v>
      </c>
      <c r="J863" s="5" t="str">
        <f>VLOOKUP(I863,Vlookups!A:D,2,FALSE)</f>
        <v>CHARTER WIDE</v>
      </c>
      <c r="K863" s="5" t="str">
        <f>VLOOKUP(I863,Vlookups!A:D,3,FALSE)</f>
        <v>CHARTER WIDE</v>
      </c>
      <c r="L863" s="5" t="str">
        <f t="shared" si="315"/>
        <v>11</v>
      </c>
      <c r="M863" s="5" t="str">
        <f t="shared" si="316"/>
        <v>939</v>
      </c>
      <c r="N863" s="5" t="str">
        <f>VLOOKUP(M863,Vlookups!G:I,2,FALSE)</f>
        <v>INSTRUCTIONAL MATERIALS</v>
      </c>
      <c r="O863" s="5" t="str">
        <f>VLOOKUP(M863,Vlookups!G:I,3,FALSE)</f>
        <v>DSASS</v>
      </c>
      <c r="P863" s="6">
        <f t="shared" si="317"/>
        <v>0</v>
      </c>
      <c r="Q863" s="6">
        <f t="shared" si="318"/>
        <v>0</v>
      </c>
      <c r="R863" s="6">
        <f t="shared" si="319"/>
        <v>31.16</v>
      </c>
      <c r="S863" s="6">
        <f t="shared" si="320"/>
        <v>0</v>
      </c>
      <c r="T863" s="6">
        <f t="shared" si="321"/>
        <v>0</v>
      </c>
      <c r="U863" t="s">
        <v>904</v>
      </c>
      <c r="V863" t="s">
        <v>29</v>
      </c>
      <c r="W863" s="2">
        <v>0</v>
      </c>
      <c r="X863" s="2">
        <v>0</v>
      </c>
      <c r="Y863" s="2">
        <v>31.16</v>
      </c>
      <c r="Z863" s="3">
        <v>-31.16</v>
      </c>
      <c r="AA863" s="2">
        <v>0</v>
      </c>
      <c r="AB863" s="2">
        <v>0</v>
      </c>
    </row>
    <row r="864" spans="1:28">
      <c r="A864" s="5" t="str">
        <f t="shared" si="310"/>
        <v>282</v>
      </c>
      <c r="B864" s="5" t="str">
        <f>VLOOKUP(A864,Vlookups!O:P,2,FALSE)</f>
        <v>FED/GRANT</v>
      </c>
      <c r="C864" s="5" t="str">
        <f t="shared" si="308"/>
        <v>E</v>
      </c>
      <c r="D864" s="5" t="str">
        <f t="shared" si="311"/>
        <v>11</v>
      </c>
      <c r="E864" s="5" t="str">
        <f t="shared" si="309"/>
        <v>63--</v>
      </c>
      <c r="F864" s="5" t="str">
        <f>VLOOKUP(E864,Vlookups!K:M,3,FALSE)</f>
        <v>Op Exp</v>
      </c>
      <c r="G864" s="5" t="str">
        <f t="shared" si="312"/>
        <v>6321</v>
      </c>
      <c r="H864" s="5" t="str">
        <f t="shared" si="313"/>
        <v>TEXTBOOKS</v>
      </c>
      <c r="I864" s="5" t="str">
        <f t="shared" si="314"/>
        <v>999</v>
      </c>
      <c r="J864" s="5" t="str">
        <f>VLOOKUP(I864,Vlookups!A:D,2,FALSE)</f>
        <v>CHARTER WIDE</v>
      </c>
      <c r="K864" s="5" t="str">
        <f>VLOOKUP(I864,Vlookups!A:D,3,FALSE)</f>
        <v>CHARTER WIDE</v>
      </c>
      <c r="L864" s="5" t="str">
        <f t="shared" si="315"/>
        <v>24</v>
      </c>
      <c r="M864" s="5" t="str">
        <f t="shared" si="316"/>
        <v>939</v>
      </c>
      <c r="N864" s="5" t="str">
        <f>VLOOKUP(M864,Vlookups!G:I,2,FALSE)</f>
        <v>INSTRUCTIONAL MATERIALS</v>
      </c>
      <c r="O864" s="5" t="str">
        <f>VLOOKUP(M864,Vlookups!G:I,3,FALSE)</f>
        <v>DSASS</v>
      </c>
      <c r="P864" s="6">
        <f t="shared" si="317"/>
        <v>0</v>
      </c>
      <c r="Q864" s="6">
        <f t="shared" si="318"/>
        <v>0</v>
      </c>
      <c r="R864" s="6">
        <f t="shared" si="319"/>
        <v>7240.75</v>
      </c>
      <c r="S864" s="6">
        <f t="shared" si="320"/>
        <v>0</v>
      </c>
      <c r="T864" s="6">
        <f t="shared" si="321"/>
        <v>0</v>
      </c>
      <c r="U864" t="s">
        <v>905</v>
      </c>
      <c r="V864" t="s">
        <v>29</v>
      </c>
      <c r="W864" s="2">
        <v>0</v>
      </c>
      <c r="X864" s="2">
        <v>0</v>
      </c>
      <c r="Y864" s="2">
        <v>7240.75</v>
      </c>
      <c r="Z864" s="3">
        <v>-7240.75</v>
      </c>
      <c r="AA864" s="2">
        <v>0</v>
      </c>
      <c r="AB864" s="2">
        <v>0</v>
      </c>
    </row>
    <row r="865" spans="1:28">
      <c r="A865" s="5" t="str">
        <f t="shared" si="310"/>
        <v>282</v>
      </c>
      <c r="B865" s="5" t="str">
        <f>VLOOKUP(A865,Vlookups!O:P,2,FALSE)</f>
        <v>FED/GRANT</v>
      </c>
      <c r="C865" s="5" t="str">
        <f t="shared" si="308"/>
        <v>E</v>
      </c>
      <c r="D865" s="5" t="str">
        <f t="shared" si="311"/>
        <v>11</v>
      </c>
      <c r="E865" s="5" t="str">
        <f t="shared" si="309"/>
        <v>63--</v>
      </c>
      <c r="F865" s="5" t="str">
        <f>VLOOKUP(E865,Vlookups!K:M,3,FALSE)</f>
        <v>Op Exp</v>
      </c>
      <c r="G865" s="5" t="str">
        <f t="shared" si="312"/>
        <v>6321</v>
      </c>
      <c r="H865" s="5" t="str">
        <f t="shared" si="313"/>
        <v>TEXTBOOKS</v>
      </c>
      <c r="I865" s="5" t="str">
        <f t="shared" si="314"/>
        <v>999</v>
      </c>
      <c r="J865" s="5" t="str">
        <f>VLOOKUP(I865,Vlookups!A:D,2,FALSE)</f>
        <v>CHARTER WIDE</v>
      </c>
      <c r="K865" s="5" t="str">
        <f>VLOOKUP(I865,Vlookups!A:D,3,FALSE)</f>
        <v>CHARTER WIDE</v>
      </c>
      <c r="L865" s="5" t="str">
        <f t="shared" si="315"/>
        <v>11</v>
      </c>
      <c r="M865" s="5" t="str">
        <f t="shared" si="316"/>
        <v>939</v>
      </c>
      <c r="N865" s="5" t="str">
        <f>VLOOKUP(M865,Vlookups!G:I,2,FALSE)</f>
        <v>INSTRUCTIONAL MATERIALS</v>
      </c>
      <c r="O865" s="5" t="str">
        <f>VLOOKUP(M865,Vlookups!G:I,3,FALSE)</f>
        <v>DSASS</v>
      </c>
      <c r="P865" s="6">
        <f t="shared" si="317"/>
        <v>50153.1</v>
      </c>
      <c r="Q865" s="6">
        <f t="shared" si="318"/>
        <v>0</v>
      </c>
      <c r="R865" s="6">
        <f t="shared" si="319"/>
        <v>50153.1</v>
      </c>
      <c r="S865" s="6">
        <f t="shared" si="320"/>
        <v>0</v>
      </c>
      <c r="T865" s="6">
        <f t="shared" si="321"/>
        <v>-50153.1</v>
      </c>
      <c r="U865" t="s">
        <v>906</v>
      </c>
      <c r="V865" t="s">
        <v>29</v>
      </c>
      <c r="W865" s="2">
        <v>50153.1</v>
      </c>
      <c r="X865" s="2">
        <v>0</v>
      </c>
      <c r="Y865" s="2">
        <v>50153.1</v>
      </c>
      <c r="Z865" s="2">
        <v>0</v>
      </c>
      <c r="AA865" s="2">
        <v>0</v>
      </c>
      <c r="AB865" s="3">
        <v>-50153.1</v>
      </c>
    </row>
    <row r="866" spans="1:28">
      <c r="A866" s="5" t="str">
        <f t="shared" si="310"/>
        <v>282</v>
      </c>
      <c r="B866" s="5" t="str">
        <f>VLOOKUP(A866,Vlookups!O:P,2,FALSE)</f>
        <v>FED/GRANT</v>
      </c>
      <c r="C866" s="5" t="str">
        <f t="shared" si="308"/>
        <v>E</v>
      </c>
      <c r="D866" s="5" t="str">
        <f t="shared" si="311"/>
        <v>11</v>
      </c>
      <c r="E866" s="5" t="str">
        <f t="shared" si="309"/>
        <v>63--</v>
      </c>
      <c r="F866" s="5" t="str">
        <f>VLOOKUP(E866,Vlookups!K:M,3,FALSE)</f>
        <v>Op Exp</v>
      </c>
      <c r="G866" s="5" t="str">
        <f t="shared" si="312"/>
        <v>6329</v>
      </c>
      <c r="H866" s="5" t="str">
        <f t="shared" si="313"/>
        <v>READING MATERIALS</v>
      </c>
      <c r="I866" s="5" t="str">
        <f t="shared" si="314"/>
        <v>001</v>
      </c>
      <c r="J866" s="5" t="str">
        <f>VLOOKUP(I866,Vlookups!A:D,2,FALSE)</f>
        <v>GARLAND ELEMENTARY SCHOOL</v>
      </c>
      <c r="K866" s="5" t="str">
        <f>VLOOKUP(I866,Vlookups!A:D,3,FALSE)</f>
        <v>GARLAND K8</v>
      </c>
      <c r="L866" s="5" t="str">
        <f t="shared" si="315"/>
        <v>11</v>
      </c>
      <c r="M866" s="5" t="str">
        <f t="shared" si="316"/>
        <v>939</v>
      </c>
      <c r="N866" s="5" t="str">
        <f>VLOOKUP(M866,Vlookups!G:I,2,FALSE)</f>
        <v>INSTRUCTIONAL MATERIALS</v>
      </c>
      <c r="O866" s="5" t="str">
        <f>VLOOKUP(M866,Vlookups!G:I,3,FALSE)</f>
        <v>DSASS</v>
      </c>
      <c r="P866" s="6">
        <f t="shared" si="317"/>
        <v>5684.42</v>
      </c>
      <c r="Q866" s="6">
        <f t="shared" si="318"/>
        <v>0</v>
      </c>
      <c r="R866" s="6">
        <f t="shared" si="319"/>
        <v>5684.42</v>
      </c>
      <c r="S866" s="6">
        <f t="shared" si="320"/>
        <v>0</v>
      </c>
      <c r="T866" s="6">
        <f t="shared" si="321"/>
        <v>-5684.42</v>
      </c>
      <c r="U866" t="s">
        <v>907</v>
      </c>
      <c r="V866" t="s">
        <v>45</v>
      </c>
      <c r="W866" s="2">
        <v>5684.42</v>
      </c>
      <c r="X866" s="2">
        <v>0</v>
      </c>
      <c r="Y866" s="2">
        <v>5684.42</v>
      </c>
      <c r="Z866" s="2">
        <v>0</v>
      </c>
      <c r="AA866" s="2">
        <v>0</v>
      </c>
      <c r="AB866" s="3">
        <v>-5684.42</v>
      </c>
    </row>
    <row r="867" spans="1:28">
      <c r="A867" s="5" t="str">
        <f t="shared" si="310"/>
        <v>282</v>
      </c>
      <c r="B867" s="5" t="str">
        <f>VLOOKUP(A867,Vlookups!O:P,2,FALSE)</f>
        <v>FED/GRANT</v>
      </c>
      <c r="C867" s="5" t="str">
        <f t="shared" si="308"/>
        <v>E</v>
      </c>
      <c r="D867" s="5" t="str">
        <f t="shared" si="311"/>
        <v>11</v>
      </c>
      <c r="E867" s="5" t="str">
        <f t="shared" si="309"/>
        <v>63--</v>
      </c>
      <c r="F867" s="5" t="str">
        <f>VLOOKUP(E867,Vlookups!K:M,3,FALSE)</f>
        <v>Op Exp</v>
      </c>
      <c r="G867" s="5" t="str">
        <f t="shared" si="312"/>
        <v>6329</v>
      </c>
      <c r="H867" s="5" t="str">
        <f t="shared" si="313"/>
        <v>READING MATERIALS</v>
      </c>
      <c r="I867" s="5" t="str">
        <f t="shared" si="314"/>
        <v>002</v>
      </c>
      <c r="J867" s="5" t="str">
        <f>VLOOKUP(I867,Vlookups!A:D,2,FALSE)</f>
        <v>GARLAND MIDDLE SCHOOL</v>
      </c>
      <c r="K867" s="5" t="str">
        <f>VLOOKUP(I867,Vlookups!A:D,3,FALSE)</f>
        <v>GARLAND K8</v>
      </c>
      <c r="L867" s="5" t="str">
        <f t="shared" si="315"/>
        <v>11</v>
      </c>
      <c r="M867" s="5" t="str">
        <f t="shared" si="316"/>
        <v>939</v>
      </c>
      <c r="N867" s="5" t="str">
        <f>VLOOKUP(M867,Vlookups!G:I,2,FALSE)</f>
        <v>INSTRUCTIONAL MATERIALS</v>
      </c>
      <c r="O867" s="5" t="str">
        <f>VLOOKUP(M867,Vlookups!G:I,3,FALSE)</f>
        <v>DSASS</v>
      </c>
      <c r="P867" s="6">
        <f t="shared" si="317"/>
        <v>2928.34</v>
      </c>
      <c r="Q867" s="6">
        <f t="shared" si="318"/>
        <v>0</v>
      </c>
      <c r="R867" s="6">
        <f t="shared" si="319"/>
        <v>2928.34</v>
      </c>
      <c r="S867" s="6">
        <f t="shared" si="320"/>
        <v>0</v>
      </c>
      <c r="T867" s="6">
        <f t="shared" si="321"/>
        <v>-2928.34</v>
      </c>
      <c r="U867" t="s">
        <v>908</v>
      </c>
      <c r="V867" t="s">
        <v>45</v>
      </c>
      <c r="W867" s="2">
        <v>2928.34</v>
      </c>
      <c r="X867" s="2">
        <v>0</v>
      </c>
      <c r="Y867" s="2">
        <v>2928.34</v>
      </c>
      <c r="Z867" s="2">
        <v>0</v>
      </c>
      <c r="AA867" s="2">
        <v>0</v>
      </c>
      <c r="AB867" s="3">
        <v>-2928.34</v>
      </c>
    </row>
    <row r="868" spans="1:28">
      <c r="A868" s="5" t="str">
        <f t="shared" si="310"/>
        <v>282</v>
      </c>
      <c r="B868" s="5" t="str">
        <f>VLOOKUP(A868,Vlookups!O:P,2,FALSE)</f>
        <v>FED/GRANT</v>
      </c>
      <c r="C868" s="5" t="str">
        <f t="shared" si="308"/>
        <v>E</v>
      </c>
      <c r="D868" s="5" t="str">
        <f t="shared" si="311"/>
        <v>11</v>
      </c>
      <c r="E868" s="5" t="str">
        <f t="shared" si="309"/>
        <v>63--</v>
      </c>
      <c r="F868" s="5" t="str">
        <f>VLOOKUP(E868,Vlookups!K:M,3,FALSE)</f>
        <v>Op Exp</v>
      </c>
      <c r="G868" s="5" t="str">
        <f t="shared" si="312"/>
        <v>6329</v>
      </c>
      <c r="H868" s="5" t="str">
        <f t="shared" si="313"/>
        <v>READING MATERIALS</v>
      </c>
      <c r="I868" s="5" t="str">
        <f t="shared" si="314"/>
        <v>003</v>
      </c>
      <c r="J868" s="5" t="str">
        <f>VLOOKUP(I868,Vlookups!A:D,2,FALSE)</f>
        <v>GARLAND HIGH SCHOOL</v>
      </c>
      <c r="K868" s="5" t="str">
        <f>VLOOKUP(I868,Vlookups!A:D,3,FALSE)</f>
        <v>GARLAND HS</v>
      </c>
      <c r="L868" s="5" t="str">
        <f t="shared" si="315"/>
        <v>11</v>
      </c>
      <c r="M868" s="5" t="str">
        <f t="shared" si="316"/>
        <v>939</v>
      </c>
      <c r="N868" s="5" t="str">
        <f>VLOOKUP(M868,Vlookups!G:I,2,FALSE)</f>
        <v>INSTRUCTIONAL MATERIALS</v>
      </c>
      <c r="O868" s="5" t="str">
        <f>VLOOKUP(M868,Vlookups!G:I,3,FALSE)</f>
        <v>DSASS</v>
      </c>
      <c r="P868" s="6">
        <f t="shared" si="317"/>
        <v>5354.25</v>
      </c>
      <c r="Q868" s="6">
        <f t="shared" si="318"/>
        <v>0</v>
      </c>
      <c r="R868" s="6">
        <f t="shared" si="319"/>
        <v>5354.25</v>
      </c>
      <c r="S868" s="6">
        <f t="shared" si="320"/>
        <v>0</v>
      </c>
      <c r="T868" s="6">
        <f t="shared" si="321"/>
        <v>-5354.25</v>
      </c>
      <c r="U868" t="s">
        <v>909</v>
      </c>
      <c r="V868" t="s">
        <v>45</v>
      </c>
      <c r="W868" s="2">
        <v>5354.25</v>
      </c>
      <c r="X868" s="2">
        <v>0</v>
      </c>
      <c r="Y868" s="2">
        <v>5354.25</v>
      </c>
      <c r="Z868" s="2">
        <v>0</v>
      </c>
      <c r="AA868" s="2">
        <v>0</v>
      </c>
      <c r="AB868" s="3">
        <v>-5354.25</v>
      </c>
    </row>
    <row r="869" spans="1:28">
      <c r="A869" s="5" t="str">
        <f t="shared" si="310"/>
        <v>282</v>
      </c>
      <c r="B869" s="5" t="str">
        <f>VLOOKUP(A869,Vlookups!O:P,2,FALSE)</f>
        <v>FED/GRANT</v>
      </c>
      <c r="C869" s="5" t="str">
        <f t="shared" si="308"/>
        <v>E</v>
      </c>
      <c r="D869" s="5" t="str">
        <f t="shared" si="311"/>
        <v>11</v>
      </c>
      <c r="E869" s="5" t="str">
        <f t="shared" si="309"/>
        <v>63--</v>
      </c>
      <c r="F869" s="5" t="str">
        <f>VLOOKUP(E869,Vlookups!K:M,3,FALSE)</f>
        <v>Op Exp</v>
      </c>
      <c r="G869" s="5" t="str">
        <f t="shared" si="312"/>
        <v>6329</v>
      </c>
      <c r="H869" s="5" t="str">
        <f t="shared" si="313"/>
        <v>READING MATERIALS</v>
      </c>
      <c r="I869" s="5" t="str">
        <f t="shared" si="314"/>
        <v>004</v>
      </c>
      <c r="J869" s="5" t="str">
        <f>VLOOKUP(I869,Vlookups!A:D,2,FALSE)</f>
        <v>ARLINGTON ELEMENTARY SCHOOL</v>
      </c>
      <c r="K869" s="5" t="str">
        <f>VLOOKUP(I869,Vlookups!A:D,3,FALSE)</f>
        <v>ARLINGTON K8</v>
      </c>
      <c r="L869" s="5" t="str">
        <f t="shared" si="315"/>
        <v>11</v>
      </c>
      <c r="M869" s="5" t="str">
        <f t="shared" si="316"/>
        <v>939</v>
      </c>
      <c r="N869" s="5" t="str">
        <f>VLOOKUP(M869,Vlookups!G:I,2,FALSE)</f>
        <v>INSTRUCTIONAL MATERIALS</v>
      </c>
      <c r="O869" s="5" t="str">
        <f>VLOOKUP(M869,Vlookups!G:I,3,FALSE)</f>
        <v>DSASS</v>
      </c>
      <c r="P869" s="6">
        <f t="shared" si="317"/>
        <v>5597.48</v>
      </c>
      <c r="Q869" s="6">
        <f t="shared" si="318"/>
        <v>0</v>
      </c>
      <c r="R869" s="6">
        <f t="shared" si="319"/>
        <v>5597.48</v>
      </c>
      <c r="S869" s="6">
        <f t="shared" si="320"/>
        <v>0</v>
      </c>
      <c r="T869" s="6">
        <f t="shared" si="321"/>
        <v>-5597.48</v>
      </c>
      <c r="U869" t="s">
        <v>910</v>
      </c>
      <c r="V869" t="s">
        <v>45</v>
      </c>
      <c r="W869" s="2">
        <v>5597.48</v>
      </c>
      <c r="X869" s="2">
        <v>0</v>
      </c>
      <c r="Y869" s="2">
        <v>5597.48</v>
      </c>
      <c r="Z869" s="2">
        <v>0</v>
      </c>
      <c r="AA869" s="2">
        <v>0</v>
      </c>
      <c r="AB869" s="3">
        <v>-5597.48</v>
      </c>
    </row>
    <row r="870" spans="1:28">
      <c r="A870" s="5" t="str">
        <f t="shared" si="310"/>
        <v>282</v>
      </c>
      <c r="B870" s="5" t="str">
        <f>VLOOKUP(A870,Vlookups!O:P,2,FALSE)</f>
        <v>FED/GRANT</v>
      </c>
      <c r="C870" s="5" t="str">
        <f t="shared" si="308"/>
        <v>E</v>
      </c>
      <c r="D870" s="5" t="str">
        <f t="shared" si="311"/>
        <v>11</v>
      </c>
      <c r="E870" s="5" t="str">
        <f t="shared" si="309"/>
        <v>63--</v>
      </c>
      <c r="F870" s="5" t="str">
        <f>VLOOKUP(E870,Vlookups!K:M,3,FALSE)</f>
        <v>Op Exp</v>
      </c>
      <c r="G870" s="5" t="str">
        <f t="shared" si="312"/>
        <v>6329</v>
      </c>
      <c r="H870" s="5" t="str">
        <f t="shared" si="313"/>
        <v>READING MATERIALS</v>
      </c>
      <c r="I870" s="5" t="str">
        <f t="shared" si="314"/>
        <v>005</v>
      </c>
      <c r="J870" s="5" t="str">
        <f>VLOOKUP(I870,Vlookups!A:D,2,FALSE)</f>
        <v>ARLINGTON MIDDLE SCHOOL</v>
      </c>
      <c r="K870" s="5" t="str">
        <f>VLOOKUP(I870,Vlookups!A:D,3,FALSE)</f>
        <v>ARLINGTON K8</v>
      </c>
      <c r="L870" s="5" t="str">
        <f t="shared" si="315"/>
        <v>11</v>
      </c>
      <c r="M870" s="5" t="str">
        <f t="shared" si="316"/>
        <v>939</v>
      </c>
      <c r="N870" s="5" t="str">
        <f>VLOOKUP(M870,Vlookups!G:I,2,FALSE)</f>
        <v>INSTRUCTIONAL MATERIALS</v>
      </c>
      <c r="O870" s="5" t="str">
        <f>VLOOKUP(M870,Vlookups!G:I,3,FALSE)</f>
        <v>DSASS</v>
      </c>
      <c r="P870" s="6">
        <f t="shared" si="317"/>
        <v>3430.75</v>
      </c>
      <c r="Q870" s="6">
        <f t="shared" si="318"/>
        <v>0</v>
      </c>
      <c r="R870" s="6">
        <f t="shared" si="319"/>
        <v>3430.75</v>
      </c>
      <c r="S870" s="6">
        <f t="shared" si="320"/>
        <v>0</v>
      </c>
      <c r="T870" s="6">
        <f t="shared" si="321"/>
        <v>-3430.75</v>
      </c>
      <c r="U870" t="s">
        <v>911</v>
      </c>
      <c r="V870" t="s">
        <v>45</v>
      </c>
      <c r="W870" s="2">
        <v>3430.75</v>
      </c>
      <c r="X870" s="2">
        <v>0</v>
      </c>
      <c r="Y870" s="2">
        <v>3430.75</v>
      </c>
      <c r="Z870" s="2">
        <v>0</v>
      </c>
      <c r="AA870" s="2">
        <v>0</v>
      </c>
      <c r="AB870" s="3">
        <v>-3430.75</v>
      </c>
    </row>
    <row r="871" spans="1:28">
      <c r="A871" s="5" t="str">
        <f t="shared" si="310"/>
        <v>282</v>
      </c>
      <c r="B871" s="5" t="str">
        <f>VLOOKUP(A871,Vlookups!O:P,2,FALSE)</f>
        <v>FED/GRANT</v>
      </c>
      <c r="C871" s="5" t="str">
        <f t="shared" si="308"/>
        <v>E</v>
      </c>
      <c r="D871" s="5" t="str">
        <f t="shared" si="311"/>
        <v>11</v>
      </c>
      <c r="E871" s="5" t="str">
        <f t="shared" si="309"/>
        <v>63--</v>
      </c>
      <c r="F871" s="5" t="str">
        <f>VLOOKUP(E871,Vlookups!K:M,3,FALSE)</f>
        <v>Op Exp</v>
      </c>
      <c r="G871" s="5" t="str">
        <f t="shared" si="312"/>
        <v>6329</v>
      </c>
      <c r="H871" s="5" t="str">
        <f t="shared" si="313"/>
        <v>READING MATERIALS</v>
      </c>
      <c r="I871" s="5" t="str">
        <f t="shared" si="314"/>
        <v>006</v>
      </c>
      <c r="J871" s="5" t="str">
        <f>VLOOKUP(I871,Vlookups!A:D,2,FALSE)</f>
        <v>ARLINGTON HIGH SCHOOL</v>
      </c>
      <c r="K871" s="5" t="str">
        <f>VLOOKUP(I871,Vlookups!A:D,3,FALSE)</f>
        <v>ARLINGTON HS</v>
      </c>
      <c r="L871" s="5" t="str">
        <f t="shared" si="315"/>
        <v>11</v>
      </c>
      <c r="M871" s="5" t="str">
        <f t="shared" si="316"/>
        <v>939</v>
      </c>
      <c r="N871" s="5" t="str">
        <f>VLOOKUP(M871,Vlookups!G:I,2,FALSE)</f>
        <v>INSTRUCTIONAL MATERIALS</v>
      </c>
      <c r="O871" s="5" t="str">
        <f>VLOOKUP(M871,Vlookups!G:I,3,FALSE)</f>
        <v>DSASS</v>
      </c>
      <c r="P871" s="6">
        <f t="shared" si="317"/>
        <v>5354.25</v>
      </c>
      <c r="Q871" s="6">
        <f t="shared" si="318"/>
        <v>0</v>
      </c>
      <c r="R871" s="6">
        <f t="shared" si="319"/>
        <v>5354.25</v>
      </c>
      <c r="S871" s="6">
        <f t="shared" si="320"/>
        <v>0</v>
      </c>
      <c r="T871" s="6">
        <f t="shared" si="321"/>
        <v>-5354.25</v>
      </c>
      <c r="U871" t="s">
        <v>912</v>
      </c>
      <c r="V871" t="s">
        <v>45</v>
      </c>
      <c r="W871" s="2">
        <v>5354.25</v>
      </c>
      <c r="X871" s="2">
        <v>0</v>
      </c>
      <c r="Y871" s="2">
        <v>5354.25</v>
      </c>
      <c r="Z871" s="2">
        <v>0</v>
      </c>
      <c r="AA871" s="2">
        <v>0</v>
      </c>
      <c r="AB871" s="3">
        <v>-5354.25</v>
      </c>
    </row>
    <row r="872" spans="1:28">
      <c r="A872" s="5" t="str">
        <f t="shared" si="310"/>
        <v>282</v>
      </c>
      <c r="B872" s="5" t="str">
        <f>VLOOKUP(A872,Vlookups!O:P,2,FALSE)</f>
        <v>FED/GRANT</v>
      </c>
      <c r="C872" s="5" t="str">
        <f t="shared" si="308"/>
        <v>E</v>
      </c>
      <c r="D872" s="5" t="str">
        <f t="shared" si="311"/>
        <v>11</v>
      </c>
      <c r="E872" s="5" t="str">
        <f t="shared" si="309"/>
        <v>63--</v>
      </c>
      <c r="F872" s="5" t="str">
        <f>VLOOKUP(E872,Vlookups!K:M,3,FALSE)</f>
        <v>Op Exp</v>
      </c>
      <c r="G872" s="5" t="str">
        <f t="shared" si="312"/>
        <v>6329</v>
      </c>
      <c r="H872" s="5" t="str">
        <f t="shared" si="313"/>
        <v>READING MATERIALS</v>
      </c>
      <c r="I872" s="5" t="str">
        <f t="shared" si="314"/>
        <v>007</v>
      </c>
      <c r="J872" s="5" t="str">
        <f>VLOOKUP(I872,Vlookups!A:D,2,FALSE)</f>
        <v>KELLER ELEMENTARY SCHOOL</v>
      </c>
      <c r="K872" s="5" t="str">
        <f>VLOOKUP(I872,Vlookups!A:D,3,FALSE)</f>
        <v>KELLER K8</v>
      </c>
      <c r="L872" s="5" t="str">
        <f t="shared" si="315"/>
        <v>11</v>
      </c>
      <c r="M872" s="5" t="str">
        <f t="shared" si="316"/>
        <v>939</v>
      </c>
      <c r="N872" s="5" t="str">
        <f>VLOOKUP(M872,Vlookups!G:I,2,FALSE)</f>
        <v>INSTRUCTIONAL MATERIALS</v>
      </c>
      <c r="O872" s="5" t="str">
        <f>VLOOKUP(M872,Vlookups!G:I,3,FALSE)</f>
        <v>DSASS</v>
      </c>
      <c r="P872" s="6">
        <f t="shared" si="317"/>
        <v>5597.46</v>
      </c>
      <c r="Q872" s="6">
        <f t="shared" si="318"/>
        <v>0</v>
      </c>
      <c r="R872" s="6">
        <f t="shared" si="319"/>
        <v>5597.46</v>
      </c>
      <c r="S872" s="6">
        <f t="shared" si="320"/>
        <v>0</v>
      </c>
      <c r="T872" s="6">
        <f t="shared" si="321"/>
        <v>-5597.46</v>
      </c>
      <c r="U872" t="s">
        <v>913</v>
      </c>
      <c r="V872" t="s">
        <v>45</v>
      </c>
      <c r="W872" s="2">
        <v>5597.46</v>
      </c>
      <c r="X872" s="2">
        <v>0</v>
      </c>
      <c r="Y872" s="2">
        <v>5597.46</v>
      </c>
      <c r="Z872" s="2">
        <v>0</v>
      </c>
      <c r="AA872" s="2">
        <v>0</v>
      </c>
      <c r="AB872" s="3">
        <v>-5597.46</v>
      </c>
    </row>
    <row r="873" spans="1:28">
      <c r="A873" s="5" t="str">
        <f t="shared" si="310"/>
        <v>282</v>
      </c>
      <c r="B873" s="5" t="str">
        <f>VLOOKUP(A873,Vlookups!O:P,2,FALSE)</f>
        <v>FED/GRANT</v>
      </c>
      <c r="C873" s="5" t="str">
        <f t="shared" si="308"/>
        <v>E</v>
      </c>
      <c r="D873" s="5" t="str">
        <f t="shared" si="311"/>
        <v>11</v>
      </c>
      <c r="E873" s="5" t="str">
        <f t="shared" si="309"/>
        <v>63--</v>
      </c>
      <c r="F873" s="5" t="str">
        <f>VLOOKUP(E873,Vlookups!K:M,3,FALSE)</f>
        <v>Op Exp</v>
      </c>
      <c r="G873" s="5" t="str">
        <f t="shared" ref="G873" si="322">MID(U873,10,4)</f>
        <v>6329</v>
      </c>
      <c r="H873" s="5" t="str">
        <f t="shared" ref="H873" si="323">V873</f>
        <v>READING MATERIALS</v>
      </c>
      <c r="I873" s="5" t="str">
        <f t="shared" ref="I873" si="324">LEFT(RIGHT(U873,12),3)</f>
        <v>008</v>
      </c>
      <c r="J873" s="5" t="str">
        <f>VLOOKUP(I873,Vlookups!A:D,2,FALSE)</f>
        <v>KELLER MIDDLE SCHOOL</v>
      </c>
      <c r="K873" s="5" t="str">
        <f>VLOOKUP(I873,Vlookups!A:D,3,FALSE)</f>
        <v>KELLER K8</v>
      </c>
      <c r="L873" s="5" t="str">
        <f t="shared" ref="L873" si="325">LEFT(RIGHT(U873,6),2)</f>
        <v>11</v>
      </c>
      <c r="M873" s="5" t="str">
        <f t="shared" ref="M873" si="326">RIGHT(U873,3)</f>
        <v>939</v>
      </c>
      <c r="N873" s="5" t="str">
        <f>VLOOKUP(M873,Vlookups!G:I,2,FALSE)</f>
        <v>INSTRUCTIONAL MATERIALS</v>
      </c>
      <c r="O873" s="5" t="str">
        <f>VLOOKUP(M873,Vlookups!G:I,3,FALSE)</f>
        <v>DSASS</v>
      </c>
      <c r="P873" s="6">
        <f t="shared" ref="P873" si="327">W873</f>
        <v>3430.77</v>
      </c>
      <c r="Q873" s="6">
        <f t="shared" ref="Q873" si="328">X873</f>
        <v>0</v>
      </c>
      <c r="R873" s="6">
        <f t="shared" ref="R873" si="329">Y873</f>
        <v>3430.77</v>
      </c>
      <c r="S873" s="6">
        <f t="shared" ref="S873" si="330">AA873</f>
        <v>0</v>
      </c>
      <c r="T873" s="6">
        <f t="shared" ref="T873" si="331">AB873</f>
        <v>-3430.77</v>
      </c>
      <c r="U873" t="s">
        <v>914</v>
      </c>
      <c r="V873" t="s">
        <v>45</v>
      </c>
      <c r="W873" s="2">
        <v>3430.77</v>
      </c>
      <c r="X873" s="2">
        <v>0</v>
      </c>
      <c r="Y873" s="2">
        <v>3430.77</v>
      </c>
      <c r="Z873" s="2">
        <v>0</v>
      </c>
      <c r="AA873" s="2">
        <v>0</v>
      </c>
      <c r="AB873" s="3">
        <v>-3430.77</v>
      </c>
    </row>
    <row r="874" spans="1:28">
      <c r="A874" s="5" t="str">
        <f t="shared" si="310"/>
        <v>282</v>
      </c>
      <c r="B874" s="5" t="str">
        <f>VLOOKUP(A874,Vlookups!O:P,2,FALSE)</f>
        <v>FED/GRANT</v>
      </c>
      <c r="C874" s="5" t="str">
        <f t="shared" ref="C874:C928" si="332">RIGHT(LEFT(U874,5),1)</f>
        <v>E</v>
      </c>
      <c r="D874" s="5" t="str">
        <f t="shared" si="311"/>
        <v>11</v>
      </c>
      <c r="E874" s="5" t="str">
        <f t="shared" ref="E874:E928" si="333">CONCATENATE(LEFT(G874,2),"--")</f>
        <v>63--</v>
      </c>
      <c r="F874" s="5" t="str">
        <f>VLOOKUP(E874,Vlookups!K:M,3,FALSE)</f>
        <v>Op Exp</v>
      </c>
      <c r="G874" s="5" t="str">
        <f t="shared" ref="G874:G908" si="334">MID(U874,10,4)</f>
        <v>6329</v>
      </c>
      <c r="H874" s="5" t="str">
        <f t="shared" ref="H874:H908" si="335">V874</f>
        <v>READING MATERIALS</v>
      </c>
      <c r="I874" s="5" t="str">
        <f t="shared" ref="I874:I908" si="336">LEFT(RIGHT(U874,12),3)</f>
        <v>009</v>
      </c>
      <c r="J874" s="5" t="str">
        <f>VLOOKUP(I874,Vlookups!A:D,2,FALSE)</f>
        <v>KELLER HIGH SCHOOL</v>
      </c>
      <c r="K874" s="5" t="str">
        <f>VLOOKUP(I874,Vlookups!A:D,3,FALSE)</f>
        <v>KELLER HS</v>
      </c>
      <c r="L874" s="5" t="str">
        <f t="shared" ref="L874:L908" si="337">LEFT(RIGHT(U874,6),2)</f>
        <v>11</v>
      </c>
      <c r="M874" s="5" t="str">
        <f t="shared" ref="M874:M908" si="338">RIGHT(U874,3)</f>
        <v>939</v>
      </c>
      <c r="N874" s="5" t="str">
        <f>VLOOKUP(M874,Vlookups!G:I,2,FALSE)</f>
        <v>INSTRUCTIONAL MATERIALS</v>
      </c>
      <c r="O874" s="5" t="str">
        <f>VLOOKUP(M874,Vlookups!G:I,3,FALSE)</f>
        <v>DSASS</v>
      </c>
      <c r="P874" s="6">
        <f t="shared" ref="P874:P908" si="339">W874</f>
        <v>5354.25</v>
      </c>
      <c r="Q874" s="6">
        <f t="shared" ref="Q874:Q908" si="340">X874</f>
        <v>0</v>
      </c>
      <c r="R874" s="6">
        <f t="shared" ref="R874:R908" si="341">Y874</f>
        <v>5354.25</v>
      </c>
      <c r="S874" s="6">
        <f t="shared" ref="S874:S908" si="342">AA874</f>
        <v>0</v>
      </c>
      <c r="T874" s="6">
        <f t="shared" ref="T874:T908" si="343">AB874</f>
        <v>-5354.25</v>
      </c>
      <c r="U874" t="s">
        <v>915</v>
      </c>
      <c r="V874" t="s">
        <v>45</v>
      </c>
      <c r="W874" s="2">
        <v>5354.25</v>
      </c>
      <c r="X874" s="2">
        <v>0</v>
      </c>
      <c r="Y874" s="2">
        <v>5354.25</v>
      </c>
      <c r="Z874" s="2">
        <v>0</v>
      </c>
      <c r="AA874" s="2">
        <v>0</v>
      </c>
      <c r="AB874" s="3">
        <v>-5354.25</v>
      </c>
    </row>
    <row r="875" spans="1:28">
      <c r="A875" s="5" t="str">
        <f t="shared" si="310"/>
        <v>282</v>
      </c>
      <c r="B875" s="5" t="str">
        <f>VLOOKUP(A875,Vlookups!O:P,2,FALSE)</f>
        <v>FED/GRANT</v>
      </c>
      <c r="C875" s="5" t="str">
        <f t="shared" si="332"/>
        <v>E</v>
      </c>
      <c r="D875" s="5" t="str">
        <f t="shared" si="311"/>
        <v>11</v>
      </c>
      <c r="E875" s="5" t="str">
        <f t="shared" si="333"/>
        <v>63--</v>
      </c>
      <c r="F875" s="5" t="str">
        <f>VLOOKUP(E875,Vlookups!K:M,3,FALSE)</f>
        <v>Op Exp</v>
      </c>
      <c r="G875" s="5" t="str">
        <f t="shared" si="334"/>
        <v>6329</v>
      </c>
      <c r="H875" s="5" t="str">
        <f t="shared" si="335"/>
        <v>READING MATERIALS</v>
      </c>
      <c r="I875" s="5" t="str">
        <f t="shared" si="336"/>
        <v>010</v>
      </c>
      <c r="J875" s="5" t="str">
        <f>VLOOKUP(I875,Vlookups!A:D,2,FALSE)</f>
        <v>GRAND PRAIRIE ELEMENTARY SCHOO</v>
      </c>
      <c r="K875" s="5" t="str">
        <f>VLOOKUP(I875,Vlookups!A:D,3,FALSE)</f>
        <v>GRAND PR K8</v>
      </c>
      <c r="L875" s="5" t="str">
        <f t="shared" si="337"/>
        <v>11</v>
      </c>
      <c r="M875" s="5" t="str">
        <f t="shared" si="338"/>
        <v>939</v>
      </c>
      <c r="N875" s="5" t="str">
        <f>VLOOKUP(M875,Vlookups!G:I,2,FALSE)</f>
        <v>INSTRUCTIONAL MATERIALS</v>
      </c>
      <c r="O875" s="5" t="str">
        <f>VLOOKUP(M875,Vlookups!G:I,3,FALSE)</f>
        <v>DSASS</v>
      </c>
      <c r="P875" s="6">
        <f t="shared" si="339"/>
        <v>5597.46</v>
      </c>
      <c r="Q875" s="6">
        <f t="shared" si="340"/>
        <v>0</v>
      </c>
      <c r="R875" s="6">
        <f t="shared" si="341"/>
        <v>5597.46</v>
      </c>
      <c r="S875" s="6">
        <f t="shared" si="342"/>
        <v>0</v>
      </c>
      <c r="T875" s="6">
        <f t="shared" si="343"/>
        <v>-5597.46</v>
      </c>
      <c r="U875" t="s">
        <v>916</v>
      </c>
      <c r="V875" t="s">
        <v>45</v>
      </c>
      <c r="W875" s="2">
        <v>5597.46</v>
      </c>
      <c r="X875" s="2">
        <v>0</v>
      </c>
      <c r="Y875" s="2">
        <v>5597.46</v>
      </c>
      <c r="Z875" s="2">
        <v>0</v>
      </c>
      <c r="AA875" s="2">
        <v>0</v>
      </c>
      <c r="AB875" s="3">
        <v>-5597.46</v>
      </c>
    </row>
    <row r="876" spans="1:28">
      <c r="A876" s="5" t="str">
        <f t="shared" ref="A876:A930" si="344">LEFT(U876,3)</f>
        <v>282</v>
      </c>
      <c r="B876" s="5" t="str">
        <f>VLOOKUP(A876,Vlookups!O:P,2,FALSE)</f>
        <v>FED/GRANT</v>
      </c>
      <c r="C876" s="5" t="str">
        <f t="shared" si="332"/>
        <v>E</v>
      </c>
      <c r="D876" s="5" t="str">
        <f t="shared" ref="D876:D930" si="345">RIGHT(LEFT(U876,8),2)</f>
        <v>11</v>
      </c>
      <c r="E876" s="5" t="str">
        <f t="shared" si="333"/>
        <v>63--</v>
      </c>
      <c r="F876" s="5" t="str">
        <f>VLOOKUP(E876,Vlookups!K:M,3,FALSE)</f>
        <v>Op Exp</v>
      </c>
      <c r="G876" s="5" t="str">
        <f t="shared" si="334"/>
        <v>6329</v>
      </c>
      <c r="H876" s="5" t="str">
        <f t="shared" si="335"/>
        <v>READING MATERIALS</v>
      </c>
      <c r="I876" s="5" t="str">
        <f t="shared" si="336"/>
        <v>011</v>
      </c>
      <c r="J876" s="5" t="str">
        <f>VLOOKUP(I876,Vlookups!A:D,2,FALSE)</f>
        <v>GRAND PRAIRIE MIDDLE SCHOOL</v>
      </c>
      <c r="K876" s="5" t="str">
        <f>VLOOKUP(I876,Vlookups!A:D,3,FALSE)</f>
        <v>GRAND PR K8</v>
      </c>
      <c r="L876" s="5" t="str">
        <f t="shared" si="337"/>
        <v>11</v>
      </c>
      <c r="M876" s="5" t="str">
        <f t="shared" si="338"/>
        <v>939</v>
      </c>
      <c r="N876" s="5" t="str">
        <f>VLOOKUP(M876,Vlookups!G:I,2,FALSE)</f>
        <v>INSTRUCTIONAL MATERIALS</v>
      </c>
      <c r="O876" s="5" t="str">
        <f>VLOOKUP(M876,Vlookups!G:I,3,FALSE)</f>
        <v>DSASS</v>
      </c>
      <c r="P876" s="6">
        <f t="shared" si="339"/>
        <v>3430.77</v>
      </c>
      <c r="Q876" s="6">
        <f t="shared" si="340"/>
        <v>0</v>
      </c>
      <c r="R876" s="6">
        <f t="shared" si="341"/>
        <v>3430.77</v>
      </c>
      <c r="S876" s="6">
        <f t="shared" si="342"/>
        <v>0</v>
      </c>
      <c r="T876" s="6">
        <f t="shared" si="343"/>
        <v>-3430.77</v>
      </c>
      <c r="U876" t="s">
        <v>917</v>
      </c>
      <c r="V876" t="s">
        <v>45</v>
      </c>
      <c r="W876" s="2">
        <v>3430.77</v>
      </c>
      <c r="X876" s="2">
        <v>0</v>
      </c>
      <c r="Y876" s="2">
        <v>3430.77</v>
      </c>
      <c r="Z876" s="2">
        <v>0</v>
      </c>
      <c r="AA876" s="2">
        <v>0</v>
      </c>
      <c r="AB876" s="3">
        <v>-3430.77</v>
      </c>
    </row>
    <row r="877" spans="1:28">
      <c r="A877" s="5" t="str">
        <f t="shared" si="344"/>
        <v>282</v>
      </c>
      <c r="B877" s="5" t="str">
        <f>VLOOKUP(A877,Vlookups!O:P,2,FALSE)</f>
        <v>FED/GRANT</v>
      </c>
      <c r="C877" s="5" t="str">
        <f t="shared" si="332"/>
        <v>E</v>
      </c>
      <c r="D877" s="5" t="str">
        <f t="shared" si="345"/>
        <v>11</v>
      </c>
      <c r="E877" s="5" t="str">
        <f t="shared" si="333"/>
        <v>63--</v>
      </c>
      <c r="F877" s="5" t="str">
        <f>VLOOKUP(E877,Vlookups!K:M,3,FALSE)</f>
        <v>Op Exp</v>
      </c>
      <c r="G877" s="5" t="str">
        <f t="shared" si="334"/>
        <v>6329</v>
      </c>
      <c r="H877" s="5" t="str">
        <f t="shared" si="335"/>
        <v>READING MATERIALS</v>
      </c>
      <c r="I877" s="5" t="str">
        <f t="shared" si="336"/>
        <v>012</v>
      </c>
      <c r="J877" s="5" t="str">
        <f>VLOOKUP(I877,Vlookups!A:D,2,FALSE)</f>
        <v>NORTH RICHLAND HILLS ELEMENTAR</v>
      </c>
      <c r="K877" s="5" t="str">
        <f>VLOOKUP(I877,Vlookups!A:D,3,FALSE)</f>
        <v>NORTH RICHLAND HILLS K8</v>
      </c>
      <c r="L877" s="5" t="str">
        <f t="shared" si="337"/>
        <v>11</v>
      </c>
      <c r="M877" s="5" t="str">
        <f t="shared" si="338"/>
        <v>939</v>
      </c>
      <c r="N877" s="5" t="str">
        <f>VLOOKUP(M877,Vlookups!G:I,2,FALSE)</f>
        <v>INSTRUCTIONAL MATERIALS</v>
      </c>
      <c r="O877" s="5" t="str">
        <f>VLOOKUP(M877,Vlookups!G:I,3,FALSE)</f>
        <v>DSASS</v>
      </c>
      <c r="P877" s="6">
        <f t="shared" si="339"/>
        <v>5958.63</v>
      </c>
      <c r="Q877" s="6">
        <f t="shared" si="340"/>
        <v>0</v>
      </c>
      <c r="R877" s="6">
        <f t="shared" si="341"/>
        <v>5958.63</v>
      </c>
      <c r="S877" s="6">
        <f t="shared" si="342"/>
        <v>0</v>
      </c>
      <c r="T877" s="6">
        <f t="shared" si="343"/>
        <v>-5958.63</v>
      </c>
      <c r="U877" t="s">
        <v>918</v>
      </c>
      <c r="V877" t="s">
        <v>45</v>
      </c>
      <c r="W877" s="2">
        <v>5958.63</v>
      </c>
      <c r="X877" s="2">
        <v>0</v>
      </c>
      <c r="Y877" s="2">
        <v>5958.63</v>
      </c>
      <c r="Z877" s="2">
        <v>0</v>
      </c>
      <c r="AA877" s="2">
        <v>0</v>
      </c>
      <c r="AB877" s="3">
        <v>-5958.63</v>
      </c>
    </row>
    <row r="878" spans="1:28">
      <c r="A878" s="5" t="str">
        <f t="shared" si="344"/>
        <v>282</v>
      </c>
      <c r="B878" s="5" t="str">
        <f>VLOOKUP(A878,Vlookups!O:P,2,FALSE)</f>
        <v>FED/GRANT</v>
      </c>
      <c r="C878" s="5" t="str">
        <f t="shared" si="332"/>
        <v>E</v>
      </c>
      <c r="D878" s="5" t="str">
        <f t="shared" si="345"/>
        <v>11</v>
      </c>
      <c r="E878" s="5" t="str">
        <f t="shared" si="333"/>
        <v>63--</v>
      </c>
      <c r="F878" s="5" t="str">
        <f>VLOOKUP(E878,Vlookups!K:M,3,FALSE)</f>
        <v>Op Exp</v>
      </c>
      <c r="G878" s="5" t="str">
        <f t="shared" si="334"/>
        <v>6329</v>
      </c>
      <c r="H878" s="5" t="str">
        <f t="shared" si="335"/>
        <v>READING MATERIALS</v>
      </c>
      <c r="I878" s="5" t="str">
        <f t="shared" si="336"/>
        <v>013</v>
      </c>
      <c r="J878" s="5" t="str">
        <f>VLOOKUP(I878,Vlookups!A:D,2,FALSE)</f>
        <v>NORTH RICHLAND HILLS MIDDLE SC</v>
      </c>
      <c r="K878" s="5" t="str">
        <f>VLOOKUP(I878,Vlookups!A:D,3,FALSE)</f>
        <v>NORTH RICHLAND HILLS K8</v>
      </c>
      <c r="L878" s="5" t="str">
        <f t="shared" si="337"/>
        <v>11</v>
      </c>
      <c r="M878" s="5" t="str">
        <f t="shared" si="338"/>
        <v>939</v>
      </c>
      <c r="N878" s="5" t="str">
        <f>VLOOKUP(M878,Vlookups!G:I,2,FALSE)</f>
        <v>INSTRUCTIONAL MATERIALS</v>
      </c>
      <c r="O878" s="5" t="str">
        <f>VLOOKUP(M878,Vlookups!G:I,3,FALSE)</f>
        <v>DSASS</v>
      </c>
      <c r="P878" s="6">
        <f t="shared" si="339"/>
        <v>3069.6</v>
      </c>
      <c r="Q878" s="6">
        <f t="shared" si="340"/>
        <v>0</v>
      </c>
      <c r="R878" s="6">
        <f t="shared" si="341"/>
        <v>3069.6</v>
      </c>
      <c r="S878" s="6">
        <f t="shared" si="342"/>
        <v>0</v>
      </c>
      <c r="T878" s="6">
        <f t="shared" si="343"/>
        <v>-3069.6</v>
      </c>
      <c r="U878" t="s">
        <v>919</v>
      </c>
      <c r="V878" t="s">
        <v>45</v>
      </c>
      <c r="W878" s="2">
        <v>3069.6</v>
      </c>
      <c r="X878" s="2">
        <v>0</v>
      </c>
      <c r="Y878" s="2">
        <v>3069.6</v>
      </c>
      <c r="Z878" s="2">
        <v>0</v>
      </c>
      <c r="AA878" s="2">
        <v>0</v>
      </c>
      <c r="AB878" s="3">
        <v>-3069.6</v>
      </c>
    </row>
    <row r="879" spans="1:28">
      <c r="A879" s="5" t="str">
        <f t="shared" si="344"/>
        <v>282</v>
      </c>
      <c r="B879" s="5" t="str">
        <f>VLOOKUP(A879,Vlookups!O:P,2,FALSE)</f>
        <v>FED/GRANT</v>
      </c>
      <c r="C879" s="5" t="str">
        <f t="shared" si="332"/>
        <v>E</v>
      </c>
      <c r="D879" s="5" t="str">
        <f t="shared" si="345"/>
        <v>11</v>
      </c>
      <c r="E879" s="5" t="str">
        <f t="shared" si="333"/>
        <v>63--</v>
      </c>
      <c r="F879" s="5" t="str">
        <f>VLOOKUP(E879,Vlookups!K:M,3,FALSE)</f>
        <v>Op Exp</v>
      </c>
      <c r="G879" s="5" t="str">
        <f t="shared" si="334"/>
        <v>6329</v>
      </c>
      <c r="H879" s="5" t="str">
        <f t="shared" si="335"/>
        <v>READING MATERIALS</v>
      </c>
      <c r="I879" s="5" t="str">
        <f t="shared" si="336"/>
        <v>014</v>
      </c>
      <c r="J879" s="5" t="str">
        <f>VLOOKUP(I879,Vlookups!A:D,2,FALSE)</f>
        <v>KATY ELEMENTARY SCHOOL</v>
      </c>
      <c r="K879" s="5" t="str">
        <f>VLOOKUP(I879,Vlookups!A:D,3,FALSE)</f>
        <v>KATY K8</v>
      </c>
      <c r="L879" s="5" t="str">
        <f t="shared" si="337"/>
        <v>11</v>
      </c>
      <c r="M879" s="5" t="str">
        <f t="shared" si="338"/>
        <v>939</v>
      </c>
      <c r="N879" s="5" t="str">
        <f>VLOOKUP(M879,Vlookups!G:I,2,FALSE)</f>
        <v>INSTRUCTIONAL MATERIALS</v>
      </c>
      <c r="O879" s="5" t="str">
        <f>VLOOKUP(M879,Vlookups!G:I,3,FALSE)</f>
        <v>DSASS</v>
      </c>
      <c r="P879" s="6">
        <f t="shared" si="339"/>
        <v>5958.63</v>
      </c>
      <c r="Q879" s="6">
        <f t="shared" si="340"/>
        <v>0</v>
      </c>
      <c r="R879" s="6">
        <f t="shared" si="341"/>
        <v>5958.63</v>
      </c>
      <c r="S879" s="6">
        <f t="shared" si="342"/>
        <v>0</v>
      </c>
      <c r="T879" s="6">
        <f t="shared" si="343"/>
        <v>-5958.63</v>
      </c>
      <c r="U879" t="s">
        <v>920</v>
      </c>
      <c r="V879" t="s">
        <v>45</v>
      </c>
      <c r="W879" s="2">
        <v>5958.63</v>
      </c>
      <c r="X879" s="2">
        <v>0</v>
      </c>
      <c r="Y879" s="2">
        <v>5958.63</v>
      </c>
      <c r="Z879" s="2">
        <v>0</v>
      </c>
      <c r="AA879" s="2">
        <v>0</v>
      </c>
      <c r="AB879" s="3">
        <v>-5958.63</v>
      </c>
    </row>
    <row r="880" spans="1:28">
      <c r="A880" s="5" t="str">
        <f t="shared" si="344"/>
        <v>282</v>
      </c>
      <c r="B880" s="5" t="str">
        <f>VLOOKUP(A880,Vlookups!O:P,2,FALSE)</f>
        <v>FED/GRANT</v>
      </c>
      <c r="C880" s="5" t="str">
        <f t="shared" si="332"/>
        <v>E</v>
      </c>
      <c r="D880" s="5" t="str">
        <f t="shared" si="345"/>
        <v>11</v>
      </c>
      <c r="E880" s="5" t="str">
        <f t="shared" si="333"/>
        <v>63--</v>
      </c>
      <c r="F880" s="5" t="str">
        <f>VLOOKUP(E880,Vlookups!K:M,3,FALSE)</f>
        <v>Op Exp</v>
      </c>
      <c r="G880" s="5" t="str">
        <f t="shared" si="334"/>
        <v>6329</v>
      </c>
      <c r="H880" s="5" t="str">
        <f t="shared" si="335"/>
        <v>READING MATERIALS</v>
      </c>
      <c r="I880" s="5" t="str">
        <f t="shared" si="336"/>
        <v>015</v>
      </c>
      <c r="J880" s="5" t="str">
        <f>VLOOKUP(I880,Vlookups!A:D,2,FALSE)</f>
        <v>KATY MIDDLE SCHOOL</v>
      </c>
      <c r="K880" s="5" t="str">
        <f>VLOOKUP(I880,Vlookups!A:D,3,FALSE)</f>
        <v>KATY K8</v>
      </c>
      <c r="L880" s="5" t="str">
        <f t="shared" si="337"/>
        <v>11</v>
      </c>
      <c r="M880" s="5" t="str">
        <f t="shared" si="338"/>
        <v>939</v>
      </c>
      <c r="N880" s="5" t="str">
        <f>VLOOKUP(M880,Vlookups!G:I,2,FALSE)</f>
        <v>INSTRUCTIONAL MATERIALS</v>
      </c>
      <c r="O880" s="5" t="str">
        <f>VLOOKUP(M880,Vlookups!G:I,3,FALSE)</f>
        <v>DSASS</v>
      </c>
      <c r="P880" s="6">
        <f t="shared" si="339"/>
        <v>3069.6</v>
      </c>
      <c r="Q880" s="6">
        <f t="shared" si="340"/>
        <v>0</v>
      </c>
      <c r="R880" s="6">
        <f t="shared" si="341"/>
        <v>3069.6</v>
      </c>
      <c r="S880" s="6">
        <f t="shared" si="342"/>
        <v>0</v>
      </c>
      <c r="T880" s="6">
        <f t="shared" si="343"/>
        <v>-3069.6</v>
      </c>
      <c r="U880" t="s">
        <v>921</v>
      </c>
      <c r="V880" t="s">
        <v>45</v>
      </c>
      <c r="W880" s="2">
        <v>3069.6</v>
      </c>
      <c r="X880" s="2">
        <v>0</v>
      </c>
      <c r="Y880" s="2">
        <v>3069.6</v>
      </c>
      <c r="Z880" s="2">
        <v>0</v>
      </c>
      <c r="AA880" s="2">
        <v>0</v>
      </c>
      <c r="AB880" s="3">
        <v>-3069.6</v>
      </c>
    </row>
    <row r="881" spans="1:28">
      <c r="A881" s="5" t="str">
        <f t="shared" si="344"/>
        <v>282</v>
      </c>
      <c r="B881" s="5" t="str">
        <f>VLOOKUP(A881,Vlookups!O:P,2,FALSE)</f>
        <v>FED/GRANT</v>
      </c>
      <c r="C881" s="5" t="str">
        <f t="shared" si="332"/>
        <v>E</v>
      </c>
      <c r="D881" s="5" t="str">
        <f t="shared" si="345"/>
        <v>11</v>
      </c>
      <c r="E881" s="5" t="str">
        <f t="shared" si="333"/>
        <v>63--</v>
      </c>
      <c r="F881" s="5" t="str">
        <f>VLOOKUP(E881,Vlookups!K:M,3,FALSE)</f>
        <v>Op Exp</v>
      </c>
      <c r="G881" s="5" t="str">
        <f t="shared" si="334"/>
        <v>6329</v>
      </c>
      <c r="H881" s="5" t="str">
        <f t="shared" si="335"/>
        <v>READING MATERIALS</v>
      </c>
      <c r="I881" s="5" t="str">
        <f t="shared" si="336"/>
        <v>016</v>
      </c>
      <c r="J881" s="5" t="str">
        <f>VLOOKUP(I881,Vlookups!A:D,2,FALSE)</f>
        <v>WESTPARK ELEMENTARY SCHOOL</v>
      </c>
      <c r="K881" s="5" t="str">
        <f>VLOOKUP(I881,Vlookups!A:D,3,FALSE)</f>
        <v>WESTPARK K8</v>
      </c>
      <c r="L881" s="5" t="str">
        <f t="shared" si="337"/>
        <v>11</v>
      </c>
      <c r="M881" s="5" t="str">
        <f t="shared" si="338"/>
        <v>939</v>
      </c>
      <c r="N881" s="5" t="str">
        <f>VLOOKUP(M881,Vlookups!G:I,2,FALSE)</f>
        <v>INSTRUCTIONAL MATERIALS</v>
      </c>
      <c r="O881" s="5" t="str">
        <f>VLOOKUP(M881,Vlookups!G:I,3,FALSE)</f>
        <v>DSASS</v>
      </c>
      <c r="P881" s="6">
        <f t="shared" si="339"/>
        <v>5958.63</v>
      </c>
      <c r="Q881" s="6">
        <f t="shared" si="340"/>
        <v>0</v>
      </c>
      <c r="R881" s="6">
        <f t="shared" si="341"/>
        <v>5958.63</v>
      </c>
      <c r="S881" s="6">
        <f t="shared" si="342"/>
        <v>0</v>
      </c>
      <c r="T881" s="6">
        <f t="shared" si="343"/>
        <v>-5958.63</v>
      </c>
      <c r="U881" t="s">
        <v>922</v>
      </c>
      <c r="V881" t="s">
        <v>45</v>
      </c>
      <c r="W881" s="2">
        <v>5958.63</v>
      </c>
      <c r="X881" s="2">
        <v>0</v>
      </c>
      <c r="Y881" s="2">
        <v>5958.63</v>
      </c>
      <c r="Z881" s="2">
        <v>0</v>
      </c>
      <c r="AA881" s="2">
        <v>0</v>
      </c>
      <c r="AB881" s="3">
        <v>-5958.63</v>
      </c>
    </row>
    <row r="882" spans="1:28">
      <c r="A882" s="5" t="str">
        <f t="shared" si="344"/>
        <v>282</v>
      </c>
      <c r="B882" s="5" t="str">
        <f>VLOOKUP(A882,Vlookups!O:P,2,FALSE)</f>
        <v>FED/GRANT</v>
      </c>
      <c r="C882" s="5" t="str">
        <f t="shared" si="332"/>
        <v>E</v>
      </c>
      <c r="D882" s="5" t="str">
        <f t="shared" si="345"/>
        <v>11</v>
      </c>
      <c r="E882" s="5" t="str">
        <f t="shared" si="333"/>
        <v>63--</v>
      </c>
      <c r="F882" s="5" t="str">
        <f>VLOOKUP(E882,Vlookups!K:M,3,FALSE)</f>
        <v>Op Exp</v>
      </c>
      <c r="G882" s="5" t="str">
        <f t="shared" si="334"/>
        <v>6329</v>
      </c>
      <c r="H882" s="5" t="str">
        <f t="shared" si="335"/>
        <v>READING MATERIALS</v>
      </c>
      <c r="I882" s="5" t="str">
        <f t="shared" si="336"/>
        <v>017</v>
      </c>
      <c r="J882" s="5" t="str">
        <f>VLOOKUP(I882,Vlookups!A:D,2,FALSE)</f>
        <v>WESTPARK MIDDLE SCHOOL</v>
      </c>
      <c r="K882" s="5" t="str">
        <f>VLOOKUP(I882,Vlookups!A:D,3,FALSE)</f>
        <v>WESTPARK K8</v>
      </c>
      <c r="L882" s="5" t="str">
        <f t="shared" si="337"/>
        <v>11</v>
      </c>
      <c r="M882" s="5" t="str">
        <f t="shared" si="338"/>
        <v>939</v>
      </c>
      <c r="N882" s="5" t="str">
        <f>VLOOKUP(M882,Vlookups!G:I,2,FALSE)</f>
        <v>INSTRUCTIONAL MATERIALS</v>
      </c>
      <c r="O882" s="5" t="str">
        <f>VLOOKUP(M882,Vlookups!G:I,3,FALSE)</f>
        <v>DSASS</v>
      </c>
      <c r="P882" s="6">
        <f t="shared" si="339"/>
        <v>3069.6</v>
      </c>
      <c r="Q882" s="6">
        <f t="shared" si="340"/>
        <v>0</v>
      </c>
      <c r="R882" s="6">
        <f t="shared" si="341"/>
        <v>3069.6</v>
      </c>
      <c r="S882" s="6">
        <f t="shared" si="342"/>
        <v>0</v>
      </c>
      <c r="T882" s="6">
        <f t="shared" si="343"/>
        <v>-3069.6</v>
      </c>
      <c r="U882" t="s">
        <v>923</v>
      </c>
      <c r="V882" t="s">
        <v>45</v>
      </c>
      <c r="W882" s="2">
        <v>3069.6</v>
      </c>
      <c r="X882" s="2">
        <v>0</v>
      </c>
      <c r="Y882" s="2">
        <v>3069.6</v>
      </c>
      <c r="Z882" s="2">
        <v>0</v>
      </c>
      <c r="AA882" s="2">
        <v>0</v>
      </c>
      <c r="AB882" s="3">
        <v>-3069.6</v>
      </c>
    </row>
    <row r="883" spans="1:28">
      <c r="A883" s="5" t="str">
        <f t="shared" si="344"/>
        <v>282</v>
      </c>
      <c r="B883" s="5" t="str">
        <f>VLOOKUP(A883,Vlookups!O:P,2,FALSE)</f>
        <v>FED/GRANT</v>
      </c>
      <c r="C883" s="5" t="str">
        <f t="shared" si="332"/>
        <v>E</v>
      </c>
      <c r="D883" s="5" t="str">
        <f t="shared" si="345"/>
        <v>11</v>
      </c>
      <c r="E883" s="5" t="str">
        <f t="shared" si="333"/>
        <v>63--</v>
      </c>
      <c r="F883" s="5" t="str">
        <f>VLOOKUP(E883,Vlookups!K:M,3,FALSE)</f>
        <v>Op Exp</v>
      </c>
      <c r="G883" s="5" t="str">
        <f t="shared" si="334"/>
        <v>6329</v>
      </c>
      <c r="H883" s="5" t="str">
        <f t="shared" si="335"/>
        <v>READING MATERIALS</v>
      </c>
      <c r="I883" s="5" t="str">
        <f t="shared" si="336"/>
        <v>018</v>
      </c>
      <c r="J883" s="5" t="str">
        <f>VLOOKUP(I883,Vlookups!A:D,2,FALSE)</f>
        <v>KATY/WEST PARK HS</v>
      </c>
      <c r="K883" s="5" t="str">
        <f>VLOOKUP(I883,Vlookups!A:D,3,FALSE)</f>
        <v>KATY WESTPARK HS</v>
      </c>
      <c r="L883" s="5" t="str">
        <f t="shared" si="337"/>
        <v>11</v>
      </c>
      <c r="M883" s="5" t="str">
        <f t="shared" si="338"/>
        <v>939</v>
      </c>
      <c r="N883" s="5" t="str">
        <f>VLOOKUP(M883,Vlookups!G:I,2,FALSE)</f>
        <v>INSTRUCTIONAL MATERIALS</v>
      </c>
      <c r="O883" s="5" t="str">
        <f>VLOOKUP(M883,Vlookups!G:I,3,FALSE)</f>
        <v>DSASS</v>
      </c>
      <c r="P883" s="6">
        <f t="shared" si="339"/>
        <v>3894</v>
      </c>
      <c r="Q883" s="6">
        <f t="shared" si="340"/>
        <v>0</v>
      </c>
      <c r="R883" s="6">
        <f t="shared" si="341"/>
        <v>3894</v>
      </c>
      <c r="S883" s="6">
        <f t="shared" si="342"/>
        <v>0</v>
      </c>
      <c r="T883" s="6">
        <f t="shared" si="343"/>
        <v>-3894</v>
      </c>
      <c r="U883" t="s">
        <v>924</v>
      </c>
      <c r="V883" t="s">
        <v>45</v>
      </c>
      <c r="W883" s="2">
        <v>3894</v>
      </c>
      <c r="X883" s="2">
        <v>0</v>
      </c>
      <c r="Y883" s="2">
        <v>3894</v>
      </c>
      <c r="Z883" s="2">
        <v>0</v>
      </c>
      <c r="AA883" s="2">
        <v>0</v>
      </c>
      <c r="AB883" s="3">
        <v>-3894</v>
      </c>
    </row>
    <row r="884" spans="1:28">
      <c r="A884" s="5" t="str">
        <f t="shared" si="344"/>
        <v>282</v>
      </c>
      <c r="B884" s="5" t="str">
        <f>VLOOKUP(A884,Vlookups!O:P,2,FALSE)</f>
        <v>FED/GRANT</v>
      </c>
      <c r="C884" s="5" t="str">
        <f t="shared" si="332"/>
        <v>E</v>
      </c>
      <c r="D884" s="5" t="str">
        <f t="shared" si="345"/>
        <v>11</v>
      </c>
      <c r="E884" s="5" t="str">
        <f t="shared" si="333"/>
        <v>63--</v>
      </c>
      <c r="F884" s="5" t="str">
        <f>VLOOKUP(E884,Vlookups!K:M,3,FALSE)</f>
        <v>Op Exp</v>
      </c>
      <c r="G884" s="5" t="str">
        <f t="shared" si="334"/>
        <v>6329</v>
      </c>
      <c r="H884" s="5" t="str">
        <f t="shared" si="335"/>
        <v>READING MATERIALS</v>
      </c>
      <c r="I884" s="5" t="str">
        <f t="shared" si="336"/>
        <v>019</v>
      </c>
      <c r="J884" s="5" t="str">
        <f>VLOOKUP(I884,Vlookups!A:D,2,FALSE)</f>
        <v>LANCASTER ELEMENTARY</v>
      </c>
      <c r="K884" s="5" t="str">
        <f>VLOOKUP(I884,Vlookups!A:D,3,FALSE)</f>
        <v>LANCASTER K8</v>
      </c>
      <c r="L884" s="5" t="str">
        <f t="shared" si="337"/>
        <v>11</v>
      </c>
      <c r="M884" s="5" t="str">
        <f t="shared" si="338"/>
        <v>939</v>
      </c>
      <c r="N884" s="5" t="str">
        <f>VLOOKUP(M884,Vlookups!G:I,2,FALSE)</f>
        <v>INSTRUCTIONAL MATERIALS</v>
      </c>
      <c r="O884" s="5" t="str">
        <f>VLOOKUP(M884,Vlookups!G:I,3,FALSE)</f>
        <v>DSASS</v>
      </c>
      <c r="P884" s="6">
        <f t="shared" si="339"/>
        <v>963.73</v>
      </c>
      <c r="Q884" s="6">
        <f t="shared" si="340"/>
        <v>0</v>
      </c>
      <c r="R884" s="6">
        <f t="shared" si="341"/>
        <v>5958.39</v>
      </c>
      <c r="S884" s="6">
        <f t="shared" si="342"/>
        <v>0</v>
      </c>
      <c r="T884" s="6">
        <f t="shared" si="343"/>
        <v>-963.73</v>
      </c>
      <c r="U884" t="s">
        <v>925</v>
      </c>
      <c r="V884" t="s">
        <v>45</v>
      </c>
      <c r="W884" s="2">
        <v>963.73</v>
      </c>
      <c r="X884" s="2">
        <v>0</v>
      </c>
      <c r="Y884" s="2">
        <v>5958.39</v>
      </c>
      <c r="Z884" s="3">
        <v>-4994.66</v>
      </c>
      <c r="AA884" s="2">
        <v>0</v>
      </c>
      <c r="AB884" s="3">
        <v>-963.73</v>
      </c>
    </row>
    <row r="885" spans="1:28">
      <c r="A885" s="5" t="str">
        <f t="shared" si="344"/>
        <v>282</v>
      </c>
      <c r="B885" s="5" t="str">
        <f>VLOOKUP(A885,Vlookups!O:P,2,FALSE)</f>
        <v>FED/GRANT</v>
      </c>
      <c r="C885" s="5" t="str">
        <f t="shared" si="332"/>
        <v>E</v>
      </c>
      <c r="D885" s="5" t="str">
        <f t="shared" si="345"/>
        <v>11</v>
      </c>
      <c r="E885" s="5" t="str">
        <f t="shared" si="333"/>
        <v>63--</v>
      </c>
      <c r="F885" s="5" t="str">
        <f>VLOOKUP(E885,Vlookups!K:M,3,FALSE)</f>
        <v>Op Exp</v>
      </c>
      <c r="G885" s="5" t="str">
        <f t="shared" si="334"/>
        <v>6329</v>
      </c>
      <c r="H885" s="5" t="str">
        <f t="shared" si="335"/>
        <v>READING MATERIALS</v>
      </c>
      <c r="I885" s="5" t="str">
        <f t="shared" si="336"/>
        <v>020</v>
      </c>
      <c r="J885" s="5" t="str">
        <f>VLOOKUP(I885,Vlookups!A:D,2,FALSE)</f>
        <v>LANCASTER MIDDLE SCHOOL</v>
      </c>
      <c r="K885" s="5" t="str">
        <f>VLOOKUP(I885,Vlookups!A:D,3,FALSE)</f>
        <v>LANCASTER K8</v>
      </c>
      <c r="L885" s="5" t="str">
        <f t="shared" si="337"/>
        <v>11</v>
      </c>
      <c r="M885" s="5" t="str">
        <f t="shared" si="338"/>
        <v>939</v>
      </c>
      <c r="N885" s="5" t="str">
        <f>VLOOKUP(M885,Vlookups!G:I,2,FALSE)</f>
        <v>INSTRUCTIONAL MATERIALS</v>
      </c>
      <c r="O885" s="5" t="str">
        <f>VLOOKUP(M885,Vlookups!G:I,3,FALSE)</f>
        <v>DSASS</v>
      </c>
      <c r="P885" s="6">
        <f t="shared" si="339"/>
        <v>496.52</v>
      </c>
      <c r="Q885" s="6">
        <f t="shared" si="340"/>
        <v>0</v>
      </c>
      <c r="R885" s="6">
        <f t="shared" si="341"/>
        <v>3069.84</v>
      </c>
      <c r="S885" s="6">
        <f t="shared" si="342"/>
        <v>0</v>
      </c>
      <c r="T885" s="6">
        <f t="shared" si="343"/>
        <v>-496.52</v>
      </c>
      <c r="U885" t="s">
        <v>926</v>
      </c>
      <c r="V885" t="s">
        <v>45</v>
      </c>
      <c r="W885" s="2">
        <v>496.52</v>
      </c>
      <c r="X885" s="2">
        <v>0</v>
      </c>
      <c r="Y885" s="2">
        <v>3069.84</v>
      </c>
      <c r="Z885" s="3">
        <v>-2573.3200000000002</v>
      </c>
      <c r="AA885" s="2">
        <v>0</v>
      </c>
      <c r="AB885" s="3">
        <v>-496.52</v>
      </c>
    </row>
    <row r="886" spans="1:28">
      <c r="A886" s="5" t="str">
        <f t="shared" si="344"/>
        <v>282</v>
      </c>
      <c r="B886" s="5" t="str">
        <f>VLOOKUP(A886,Vlookups!O:P,2,FALSE)</f>
        <v>FED/GRANT</v>
      </c>
      <c r="C886" s="5" t="str">
        <f t="shared" si="332"/>
        <v>E</v>
      </c>
      <c r="D886" s="5" t="str">
        <f t="shared" si="345"/>
        <v>11</v>
      </c>
      <c r="E886" s="5" t="str">
        <f t="shared" si="333"/>
        <v>63--</v>
      </c>
      <c r="F886" s="5" t="str">
        <f>VLOOKUP(E886,Vlookups!K:M,3,FALSE)</f>
        <v>Op Exp</v>
      </c>
      <c r="G886" s="5" t="str">
        <f t="shared" si="334"/>
        <v>6329</v>
      </c>
      <c r="H886" s="5" t="str">
        <f t="shared" si="335"/>
        <v>READING MATERIALS</v>
      </c>
      <c r="I886" s="5" t="str">
        <f t="shared" si="336"/>
        <v>021</v>
      </c>
      <c r="J886" s="5" t="str">
        <f>VLOOKUP(I886,Vlookups!A:D,2,FALSE)</f>
        <v>WOODHAVEN ELEMENTARY</v>
      </c>
      <c r="K886" s="5" t="str">
        <f>VLOOKUP(I886,Vlookups!A:D,3,FALSE)</f>
        <v>WOODHAVEN K8</v>
      </c>
      <c r="L886" s="5" t="str">
        <f t="shared" si="337"/>
        <v>11</v>
      </c>
      <c r="M886" s="5" t="str">
        <f t="shared" si="338"/>
        <v>939</v>
      </c>
      <c r="N886" s="5" t="str">
        <f>VLOOKUP(M886,Vlookups!G:I,2,FALSE)</f>
        <v>INSTRUCTIONAL MATERIALS</v>
      </c>
      <c r="O886" s="5" t="str">
        <f>VLOOKUP(M886,Vlookups!G:I,3,FALSE)</f>
        <v>DSASS</v>
      </c>
      <c r="P886" s="6">
        <f t="shared" si="339"/>
        <v>5958.63</v>
      </c>
      <c r="Q886" s="6">
        <f t="shared" si="340"/>
        <v>0</v>
      </c>
      <c r="R886" s="6">
        <f t="shared" si="341"/>
        <v>5958.63</v>
      </c>
      <c r="S886" s="6">
        <f t="shared" si="342"/>
        <v>0</v>
      </c>
      <c r="T886" s="6">
        <f t="shared" si="343"/>
        <v>-5958.63</v>
      </c>
      <c r="U886" t="s">
        <v>927</v>
      </c>
      <c r="V886" t="s">
        <v>45</v>
      </c>
      <c r="W886" s="2">
        <v>5958.63</v>
      </c>
      <c r="X886" s="2">
        <v>0</v>
      </c>
      <c r="Y886" s="2">
        <v>5958.63</v>
      </c>
      <c r="Z886" s="2">
        <v>0</v>
      </c>
      <c r="AA886" s="2">
        <v>0</v>
      </c>
      <c r="AB886" s="3">
        <v>-5958.63</v>
      </c>
    </row>
    <row r="887" spans="1:28">
      <c r="A887" s="5" t="str">
        <f t="shared" si="344"/>
        <v>282</v>
      </c>
      <c r="B887" s="5" t="str">
        <f>VLOOKUP(A887,Vlookups!O:P,2,FALSE)</f>
        <v>FED/GRANT</v>
      </c>
      <c r="C887" s="5" t="str">
        <f t="shared" si="332"/>
        <v>E</v>
      </c>
      <c r="D887" s="5" t="str">
        <f t="shared" si="345"/>
        <v>11</v>
      </c>
      <c r="E887" s="5" t="str">
        <f t="shared" si="333"/>
        <v>63--</v>
      </c>
      <c r="F887" s="5" t="str">
        <f>VLOOKUP(E887,Vlookups!K:M,3,FALSE)</f>
        <v>Op Exp</v>
      </c>
      <c r="G887" s="5" t="str">
        <f t="shared" si="334"/>
        <v>6329</v>
      </c>
      <c r="H887" s="5" t="str">
        <f t="shared" si="335"/>
        <v>READING MATERIALS</v>
      </c>
      <c r="I887" s="5" t="str">
        <f t="shared" si="336"/>
        <v>022</v>
      </c>
      <c r="J887" s="5" t="str">
        <f>VLOOKUP(I887,Vlookups!A:D,2,FALSE)</f>
        <v>WOODHAVEN MIDDLE SCHOOL</v>
      </c>
      <c r="K887" s="5" t="str">
        <f>VLOOKUP(I887,Vlookups!A:D,3,FALSE)</f>
        <v>WOODHAVEN K8</v>
      </c>
      <c r="L887" s="5" t="str">
        <f t="shared" si="337"/>
        <v>11</v>
      </c>
      <c r="M887" s="5" t="str">
        <f t="shared" si="338"/>
        <v>939</v>
      </c>
      <c r="N887" s="5" t="str">
        <f>VLOOKUP(M887,Vlookups!G:I,2,FALSE)</f>
        <v>INSTRUCTIONAL MATERIALS</v>
      </c>
      <c r="O887" s="5" t="str">
        <f>VLOOKUP(M887,Vlookups!G:I,3,FALSE)</f>
        <v>DSASS</v>
      </c>
      <c r="P887" s="6">
        <f t="shared" si="339"/>
        <v>3096.6</v>
      </c>
      <c r="Q887" s="6">
        <f t="shared" si="340"/>
        <v>0</v>
      </c>
      <c r="R887" s="6">
        <f t="shared" si="341"/>
        <v>3069.6</v>
      </c>
      <c r="S887" s="6">
        <f t="shared" si="342"/>
        <v>0</v>
      </c>
      <c r="T887" s="6">
        <f t="shared" si="343"/>
        <v>-3096.6</v>
      </c>
      <c r="U887" t="s">
        <v>928</v>
      </c>
      <c r="V887" t="s">
        <v>45</v>
      </c>
      <c r="W887" s="2">
        <v>3096.6</v>
      </c>
      <c r="X887" s="2">
        <v>0</v>
      </c>
      <c r="Y887" s="2">
        <v>3069.6</v>
      </c>
      <c r="Z887" s="2">
        <v>27</v>
      </c>
      <c r="AA887" s="2">
        <v>0</v>
      </c>
      <c r="AB887" s="3">
        <v>-3096.6</v>
      </c>
    </row>
    <row r="888" spans="1:28">
      <c r="A888" s="5" t="str">
        <f t="shared" si="344"/>
        <v>282</v>
      </c>
      <c r="B888" s="5" t="str">
        <f>VLOOKUP(A888,Vlookups!O:P,2,FALSE)</f>
        <v>FED/GRANT</v>
      </c>
      <c r="C888" s="5" t="str">
        <f t="shared" si="332"/>
        <v>E</v>
      </c>
      <c r="D888" s="5" t="str">
        <f t="shared" si="345"/>
        <v>11</v>
      </c>
      <c r="E888" s="5" t="str">
        <f t="shared" si="333"/>
        <v>63--</v>
      </c>
      <c r="F888" s="5" t="str">
        <f>VLOOKUP(E888,Vlookups!K:M,3,FALSE)</f>
        <v>Op Exp</v>
      </c>
      <c r="G888" s="5" t="str">
        <f t="shared" si="334"/>
        <v>6329</v>
      </c>
      <c r="H888" s="5" t="str">
        <f t="shared" si="335"/>
        <v>READING MATERIALS</v>
      </c>
      <c r="I888" s="5" t="str">
        <f t="shared" si="336"/>
        <v>023</v>
      </c>
      <c r="J888" s="5" t="str">
        <f>VLOOKUP(I888,Vlookups!A:D,2,FALSE)</f>
        <v>SAGINAW ELEMENTARY</v>
      </c>
      <c r="K888" s="5" t="str">
        <f>VLOOKUP(I888,Vlookups!A:D,3,FALSE)</f>
        <v>SAGINAW K8</v>
      </c>
      <c r="L888" s="5" t="str">
        <f t="shared" si="337"/>
        <v>11</v>
      </c>
      <c r="M888" s="5" t="str">
        <f t="shared" si="338"/>
        <v>939</v>
      </c>
      <c r="N888" s="5" t="str">
        <f>VLOOKUP(M888,Vlookups!G:I,2,FALSE)</f>
        <v>INSTRUCTIONAL MATERIALS</v>
      </c>
      <c r="O888" s="5" t="str">
        <f>VLOOKUP(M888,Vlookups!G:I,3,FALSE)</f>
        <v>DSASS</v>
      </c>
      <c r="P888" s="6">
        <f t="shared" si="339"/>
        <v>0</v>
      </c>
      <c r="Q888" s="6">
        <f t="shared" si="340"/>
        <v>5958.63</v>
      </c>
      <c r="R888" s="6">
        <f t="shared" si="341"/>
        <v>0</v>
      </c>
      <c r="S888" s="6">
        <f t="shared" si="342"/>
        <v>0</v>
      </c>
      <c r="T888" s="6">
        <f t="shared" si="343"/>
        <v>0</v>
      </c>
      <c r="U888" t="s">
        <v>929</v>
      </c>
      <c r="V888" t="s">
        <v>45</v>
      </c>
      <c r="W888" s="2">
        <v>0</v>
      </c>
      <c r="X888" s="2">
        <v>5958.63</v>
      </c>
      <c r="Y888" s="2">
        <v>0</v>
      </c>
      <c r="Z888" s="3">
        <v>-5958.63</v>
      </c>
      <c r="AA888" s="2">
        <v>0</v>
      </c>
      <c r="AB888" s="2">
        <v>0</v>
      </c>
    </row>
    <row r="889" spans="1:28">
      <c r="A889" s="5" t="str">
        <f t="shared" si="344"/>
        <v>282</v>
      </c>
      <c r="B889" s="5" t="str">
        <f>VLOOKUP(A889,Vlookups!O:P,2,FALSE)</f>
        <v>FED/GRANT</v>
      </c>
      <c r="C889" s="5" t="str">
        <f t="shared" si="332"/>
        <v>E</v>
      </c>
      <c r="D889" s="5" t="str">
        <f t="shared" si="345"/>
        <v>11</v>
      </c>
      <c r="E889" s="5" t="str">
        <f t="shared" si="333"/>
        <v>63--</v>
      </c>
      <c r="F889" s="5" t="str">
        <f>VLOOKUP(E889,Vlookups!K:M,3,FALSE)</f>
        <v>Op Exp</v>
      </c>
      <c r="G889" s="5" t="str">
        <f t="shared" si="334"/>
        <v>6329</v>
      </c>
      <c r="H889" s="5" t="str">
        <f t="shared" si="335"/>
        <v>READING MATERIALS</v>
      </c>
      <c r="I889" s="5" t="str">
        <f t="shared" si="336"/>
        <v>024</v>
      </c>
      <c r="J889" s="5" t="str">
        <f>VLOOKUP(I889,Vlookups!A:D,2,FALSE)</f>
        <v>SAGINAW MIDDLE SCHOOL</v>
      </c>
      <c r="K889" s="5" t="str">
        <f>VLOOKUP(I889,Vlookups!A:D,3,FALSE)</f>
        <v>SAGINAW K8</v>
      </c>
      <c r="L889" s="5" t="str">
        <f t="shared" si="337"/>
        <v>11</v>
      </c>
      <c r="M889" s="5" t="str">
        <f t="shared" si="338"/>
        <v>939</v>
      </c>
      <c r="N889" s="5" t="str">
        <f>VLOOKUP(M889,Vlookups!G:I,2,FALSE)</f>
        <v>INSTRUCTIONAL MATERIALS</v>
      </c>
      <c r="O889" s="5" t="str">
        <f>VLOOKUP(M889,Vlookups!G:I,3,FALSE)</f>
        <v>DSASS</v>
      </c>
      <c r="P889" s="6">
        <f t="shared" si="339"/>
        <v>0</v>
      </c>
      <c r="Q889" s="6">
        <f t="shared" si="340"/>
        <v>3069.6</v>
      </c>
      <c r="R889" s="6">
        <f t="shared" si="341"/>
        <v>0</v>
      </c>
      <c r="S889" s="6">
        <f t="shared" si="342"/>
        <v>0</v>
      </c>
      <c r="T889" s="6">
        <f t="shared" si="343"/>
        <v>0</v>
      </c>
      <c r="U889" t="s">
        <v>930</v>
      </c>
      <c r="V889" t="s">
        <v>45</v>
      </c>
      <c r="W889" s="2">
        <v>0</v>
      </c>
      <c r="X889" s="2">
        <v>3069.6</v>
      </c>
      <c r="Y889" s="2">
        <v>0</v>
      </c>
      <c r="Z889" s="3">
        <v>-3069.6</v>
      </c>
      <c r="AA889" s="2">
        <v>0</v>
      </c>
      <c r="AB889" s="2">
        <v>0</v>
      </c>
    </row>
    <row r="890" spans="1:28">
      <c r="A890" s="5" t="str">
        <f t="shared" si="344"/>
        <v>282</v>
      </c>
      <c r="B890" s="5" t="str">
        <f>VLOOKUP(A890,Vlookups!O:P,2,FALSE)</f>
        <v>FED/GRANT</v>
      </c>
      <c r="C890" s="5" t="str">
        <f t="shared" si="332"/>
        <v>E</v>
      </c>
      <c r="D890" s="5" t="str">
        <f t="shared" si="345"/>
        <v>11</v>
      </c>
      <c r="E890" s="5" t="str">
        <f t="shared" si="333"/>
        <v>63--</v>
      </c>
      <c r="F890" s="5" t="str">
        <f>VLOOKUP(E890,Vlookups!K:M,3,FALSE)</f>
        <v>Op Exp</v>
      </c>
      <c r="G890" s="5" t="str">
        <f t="shared" si="334"/>
        <v>6329</v>
      </c>
      <c r="H890" s="5" t="str">
        <f t="shared" si="335"/>
        <v>READING MATERIALS</v>
      </c>
      <c r="I890" s="5" t="str">
        <f t="shared" si="336"/>
        <v>025</v>
      </c>
      <c r="J890" s="5" t="str">
        <f>VLOOKUP(I890,Vlookups!A:D,2,FALSE)</f>
        <v>WINDMILL LAKES ELEMENTARY</v>
      </c>
      <c r="K890" s="5" t="str">
        <f>VLOOKUP(I890,Vlookups!A:D,3,FALSE)</f>
        <v>WINDMILL LAKES K8</v>
      </c>
      <c r="L890" s="5" t="str">
        <f t="shared" si="337"/>
        <v>11</v>
      </c>
      <c r="M890" s="5" t="str">
        <f t="shared" si="338"/>
        <v>939</v>
      </c>
      <c r="N890" s="5" t="str">
        <f>VLOOKUP(M890,Vlookups!G:I,2,FALSE)</f>
        <v>INSTRUCTIONAL MATERIALS</v>
      </c>
      <c r="O890" s="5" t="str">
        <f>VLOOKUP(M890,Vlookups!G:I,3,FALSE)</f>
        <v>DSASS</v>
      </c>
      <c r="P890" s="6">
        <f t="shared" si="339"/>
        <v>5958.63</v>
      </c>
      <c r="Q890" s="6">
        <f t="shared" si="340"/>
        <v>0</v>
      </c>
      <c r="R890" s="6">
        <f t="shared" si="341"/>
        <v>5958.63</v>
      </c>
      <c r="S890" s="6">
        <f t="shared" si="342"/>
        <v>0</v>
      </c>
      <c r="T890" s="6">
        <f t="shared" si="343"/>
        <v>-5958.63</v>
      </c>
      <c r="U890" t="s">
        <v>931</v>
      </c>
      <c r="V890" t="s">
        <v>45</v>
      </c>
      <c r="W890" s="2">
        <v>5958.63</v>
      </c>
      <c r="X890" s="2">
        <v>0</v>
      </c>
      <c r="Y890" s="2">
        <v>5958.63</v>
      </c>
      <c r="Z890" s="2">
        <v>0</v>
      </c>
      <c r="AA890" s="2">
        <v>0</v>
      </c>
      <c r="AB890" s="3">
        <v>-5958.63</v>
      </c>
    </row>
    <row r="891" spans="1:28">
      <c r="A891" s="5" t="str">
        <f t="shared" si="344"/>
        <v>282</v>
      </c>
      <c r="B891" s="5" t="str">
        <f>VLOOKUP(A891,Vlookups!O:P,2,FALSE)</f>
        <v>FED/GRANT</v>
      </c>
      <c r="C891" s="5" t="str">
        <f t="shared" si="332"/>
        <v>E</v>
      </c>
      <c r="D891" s="5" t="str">
        <f t="shared" si="345"/>
        <v>11</v>
      </c>
      <c r="E891" s="5" t="str">
        <f t="shared" si="333"/>
        <v>63--</v>
      </c>
      <c r="F891" s="5" t="str">
        <f>VLOOKUP(E891,Vlookups!K:M,3,FALSE)</f>
        <v>Op Exp</v>
      </c>
      <c r="G891" s="5" t="str">
        <f t="shared" si="334"/>
        <v>6329</v>
      </c>
      <c r="H891" s="5" t="str">
        <f t="shared" si="335"/>
        <v>READING MATERIALS</v>
      </c>
      <c r="I891" s="5" t="str">
        <f t="shared" si="336"/>
        <v>026</v>
      </c>
      <c r="J891" s="5" t="str">
        <f>VLOOKUP(I891,Vlookups!A:D,2,FALSE)</f>
        <v>WM LAKES MIDDLE SCHOOL</v>
      </c>
      <c r="K891" s="5" t="str">
        <f>VLOOKUP(I891,Vlookups!A:D,3,FALSE)</f>
        <v>WINDMILL LAKES K8</v>
      </c>
      <c r="L891" s="5" t="str">
        <f t="shared" si="337"/>
        <v>11</v>
      </c>
      <c r="M891" s="5" t="str">
        <f t="shared" si="338"/>
        <v>939</v>
      </c>
      <c r="N891" s="5" t="str">
        <f>VLOOKUP(M891,Vlookups!G:I,2,FALSE)</f>
        <v>INSTRUCTIONAL MATERIALS</v>
      </c>
      <c r="O891" s="5" t="str">
        <f>VLOOKUP(M891,Vlookups!G:I,3,FALSE)</f>
        <v>DSASS</v>
      </c>
      <c r="P891" s="6">
        <f t="shared" si="339"/>
        <v>3069.6</v>
      </c>
      <c r="Q891" s="6">
        <f t="shared" si="340"/>
        <v>0</v>
      </c>
      <c r="R891" s="6">
        <f t="shared" si="341"/>
        <v>3069.6</v>
      </c>
      <c r="S891" s="6">
        <f t="shared" si="342"/>
        <v>0</v>
      </c>
      <c r="T891" s="6">
        <f t="shared" si="343"/>
        <v>-3069.6</v>
      </c>
      <c r="U891" t="s">
        <v>932</v>
      </c>
      <c r="V891" t="s">
        <v>45</v>
      </c>
      <c r="W891" s="2">
        <v>3069.6</v>
      </c>
      <c r="X891" s="2">
        <v>0</v>
      </c>
      <c r="Y891" s="2">
        <v>3069.6</v>
      </c>
      <c r="Z891" s="2">
        <v>0</v>
      </c>
      <c r="AA891" s="2">
        <v>0</v>
      </c>
      <c r="AB891" s="3">
        <v>-3069.6</v>
      </c>
    </row>
    <row r="892" spans="1:28">
      <c r="A892" s="5" t="str">
        <f t="shared" si="344"/>
        <v>282</v>
      </c>
      <c r="B892" s="5" t="str">
        <f>VLOOKUP(A892,Vlookups!O:P,2,FALSE)</f>
        <v>FED/GRANT</v>
      </c>
      <c r="C892" s="5" t="str">
        <f t="shared" si="332"/>
        <v>E</v>
      </c>
      <c r="D892" s="5" t="str">
        <f t="shared" si="345"/>
        <v>11</v>
      </c>
      <c r="E892" s="5" t="str">
        <f t="shared" si="333"/>
        <v>63--</v>
      </c>
      <c r="F892" s="5" t="str">
        <f>VLOOKUP(E892,Vlookups!K:M,3,FALSE)</f>
        <v>Op Exp</v>
      </c>
      <c r="G892" s="5" t="str">
        <f t="shared" si="334"/>
        <v>6329</v>
      </c>
      <c r="H892" s="5" t="str">
        <f t="shared" si="335"/>
        <v>READING MATERIALS</v>
      </c>
      <c r="I892" s="5" t="str">
        <f t="shared" si="336"/>
        <v>027</v>
      </c>
      <c r="J892" s="5" t="str">
        <f>VLOOKUP(I892,Vlookups!A:D,2,FALSE)</f>
        <v>HOUSTON OREM ELEMENTARY</v>
      </c>
      <c r="K892" s="5" t="str">
        <f>VLOOKUP(I892,Vlookups!A:D,3,FALSE)</f>
        <v>OREM K8</v>
      </c>
      <c r="L892" s="5" t="str">
        <f t="shared" si="337"/>
        <v>11</v>
      </c>
      <c r="M892" s="5" t="str">
        <f t="shared" si="338"/>
        <v>939</v>
      </c>
      <c r="N892" s="5" t="str">
        <f>VLOOKUP(M892,Vlookups!G:I,2,FALSE)</f>
        <v>INSTRUCTIONAL MATERIALS</v>
      </c>
      <c r="O892" s="5" t="str">
        <f>VLOOKUP(M892,Vlookups!G:I,3,FALSE)</f>
        <v>DSASS</v>
      </c>
      <c r="P892" s="6">
        <f t="shared" si="339"/>
        <v>1964.01</v>
      </c>
      <c r="Q892" s="6">
        <f t="shared" si="340"/>
        <v>0</v>
      </c>
      <c r="R892" s="6">
        <f t="shared" si="341"/>
        <v>4501.97</v>
      </c>
      <c r="S892" s="6">
        <f t="shared" si="342"/>
        <v>0</v>
      </c>
      <c r="T892" s="6">
        <f t="shared" si="343"/>
        <v>-1964.01</v>
      </c>
      <c r="U892" t="s">
        <v>933</v>
      </c>
      <c r="V892" t="s">
        <v>45</v>
      </c>
      <c r="W892" s="2">
        <v>1964.01</v>
      </c>
      <c r="X892" s="2">
        <v>0</v>
      </c>
      <c r="Y892" s="2">
        <v>4501.97</v>
      </c>
      <c r="Z892" s="3">
        <v>-2537.96</v>
      </c>
      <c r="AA892" s="2">
        <v>0</v>
      </c>
      <c r="AB892" s="3">
        <v>-1964.01</v>
      </c>
    </row>
    <row r="893" spans="1:28">
      <c r="A893" s="5" t="str">
        <f t="shared" si="344"/>
        <v>282</v>
      </c>
      <c r="B893" s="5" t="str">
        <f>VLOOKUP(A893,Vlookups!O:P,2,FALSE)</f>
        <v>FED/GRANT</v>
      </c>
      <c r="C893" s="5" t="str">
        <f t="shared" si="332"/>
        <v>E</v>
      </c>
      <c r="D893" s="5" t="str">
        <f t="shared" si="345"/>
        <v>11</v>
      </c>
      <c r="E893" s="5" t="str">
        <f t="shared" si="333"/>
        <v>63--</v>
      </c>
      <c r="F893" s="5" t="str">
        <f>VLOOKUP(E893,Vlookups!K:M,3,FALSE)</f>
        <v>Op Exp</v>
      </c>
      <c r="G893" s="5" t="str">
        <f t="shared" si="334"/>
        <v>6329</v>
      </c>
      <c r="H893" s="5" t="str">
        <f t="shared" si="335"/>
        <v>READING MATERIALS</v>
      </c>
      <c r="I893" s="5" t="str">
        <f t="shared" si="336"/>
        <v>028</v>
      </c>
      <c r="J893" s="5" t="str">
        <f>VLOOKUP(I893,Vlookups!A:D,2,FALSE)</f>
        <v>HOUSTON OREM MIDDLE SCHOOL</v>
      </c>
      <c r="K893" s="5" t="str">
        <f>VLOOKUP(I893,Vlookups!A:D,3,FALSE)</f>
        <v>OREM K8</v>
      </c>
      <c r="L893" s="5" t="str">
        <f t="shared" si="337"/>
        <v>11</v>
      </c>
      <c r="M893" s="5" t="str">
        <f t="shared" si="338"/>
        <v>939</v>
      </c>
      <c r="N893" s="5" t="str">
        <f>VLOOKUP(M893,Vlookups!G:I,2,FALSE)</f>
        <v>INSTRUCTIONAL MATERIALS</v>
      </c>
      <c r="O893" s="5" t="str">
        <f>VLOOKUP(M893,Vlookups!G:I,3,FALSE)</f>
        <v>DSASS</v>
      </c>
      <c r="P893" s="6">
        <f t="shared" si="339"/>
        <v>3218.67</v>
      </c>
      <c r="Q893" s="6">
        <f t="shared" si="340"/>
        <v>0</v>
      </c>
      <c r="R893" s="6">
        <f t="shared" si="341"/>
        <v>4526.26</v>
      </c>
      <c r="S893" s="6">
        <f t="shared" si="342"/>
        <v>0</v>
      </c>
      <c r="T893" s="6">
        <f t="shared" si="343"/>
        <v>-3218.67</v>
      </c>
      <c r="U893" t="s">
        <v>934</v>
      </c>
      <c r="V893" t="s">
        <v>45</v>
      </c>
      <c r="W893" s="2">
        <v>3218.67</v>
      </c>
      <c r="X893" s="2">
        <v>0</v>
      </c>
      <c r="Y893" s="2">
        <v>4526.26</v>
      </c>
      <c r="Z893" s="3">
        <v>-1307.5899999999999</v>
      </c>
      <c r="AA893" s="2">
        <v>0</v>
      </c>
      <c r="AB893" s="3">
        <v>-3218.67</v>
      </c>
    </row>
    <row r="894" spans="1:28">
      <c r="A894" s="5" t="str">
        <f t="shared" si="344"/>
        <v>282</v>
      </c>
      <c r="B894" s="5" t="str">
        <f>VLOOKUP(A894,Vlookups!O:P,2,FALSE)</f>
        <v>FED/GRANT</v>
      </c>
      <c r="C894" s="5" t="str">
        <f t="shared" si="332"/>
        <v>E</v>
      </c>
      <c r="D894" s="5" t="str">
        <f t="shared" si="345"/>
        <v>11</v>
      </c>
      <c r="E894" s="5" t="str">
        <f t="shared" si="333"/>
        <v>63--</v>
      </c>
      <c r="F894" s="5" t="str">
        <f>VLOOKUP(E894,Vlookups!K:M,3,FALSE)</f>
        <v>Op Exp</v>
      </c>
      <c r="G894" s="5" t="str">
        <f t="shared" si="334"/>
        <v>6329</v>
      </c>
      <c r="H894" s="5" t="str">
        <f t="shared" si="335"/>
        <v>READING MATERIALS</v>
      </c>
      <c r="I894" s="5" t="str">
        <f t="shared" si="336"/>
        <v>030</v>
      </c>
      <c r="J894" s="5" t="str">
        <f>VLOOKUP(I894,Vlookups!A:D,2,FALSE)</f>
        <v>COLLEGE STATION ELEMENTARY</v>
      </c>
      <c r="K894" s="5" t="str">
        <f>VLOOKUP(I894,Vlookups!A:D,3,FALSE)</f>
        <v>COLLEGE STATION K8</v>
      </c>
      <c r="L894" s="5" t="str">
        <f t="shared" si="337"/>
        <v>11</v>
      </c>
      <c r="M894" s="5" t="str">
        <f t="shared" si="338"/>
        <v>939</v>
      </c>
      <c r="N894" s="5" t="str">
        <f>VLOOKUP(M894,Vlookups!G:I,2,FALSE)</f>
        <v>INSTRUCTIONAL MATERIALS</v>
      </c>
      <c r="O894" s="5" t="str">
        <f>VLOOKUP(M894,Vlookups!G:I,3,FALSE)</f>
        <v>DSASS</v>
      </c>
      <c r="P894" s="6">
        <f t="shared" si="339"/>
        <v>5958.63</v>
      </c>
      <c r="Q894" s="6">
        <f t="shared" si="340"/>
        <v>0</v>
      </c>
      <c r="R894" s="6">
        <f t="shared" si="341"/>
        <v>5958.63</v>
      </c>
      <c r="S894" s="6">
        <f t="shared" si="342"/>
        <v>0</v>
      </c>
      <c r="T894" s="6">
        <f t="shared" si="343"/>
        <v>-5958.63</v>
      </c>
      <c r="U894" t="s">
        <v>935</v>
      </c>
      <c r="V894" t="s">
        <v>45</v>
      </c>
      <c r="W894" s="2">
        <v>5958.63</v>
      </c>
      <c r="X894" s="2">
        <v>0</v>
      </c>
      <c r="Y894" s="2">
        <v>5958.63</v>
      </c>
      <c r="Z894" s="2">
        <v>0</v>
      </c>
      <c r="AA894" s="2">
        <v>0</v>
      </c>
      <c r="AB894" s="3">
        <v>-5958.63</v>
      </c>
    </row>
    <row r="895" spans="1:28">
      <c r="A895" s="5" t="str">
        <f t="shared" si="344"/>
        <v>282</v>
      </c>
      <c r="B895" s="5" t="str">
        <f>VLOOKUP(A895,Vlookups!O:P,2,FALSE)</f>
        <v>FED/GRANT</v>
      </c>
      <c r="C895" s="5" t="str">
        <f t="shared" si="332"/>
        <v>E</v>
      </c>
      <c r="D895" s="5" t="str">
        <f t="shared" si="345"/>
        <v>11</v>
      </c>
      <c r="E895" s="5" t="str">
        <f t="shared" si="333"/>
        <v>63--</v>
      </c>
      <c r="F895" s="5" t="str">
        <f>VLOOKUP(E895,Vlookups!K:M,3,FALSE)</f>
        <v>Op Exp</v>
      </c>
      <c r="G895" s="5" t="str">
        <f t="shared" si="334"/>
        <v>6329</v>
      </c>
      <c r="H895" s="5" t="str">
        <f t="shared" si="335"/>
        <v>READING MATERIALS</v>
      </c>
      <c r="I895" s="5" t="str">
        <f t="shared" si="336"/>
        <v>031</v>
      </c>
      <c r="J895" s="5" t="str">
        <f>VLOOKUP(I895,Vlookups!A:D,2,FALSE)</f>
        <v>COLLEGE STATION MIDDLE SCHOOL</v>
      </c>
      <c r="K895" s="5" t="str">
        <f>VLOOKUP(I895,Vlookups!A:D,3,FALSE)</f>
        <v>COLLEGE STATION K8</v>
      </c>
      <c r="L895" s="5" t="str">
        <f t="shared" si="337"/>
        <v>11</v>
      </c>
      <c r="M895" s="5" t="str">
        <f t="shared" si="338"/>
        <v>939</v>
      </c>
      <c r="N895" s="5" t="str">
        <f>VLOOKUP(M895,Vlookups!G:I,2,FALSE)</f>
        <v>INSTRUCTIONAL MATERIALS</v>
      </c>
      <c r="O895" s="5" t="str">
        <f>VLOOKUP(M895,Vlookups!G:I,3,FALSE)</f>
        <v>DSASS</v>
      </c>
      <c r="P895" s="6">
        <f t="shared" si="339"/>
        <v>3069.6</v>
      </c>
      <c r="Q895" s="6">
        <f t="shared" si="340"/>
        <v>0</v>
      </c>
      <c r="R895" s="6">
        <f t="shared" si="341"/>
        <v>3069.6</v>
      </c>
      <c r="S895" s="6">
        <f t="shared" si="342"/>
        <v>0</v>
      </c>
      <c r="T895" s="6">
        <f t="shared" si="343"/>
        <v>-3069.6</v>
      </c>
      <c r="U895" t="s">
        <v>936</v>
      </c>
      <c r="V895" t="s">
        <v>45</v>
      </c>
      <c r="W895" s="2">
        <v>3069.6</v>
      </c>
      <c r="X895" s="2">
        <v>0</v>
      </c>
      <c r="Y895" s="2">
        <v>3069.6</v>
      </c>
      <c r="Z895" s="2">
        <v>0</v>
      </c>
      <c r="AA895" s="2">
        <v>0</v>
      </c>
      <c r="AB895" s="3">
        <v>-3069.6</v>
      </c>
    </row>
    <row r="896" spans="1:28">
      <c r="A896" s="5" t="str">
        <f t="shared" si="344"/>
        <v>282</v>
      </c>
      <c r="B896" s="5" t="str">
        <f>VLOOKUP(A896,Vlookups!O:P,2,FALSE)</f>
        <v>FED/GRANT</v>
      </c>
      <c r="C896" s="5" t="str">
        <f t="shared" si="332"/>
        <v>E</v>
      </c>
      <c r="D896" s="5" t="str">
        <f t="shared" si="345"/>
        <v>11</v>
      </c>
      <c r="E896" s="5" t="str">
        <f t="shared" si="333"/>
        <v>63--</v>
      </c>
      <c r="F896" s="5" t="str">
        <f>VLOOKUP(E896,Vlookups!K:M,3,FALSE)</f>
        <v>Op Exp</v>
      </c>
      <c r="G896" s="5" t="str">
        <f t="shared" si="334"/>
        <v>6329</v>
      </c>
      <c r="H896" s="5" t="str">
        <f t="shared" si="335"/>
        <v>READING MATERIALS</v>
      </c>
      <c r="I896" s="5" t="str">
        <f t="shared" si="336"/>
        <v>032</v>
      </c>
      <c r="J896" s="5" t="str">
        <f>VLOOKUP(I896,Vlookups!A:D,2,FALSE)</f>
        <v>LANCASTER HS</v>
      </c>
      <c r="K896" s="5" t="str">
        <f>VLOOKUP(I896,Vlookups!A:D,3,FALSE)</f>
        <v>LANCASTER HS</v>
      </c>
      <c r="L896" s="5" t="str">
        <f t="shared" si="337"/>
        <v>11</v>
      </c>
      <c r="M896" s="5" t="str">
        <f t="shared" si="338"/>
        <v>939</v>
      </c>
      <c r="N896" s="5" t="str">
        <f>VLOOKUP(M896,Vlookups!G:I,2,FALSE)</f>
        <v>INSTRUCTIONAL MATERIALS</v>
      </c>
      <c r="O896" s="5" t="str">
        <f>VLOOKUP(M896,Vlookups!G:I,3,FALSE)</f>
        <v>DSASS</v>
      </c>
      <c r="P896" s="6">
        <f t="shared" si="339"/>
        <v>0</v>
      </c>
      <c r="Q896" s="6">
        <f t="shared" si="340"/>
        <v>1460.25</v>
      </c>
      <c r="R896" s="6">
        <f t="shared" si="341"/>
        <v>1460.25</v>
      </c>
      <c r="S896" s="6">
        <f t="shared" si="342"/>
        <v>0</v>
      </c>
      <c r="T896" s="6">
        <f t="shared" si="343"/>
        <v>0</v>
      </c>
      <c r="U896" t="s">
        <v>937</v>
      </c>
      <c r="V896" t="s">
        <v>45</v>
      </c>
      <c r="W896" s="2">
        <v>0</v>
      </c>
      <c r="X896" s="2">
        <v>1460.25</v>
      </c>
      <c r="Y896" s="2">
        <v>1460.25</v>
      </c>
      <c r="Z896" s="3">
        <v>-2920.5</v>
      </c>
      <c r="AA896" s="2">
        <v>0</v>
      </c>
      <c r="AB896" s="2">
        <v>0</v>
      </c>
    </row>
    <row r="897" spans="1:28">
      <c r="A897" s="5" t="str">
        <f t="shared" si="344"/>
        <v>282</v>
      </c>
      <c r="B897" s="5" t="str">
        <f>VLOOKUP(A897,Vlookups!O:P,2,FALSE)</f>
        <v>FED/GRANT</v>
      </c>
      <c r="C897" s="5" t="str">
        <f t="shared" si="332"/>
        <v>E</v>
      </c>
      <c r="D897" s="5" t="str">
        <f t="shared" si="345"/>
        <v>11</v>
      </c>
      <c r="E897" s="5" t="str">
        <f t="shared" si="333"/>
        <v>63--</v>
      </c>
      <c r="F897" s="5" t="str">
        <f>VLOOKUP(E897,Vlookups!K:M,3,FALSE)</f>
        <v>Op Exp</v>
      </c>
      <c r="G897" s="5" t="str">
        <f t="shared" si="334"/>
        <v>6329</v>
      </c>
      <c r="H897" s="5" t="str">
        <f t="shared" si="335"/>
        <v>READING MATERIALS</v>
      </c>
      <c r="I897" s="5" t="str">
        <f t="shared" si="336"/>
        <v>033</v>
      </c>
      <c r="J897" s="5" t="str">
        <f>VLOOKUP(I897,Vlookups!A:D,2,FALSE)</f>
        <v>WINDMILL LAKES HS</v>
      </c>
      <c r="K897" s="5" t="str">
        <f>VLOOKUP(I897,Vlookups!A:D,3,FALSE)</f>
        <v>WINDMILL LAKES HS</v>
      </c>
      <c r="L897" s="5" t="str">
        <f t="shared" si="337"/>
        <v>11</v>
      </c>
      <c r="M897" s="5" t="str">
        <f t="shared" si="338"/>
        <v>939</v>
      </c>
      <c r="N897" s="5" t="str">
        <f>VLOOKUP(M897,Vlookups!G:I,2,FALSE)</f>
        <v>INSTRUCTIONAL MATERIALS</v>
      </c>
      <c r="O897" s="5" t="str">
        <f>VLOOKUP(M897,Vlookups!G:I,3,FALSE)</f>
        <v>DSASS</v>
      </c>
      <c r="P897" s="6">
        <f t="shared" si="339"/>
        <v>0</v>
      </c>
      <c r="Q897" s="6">
        <f t="shared" si="340"/>
        <v>1460.25</v>
      </c>
      <c r="R897" s="6">
        <f t="shared" si="341"/>
        <v>0</v>
      </c>
      <c r="S897" s="6">
        <f t="shared" si="342"/>
        <v>0</v>
      </c>
      <c r="T897" s="6">
        <f t="shared" si="343"/>
        <v>0</v>
      </c>
      <c r="U897" t="s">
        <v>938</v>
      </c>
      <c r="V897" t="s">
        <v>45</v>
      </c>
      <c r="W897" s="2">
        <v>0</v>
      </c>
      <c r="X897" s="2">
        <v>1460.25</v>
      </c>
      <c r="Y897" s="2">
        <v>0</v>
      </c>
      <c r="Z897" s="3">
        <v>-1460.25</v>
      </c>
      <c r="AA897" s="2">
        <v>0</v>
      </c>
      <c r="AB897" s="2">
        <v>0</v>
      </c>
    </row>
    <row r="898" spans="1:28">
      <c r="A898" s="5" t="str">
        <f t="shared" si="344"/>
        <v>282</v>
      </c>
      <c r="B898" s="5" t="str">
        <f>VLOOKUP(A898,Vlookups!O:P,2,FALSE)</f>
        <v>FED/GRANT</v>
      </c>
      <c r="C898" s="5" t="str">
        <f t="shared" si="332"/>
        <v>E</v>
      </c>
      <c r="D898" s="5" t="str">
        <f t="shared" si="345"/>
        <v>11</v>
      </c>
      <c r="E898" s="5" t="str">
        <f t="shared" si="333"/>
        <v>63--</v>
      </c>
      <c r="F898" s="5" t="str">
        <f>VLOOKUP(E898,Vlookups!K:M,3,FALSE)</f>
        <v>Op Exp</v>
      </c>
      <c r="G898" s="5" t="str">
        <f t="shared" si="334"/>
        <v>6329</v>
      </c>
      <c r="H898" s="5" t="str">
        <f t="shared" si="335"/>
        <v>READING MATERIALS</v>
      </c>
      <c r="I898" s="5" t="str">
        <f t="shared" si="336"/>
        <v>034</v>
      </c>
      <c r="J898" s="5" t="str">
        <f>VLOOKUP(I898,Vlookups!A:D,2,FALSE)</f>
        <v>AGGIELAND HIGH SCHOOL</v>
      </c>
      <c r="K898" s="5" t="str">
        <f>VLOOKUP(I898,Vlookups!A:D,3,FALSE)</f>
        <v>AGGIELAND HS</v>
      </c>
      <c r="L898" s="5" t="str">
        <f t="shared" si="337"/>
        <v>11</v>
      </c>
      <c r="M898" s="5" t="str">
        <f t="shared" si="338"/>
        <v>939</v>
      </c>
      <c r="N898" s="5" t="str">
        <f>VLOOKUP(M898,Vlookups!G:I,2,FALSE)</f>
        <v>INSTRUCTIONAL MATERIALS</v>
      </c>
      <c r="O898" s="5" t="str">
        <f>VLOOKUP(M898,Vlookups!G:I,3,FALSE)</f>
        <v>DSASS</v>
      </c>
      <c r="P898" s="6">
        <f t="shared" si="339"/>
        <v>486.75</v>
      </c>
      <c r="Q898" s="6">
        <f t="shared" si="340"/>
        <v>0</v>
      </c>
      <c r="R898" s="6">
        <f t="shared" si="341"/>
        <v>486.75</v>
      </c>
      <c r="S898" s="6">
        <f t="shared" si="342"/>
        <v>0</v>
      </c>
      <c r="T898" s="6">
        <f t="shared" si="343"/>
        <v>-486.75</v>
      </c>
      <c r="U898" t="s">
        <v>939</v>
      </c>
      <c r="V898" t="s">
        <v>45</v>
      </c>
      <c r="W898" s="2">
        <v>486.75</v>
      </c>
      <c r="X898" s="2">
        <v>0</v>
      </c>
      <c r="Y898" s="2">
        <v>486.75</v>
      </c>
      <c r="Z898" s="2">
        <v>0</v>
      </c>
      <c r="AA898" s="2">
        <v>0</v>
      </c>
      <c r="AB898" s="3">
        <v>-486.75</v>
      </c>
    </row>
    <row r="899" spans="1:28">
      <c r="A899" s="5" t="str">
        <f t="shared" si="344"/>
        <v>282</v>
      </c>
      <c r="B899" s="5" t="str">
        <f>VLOOKUP(A899,Vlookups!O:P,2,FALSE)</f>
        <v>FED/GRANT</v>
      </c>
      <c r="C899" s="5" t="str">
        <f t="shared" si="332"/>
        <v>E</v>
      </c>
      <c r="D899" s="5" t="str">
        <f t="shared" si="345"/>
        <v>11</v>
      </c>
      <c r="E899" s="5" t="str">
        <f t="shared" si="333"/>
        <v>63--</v>
      </c>
      <c r="F899" s="5" t="str">
        <f>VLOOKUP(E899,Vlookups!K:M,3,FALSE)</f>
        <v>Op Exp</v>
      </c>
      <c r="G899" s="5" t="str">
        <f t="shared" si="334"/>
        <v>6329</v>
      </c>
      <c r="H899" s="5" t="str">
        <f t="shared" si="335"/>
        <v>READING MATERIALS</v>
      </c>
      <c r="I899" s="5" t="str">
        <f t="shared" si="336"/>
        <v>999</v>
      </c>
      <c r="J899" s="5" t="str">
        <f>VLOOKUP(I899,Vlookups!A:D,2,FALSE)</f>
        <v>CHARTER WIDE</v>
      </c>
      <c r="K899" s="5" t="str">
        <f>VLOOKUP(I899,Vlookups!A:D,3,FALSE)</f>
        <v>CHARTER WIDE</v>
      </c>
      <c r="L899" s="5" t="str">
        <f t="shared" si="337"/>
        <v>11</v>
      </c>
      <c r="M899" s="5" t="str">
        <f t="shared" si="338"/>
        <v>939</v>
      </c>
      <c r="N899" s="5" t="str">
        <f>VLOOKUP(M899,Vlookups!G:I,2,FALSE)</f>
        <v>INSTRUCTIONAL MATERIALS</v>
      </c>
      <c r="O899" s="5" t="str">
        <f>VLOOKUP(M899,Vlookups!G:I,3,FALSE)</f>
        <v>DSASS</v>
      </c>
      <c r="P899" s="6">
        <f t="shared" si="339"/>
        <v>111540.02</v>
      </c>
      <c r="Q899" s="6">
        <f t="shared" si="340"/>
        <v>0</v>
      </c>
      <c r="R899" s="6">
        <f t="shared" si="341"/>
        <v>141839.4</v>
      </c>
      <c r="S899" s="6">
        <f t="shared" si="342"/>
        <v>0</v>
      </c>
      <c r="T899" s="6">
        <f t="shared" si="343"/>
        <v>-111540.02</v>
      </c>
      <c r="U899" t="s">
        <v>940</v>
      </c>
      <c r="V899" t="s">
        <v>45</v>
      </c>
      <c r="W899" s="2">
        <v>111540.02</v>
      </c>
      <c r="X899" s="2">
        <v>0</v>
      </c>
      <c r="Y899" s="2">
        <v>141839.4</v>
      </c>
      <c r="Z899" s="3">
        <v>-30299.38</v>
      </c>
      <c r="AA899" s="2">
        <v>0</v>
      </c>
      <c r="AB899" s="3">
        <v>-111540.02</v>
      </c>
    </row>
    <row r="900" spans="1:28">
      <c r="A900" s="5" t="str">
        <f t="shared" si="344"/>
        <v>282</v>
      </c>
      <c r="B900" s="5" t="str">
        <f>VLOOKUP(A900,Vlookups!O:P,2,FALSE)</f>
        <v>FED/GRANT</v>
      </c>
      <c r="C900" s="5" t="str">
        <f t="shared" si="332"/>
        <v>E</v>
      </c>
      <c r="D900" s="5" t="str">
        <f t="shared" si="345"/>
        <v>11</v>
      </c>
      <c r="E900" s="5" t="str">
        <f t="shared" si="333"/>
        <v>63--</v>
      </c>
      <c r="F900" s="5" t="str">
        <f>VLOOKUP(E900,Vlookups!K:M,3,FALSE)</f>
        <v>Op Exp</v>
      </c>
      <c r="G900" s="5" t="str">
        <f t="shared" si="334"/>
        <v>6329</v>
      </c>
      <c r="H900" s="5" t="str">
        <f t="shared" si="335"/>
        <v>READING MATERIALS</v>
      </c>
      <c r="I900" s="5" t="str">
        <f t="shared" si="336"/>
        <v>999</v>
      </c>
      <c r="J900" s="5" t="str">
        <f>VLOOKUP(I900,Vlookups!A:D,2,FALSE)</f>
        <v>CHARTER WIDE</v>
      </c>
      <c r="K900" s="5" t="str">
        <f>VLOOKUP(I900,Vlookups!A:D,3,FALSE)</f>
        <v>CHARTER WIDE</v>
      </c>
      <c r="L900" s="5" t="str">
        <f t="shared" si="337"/>
        <v>24</v>
      </c>
      <c r="M900" s="5" t="str">
        <f t="shared" si="338"/>
        <v>939</v>
      </c>
      <c r="N900" s="5" t="str">
        <f>VLOOKUP(M900,Vlookups!G:I,2,FALSE)</f>
        <v>INSTRUCTIONAL MATERIALS</v>
      </c>
      <c r="O900" s="5" t="str">
        <f>VLOOKUP(M900,Vlookups!G:I,3,FALSE)</f>
        <v>DSASS</v>
      </c>
      <c r="P900" s="6">
        <f t="shared" si="339"/>
        <v>23650.86</v>
      </c>
      <c r="Q900" s="6">
        <f t="shared" si="340"/>
        <v>0</v>
      </c>
      <c r="R900" s="6">
        <f t="shared" si="341"/>
        <v>23650.86</v>
      </c>
      <c r="S900" s="6">
        <f t="shared" si="342"/>
        <v>0</v>
      </c>
      <c r="T900" s="6">
        <f t="shared" si="343"/>
        <v>-23650.86</v>
      </c>
      <c r="U900" t="s">
        <v>941</v>
      </c>
      <c r="V900" t="s">
        <v>45</v>
      </c>
      <c r="W900" s="2">
        <v>23650.86</v>
      </c>
      <c r="X900" s="2">
        <v>0</v>
      </c>
      <c r="Y900" s="2">
        <v>23650.86</v>
      </c>
      <c r="Z900" s="2">
        <v>0</v>
      </c>
      <c r="AA900" s="2">
        <v>0</v>
      </c>
      <c r="AB900" s="3">
        <v>-23650.86</v>
      </c>
    </row>
    <row r="901" spans="1:28">
      <c r="A901" s="5" t="str">
        <f t="shared" si="344"/>
        <v>282</v>
      </c>
      <c r="B901" s="5" t="str">
        <f>VLOOKUP(A901,Vlookups!O:P,2,FALSE)</f>
        <v>FED/GRANT</v>
      </c>
      <c r="C901" s="5" t="str">
        <f t="shared" si="332"/>
        <v>E</v>
      </c>
      <c r="D901" s="5" t="str">
        <f t="shared" si="345"/>
        <v>11</v>
      </c>
      <c r="E901" s="5" t="str">
        <f t="shared" si="333"/>
        <v>63--</v>
      </c>
      <c r="F901" s="5" t="str">
        <f>VLOOKUP(E901,Vlookups!K:M,3,FALSE)</f>
        <v>Op Exp</v>
      </c>
      <c r="G901" s="5" t="str">
        <f t="shared" si="334"/>
        <v>6399</v>
      </c>
      <c r="H901" s="5" t="str">
        <f t="shared" si="335"/>
        <v>GENERAL SUPPLIES</v>
      </c>
      <c r="I901" s="5" t="str">
        <f t="shared" si="336"/>
        <v>001</v>
      </c>
      <c r="J901" s="5" t="str">
        <f>VLOOKUP(I901,Vlookups!A:D,2,FALSE)</f>
        <v>GARLAND ELEMENTARY SCHOOL</v>
      </c>
      <c r="K901" s="5" t="str">
        <f>VLOOKUP(I901,Vlookups!A:D,3,FALSE)</f>
        <v>GARLAND K8</v>
      </c>
      <c r="L901" s="5" t="str">
        <f t="shared" si="337"/>
        <v>11</v>
      </c>
      <c r="M901" s="5" t="str">
        <f t="shared" si="338"/>
        <v>939</v>
      </c>
      <c r="N901" s="5" t="str">
        <f>VLOOKUP(M901,Vlookups!G:I,2,FALSE)</f>
        <v>INSTRUCTIONAL MATERIALS</v>
      </c>
      <c r="O901" s="5" t="str">
        <f>VLOOKUP(M901,Vlookups!G:I,3,FALSE)</f>
        <v>DSASS</v>
      </c>
      <c r="P901" s="6">
        <f t="shared" si="339"/>
        <v>2071.3000000000002</v>
      </c>
      <c r="Q901" s="6">
        <f t="shared" si="340"/>
        <v>0</v>
      </c>
      <c r="R901" s="6">
        <f t="shared" si="341"/>
        <v>2071.3000000000002</v>
      </c>
      <c r="S901" s="6">
        <f t="shared" si="342"/>
        <v>0</v>
      </c>
      <c r="T901" s="6">
        <f t="shared" si="343"/>
        <v>-2071.3000000000002</v>
      </c>
      <c r="U901" t="s">
        <v>942</v>
      </c>
      <c r="V901" t="s">
        <v>54</v>
      </c>
      <c r="W901" s="2">
        <v>2071.3000000000002</v>
      </c>
      <c r="X901" s="2">
        <v>0</v>
      </c>
      <c r="Y901" s="2">
        <v>2071.3000000000002</v>
      </c>
      <c r="Z901" s="2">
        <v>0</v>
      </c>
      <c r="AA901" s="2">
        <v>0</v>
      </c>
      <c r="AB901" s="3">
        <v>-2071.3000000000002</v>
      </c>
    </row>
    <row r="902" spans="1:28">
      <c r="A902" s="5" t="str">
        <f t="shared" si="344"/>
        <v>282</v>
      </c>
      <c r="B902" s="5" t="str">
        <f>VLOOKUP(A902,Vlookups!O:P,2,FALSE)</f>
        <v>FED/GRANT</v>
      </c>
      <c r="C902" s="5" t="str">
        <f t="shared" si="332"/>
        <v>E</v>
      </c>
      <c r="D902" s="5" t="str">
        <f t="shared" si="345"/>
        <v>11</v>
      </c>
      <c r="E902" s="5" t="str">
        <f t="shared" si="333"/>
        <v>63--</v>
      </c>
      <c r="F902" s="5" t="str">
        <f>VLOOKUP(E902,Vlookups!K:M,3,FALSE)</f>
        <v>Op Exp</v>
      </c>
      <c r="G902" s="5" t="str">
        <f t="shared" si="334"/>
        <v>6399</v>
      </c>
      <c r="H902" s="5" t="str">
        <f t="shared" si="335"/>
        <v>GENERAL SUPPLIES</v>
      </c>
      <c r="I902" s="5" t="str">
        <f t="shared" si="336"/>
        <v>002</v>
      </c>
      <c r="J902" s="5" t="str">
        <f>VLOOKUP(I902,Vlookups!A:D,2,FALSE)</f>
        <v>GARLAND MIDDLE SCHOOL</v>
      </c>
      <c r="K902" s="5" t="str">
        <f>VLOOKUP(I902,Vlookups!A:D,3,FALSE)</f>
        <v>GARLAND K8</v>
      </c>
      <c r="L902" s="5" t="str">
        <f t="shared" si="337"/>
        <v>11</v>
      </c>
      <c r="M902" s="5" t="str">
        <f t="shared" si="338"/>
        <v>939</v>
      </c>
      <c r="N902" s="5" t="str">
        <f>VLOOKUP(M902,Vlookups!G:I,2,FALSE)</f>
        <v>INSTRUCTIONAL MATERIALS</v>
      </c>
      <c r="O902" s="5" t="str">
        <f>VLOOKUP(M902,Vlookups!G:I,3,FALSE)</f>
        <v>DSASS</v>
      </c>
      <c r="P902" s="6">
        <f t="shared" si="339"/>
        <v>909.64</v>
      </c>
      <c r="Q902" s="6">
        <f t="shared" si="340"/>
        <v>0.06</v>
      </c>
      <c r="R902" s="6">
        <f t="shared" si="341"/>
        <v>909.58</v>
      </c>
      <c r="S902" s="6">
        <f t="shared" si="342"/>
        <v>0</v>
      </c>
      <c r="T902" s="6">
        <f t="shared" si="343"/>
        <v>-909.64</v>
      </c>
      <c r="U902" t="s">
        <v>943</v>
      </c>
      <c r="V902" t="s">
        <v>54</v>
      </c>
      <c r="W902" s="2">
        <v>909.64</v>
      </c>
      <c r="X902" s="2">
        <v>0.06</v>
      </c>
      <c r="Y902" s="2">
        <v>909.58</v>
      </c>
      <c r="Z902" s="2">
        <v>0</v>
      </c>
      <c r="AA902" s="2">
        <v>0</v>
      </c>
      <c r="AB902" s="3">
        <v>-909.64</v>
      </c>
    </row>
    <row r="903" spans="1:28">
      <c r="A903" s="5" t="str">
        <f t="shared" si="344"/>
        <v>282</v>
      </c>
      <c r="B903" s="5" t="str">
        <f>VLOOKUP(A903,Vlookups!O:P,2,FALSE)</f>
        <v>FED/GRANT</v>
      </c>
      <c r="C903" s="5" t="str">
        <f t="shared" si="332"/>
        <v>E</v>
      </c>
      <c r="D903" s="5" t="str">
        <f t="shared" si="345"/>
        <v>11</v>
      </c>
      <c r="E903" s="5" t="str">
        <f t="shared" si="333"/>
        <v>63--</v>
      </c>
      <c r="F903" s="5" t="str">
        <f>VLOOKUP(E903,Vlookups!K:M,3,FALSE)</f>
        <v>Op Exp</v>
      </c>
      <c r="G903" s="5" t="str">
        <f t="shared" si="334"/>
        <v>6399</v>
      </c>
      <c r="H903" s="5" t="str">
        <f t="shared" si="335"/>
        <v>GENERAL SUPPLIES</v>
      </c>
      <c r="I903" s="5" t="str">
        <f t="shared" si="336"/>
        <v>003</v>
      </c>
      <c r="J903" s="5" t="str">
        <f>VLOOKUP(I903,Vlookups!A:D,2,FALSE)</f>
        <v>GARLAND HIGH SCHOOL</v>
      </c>
      <c r="K903" s="5" t="str">
        <f>VLOOKUP(I903,Vlookups!A:D,3,FALSE)</f>
        <v>GARLAND HS</v>
      </c>
      <c r="L903" s="5" t="str">
        <f t="shared" si="337"/>
        <v>11</v>
      </c>
      <c r="M903" s="5" t="str">
        <f t="shared" si="338"/>
        <v>939</v>
      </c>
      <c r="N903" s="5" t="str">
        <f>VLOOKUP(M903,Vlookups!G:I,2,FALSE)</f>
        <v>INSTRUCTIONAL MATERIALS</v>
      </c>
      <c r="O903" s="5" t="str">
        <f>VLOOKUP(M903,Vlookups!G:I,3,FALSE)</f>
        <v>DSASS</v>
      </c>
      <c r="P903" s="6">
        <f t="shared" si="339"/>
        <v>2896.73</v>
      </c>
      <c r="Q903" s="6">
        <f t="shared" si="340"/>
        <v>0</v>
      </c>
      <c r="R903" s="6">
        <f t="shared" si="341"/>
        <v>960.23</v>
      </c>
      <c r="S903" s="6">
        <f t="shared" si="342"/>
        <v>0</v>
      </c>
      <c r="T903" s="6">
        <f t="shared" si="343"/>
        <v>-2896.73</v>
      </c>
      <c r="U903" t="s">
        <v>944</v>
      </c>
      <c r="V903" t="s">
        <v>54</v>
      </c>
      <c r="W903" s="2">
        <v>2896.73</v>
      </c>
      <c r="X903" s="2">
        <v>0</v>
      </c>
      <c r="Y903" s="2">
        <v>960.23</v>
      </c>
      <c r="Z903" s="2">
        <v>1936.5</v>
      </c>
      <c r="AA903" s="2">
        <v>0</v>
      </c>
      <c r="AB903" s="3">
        <v>-2896.73</v>
      </c>
    </row>
    <row r="904" spans="1:28">
      <c r="A904" s="5" t="str">
        <f t="shared" si="344"/>
        <v>282</v>
      </c>
      <c r="B904" s="5" t="str">
        <f>VLOOKUP(A904,Vlookups!O:P,2,FALSE)</f>
        <v>FED/GRANT</v>
      </c>
      <c r="C904" s="5" t="str">
        <f t="shared" si="332"/>
        <v>E</v>
      </c>
      <c r="D904" s="5" t="str">
        <f t="shared" si="345"/>
        <v>11</v>
      </c>
      <c r="E904" s="5" t="str">
        <f t="shared" si="333"/>
        <v>63--</v>
      </c>
      <c r="F904" s="5" t="str">
        <f>VLOOKUP(E904,Vlookups!K:M,3,FALSE)</f>
        <v>Op Exp</v>
      </c>
      <c r="G904" s="5" t="str">
        <f t="shared" si="334"/>
        <v>6399</v>
      </c>
      <c r="H904" s="5" t="str">
        <f t="shared" si="335"/>
        <v>GENERAL SUPPLIES</v>
      </c>
      <c r="I904" s="5" t="str">
        <f t="shared" si="336"/>
        <v>004</v>
      </c>
      <c r="J904" s="5" t="str">
        <f>VLOOKUP(I904,Vlookups!A:D,2,FALSE)</f>
        <v>ARLINGTON ELEMENTARY SCHOOL</v>
      </c>
      <c r="K904" s="5" t="str">
        <f>VLOOKUP(I904,Vlookups!A:D,3,FALSE)</f>
        <v>ARLINGTON K8</v>
      </c>
      <c r="L904" s="5" t="str">
        <f t="shared" si="337"/>
        <v>11</v>
      </c>
      <c r="M904" s="5" t="str">
        <f t="shared" si="338"/>
        <v>939</v>
      </c>
      <c r="N904" s="5" t="str">
        <f>VLOOKUP(M904,Vlookups!G:I,2,FALSE)</f>
        <v>INSTRUCTIONAL MATERIALS</v>
      </c>
      <c r="O904" s="5" t="str">
        <f>VLOOKUP(M904,Vlookups!G:I,3,FALSE)</f>
        <v>DSASS</v>
      </c>
      <c r="P904" s="6">
        <f t="shared" si="339"/>
        <v>0</v>
      </c>
      <c r="Q904" s="6">
        <f t="shared" si="340"/>
        <v>-191.68</v>
      </c>
      <c r="R904" s="6">
        <f t="shared" si="341"/>
        <v>641.24</v>
      </c>
      <c r="S904" s="6">
        <f t="shared" si="342"/>
        <v>0</v>
      </c>
      <c r="T904" s="6">
        <f t="shared" si="343"/>
        <v>0</v>
      </c>
      <c r="U904" t="s">
        <v>945</v>
      </c>
      <c r="V904" t="s">
        <v>54</v>
      </c>
      <c r="W904" s="2">
        <v>0</v>
      </c>
      <c r="X904" s="3">
        <v>-191.68</v>
      </c>
      <c r="Y904" s="2">
        <v>641.24</v>
      </c>
      <c r="Z904" s="3">
        <v>-449.56</v>
      </c>
      <c r="AA904" s="2">
        <v>0</v>
      </c>
      <c r="AB904" s="2">
        <v>0</v>
      </c>
    </row>
    <row r="905" spans="1:28">
      <c r="A905" s="5" t="str">
        <f t="shared" si="344"/>
        <v>282</v>
      </c>
      <c r="B905" s="5" t="str">
        <f>VLOOKUP(A905,Vlookups!O:P,2,FALSE)</f>
        <v>FED/GRANT</v>
      </c>
      <c r="C905" s="5" t="str">
        <f t="shared" si="332"/>
        <v>E</v>
      </c>
      <c r="D905" s="5" t="str">
        <f t="shared" si="345"/>
        <v>11</v>
      </c>
      <c r="E905" s="5" t="str">
        <f t="shared" si="333"/>
        <v>63--</v>
      </c>
      <c r="F905" s="5" t="str">
        <f>VLOOKUP(E905,Vlookups!K:M,3,FALSE)</f>
        <v>Op Exp</v>
      </c>
      <c r="G905" s="5" t="str">
        <f t="shared" si="334"/>
        <v>6399</v>
      </c>
      <c r="H905" s="5" t="str">
        <f t="shared" si="335"/>
        <v>GENERAL SUPPLIES</v>
      </c>
      <c r="I905" s="5" t="str">
        <f t="shared" si="336"/>
        <v>004</v>
      </c>
      <c r="J905" s="5" t="str">
        <f>VLOOKUP(I905,Vlookups!A:D,2,FALSE)</f>
        <v>ARLINGTON ELEMENTARY SCHOOL</v>
      </c>
      <c r="K905" s="5" t="str">
        <f>VLOOKUP(I905,Vlookups!A:D,3,FALSE)</f>
        <v>ARLINGTON K8</v>
      </c>
      <c r="L905" s="5" t="str">
        <f t="shared" si="337"/>
        <v>24</v>
      </c>
      <c r="M905" s="5" t="str">
        <f t="shared" si="338"/>
        <v>939</v>
      </c>
      <c r="N905" s="5" t="str">
        <f>VLOOKUP(M905,Vlookups!G:I,2,FALSE)</f>
        <v>INSTRUCTIONAL MATERIALS</v>
      </c>
      <c r="O905" s="5" t="str">
        <f>VLOOKUP(M905,Vlookups!G:I,3,FALSE)</f>
        <v>DSASS</v>
      </c>
      <c r="P905" s="6">
        <f t="shared" si="339"/>
        <v>0</v>
      </c>
      <c r="Q905" s="6">
        <f t="shared" si="340"/>
        <v>191.68</v>
      </c>
      <c r="R905" s="6">
        <f t="shared" si="341"/>
        <v>0</v>
      </c>
      <c r="S905" s="6">
        <f t="shared" si="342"/>
        <v>0</v>
      </c>
      <c r="T905" s="6">
        <f t="shared" si="343"/>
        <v>0</v>
      </c>
      <c r="U905" t="s">
        <v>946</v>
      </c>
      <c r="V905" t="s">
        <v>54</v>
      </c>
      <c r="W905" s="2">
        <v>0</v>
      </c>
      <c r="X905" s="2">
        <v>191.68</v>
      </c>
      <c r="Y905" s="2">
        <v>0</v>
      </c>
      <c r="Z905" s="3">
        <v>-191.68</v>
      </c>
      <c r="AA905" s="2">
        <v>0</v>
      </c>
      <c r="AB905" s="2">
        <v>0</v>
      </c>
    </row>
    <row r="906" spans="1:28">
      <c r="A906" s="5" t="str">
        <f t="shared" si="344"/>
        <v>282</v>
      </c>
      <c r="B906" s="5" t="str">
        <f>VLOOKUP(A906,Vlookups!O:P,2,FALSE)</f>
        <v>FED/GRANT</v>
      </c>
      <c r="C906" s="5" t="str">
        <f t="shared" si="332"/>
        <v>E</v>
      </c>
      <c r="D906" s="5" t="str">
        <f t="shared" si="345"/>
        <v>11</v>
      </c>
      <c r="E906" s="5" t="str">
        <f t="shared" si="333"/>
        <v>63--</v>
      </c>
      <c r="F906" s="5" t="str">
        <f>VLOOKUP(E906,Vlookups!K:M,3,FALSE)</f>
        <v>Op Exp</v>
      </c>
      <c r="G906" s="5" t="str">
        <f t="shared" si="334"/>
        <v>6399</v>
      </c>
      <c r="H906" s="5" t="str">
        <f t="shared" si="335"/>
        <v>GENERAL SUPPLIES</v>
      </c>
      <c r="I906" s="5" t="str">
        <f t="shared" si="336"/>
        <v>004</v>
      </c>
      <c r="J906" s="5" t="str">
        <f>VLOOKUP(I906,Vlookups!A:D,2,FALSE)</f>
        <v>ARLINGTON ELEMENTARY SCHOOL</v>
      </c>
      <c r="K906" s="5" t="str">
        <f>VLOOKUP(I906,Vlookups!A:D,3,FALSE)</f>
        <v>ARLINGTON K8</v>
      </c>
      <c r="L906" s="5" t="str">
        <f t="shared" si="337"/>
        <v>11</v>
      </c>
      <c r="M906" s="5" t="str">
        <f t="shared" si="338"/>
        <v>939</v>
      </c>
      <c r="N906" s="5" t="str">
        <f>VLOOKUP(M906,Vlookups!G:I,2,FALSE)</f>
        <v>INSTRUCTIONAL MATERIALS</v>
      </c>
      <c r="O906" s="5" t="str">
        <f>VLOOKUP(M906,Vlookups!G:I,3,FALSE)</f>
        <v>DSASS</v>
      </c>
      <c r="P906" s="6">
        <f t="shared" si="339"/>
        <v>1498.51</v>
      </c>
      <c r="Q906" s="6">
        <f t="shared" si="340"/>
        <v>0</v>
      </c>
      <c r="R906" s="6">
        <f t="shared" si="341"/>
        <v>1498.51</v>
      </c>
      <c r="S906" s="6">
        <f t="shared" si="342"/>
        <v>0</v>
      </c>
      <c r="T906" s="6">
        <f t="shared" si="343"/>
        <v>-1498.51</v>
      </c>
      <c r="U906" t="s">
        <v>947</v>
      </c>
      <c r="V906" t="s">
        <v>54</v>
      </c>
      <c r="W906" s="2">
        <v>1498.51</v>
      </c>
      <c r="X906" s="2">
        <v>0</v>
      </c>
      <c r="Y906" s="2">
        <v>1498.51</v>
      </c>
      <c r="Z906" s="2">
        <v>0</v>
      </c>
      <c r="AA906" s="2">
        <v>0</v>
      </c>
      <c r="AB906" s="3">
        <v>-1498.51</v>
      </c>
    </row>
    <row r="907" spans="1:28">
      <c r="A907" s="5" t="str">
        <f t="shared" si="344"/>
        <v>282</v>
      </c>
      <c r="B907" s="5" t="str">
        <f>VLOOKUP(A907,Vlookups!O:P,2,FALSE)</f>
        <v>FED/GRANT</v>
      </c>
      <c r="C907" s="5" t="str">
        <f t="shared" si="332"/>
        <v>E</v>
      </c>
      <c r="D907" s="5" t="str">
        <f t="shared" si="345"/>
        <v>11</v>
      </c>
      <c r="E907" s="5" t="str">
        <f t="shared" si="333"/>
        <v>63--</v>
      </c>
      <c r="F907" s="5" t="str">
        <f>VLOOKUP(E907,Vlookups!K:M,3,FALSE)</f>
        <v>Op Exp</v>
      </c>
      <c r="G907" s="5" t="str">
        <f t="shared" si="334"/>
        <v>6399</v>
      </c>
      <c r="H907" s="5" t="str">
        <f t="shared" si="335"/>
        <v>GENERAL SUPPLIES</v>
      </c>
      <c r="I907" s="5" t="str">
        <f t="shared" si="336"/>
        <v>005</v>
      </c>
      <c r="J907" s="5" t="str">
        <f>VLOOKUP(I907,Vlookups!A:D,2,FALSE)</f>
        <v>ARLINGTON MIDDLE SCHOOL</v>
      </c>
      <c r="K907" s="5" t="str">
        <f>VLOOKUP(I907,Vlookups!A:D,3,FALSE)</f>
        <v>ARLINGTON K8</v>
      </c>
      <c r="L907" s="5" t="str">
        <f t="shared" si="337"/>
        <v>11</v>
      </c>
      <c r="M907" s="5" t="str">
        <f t="shared" si="338"/>
        <v>939</v>
      </c>
      <c r="N907" s="5" t="str">
        <f>VLOOKUP(M907,Vlookups!G:I,2,FALSE)</f>
        <v>INSTRUCTIONAL MATERIALS</v>
      </c>
      <c r="O907" s="5" t="str">
        <f>VLOOKUP(M907,Vlookups!G:I,3,FALSE)</f>
        <v>DSASS</v>
      </c>
      <c r="P907" s="6">
        <f t="shared" si="339"/>
        <v>1500.17</v>
      </c>
      <c r="Q907" s="6">
        <f t="shared" si="340"/>
        <v>0</v>
      </c>
      <c r="R907" s="6">
        <f t="shared" si="341"/>
        <v>1500.17</v>
      </c>
      <c r="S907" s="6">
        <f t="shared" si="342"/>
        <v>0</v>
      </c>
      <c r="T907" s="6">
        <f t="shared" si="343"/>
        <v>-1500.17</v>
      </c>
      <c r="U907" t="s">
        <v>948</v>
      </c>
      <c r="V907" t="s">
        <v>54</v>
      </c>
      <c r="W907" s="2">
        <v>1500.17</v>
      </c>
      <c r="X907" s="2">
        <v>0</v>
      </c>
      <c r="Y907" s="2">
        <v>1500.17</v>
      </c>
      <c r="Z907" s="2">
        <v>0</v>
      </c>
      <c r="AA907" s="2">
        <v>0</v>
      </c>
      <c r="AB907" s="3">
        <v>-1500.17</v>
      </c>
    </row>
    <row r="908" spans="1:28">
      <c r="A908" s="5" t="str">
        <f t="shared" si="344"/>
        <v>282</v>
      </c>
      <c r="B908" s="5" t="str">
        <f>VLOOKUP(A908,Vlookups!O:P,2,FALSE)</f>
        <v>FED/GRANT</v>
      </c>
      <c r="C908" s="5" t="str">
        <f t="shared" si="332"/>
        <v>E</v>
      </c>
      <c r="D908" s="5" t="str">
        <f t="shared" si="345"/>
        <v>11</v>
      </c>
      <c r="E908" s="5" t="str">
        <f t="shared" si="333"/>
        <v>63--</v>
      </c>
      <c r="F908" s="5" t="str">
        <f>VLOOKUP(E908,Vlookups!K:M,3,FALSE)</f>
        <v>Op Exp</v>
      </c>
      <c r="G908" s="5" t="str">
        <f t="shared" si="334"/>
        <v>6399</v>
      </c>
      <c r="H908" s="5" t="str">
        <f t="shared" si="335"/>
        <v>GENERAL SUPPLIES</v>
      </c>
      <c r="I908" s="5" t="str">
        <f t="shared" si="336"/>
        <v>006</v>
      </c>
      <c r="J908" s="5" t="str">
        <f>VLOOKUP(I908,Vlookups!A:D,2,FALSE)</f>
        <v>ARLINGTON HIGH SCHOOL</v>
      </c>
      <c r="K908" s="5" t="str">
        <f>VLOOKUP(I908,Vlookups!A:D,3,FALSE)</f>
        <v>ARLINGTON HS</v>
      </c>
      <c r="L908" s="5" t="str">
        <f t="shared" si="337"/>
        <v>24</v>
      </c>
      <c r="M908" s="5" t="str">
        <f t="shared" si="338"/>
        <v>939</v>
      </c>
      <c r="N908" s="5" t="str">
        <f>VLOOKUP(M908,Vlookups!G:I,2,FALSE)</f>
        <v>INSTRUCTIONAL MATERIALS</v>
      </c>
      <c r="O908" s="5" t="str">
        <f>VLOOKUP(M908,Vlookups!G:I,3,FALSE)</f>
        <v>DSASS</v>
      </c>
      <c r="P908" s="6">
        <f t="shared" si="339"/>
        <v>0</v>
      </c>
      <c r="Q908" s="6">
        <f t="shared" si="340"/>
        <v>0</v>
      </c>
      <c r="R908" s="6">
        <f t="shared" si="341"/>
        <v>0.78</v>
      </c>
      <c r="S908" s="6">
        <f t="shared" si="342"/>
        <v>0</v>
      </c>
      <c r="T908" s="6">
        <f t="shared" si="343"/>
        <v>0</v>
      </c>
      <c r="U908" t="s">
        <v>949</v>
      </c>
      <c r="V908" t="s">
        <v>54</v>
      </c>
      <c r="W908" s="2">
        <v>0</v>
      </c>
      <c r="X908" s="2">
        <v>0</v>
      </c>
      <c r="Y908" s="2">
        <v>0.78</v>
      </c>
      <c r="Z908" s="3">
        <v>-0.78</v>
      </c>
      <c r="AA908" s="2">
        <v>0</v>
      </c>
      <c r="AB908" s="2">
        <v>0</v>
      </c>
    </row>
    <row r="909" spans="1:28">
      <c r="A909" s="5" t="str">
        <f t="shared" si="344"/>
        <v>282</v>
      </c>
      <c r="B909" s="5" t="str">
        <f>VLOOKUP(A909,Vlookups!O:P,2,FALSE)</f>
        <v>FED/GRANT</v>
      </c>
      <c r="C909" s="5" t="str">
        <f t="shared" si="332"/>
        <v>E</v>
      </c>
      <c r="D909" s="5" t="str">
        <f t="shared" si="345"/>
        <v>11</v>
      </c>
      <c r="E909" s="5" t="str">
        <f t="shared" si="333"/>
        <v>63--</v>
      </c>
      <c r="F909" s="5" t="str">
        <f>VLOOKUP(E909,Vlookups!K:M,3,FALSE)</f>
        <v>Op Exp</v>
      </c>
      <c r="G909" s="5" t="str">
        <f t="shared" ref="G909:G950" si="346">MID(U909,10,4)</f>
        <v>6399</v>
      </c>
      <c r="H909" s="5" t="str">
        <f t="shared" ref="H909:H950" si="347">V909</f>
        <v>GENERAL SUPPLIES</v>
      </c>
      <c r="I909" s="5" t="str">
        <f t="shared" ref="I909:I950" si="348">LEFT(RIGHT(U909,12),3)</f>
        <v>006</v>
      </c>
      <c r="J909" s="5" t="str">
        <f>VLOOKUP(I909,Vlookups!A:D,2,FALSE)</f>
        <v>ARLINGTON HIGH SCHOOL</v>
      </c>
      <c r="K909" s="5" t="str">
        <f>VLOOKUP(I909,Vlookups!A:D,3,FALSE)</f>
        <v>ARLINGTON HS</v>
      </c>
      <c r="L909" s="5" t="str">
        <f t="shared" ref="L909:L950" si="349">LEFT(RIGHT(U909,6),2)</f>
        <v>11</v>
      </c>
      <c r="M909" s="5" t="str">
        <f t="shared" ref="M909:M950" si="350">RIGHT(U909,3)</f>
        <v>939</v>
      </c>
      <c r="N909" s="5" t="str">
        <f>VLOOKUP(M909,Vlookups!G:I,2,FALSE)</f>
        <v>INSTRUCTIONAL MATERIALS</v>
      </c>
      <c r="O909" s="5" t="str">
        <f>VLOOKUP(M909,Vlookups!G:I,3,FALSE)</f>
        <v>DSASS</v>
      </c>
      <c r="P909" s="6">
        <f t="shared" ref="P909:P950" si="351">W909</f>
        <v>3026.83</v>
      </c>
      <c r="Q909" s="6">
        <f t="shared" ref="Q909:Q950" si="352">X909</f>
        <v>0</v>
      </c>
      <c r="R909" s="6">
        <f t="shared" ref="R909:R950" si="353">Y909</f>
        <v>729.98</v>
      </c>
      <c r="S909" s="6">
        <f t="shared" ref="S909:S950" si="354">AA909</f>
        <v>0</v>
      </c>
      <c r="T909" s="6">
        <f t="shared" ref="T909:T950" si="355">AB909</f>
        <v>-3026.83</v>
      </c>
      <c r="U909" t="s">
        <v>950</v>
      </c>
      <c r="V909" t="s">
        <v>54</v>
      </c>
      <c r="W909" s="2">
        <v>3026.83</v>
      </c>
      <c r="X909" s="2">
        <v>0</v>
      </c>
      <c r="Y909" s="2">
        <v>729.98</v>
      </c>
      <c r="Z909" s="2">
        <v>2296.85</v>
      </c>
      <c r="AA909" s="2">
        <v>0</v>
      </c>
      <c r="AB909" s="3">
        <v>-3026.83</v>
      </c>
    </row>
    <row r="910" spans="1:28">
      <c r="A910" s="5" t="str">
        <f t="shared" si="344"/>
        <v>282</v>
      </c>
      <c r="B910" s="5" t="str">
        <f>VLOOKUP(A910,Vlookups!O:P,2,FALSE)</f>
        <v>FED/GRANT</v>
      </c>
      <c r="C910" s="5" t="str">
        <f t="shared" si="332"/>
        <v>E</v>
      </c>
      <c r="D910" s="5" t="str">
        <f t="shared" si="345"/>
        <v>11</v>
      </c>
      <c r="E910" s="5" t="str">
        <f t="shared" si="333"/>
        <v>63--</v>
      </c>
      <c r="F910" s="5" t="str">
        <f>VLOOKUP(E910,Vlookups!K:M,3,FALSE)</f>
        <v>Op Exp</v>
      </c>
      <c r="G910" s="5" t="str">
        <f t="shared" si="346"/>
        <v>6399</v>
      </c>
      <c r="H910" s="5" t="str">
        <f t="shared" si="347"/>
        <v>GENERAL SUPPLIES</v>
      </c>
      <c r="I910" s="5" t="str">
        <f t="shared" si="348"/>
        <v>007</v>
      </c>
      <c r="J910" s="5" t="str">
        <f>VLOOKUP(I910,Vlookups!A:D,2,FALSE)</f>
        <v>KELLER ELEMENTARY SCHOOL</v>
      </c>
      <c r="K910" s="5" t="str">
        <f>VLOOKUP(I910,Vlookups!A:D,3,FALSE)</f>
        <v>KELLER K8</v>
      </c>
      <c r="L910" s="5" t="str">
        <f t="shared" si="349"/>
        <v>11</v>
      </c>
      <c r="M910" s="5" t="str">
        <f t="shared" si="350"/>
        <v>939</v>
      </c>
      <c r="N910" s="5" t="str">
        <f>VLOOKUP(M910,Vlookups!G:I,2,FALSE)</f>
        <v>INSTRUCTIONAL MATERIALS</v>
      </c>
      <c r="O910" s="5" t="str">
        <f>VLOOKUP(M910,Vlookups!G:I,3,FALSE)</f>
        <v>DSASS</v>
      </c>
      <c r="P910" s="6">
        <f t="shared" si="351"/>
        <v>418.09</v>
      </c>
      <c r="Q910" s="6">
        <f t="shared" si="352"/>
        <v>0</v>
      </c>
      <c r="R910" s="6">
        <f t="shared" si="353"/>
        <v>418.09</v>
      </c>
      <c r="S910" s="6">
        <f t="shared" si="354"/>
        <v>0</v>
      </c>
      <c r="T910" s="6">
        <f t="shared" si="355"/>
        <v>-418.09</v>
      </c>
      <c r="U910" t="s">
        <v>951</v>
      </c>
      <c r="V910" t="s">
        <v>54</v>
      </c>
      <c r="W910" s="2">
        <v>418.09</v>
      </c>
      <c r="X910" s="2">
        <v>0</v>
      </c>
      <c r="Y910" s="2">
        <v>418.09</v>
      </c>
      <c r="Z910" s="2">
        <v>0</v>
      </c>
      <c r="AA910" s="2">
        <v>0</v>
      </c>
      <c r="AB910" s="3">
        <v>-418.09</v>
      </c>
    </row>
    <row r="911" spans="1:28">
      <c r="A911" s="5" t="str">
        <f t="shared" si="344"/>
        <v>282</v>
      </c>
      <c r="B911" s="5" t="str">
        <f>VLOOKUP(A911,Vlookups!O:P,2,FALSE)</f>
        <v>FED/GRANT</v>
      </c>
      <c r="C911" s="5" t="str">
        <f t="shared" si="332"/>
        <v>E</v>
      </c>
      <c r="D911" s="5" t="str">
        <f t="shared" si="345"/>
        <v>11</v>
      </c>
      <c r="E911" s="5" t="str">
        <f t="shared" si="333"/>
        <v>63--</v>
      </c>
      <c r="F911" s="5" t="str">
        <f>VLOOKUP(E911,Vlookups!K:M,3,FALSE)</f>
        <v>Op Exp</v>
      </c>
      <c r="G911" s="5" t="str">
        <f t="shared" si="346"/>
        <v>6399</v>
      </c>
      <c r="H911" s="5" t="str">
        <f t="shared" si="347"/>
        <v>GENERAL SUPPLIES</v>
      </c>
      <c r="I911" s="5" t="str">
        <f t="shared" si="348"/>
        <v>008</v>
      </c>
      <c r="J911" s="5" t="str">
        <f>VLOOKUP(I911,Vlookups!A:D,2,FALSE)</f>
        <v>KELLER MIDDLE SCHOOL</v>
      </c>
      <c r="K911" s="5" t="str">
        <f>VLOOKUP(I911,Vlookups!A:D,3,FALSE)</f>
        <v>KELLER K8</v>
      </c>
      <c r="L911" s="5" t="str">
        <f t="shared" si="349"/>
        <v>24</v>
      </c>
      <c r="M911" s="5" t="str">
        <f t="shared" si="350"/>
        <v>939</v>
      </c>
      <c r="N911" s="5" t="str">
        <f>VLOOKUP(M911,Vlookups!G:I,2,FALSE)</f>
        <v>INSTRUCTIONAL MATERIALS</v>
      </c>
      <c r="O911" s="5" t="str">
        <f>VLOOKUP(M911,Vlookups!G:I,3,FALSE)</f>
        <v>DSASS</v>
      </c>
      <c r="P911" s="6">
        <f t="shared" si="351"/>
        <v>0</v>
      </c>
      <c r="Q911" s="6">
        <f t="shared" si="352"/>
        <v>0</v>
      </c>
      <c r="R911" s="6">
        <f t="shared" si="353"/>
        <v>-213.1</v>
      </c>
      <c r="S911" s="6">
        <f t="shared" si="354"/>
        <v>0</v>
      </c>
      <c r="T911" s="6">
        <f t="shared" si="355"/>
        <v>0</v>
      </c>
      <c r="U911" t="s">
        <v>952</v>
      </c>
      <c r="V911" t="s">
        <v>54</v>
      </c>
      <c r="W911" s="2">
        <v>0</v>
      </c>
      <c r="X911" s="2">
        <v>0</v>
      </c>
      <c r="Y911" s="3">
        <v>-213.1</v>
      </c>
      <c r="Z911" s="2">
        <v>213.1</v>
      </c>
      <c r="AA911" s="2">
        <v>0</v>
      </c>
      <c r="AB911" s="2">
        <v>0</v>
      </c>
    </row>
    <row r="912" spans="1:28">
      <c r="A912" s="5" t="str">
        <f t="shared" si="344"/>
        <v>282</v>
      </c>
      <c r="B912" s="5" t="str">
        <f>VLOOKUP(A912,Vlookups!O:P,2,FALSE)</f>
        <v>FED/GRANT</v>
      </c>
      <c r="C912" s="5" t="str">
        <f t="shared" si="332"/>
        <v>E</v>
      </c>
      <c r="D912" s="5" t="str">
        <f t="shared" si="345"/>
        <v>11</v>
      </c>
      <c r="E912" s="5" t="str">
        <f t="shared" si="333"/>
        <v>63--</v>
      </c>
      <c r="F912" s="5" t="str">
        <f>VLOOKUP(E912,Vlookups!K:M,3,FALSE)</f>
        <v>Op Exp</v>
      </c>
      <c r="G912" s="5" t="str">
        <f t="shared" si="346"/>
        <v>6399</v>
      </c>
      <c r="H912" s="5" t="str">
        <f t="shared" si="347"/>
        <v>GENERAL SUPPLIES</v>
      </c>
      <c r="I912" s="5" t="str">
        <f t="shared" si="348"/>
        <v>008</v>
      </c>
      <c r="J912" s="5" t="str">
        <f>VLOOKUP(I912,Vlookups!A:D,2,FALSE)</f>
        <v>KELLER MIDDLE SCHOOL</v>
      </c>
      <c r="K912" s="5" t="str">
        <f>VLOOKUP(I912,Vlookups!A:D,3,FALSE)</f>
        <v>KELLER K8</v>
      </c>
      <c r="L912" s="5" t="str">
        <f t="shared" si="349"/>
        <v>11</v>
      </c>
      <c r="M912" s="5" t="str">
        <f t="shared" si="350"/>
        <v>939</v>
      </c>
      <c r="N912" s="5" t="str">
        <f>VLOOKUP(M912,Vlookups!G:I,2,FALSE)</f>
        <v>INSTRUCTIONAL MATERIALS</v>
      </c>
      <c r="O912" s="5" t="str">
        <f>VLOOKUP(M912,Vlookups!G:I,3,FALSE)</f>
        <v>DSASS</v>
      </c>
      <c r="P912" s="6">
        <f t="shared" si="351"/>
        <v>968.14</v>
      </c>
      <c r="Q912" s="6">
        <f t="shared" si="352"/>
        <v>0</v>
      </c>
      <c r="R912" s="6">
        <f t="shared" si="353"/>
        <v>968.14</v>
      </c>
      <c r="S912" s="6">
        <f t="shared" si="354"/>
        <v>0</v>
      </c>
      <c r="T912" s="6">
        <f t="shared" si="355"/>
        <v>-968.14</v>
      </c>
      <c r="U912" t="s">
        <v>953</v>
      </c>
      <c r="V912" t="s">
        <v>54</v>
      </c>
      <c r="W912" s="2">
        <v>968.14</v>
      </c>
      <c r="X912" s="2">
        <v>0</v>
      </c>
      <c r="Y912" s="2">
        <v>968.14</v>
      </c>
      <c r="Z912" s="2">
        <v>0</v>
      </c>
      <c r="AA912" s="2">
        <v>0</v>
      </c>
      <c r="AB912" s="3">
        <v>-968.14</v>
      </c>
    </row>
    <row r="913" spans="1:28">
      <c r="A913" s="5" t="str">
        <f t="shared" si="344"/>
        <v>282</v>
      </c>
      <c r="B913" s="5" t="str">
        <f>VLOOKUP(A913,Vlookups!O:P,2,FALSE)</f>
        <v>FED/GRANT</v>
      </c>
      <c r="C913" s="5" t="str">
        <f t="shared" si="332"/>
        <v>E</v>
      </c>
      <c r="D913" s="5" t="str">
        <f t="shared" si="345"/>
        <v>11</v>
      </c>
      <c r="E913" s="5" t="str">
        <f t="shared" si="333"/>
        <v>63--</v>
      </c>
      <c r="F913" s="5" t="str">
        <f>VLOOKUP(E913,Vlookups!K:M,3,FALSE)</f>
        <v>Op Exp</v>
      </c>
      <c r="G913" s="5" t="str">
        <f t="shared" si="346"/>
        <v>6399</v>
      </c>
      <c r="H913" s="5" t="str">
        <f t="shared" si="347"/>
        <v>GENERAL SUPPLIES</v>
      </c>
      <c r="I913" s="5" t="str">
        <f t="shared" si="348"/>
        <v>009</v>
      </c>
      <c r="J913" s="5" t="str">
        <f>VLOOKUP(I913,Vlookups!A:D,2,FALSE)</f>
        <v>KELLER HIGH SCHOOL</v>
      </c>
      <c r="K913" s="5" t="str">
        <f>VLOOKUP(I913,Vlookups!A:D,3,FALSE)</f>
        <v>KELLER HS</v>
      </c>
      <c r="L913" s="5" t="str">
        <f t="shared" si="349"/>
        <v>11</v>
      </c>
      <c r="M913" s="5" t="str">
        <f t="shared" si="350"/>
        <v>939</v>
      </c>
      <c r="N913" s="5" t="str">
        <f>VLOOKUP(M913,Vlookups!G:I,2,FALSE)</f>
        <v>INSTRUCTIONAL MATERIALS</v>
      </c>
      <c r="O913" s="5" t="str">
        <f>VLOOKUP(M913,Vlookups!G:I,3,FALSE)</f>
        <v>DSASS</v>
      </c>
      <c r="P913" s="6">
        <f t="shared" si="351"/>
        <v>3551.49</v>
      </c>
      <c r="Q913" s="6">
        <f t="shared" si="352"/>
        <v>0</v>
      </c>
      <c r="R913" s="6">
        <f t="shared" si="353"/>
        <v>1254.6400000000001</v>
      </c>
      <c r="S913" s="6">
        <f t="shared" si="354"/>
        <v>0</v>
      </c>
      <c r="T913" s="6">
        <f t="shared" si="355"/>
        <v>-3551.49</v>
      </c>
      <c r="U913" t="s">
        <v>954</v>
      </c>
      <c r="V913" t="s">
        <v>54</v>
      </c>
      <c r="W913" s="2">
        <v>3551.49</v>
      </c>
      <c r="X913" s="2">
        <v>0</v>
      </c>
      <c r="Y913" s="2">
        <v>1254.6400000000001</v>
      </c>
      <c r="Z913" s="2">
        <v>2296.85</v>
      </c>
      <c r="AA913" s="2">
        <v>0</v>
      </c>
      <c r="AB913" s="3">
        <v>-3551.49</v>
      </c>
    </row>
    <row r="914" spans="1:28">
      <c r="A914" s="5" t="str">
        <f t="shared" si="344"/>
        <v>282</v>
      </c>
      <c r="B914" s="5" t="str">
        <f>VLOOKUP(A914,Vlookups!O:P,2,FALSE)</f>
        <v>FED/GRANT</v>
      </c>
      <c r="C914" s="5" t="str">
        <f t="shared" si="332"/>
        <v>E</v>
      </c>
      <c r="D914" s="5" t="str">
        <f t="shared" si="345"/>
        <v>11</v>
      </c>
      <c r="E914" s="5" t="str">
        <f t="shared" si="333"/>
        <v>63--</v>
      </c>
      <c r="F914" s="5" t="str">
        <f>VLOOKUP(E914,Vlookups!K:M,3,FALSE)</f>
        <v>Op Exp</v>
      </c>
      <c r="G914" s="5" t="str">
        <f t="shared" si="346"/>
        <v>6399</v>
      </c>
      <c r="H914" s="5" t="str">
        <f t="shared" si="347"/>
        <v>GENERAL SUPPLIES</v>
      </c>
      <c r="I914" s="5" t="str">
        <f t="shared" si="348"/>
        <v>010</v>
      </c>
      <c r="J914" s="5" t="str">
        <f>VLOOKUP(I914,Vlookups!A:D,2,FALSE)</f>
        <v>GRAND PRAIRIE ELEMENTARY SCHOO</v>
      </c>
      <c r="K914" s="5" t="str">
        <f>VLOOKUP(I914,Vlookups!A:D,3,FALSE)</f>
        <v>GRAND PR K8</v>
      </c>
      <c r="L914" s="5" t="str">
        <f t="shared" si="349"/>
        <v>11</v>
      </c>
      <c r="M914" s="5" t="str">
        <f t="shared" si="350"/>
        <v>939</v>
      </c>
      <c r="N914" s="5" t="str">
        <f>VLOOKUP(M914,Vlookups!G:I,2,FALSE)</f>
        <v>INSTRUCTIONAL MATERIALS</v>
      </c>
      <c r="O914" s="5" t="str">
        <f>VLOOKUP(M914,Vlookups!G:I,3,FALSE)</f>
        <v>DSASS</v>
      </c>
      <c r="P914" s="6">
        <f t="shared" si="351"/>
        <v>1338.56</v>
      </c>
      <c r="Q914" s="6">
        <f t="shared" si="352"/>
        <v>0</v>
      </c>
      <c r="R914" s="6">
        <f t="shared" si="353"/>
        <v>1338.56</v>
      </c>
      <c r="S914" s="6">
        <f t="shared" si="354"/>
        <v>0</v>
      </c>
      <c r="T914" s="6">
        <f t="shared" si="355"/>
        <v>-1338.56</v>
      </c>
      <c r="U914" t="s">
        <v>955</v>
      </c>
      <c r="V914" t="s">
        <v>54</v>
      </c>
      <c r="W914" s="2">
        <v>1338.56</v>
      </c>
      <c r="X914" s="2">
        <v>0</v>
      </c>
      <c r="Y914" s="2">
        <v>1338.56</v>
      </c>
      <c r="Z914" s="2">
        <v>0</v>
      </c>
      <c r="AA914" s="2">
        <v>0</v>
      </c>
      <c r="AB914" s="3">
        <v>-1338.56</v>
      </c>
    </row>
    <row r="915" spans="1:28">
      <c r="A915" s="5" t="str">
        <f t="shared" si="344"/>
        <v>282</v>
      </c>
      <c r="B915" s="5" t="str">
        <f>VLOOKUP(A915,Vlookups!O:P,2,FALSE)</f>
        <v>FED/GRANT</v>
      </c>
      <c r="C915" s="5" t="str">
        <f t="shared" si="332"/>
        <v>E</v>
      </c>
      <c r="D915" s="5" t="str">
        <f t="shared" si="345"/>
        <v>11</v>
      </c>
      <c r="E915" s="5" t="str">
        <f t="shared" si="333"/>
        <v>63--</v>
      </c>
      <c r="F915" s="5" t="str">
        <f>VLOOKUP(E915,Vlookups!K:M,3,FALSE)</f>
        <v>Op Exp</v>
      </c>
      <c r="G915" s="5" t="str">
        <f t="shared" si="346"/>
        <v>6399</v>
      </c>
      <c r="H915" s="5" t="str">
        <f t="shared" si="347"/>
        <v>GENERAL SUPPLIES</v>
      </c>
      <c r="I915" s="5" t="str">
        <f t="shared" si="348"/>
        <v>011</v>
      </c>
      <c r="J915" s="5" t="str">
        <f>VLOOKUP(I915,Vlookups!A:D,2,FALSE)</f>
        <v>GRAND PRAIRIE MIDDLE SCHOOL</v>
      </c>
      <c r="K915" s="5" t="str">
        <f>VLOOKUP(I915,Vlookups!A:D,3,FALSE)</f>
        <v>GRAND PR K8</v>
      </c>
      <c r="L915" s="5" t="str">
        <f t="shared" si="349"/>
        <v>11</v>
      </c>
      <c r="M915" s="5" t="str">
        <f t="shared" si="350"/>
        <v>939</v>
      </c>
      <c r="N915" s="5" t="str">
        <f>VLOOKUP(M915,Vlookups!G:I,2,FALSE)</f>
        <v>INSTRUCTIONAL MATERIALS</v>
      </c>
      <c r="O915" s="5" t="str">
        <f>VLOOKUP(M915,Vlookups!G:I,3,FALSE)</f>
        <v>DSASS</v>
      </c>
      <c r="P915" s="6">
        <f t="shared" si="351"/>
        <v>1454.47</v>
      </c>
      <c r="Q915" s="6">
        <f t="shared" si="352"/>
        <v>0</v>
      </c>
      <c r="R915" s="6">
        <f t="shared" si="353"/>
        <v>1454.41</v>
      </c>
      <c r="S915" s="6">
        <f t="shared" si="354"/>
        <v>0</v>
      </c>
      <c r="T915" s="6">
        <f t="shared" si="355"/>
        <v>-1454.47</v>
      </c>
      <c r="U915" t="s">
        <v>956</v>
      </c>
      <c r="V915" t="s">
        <v>54</v>
      </c>
      <c r="W915" s="2">
        <v>1454.47</v>
      </c>
      <c r="X915" s="2">
        <v>0</v>
      </c>
      <c r="Y915" s="2">
        <v>1454.41</v>
      </c>
      <c r="Z915" s="2">
        <v>0.06</v>
      </c>
      <c r="AA915" s="2">
        <v>0</v>
      </c>
      <c r="AB915" s="3">
        <v>-1454.47</v>
      </c>
    </row>
    <row r="916" spans="1:28">
      <c r="A916" s="5" t="str">
        <f t="shared" si="344"/>
        <v>282</v>
      </c>
      <c r="B916" s="5" t="str">
        <f>VLOOKUP(A916,Vlookups!O:P,2,FALSE)</f>
        <v>FED/GRANT</v>
      </c>
      <c r="C916" s="5" t="str">
        <f t="shared" si="332"/>
        <v>E</v>
      </c>
      <c r="D916" s="5" t="str">
        <f t="shared" si="345"/>
        <v>11</v>
      </c>
      <c r="E916" s="5" t="str">
        <f t="shared" si="333"/>
        <v>63--</v>
      </c>
      <c r="F916" s="5" t="str">
        <f>VLOOKUP(E916,Vlookups!K:M,3,FALSE)</f>
        <v>Op Exp</v>
      </c>
      <c r="G916" s="5" t="str">
        <f t="shared" si="346"/>
        <v>6399</v>
      </c>
      <c r="H916" s="5" t="str">
        <f t="shared" si="347"/>
        <v>GENERAL SUPPLIES</v>
      </c>
      <c r="I916" s="5" t="str">
        <f t="shared" si="348"/>
        <v>012</v>
      </c>
      <c r="J916" s="5" t="str">
        <f>VLOOKUP(I916,Vlookups!A:D,2,FALSE)</f>
        <v>NORTH RICHLAND HILLS ELEMENTAR</v>
      </c>
      <c r="K916" s="5" t="str">
        <f>VLOOKUP(I916,Vlookups!A:D,3,FALSE)</f>
        <v>NORTH RICHLAND HILLS K8</v>
      </c>
      <c r="L916" s="5" t="str">
        <f t="shared" si="349"/>
        <v>11</v>
      </c>
      <c r="M916" s="5" t="str">
        <f t="shared" si="350"/>
        <v>939</v>
      </c>
      <c r="N916" s="5" t="str">
        <f>VLOOKUP(M916,Vlookups!G:I,2,FALSE)</f>
        <v>INSTRUCTIONAL MATERIALS</v>
      </c>
      <c r="O916" s="5" t="str">
        <f>VLOOKUP(M916,Vlookups!G:I,3,FALSE)</f>
        <v>DSASS</v>
      </c>
      <c r="P916" s="6">
        <f t="shared" si="351"/>
        <v>1457.26</v>
      </c>
      <c r="Q916" s="6">
        <f t="shared" si="352"/>
        <v>0</v>
      </c>
      <c r="R916" s="6">
        <f t="shared" si="353"/>
        <v>1457.26</v>
      </c>
      <c r="S916" s="6">
        <f t="shared" si="354"/>
        <v>0</v>
      </c>
      <c r="T916" s="6">
        <f t="shared" si="355"/>
        <v>-1457.26</v>
      </c>
      <c r="U916" t="s">
        <v>957</v>
      </c>
      <c r="V916" t="s">
        <v>54</v>
      </c>
      <c r="W916" s="2">
        <v>1457.26</v>
      </c>
      <c r="X916" s="2">
        <v>0</v>
      </c>
      <c r="Y916" s="2">
        <v>1457.26</v>
      </c>
      <c r="Z916" s="2">
        <v>0</v>
      </c>
      <c r="AA916" s="2">
        <v>0</v>
      </c>
      <c r="AB916" s="3">
        <v>-1457.26</v>
      </c>
    </row>
    <row r="917" spans="1:28">
      <c r="A917" s="5" t="str">
        <f t="shared" si="344"/>
        <v>282</v>
      </c>
      <c r="B917" s="5" t="str">
        <f>VLOOKUP(A917,Vlookups!O:P,2,FALSE)</f>
        <v>FED/GRANT</v>
      </c>
      <c r="C917" s="5" t="str">
        <f t="shared" si="332"/>
        <v>E</v>
      </c>
      <c r="D917" s="5" t="str">
        <f t="shared" si="345"/>
        <v>11</v>
      </c>
      <c r="E917" s="5" t="str">
        <f t="shared" si="333"/>
        <v>63--</v>
      </c>
      <c r="F917" s="5" t="str">
        <f>VLOOKUP(E917,Vlookups!K:M,3,FALSE)</f>
        <v>Op Exp</v>
      </c>
      <c r="G917" s="5" t="str">
        <f t="shared" si="346"/>
        <v>6399</v>
      </c>
      <c r="H917" s="5" t="str">
        <f t="shared" si="347"/>
        <v>GENERAL SUPPLIES</v>
      </c>
      <c r="I917" s="5" t="str">
        <f t="shared" si="348"/>
        <v>013</v>
      </c>
      <c r="J917" s="5" t="str">
        <f>VLOOKUP(I917,Vlookups!A:D,2,FALSE)</f>
        <v>NORTH RICHLAND HILLS MIDDLE SC</v>
      </c>
      <c r="K917" s="5" t="str">
        <f>VLOOKUP(I917,Vlookups!A:D,3,FALSE)</f>
        <v>NORTH RICHLAND HILLS K8</v>
      </c>
      <c r="L917" s="5" t="str">
        <f t="shared" si="349"/>
        <v>11</v>
      </c>
      <c r="M917" s="5" t="str">
        <f t="shared" si="350"/>
        <v>939</v>
      </c>
      <c r="N917" s="5" t="str">
        <f>VLOOKUP(M917,Vlookups!G:I,2,FALSE)</f>
        <v>INSTRUCTIONAL MATERIALS</v>
      </c>
      <c r="O917" s="5" t="str">
        <f>VLOOKUP(M917,Vlookups!G:I,3,FALSE)</f>
        <v>DSASS</v>
      </c>
      <c r="P917" s="6">
        <f t="shared" si="351"/>
        <v>1512.98</v>
      </c>
      <c r="Q917" s="6">
        <f t="shared" si="352"/>
        <v>0</v>
      </c>
      <c r="R917" s="6">
        <f t="shared" si="353"/>
        <v>1512.98</v>
      </c>
      <c r="S917" s="6">
        <f t="shared" si="354"/>
        <v>0</v>
      </c>
      <c r="T917" s="6">
        <f t="shared" si="355"/>
        <v>-1512.98</v>
      </c>
      <c r="U917" t="s">
        <v>958</v>
      </c>
      <c r="V917" t="s">
        <v>54</v>
      </c>
      <c r="W917" s="2">
        <v>1512.98</v>
      </c>
      <c r="X917" s="2">
        <v>0</v>
      </c>
      <c r="Y917" s="2">
        <v>1512.98</v>
      </c>
      <c r="Z917" s="2">
        <v>0</v>
      </c>
      <c r="AA917" s="2">
        <v>0</v>
      </c>
      <c r="AB917" s="3">
        <v>-1512.98</v>
      </c>
    </row>
    <row r="918" spans="1:28">
      <c r="A918" s="5" t="str">
        <f t="shared" si="344"/>
        <v>282</v>
      </c>
      <c r="B918" s="5" t="str">
        <f>VLOOKUP(A918,Vlookups!O:P,2,FALSE)</f>
        <v>FED/GRANT</v>
      </c>
      <c r="C918" s="5" t="str">
        <f t="shared" si="332"/>
        <v>E</v>
      </c>
      <c r="D918" s="5" t="str">
        <f t="shared" si="345"/>
        <v>11</v>
      </c>
      <c r="E918" s="5" t="str">
        <f t="shared" si="333"/>
        <v>63--</v>
      </c>
      <c r="F918" s="5" t="str">
        <f>VLOOKUP(E918,Vlookups!K:M,3,FALSE)</f>
        <v>Op Exp</v>
      </c>
      <c r="G918" s="5" t="str">
        <f t="shared" si="346"/>
        <v>6399</v>
      </c>
      <c r="H918" s="5" t="str">
        <f t="shared" si="347"/>
        <v>GENERAL SUPPLIES</v>
      </c>
      <c r="I918" s="5" t="str">
        <f t="shared" si="348"/>
        <v>014</v>
      </c>
      <c r="J918" s="5" t="str">
        <f>VLOOKUP(I918,Vlookups!A:D,2,FALSE)</f>
        <v>KATY ELEMENTARY SCHOOL</v>
      </c>
      <c r="K918" s="5" t="str">
        <f>VLOOKUP(I918,Vlookups!A:D,3,FALSE)</f>
        <v>KATY K8</v>
      </c>
      <c r="L918" s="5" t="str">
        <f t="shared" si="349"/>
        <v>11</v>
      </c>
      <c r="M918" s="5" t="str">
        <f t="shared" si="350"/>
        <v>939</v>
      </c>
      <c r="N918" s="5" t="str">
        <f>VLOOKUP(M918,Vlookups!G:I,2,FALSE)</f>
        <v>INSTRUCTIONAL MATERIALS</v>
      </c>
      <c r="O918" s="5" t="str">
        <f>VLOOKUP(M918,Vlookups!G:I,3,FALSE)</f>
        <v>DSASS</v>
      </c>
      <c r="P918" s="6">
        <f t="shared" si="351"/>
        <v>1358.14</v>
      </c>
      <c r="Q918" s="6">
        <f t="shared" si="352"/>
        <v>0</v>
      </c>
      <c r="R918" s="6">
        <f t="shared" si="353"/>
        <v>1358.14</v>
      </c>
      <c r="S918" s="6">
        <f t="shared" si="354"/>
        <v>0</v>
      </c>
      <c r="T918" s="6">
        <f t="shared" si="355"/>
        <v>-1358.14</v>
      </c>
      <c r="U918" t="s">
        <v>959</v>
      </c>
      <c r="V918" t="s">
        <v>54</v>
      </c>
      <c r="W918" s="2">
        <v>1358.14</v>
      </c>
      <c r="X918" s="2">
        <v>0</v>
      </c>
      <c r="Y918" s="2">
        <v>1358.14</v>
      </c>
      <c r="Z918" s="2">
        <v>0</v>
      </c>
      <c r="AA918" s="2">
        <v>0</v>
      </c>
      <c r="AB918" s="3">
        <v>-1358.14</v>
      </c>
    </row>
    <row r="919" spans="1:28">
      <c r="A919" s="5" t="str">
        <f t="shared" si="344"/>
        <v>282</v>
      </c>
      <c r="B919" s="5" t="str">
        <f>VLOOKUP(A919,Vlookups!O:P,2,FALSE)</f>
        <v>FED/GRANT</v>
      </c>
      <c r="C919" s="5" t="str">
        <f t="shared" si="332"/>
        <v>E</v>
      </c>
      <c r="D919" s="5" t="str">
        <f t="shared" si="345"/>
        <v>11</v>
      </c>
      <c r="E919" s="5" t="str">
        <f t="shared" si="333"/>
        <v>63--</v>
      </c>
      <c r="F919" s="5" t="str">
        <f>VLOOKUP(E919,Vlookups!K:M,3,FALSE)</f>
        <v>Op Exp</v>
      </c>
      <c r="G919" s="5" t="str">
        <f t="shared" si="346"/>
        <v>6399</v>
      </c>
      <c r="H919" s="5" t="str">
        <f t="shared" si="347"/>
        <v>GENERAL SUPPLIES</v>
      </c>
      <c r="I919" s="5" t="str">
        <f t="shared" si="348"/>
        <v>015</v>
      </c>
      <c r="J919" s="5" t="str">
        <f>VLOOKUP(I919,Vlookups!A:D,2,FALSE)</f>
        <v>KATY MIDDLE SCHOOL</v>
      </c>
      <c r="K919" s="5" t="str">
        <f>VLOOKUP(I919,Vlookups!A:D,3,FALSE)</f>
        <v>KATY K8</v>
      </c>
      <c r="L919" s="5" t="str">
        <f t="shared" si="349"/>
        <v>11</v>
      </c>
      <c r="M919" s="5" t="str">
        <f t="shared" si="350"/>
        <v>939</v>
      </c>
      <c r="N919" s="5" t="str">
        <f>VLOOKUP(M919,Vlookups!G:I,2,FALSE)</f>
        <v>INSTRUCTIONAL MATERIALS</v>
      </c>
      <c r="O919" s="5" t="str">
        <f>VLOOKUP(M919,Vlookups!G:I,3,FALSE)</f>
        <v>DSASS</v>
      </c>
      <c r="P919" s="6">
        <f t="shared" si="351"/>
        <v>1578.37</v>
      </c>
      <c r="Q919" s="6">
        <f t="shared" si="352"/>
        <v>0</v>
      </c>
      <c r="R919" s="6">
        <f t="shared" si="353"/>
        <v>1578.37</v>
      </c>
      <c r="S919" s="6">
        <f t="shared" si="354"/>
        <v>0</v>
      </c>
      <c r="T919" s="6">
        <f t="shared" si="355"/>
        <v>-1578.37</v>
      </c>
      <c r="U919" t="s">
        <v>960</v>
      </c>
      <c r="V919" t="s">
        <v>54</v>
      </c>
      <c r="W919" s="2">
        <v>1578.37</v>
      </c>
      <c r="X919" s="2">
        <v>0</v>
      </c>
      <c r="Y919" s="2">
        <v>1578.37</v>
      </c>
      <c r="Z919" s="2">
        <v>0</v>
      </c>
      <c r="AA919" s="2">
        <v>0</v>
      </c>
      <c r="AB919" s="3">
        <v>-1578.37</v>
      </c>
    </row>
    <row r="920" spans="1:28">
      <c r="A920" s="5" t="str">
        <f t="shared" si="344"/>
        <v>282</v>
      </c>
      <c r="B920" s="5" t="str">
        <f>VLOOKUP(A920,Vlookups!O:P,2,FALSE)</f>
        <v>FED/GRANT</v>
      </c>
      <c r="C920" s="5" t="str">
        <f t="shared" si="332"/>
        <v>E</v>
      </c>
      <c r="D920" s="5" t="str">
        <f t="shared" si="345"/>
        <v>11</v>
      </c>
      <c r="E920" s="5" t="str">
        <f t="shared" si="333"/>
        <v>63--</v>
      </c>
      <c r="F920" s="5" t="str">
        <f>VLOOKUP(E920,Vlookups!K:M,3,FALSE)</f>
        <v>Op Exp</v>
      </c>
      <c r="G920" s="5" t="str">
        <f t="shared" si="346"/>
        <v>6399</v>
      </c>
      <c r="H920" s="5" t="str">
        <f t="shared" si="347"/>
        <v>GENERAL SUPPLIES</v>
      </c>
      <c r="I920" s="5" t="str">
        <f t="shared" si="348"/>
        <v>016</v>
      </c>
      <c r="J920" s="5" t="str">
        <f>VLOOKUP(I920,Vlookups!A:D,2,FALSE)</f>
        <v>WESTPARK ELEMENTARY SCHOOL</v>
      </c>
      <c r="K920" s="5" t="str">
        <f>VLOOKUP(I920,Vlookups!A:D,3,FALSE)</f>
        <v>WESTPARK K8</v>
      </c>
      <c r="L920" s="5" t="str">
        <f t="shared" si="349"/>
        <v>11</v>
      </c>
      <c r="M920" s="5" t="str">
        <f t="shared" si="350"/>
        <v>939</v>
      </c>
      <c r="N920" s="5" t="str">
        <f>VLOOKUP(M920,Vlookups!G:I,2,FALSE)</f>
        <v>INSTRUCTIONAL MATERIALS</v>
      </c>
      <c r="O920" s="5" t="str">
        <f>VLOOKUP(M920,Vlookups!G:I,3,FALSE)</f>
        <v>DSASS</v>
      </c>
      <c r="P920" s="6">
        <f t="shared" si="351"/>
        <v>1937.35</v>
      </c>
      <c r="Q920" s="6">
        <f t="shared" si="352"/>
        <v>0</v>
      </c>
      <c r="R920" s="6">
        <f t="shared" si="353"/>
        <v>1937.35</v>
      </c>
      <c r="S920" s="6">
        <f t="shared" si="354"/>
        <v>0</v>
      </c>
      <c r="T920" s="6">
        <f t="shared" si="355"/>
        <v>-1937.35</v>
      </c>
      <c r="U920" t="s">
        <v>961</v>
      </c>
      <c r="V920" t="s">
        <v>54</v>
      </c>
      <c r="W920" s="2">
        <v>1937.35</v>
      </c>
      <c r="X920" s="2">
        <v>0</v>
      </c>
      <c r="Y920" s="2">
        <v>1937.35</v>
      </c>
      <c r="Z920" s="2">
        <v>0</v>
      </c>
      <c r="AA920" s="2">
        <v>0</v>
      </c>
      <c r="AB920" s="3">
        <v>-1937.35</v>
      </c>
    </row>
    <row r="921" spans="1:28">
      <c r="A921" s="5" t="str">
        <f t="shared" si="344"/>
        <v>282</v>
      </c>
      <c r="B921" s="5" t="str">
        <f>VLOOKUP(A921,Vlookups!O:P,2,FALSE)</f>
        <v>FED/GRANT</v>
      </c>
      <c r="C921" s="5" t="str">
        <f t="shared" si="332"/>
        <v>E</v>
      </c>
      <c r="D921" s="5" t="str">
        <f t="shared" si="345"/>
        <v>11</v>
      </c>
      <c r="E921" s="5" t="str">
        <f t="shared" si="333"/>
        <v>63--</v>
      </c>
      <c r="F921" s="5" t="str">
        <f>VLOOKUP(E921,Vlookups!K:M,3,FALSE)</f>
        <v>Op Exp</v>
      </c>
      <c r="G921" s="5" t="str">
        <f t="shared" si="346"/>
        <v>6399</v>
      </c>
      <c r="H921" s="5" t="str">
        <f t="shared" si="347"/>
        <v>GENERAL SUPPLIES</v>
      </c>
      <c r="I921" s="5" t="str">
        <f t="shared" si="348"/>
        <v>017</v>
      </c>
      <c r="J921" s="5" t="str">
        <f>VLOOKUP(I921,Vlookups!A:D,2,FALSE)</f>
        <v>WESTPARK MIDDLE SCHOOL</v>
      </c>
      <c r="K921" s="5" t="str">
        <f>VLOOKUP(I921,Vlookups!A:D,3,FALSE)</f>
        <v>WESTPARK K8</v>
      </c>
      <c r="L921" s="5" t="str">
        <f t="shared" si="349"/>
        <v>11</v>
      </c>
      <c r="M921" s="5" t="str">
        <f t="shared" si="350"/>
        <v>939</v>
      </c>
      <c r="N921" s="5" t="str">
        <f>VLOOKUP(M921,Vlookups!G:I,2,FALSE)</f>
        <v>INSTRUCTIONAL MATERIALS</v>
      </c>
      <c r="O921" s="5" t="str">
        <f>VLOOKUP(M921,Vlookups!G:I,3,FALSE)</f>
        <v>DSASS</v>
      </c>
      <c r="P921" s="6">
        <f t="shared" si="351"/>
        <v>985.93</v>
      </c>
      <c r="Q921" s="6">
        <f t="shared" si="352"/>
        <v>0</v>
      </c>
      <c r="R921" s="6">
        <f t="shared" si="353"/>
        <v>985.93</v>
      </c>
      <c r="S921" s="6">
        <f t="shared" si="354"/>
        <v>0</v>
      </c>
      <c r="T921" s="6">
        <f t="shared" si="355"/>
        <v>-985.93</v>
      </c>
      <c r="U921" t="s">
        <v>962</v>
      </c>
      <c r="V921" t="s">
        <v>54</v>
      </c>
      <c r="W921" s="2">
        <v>985.93</v>
      </c>
      <c r="X921" s="2">
        <v>0</v>
      </c>
      <c r="Y921" s="2">
        <v>985.93</v>
      </c>
      <c r="Z921" s="2">
        <v>0</v>
      </c>
      <c r="AA921" s="2">
        <v>0</v>
      </c>
      <c r="AB921" s="3">
        <v>-985.93</v>
      </c>
    </row>
    <row r="922" spans="1:28">
      <c r="A922" s="5" t="str">
        <f t="shared" si="344"/>
        <v>282</v>
      </c>
      <c r="B922" s="5" t="str">
        <f>VLOOKUP(A922,Vlookups!O:P,2,FALSE)</f>
        <v>FED/GRANT</v>
      </c>
      <c r="C922" s="5" t="str">
        <f t="shared" si="332"/>
        <v>E</v>
      </c>
      <c r="D922" s="5" t="str">
        <f t="shared" si="345"/>
        <v>11</v>
      </c>
      <c r="E922" s="5" t="str">
        <f t="shared" si="333"/>
        <v>63--</v>
      </c>
      <c r="F922" s="5" t="str">
        <f>VLOOKUP(E922,Vlookups!K:M,3,FALSE)</f>
        <v>Op Exp</v>
      </c>
      <c r="G922" s="5" t="str">
        <f t="shared" si="346"/>
        <v>6399</v>
      </c>
      <c r="H922" s="5" t="str">
        <f t="shared" si="347"/>
        <v>GENERAL SUPPLIES</v>
      </c>
      <c r="I922" s="5" t="str">
        <f t="shared" si="348"/>
        <v>018</v>
      </c>
      <c r="J922" s="5" t="str">
        <f>VLOOKUP(I922,Vlookups!A:D,2,FALSE)</f>
        <v>KATY/WEST PARK HS</v>
      </c>
      <c r="K922" s="5" t="str">
        <f>VLOOKUP(I922,Vlookups!A:D,3,FALSE)</f>
        <v>KATY WESTPARK HS</v>
      </c>
      <c r="L922" s="5" t="str">
        <f t="shared" si="349"/>
        <v>24</v>
      </c>
      <c r="M922" s="5" t="str">
        <f t="shared" si="350"/>
        <v>939</v>
      </c>
      <c r="N922" s="5" t="str">
        <f>VLOOKUP(M922,Vlookups!G:I,2,FALSE)</f>
        <v>INSTRUCTIONAL MATERIALS</v>
      </c>
      <c r="O922" s="5" t="str">
        <f>VLOOKUP(M922,Vlookups!G:I,3,FALSE)</f>
        <v>DSASS</v>
      </c>
      <c r="P922" s="6">
        <f t="shared" si="351"/>
        <v>0</v>
      </c>
      <c r="Q922" s="6">
        <f t="shared" si="352"/>
        <v>0</v>
      </c>
      <c r="R922" s="6">
        <f t="shared" si="353"/>
        <v>71.44</v>
      </c>
      <c r="S922" s="6">
        <f t="shared" si="354"/>
        <v>0</v>
      </c>
      <c r="T922" s="6">
        <f t="shared" si="355"/>
        <v>0</v>
      </c>
      <c r="U922" t="s">
        <v>963</v>
      </c>
      <c r="V922" t="s">
        <v>54</v>
      </c>
      <c r="W922" s="2">
        <v>0</v>
      </c>
      <c r="X922" s="2">
        <v>0</v>
      </c>
      <c r="Y922" s="2">
        <v>71.44</v>
      </c>
      <c r="Z922" s="3">
        <v>-71.44</v>
      </c>
      <c r="AA922" s="2">
        <v>0</v>
      </c>
      <c r="AB922" s="2">
        <v>0</v>
      </c>
    </row>
    <row r="923" spans="1:28">
      <c r="A923" s="5" t="str">
        <f t="shared" si="344"/>
        <v>282</v>
      </c>
      <c r="B923" s="5" t="str">
        <f>VLOOKUP(A923,Vlookups!O:P,2,FALSE)</f>
        <v>FED/GRANT</v>
      </c>
      <c r="C923" s="5" t="str">
        <f t="shared" si="332"/>
        <v>E</v>
      </c>
      <c r="D923" s="5" t="str">
        <f t="shared" si="345"/>
        <v>11</v>
      </c>
      <c r="E923" s="5" t="str">
        <f t="shared" si="333"/>
        <v>63--</v>
      </c>
      <c r="F923" s="5" t="str">
        <f>VLOOKUP(E923,Vlookups!K:M,3,FALSE)</f>
        <v>Op Exp</v>
      </c>
      <c r="G923" s="5" t="str">
        <f t="shared" si="346"/>
        <v>6399</v>
      </c>
      <c r="H923" s="5" t="str">
        <f t="shared" si="347"/>
        <v>GENERAL SUPPLIES</v>
      </c>
      <c r="I923" s="5" t="str">
        <f t="shared" si="348"/>
        <v>018</v>
      </c>
      <c r="J923" s="5" t="str">
        <f>VLOOKUP(I923,Vlookups!A:D,2,FALSE)</f>
        <v>KATY/WEST PARK HS</v>
      </c>
      <c r="K923" s="5" t="str">
        <f>VLOOKUP(I923,Vlookups!A:D,3,FALSE)</f>
        <v>KATY WESTPARK HS</v>
      </c>
      <c r="L923" s="5" t="str">
        <f t="shared" si="349"/>
        <v>11</v>
      </c>
      <c r="M923" s="5" t="str">
        <f t="shared" si="350"/>
        <v>939</v>
      </c>
      <c r="N923" s="5" t="str">
        <f>VLOOKUP(M923,Vlookups!G:I,2,FALSE)</f>
        <v>INSTRUCTIONAL MATERIALS</v>
      </c>
      <c r="O923" s="5" t="str">
        <f>VLOOKUP(M923,Vlookups!G:I,3,FALSE)</f>
        <v>DSASS</v>
      </c>
      <c r="P923" s="6">
        <f t="shared" si="351"/>
        <v>7619.15</v>
      </c>
      <c r="Q923" s="6">
        <f t="shared" si="352"/>
        <v>0</v>
      </c>
      <c r="R923" s="6">
        <f t="shared" si="353"/>
        <v>1857.3</v>
      </c>
      <c r="S923" s="6">
        <f t="shared" si="354"/>
        <v>0</v>
      </c>
      <c r="T923" s="6">
        <f t="shared" si="355"/>
        <v>-7619.15</v>
      </c>
      <c r="U923" t="s">
        <v>964</v>
      </c>
      <c r="V923" t="s">
        <v>54</v>
      </c>
      <c r="W923" s="2">
        <v>7619.15</v>
      </c>
      <c r="X923" s="2">
        <v>0</v>
      </c>
      <c r="Y923" s="2">
        <v>1857.3</v>
      </c>
      <c r="Z923" s="2">
        <v>5761.85</v>
      </c>
      <c r="AA923" s="2">
        <v>0</v>
      </c>
      <c r="AB923" s="3">
        <v>-7619.15</v>
      </c>
    </row>
    <row r="924" spans="1:28">
      <c r="A924" s="5" t="str">
        <f t="shared" si="344"/>
        <v>282</v>
      </c>
      <c r="B924" s="5" t="str">
        <f>VLOOKUP(A924,Vlookups!O:P,2,FALSE)</f>
        <v>FED/GRANT</v>
      </c>
      <c r="C924" s="5" t="str">
        <f t="shared" si="332"/>
        <v>E</v>
      </c>
      <c r="D924" s="5" t="str">
        <f t="shared" si="345"/>
        <v>11</v>
      </c>
      <c r="E924" s="5" t="str">
        <f t="shared" si="333"/>
        <v>63--</v>
      </c>
      <c r="F924" s="5" t="str">
        <f>VLOOKUP(E924,Vlookups!K:M,3,FALSE)</f>
        <v>Op Exp</v>
      </c>
      <c r="G924" s="5" t="str">
        <f t="shared" si="346"/>
        <v>6399</v>
      </c>
      <c r="H924" s="5" t="str">
        <f t="shared" si="347"/>
        <v>GENERAL SUPPLIES</v>
      </c>
      <c r="I924" s="5" t="str">
        <f t="shared" si="348"/>
        <v>019</v>
      </c>
      <c r="J924" s="5" t="str">
        <f>VLOOKUP(I924,Vlookups!A:D,2,FALSE)</f>
        <v>LANCASTER ELEMENTARY</v>
      </c>
      <c r="K924" s="5" t="str">
        <f>VLOOKUP(I924,Vlookups!A:D,3,FALSE)</f>
        <v>LANCASTER K8</v>
      </c>
      <c r="L924" s="5" t="str">
        <f t="shared" si="349"/>
        <v>11</v>
      </c>
      <c r="M924" s="5" t="str">
        <f t="shared" si="350"/>
        <v>939</v>
      </c>
      <c r="N924" s="5" t="str">
        <f>VLOOKUP(M924,Vlookups!G:I,2,FALSE)</f>
        <v>INSTRUCTIONAL MATERIALS</v>
      </c>
      <c r="O924" s="5" t="str">
        <f>VLOOKUP(M924,Vlookups!G:I,3,FALSE)</f>
        <v>DSASS</v>
      </c>
      <c r="P924" s="6">
        <f t="shared" si="351"/>
        <v>2018.52</v>
      </c>
      <c r="Q924" s="6">
        <f t="shared" si="352"/>
        <v>8.77</v>
      </c>
      <c r="R924" s="6">
        <f t="shared" si="353"/>
        <v>2009.75</v>
      </c>
      <c r="S924" s="6">
        <f t="shared" si="354"/>
        <v>0</v>
      </c>
      <c r="T924" s="6">
        <f t="shared" si="355"/>
        <v>-2018.52</v>
      </c>
      <c r="U924" t="s">
        <v>965</v>
      </c>
      <c r="V924" t="s">
        <v>54</v>
      </c>
      <c r="W924" s="2">
        <v>2018.52</v>
      </c>
      <c r="X924" s="2">
        <v>8.77</v>
      </c>
      <c r="Y924" s="2">
        <v>2009.75</v>
      </c>
      <c r="Z924" s="2">
        <v>0</v>
      </c>
      <c r="AA924" s="2">
        <v>0</v>
      </c>
      <c r="AB924" s="3">
        <v>-2018.52</v>
      </c>
    </row>
    <row r="925" spans="1:28">
      <c r="A925" s="5" t="str">
        <f t="shared" si="344"/>
        <v>282</v>
      </c>
      <c r="B925" s="5" t="str">
        <f>VLOOKUP(A925,Vlookups!O:P,2,FALSE)</f>
        <v>FED/GRANT</v>
      </c>
      <c r="C925" s="5" t="str">
        <f t="shared" si="332"/>
        <v>E</v>
      </c>
      <c r="D925" s="5" t="str">
        <f t="shared" si="345"/>
        <v>11</v>
      </c>
      <c r="E925" s="5" t="str">
        <f t="shared" si="333"/>
        <v>63--</v>
      </c>
      <c r="F925" s="5" t="str">
        <f>VLOOKUP(E925,Vlookups!K:M,3,FALSE)</f>
        <v>Op Exp</v>
      </c>
      <c r="G925" s="5" t="str">
        <f t="shared" si="346"/>
        <v>6399</v>
      </c>
      <c r="H925" s="5" t="str">
        <f t="shared" si="347"/>
        <v>GENERAL SUPPLIES</v>
      </c>
      <c r="I925" s="5" t="str">
        <f t="shared" si="348"/>
        <v>020</v>
      </c>
      <c r="J925" s="5" t="str">
        <f>VLOOKUP(I925,Vlookups!A:D,2,FALSE)</f>
        <v>LANCASTER MIDDLE SCHOOL</v>
      </c>
      <c r="K925" s="5" t="str">
        <f>VLOOKUP(I925,Vlookups!A:D,3,FALSE)</f>
        <v>LANCASTER K8</v>
      </c>
      <c r="L925" s="5" t="str">
        <f t="shared" si="349"/>
        <v>11</v>
      </c>
      <c r="M925" s="5" t="str">
        <f t="shared" si="350"/>
        <v>939</v>
      </c>
      <c r="N925" s="5" t="str">
        <f>VLOOKUP(M925,Vlookups!G:I,2,FALSE)</f>
        <v>INSTRUCTIONAL MATERIALS</v>
      </c>
      <c r="O925" s="5" t="str">
        <f>VLOOKUP(M925,Vlookups!G:I,3,FALSE)</f>
        <v>DSASS</v>
      </c>
      <c r="P925" s="6">
        <f t="shared" si="351"/>
        <v>909.58</v>
      </c>
      <c r="Q925" s="6">
        <f t="shared" si="352"/>
        <v>0</v>
      </c>
      <c r="R925" s="6">
        <f t="shared" si="353"/>
        <v>909.58</v>
      </c>
      <c r="S925" s="6">
        <f t="shared" si="354"/>
        <v>0</v>
      </c>
      <c r="T925" s="6">
        <f t="shared" si="355"/>
        <v>-909.58</v>
      </c>
      <c r="U925" t="s">
        <v>966</v>
      </c>
      <c r="V925" t="s">
        <v>54</v>
      </c>
      <c r="W925" s="2">
        <v>909.58</v>
      </c>
      <c r="X925" s="2">
        <v>0</v>
      </c>
      <c r="Y925" s="2">
        <v>909.58</v>
      </c>
      <c r="Z925" s="2">
        <v>0</v>
      </c>
      <c r="AA925" s="2">
        <v>0</v>
      </c>
      <c r="AB925" s="3">
        <v>-909.58</v>
      </c>
    </row>
    <row r="926" spans="1:28">
      <c r="A926" s="5" t="str">
        <f t="shared" si="344"/>
        <v>282</v>
      </c>
      <c r="B926" s="5" t="str">
        <f>VLOOKUP(A926,Vlookups!O:P,2,FALSE)</f>
        <v>FED/GRANT</v>
      </c>
      <c r="C926" s="5" t="str">
        <f t="shared" si="332"/>
        <v>E</v>
      </c>
      <c r="D926" s="5" t="str">
        <f t="shared" si="345"/>
        <v>11</v>
      </c>
      <c r="E926" s="5" t="str">
        <f t="shared" si="333"/>
        <v>63--</v>
      </c>
      <c r="F926" s="5" t="str">
        <f>VLOOKUP(E926,Vlookups!K:M,3,FALSE)</f>
        <v>Op Exp</v>
      </c>
      <c r="G926" s="5" t="str">
        <f t="shared" si="346"/>
        <v>6399</v>
      </c>
      <c r="H926" s="5" t="str">
        <f t="shared" si="347"/>
        <v>GENERAL SUPPLIES</v>
      </c>
      <c r="I926" s="5" t="str">
        <f t="shared" si="348"/>
        <v>021</v>
      </c>
      <c r="J926" s="5" t="str">
        <f>VLOOKUP(I926,Vlookups!A:D,2,FALSE)</f>
        <v>WOODHAVEN ELEMENTARY</v>
      </c>
      <c r="K926" s="5" t="str">
        <f>VLOOKUP(I926,Vlookups!A:D,3,FALSE)</f>
        <v>WOODHAVEN K8</v>
      </c>
      <c r="L926" s="5" t="str">
        <f t="shared" si="349"/>
        <v>11</v>
      </c>
      <c r="M926" s="5" t="str">
        <f t="shared" si="350"/>
        <v>939</v>
      </c>
      <c r="N926" s="5" t="str">
        <f>VLOOKUP(M926,Vlookups!G:I,2,FALSE)</f>
        <v>INSTRUCTIONAL MATERIALS</v>
      </c>
      <c r="O926" s="5" t="str">
        <f>VLOOKUP(M926,Vlookups!G:I,3,FALSE)</f>
        <v>DSASS</v>
      </c>
      <c r="P926" s="6">
        <f t="shared" si="351"/>
        <v>1890.97</v>
      </c>
      <c r="Q926" s="6">
        <f t="shared" si="352"/>
        <v>0</v>
      </c>
      <c r="R926" s="6">
        <f t="shared" si="353"/>
        <v>1890.97</v>
      </c>
      <c r="S926" s="6">
        <f t="shared" si="354"/>
        <v>0</v>
      </c>
      <c r="T926" s="6">
        <f t="shared" si="355"/>
        <v>-1890.97</v>
      </c>
      <c r="U926" t="s">
        <v>967</v>
      </c>
      <c r="V926" t="s">
        <v>54</v>
      </c>
      <c r="W926" s="2">
        <v>1890.97</v>
      </c>
      <c r="X926" s="2">
        <v>0</v>
      </c>
      <c r="Y926" s="2">
        <v>1890.97</v>
      </c>
      <c r="Z926" s="2">
        <v>0</v>
      </c>
      <c r="AA926" s="2">
        <v>0</v>
      </c>
      <c r="AB926" s="3">
        <v>-1890.97</v>
      </c>
    </row>
    <row r="927" spans="1:28">
      <c r="A927" s="5" t="str">
        <f t="shared" si="344"/>
        <v>282</v>
      </c>
      <c r="B927" s="5" t="str">
        <f>VLOOKUP(A927,Vlookups!O:P,2,FALSE)</f>
        <v>FED/GRANT</v>
      </c>
      <c r="C927" s="5" t="str">
        <f t="shared" si="332"/>
        <v>E</v>
      </c>
      <c r="D927" s="5" t="str">
        <f t="shared" si="345"/>
        <v>11</v>
      </c>
      <c r="E927" s="5" t="str">
        <f t="shared" si="333"/>
        <v>63--</v>
      </c>
      <c r="F927" s="5" t="str">
        <f>VLOOKUP(E927,Vlookups!K:M,3,FALSE)</f>
        <v>Op Exp</v>
      </c>
      <c r="G927" s="5" t="str">
        <f t="shared" si="346"/>
        <v>6399</v>
      </c>
      <c r="H927" s="5" t="str">
        <f t="shared" si="347"/>
        <v>GENERAL SUPPLIES</v>
      </c>
      <c r="I927" s="5" t="str">
        <f t="shared" si="348"/>
        <v>022</v>
      </c>
      <c r="J927" s="5" t="str">
        <f>VLOOKUP(I927,Vlookups!A:D,2,FALSE)</f>
        <v>WOODHAVEN MIDDLE SCHOOL</v>
      </c>
      <c r="K927" s="5" t="str">
        <f>VLOOKUP(I927,Vlookups!A:D,3,FALSE)</f>
        <v>WOODHAVEN K8</v>
      </c>
      <c r="L927" s="5" t="str">
        <f t="shared" si="349"/>
        <v>11</v>
      </c>
      <c r="M927" s="5" t="str">
        <f t="shared" si="350"/>
        <v>939</v>
      </c>
      <c r="N927" s="5" t="str">
        <f>VLOOKUP(M927,Vlookups!G:I,2,FALSE)</f>
        <v>INSTRUCTIONAL MATERIALS</v>
      </c>
      <c r="O927" s="5" t="str">
        <f>VLOOKUP(M927,Vlookups!G:I,3,FALSE)</f>
        <v>DSASS</v>
      </c>
      <c r="P927" s="6">
        <f t="shared" si="351"/>
        <v>775.16</v>
      </c>
      <c r="Q927" s="6">
        <f t="shared" si="352"/>
        <v>0</v>
      </c>
      <c r="R927" s="6">
        <f t="shared" si="353"/>
        <v>775.16</v>
      </c>
      <c r="S927" s="6">
        <f t="shared" si="354"/>
        <v>0</v>
      </c>
      <c r="T927" s="6">
        <f t="shared" si="355"/>
        <v>-775.16</v>
      </c>
      <c r="U927" t="s">
        <v>968</v>
      </c>
      <c r="V927" t="s">
        <v>54</v>
      </c>
      <c r="W927" s="2">
        <v>775.16</v>
      </c>
      <c r="X927" s="2">
        <v>0</v>
      </c>
      <c r="Y927" s="2">
        <v>775.16</v>
      </c>
      <c r="Z927" s="2">
        <v>0</v>
      </c>
      <c r="AA927" s="2">
        <v>0</v>
      </c>
      <c r="AB927" s="3">
        <v>-775.16</v>
      </c>
    </row>
    <row r="928" spans="1:28">
      <c r="A928" s="5" t="str">
        <f t="shared" si="344"/>
        <v>282</v>
      </c>
      <c r="B928" s="5" t="str">
        <f>VLOOKUP(A928,Vlookups!O:P,2,FALSE)</f>
        <v>FED/GRANT</v>
      </c>
      <c r="C928" s="5" t="str">
        <f t="shared" si="332"/>
        <v>E</v>
      </c>
      <c r="D928" s="5" t="str">
        <f t="shared" si="345"/>
        <v>11</v>
      </c>
      <c r="E928" s="5" t="str">
        <f t="shared" si="333"/>
        <v>63--</v>
      </c>
      <c r="F928" s="5" t="str">
        <f>VLOOKUP(E928,Vlookups!K:M,3,FALSE)</f>
        <v>Op Exp</v>
      </c>
      <c r="G928" s="5" t="str">
        <f t="shared" si="346"/>
        <v>6399</v>
      </c>
      <c r="H928" s="5" t="str">
        <f t="shared" si="347"/>
        <v>GENERAL SUPPLIES</v>
      </c>
      <c r="I928" s="5" t="str">
        <f t="shared" si="348"/>
        <v>023</v>
      </c>
      <c r="J928" s="5" t="str">
        <f>VLOOKUP(I928,Vlookups!A:D,2,FALSE)</f>
        <v>SAGINAW ELEMENTARY</v>
      </c>
      <c r="K928" s="5" t="str">
        <f>VLOOKUP(I928,Vlookups!A:D,3,FALSE)</f>
        <v>SAGINAW K8</v>
      </c>
      <c r="L928" s="5" t="str">
        <f t="shared" si="349"/>
        <v>11</v>
      </c>
      <c r="M928" s="5" t="str">
        <f t="shared" si="350"/>
        <v>939</v>
      </c>
      <c r="N928" s="5" t="str">
        <f>VLOOKUP(M928,Vlookups!G:I,2,FALSE)</f>
        <v>INSTRUCTIONAL MATERIALS</v>
      </c>
      <c r="O928" s="5" t="str">
        <f>VLOOKUP(M928,Vlookups!G:I,3,FALSE)</f>
        <v>DSASS</v>
      </c>
      <c r="P928" s="6">
        <f t="shared" si="351"/>
        <v>1927.35</v>
      </c>
      <c r="Q928" s="6">
        <f t="shared" si="352"/>
        <v>0</v>
      </c>
      <c r="R928" s="6">
        <f t="shared" si="353"/>
        <v>1927.35</v>
      </c>
      <c r="S928" s="6">
        <f t="shared" si="354"/>
        <v>0</v>
      </c>
      <c r="T928" s="6">
        <f t="shared" si="355"/>
        <v>-1927.35</v>
      </c>
      <c r="U928" t="s">
        <v>969</v>
      </c>
      <c r="V928" t="s">
        <v>54</v>
      </c>
      <c r="W928" s="2">
        <v>1927.35</v>
      </c>
      <c r="X928" s="2">
        <v>0</v>
      </c>
      <c r="Y928" s="2">
        <v>1927.35</v>
      </c>
      <c r="Z928" s="2">
        <v>0</v>
      </c>
      <c r="AA928" s="2">
        <v>0</v>
      </c>
      <c r="AB928" s="3">
        <v>-1927.35</v>
      </c>
    </row>
    <row r="929" spans="1:28">
      <c r="A929" s="5" t="str">
        <f t="shared" si="344"/>
        <v>282</v>
      </c>
      <c r="B929" s="5" t="str">
        <f>VLOOKUP(A929,Vlookups!O:P,2,FALSE)</f>
        <v>FED/GRANT</v>
      </c>
      <c r="C929" s="5" t="str">
        <f t="shared" ref="C929:C977" si="356">RIGHT(LEFT(U929,5),1)</f>
        <v>E</v>
      </c>
      <c r="D929" s="5" t="str">
        <f t="shared" si="345"/>
        <v>11</v>
      </c>
      <c r="E929" s="5" t="str">
        <f t="shared" ref="E929:E977" si="357">CONCATENATE(LEFT(G929,2),"--")</f>
        <v>63--</v>
      </c>
      <c r="F929" s="5" t="str">
        <f>VLOOKUP(E929,Vlookups!K:M,3,FALSE)</f>
        <v>Op Exp</v>
      </c>
      <c r="G929" s="5" t="str">
        <f t="shared" si="346"/>
        <v>6399</v>
      </c>
      <c r="H929" s="5" t="str">
        <f t="shared" si="347"/>
        <v>GENERAL SUPPLIES</v>
      </c>
      <c r="I929" s="5" t="str">
        <f t="shared" si="348"/>
        <v>024</v>
      </c>
      <c r="J929" s="5" t="str">
        <f>VLOOKUP(I929,Vlookups!A:D,2,FALSE)</f>
        <v>SAGINAW MIDDLE SCHOOL</v>
      </c>
      <c r="K929" s="5" t="str">
        <f>VLOOKUP(I929,Vlookups!A:D,3,FALSE)</f>
        <v>SAGINAW K8</v>
      </c>
      <c r="L929" s="5" t="str">
        <f t="shared" si="349"/>
        <v>11</v>
      </c>
      <c r="M929" s="5" t="str">
        <f t="shared" si="350"/>
        <v>939</v>
      </c>
      <c r="N929" s="5" t="str">
        <f>VLOOKUP(M929,Vlookups!G:I,2,FALSE)</f>
        <v>INSTRUCTIONAL MATERIALS</v>
      </c>
      <c r="O929" s="5" t="str">
        <f>VLOOKUP(M929,Vlookups!G:I,3,FALSE)</f>
        <v>DSASS</v>
      </c>
      <c r="P929" s="6">
        <f t="shared" si="351"/>
        <v>909.64</v>
      </c>
      <c r="Q929" s="6">
        <f t="shared" si="352"/>
        <v>0</v>
      </c>
      <c r="R929" s="6">
        <f t="shared" si="353"/>
        <v>550.4</v>
      </c>
      <c r="S929" s="6">
        <f t="shared" si="354"/>
        <v>0</v>
      </c>
      <c r="T929" s="6">
        <f t="shared" si="355"/>
        <v>-909.64</v>
      </c>
      <c r="U929" t="s">
        <v>970</v>
      </c>
      <c r="V929" t="s">
        <v>54</v>
      </c>
      <c r="W929" s="2">
        <v>909.64</v>
      </c>
      <c r="X929" s="2">
        <v>0</v>
      </c>
      <c r="Y929" s="2">
        <v>550.4</v>
      </c>
      <c r="Z929" s="2">
        <v>359.24</v>
      </c>
      <c r="AA929" s="2">
        <v>0</v>
      </c>
      <c r="AB929" s="3">
        <v>-909.64</v>
      </c>
    </row>
    <row r="930" spans="1:28">
      <c r="A930" s="5" t="str">
        <f t="shared" si="344"/>
        <v>282</v>
      </c>
      <c r="B930" s="5" t="str">
        <f>VLOOKUP(A930,Vlookups!O:P,2,FALSE)</f>
        <v>FED/GRANT</v>
      </c>
      <c r="C930" s="5" t="str">
        <f t="shared" si="356"/>
        <v>E</v>
      </c>
      <c r="D930" s="5" t="str">
        <f t="shared" si="345"/>
        <v>11</v>
      </c>
      <c r="E930" s="5" t="str">
        <f t="shared" si="357"/>
        <v>63--</v>
      </c>
      <c r="F930" s="5" t="str">
        <f>VLOOKUP(E930,Vlookups!K:M,3,FALSE)</f>
        <v>Op Exp</v>
      </c>
      <c r="G930" s="5" t="str">
        <f t="shared" si="346"/>
        <v>6399</v>
      </c>
      <c r="H930" s="5" t="str">
        <f t="shared" si="347"/>
        <v>GENERAL SUPPLIES</v>
      </c>
      <c r="I930" s="5" t="str">
        <f t="shared" si="348"/>
        <v>025</v>
      </c>
      <c r="J930" s="5" t="str">
        <f>VLOOKUP(I930,Vlookups!A:D,2,FALSE)</f>
        <v>WINDMILL LAKES ELEMENTARY</v>
      </c>
      <c r="K930" s="5" t="str">
        <f>VLOOKUP(I930,Vlookups!A:D,3,FALSE)</f>
        <v>WINDMILL LAKES K8</v>
      </c>
      <c r="L930" s="5" t="str">
        <f t="shared" si="349"/>
        <v>11</v>
      </c>
      <c r="M930" s="5" t="str">
        <f t="shared" si="350"/>
        <v>939</v>
      </c>
      <c r="N930" s="5" t="str">
        <f>VLOOKUP(M930,Vlookups!G:I,2,FALSE)</f>
        <v>INSTRUCTIONAL MATERIALS</v>
      </c>
      <c r="O930" s="5" t="str">
        <f>VLOOKUP(M930,Vlookups!G:I,3,FALSE)</f>
        <v>DSASS</v>
      </c>
      <c r="P930" s="6">
        <f t="shared" si="351"/>
        <v>2175.3000000000002</v>
      </c>
      <c r="Q930" s="6">
        <f t="shared" si="352"/>
        <v>0</v>
      </c>
      <c r="R930" s="6">
        <f t="shared" si="353"/>
        <v>2117.73</v>
      </c>
      <c r="S930" s="6">
        <f t="shared" si="354"/>
        <v>0</v>
      </c>
      <c r="T930" s="6">
        <f t="shared" si="355"/>
        <v>-2175.3000000000002</v>
      </c>
      <c r="U930" t="s">
        <v>971</v>
      </c>
      <c r="V930" t="s">
        <v>54</v>
      </c>
      <c r="W930" s="2">
        <v>2175.3000000000002</v>
      </c>
      <c r="X930" s="2">
        <v>0</v>
      </c>
      <c r="Y930" s="2">
        <v>2117.73</v>
      </c>
      <c r="Z930" s="2">
        <v>57.57</v>
      </c>
      <c r="AA930" s="2">
        <v>0</v>
      </c>
      <c r="AB930" s="3">
        <v>-2175.3000000000002</v>
      </c>
    </row>
    <row r="931" spans="1:28">
      <c r="A931" s="5" t="str">
        <f t="shared" ref="A931:A977" si="358">LEFT(U931,3)</f>
        <v>282</v>
      </c>
      <c r="B931" s="5" t="str">
        <f>VLOOKUP(A931,Vlookups!O:P,2,FALSE)</f>
        <v>FED/GRANT</v>
      </c>
      <c r="C931" s="5" t="str">
        <f t="shared" si="356"/>
        <v>E</v>
      </c>
      <c r="D931" s="5" t="str">
        <f t="shared" ref="D931:D977" si="359">RIGHT(LEFT(U931,8),2)</f>
        <v>11</v>
      </c>
      <c r="E931" s="5" t="str">
        <f t="shared" si="357"/>
        <v>63--</v>
      </c>
      <c r="F931" s="5" t="str">
        <f>VLOOKUP(E931,Vlookups!K:M,3,FALSE)</f>
        <v>Op Exp</v>
      </c>
      <c r="G931" s="5" t="str">
        <f t="shared" si="346"/>
        <v>6399</v>
      </c>
      <c r="H931" s="5" t="str">
        <f t="shared" si="347"/>
        <v>GENERAL SUPPLIES</v>
      </c>
      <c r="I931" s="5" t="str">
        <f t="shared" si="348"/>
        <v>026</v>
      </c>
      <c r="J931" s="5" t="str">
        <f>VLOOKUP(I931,Vlookups!A:D,2,FALSE)</f>
        <v>WM LAKES MIDDLE SCHOOL</v>
      </c>
      <c r="K931" s="5" t="str">
        <f>VLOOKUP(I931,Vlookups!A:D,3,FALSE)</f>
        <v>WINDMILL LAKES K8</v>
      </c>
      <c r="L931" s="5" t="str">
        <f t="shared" si="349"/>
        <v>11</v>
      </c>
      <c r="M931" s="5" t="str">
        <f t="shared" si="350"/>
        <v>939</v>
      </c>
      <c r="N931" s="5" t="str">
        <f>VLOOKUP(M931,Vlookups!G:I,2,FALSE)</f>
        <v>INSTRUCTIONAL MATERIALS</v>
      </c>
      <c r="O931" s="5" t="str">
        <f>VLOOKUP(M931,Vlookups!G:I,3,FALSE)</f>
        <v>DSASS</v>
      </c>
      <c r="P931" s="6">
        <f t="shared" si="351"/>
        <v>909.64</v>
      </c>
      <c r="Q931" s="6">
        <f t="shared" si="352"/>
        <v>0</v>
      </c>
      <c r="R931" s="6">
        <f t="shared" si="353"/>
        <v>909.58</v>
      </c>
      <c r="S931" s="6">
        <f t="shared" si="354"/>
        <v>0</v>
      </c>
      <c r="T931" s="6">
        <f t="shared" si="355"/>
        <v>-909.64</v>
      </c>
      <c r="U931" t="s">
        <v>972</v>
      </c>
      <c r="V931" t="s">
        <v>54</v>
      </c>
      <c r="W931" s="2">
        <v>909.64</v>
      </c>
      <c r="X931" s="2">
        <v>0</v>
      </c>
      <c r="Y931" s="2">
        <v>909.58</v>
      </c>
      <c r="Z931" s="2">
        <v>0.06</v>
      </c>
      <c r="AA931" s="2">
        <v>0</v>
      </c>
      <c r="AB931" s="3">
        <v>-909.64</v>
      </c>
    </row>
    <row r="932" spans="1:28">
      <c r="A932" s="5" t="str">
        <f t="shared" si="358"/>
        <v>282</v>
      </c>
      <c r="B932" s="5" t="str">
        <f>VLOOKUP(A932,Vlookups!O:P,2,FALSE)</f>
        <v>FED/GRANT</v>
      </c>
      <c r="C932" s="5" t="str">
        <f t="shared" si="356"/>
        <v>E</v>
      </c>
      <c r="D932" s="5" t="str">
        <f t="shared" si="359"/>
        <v>11</v>
      </c>
      <c r="E932" s="5" t="str">
        <f t="shared" si="357"/>
        <v>63--</v>
      </c>
      <c r="F932" s="5" t="str">
        <f>VLOOKUP(E932,Vlookups!K:M,3,FALSE)</f>
        <v>Op Exp</v>
      </c>
      <c r="G932" s="5" t="str">
        <f t="shared" si="346"/>
        <v>6399</v>
      </c>
      <c r="H932" s="5" t="str">
        <f t="shared" si="347"/>
        <v>GENERAL SUPPLIES</v>
      </c>
      <c r="I932" s="5" t="str">
        <f t="shared" si="348"/>
        <v>027</v>
      </c>
      <c r="J932" s="5" t="str">
        <f>VLOOKUP(I932,Vlookups!A:D,2,FALSE)</f>
        <v>HOUSTON OREM ELEMENTARY</v>
      </c>
      <c r="K932" s="5" t="str">
        <f>VLOOKUP(I932,Vlookups!A:D,3,FALSE)</f>
        <v>OREM K8</v>
      </c>
      <c r="L932" s="5" t="str">
        <f t="shared" si="349"/>
        <v>11</v>
      </c>
      <c r="M932" s="5" t="str">
        <f t="shared" si="350"/>
        <v>939</v>
      </c>
      <c r="N932" s="5" t="str">
        <f>VLOOKUP(M932,Vlookups!G:I,2,FALSE)</f>
        <v>INSTRUCTIONAL MATERIALS</v>
      </c>
      <c r="O932" s="5" t="str">
        <f>VLOOKUP(M932,Vlookups!G:I,3,FALSE)</f>
        <v>DSASS</v>
      </c>
      <c r="P932" s="6">
        <f t="shared" si="351"/>
        <v>0</v>
      </c>
      <c r="Q932" s="6">
        <f t="shared" si="352"/>
        <v>-68.42</v>
      </c>
      <c r="R932" s="6">
        <f t="shared" si="353"/>
        <v>721.62</v>
      </c>
      <c r="S932" s="6">
        <f t="shared" si="354"/>
        <v>0</v>
      </c>
      <c r="T932" s="6">
        <f t="shared" si="355"/>
        <v>0</v>
      </c>
      <c r="U932" t="s">
        <v>973</v>
      </c>
      <c r="V932" t="s">
        <v>54</v>
      </c>
      <c r="W932" s="2">
        <v>0</v>
      </c>
      <c r="X932" s="3">
        <v>-68.42</v>
      </c>
      <c r="Y932" s="2">
        <v>721.62</v>
      </c>
      <c r="Z932" s="3">
        <v>-653.20000000000005</v>
      </c>
      <c r="AA932" s="2">
        <v>0</v>
      </c>
      <c r="AB932" s="2">
        <v>0</v>
      </c>
    </row>
    <row r="933" spans="1:28">
      <c r="A933" s="5" t="str">
        <f t="shared" si="358"/>
        <v>282</v>
      </c>
      <c r="B933" s="5" t="str">
        <f>VLOOKUP(A933,Vlookups!O:P,2,FALSE)</f>
        <v>FED/GRANT</v>
      </c>
      <c r="C933" s="5" t="str">
        <f t="shared" si="356"/>
        <v>E</v>
      </c>
      <c r="D933" s="5" t="str">
        <f t="shared" si="359"/>
        <v>11</v>
      </c>
      <c r="E933" s="5" t="str">
        <f t="shared" si="357"/>
        <v>63--</v>
      </c>
      <c r="F933" s="5" t="str">
        <f>VLOOKUP(E933,Vlookups!K:M,3,FALSE)</f>
        <v>Op Exp</v>
      </c>
      <c r="G933" s="5" t="str">
        <f t="shared" si="346"/>
        <v>6399</v>
      </c>
      <c r="H933" s="5" t="str">
        <f t="shared" si="347"/>
        <v>GENERAL SUPPLIES</v>
      </c>
      <c r="I933" s="5" t="str">
        <f t="shared" si="348"/>
        <v>027</v>
      </c>
      <c r="J933" s="5" t="str">
        <f>VLOOKUP(I933,Vlookups!A:D,2,FALSE)</f>
        <v>HOUSTON OREM ELEMENTARY</v>
      </c>
      <c r="K933" s="5" t="str">
        <f>VLOOKUP(I933,Vlookups!A:D,3,FALSE)</f>
        <v>OREM K8</v>
      </c>
      <c r="L933" s="5" t="str">
        <f t="shared" si="349"/>
        <v>24</v>
      </c>
      <c r="M933" s="5" t="str">
        <f t="shared" si="350"/>
        <v>939</v>
      </c>
      <c r="N933" s="5" t="str">
        <f>VLOOKUP(M933,Vlookups!G:I,2,FALSE)</f>
        <v>INSTRUCTIONAL MATERIALS</v>
      </c>
      <c r="O933" s="5" t="str">
        <f>VLOOKUP(M933,Vlookups!G:I,3,FALSE)</f>
        <v>DSASS</v>
      </c>
      <c r="P933" s="6">
        <f t="shared" si="351"/>
        <v>0</v>
      </c>
      <c r="Q933" s="6">
        <f t="shared" si="352"/>
        <v>68.42</v>
      </c>
      <c r="R933" s="6">
        <f t="shared" si="353"/>
        <v>0</v>
      </c>
      <c r="S933" s="6">
        <f t="shared" si="354"/>
        <v>0</v>
      </c>
      <c r="T933" s="6">
        <f t="shared" si="355"/>
        <v>0</v>
      </c>
      <c r="U933" t="s">
        <v>974</v>
      </c>
      <c r="V933" t="s">
        <v>54</v>
      </c>
      <c r="W933" s="2">
        <v>0</v>
      </c>
      <c r="X933" s="2">
        <v>68.42</v>
      </c>
      <c r="Y933" s="2">
        <v>0</v>
      </c>
      <c r="Z933" s="3">
        <v>-68.42</v>
      </c>
      <c r="AA933" s="2">
        <v>0</v>
      </c>
      <c r="AB933" s="2">
        <v>0</v>
      </c>
    </row>
    <row r="934" spans="1:28">
      <c r="A934" s="5" t="str">
        <f t="shared" si="358"/>
        <v>282</v>
      </c>
      <c r="B934" s="5" t="str">
        <f>VLOOKUP(A934,Vlookups!O:P,2,FALSE)</f>
        <v>FED/GRANT</v>
      </c>
      <c r="C934" s="5" t="str">
        <f t="shared" si="356"/>
        <v>E</v>
      </c>
      <c r="D934" s="5" t="str">
        <f t="shared" si="359"/>
        <v>11</v>
      </c>
      <c r="E934" s="5" t="str">
        <f t="shared" si="357"/>
        <v>63--</v>
      </c>
      <c r="F934" s="5" t="str">
        <f>VLOOKUP(E934,Vlookups!K:M,3,FALSE)</f>
        <v>Op Exp</v>
      </c>
      <c r="G934" s="5" t="str">
        <f t="shared" si="346"/>
        <v>6399</v>
      </c>
      <c r="H934" s="5" t="str">
        <f t="shared" si="347"/>
        <v>GENERAL SUPPLIES</v>
      </c>
      <c r="I934" s="5" t="str">
        <f t="shared" si="348"/>
        <v>027</v>
      </c>
      <c r="J934" s="5" t="str">
        <f>VLOOKUP(I934,Vlookups!A:D,2,FALSE)</f>
        <v>HOUSTON OREM ELEMENTARY</v>
      </c>
      <c r="K934" s="5" t="str">
        <f>VLOOKUP(I934,Vlookups!A:D,3,FALSE)</f>
        <v>OREM K8</v>
      </c>
      <c r="L934" s="5" t="str">
        <f t="shared" si="349"/>
        <v>11</v>
      </c>
      <c r="M934" s="5" t="str">
        <f t="shared" si="350"/>
        <v>939</v>
      </c>
      <c r="N934" s="5" t="str">
        <f>VLOOKUP(M934,Vlookups!G:I,2,FALSE)</f>
        <v>INSTRUCTIONAL MATERIALS</v>
      </c>
      <c r="O934" s="5" t="str">
        <f>VLOOKUP(M934,Vlookups!G:I,3,FALSE)</f>
        <v>DSASS</v>
      </c>
      <c r="P934" s="6">
        <f t="shared" si="351"/>
        <v>2049.14</v>
      </c>
      <c r="Q934" s="6">
        <f t="shared" si="352"/>
        <v>0</v>
      </c>
      <c r="R934" s="6">
        <f t="shared" si="353"/>
        <v>1869.58</v>
      </c>
      <c r="S934" s="6">
        <f t="shared" si="354"/>
        <v>0</v>
      </c>
      <c r="T934" s="6">
        <f t="shared" si="355"/>
        <v>-2049.14</v>
      </c>
      <c r="U934" t="s">
        <v>975</v>
      </c>
      <c r="V934" t="s">
        <v>54</v>
      </c>
      <c r="W934" s="2">
        <v>2049.14</v>
      </c>
      <c r="X934" s="2">
        <v>0</v>
      </c>
      <c r="Y934" s="2">
        <v>1869.58</v>
      </c>
      <c r="Z934" s="2">
        <v>179.56</v>
      </c>
      <c r="AA934" s="2">
        <v>0</v>
      </c>
      <c r="AB934" s="3">
        <v>-2049.14</v>
      </c>
    </row>
    <row r="935" spans="1:28">
      <c r="A935" s="5" t="str">
        <f t="shared" si="358"/>
        <v>282</v>
      </c>
      <c r="B935" s="5" t="str">
        <f>VLOOKUP(A935,Vlookups!O:P,2,FALSE)</f>
        <v>FED/GRANT</v>
      </c>
      <c r="C935" s="5" t="str">
        <f t="shared" si="356"/>
        <v>E</v>
      </c>
      <c r="D935" s="5" t="str">
        <f t="shared" si="359"/>
        <v>11</v>
      </c>
      <c r="E935" s="5" t="str">
        <f t="shared" si="357"/>
        <v>63--</v>
      </c>
      <c r="F935" s="5" t="str">
        <f>VLOOKUP(E935,Vlookups!K:M,3,FALSE)</f>
        <v>Op Exp</v>
      </c>
      <c r="G935" s="5" t="str">
        <f t="shared" si="346"/>
        <v>6399</v>
      </c>
      <c r="H935" s="5" t="str">
        <f t="shared" si="347"/>
        <v>GENERAL SUPPLIES</v>
      </c>
      <c r="I935" s="5" t="str">
        <f t="shared" si="348"/>
        <v>028</v>
      </c>
      <c r="J935" s="5" t="str">
        <f>VLOOKUP(I935,Vlookups!A:D,2,FALSE)</f>
        <v>HOUSTON OREM MIDDLE SCHOOL</v>
      </c>
      <c r="K935" s="5" t="str">
        <f>VLOOKUP(I935,Vlookups!A:D,3,FALSE)</f>
        <v>OREM K8</v>
      </c>
      <c r="L935" s="5" t="str">
        <f t="shared" si="349"/>
        <v>11</v>
      </c>
      <c r="M935" s="5" t="str">
        <f t="shared" si="350"/>
        <v>939</v>
      </c>
      <c r="N935" s="5" t="str">
        <f>VLOOKUP(M935,Vlookups!G:I,2,FALSE)</f>
        <v>INSTRUCTIONAL MATERIALS</v>
      </c>
      <c r="O935" s="5" t="str">
        <f>VLOOKUP(M935,Vlookups!G:I,3,FALSE)</f>
        <v>DSASS</v>
      </c>
      <c r="P935" s="6">
        <f t="shared" si="351"/>
        <v>909.58</v>
      </c>
      <c r="Q935" s="6">
        <f t="shared" si="352"/>
        <v>0</v>
      </c>
      <c r="R935" s="6">
        <f t="shared" si="353"/>
        <v>909.58</v>
      </c>
      <c r="S935" s="6">
        <f t="shared" si="354"/>
        <v>0</v>
      </c>
      <c r="T935" s="6">
        <f t="shared" si="355"/>
        <v>-909.58</v>
      </c>
      <c r="U935" t="s">
        <v>976</v>
      </c>
      <c r="V935" t="s">
        <v>54</v>
      </c>
      <c r="W935" s="2">
        <v>909.58</v>
      </c>
      <c r="X935" s="2">
        <v>0</v>
      </c>
      <c r="Y935" s="2">
        <v>909.58</v>
      </c>
      <c r="Z935" s="2">
        <v>0</v>
      </c>
      <c r="AA935" s="2">
        <v>0</v>
      </c>
      <c r="AB935" s="3">
        <v>-909.58</v>
      </c>
    </row>
    <row r="936" spans="1:28">
      <c r="A936" s="5" t="str">
        <f t="shared" si="358"/>
        <v>282</v>
      </c>
      <c r="B936" s="5" t="str">
        <f>VLOOKUP(A936,Vlookups!O:P,2,FALSE)</f>
        <v>FED/GRANT</v>
      </c>
      <c r="C936" s="5" t="str">
        <f t="shared" si="356"/>
        <v>E</v>
      </c>
      <c r="D936" s="5" t="str">
        <f t="shared" si="359"/>
        <v>11</v>
      </c>
      <c r="E936" s="5" t="str">
        <f t="shared" si="357"/>
        <v>63--</v>
      </c>
      <c r="F936" s="5" t="str">
        <f>VLOOKUP(E936,Vlookups!K:M,3,FALSE)</f>
        <v>Op Exp</v>
      </c>
      <c r="G936" s="5" t="str">
        <f t="shared" si="346"/>
        <v>6399</v>
      </c>
      <c r="H936" s="5" t="str">
        <f t="shared" si="347"/>
        <v>GENERAL SUPPLIES</v>
      </c>
      <c r="I936" s="5" t="str">
        <f t="shared" si="348"/>
        <v>030</v>
      </c>
      <c r="J936" s="5" t="str">
        <f>VLOOKUP(I936,Vlookups!A:D,2,FALSE)</f>
        <v>COLLEGE STATION ELEMENTARY</v>
      </c>
      <c r="K936" s="5" t="str">
        <f>VLOOKUP(I936,Vlookups!A:D,3,FALSE)</f>
        <v>COLLEGE STATION K8</v>
      </c>
      <c r="L936" s="5" t="str">
        <f t="shared" si="349"/>
        <v>11</v>
      </c>
      <c r="M936" s="5" t="str">
        <f t="shared" si="350"/>
        <v>939</v>
      </c>
      <c r="N936" s="5" t="str">
        <f>VLOOKUP(M936,Vlookups!G:I,2,FALSE)</f>
        <v>INSTRUCTIONAL MATERIALS</v>
      </c>
      <c r="O936" s="5" t="str">
        <f>VLOOKUP(M936,Vlookups!G:I,3,FALSE)</f>
        <v>DSASS</v>
      </c>
      <c r="P936" s="6">
        <f t="shared" si="351"/>
        <v>2110.46</v>
      </c>
      <c r="Q936" s="6">
        <f t="shared" si="352"/>
        <v>1.26</v>
      </c>
      <c r="R936" s="6">
        <f t="shared" si="353"/>
        <v>2109.1999999999998</v>
      </c>
      <c r="S936" s="6">
        <f t="shared" si="354"/>
        <v>0</v>
      </c>
      <c r="T936" s="6">
        <f t="shared" si="355"/>
        <v>-2110.46</v>
      </c>
      <c r="U936" t="s">
        <v>977</v>
      </c>
      <c r="V936" t="s">
        <v>54</v>
      </c>
      <c r="W936" s="2">
        <v>2110.46</v>
      </c>
      <c r="X936" s="2">
        <v>1.26</v>
      </c>
      <c r="Y936" s="2">
        <v>2109.1999999999998</v>
      </c>
      <c r="Z936" s="2">
        <v>0</v>
      </c>
      <c r="AA936" s="2">
        <v>0</v>
      </c>
      <c r="AB936" s="3">
        <v>-2110.46</v>
      </c>
    </row>
    <row r="937" spans="1:28">
      <c r="A937" s="5" t="str">
        <f t="shared" si="358"/>
        <v>282</v>
      </c>
      <c r="B937" s="5" t="str">
        <f>VLOOKUP(A937,Vlookups!O:P,2,FALSE)</f>
        <v>FED/GRANT</v>
      </c>
      <c r="C937" s="5" t="str">
        <f t="shared" si="356"/>
        <v>E</v>
      </c>
      <c r="D937" s="5" t="str">
        <f t="shared" si="359"/>
        <v>11</v>
      </c>
      <c r="E937" s="5" t="str">
        <f t="shared" si="357"/>
        <v>63--</v>
      </c>
      <c r="F937" s="5" t="str">
        <f>VLOOKUP(E937,Vlookups!K:M,3,FALSE)</f>
        <v>Op Exp</v>
      </c>
      <c r="G937" s="5" t="str">
        <f t="shared" si="346"/>
        <v>6399</v>
      </c>
      <c r="H937" s="5" t="str">
        <f t="shared" si="347"/>
        <v>GENERAL SUPPLIES</v>
      </c>
      <c r="I937" s="5" t="str">
        <f t="shared" si="348"/>
        <v>031</v>
      </c>
      <c r="J937" s="5" t="str">
        <f>VLOOKUP(I937,Vlookups!A:D,2,FALSE)</f>
        <v>COLLEGE STATION MIDDLE SCHOOL</v>
      </c>
      <c r="K937" s="5" t="str">
        <f>VLOOKUP(I937,Vlookups!A:D,3,FALSE)</f>
        <v>COLLEGE STATION K8</v>
      </c>
      <c r="L937" s="5" t="str">
        <f t="shared" si="349"/>
        <v>11</v>
      </c>
      <c r="M937" s="5" t="str">
        <f t="shared" si="350"/>
        <v>939</v>
      </c>
      <c r="N937" s="5" t="str">
        <f>VLOOKUP(M937,Vlookups!G:I,2,FALSE)</f>
        <v>INSTRUCTIONAL MATERIALS</v>
      </c>
      <c r="O937" s="5" t="str">
        <f>VLOOKUP(M937,Vlookups!G:I,3,FALSE)</f>
        <v>DSASS</v>
      </c>
      <c r="P937" s="6">
        <f t="shared" si="351"/>
        <v>909.58</v>
      </c>
      <c r="Q937" s="6">
        <f t="shared" si="352"/>
        <v>0</v>
      </c>
      <c r="R937" s="6">
        <f t="shared" si="353"/>
        <v>909.58</v>
      </c>
      <c r="S937" s="6">
        <f t="shared" si="354"/>
        <v>0</v>
      </c>
      <c r="T937" s="6">
        <f t="shared" si="355"/>
        <v>-909.58</v>
      </c>
      <c r="U937" t="s">
        <v>978</v>
      </c>
      <c r="V937" t="s">
        <v>54</v>
      </c>
      <c r="W937" s="2">
        <v>909.58</v>
      </c>
      <c r="X937" s="2">
        <v>0</v>
      </c>
      <c r="Y937" s="2">
        <v>909.58</v>
      </c>
      <c r="Z937" s="2">
        <v>0</v>
      </c>
      <c r="AA937" s="2">
        <v>0</v>
      </c>
      <c r="AB937" s="3">
        <v>-909.58</v>
      </c>
    </row>
    <row r="938" spans="1:28">
      <c r="A938" s="5" t="str">
        <f t="shared" si="358"/>
        <v>282</v>
      </c>
      <c r="B938" s="5" t="str">
        <f>VLOOKUP(A938,Vlookups!O:P,2,FALSE)</f>
        <v>FED/GRANT</v>
      </c>
      <c r="C938" s="5" t="str">
        <f t="shared" si="356"/>
        <v>E</v>
      </c>
      <c r="D938" s="5" t="str">
        <f t="shared" si="359"/>
        <v>11</v>
      </c>
      <c r="E938" s="5" t="str">
        <f t="shared" si="357"/>
        <v>63--</v>
      </c>
      <c r="F938" s="5" t="str">
        <f>VLOOKUP(E938,Vlookups!K:M,3,FALSE)</f>
        <v>Op Exp</v>
      </c>
      <c r="G938" s="5" t="str">
        <f t="shared" si="346"/>
        <v>6399</v>
      </c>
      <c r="H938" s="5" t="str">
        <f t="shared" si="347"/>
        <v>GENERAL SUPPLIES</v>
      </c>
      <c r="I938" s="5" t="str">
        <f t="shared" si="348"/>
        <v>032</v>
      </c>
      <c r="J938" s="5" t="str">
        <f>VLOOKUP(I938,Vlookups!A:D,2,FALSE)</f>
        <v>LANCASTER HS</v>
      </c>
      <c r="K938" s="5" t="str">
        <f>VLOOKUP(I938,Vlookups!A:D,3,FALSE)</f>
        <v>LANCASTER HS</v>
      </c>
      <c r="L938" s="5" t="str">
        <f t="shared" si="349"/>
        <v>11</v>
      </c>
      <c r="M938" s="5" t="str">
        <f t="shared" si="350"/>
        <v>939</v>
      </c>
      <c r="N938" s="5" t="str">
        <f>VLOOKUP(M938,Vlookups!G:I,2,FALSE)</f>
        <v>INSTRUCTIONAL MATERIALS</v>
      </c>
      <c r="O938" s="5" t="str">
        <f>VLOOKUP(M938,Vlookups!G:I,3,FALSE)</f>
        <v>DSASS</v>
      </c>
      <c r="P938" s="6">
        <f t="shared" si="351"/>
        <v>2914.75</v>
      </c>
      <c r="Q938" s="6">
        <f t="shared" si="352"/>
        <v>18.02</v>
      </c>
      <c r="R938" s="6">
        <f t="shared" si="353"/>
        <v>960.23</v>
      </c>
      <c r="S938" s="6">
        <f t="shared" si="354"/>
        <v>0</v>
      </c>
      <c r="T938" s="6">
        <f t="shared" si="355"/>
        <v>-2914.75</v>
      </c>
      <c r="U938" t="s">
        <v>979</v>
      </c>
      <c r="V938" t="s">
        <v>54</v>
      </c>
      <c r="W938" s="2">
        <v>2914.75</v>
      </c>
      <c r="X938" s="2">
        <v>18.02</v>
      </c>
      <c r="Y938" s="2">
        <v>960.23</v>
      </c>
      <c r="Z938" s="2">
        <v>1936.5</v>
      </c>
      <c r="AA938" s="2">
        <v>0</v>
      </c>
      <c r="AB938" s="3">
        <v>-2914.75</v>
      </c>
    </row>
    <row r="939" spans="1:28">
      <c r="A939" s="5" t="str">
        <f t="shared" si="358"/>
        <v>282</v>
      </c>
      <c r="B939" s="5" t="str">
        <f>VLOOKUP(A939,Vlookups!O:P,2,FALSE)</f>
        <v>FED/GRANT</v>
      </c>
      <c r="C939" s="5" t="str">
        <f t="shared" si="356"/>
        <v>E</v>
      </c>
      <c r="D939" s="5" t="str">
        <f t="shared" si="359"/>
        <v>11</v>
      </c>
      <c r="E939" s="5" t="str">
        <f t="shared" si="357"/>
        <v>63--</v>
      </c>
      <c r="F939" s="5" t="str">
        <f>VLOOKUP(E939,Vlookups!K:M,3,FALSE)</f>
        <v>Op Exp</v>
      </c>
      <c r="G939" s="5" t="str">
        <f t="shared" si="346"/>
        <v>6399</v>
      </c>
      <c r="H939" s="5" t="str">
        <f t="shared" si="347"/>
        <v>GENERAL SUPPLIES</v>
      </c>
      <c r="I939" s="5" t="str">
        <f t="shared" si="348"/>
        <v>033</v>
      </c>
      <c r="J939" s="5" t="str">
        <f>VLOOKUP(I939,Vlookups!A:D,2,FALSE)</f>
        <v>WINDMILL LAKES HS</v>
      </c>
      <c r="K939" s="5" t="str">
        <f>VLOOKUP(I939,Vlookups!A:D,3,FALSE)</f>
        <v>WINDMILL LAKES HS</v>
      </c>
      <c r="L939" s="5" t="str">
        <f t="shared" si="349"/>
        <v>11</v>
      </c>
      <c r="M939" s="5" t="str">
        <f t="shared" si="350"/>
        <v>939</v>
      </c>
      <c r="N939" s="5" t="str">
        <f>VLOOKUP(M939,Vlookups!G:I,2,FALSE)</f>
        <v>INSTRUCTIONAL MATERIALS</v>
      </c>
      <c r="O939" s="5" t="str">
        <f>VLOOKUP(M939,Vlookups!G:I,3,FALSE)</f>
        <v>DSASS</v>
      </c>
      <c r="P939" s="6">
        <f t="shared" si="351"/>
        <v>2554.4</v>
      </c>
      <c r="Q939" s="6">
        <f t="shared" si="352"/>
        <v>0</v>
      </c>
      <c r="R939" s="6">
        <f t="shared" si="353"/>
        <v>617.9</v>
      </c>
      <c r="S939" s="6">
        <f t="shared" si="354"/>
        <v>0</v>
      </c>
      <c r="T939" s="6">
        <f t="shared" si="355"/>
        <v>-2554.4</v>
      </c>
      <c r="U939" t="s">
        <v>980</v>
      </c>
      <c r="V939" t="s">
        <v>54</v>
      </c>
      <c r="W939" s="2">
        <v>2554.4</v>
      </c>
      <c r="X939" s="2">
        <v>0</v>
      </c>
      <c r="Y939" s="2">
        <v>617.9</v>
      </c>
      <c r="Z939" s="2">
        <v>1936.5</v>
      </c>
      <c r="AA939" s="2">
        <v>0</v>
      </c>
      <c r="AB939" s="3">
        <v>-2554.4</v>
      </c>
    </row>
    <row r="940" spans="1:28">
      <c r="A940" s="5" t="str">
        <f t="shared" si="358"/>
        <v>282</v>
      </c>
      <c r="B940" s="5" t="str">
        <f>VLOOKUP(A940,Vlookups!O:P,2,FALSE)</f>
        <v>FED/GRANT</v>
      </c>
      <c r="C940" s="5" t="str">
        <f t="shared" si="356"/>
        <v>E</v>
      </c>
      <c r="D940" s="5" t="str">
        <f t="shared" si="359"/>
        <v>11</v>
      </c>
      <c r="E940" s="5" t="str">
        <f t="shared" si="357"/>
        <v>63--</v>
      </c>
      <c r="F940" s="5" t="str">
        <f>VLOOKUP(E940,Vlookups!K:M,3,FALSE)</f>
        <v>Op Exp</v>
      </c>
      <c r="G940" s="5" t="str">
        <f t="shared" si="346"/>
        <v>6399</v>
      </c>
      <c r="H940" s="5" t="str">
        <f t="shared" si="347"/>
        <v>GENERAL SUPPLIES</v>
      </c>
      <c r="I940" s="5" t="str">
        <f t="shared" si="348"/>
        <v>034</v>
      </c>
      <c r="J940" s="5" t="str">
        <f>VLOOKUP(I940,Vlookups!A:D,2,FALSE)</f>
        <v>AGGIELAND HIGH SCHOOL</v>
      </c>
      <c r="K940" s="5" t="str">
        <f>VLOOKUP(I940,Vlookups!A:D,3,FALSE)</f>
        <v>AGGIELAND HS</v>
      </c>
      <c r="L940" s="5" t="str">
        <f t="shared" si="349"/>
        <v>11</v>
      </c>
      <c r="M940" s="5" t="str">
        <f t="shared" si="350"/>
        <v>939</v>
      </c>
      <c r="N940" s="5" t="str">
        <f>VLOOKUP(M940,Vlookups!G:I,2,FALSE)</f>
        <v>INSTRUCTIONAL MATERIALS</v>
      </c>
      <c r="O940" s="5" t="str">
        <f>VLOOKUP(M940,Vlookups!G:I,3,FALSE)</f>
        <v>DSASS</v>
      </c>
      <c r="P940" s="6">
        <f t="shared" si="351"/>
        <v>9494.77</v>
      </c>
      <c r="Q940" s="6">
        <f t="shared" si="352"/>
        <v>0</v>
      </c>
      <c r="R940" s="6">
        <f t="shared" si="353"/>
        <v>2778.23</v>
      </c>
      <c r="S940" s="6">
        <f t="shared" si="354"/>
        <v>0</v>
      </c>
      <c r="T940" s="6">
        <f t="shared" si="355"/>
        <v>-9494.77</v>
      </c>
      <c r="U940" t="s">
        <v>981</v>
      </c>
      <c r="V940" t="s">
        <v>54</v>
      </c>
      <c r="W940" s="2">
        <v>9494.77</v>
      </c>
      <c r="X940" s="2">
        <v>0</v>
      </c>
      <c r="Y940" s="2">
        <v>2778.23</v>
      </c>
      <c r="Z940" s="2">
        <v>6716.54</v>
      </c>
      <c r="AA940" s="2">
        <v>0</v>
      </c>
      <c r="AB940" s="3">
        <v>-9494.77</v>
      </c>
    </row>
    <row r="941" spans="1:28">
      <c r="A941" s="5" t="str">
        <f t="shared" si="358"/>
        <v>282</v>
      </c>
      <c r="B941" s="5" t="str">
        <f>VLOOKUP(A941,Vlookups!O:P,2,FALSE)</f>
        <v>FED/GRANT</v>
      </c>
      <c r="C941" s="5" t="str">
        <f t="shared" si="356"/>
        <v>E</v>
      </c>
      <c r="D941" s="5" t="str">
        <f t="shared" si="359"/>
        <v>11</v>
      </c>
      <c r="E941" s="5" t="str">
        <f t="shared" si="357"/>
        <v>63--</v>
      </c>
      <c r="F941" s="5" t="str">
        <f>VLOOKUP(E941,Vlookups!K:M,3,FALSE)</f>
        <v>Op Exp</v>
      </c>
      <c r="G941" s="5" t="str">
        <f t="shared" si="346"/>
        <v>6399</v>
      </c>
      <c r="H941" s="5" t="str">
        <f t="shared" si="347"/>
        <v>GENERAL SUPPLIES</v>
      </c>
      <c r="I941" s="5" t="str">
        <f t="shared" si="348"/>
        <v>045</v>
      </c>
      <c r="J941" s="5" t="str">
        <f>VLOOKUP(I941,Vlookups!A:D,2,FALSE)</f>
        <v>Liberty HS</v>
      </c>
      <c r="K941" s="5" t="str">
        <f>VLOOKUP(I941,Vlookups!A:D,3,FALSE)</f>
        <v>LIBERTY HS</v>
      </c>
      <c r="L941" s="5" t="str">
        <f t="shared" si="349"/>
        <v>11</v>
      </c>
      <c r="M941" s="5" t="str">
        <f t="shared" si="350"/>
        <v>939</v>
      </c>
      <c r="N941" s="5" t="str">
        <f>VLOOKUP(M941,Vlookups!G:I,2,FALSE)</f>
        <v>INSTRUCTIONAL MATERIALS</v>
      </c>
      <c r="O941" s="5" t="str">
        <f>VLOOKUP(M941,Vlookups!G:I,3,FALSE)</f>
        <v>DSASS</v>
      </c>
      <c r="P941" s="6">
        <f t="shared" si="351"/>
        <v>112.08</v>
      </c>
      <c r="Q941" s="6">
        <f t="shared" si="352"/>
        <v>0</v>
      </c>
      <c r="R941" s="6">
        <f t="shared" si="353"/>
        <v>112.08</v>
      </c>
      <c r="S941" s="6">
        <f t="shared" si="354"/>
        <v>0</v>
      </c>
      <c r="T941" s="6">
        <f t="shared" si="355"/>
        <v>-112.08</v>
      </c>
      <c r="U941" t="s">
        <v>982</v>
      </c>
      <c r="V941" t="s">
        <v>54</v>
      </c>
      <c r="W941" s="2">
        <v>112.08</v>
      </c>
      <c r="X941" s="2">
        <v>0</v>
      </c>
      <c r="Y941" s="2">
        <v>112.08</v>
      </c>
      <c r="Z941" s="2">
        <v>0</v>
      </c>
      <c r="AA941" s="2">
        <v>0</v>
      </c>
      <c r="AB941" s="3">
        <v>-112.08</v>
      </c>
    </row>
    <row r="942" spans="1:28">
      <c r="A942" s="5" t="str">
        <f t="shared" si="358"/>
        <v>282</v>
      </c>
      <c r="B942" s="5" t="str">
        <f>VLOOKUP(A942,Vlookups!O:P,2,FALSE)</f>
        <v>FED/GRANT</v>
      </c>
      <c r="C942" s="5" t="str">
        <f t="shared" si="356"/>
        <v>E</v>
      </c>
      <c r="D942" s="5" t="str">
        <f t="shared" si="359"/>
        <v>11</v>
      </c>
      <c r="E942" s="5" t="str">
        <f t="shared" si="357"/>
        <v>63--</v>
      </c>
      <c r="F942" s="5" t="str">
        <f>VLOOKUP(E942,Vlookups!K:M,3,FALSE)</f>
        <v>Op Exp</v>
      </c>
      <c r="G942" s="5" t="str">
        <f t="shared" si="346"/>
        <v>6399</v>
      </c>
      <c r="H942" s="5" t="str">
        <f t="shared" si="347"/>
        <v>GENERAL SUPPLIES</v>
      </c>
      <c r="I942" s="5" t="str">
        <f t="shared" si="348"/>
        <v>999</v>
      </c>
      <c r="J942" s="5" t="str">
        <f>VLOOKUP(I942,Vlookups!A:D,2,FALSE)</f>
        <v>CHARTER WIDE</v>
      </c>
      <c r="K942" s="5" t="str">
        <f>VLOOKUP(I942,Vlookups!A:D,3,FALSE)</f>
        <v>CHARTER WIDE</v>
      </c>
      <c r="L942" s="5" t="str">
        <f t="shared" si="349"/>
        <v>11</v>
      </c>
      <c r="M942" s="5" t="str">
        <f t="shared" si="350"/>
        <v>939</v>
      </c>
      <c r="N942" s="5" t="str">
        <f>VLOOKUP(M942,Vlookups!G:I,2,FALSE)</f>
        <v>INSTRUCTIONAL MATERIALS</v>
      </c>
      <c r="O942" s="5" t="str">
        <f>VLOOKUP(M942,Vlookups!G:I,3,FALSE)</f>
        <v>DSASS</v>
      </c>
      <c r="P942" s="6">
        <f t="shared" si="351"/>
        <v>-3096.6</v>
      </c>
      <c r="Q942" s="6">
        <f t="shared" si="352"/>
        <v>0</v>
      </c>
      <c r="R942" s="6">
        <f t="shared" si="353"/>
        <v>357707.85</v>
      </c>
      <c r="S942" s="6">
        <f t="shared" si="354"/>
        <v>0</v>
      </c>
      <c r="T942" s="6">
        <f t="shared" si="355"/>
        <v>3096.6</v>
      </c>
      <c r="U942" t="s">
        <v>983</v>
      </c>
      <c r="V942" t="s">
        <v>54</v>
      </c>
      <c r="W942" s="3">
        <v>-3096.6</v>
      </c>
      <c r="X942" s="2">
        <v>0</v>
      </c>
      <c r="Y942" s="2">
        <v>357707.85</v>
      </c>
      <c r="Z942" s="3">
        <v>-360804.45</v>
      </c>
      <c r="AA942" s="2">
        <v>0</v>
      </c>
      <c r="AB942" s="2">
        <v>3096.6</v>
      </c>
    </row>
    <row r="943" spans="1:28">
      <c r="A943" s="5" t="str">
        <f t="shared" si="358"/>
        <v>282</v>
      </c>
      <c r="B943" s="5" t="str">
        <f>VLOOKUP(A943,Vlookups!O:P,2,FALSE)</f>
        <v>FED/GRANT</v>
      </c>
      <c r="C943" s="5" t="str">
        <f t="shared" si="356"/>
        <v>E</v>
      </c>
      <c r="D943" s="5" t="str">
        <f t="shared" si="359"/>
        <v>12</v>
      </c>
      <c r="E943" s="5" t="str">
        <f t="shared" si="357"/>
        <v>63--</v>
      </c>
      <c r="F943" s="5" t="str">
        <f>VLOOKUP(E943,Vlookups!K:M,3,FALSE)</f>
        <v>Op Exp</v>
      </c>
      <c r="G943" s="5" t="str">
        <f t="shared" si="346"/>
        <v>6399</v>
      </c>
      <c r="H943" s="5" t="str">
        <f t="shared" si="347"/>
        <v>GENERAL SUPPLIES</v>
      </c>
      <c r="I943" s="5" t="str">
        <f t="shared" si="348"/>
        <v>999</v>
      </c>
      <c r="J943" s="5" t="str">
        <f>VLOOKUP(I943,Vlookups!A:D,2,FALSE)</f>
        <v>CHARTER WIDE</v>
      </c>
      <c r="K943" s="5" t="str">
        <f>VLOOKUP(I943,Vlookups!A:D,3,FALSE)</f>
        <v>CHARTER WIDE</v>
      </c>
      <c r="L943" s="5" t="str">
        <f t="shared" si="349"/>
        <v>99</v>
      </c>
      <c r="M943" s="5" t="str">
        <f t="shared" si="350"/>
        <v>939</v>
      </c>
      <c r="N943" s="5" t="str">
        <f>VLOOKUP(M943,Vlookups!G:I,2,FALSE)</f>
        <v>INSTRUCTIONAL MATERIALS</v>
      </c>
      <c r="O943" s="5" t="str">
        <f>VLOOKUP(M943,Vlookups!G:I,3,FALSE)</f>
        <v>DSASS</v>
      </c>
      <c r="P943" s="6">
        <f t="shared" si="351"/>
        <v>7500</v>
      </c>
      <c r="Q943" s="6">
        <f t="shared" si="352"/>
        <v>0</v>
      </c>
      <c r="R943" s="6">
        <f t="shared" si="353"/>
        <v>6420.31</v>
      </c>
      <c r="S943" s="6">
        <f t="shared" si="354"/>
        <v>0</v>
      </c>
      <c r="T943" s="6">
        <f t="shared" si="355"/>
        <v>-7500</v>
      </c>
      <c r="U943" t="s">
        <v>984</v>
      </c>
      <c r="V943" t="s">
        <v>54</v>
      </c>
      <c r="W943" s="2">
        <v>7500</v>
      </c>
      <c r="X943" s="2">
        <v>0</v>
      </c>
      <c r="Y943" s="2">
        <v>6420.31</v>
      </c>
      <c r="Z943" s="2">
        <v>1079.69</v>
      </c>
      <c r="AA943" s="2">
        <v>0</v>
      </c>
      <c r="AB943" s="3">
        <v>-7500</v>
      </c>
    </row>
    <row r="944" spans="1:28">
      <c r="A944" s="5" t="str">
        <f t="shared" si="358"/>
        <v>282</v>
      </c>
      <c r="B944" s="5" t="str">
        <f>VLOOKUP(A944,Vlookups!O:P,2,FALSE)</f>
        <v>FED/GRANT</v>
      </c>
      <c r="C944" s="5" t="str">
        <f t="shared" si="356"/>
        <v>E</v>
      </c>
      <c r="D944" s="5" t="str">
        <f t="shared" si="359"/>
        <v>31</v>
      </c>
      <c r="E944" s="5" t="str">
        <f t="shared" si="357"/>
        <v>63--</v>
      </c>
      <c r="F944" s="5" t="str">
        <f>VLOOKUP(E944,Vlookups!K:M,3,FALSE)</f>
        <v>Op Exp</v>
      </c>
      <c r="G944" s="5" t="str">
        <f t="shared" si="346"/>
        <v>6399</v>
      </c>
      <c r="H944" s="5" t="str">
        <f t="shared" si="347"/>
        <v>GENERAL SUPPLIES</v>
      </c>
      <c r="I944" s="5" t="str">
        <f t="shared" si="348"/>
        <v>999</v>
      </c>
      <c r="J944" s="5" t="str">
        <f>VLOOKUP(I944,Vlookups!A:D,2,FALSE)</f>
        <v>CHARTER WIDE</v>
      </c>
      <c r="K944" s="5" t="str">
        <f>VLOOKUP(I944,Vlookups!A:D,3,FALSE)</f>
        <v>CHARTER WIDE</v>
      </c>
      <c r="L944" s="5" t="str">
        <f t="shared" si="349"/>
        <v>24</v>
      </c>
      <c r="M944" s="5" t="str">
        <f t="shared" si="350"/>
        <v>872</v>
      </c>
      <c r="N944" s="5" t="str">
        <f>VLOOKUP(M944,Vlookups!G:I,2,FALSE)</f>
        <v>COUNSELORS</v>
      </c>
      <c r="O944" s="5" t="str">
        <f>VLOOKUP(M944,Vlookups!G:I,3,FALSE)</f>
        <v>DSASS</v>
      </c>
      <c r="P944" s="6">
        <f t="shared" si="351"/>
        <v>0</v>
      </c>
      <c r="Q944" s="6">
        <f t="shared" si="352"/>
        <v>0</v>
      </c>
      <c r="R944" s="6">
        <f t="shared" si="353"/>
        <v>28710</v>
      </c>
      <c r="S944" s="6">
        <f t="shared" si="354"/>
        <v>0</v>
      </c>
      <c r="T944" s="6">
        <f t="shared" si="355"/>
        <v>0</v>
      </c>
      <c r="U944" t="s">
        <v>985</v>
      </c>
      <c r="V944" t="s">
        <v>54</v>
      </c>
      <c r="W944" s="2">
        <v>0</v>
      </c>
      <c r="X944" s="2">
        <v>0</v>
      </c>
      <c r="Y944" s="2">
        <v>28710</v>
      </c>
      <c r="Z944" s="3">
        <v>-28710</v>
      </c>
      <c r="AA944" s="2">
        <v>0</v>
      </c>
      <c r="AB944" s="2">
        <v>0</v>
      </c>
    </row>
    <row r="945" spans="1:28">
      <c r="A945" s="5" t="str">
        <f t="shared" si="358"/>
        <v>284</v>
      </c>
      <c r="B945" s="5" t="str">
        <f>VLOOKUP(A945,Vlookups!O:P,2,FALSE)</f>
        <v>FED/GRANT</v>
      </c>
      <c r="C945" s="5" t="str">
        <f t="shared" si="356"/>
        <v>E</v>
      </c>
      <c r="D945" s="5" t="str">
        <f t="shared" si="359"/>
        <v>11</v>
      </c>
      <c r="E945" s="5" t="str">
        <f t="shared" si="357"/>
        <v>63--</v>
      </c>
      <c r="F945" s="5" t="str">
        <f>VLOOKUP(E945,Vlookups!K:M,3,FALSE)</f>
        <v>Op Exp</v>
      </c>
      <c r="G945" s="5" t="str">
        <f t="shared" si="346"/>
        <v>6399</v>
      </c>
      <c r="H945" s="5" t="str">
        <f t="shared" si="347"/>
        <v>GENERAL SUPPLIES</v>
      </c>
      <c r="I945" s="5" t="str">
        <f t="shared" si="348"/>
        <v>999</v>
      </c>
      <c r="J945" s="5" t="str">
        <f>VLOOKUP(I945,Vlookups!A:D,2,FALSE)</f>
        <v>CHARTER WIDE</v>
      </c>
      <c r="K945" s="5" t="str">
        <f>VLOOKUP(I945,Vlookups!A:D,3,FALSE)</f>
        <v>CHARTER WIDE</v>
      </c>
      <c r="L945" s="5" t="str">
        <f t="shared" si="349"/>
        <v>23</v>
      </c>
      <c r="M945" s="5" t="str">
        <f t="shared" si="350"/>
        <v>850</v>
      </c>
      <c r="N945" s="5" t="str">
        <f>VLOOKUP(M945,Vlookups!G:I,2,FALSE)</f>
        <v>DEPUTY SUPT ACADEMICS/STU SERV</v>
      </c>
      <c r="O945" s="5" t="str">
        <f>VLOOKUP(M945,Vlookups!G:I,3,FALSE)</f>
        <v>DSASS</v>
      </c>
      <c r="P945" s="6">
        <f t="shared" si="351"/>
        <v>0</v>
      </c>
      <c r="Q945" s="6">
        <f t="shared" si="352"/>
        <v>0</v>
      </c>
      <c r="R945" s="6">
        <f t="shared" si="353"/>
        <v>825186.45</v>
      </c>
      <c r="S945" s="6">
        <f t="shared" si="354"/>
        <v>0</v>
      </c>
      <c r="T945" s="6">
        <f t="shared" si="355"/>
        <v>0</v>
      </c>
      <c r="U945" t="s">
        <v>986</v>
      </c>
      <c r="V945" t="s">
        <v>54</v>
      </c>
      <c r="W945" s="2">
        <v>0</v>
      </c>
      <c r="X945" s="2">
        <v>0</v>
      </c>
      <c r="Y945" s="2">
        <v>825186.45</v>
      </c>
      <c r="Z945" s="3">
        <v>-825186.45</v>
      </c>
      <c r="AA945" s="2">
        <v>0</v>
      </c>
      <c r="AB945" s="2">
        <v>0</v>
      </c>
    </row>
    <row r="946" spans="1:28">
      <c r="A946" s="5" t="str">
        <f t="shared" si="358"/>
        <v>284</v>
      </c>
      <c r="B946" s="5" t="str">
        <f>VLOOKUP(A946,Vlookups!O:P,2,FALSE)</f>
        <v>FED/GRANT</v>
      </c>
      <c r="C946" s="5" t="str">
        <f t="shared" si="356"/>
        <v>E</v>
      </c>
      <c r="D946" s="5" t="str">
        <f t="shared" si="359"/>
        <v>11</v>
      </c>
      <c r="E946" s="5" t="str">
        <f t="shared" si="357"/>
        <v>63--</v>
      </c>
      <c r="F946" s="5" t="str">
        <f>VLOOKUP(E946,Vlookups!K:M,3,FALSE)</f>
        <v>Op Exp</v>
      </c>
      <c r="G946" s="5" t="str">
        <f t="shared" si="346"/>
        <v>6399</v>
      </c>
      <c r="H946" s="5" t="str">
        <f t="shared" si="347"/>
        <v>GENERAL SUPPLIES</v>
      </c>
      <c r="I946" s="5" t="str">
        <f t="shared" si="348"/>
        <v>999</v>
      </c>
      <c r="J946" s="5" t="str">
        <f>VLOOKUP(I946,Vlookups!A:D,2,FALSE)</f>
        <v>CHARTER WIDE</v>
      </c>
      <c r="K946" s="5" t="str">
        <f>VLOOKUP(I946,Vlookups!A:D,3,FALSE)</f>
        <v>CHARTER WIDE</v>
      </c>
      <c r="L946" s="5" t="str">
        <f t="shared" si="349"/>
        <v>23</v>
      </c>
      <c r="M946" s="5" t="str">
        <f t="shared" si="350"/>
        <v>850</v>
      </c>
      <c r="N946" s="5" t="str">
        <f>VLOOKUP(M946,Vlookups!G:I,2,FALSE)</f>
        <v>DEPUTY SUPT ACADEMICS/STU SERV</v>
      </c>
      <c r="O946" s="5" t="str">
        <f>VLOOKUP(M946,Vlookups!G:I,3,FALSE)</f>
        <v>DSASS</v>
      </c>
      <c r="P946" s="6">
        <f t="shared" si="351"/>
        <v>0</v>
      </c>
      <c r="Q946" s="6">
        <f t="shared" si="352"/>
        <v>0</v>
      </c>
      <c r="R946" s="6">
        <f t="shared" si="353"/>
        <v>166.22</v>
      </c>
      <c r="S946" s="6">
        <f t="shared" si="354"/>
        <v>0</v>
      </c>
      <c r="T946" s="6">
        <f t="shared" si="355"/>
        <v>0</v>
      </c>
      <c r="U946" t="s">
        <v>987</v>
      </c>
      <c r="V946" t="s">
        <v>54</v>
      </c>
      <c r="W946" s="2">
        <v>0</v>
      </c>
      <c r="X946" s="2">
        <v>0</v>
      </c>
      <c r="Y946" s="2">
        <v>166.22</v>
      </c>
      <c r="Z946" s="3">
        <v>-166.22</v>
      </c>
      <c r="AA946" s="2">
        <v>0</v>
      </c>
      <c r="AB946" s="2">
        <v>0</v>
      </c>
    </row>
    <row r="947" spans="1:28">
      <c r="A947" s="5" t="str">
        <f t="shared" si="358"/>
        <v>284</v>
      </c>
      <c r="B947" s="5" t="str">
        <f>VLOOKUP(A947,Vlookups!O:P,2,FALSE)</f>
        <v>FED/GRANT</v>
      </c>
      <c r="C947" s="5" t="str">
        <f t="shared" si="356"/>
        <v>E</v>
      </c>
      <c r="D947" s="5" t="str">
        <f t="shared" si="359"/>
        <v>31</v>
      </c>
      <c r="E947" s="5" t="str">
        <f t="shared" si="357"/>
        <v>62--</v>
      </c>
      <c r="F947" s="5" t="str">
        <f>VLOOKUP(E947,Vlookups!K:M,3,FALSE)</f>
        <v>Op Exp</v>
      </c>
      <c r="G947" s="5" t="str">
        <f t="shared" si="346"/>
        <v>6299</v>
      </c>
      <c r="H947" s="5" t="str">
        <f t="shared" si="347"/>
        <v>MISC. CONTRACTED SERVICE</v>
      </c>
      <c r="I947" s="5" t="str">
        <f t="shared" si="348"/>
        <v>999</v>
      </c>
      <c r="J947" s="5" t="str">
        <f>VLOOKUP(I947,Vlookups!A:D,2,FALSE)</f>
        <v>CHARTER WIDE</v>
      </c>
      <c r="K947" s="5" t="str">
        <f>VLOOKUP(I947,Vlookups!A:D,3,FALSE)</f>
        <v>CHARTER WIDE</v>
      </c>
      <c r="L947" s="5" t="str">
        <f t="shared" si="349"/>
        <v>23</v>
      </c>
      <c r="M947" s="5" t="str">
        <f t="shared" si="350"/>
        <v>850</v>
      </c>
      <c r="N947" s="5" t="str">
        <f>VLOOKUP(M947,Vlookups!G:I,2,FALSE)</f>
        <v>DEPUTY SUPT ACADEMICS/STU SERV</v>
      </c>
      <c r="O947" s="5" t="str">
        <f>VLOOKUP(M947,Vlookups!G:I,3,FALSE)</f>
        <v>DSASS</v>
      </c>
      <c r="P947" s="6">
        <f t="shared" si="351"/>
        <v>0</v>
      </c>
      <c r="Q947" s="6">
        <f t="shared" si="352"/>
        <v>0</v>
      </c>
      <c r="R947" s="6">
        <f t="shared" si="353"/>
        <v>12400</v>
      </c>
      <c r="S947" s="6">
        <f t="shared" si="354"/>
        <v>0</v>
      </c>
      <c r="T947" s="6">
        <f t="shared" si="355"/>
        <v>0</v>
      </c>
      <c r="U947" t="s">
        <v>988</v>
      </c>
      <c r="V947" t="s">
        <v>49</v>
      </c>
      <c r="W947" s="2">
        <v>0</v>
      </c>
      <c r="X947" s="2">
        <v>0</v>
      </c>
      <c r="Y947" s="2">
        <v>12400</v>
      </c>
      <c r="Z947" s="3">
        <v>-12400</v>
      </c>
      <c r="AA947" s="2">
        <v>0</v>
      </c>
      <c r="AB947" s="2">
        <v>0</v>
      </c>
    </row>
    <row r="948" spans="1:28">
      <c r="A948" s="5" t="str">
        <f t="shared" si="358"/>
        <v>284</v>
      </c>
      <c r="B948" s="5" t="str">
        <f>VLOOKUP(A948,Vlookups!O:P,2,FALSE)</f>
        <v>FED/GRANT</v>
      </c>
      <c r="C948" s="5" t="str">
        <f t="shared" si="356"/>
        <v>E</v>
      </c>
      <c r="D948" s="5" t="str">
        <f t="shared" si="359"/>
        <v>31</v>
      </c>
      <c r="E948" s="5" t="str">
        <f t="shared" si="357"/>
        <v>63--</v>
      </c>
      <c r="F948" s="5" t="str">
        <f>VLOOKUP(E948,Vlookups!K:M,3,FALSE)</f>
        <v>Op Exp</v>
      </c>
      <c r="G948" s="5" t="str">
        <f t="shared" si="346"/>
        <v>6339</v>
      </c>
      <c r="H948" s="5" t="str">
        <f t="shared" si="347"/>
        <v>TESTING MATERIALS</v>
      </c>
      <c r="I948" s="5" t="str">
        <f t="shared" si="348"/>
        <v>999</v>
      </c>
      <c r="J948" s="5" t="str">
        <f>VLOOKUP(I948,Vlookups!A:D,2,FALSE)</f>
        <v>CHARTER WIDE</v>
      </c>
      <c r="K948" s="5" t="str">
        <f>VLOOKUP(I948,Vlookups!A:D,3,FALSE)</f>
        <v>CHARTER WIDE</v>
      </c>
      <c r="L948" s="5" t="str">
        <f t="shared" si="349"/>
        <v>23</v>
      </c>
      <c r="M948" s="5" t="str">
        <f t="shared" si="350"/>
        <v>850</v>
      </c>
      <c r="N948" s="5" t="str">
        <f>VLOOKUP(M948,Vlookups!G:I,2,FALSE)</f>
        <v>DEPUTY SUPT ACADEMICS/STU SERV</v>
      </c>
      <c r="O948" s="5" t="str">
        <f>VLOOKUP(M948,Vlookups!G:I,3,FALSE)</f>
        <v>DSASS</v>
      </c>
      <c r="P948" s="6">
        <f t="shared" si="351"/>
        <v>0</v>
      </c>
      <c r="Q948" s="6">
        <f t="shared" si="352"/>
        <v>0</v>
      </c>
      <c r="R948" s="6">
        <f t="shared" si="353"/>
        <v>1386</v>
      </c>
      <c r="S948" s="6">
        <f t="shared" si="354"/>
        <v>0</v>
      </c>
      <c r="T948" s="6">
        <f t="shared" si="355"/>
        <v>0</v>
      </c>
      <c r="U948" t="s">
        <v>989</v>
      </c>
      <c r="V948" t="s">
        <v>454</v>
      </c>
      <c r="W948" s="2">
        <v>0</v>
      </c>
      <c r="X948" s="2">
        <v>0</v>
      </c>
      <c r="Y948" s="2">
        <v>1386</v>
      </c>
      <c r="Z948" s="3">
        <v>-1386</v>
      </c>
      <c r="AA948" s="2">
        <v>0</v>
      </c>
      <c r="AB948" s="2">
        <v>0</v>
      </c>
    </row>
    <row r="949" spans="1:28">
      <c r="A949" s="5" t="str">
        <f t="shared" si="358"/>
        <v>284</v>
      </c>
      <c r="B949" s="5" t="str">
        <f>VLOOKUP(A949,Vlookups!O:P,2,FALSE)</f>
        <v>FED/GRANT</v>
      </c>
      <c r="C949" s="5" t="str">
        <f t="shared" si="356"/>
        <v>E</v>
      </c>
      <c r="D949" s="5" t="str">
        <f t="shared" si="359"/>
        <v>31</v>
      </c>
      <c r="E949" s="5" t="str">
        <f t="shared" si="357"/>
        <v>63--</v>
      </c>
      <c r="F949" s="5" t="str">
        <f>VLOOKUP(E949,Vlookups!K:M,3,FALSE)</f>
        <v>Op Exp</v>
      </c>
      <c r="G949" s="5" t="str">
        <f t="shared" si="346"/>
        <v>6399</v>
      </c>
      <c r="H949" s="5" t="str">
        <f t="shared" si="347"/>
        <v>GENERAL SUPPLIES</v>
      </c>
      <c r="I949" s="5" t="str">
        <f t="shared" si="348"/>
        <v>999</v>
      </c>
      <c r="J949" s="5" t="str">
        <f>VLOOKUP(I949,Vlookups!A:D,2,FALSE)</f>
        <v>CHARTER WIDE</v>
      </c>
      <c r="K949" s="5" t="str">
        <f>VLOOKUP(I949,Vlookups!A:D,3,FALSE)</f>
        <v>CHARTER WIDE</v>
      </c>
      <c r="L949" s="5" t="str">
        <f t="shared" si="349"/>
        <v>23</v>
      </c>
      <c r="M949" s="5" t="str">
        <f t="shared" si="350"/>
        <v>850</v>
      </c>
      <c r="N949" s="5" t="str">
        <f>VLOOKUP(M949,Vlookups!G:I,2,FALSE)</f>
        <v>DEPUTY SUPT ACADEMICS/STU SERV</v>
      </c>
      <c r="O949" s="5" t="str">
        <f>VLOOKUP(M949,Vlookups!G:I,3,FALSE)</f>
        <v>DSASS</v>
      </c>
      <c r="P949" s="6">
        <f t="shared" si="351"/>
        <v>0</v>
      </c>
      <c r="Q949" s="6">
        <f t="shared" si="352"/>
        <v>0</v>
      </c>
      <c r="R949" s="6">
        <f t="shared" si="353"/>
        <v>7185.6</v>
      </c>
      <c r="S949" s="6">
        <f t="shared" si="354"/>
        <v>0</v>
      </c>
      <c r="T949" s="6">
        <f t="shared" si="355"/>
        <v>0</v>
      </c>
      <c r="U949" t="s">
        <v>990</v>
      </c>
      <c r="V949" t="s">
        <v>54</v>
      </c>
      <c r="W949" s="2">
        <v>0</v>
      </c>
      <c r="X949" s="2">
        <v>0</v>
      </c>
      <c r="Y949" s="2">
        <v>7185.6</v>
      </c>
      <c r="Z949" s="3">
        <v>-7185.6</v>
      </c>
      <c r="AA949" s="2">
        <v>0</v>
      </c>
      <c r="AB949" s="2">
        <v>0</v>
      </c>
    </row>
    <row r="950" spans="1:28">
      <c r="A950" s="5" t="str">
        <f t="shared" si="358"/>
        <v>288</v>
      </c>
      <c r="B950" s="5" t="str">
        <f>VLOOKUP(A950,Vlookups!O:P,2,FALSE)</f>
        <v>FED/GRANT</v>
      </c>
      <c r="C950" s="5" t="str">
        <f t="shared" si="356"/>
        <v>E</v>
      </c>
      <c r="D950" s="5" t="str">
        <f t="shared" si="359"/>
        <v>13</v>
      </c>
      <c r="E950" s="5" t="str">
        <f t="shared" si="357"/>
        <v>62--</v>
      </c>
      <c r="F950" s="5" t="str">
        <f>VLOOKUP(E950,Vlookups!K:M,3,FALSE)</f>
        <v>Op Exp</v>
      </c>
      <c r="G950" s="5" t="str">
        <f t="shared" si="346"/>
        <v>6299</v>
      </c>
      <c r="H950" s="5" t="str">
        <f t="shared" si="347"/>
        <v>MISC. CONTRACTED SERVICE</v>
      </c>
      <c r="I950" s="5" t="str">
        <f t="shared" si="348"/>
        <v>002</v>
      </c>
      <c r="J950" s="5" t="str">
        <f>VLOOKUP(I950,Vlookups!A:D,2,FALSE)</f>
        <v>GARLAND MIDDLE SCHOOL</v>
      </c>
      <c r="K950" s="5" t="str">
        <f>VLOOKUP(I950,Vlookups!A:D,3,FALSE)</f>
        <v>GARLAND K8</v>
      </c>
      <c r="L950" s="5" t="str">
        <f t="shared" si="349"/>
        <v>99</v>
      </c>
      <c r="M950" s="5" t="str">
        <f t="shared" si="350"/>
        <v>ESF</v>
      </c>
      <c r="N950" s="5" t="str">
        <f>VLOOKUP(M950,Vlookups!G:I,2,FALSE)</f>
        <v>EFFECTIVE SCHOOL FRAMEWORKS</v>
      </c>
      <c r="O950" s="5" t="str">
        <f>VLOOKUP(M950,Vlookups!G:I,3,FALSE)</f>
        <v>FED</v>
      </c>
      <c r="P950" s="6">
        <f t="shared" si="351"/>
        <v>90000</v>
      </c>
      <c r="Q950" s="6">
        <f t="shared" si="352"/>
        <v>0</v>
      </c>
      <c r="R950" s="6">
        <f t="shared" si="353"/>
        <v>0</v>
      </c>
      <c r="S950" s="6">
        <f t="shared" si="354"/>
        <v>0</v>
      </c>
      <c r="T950" s="6">
        <f t="shared" si="355"/>
        <v>-90000</v>
      </c>
      <c r="U950" t="s">
        <v>991</v>
      </c>
      <c r="V950" t="s">
        <v>49</v>
      </c>
      <c r="W950" s="2">
        <v>90000</v>
      </c>
      <c r="X950" s="2">
        <v>0</v>
      </c>
      <c r="Y950" s="2">
        <v>0</v>
      </c>
      <c r="Z950" s="2">
        <v>90000</v>
      </c>
      <c r="AA950" s="2">
        <v>0</v>
      </c>
      <c r="AB950" s="3">
        <v>-90000</v>
      </c>
    </row>
    <row r="951" spans="1:28">
      <c r="A951" s="5" t="str">
        <f t="shared" si="358"/>
        <v>288</v>
      </c>
      <c r="B951" s="5" t="str">
        <f>VLOOKUP(A951,Vlookups!O:P,2,FALSE)</f>
        <v>FED/GRANT</v>
      </c>
      <c r="C951" s="5" t="str">
        <f t="shared" si="356"/>
        <v>E</v>
      </c>
      <c r="D951" s="5" t="str">
        <f t="shared" si="359"/>
        <v>13</v>
      </c>
      <c r="E951" s="5" t="str">
        <f t="shared" si="357"/>
        <v>62--</v>
      </c>
      <c r="F951" s="5" t="str">
        <f>VLOOKUP(E951,Vlookups!K:M,3,FALSE)</f>
        <v>Op Exp</v>
      </c>
      <c r="G951" s="5" t="str">
        <f t="shared" ref="G951:G977" si="360">MID(U951,10,4)</f>
        <v>6299</v>
      </c>
      <c r="H951" s="5" t="str">
        <f t="shared" ref="H951:H977" si="361">V951</f>
        <v>MISC. CONTRACTED SERVICE</v>
      </c>
      <c r="I951" s="5" t="str">
        <f t="shared" ref="I951:I977" si="362">LEFT(RIGHT(U951,12),3)</f>
        <v>012</v>
      </c>
      <c r="J951" s="5" t="str">
        <f>VLOOKUP(I951,Vlookups!A:D,2,FALSE)</f>
        <v>NORTH RICHLAND HILLS ELEMENTAR</v>
      </c>
      <c r="K951" s="5" t="str">
        <f>VLOOKUP(I951,Vlookups!A:D,3,FALSE)</f>
        <v>NORTH RICHLAND HILLS K8</v>
      </c>
      <c r="L951" s="5" t="str">
        <f t="shared" ref="L951:L977" si="363">LEFT(RIGHT(U951,6),2)</f>
        <v>99</v>
      </c>
      <c r="M951" s="5" t="str">
        <f t="shared" ref="M951:M977" si="364">RIGHT(U951,3)</f>
        <v>ESF</v>
      </c>
      <c r="N951" s="5" t="str">
        <f>VLOOKUP(M951,Vlookups!G:I,2,FALSE)</f>
        <v>EFFECTIVE SCHOOL FRAMEWORKS</v>
      </c>
      <c r="O951" s="5" t="str">
        <f>VLOOKUP(M951,Vlookups!G:I,3,FALSE)</f>
        <v>FED</v>
      </c>
      <c r="P951" s="6">
        <f t="shared" ref="P951:P977" si="365">W951</f>
        <v>90000</v>
      </c>
      <c r="Q951" s="6">
        <f t="shared" ref="Q951:Q977" si="366">X951</f>
        <v>0</v>
      </c>
      <c r="R951" s="6">
        <f t="shared" ref="R951:R977" si="367">Y951</f>
        <v>0</v>
      </c>
      <c r="S951" s="6">
        <f t="shared" ref="S951:S977" si="368">AA951</f>
        <v>0</v>
      </c>
      <c r="T951" s="6">
        <f t="shared" ref="T951:T977" si="369">AB951</f>
        <v>-90000</v>
      </c>
      <c r="U951" t="s">
        <v>992</v>
      </c>
      <c r="V951" t="s">
        <v>49</v>
      </c>
      <c r="W951" s="2">
        <v>90000</v>
      </c>
      <c r="X951" s="2">
        <v>0</v>
      </c>
      <c r="Y951" s="2">
        <v>0</v>
      </c>
      <c r="Z951" s="2">
        <v>90000</v>
      </c>
      <c r="AA951" s="2">
        <v>0</v>
      </c>
      <c r="AB951" s="3">
        <v>-90000</v>
      </c>
    </row>
    <row r="952" spans="1:28">
      <c r="A952" s="5" t="str">
        <f t="shared" si="358"/>
        <v>288</v>
      </c>
      <c r="B952" s="5" t="str">
        <f>VLOOKUP(A952,Vlookups!O:P,2,FALSE)</f>
        <v>FED/GRANT</v>
      </c>
      <c r="C952" s="5" t="str">
        <f t="shared" si="356"/>
        <v>E</v>
      </c>
      <c r="D952" s="5" t="str">
        <f t="shared" si="359"/>
        <v>13</v>
      </c>
      <c r="E952" s="5" t="str">
        <f t="shared" si="357"/>
        <v>62--</v>
      </c>
      <c r="F952" s="5" t="str">
        <f>VLOOKUP(E952,Vlookups!K:M,3,FALSE)</f>
        <v>Op Exp</v>
      </c>
      <c r="G952" s="5" t="str">
        <f t="shared" si="360"/>
        <v>6299</v>
      </c>
      <c r="H952" s="5" t="str">
        <f t="shared" si="361"/>
        <v>MISC. CONTRACTED SERVICE</v>
      </c>
      <c r="I952" s="5" t="str">
        <f t="shared" si="362"/>
        <v>013</v>
      </c>
      <c r="J952" s="5" t="str">
        <f>VLOOKUP(I952,Vlookups!A:D,2,FALSE)</f>
        <v>NORTH RICHLAND HILLS MIDDLE SC</v>
      </c>
      <c r="K952" s="5" t="str">
        <f>VLOOKUP(I952,Vlookups!A:D,3,FALSE)</f>
        <v>NORTH RICHLAND HILLS K8</v>
      </c>
      <c r="L952" s="5" t="str">
        <f t="shared" si="363"/>
        <v>99</v>
      </c>
      <c r="M952" s="5" t="str">
        <f t="shared" si="364"/>
        <v>ESF</v>
      </c>
      <c r="N952" s="5" t="str">
        <f>VLOOKUP(M952,Vlookups!G:I,2,FALSE)</f>
        <v>EFFECTIVE SCHOOL FRAMEWORKS</v>
      </c>
      <c r="O952" s="5" t="str">
        <f>VLOOKUP(M952,Vlookups!G:I,3,FALSE)</f>
        <v>FED</v>
      </c>
      <c r="P952" s="6">
        <f t="shared" si="365"/>
        <v>90000</v>
      </c>
      <c r="Q952" s="6">
        <f t="shared" si="366"/>
        <v>0</v>
      </c>
      <c r="R952" s="6">
        <f t="shared" si="367"/>
        <v>0</v>
      </c>
      <c r="S952" s="6">
        <f t="shared" si="368"/>
        <v>0</v>
      </c>
      <c r="T952" s="6">
        <f t="shared" si="369"/>
        <v>-90000</v>
      </c>
      <c r="U952" t="s">
        <v>993</v>
      </c>
      <c r="V952" t="s">
        <v>49</v>
      </c>
      <c r="W952" s="2">
        <v>90000</v>
      </c>
      <c r="X952" s="2">
        <v>0</v>
      </c>
      <c r="Y952" s="2">
        <v>0</v>
      </c>
      <c r="Z952" s="2">
        <v>90000</v>
      </c>
      <c r="AA952" s="2">
        <v>0</v>
      </c>
      <c r="AB952" s="3">
        <v>-90000</v>
      </c>
    </row>
    <row r="953" spans="1:28">
      <c r="A953" s="5" t="str">
        <f t="shared" si="358"/>
        <v>288</v>
      </c>
      <c r="B953" s="5" t="str">
        <f>VLOOKUP(A953,Vlookups!O:P,2,FALSE)</f>
        <v>FED/GRANT</v>
      </c>
      <c r="C953" s="5" t="str">
        <f t="shared" si="356"/>
        <v>E</v>
      </c>
      <c r="D953" s="5" t="str">
        <f t="shared" si="359"/>
        <v>13</v>
      </c>
      <c r="E953" s="5" t="str">
        <f t="shared" si="357"/>
        <v>62--</v>
      </c>
      <c r="F953" s="5" t="str">
        <f>VLOOKUP(E953,Vlookups!K:M,3,FALSE)</f>
        <v>Op Exp</v>
      </c>
      <c r="G953" s="5" t="str">
        <f t="shared" si="360"/>
        <v>6299</v>
      </c>
      <c r="H953" s="5" t="str">
        <f t="shared" si="361"/>
        <v>MISC. CONTRACTED SERVICE</v>
      </c>
      <c r="I953" s="5" t="str">
        <f t="shared" si="362"/>
        <v>017</v>
      </c>
      <c r="J953" s="5" t="str">
        <f>VLOOKUP(I953,Vlookups!A:D,2,FALSE)</f>
        <v>WESTPARK MIDDLE SCHOOL</v>
      </c>
      <c r="K953" s="5" t="str">
        <f>VLOOKUP(I953,Vlookups!A:D,3,FALSE)</f>
        <v>WESTPARK K8</v>
      </c>
      <c r="L953" s="5" t="str">
        <f t="shared" si="363"/>
        <v>99</v>
      </c>
      <c r="M953" s="5" t="str">
        <f t="shared" si="364"/>
        <v>ESF</v>
      </c>
      <c r="N953" s="5" t="str">
        <f>VLOOKUP(M953,Vlookups!G:I,2,FALSE)</f>
        <v>EFFECTIVE SCHOOL FRAMEWORKS</v>
      </c>
      <c r="O953" s="5" t="str">
        <f>VLOOKUP(M953,Vlookups!G:I,3,FALSE)</f>
        <v>FED</v>
      </c>
      <c r="P953" s="6">
        <f t="shared" si="365"/>
        <v>90000</v>
      </c>
      <c r="Q953" s="6">
        <f t="shared" si="366"/>
        <v>0</v>
      </c>
      <c r="R953" s="6">
        <f t="shared" si="367"/>
        <v>0</v>
      </c>
      <c r="S953" s="6">
        <f t="shared" si="368"/>
        <v>0</v>
      </c>
      <c r="T953" s="6">
        <f t="shared" si="369"/>
        <v>-90000</v>
      </c>
      <c r="U953" t="s">
        <v>994</v>
      </c>
      <c r="V953" t="s">
        <v>49</v>
      </c>
      <c r="W953" s="2">
        <v>90000</v>
      </c>
      <c r="X953" s="2">
        <v>0</v>
      </c>
      <c r="Y953" s="2">
        <v>0</v>
      </c>
      <c r="Z953" s="2">
        <v>90000</v>
      </c>
      <c r="AA953" s="2">
        <v>0</v>
      </c>
      <c r="AB953" s="3">
        <v>-90000</v>
      </c>
    </row>
    <row r="954" spans="1:28">
      <c r="A954" s="5" t="str">
        <f t="shared" si="358"/>
        <v>288</v>
      </c>
      <c r="B954" s="5" t="str">
        <f>VLOOKUP(A954,Vlookups!O:P,2,FALSE)</f>
        <v>FED/GRANT</v>
      </c>
      <c r="C954" s="5" t="str">
        <f t="shared" si="356"/>
        <v>E</v>
      </c>
      <c r="D954" s="5" t="str">
        <f t="shared" si="359"/>
        <v>13</v>
      </c>
      <c r="E954" s="5" t="str">
        <f t="shared" si="357"/>
        <v>62--</v>
      </c>
      <c r="F954" s="5" t="str">
        <f>VLOOKUP(E954,Vlookups!K:M,3,FALSE)</f>
        <v>Op Exp</v>
      </c>
      <c r="G954" s="5" t="str">
        <f t="shared" si="360"/>
        <v>6299</v>
      </c>
      <c r="H954" s="5" t="str">
        <f t="shared" si="361"/>
        <v>MISC. CONTRACTED SERVICE</v>
      </c>
      <c r="I954" s="5" t="str">
        <f t="shared" si="362"/>
        <v>019</v>
      </c>
      <c r="J954" s="5" t="str">
        <f>VLOOKUP(I954,Vlookups!A:D,2,FALSE)</f>
        <v>LANCASTER ELEMENTARY</v>
      </c>
      <c r="K954" s="5" t="str">
        <f>VLOOKUP(I954,Vlookups!A:D,3,FALSE)</f>
        <v>LANCASTER K8</v>
      </c>
      <c r="L954" s="5" t="str">
        <f t="shared" si="363"/>
        <v>99</v>
      </c>
      <c r="M954" s="5" t="str">
        <f t="shared" si="364"/>
        <v>ESF</v>
      </c>
      <c r="N954" s="5" t="str">
        <f>VLOOKUP(M954,Vlookups!G:I,2,FALSE)</f>
        <v>EFFECTIVE SCHOOL FRAMEWORKS</v>
      </c>
      <c r="O954" s="5" t="str">
        <f>VLOOKUP(M954,Vlookups!G:I,3,FALSE)</f>
        <v>FED</v>
      </c>
      <c r="P954" s="6">
        <f t="shared" si="365"/>
        <v>90000</v>
      </c>
      <c r="Q954" s="6">
        <f t="shared" si="366"/>
        <v>0</v>
      </c>
      <c r="R954" s="6">
        <f t="shared" si="367"/>
        <v>0</v>
      </c>
      <c r="S954" s="6">
        <f t="shared" si="368"/>
        <v>0</v>
      </c>
      <c r="T954" s="6">
        <f t="shared" si="369"/>
        <v>-90000</v>
      </c>
      <c r="U954" t="s">
        <v>995</v>
      </c>
      <c r="V954" t="s">
        <v>49</v>
      </c>
      <c r="W954" s="2">
        <v>90000</v>
      </c>
      <c r="X954" s="2">
        <v>0</v>
      </c>
      <c r="Y954" s="2">
        <v>0</v>
      </c>
      <c r="Z954" s="2">
        <v>90000</v>
      </c>
      <c r="AA954" s="2">
        <v>0</v>
      </c>
      <c r="AB954" s="3">
        <v>-90000</v>
      </c>
    </row>
    <row r="955" spans="1:28">
      <c r="A955" s="5" t="str">
        <f t="shared" si="358"/>
        <v>288</v>
      </c>
      <c r="B955" s="5" t="str">
        <f>VLOOKUP(A955,Vlookups!O:P,2,FALSE)</f>
        <v>FED/GRANT</v>
      </c>
      <c r="C955" s="5" t="str">
        <f t="shared" si="356"/>
        <v>E</v>
      </c>
      <c r="D955" s="5" t="str">
        <f t="shared" si="359"/>
        <v>13</v>
      </c>
      <c r="E955" s="5" t="str">
        <f t="shared" si="357"/>
        <v>62--</v>
      </c>
      <c r="F955" s="5" t="str">
        <f>VLOOKUP(E955,Vlookups!K:M,3,FALSE)</f>
        <v>Op Exp</v>
      </c>
      <c r="G955" s="5" t="str">
        <f t="shared" si="360"/>
        <v>6299</v>
      </c>
      <c r="H955" s="5" t="str">
        <f t="shared" si="361"/>
        <v>MISC. CONTRACTED SERVICE</v>
      </c>
      <c r="I955" s="5" t="str">
        <f t="shared" si="362"/>
        <v>020</v>
      </c>
      <c r="J955" s="5" t="str">
        <f>VLOOKUP(I955,Vlookups!A:D,2,FALSE)</f>
        <v>LANCASTER MIDDLE SCHOOL</v>
      </c>
      <c r="K955" s="5" t="str">
        <f>VLOOKUP(I955,Vlookups!A:D,3,FALSE)</f>
        <v>LANCASTER K8</v>
      </c>
      <c r="L955" s="5" t="str">
        <f t="shared" si="363"/>
        <v>99</v>
      </c>
      <c r="M955" s="5" t="str">
        <f t="shared" si="364"/>
        <v>ESF</v>
      </c>
      <c r="N955" s="5" t="str">
        <f>VLOOKUP(M955,Vlookups!G:I,2,FALSE)</f>
        <v>EFFECTIVE SCHOOL FRAMEWORKS</v>
      </c>
      <c r="O955" s="5" t="str">
        <f>VLOOKUP(M955,Vlookups!G:I,3,FALSE)</f>
        <v>FED</v>
      </c>
      <c r="P955" s="6">
        <f t="shared" si="365"/>
        <v>90000</v>
      </c>
      <c r="Q955" s="6">
        <f t="shared" si="366"/>
        <v>0</v>
      </c>
      <c r="R955" s="6">
        <f t="shared" si="367"/>
        <v>0</v>
      </c>
      <c r="S955" s="6">
        <f t="shared" si="368"/>
        <v>0</v>
      </c>
      <c r="T955" s="6">
        <f t="shared" si="369"/>
        <v>-90000</v>
      </c>
      <c r="U955" t="s">
        <v>996</v>
      </c>
      <c r="V955" t="s">
        <v>49</v>
      </c>
      <c r="W955" s="2">
        <v>90000</v>
      </c>
      <c r="X955" s="2">
        <v>0</v>
      </c>
      <c r="Y955" s="2">
        <v>0</v>
      </c>
      <c r="Z955" s="2">
        <v>90000</v>
      </c>
      <c r="AA955" s="2">
        <v>0</v>
      </c>
      <c r="AB955" s="3">
        <v>-90000</v>
      </c>
    </row>
    <row r="956" spans="1:28">
      <c r="A956" s="5" t="str">
        <f t="shared" si="358"/>
        <v>288</v>
      </c>
      <c r="B956" s="5" t="str">
        <f>VLOOKUP(A956,Vlookups!O:P,2,FALSE)</f>
        <v>FED/GRANT</v>
      </c>
      <c r="C956" s="5" t="str">
        <f t="shared" si="356"/>
        <v>E</v>
      </c>
      <c r="D956" s="5" t="str">
        <f t="shared" si="359"/>
        <v>13</v>
      </c>
      <c r="E956" s="5" t="str">
        <f t="shared" si="357"/>
        <v>62--</v>
      </c>
      <c r="F956" s="5" t="str">
        <f>VLOOKUP(E956,Vlookups!K:M,3,FALSE)</f>
        <v>Op Exp</v>
      </c>
      <c r="G956" s="5" t="str">
        <f t="shared" si="360"/>
        <v>6299</v>
      </c>
      <c r="H956" s="5" t="str">
        <f t="shared" si="361"/>
        <v>MISC. CONTRACTED SERVICE</v>
      </c>
      <c r="I956" s="5" t="str">
        <f t="shared" si="362"/>
        <v>021</v>
      </c>
      <c r="J956" s="5" t="str">
        <f>VLOOKUP(I956,Vlookups!A:D,2,FALSE)</f>
        <v>WOODHAVEN ELEMENTARY</v>
      </c>
      <c r="K956" s="5" t="str">
        <f>VLOOKUP(I956,Vlookups!A:D,3,FALSE)</f>
        <v>WOODHAVEN K8</v>
      </c>
      <c r="L956" s="5" t="str">
        <f t="shared" si="363"/>
        <v>99</v>
      </c>
      <c r="M956" s="5" t="str">
        <f t="shared" si="364"/>
        <v>ESF</v>
      </c>
      <c r="N956" s="5" t="str">
        <f>VLOOKUP(M956,Vlookups!G:I,2,FALSE)</f>
        <v>EFFECTIVE SCHOOL FRAMEWORKS</v>
      </c>
      <c r="O956" s="5" t="str">
        <f>VLOOKUP(M956,Vlookups!G:I,3,FALSE)</f>
        <v>FED</v>
      </c>
      <c r="P956" s="6">
        <f t="shared" si="365"/>
        <v>90000</v>
      </c>
      <c r="Q956" s="6">
        <f t="shared" si="366"/>
        <v>0</v>
      </c>
      <c r="R956" s="6">
        <f t="shared" si="367"/>
        <v>0</v>
      </c>
      <c r="S956" s="6">
        <f t="shared" si="368"/>
        <v>0</v>
      </c>
      <c r="T956" s="6">
        <f t="shared" si="369"/>
        <v>-90000</v>
      </c>
      <c r="U956" t="s">
        <v>997</v>
      </c>
      <c r="V956" t="s">
        <v>49</v>
      </c>
      <c r="W956" s="2">
        <v>90000</v>
      </c>
      <c r="X956" s="2">
        <v>0</v>
      </c>
      <c r="Y956" s="2">
        <v>0</v>
      </c>
      <c r="Z956" s="2">
        <v>90000</v>
      </c>
      <c r="AA956" s="2">
        <v>0</v>
      </c>
      <c r="AB956" s="3">
        <v>-90000</v>
      </c>
    </row>
    <row r="957" spans="1:28">
      <c r="A957" s="5" t="str">
        <f t="shared" si="358"/>
        <v>288</v>
      </c>
      <c r="B957" s="5" t="str">
        <f>VLOOKUP(A957,Vlookups!O:P,2,FALSE)</f>
        <v>FED/GRANT</v>
      </c>
      <c r="C957" s="5" t="str">
        <f t="shared" si="356"/>
        <v>E</v>
      </c>
      <c r="D957" s="5" t="str">
        <f t="shared" si="359"/>
        <v>13</v>
      </c>
      <c r="E957" s="5" t="str">
        <f t="shared" si="357"/>
        <v>62--</v>
      </c>
      <c r="F957" s="5" t="str">
        <f>VLOOKUP(E957,Vlookups!K:M,3,FALSE)</f>
        <v>Op Exp</v>
      </c>
      <c r="G957" s="5" t="str">
        <f t="shared" si="360"/>
        <v>6299</v>
      </c>
      <c r="H957" s="5" t="str">
        <f t="shared" si="361"/>
        <v>MISC. CONTRACTED SERVICE</v>
      </c>
      <c r="I957" s="5" t="str">
        <f t="shared" si="362"/>
        <v>022</v>
      </c>
      <c r="J957" s="5" t="str">
        <f>VLOOKUP(I957,Vlookups!A:D,2,FALSE)</f>
        <v>WOODHAVEN MIDDLE SCHOOL</v>
      </c>
      <c r="K957" s="5" t="str">
        <f>VLOOKUP(I957,Vlookups!A:D,3,FALSE)</f>
        <v>WOODHAVEN K8</v>
      </c>
      <c r="L957" s="5" t="str">
        <f t="shared" si="363"/>
        <v>99</v>
      </c>
      <c r="M957" s="5" t="str">
        <f t="shared" si="364"/>
        <v>ESF</v>
      </c>
      <c r="N957" s="5" t="str">
        <f>VLOOKUP(M957,Vlookups!G:I,2,FALSE)</f>
        <v>EFFECTIVE SCHOOL FRAMEWORKS</v>
      </c>
      <c r="O957" s="5" t="str">
        <f>VLOOKUP(M957,Vlookups!G:I,3,FALSE)</f>
        <v>FED</v>
      </c>
      <c r="P957" s="6">
        <f t="shared" si="365"/>
        <v>90000</v>
      </c>
      <c r="Q957" s="6">
        <f t="shared" si="366"/>
        <v>0</v>
      </c>
      <c r="R957" s="6">
        <f t="shared" si="367"/>
        <v>0</v>
      </c>
      <c r="S957" s="6">
        <f t="shared" si="368"/>
        <v>0</v>
      </c>
      <c r="T957" s="6">
        <f t="shared" si="369"/>
        <v>-90000</v>
      </c>
      <c r="U957" t="s">
        <v>998</v>
      </c>
      <c r="V957" t="s">
        <v>49</v>
      </c>
      <c r="W957" s="2">
        <v>90000</v>
      </c>
      <c r="X957" s="2">
        <v>0</v>
      </c>
      <c r="Y957" s="2">
        <v>0</v>
      </c>
      <c r="Z957" s="2">
        <v>90000</v>
      </c>
      <c r="AA957" s="2">
        <v>0</v>
      </c>
      <c r="AB957" s="3">
        <v>-90000</v>
      </c>
    </row>
    <row r="958" spans="1:28">
      <c r="A958" s="5" t="str">
        <f t="shared" si="358"/>
        <v>288</v>
      </c>
      <c r="B958" s="5" t="str">
        <f>VLOOKUP(A958,Vlookups!O:P,2,FALSE)</f>
        <v>FED/GRANT</v>
      </c>
      <c r="C958" s="5" t="str">
        <f t="shared" si="356"/>
        <v>E</v>
      </c>
      <c r="D958" s="5" t="str">
        <f t="shared" si="359"/>
        <v>13</v>
      </c>
      <c r="E958" s="5" t="str">
        <f t="shared" si="357"/>
        <v>62--</v>
      </c>
      <c r="F958" s="5" t="str">
        <f>VLOOKUP(E958,Vlookups!K:M,3,FALSE)</f>
        <v>Op Exp</v>
      </c>
      <c r="G958" s="5" t="str">
        <f t="shared" si="360"/>
        <v>6299</v>
      </c>
      <c r="H958" s="5" t="str">
        <f t="shared" si="361"/>
        <v>MISC. CONTRACTED SERVICE</v>
      </c>
      <c r="I958" s="5" t="str">
        <f t="shared" si="362"/>
        <v>023</v>
      </c>
      <c r="J958" s="5" t="str">
        <f>VLOOKUP(I958,Vlookups!A:D,2,FALSE)</f>
        <v>SAGINAW ELEMENTARY</v>
      </c>
      <c r="K958" s="5" t="str">
        <f>VLOOKUP(I958,Vlookups!A:D,3,FALSE)</f>
        <v>SAGINAW K8</v>
      </c>
      <c r="L958" s="5" t="str">
        <f t="shared" si="363"/>
        <v>99</v>
      </c>
      <c r="M958" s="5" t="str">
        <f t="shared" si="364"/>
        <v>ESF</v>
      </c>
      <c r="N958" s="5" t="str">
        <f>VLOOKUP(M958,Vlookups!G:I,2,FALSE)</f>
        <v>EFFECTIVE SCHOOL FRAMEWORKS</v>
      </c>
      <c r="O958" s="5" t="str">
        <f>VLOOKUP(M958,Vlookups!G:I,3,FALSE)</f>
        <v>FED</v>
      </c>
      <c r="P958" s="6">
        <f t="shared" si="365"/>
        <v>90000</v>
      </c>
      <c r="Q958" s="6">
        <f t="shared" si="366"/>
        <v>0</v>
      </c>
      <c r="R958" s="6">
        <f t="shared" si="367"/>
        <v>0</v>
      </c>
      <c r="S958" s="6">
        <f t="shared" si="368"/>
        <v>0</v>
      </c>
      <c r="T958" s="6">
        <f t="shared" si="369"/>
        <v>-90000</v>
      </c>
      <c r="U958" t="s">
        <v>999</v>
      </c>
      <c r="V958" t="s">
        <v>49</v>
      </c>
      <c r="W958" s="2">
        <v>90000</v>
      </c>
      <c r="X958" s="2">
        <v>0</v>
      </c>
      <c r="Y958" s="2">
        <v>0</v>
      </c>
      <c r="Z958" s="2">
        <v>90000</v>
      </c>
      <c r="AA958" s="2">
        <v>0</v>
      </c>
      <c r="AB958" s="3">
        <v>-90000</v>
      </c>
    </row>
    <row r="959" spans="1:28">
      <c r="A959" s="5" t="str">
        <f t="shared" si="358"/>
        <v>288</v>
      </c>
      <c r="B959" s="5" t="str">
        <f>VLOOKUP(A959,Vlookups!O:P,2,FALSE)</f>
        <v>FED/GRANT</v>
      </c>
      <c r="C959" s="5" t="str">
        <f t="shared" si="356"/>
        <v>E</v>
      </c>
      <c r="D959" s="5" t="str">
        <f t="shared" si="359"/>
        <v>13</v>
      </c>
      <c r="E959" s="5" t="str">
        <f t="shared" si="357"/>
        <v>62--</v>
      </c>
      <c r="F959" s="5" t="str">
        <f>VLOOKUP(E959,Vlookups!K:M,3,FALSE)</f>
        <v>Op Exp</v>
      </c>
      <c r="G959" s="5" t="str">
        <f t="shared" si="360"/>
        <v>6299</v>
      </c>
      <c r="H959" s="5" t="str">
        <f t="shared" si="361"/>
        <v>MISC. CONTRACTED SERVICE</v>
      </c>
      <c r="I959" s="5" t="str">
        <f t="shared" si="362"/>
        <v>024</v>
      </c>
      <c r="J959" s="5" t="str">
        <f>VLOOKUP(I959,Vlookups!A:D,2,FALSE)</f>
        <v>SAGINAW MIDDLE SCHOOL</v>
      </c>
      <c r="K959" s="5" t="str">
        <f>VLOOKUP(I959,Vlookups!A:D,3,FALSE)</f>
        <v>SAGINAW K8</v>
      </c>
      <c r="L959" s="5" t="str">
        <f t="shared" si="363"/>
        <v>99</v>
      </c>
      <c r="M959" s="5" t="str">
        <f t="shared" si="364"/>
        <v>ESF</v>
      </c>
      <c r="N959" s="5" t="str">
        <f>VLOOKUP(M959,Vlookups!G:I,2,FALSE)</f>
        <v>EFFECTIVE SCHOOL FRAMEWORKS</v>
      </c>
      <c r="O959" s="5" t="str">
        <f>VLOOKUP(M959,Vlookups!G:I,3,FALSE)</f>
        <v>FED</v>
      </c>
      <c r="P959" s="6">
        <f t="shared" si="365"/>
        <v>90000</v>
      </c>
      <c r="Q959" s="6">
        <f t="shared" si="366"/>
        <v>0</v>
      </c>
      <c r="R959" s="6">
        <f t="shared" si="367"/>
        <v>0</v>
      </c>
      <c r="S959" s="6">
        <f t="shared" si="368"/>
        <v>0</v>
      </c>
      <c r="T959" s="6">
        <f t="shared" si="369"/>
        <v>-90000</v>
      </c>
      <c r="U959" t="s">
        <v>1000</v>
      </c>
      <c r="V959" t="s">
        <v>49</v>
      </c>
      <c r="W959" s="2">
        <v>90000</v>
      </c>
      <c r="X959" s="2">
        <v>0</v>
      </c>
      <c r="Y959" s="2">
        <v>0</v>
      </c>
      <c r="Z959" s="2">
        <v>90000</v>
      </c>
      <c r="AA959" s="2">
        <v>0</v>
      </c>
      <c r="AB959" s="3">
        <v>-90000</v>
      </c>
    </row>
    <row r="960" spans="1:28">
      <c r="A960" s="5" t="str">
        <f t="shared" si="358"/>
        <v>288</v>
      </c>
      <c r="B960" s="5" t="str">
        <f>VLOOKUP(A960,Vlookups!O:P,2,FALSE)</f>
        <v>FED/GRANT</v>
      </c>
      <c r="C960" s="5" t="str">
        <f t="shared" si="356"/>
        <v>E</v>
      </c>
      <c r="D960" s="5" t="str">
        <f t="shared" si="359"/>
        <v>13</v>
      </c>
      <c r="E960" s="5" t="str">
        <f t="shared" si="357"/>
        <v>62--</v>
      </c>
      <c r="F960" s="5" t="str">
        <f>VLOOKUP(E960,Vlookups!K:M,3,FALSE)</f>
        <v>Op Exp</v>
      </c>
      <c r="G960" s="5" t="str">
        <f t="shared" si="360"/>
        <v>6299</v>
      </c>
      <c r="H960" s="5" t="str">
        <f t="shared" si="361"/>
        <v>MISC. CONTRACTED SERVICE</v>
      </c>
      <c r="I960" s="5" t="str">
        <f t="shared" si="362"/>
        <v>025</v>
      </c>
      <c r="J960" s="5" t="str">
        <f>VLOOKUP(I960,Vlookups!A:D,2,FALSE)</f>
        <v>WINDMILL LAKES ELEMENTARY</v>
      </c>
      <c r="K960" s="5" t="str">
        <f>VLOOKUP(I960,Vlookups!A:D,3,FALSE)</f>
        <v>WINDMILL LAKES K8</v>
      </c>
      <c r="L960" s="5" t="str">
        <f t="shared" si="363"/>
        <v>99</v>
      </c>
      <c r="M960" s="5" t="str">
        <f t="shared" si="364"/>
        <v>ESF</v>
      </c>
      <c r="N960" s="5" t="str">
        <f>VLOOKUP(M960,Vlookups!G:I,2,FALSE)</f>
        <v>EFFECTIVE SCHOOL FRAMEWORKS</v>
      </c>
      <c r="O960" s="5" t="str">
        <f>VLOOKUP(M960,Vlookups!G:I,3,FALSE)</f>
        <v>FED</v>
      </c>
      <c r="P960" s="6">
        <f t="shared" si="365"/>
        <v>90000</v>
      </c>
      <c r="Q960" s="6">
        <f t="shared" si="366"/>
        <v>0</v>
      </c>
      <c r="R960" s="6">
        <f t="shared" si="367"/>
        <v>0</v>
      </c>
      <c r="S960" s="6">
        <f t="shared" si="368"/>
        <v>0</v>
      </c>
      <c r="T960" s="6">
        <f t="shared" si="369"/>
        <v>-90000</v>
      </c>
      <c r="U960" t="s">
        <v>1001</v>
      </c>
      <c r="V960" t="s">
        <v>49</v>
      </c>
      <c r="W960" s="2">
        <v>90000</v>
      </c>
      <c r="X960" s="2">
        <v>0</v>
      </c>
      <c r="Y960" s="2">
        <v>0</v>
      </c>
      <c r="Z960" s="2">
        <v>90000</v>
      </c>
      <c r="AA960" s="2">
        <v>0</v>
      </c>
      <c r="AB960" s="3">
        <v>-90000</v>
      </c>
    </row>
    <row r="961" spans="1:28">
      <c r="A961" s="5" t="str">
        <f t="shared" si="358"/>
        <v>288</v>
      </c>
      <c r="B961" s="5" t="str">
        <f>VLOOKUP(A961,Vlookups!O:P,2,FALSE)</f>
        <v>FED/GRANT</v>
      </c>
      <c r="C961" s="5" t="str">
        <f t="shared" si="356"/>
        <v>E</v>
      </c>
      <c r="D961" s="5" t="str">
        <f t="shared" si="359"/>
        <v>13</v>
      </c>
      <c r="E961" s="5" t="str">
        <f t="shared" si="357"/>
        <v>62--</v>
      </c>
      <c r="F961" s="5" t="str">
        <f>VLOOKUP(E961,Vlookups!K:M,3,FALSE)</f>
        <v>Op Exp</v>
      </c>
      <c r="G961" s="5" t="str">
        <f t="shared" si="360"/>
        <v>6299</v>
      </c>
      <c r="H961" s="5" t="str">
        <f t="shared" si="361"/>
        <v>MISC. CONTRACTED SERVICE</v>
      </c>
      <c r="I961" s="5" t="str">
        <f t="shared" si="362"/>
        <v>026</v>
      </c>
      <c r="J961" s="5" t="str">
        <f>VLOOKUP(I961,Vlookups!A:D,2,FALSE)</f>
        <v>WM LAKES MIDDLE SCHOOL</v>
      </c>
      <c r="K961" s="5" t="str">
        <f>VLOOKUP(I961,Vlookups!A:D,3,FALSE)</f>
        <v>WINDMILL LAKES K8</v>
      </c>
      <c r="L961" s="5" t="str">
        <f t="shared" si="363"/>
        <v>99</v>
      </c>
      <c r="M961" s="5" t="str">
        <f t="shared" si="364"/>
        <v>ESF</v>
      </c>
      <c r="N961" s="5" t="str">
        <f>VLOOKUP(M961,Vlookups!G:I,2,FALSE)</f>
        <v>EFFECTIVE SCHOOL FRAMEWORKS</v>
      </c>
      <c r="O961" s="5" t="str">
        <f>VLOOKUP(M961,Vlookups!G:I,3,FALSE)</f>
        <v>FED</v>
      </c>
      <c r="P961" s="6">
        <f t="shared" si="365"/>
        <v>90000</v>
      </c>
      <c r="Q961" s="6">
        <f t="shared" si="366"/>
        <v>0</v>
      </c>
      <c r="R961" s="6">
        <f t="shared" si="367"/>
        <v>0</v>
      </c>
      <c r="S961" s="6">
        <f t="shared" si="368"/>
        <v>0</v>
      </c>
      <c r="T961" s="6">
        <f t="shared" si="369"/>
        <v>-90000</v>
      </c>
      <c r="U961" t="s">
        <v>1002</v>
      </c>
      <c r="V961" t="s">
        <v>49</v>
      </c>
      <c r="W961" s="2">
        <v>90000</v>
      </c>
      <c r="X961" s="2">
        <v>0</v>
      </c>
      <c r="Y961" s="2">
        <v>0</v>
      </c>
      <c r="Z961" s="2">
        <v>90000</v>
      </c>
      <c r="AA961" s="2">
        <v>0</v>
      </c>
      <c r="AB961" s="3">
        <v>-90000</v>
      </c>
    </row>
    <row r="962" spans="1:28">
      <c r="A962" s="5" t="str">
        <f t="shared" si="358"/>
        <v>288</v>
      </c>
      <c r="B962" s="5" t="str">
        <f>VLOOKUP(A962,Vlookups!O:P,2,FALSE)</f>
        <v>FED/GRANT</v>
      </c>
      <c r="C962" s="5" t="str">
        <f t="shared" si="356"/>
        <v>E</v>
      </c>
      <c r="D962" s="5" t="str">
        <f t="shared" si="359"/>
        <v>13</v>
      </c>
      <c r="E962" s="5" t="str">
        <f t="shared" si="357"/>
        <v>62--</v>
      </c>
      <c r="F962" s="5" t="str">
        <f>VLOOKUP(E962,Vlookups!K:M,3,FALSE)</f>
        <v>Op Exp</v>
      </c>
      <c r="G962" s="5" t="str">
        <f t="shared" si="360"/>
        <v>6299</v>
      </c>
      <c r="H962" s="5" t="str">
        <f t="shared" si="361"/>
        <v>MISC. CONTRACTED SERVICE</v>
      </c>
      <c r="I962" s="5" t="str">
        <f t="shared" si="362"/>
        <v>027</v>
      </c>
      <c r="J962" s="5" t="str">
        <f>VLOOKUP(I962,Vlookups!A:D,2,FALSE)</f>
        <v>HOUSTON OREM ELEMENTARY</v>
      </c>
      <c r="K962" s="5" t="str">
        <f>VLOOKUP(I962,Vlookups!A:D,3,FALSE)</f>
        <v>OREM K8</v>
      </c>
      <c r="L962" s="5" t="str">
        <f t="shared" si="363"/>
        <v>99</v>
      </c>
      <c r="M962" s="5" t="str">
        <f t="shared" si="364"/>
        <v>ESF</v>
      </c>
      <c r="N962" s="5" t="str">
        <f>VLOOKUP(M962,Vlookups!G:I,2,FALSE)</f>
        <v>EFFECTIVE SCHOOL FRAMEWORKS</v>
      </c>
      <c r="O962" s="5" t="str">
        <f>VLOOKUP(M962,Vlookups!G:I,3,FALSE)</f>
        <v>FED</v>
      </c>
      <c r="P962" s="6">
        <f t="shared" si="365"/>
        <v>90000</v>
      </c>
      <c r="Q962" s="6">
        <f t="shared" si="366"/>
        <v>0</v>
      </c>
      <c r="R962" s="6">
        <f t="shared" si="367"/>
        <v>0</v>
      </c>
      <c r="S962" s="6">
        <f t="shared" si="368"/>
        <v>0</v>
      </c>
      <c r="T962" s="6">
        <f t="shared" si="369"/>
        <v>-90000</v>
      </c>
      <c r="U962" t="s">
        <v>1003</v>
      </c>
      <c r="V962" t="s">
        <v>49</v>
      </c>
      <c r="W962" s="2">
        <v>90000</v>
      </c>
      <c r="X962" s="2">
        <v>0</v>
      </c>
      <c r="Y962" s="2">
        <v>0</v>
      </c>
      <c r="Z962" s="2">
        <v>90000</v>
      </c>
      <c r="AA962" s="2">
        <v>0</v>
      </c>
      <c r="AB962" s="3">
        <v>-90000</v>
      </c>
    </row>
    <row r="963" spans="1:28">
      <c r="A963" s="5" t="str">
        <f t="shared" si="358"/>
        <v>288</v>
      </c>
      <c r="B963" s="5" t="str">
        <f>VLOOKUP(A963,Vlookups!O:P,2,FALSE)</f>
        <v>FED/GRANT</v>
      </c>
      <c r="C963" s="5" t="str">
        <f t="shared" si="356"/>
        <v>E</v>
      </c>
      <c r="D963" s="5" t="str">
        <f t="shared" si="359"/>
        <v>13</v>
      </c>
      <c r="E963" s="5" t="str">
        <f t="shared" si="357"/>
        <v>62--</v>
      </c>
      <c r="F963" s="5" t="str">
        <f>VLOOKUP(E963,Vlookups!K:M,3,FALSE)</f>
        <v>Op Exp</v>
      </c>
      <c r="G963" s="5" t="str">
        <f t="shared" si="360"/>
        <v>6299</v>
      </c>
      <c r="H963" s="5" t="str">
        <f t="shared" si="361"/>
        <v>MISC. CONTRACTED SERVICE</v>
      </c>
      <c r="I963" s="5" t="str">
        <f t="shared" si="362"/>
        <v>028</v>
      </c>
      <c r="J963" s="5" t="str">
        <f>VLOOKUP(I963,Vlookups!A:D,2,FALSE)</f>
        <v>HOUSTON OREM MIDDLE SCHOOL</v>
      </c>
      <c r="K963" s="5" t="str">
        <f>VLOOKUP(I963,Vlookups!A:D,3,FALSE)</f>
        <v>OREM K8</v>
      </c>
      <c r="L963" s="5" t="str">
        <f t="shared" si="363"/>
        <v>99</v>
      </c>
      <c r="M963" s="5" t="str">
        <f t="shared" si="364"/>
        <v>ESF</v>
      </c>
      <c r="N963" s="5" t="str">
        <f>VLOOKUP(M963,Vlookups!G:I,2,FALSE)</f>
        <v>EFFECTIVE SCHOOL FRAMEWORKS</v>
      </c>
      <c r="O963" s="5" t="str">
        <f>VLOOKUP(M963,Vlookups!G:I,3,FALSE)</f>
        <v>FED</v>
      </c>
      <c r="P963" s="6">
        <f t="shared" si="365"/>
        <v>90000</v>
      </c>
      <c r="Q963" s="6">
        <f t="shared" si="366"/>
        <v>0</v>
      </c>
      <c r="R963" s="6">
        <f t="shared" si="367"/>
        <v>0</v>
      </c>
      <c r="S963" s="6">
        <f t="shared" si="368"/>
        <v>0</v>
      </c>
      <c r="T963" s="6">
        <f t="shared" si="369"/>
        <v>-90000</v>
      </c>
      <c r="U963" t="s">
        <v>1004</v>
      </c>
      <c r="V963" t="s">
        <v>49</v>
      </c>
      <c r="W963" s="2">
        <v>90000</v>
      </c>
      <c r="X963" s="2">
        <v>0</v>
      </c>
      <c r="Y963" s="2">
        <v>0</v>
      </c>
      <c r="Z963" s="2">
        <v>90000</v>
      </c>
      <c r="AA963" s="2">
        <v>0</v>
      </c>
      <c r="AB963" s="3">
        <v>-90000</v>
      </c>
    </row>
    <row r="964" spans="1:28">
      <c r="A964" s="5" t="str">
        <f t="shared" si="358"/>
        <v>288</v>
      </c>
      <c r="B964" s="5" t="str">
        <f>VLOOKUP(A964,Vlookups!O:P,2,FALSE)</f>
        <v>FED/GRANT</v>
      </c>
      <c r="C964" s="5" t="str">
        <f t="shared" si="356"/>
        <v>E</v>
      </c>
      <c r="D964" s="5" t="str">
        <f t="shared" si="359"/>
        <v>13</v>
      </c>
      <c r="E964" s="5" t="str">
        <f t="shared" si="357"/>
        <v>62--</v>
      </c>
      <c r="F964" s="5" t="str">
        <f>VLOOKUP(E964,Vlookups!K:M,3,FALSE)</f>
        <v>Op Exp</v>
      </c>
      <c r="G964" s="5" t="str">
        <f t="shared" si="360"/>
        <v>6299</v>
      </c>
      <c r="H964" s="5" t="str">
        <f t="shared" si="361"/>
        <v>MISC. CONTRACTED SERVICE</v>
      </c>
      <c r="I964" s="5" t="str">
        <f t="shared" si="362"/>
        <v>999</v>
      </c>
      <c r="J964" s="5" t="str">
        <f>VLOOKUP(I964,Vlookups!A:D,2,FALSE)</f>
        <v>CHARTER WIDE</v>
      </c>
      <c r="K964" s="5" t="str">
        <f>VLOOKUP(I964,Vlookups!A:D,3,FALSE)</f>
        <v>CHARTER WIDE</v>
      </c>
      <c r="L964" s="5" t="str">
        <f t="shared" si="363"/>
        <v>99</v>
      </c>
      <c r="M964" s="5" t="str">
        <f t="shared" si="364"/>
        <v>850</v>
      </c>
      <c r="N964" s="5" t="str">
        <f>VLOOKUP(M964,Vlookups!G:I,2,FALSE)</f>
        <v>DEPUTY SUPT ACADEMICS/STU SERV</v>
      </c>
      <c r="O964" s="5" t="str">
        <f>VLOOKUP(M964,Vlookups!G:I,3,FALSE)</f>
        <v>DSASS</v>
      </c>
      <c r="P964" s="6">
        <f t="shared" si="365"/>
        <v>0</v>
      </c>
      <c r="Q964" s="6">
        <f t="shared" si="366"/>
        <v>3750</v>
      </c>
      <c r="R964" s="6">
        <f t="shared" si="367"/>
        <v>0</v>
      </c>
      <c r="S964" s="6">
        <f t="shared" si="368"/>
        <v>0</v>
      </c>
      <c r="T964" s="6">
        <f t="shared" si="369"/>
        <v>0</v>
      </c>
      <c r="U964" t="s">
        <v>1005</v>
      </c>
      <c r="V964" t="s">
        <v>49</v>
      </c>
      <c r="W964" s="2">
        <v>0</v>
      </c>
      <c r="X964" s="2">
        <v>3750</v>
      </c>
      <c r="Y964" s="2">
        <v>0</v>
      </c>
      <c r="Z964" s="3">
        <v>-3750</v>
      </c>
      <c r="AA964" s="2">
        <v>0</v>
      </c>
      <c r="AB964" s="2">
        <v>0</v>
      </c>
    </row>
    <row r="965" spans="1:28">
      <c r="A965" s="5" t="str">
        <f t="shared" si="358"/>
        <v>288</v>
      </c>
      <c r="B965" s="5" t="str">
        <f>VLOOKUP(A965,Vlookups!O:P,2,FALSE)</f>
        <v>FED/GRANT</v>
      </c>
      <c r="C965" s="5" t="str">
        <f t="shared" si="356"/>
        <v>E</v>
      </c>
      <c r="D965" s="5" t="str">
        <f t="shared" si="359"/>
        <v>13</v>
      </c>
      <c r="E965" s="5" t="str">
        <f t="shared" si="357"/>
        <v>62--</v>
      </c>
      <c r="F965" s="5" t="str">
        <f>VLOOKUP(E965,Vlookups!K:M,3,FALSE)</f>
        <v>Op Exp</v>
      </c>
      <c r="G965" s="5" t="str">
        <f t="shared" si="360"/>
        <v>6299</v>
      </c>
      <c r="H965" s="5" t="str">
        <f t="shared" si="361"/>
        <v>MISC. CONTRACTED SERVICE</v>
      </c>
      <c r="I965" s="5" t="str">
        <f t="shared" si="362"/>
        <v>999</v>
      </c>
      <c r="J965" s="5" t="str">
        <f>VLOOKUP(I965,Vlookups!A:D,2,FALSE)</f>
        <v>CHARTER WIDE</v>
      </c>
      <c r="K965" s="5" t="str">
        <f>VLOOKUP(I965,Vlookups!A:D,3,FALSE)</f>
        <v>CHARTER WIDE</v>
      </c>
      <c r="L965" s="5" t="str">
        <f t="shared" si="363"/>
        <v>99</v>
      </c>
      <c r="M965" s="5" t="str">
        <f t="shared" si="364"/>
        <v>DD2</v>
      </c>
      <c r="N965" s="5" t="str">
        <f>VLOOKUP(M965,Vlookups!G:I,2,FALSE)</f>
        <v>DODEA 2</v>
      </c>
      <c r="O965" s="5" t="str">
        <f>VLOOKUP(M965,Vlookups!G:I,3,FALSE)</f>
        <v>FED</v>
      </c>
      <c r="P965" s="6">
        <f t="shared" si="365"/>
        <v>25000</v>
      </c>
      <c r="Q965" s="6">
        <f t="shared" si="366"/>
        <v>0</v>
      </c>
      <c r="R965" s="6">
        <f t="shared" si="367"/>
        <v>0</v>
      </c>
      <c r="S965" s="6">
        <f t="shared" si="368"/>
        <v>0</v>
      </c>
      <c r="T965" s="6">
        <f t="shared" si="369"/>
        <v>-25000</v>
      </c>
      <c r="U965" t="s">
        <v>1006</v>
      </c>
      <c r="V965" t="s">
        <v>49</v>
      </c>
      <c r="W965" s="2">
        <v>25000</v>
      </c>
      <c r="X965" s="2">
        <v>0</v>
      </c>
      <c r="Y965" s="2">
        <v>0</v>
      </c>
      <c r="Z965" s="2">
        <v>25000</v>
      </c>
      <c r="AA965" s="2">
        <v>0</v>
      </c>
      <c r="AB965" s="3">
        <v>-25000</v>
      </c>
    </row>
    <row r="966" spans="1:28">
      <c r="A966" s="5" t="str">
        <f t="shared" si="358"/>
        <v>288</v>
      </c>
      <c r="B966" s="5" t="str">
        <f>VLOOKUP(A966,Vlookups!O:P,2,FALSE)</f>
        <v>FED/GRANT</v>
      </c>
      <c r="C966" s="5" t="str">
        <f t="shared" si="356"/>
        <v>E</v>
      </c>
      <c r="D966" s="5" t="str">
        <f t="shared" si="359"/>
        <v>13</v>
      </c>
      <c r="E966" s="5" t="str">
        <f t="shared" si="357"/>
        <v>62--</v>
      </c>
      <c r="F966" s="5" t="str">
        <f>VLOOKUP(E966,Vlookups!K:M,3,FALSE)</f>
        <v>Op Exp</v>
      </c>
      <c r="G966" s="5" t="str">
        <f t="shared" si="360"/>
        <v>6299</v>
      </c>
      <c r="H966" s="5" t="str">
        <f t="shared" si="361"/>
        <v>MISC. CONTRACTED SERVICE</v>
      </c>
      <c r="I966" s="5" t="str">
        <f t="shared" si="362"/>
        <v>999</v>
      </c>
      <c r="J966" s="5" t="str">
        <f>VLOOKUP(I966,Vlookups!A:D,2,FALSE)</f>
        <v>CHARTER WIDE</v>
      </c>
      <c r="K966" s="5" t="str">
        <f>VLOOKUP(I966,Vlookups!A:D,3,FALSE)</f>
        <v>CHARTER WIDE</v>
      </c>
      <c r="L966" s="5" t="str">
        <f t="shared" si="363"/>
        <v>99</v>
      </c>
      <c r="M966" s="5" t="str">
        <f t="shared" si="364"/>
        <v>DDA</v>
      </c>
      <c r="N966" s="5" t="str">
        <f>VLOOKUP(M966,Vlookups!G:I,2,FALSE)</f>
        <v>DODEA</v>
      </c>
      <c r="O966" s="5" t="str">
        <f>VLOOKUP(M966,Vlookups!G:I,3,FALSE)</f>
        <v>FED</v>
      </c>
      <c r="P966" s="6">
        <f t="shared" si="365"/>
        <v>200000</v>
      </c>
      <c r="Q966" s="6">
        <f t="shared" si="366"/>
        <v>0</v>
      </c>
      <c r="R966" s="6">
        <f t="shared" si="367"/>
        <v>1650</v>
      </c>
      <c r="S966" s="6">
        <f t="shared" si="368"/>
        <v>0</v>
      </c>
      <c r="T966" s="6">
        <f t="shared" si="369"/>
        <v>-200000</v>
      </c>
      <c r="U966" t="s">
        <v>1007</v>
      </c>
      <c r="V966" t="s">
        <v>49</v>
      </c>
      <c r="W966" s="2">
        <v>200000</v>
      </c>
      <c r="X966" s="2">
        <v>0</v>
      </c>
      <c r="Y966" s="2">
        <v>1650</v>
      </c>
      <c r="Z966" s="2">
        <v>198350</v>
      </c>
      <c r="AA966" s="2">
        <v>0</v>
      </c>
      <c r="AB966" s="3">
        <v>-200000</v>
      </c>
    </row>
    <row r="967" spans="1:28">
      <c r="A967" s="5" t="str">
        <f t="shared" si="358"/>
        <v>288</v>
      </c>
      <c r="B967" s="5" t="str">
        <f>VLOOKUP(A967,Vlookups!O:P,2,FALSE)</f>
        <v>FED/GRANT</v>
      </c>
      <c r="C967" s="5" t="str">
        <f t="shared" si="356"/>
        <v>E</v>
      </c>
      <c r="D967" s="5" t="str">
        <f t="shared" si="359"/>
        <v>13</v>
      </c>
      <c r="E967" s="5" t="str">
        <f t="shared" si="357"/>
        <v>63--</v>
      </c>
      <c r="F967" s="5" t="str">
        <f>VLOOKUP(E967,Vlookups!K:M,3,FALSE)</f>
        <v>Op Exp</v>
      </c>
      <c r="G967" s="5" t="str">
        <f t="shared" si="360"/>
        <v>6399</v>
      </c>
      <c r="H967" s="5" t="str">
        <f t="shared" si="361"/>
        <v>GENERAL SUPPLIES</v>
      </c>
      <c r="I967" s="5" t="str">
        <f t="shared" si="362"/>
        <v>999</v>
      </c>
      <c r="J967" s="5" t="str">
        <f>VLOOKUP(I967,Vlookups!A:D,2,FALSE)</f>
        <v>CHARTER WIDE</v>
      </c>
      <c r="K967" s="5" t="str">
        <f>VLOOKUP(I967,Vlookups!A:D,3,FALSE)</f>
        <v>CHARTER WIDE</v>
      </c>
      <c r="L967" s="5" t="str">
        <f t="shared" si="363"/>
        <v>99</v>
      </c>
      <c r="M967" s="5" t="str">
        <f t="shared" si="364"/>
        <v>DD2</v>
      </c>
      <c r="N967" s="5" t="str">
        <f>VLOOKUP(M967,Vlookups!G:I,2,FALSE)</f>
        <v>DODEA 2</v>
      </c>
      <c r="O967" s="5" t="str">
        <f>VLOOKUP(M967,Vlookups!G:I,3,FALSE)</f>
        <v>FED</v>
      </c>
      <c r="P967" s="6">
        <f t="shared" si="365"/>
        <v>21000</v>
      </c>
      <c r="Q967" s="6">
        <f t="shared" si="366"/>
        <v>0</v>
      </c>
      <c r="R967" s="6">
        <f t="shared" si="367"/>
        <v>0</v>
      </c>
      <c r="S967" s="6">
        <f t="shared" si="368"/>
        <v>0</v>
      </c>
      <c r="T967" s="6">
        <f t="shared" si="369"/>
        <v>-21000</v>
      </c>
      <c r="U967" t="s">
        <v>1008</v>
      </c>
      <c r="V967" t="s">
        <v>54</v>
      </c>
      <c r="W967" s="2">
        <v>21000</v>
      </c>
      <c r="X967" s="2">
        <v>0</v>
      </c>
      <c r="Y967" s="2">
        <v>0</v>
      </c>
      <c r="Z967" s="2">
        <v>21000</v>
      </c>
      <c r="AA967" s="2">
        <v>0</v>
      </c>
      <c r="AB967" s="3">
        <v>-21000</v>
      </c>
    </row>
    <row r="968" spans="1:28">
      <c r="A968" s="5" t="str">
        <f t="shared" si="358"/>
        <v>288</v>
      </c>
      <c r="B968" s="5" t="str">
        <f>VLOOKUP(A968,Vlookups!O:P,2,FALSE)</f>
        <v>FED/GRANT</v>
      </c>
      <c r="C968" s="5" t="str">
        <f t="shared" si="356"/>
        <v>E</v>
      </c>
      <c r="D968" s="5" t="str">
        <f t="shared" si="359"/>
        <v>13</v>
      </c>
      <c r="E968" s="5" t="str">
        <f t="shared" si="357"/>
        <v>64--</v>
      </c>
      <c r="F968" s="5" t="str">
        <f>VLOOKUP(E968,Vlookups!K:M,3,FALSE)</f>
        <v>Op Exp</v>
      </c>
      <c r="G968" s="5" t="str">
        <f t="shared" si="360"/>
        <v>6411</v>
      </c>
      <c r="H968" s="5" t="str">
        <f t="shared" si="361"/>
        <v>EMPLOYEE TRAVEL</v>
      </c>
      <c r="I968" s="5" t="str">
        <f t="shared" si="362"/>
        <v>002</v>
      </c>
      <c r="J968" s="5" t="str">
        <f>VLOOKUP(I968,Vlookups!A:D,2,FALSE)</f>
        <v>GARLAND MIDDLE SCHOOL</v>
      </c>
      <c r="K968" s="5" t="str">
        <f>VLOOKUP(I968,Vlookups!A:D,3,FALSE)</f>
        <v>GARLAND K8</v>
      </c>
      <c r="L968" s="5" t="str">
        <f t="shared" si="363"/>
        <v>99</v>
      </c>
      <c r="M968" s="5" t="str">
        <f t="shared" si="364"/>
        <v>ESF</v>
      </c>
      <c r="N968" s="5" t="str">
        <f>VLOOKUP(M968,Vlookups!G:I,2,FALSE)</f>
        <v>EFFECTIVE SCHOOL FRAMEWORKS</v>
      </c>
      <c r="O968" s="5" t="str">
        <f>VLOOKUP(M968,Vlookups!G:I,3,FALSE)</f>
        <v>FED</v>
      </c>
      <c r="P968" s="6">
        <f t="shared" si="365"/>
        <v>5334.86</v>
      </c>
      <c r="Q968" s="6">
        <f t="shared" si="366"/>
        <v>0</v>
      </c>
      <c r="R968" s="6">
        <f t="shared" si="367"/>
        <v>0</v>
      </c>
      <c r="S968" s="6">
        <f t="shared" si="368"/>
        <v>0</v>
      </c>
      <c r="T968" s="6">
        <f t="shared" si="369"/>
        <v>-5334.86</v>
      </c>
      <c r="U968" t="s">
        <v>1009</v>
      </c>
      <c r="V968" t="s">
        <v>56</v>
      </c>
      <c r="W968" s="2">
        <v>5334.86</v>
      </c>
      <c r="X968" s="2">
        <v>0</v>
      </c>
      <c r="Y968" s="2">
        <v>0</v>
      </c>
      <c r="Z968" s="2">
        <v>5334.86</v>
      </c>
      <c r="AA968" s="2">
        <v>0</v>
      </c>
      <c r="AB968" s="3">
        <v>-5334.86</v>
      </c>
    </row>
    <row r="969" spans="1:28">
      <c r="A969" s="5" t="str">
        <f t="shared" si="358"/>
        <v>288</v>
      </c>
      <c r="B969" s="5" t="str">
        <f>VLOOKUP(A969,Vlookups!O:P,2,FALSE)</f>
        <v>FED/GRANT</v>
      </c>
      <c r="C969" s="5" t="str">
        <f t="shared" si="356"/>
        <v>E</v>
      </c>
      <c r="D969" s="5" t="str">
        <f t="shared" si="359"/>
        <v>13</v>
      </c>
      <c r="E969" s="5" t="str">
        <f t="shared" si="357"/>
        <v>64--</v>
      </c>
      <c r="F969" s="5" t="str">
        <f>VLOOKUP(E969,Vlookups!K:M,3,FALSE)</f>
        <v>Op Exp</v>
      </c>
      <c r="G969" s="5" t="str">
        <f t="shared" si="360"/>
        <v>6411</v>
      </c>
      <c r="H969" s="5" t="str">
        <f t="shared" si="361"/>
        <v>EMPLOYEE TRAVEL</v>
      </c>
      <c r="I969" s="5" t="str">
        <f t="shared" si="362"/>
        <v>012</v>
      </c>
      <c r="J969" s="5" t="str">
        <f>VLOOKUP(I969,Vlookups!A:D,2,FALSE)</f>
        <v>NORTH RICHLAND HILLS ELEMENTAR</v>
      </c>
      <c r="K969" s="5" t="str">
        <f>VLOOKUP(I969,Vlookups!A:D,3,FALSE)</f>
        <v>NORTH RICHLAND HILLS K8</v>
      </c>
      <c r="L969" s="5" t="str">
        <f t="shared" si="363"/>
        <v>99</v>
      </c>
      <c r="M969" s="5" t="str">
        <f t="shared" si="364"/>
        <v>ESF</v>
      </c>
      <c r="N969" s="5" t="str">
        <f>VLOOKUP(M969,Vlookups!G:I,2,FALSE)</f>
        <v>EFFECTIVE SCHOOL FRAMEWORKS</v>
      </c>
      <c r="O969" s="5" t="str">
        <f>VLOOKUP(M969,Vlookups!G:I,3,FALSE)</f>
        <v>FED</v>
      </c>
      <c r="P969" s="6">
        <f t="shared" si="365"/>
        <v>5334.86</v>
      </c>
      <c r="Q969" s="6">
        <f t="shared" si="366"/>
        <v>0</v>
      </c>
      <c r="R969" s="6">
        <f t="shared" si="367"/>
        <v>0</v>
      </c>
      <c r="S969" s="6">
        <f t="shared" si="368"/>
        <v>0</v>
      </c>
      <c r="T969" s="6">
        <f t="shared" si="369"/>
        <v>-5334.86</v>
      </c>
      <c r="U969" t="s">
        <v>1010</v>
      </c>
      <c r="V969" t="s">
        <v>56</v>
      </c>
      <c r="W969" s="2">
        <v>5334.86</v>
      </c>
      <c r="X969" s="2">
        <v>0</v>
      </c>
      <c r="Y969" s="2">
        <v>0</v>
      </c>
      <c r="Z969" s="2">
        <v>5334.86</v>
      </c>
      <c r="AA969" s="2">
        <v>0</v>
      </c>
      <c r="AB969" s="3">
        <v>-5334.86</v>
      </c>
    </row>
    <row r="970" spans="1:28">
      <c r="A970" s="5" t="str">
        <f t="shared" si="358"/>
        <v>288</v>
      </c>
      <c r="B970" s="5" t="str">
        <f>VLOOKUP(A970,Vlookups!O:P,2,FALSE)</f>
        <v>FED/GRANT</v>
      </c>
      <c r="C970" s="5" t="str">
        <f t="shared" si="356"/>
        <v>E</v>
      </c>
      <c r="D970" s="5" t="str">
        <f t="shared" si="359"/>
        <v>13</v>
      </c>
      <c r="E970" s="5" t="str">
        <f t="shared" si="357"/>
        <v>64--</v>
      </c>
      <c r="F970" s="5" t="str">
        <f>VLOOKUP(E970,Vlookups!K:M,3,FALSE)</f>
        <v>Op Exp</v>
      </c>
      <c r="G970" s="5" t="str">
        <f t="shared" si="360"/>
        <v>6411</v>
      </c>
      <c r="H970" s="5" t="str">
        <f t="shared" si="361"/>
        <v>EMPLOYEE TRAVEL</v>
      </c>
      <c r="I970" s="5" t="str">
        <f t="shared" si="362"/>
        <v>013</v>
      </c>
      <c r="J970" s="5" t="str">
        <f>VLOOKUP(I970,Vlookups!A:D,2,FALSE)</f>
        <v>NORTH RICHLAND HILLS MIDDLE SC</v>
      </c>
      <c r="K970" s="5" t="str">
        <f>VLOOKUP(I970,Vlookups!A:D,3,FALSE)</f>
        <v>NORTH RICHLAND HILLS K8</v>
      </c>
      <c r="L970" s="5" t="str">
        <f t="shared" si="363"/>
        <v>99</v>
      </c>
      <c r="M970" s="5" t="str">
        <f t="shared" si="364"/>
        <v>ESF</v>
      </c>
      <c r="N970" s="5" t="str">
        <f>VLOOKUP(M970,Vlookups!G:I,2,FALSE)</f>
        <v>EFFECTIVE SCHOOL FRAMEWORKS</v>
      </c>
      <c r="O970" s="5" t="str">
        <f>VLOOKUP(M970,Vlookups!G:I,3,FALSE)</f>
        <v>FED</v>
      </c>
      <c r="P970" s="6">
        <f t="shared" si="365"/>
        <v>5334.86</v>
      </c>
      <c r="Q970" s="6">
        <f t="shared" si="366"/>
        <v>0</v>
      </c>
      <c r="R970" s="6">
        <f t="shared" si="367"/>
        <v>0</v>
      </c>
      <c r="S970" s="6">
        <f t="shared" si="368"/>
        <v>0</v>
      </c>
      <c r="T970" s="6">
        <f t="shared" si="369"/>
        <v>-5334.86</v>
      </c>
      <c r="U970" t="s">
        <v>1011</v>
      </c>
      <c r="V970" t="s">
        <v>56</v>
      </c>
      <c r="W970" s="2">
        <v>5334.86</v>
      </c>
      <c r="X970" s="2">
        <v>0</v>
      </c>
      <c r="Y970" s="2">
        <v>0</v>
      </c>
      <c r="Z970" s="2">
        <v>5334.86</v>
      </c>
      <c r="AA970" s="2">
        <v>0</v>
      </c>
      <c r="AB970" s="3">
        <v>-5334.86</v>
      </c>
    </row>
    <row r="971" spans="1:28">
      <c r="A971" s="5" t="str">
        <f t="shared" si="358"/>
        <v>288</v>
      </c>
      <c r="B971" s="5" t="str">
        <f>VLOOKUP(A971,Vlookups!O:P,2,FALSE)</f>
        <v>FED/GRANT</v>
      </c>
      <c r="C971" s="5" t="str">
        <f t="shared" si="356"/>
        <v>E</v>
      </c>
      <c r="D971" s="5" t="str">
        <f t="shared" si="359"/>
        <v>13</v>
      </c>
      <c r="E971" s="5" t="str">
        <f t="shared" si="357"/>
        <v>64--</v>
      </c>
      <c r="F971" s="5" t="str">
        <f>VLOOKUP(E971,Vlookups!K:M,3,FALSE)</f>
        <v>Op Exp</v>
      </c>
      <c r="G971" s="5" t="str">
        <f t="shared" si="360"/>
        <v>6411</v>
      </c>
      <c r="H971" s="5" t="str">
        <f t="shared" si="361"/>
        <v>EMPLOYEE TRAVEL</v>
      </c>
      <c r="I971" s="5" t="str">
        <f t="shared" si="362"/>
        <v>017</v>
      </c>
      <c r="J971" s="5" t="str">
        <f>VLOOKUP(I971,Vlookups!A:D,2,FALSE)</f>
        <v>WESTPARK MIDDLE SCHOOL</v>
      </c>
      <c r="K971" s="5" t="str">
        <f>VLOOKUP(I971,Vlookups!A:D,3,FALSE)</f>
        <v>WESTPARK K8</v>
      </c>
      <c r="L971" s="5" t="str">
        <f t="shared" si="363"/>
        <v>99</v>
      </c>
      <c r="M971" s="5" t="str">
        <f t="shared" si="364"/>
        <v>ESF</v>
      </c>
      <c r="N971" s="5" t="str">
        <f>VLOOKUP(M971,Vlookups!G:I,2,FALSE)</f>
        <v>EFFECTIVE SCHOOL FRAMEWORKS</v>
      </c>
      <c r="O971" s="5" t="str">
        <f>VLOOKUP(M971,Vlookups!G:I,3,FALSE)</f>
        <v>FED</v>
      </c>
      <c r="P971" s="6">
        <f t="shared" si="365"/>
        <v>5334.86</v>
      </c>
      <c r="Q971" s="6">
        <f t="shared" si="366"/>
        <v>0</v>
      </c>
      <c r="R971" s="6">
        <f t="shared" si="367"/>
        <v>0</v>
      </c>
      <c r="S971" s="6">
        <f t="shared" si="368"/>
        <v>0</v>
      </c>
      <c r="T971" s="6">
        <f t="shared" si="369"/>
        <v>-5334.86</v>
      </c>
      <c r="U971" t="s">
        <v>1012</v>
      </c>
      <c r="V971" t="s">
        <v>56</v>
      </c>
      <c r="W971" s="2">
        <v>5334.86</v>
      </c>
      <c r="X971" s="2">
        <v>0</v>
      </c>
      <c r="Y971" s="2">
        <v>0</v>
      </c>
      <c r="Z971" s="2">
        <v>5334.86</v>
      </c>
      <c r="AA971" s="2">
        <v>0</v>
      </c>
      <c r="AB971" s="3">
        <v>-5334.86</v>
      </c>
    </row>
    <row r="972" spans="1:28">
      <c r="A972" s="5" t="str">
        <f t="shared" si="358"/>
        <v>288</v>
      </c>
      <c r="B972" s="5" t="str">
        <f>VLOOKUP(A972,Vlookups!O:P,2,FALSE)</f>
        <v>FED/GRANT</v>
      </c>
      <c r="C972" s="5" t="str">
        <f t="shared" si="356"/>
        <v>E</v>
      </c>
      <c r="D972" s="5" t="str">
        <f t="shared" si="359"/>
        <v>13</v>
      </c>
      <c r="E972" s="5" t="str">
        <f t="shared" si="357"/>
        <v>64--</v>
      </c>
      <c r="F972" s="5" t="str">
        <f>VLOOKUP(E972,Vlookups!K:M,3,FALSE)</f>
        <v>Op Exp</v>
      </c>
      <c r="G972" s="5" t="str">
        <f t="shared" si="360"/>
        <v>6411</v>
      </c>
      <c r="H972" s="5" t="str">
        <f t="shared" si="361"/>
        <v>EMPLOYEE TRAVEL</v>
      </c>
      <c r="I972" s="5" t="str">
        <f t="shared" si="362"/>
        <v>019</v>
      </c>
      <c r="J972" s="5" t="str">
        <f>VLOOKUP(I972,Vlookups!A:D,2,FALSE)</f>
        <v>LANCASTER ELEMENTARY</v>
      </c>
      <c r="K972" s="5" t="str">
        <f>VLOOKUP(I972,Vlookups!A:D,3,FALSE)</f>
        <v>LANCASTER K8</v>
      </c>
      <c r="L972" s="5" t="str">
        <f t="shared" si="363"/>
        <v>99</v>
      </c>
      <c r="M972" s="5" t="str">
        <f t="shared" si="364"/>
        <v>ESF</v>
      </c>
      <c r="N972" s="5" t="str">
        <f>VLOOKUP(M972,Vlookups!G:I,2,FALSE)</f>
        <v>EFFECTIVE SCHOOL FRAMEWORKS</v>
      </c>
      <c r="O972" s="5" t="str">
        <f>VLOOKUP(M972,Vlookups!G:I,3,FALSE)</f>
        <v>FED</v>
      </c>
      <c r="P972" s="6">
        <f t="shared" si="365"/>
        <v>5334.86</v>
      </c>
      <c r="Q972" s="6">
        <f t="shared" si="366"/>
        <v>0</v>
      </c>
      <c r="R972" s="6">
        <f t="shared" si="367"/>
        <v>0</v>
      </c>
      <c r="S972" s="6">
        <f t="shared" si="368"/>
        <v>0</v>
      </c>
      <c r="T972" s="6">
        <f t="shared" si="369"/>
        <v>-5334.86</v>
      </c>
      <c r="U972" t="s">
        <v>1013</v>
      </c>
      <c r="V972" t="s">
        <v>56</v>
      </c>
      <c r="W972" s="2">
        <v>5334.86</v>
      </c>
      <c r="X972" s="2">
        <v>0</v>
      </c>
      <c r="Y972" s="2">
        <v>0</v>
      </c>
      <c r="Z972" s="2">
        <v>5334.86</v>
      </c>
      <c r="AA972" s="2">
        <v>0</v>
      </c>
      <c r="AB972" s="3">
        <v>-5334.86</v>
      </c>
    </row>
    <row r="973" spans="1:28">
      <c r="A973" s="5" t="str">
        <f t="shared" si="358"/>
        <v>288</v>
      </c>
      <c r="B973" s="5" t="str">
        <f>VLOOKUP(A973,Vlookups!O:P,2,FALSE)</f>
        <v>FED/GRANT</v>
      </c>
      <c r="C973" s="5" t="str">
        <f t="shared" si="356"/>
        <v>E</v>
      </c>
      <c r="D973" s="5" t="str">
        <f t="shared" si="359"/>
        <v>13</v>
      </c>
      <c r="E973" s="5" t="str">
        <f t="shared" si="357"/>
        <v>64--</v>
      </c>
      <c r="F973" s="5" t="str">
        <f>VLOOKUP(E973,Vlookups!K:M,3,FALSE)</f>
        <v>Op Exp</v>
      </c>
      <c r="G973" s="5" t="str">
        <f t="shared" si="360"/>
        <v>6411</v>
      </c>
      <c r="H973" s="5" t="str">
        <f t="shared" si="361"/>
        <v>EMPLOYEE TRAVEL</v>
      </c>
      <c r="I973" s="5" t="str">
        <f t="shared" si="362"/>
        <v>020</v>
      </c>
      <c r="J973" s="5" t="str">
        <f>VLOOKUP(I973,Vlookups!A:D,2,FALSE)</f>
        <v>LANCASTER MIDDLE SCHOOL</v>
      </c>
      <c r="K973" s="5" t="str">
        <f>VLOOKUP(I973,Vlookups!A:D,3,FALSE)</f>
        <v>LANCASTER K8</v>
      </c>
      <c r="L973" s="5" t="str">
        <f t="shared" si="363"/>
        <v>99</v>
      </c>
      <c r="M973" s="5" t="str">
        <f t="shared" si="364"/>
        <v>ESF</v>
      </c>
      <c r="N973" s="5" t="str">
        <f>VLOOKUP(M973,Vlookups!G:I,2,FALSE)</f>
        <v>EFFECTIVE SCHOOL FRAMEWORKS</v>
      </c>
      <c r="O973" s="5" t="str">
        <f>VLOOKUP(M973,Vlookups!G:I,3,FALSE)</f>
        <v>FED</v>
      </c>
      <c r="P973" s="6">
        <f t="shared" si="365"/>
        <v>5334.86</v>
      </c>
      <c r="Q973" s="6">
        <f t="shared" si="366"/>
        <v>0</v>
      </c>
      <c r="R973" s="6">
        <f t="shared" si="367"/>
        <v>0</v>
      </c>
      <c r="S973" s="6">
        <f t="shared" si="368"/>
        <v>0</v>
      </c>
      <c r="T973" s="6">
        <f t="shared" si="369"/>
        <v>-5334.86</v>
      </c>
      <c r="U973" t="s">
        <v>1014</v>
      </c>
      <c r="V973" t="s">
        <v>56</v>
      </c>
      <c r="W973" s="2">
        <v>5334.86</v>
      </c>
      <c r="X973" s="2">
        <v>0</v>
      </c>
      <c r="Y973" s="2">
        <v>0</v>
      </c>
      <c r="Z973" s="2">
        <v>5334.86</v>
      </c>
      <c r="AA973" s="2">
        <v>0</v>
      </c>
      <c r="AB973" s="3">
        <v>-5334.86</v>
      </c>
    </row>
    <row r="974" spans="1:28">
      <c r="A974" s="5" t="str">
        <f t="shared" si="358"/>
        <v>288</v>
      </c>
      <c r="B974" s="5" t="str">
        <f>VLOOKUP(A974,Vlookups!O:P,2,FALSE)</f>
        <v>FED/GRANT</v>
      </c>
      <c r="C974" s="5" t="str">
        <f t="shared" si="356"/>
        <v>E</v>
      </c>
      <c r="D974" s="5" t="str">
        <f t="shared" si="359"/>
        <v>13</v>
      </c>
      <c r="E974" s="5" t="str">
        <f t="shared" si="357"/>
        <v>64--</v>
      </c>
      <c r="F974" s="5" t="str">
        <f>VLOOKUP(E974,Vlookups!K:M,3,FALSE)</f>
        <v>Op Exp</v>
      </c>
      <c r="G974" s="5" t="str">
        <f t="shared" si="360"/>
        <v>6411</v>
      </c>
      <c r="H974" s="5" t="str">
        <f t="shared" si="361"/>
        <v>EMPLOYEE TRAVEL</v>
      </c>
      <c r="I974" s="5" t="str">
        <f t="shared" si="362"/>
        <v>021</v>
      </c>
      <c r="J974" s="5" t="str">
        <f>VLOOKUP(I974,Vlookups!A:D,2,FALSE)</f>
        <v>WOODHAVEN ELEMENTARY</v>
      </c>
      <c r="K974" s="5" t="str">
        <f>VLOOKUP(I974,Vlookups!A:D,3,FALSE)</f>
        <v>WOODHAVEN K8</v>
      </c>
      <c r="L974" s="5" t="str">
        <f t="shared" si="363"/>
        <v>99</v>
      </c>
      <c r="M974" s="5" t="str">
        <f t="shared" si="364"/>
        <v>ESF</v>
      </c>
      <c r="N974" s="5" t="str">
        <f>VLOOKUP(M974,Vlookups!G:I,2,FALSE)</f>
        <v>EFFECTIVE SCHOOL FRAMEWORKS</v>
      </c>
      <c r="O974" s="5" t="str">
        <f>VLOOKUP(M974,Vlookups!G:I,3,FALSE)</f>
        <v>FED</v>
      </c>
      <c r="P974" s="6">
        <f t="shared" si="365"/>
        <v>5334.86</v>
      </c>
      <c r="Q974" s="6">
        <f t="shared" si="366"/>
        <v>0</v>
      </c>
      <c r="R974" s="6">
        <f t="shared" si="367"/>
        <v>0</v>
      </c>
      <c r="S974" s="6">
        <f t="shared" si="368"/>
        <v>0</v>
      </c>
      <c r="T974" s="6">
        <f t="shared" si="369"/>
        <v>-5334.86</v>
      </c>
      <c r="U974" t="s">
        <v>1015</v>
      </c>
      <c r="V974" t="s">
        <v>56</v>
      </c>
      <c r="W974" s="2">
        <v>5334.86</v>
      </c>
      <c r="X974" s="2">
        <v>0</v>
      </c>
      <c r="Y974" s="2">
        <v>0</v>
      </c>
      <c r="Z974" s="2">
        <v>5334.86</v>
      </c>
      <c r="AA974" s="2">
        <v>0</v>
      </c>
      <c r="AB974" s="3">
        <v>-5334.86</v>
      </c>
    </row>
    <row r="975" spans="1:28">
      <c r="A975" s="5" t="str">
        <f t="shared" si="358"/>
        <v>288</v>
      </c>
      <c r="B975" s="5" t="str">
        <f>VLOOKUP(A975,Vlookups!O:P,2,FALSE)</f>
        <v>FED/GRANT</v>
      </c>
      <c r="C975" s="5" t="str">
        <f t="shared" si="356"/>
        <v>E</v>
      </c>
      <c r="D975" s="5" t="str">
        <f t="shared" si="359"/>
        <v>13</v>
      </c>
      <c r="E975" s="5" t="str">
        <f t="shared" si="357"/>
        <v>64--</v>
      </c>
      <c r="F975" s="5" t="str">
        <f>VLOOKUP(E975,Vlookups!K:M,3,FALSE)</f>
        <v>Op Exp</v>
      </c>
      <c r="G975" s="5" t="str">
        <f t="shared" si="360"/>
        <v>6411</v>
      </c>
      <c r="H975" s="5" t="str">
        <f t="shared" si="361"/>
        <v>EMPLOYEE TRAVEL</v>
      </c>
      <c r="I975" s="5" t="str">
        <f t="shared" si="362"/>
        <v>022</v>
      </c>
      <c r="J975" s="5" t="str">
        <f>VLOOKUP(I975,Vlookups!A:D,2,FALSE)</f>
        <v>WOODHAVEN MIDDLE SCHOOL</v>
      </c>
      <c r="K975" s="5" t="str">
        <f>VLOOKUP(I975,Vlookups!A:D,3,FALSE)</f>
        <v>WOODHAVEN K8</v>
      </c>
      <c r="L975" s="5" t="str">
        <f t="shared" si="363"/>
        <v>99</v>
      </c>
      <c r="M975" s="5" t="str">
        <f t="shared" si="364"/>
        <v>ESF</v>
      </c>
      <c r="N975" s="5" t="str">
        <f>VLOOKUP(M975,Vlookups!G:I,2,FALSE)</f>
        <v>EFFECTIVE SCHOOL FRAMEWORKS</v>
      </c>
      <c r="O975" s="5" t="str">
        <f>VLOOKUP(M975,Vlookups!G:I,3,FALSE)</f>
        <v>FED</v>
      </c>
      <c r="P975" s="6">
        <f t="shared" si="365"/>
        <v>5334.86</v>
      </c>
      <c r="Q975" s="6">
        <f t="shared" si="366"/>
        <v>0</v>
      </c>
      <c r="R975" s="6">
        <f t="shared" si="367"/>
        <v>0</v>
      </c>
      <c r="S975" s="6">
        <f t="shared" si="368"/>
        <v>0</v>
      </c>
      <c r="T975" s="6">
        <f t="shared" si="369"/>
        <v>-5334.86</v>
      </c>
      <c r="U975" t="s">
        <v>1016</v>
      </c>
      <c r="V975" t="s">
        <v>56</v>
      </c>
      <c r="W975" s="2">
        <v>5334.86</v>
      </c>
      <c r="X975" s="2">
        <v>0</v>
      </c>
      <c r="Y975" s="2">
        <v>0</v>
      </c>
      <c r="Z975" s="2">
        <v>5334.86</v>
      </c>
      <c r="AA975" s="2">
        <v>0</v>
      </c>
      <c r="AB975" s="3">
        <v>-5334.86</v>
      </c>
    </row>
    <row r="976" spans="1:28">
      <c r="A976" s="5" t="str">
        <f t="shared" si="358"/>
        <v>288</v>
      </c>
      <c r="B976" s="5" t="str">
        <f>VLOOKUP(A976,Vlookups!O:P,2,FALSE)</f>
        <v>FED/GRANT</v>
      </c>
      <c r="C976" s="5" t="str">
        <f t="shared" si="356"/>
        <v>E</v>
      </c>
      <c r="D976" s="5" t="str">
        <f t="shared" si="359"/>
        <v>13</v>
      </c>
      <c r="E976" s="5" t="str">
        <f t="shared" si="357"/>
        <v>64--</v>
      </c>
      <c r="F976" s="5" t="str">
        <f>VLOOKUP(E976,Vlookups!K:M,3,FALSE)</f>
        <v>Op Exp</v>
      </c>
      <c r="G976" s="5" t="str">
        <f t="shared" si="360"/>
        <v>6411</v>
      </c>
      <c r="H976" s="5" t="str">
        <f t="shared" si="361"/>
        <v>EMPLOYEE TRAVEL</v>
      </c>
      <c r="I976" s="5" t="str">
        <f t="shared" si="362"/>
        <v>023</v>
      </c>
      <c r="J976" s="5" t="str">
        <f>VLOOKUP(I976,Vlookups!A:D,2,FALSE)</f>
        <v>SAGINAW ELEMENTARY</v>
      </c>
      <c r="K976" s="5" t="str">
        <f>VLOOKUP(I976,Vlookups!A:D,3,FALSE)</f>
        <v>SAGINAW K8</v>
      </c>
      <c r="L976" s="5" t="str">
        <f t="shared" si="363"/>
        <v>99</v>
      </c>
      <c r="M976" s="5" t="str">
        <f t="shared" si="364"/>
        <v>ESF</v>
      </c>
      <c r="N976" s="5" t="str">
        <f>VLOOKUP(M976,Vlookups!G:I,2,FALSE)</f>
        <v>EFFECTIVE SCHOOL FRAMEWORKS</v>
      </c>
      <c r="O976" s="5" t="str">
        <f>VLOOKUP(M976,Vlookups!G:I,3,FALSE)</f>
        <v>FED</v>
      </c>
      <c r="P976" s="6">
        <f t="shared" si="365"/>
        <v>5334.86</v>
      </c>
      <c r="Q976" s="6">
        <f t="shared" si="366"/>
        <v>0</v>
      </c>
      <c r="R976" s="6">
        <f t="shared" si="367"/>
        <v>0</v>
      </c>
      <c r="S976" s="6">
        <f t="shared" si="368"/>
        <v>0</v>
      </c>
      <c r="T976" s="6">
        <f t="shared" si="369"/>
        <v>-5334.86</v>
      </c>
      <c r="U976" t="s">
        <v>1017</v>
      </c>
      <c r="V976" t="s">
        <v>56</v>
      </c>
      <c r="W976" s="2">
        <v>5334.86</v>
      </c>
      <c r="X976" s="2">
        <v>0</v>
      </c>
      <c r="Y976" s="2">
        <v>0</v>
      </c>
      <c r="Z976" s="2">
        <v>5334.86</v>
      </c>
      <c r="AA976" s="2">
        <v>0</v>
      </c>
      <c r="AB976" s="3">
        <v>-5334.86</v>
      </c>
    </row>
    <row r="977" spans="1:28">
      <c r="A977" s="5" t="str">
        <f t="shared" si="358"/>
        <v>288</v>
      </c>
      <c r="B977" s="5" t="str">
        <f>VLOOKUP(A977,Vlookups!O:P,2,FALSE)</f>
        <v>FED/GRANT</v>
      </c>
      <c r="C977" s="5" t="str">
        <f t="shared" si="356"/>
        <v>E</v>
      </c>
      <c r="D977" s="5" t="str">
        <f t="shared" si="359"/>
        <v>13</v>
      </c>
      <c r="E977" s="5" t="str">
        <f t="shared" si="357"/>
        <v>64--</v>
      </c>
      <c r="F977" s="5" t="str">
        <f>VLOOKUP(E977,Vlookups!K:M,3,FALSE)</f>
        <v>Op Exp</v>
      </c>
      <c r="G977" s="5" t="str">
        <f t="shared" si="360"/>
        <v>6411</v>
      </c>
      <c r="H977" s="5" t="str">
        <f t="shared" si="361"/>
        <v>EMPLOYEE TRAVEL</v>
      </c>
      <c r="I977" s="5" t="str">
        <f t="shared" si="362"/>
        <v>024</v>
      </c>
      <c r="J977" s="5" t="str">
        <f>VLOOKUP(I977,Vlookups!A:D,2,FALSE)</f>
        <v>SAGINAW MIDDLE SCHOOL</v>
      </c>
      <c r="K977" s="5" t="str">
        <f>VLOOKUP(I977,Vlookups!A:D,3,FALSE)</f>
        <v>SAGINAW K8</v>
      </c>
      <c r="L977" s="5" t="str">
        <f t="shared" si="363"/>
        <v>99</v>
      </c>
      <c r="M977" s="5" t="str">
        <f t="shared" si="364"/>
        <v>ESF</v>
      </c>
      <c r="N977" s="5" t="str">
        <f>VLOOKUP(M977,Vlookups!G:I,2,FALSE)</f>
        <v>EFFECTIVE SCHOOL FRAMEWORKS</v>
      </c>
      <c r="O977" s="5" t="str">
        <f>VLOOKUP(M977,Vlookups!G:I,3,FALSE)</f>
        <v>FED</v>
      </c>
      <c r="P977" s="6">
        <f t="shared" si="365"/>
        <v>5334.86</v>
      </c>
      <c r="Q977" s="6">
        <f t="shared" si="366"/>
        <v>0</v>
      </c>
      <c r="R977" s="6">
        <f t="shared" si="367"/>
        <v>0</v>
      </c>
      <c r="S977" s="6">
        <f t="shared" si="368"/>
        <v>0</v>
      </c>
      <c r="T977" s="6">
        <f t="shared" si="369"/>
        <v>-5334.86</v>
      </c>
      <c r="U977" t="s">
        <v>1018</v>
      </c>
      <c r="V977" t="s">
        <v>56</v>
      </c>
      <c r="W977" s="2">
        <v>5334.86</v>
      </c>
      <c r="X977" s="2">
        <v>0</v>
      </c>
      <c r="Y977" s="2">
        <v>0</v>
      </c>
      <c r="Z977" s="2">
        <v>5334.86</v>
      </c>
      <c r="AA977" s="2">
        <v>0</v>
      </c>
      <c r="AB977" s="3">
        <v>-5334.86</v>
      </c>
    </row>
    <row r="978" spans="1:28">
      <c r="A978" s="5" t="str">
        <f t="shared" ref="A978:A1001" si="370">LEFT(U978,3)</f>
        <v>288</v>
      </c>
      <c r="B978" s="5" t="str">
        <f>VLOOKUP(A978,Vlookups!O:P,2,FALSE)</f>
        <v>FED/GRANT</v>
      </c>
      <c r="C978" s="5" t="str">
        <f t="shared" ref="C978:C1001" si="371">RIGHT(LEFT(U978,5),1)</f>
        <v>E</v>
      </c>
      <c r="D978" s="5" t="str">
        <f t="shared" ref="D978:D1001" si="372">RIGHT(LEFT(U978,8),2)</f>
        <v>13</v>
      </c>
      <c r="E978" s="5" t="str">
        <f t="shared" ref="E978:E1001" si="373">CONCATENATE(LEFT(G978,2),"--")</f>
        <v>64--</v>
      </c>
      <c r="F978" s="5" t="str">
        <f>VLOOKUP(E978,Vlookups!K:M,3,FALSE)</f>
        <v>Op Exp</v>
      </c>
      <c r="G978" s="5" t="str">
        <f t="shared" ref="G978:G1001" si="374">MID(U978,10,4)</f>
        <v>6411</v>
      </c>
      <c r="H978" s="5" t="str">
        <f t="shared" ref="H978:H1001" si="375">V978</f>
        <v>EMPLOYEE TRAVEL</v>
      </c>
      <c r="I978" s="5" t="str">
        <f t="shared" ref="I978:I1001" si="376">LEFT(RIGHT(U978,12),3)</f>
        <v>025</v>
      </c>
      <c r="J978" s="5" t="str">
        <f>VLOOKUP(I978,Vlookups!A:D,2,FALSE)</f>
        <v>WINDMILL LAKES ELEMENTARY</v>
      </c>
      <c r="K978" s="5" t="str">
        <f>VLOOKUP(I978,Vlookups!A:D,3,FALSE)</f>
        <v>WINDMILL LAKES K8</v>
      </c>
      <c r="L978" s="5" t="str">
        <f t="shared" ref="L978:L1001" si="377">LEFT(RIGHT(U978,6),2)</f>
        <v>99</v>
      </c>
      <c r="M978" s="5" t="str">
        <f t="shared" ref="M978:M1001" si="378">RIGHT(U978,3)</f>
        <v>ESF</v>
      </c>
      <c r="N978" s="5" t="str">
        <f>VLOOKUP(M978,Vlookups!G:I,2,FALSE)</f>
        <v>EFFECTIVE SCHOOL FRAMEWORKS</v>
      </c>
      <c r="O978" s="5" t="str">
        <f>VLOOKUP(M978,Vlookups!G:I,3,FALSE)</f>
        <v>FED</v>
      </c>
      <c r="P978" s="6">
        <f t="shared" ref="P978:P1001" si="379">W978</f>
        <v>5334.86</v>
      </c>
      <c r="Q978" s="6">
        <f t="shared" ref="Q978:Q1001" si="380">X978</f>
        <v>0</v>
      </c>
      <c r="R978" s="6">
        <f t="shared" ref="R978:R1001" si="381">Y978</f>
        <v>0</v>
      </c>
      <c r="S978" s="6">
        <f t="shared" ref="S978:S1001" si="382">AA978</f>
        <v>0</v>
      </c>
      <c r="T978" s="6">
        <f t="shared" ref="T978:T1001" si="383">AB978</f>
        <v>-5334.86</v>
      </c>
      <c r="U978" t="s">
        <v>1019</v>
      </c>
      <c r="V978" t="s">
        <v>56</v>
      </c>
      <c r="W978" s="2">
        <v>5334.86</v>
      </c>
      <c r="X978" s="2">
        <v>0</v>
      </c>
      <c r="Y978" s="2">
        <v>0</v>
      </c>
      <c r="Z978" s="2">
        <v>5334.86</v>
      </c>
      <c r="AA978" s="2">
        <v>0</v>
      </c>
      <c r="AB978" s="3">
        <v>-5334.86</v>
      </c>
    </row>
    <row r="979" spans="1:28">
      <c r="A979" s="5" t="str">
        <f t="shared" si="370"/>
        <v>288</v>
      </c>
      <c r="B979" s="5" t="str">
        <f>VLOOKUP(A979,Vlookups!O:P,2,FALSE)</f>
        <v>FED/GRANT</v>
      </c>
      <c r="C979" s="5" t="str">
        <f t="shared" si="371"/>
        <v>E</v>
      </c>
      <c r="D979" s="5" t="str">
        <f t="shared" si="372"/>
        <v>13</v>
      </c>
      <c r="E979" s="5" t="str">
        <f t="shared" si="373"/>
        <v>64--</v>
      </c>
      <c r="F979" s="5" t="str">
        <f>VLOOKUP(E979,Vlookups!K:M,3,FALSE)</f>
        <v>Op Exp</v>
      </c>
      <c r="G979" s="5" t="str">
        <f t="shared" si="374"/>
        <v>6411</v>
      </c>
      <c r="H979" s="5" t="str">
        <f t="shared" si="375"/>
        <v>EMPLOYEE TRAVEL</v>
      </c>
      <c r="I979" s="5" t="str">
        <f t="shared" si="376"/>
        <v>026</v>
      </c>
      <c r="J979" s="5" t="str">
        <f>VLOOKUP(I979,Vlookups!A:D,2,FALSE)</f>
        <v>WM LAKES MIDDLE SCHOOL</v>
      </c>
      <c r="K979" s="5" t="str">
        <f>VLOOKUP(I979,Vlookups!A:D,3,FALSE)</f>
        <v>WINDMILL LAKES K8</v>
      </c>
      <c r="L979" s="5" t="str">
        <f t="shared" si="377"/>
        <v>99</v>
      </c>
      <c r="M979" s="5" t="str">
        <f t="shared" si="378"/>
        <v>ESF</v>
      </c>
      <c r="N979" s="5" t="str">
        <f>VLOOKUP(M979,Vlookups!G:I,2,FALSE)</f>
        <v>EFFECTIVE SCHOOL FRAMEWORKS</v>
      </c>
      <c r="O979" s="5" t="str">
        <f>VLOOKUP(M979,Vlookups!G:I,3,FALSE)</f>
        <v>FED</v>
      </c>
      <c r="P979" s="6">
        <f t="shared" si="379"/>
        <v>5334.86</v>
      </c>
      <c r="Q979" s="6">
        <f t="shared" si="380"/>
        <v>0</v>
      </c>
      <c r="R979" s="6">
        <f t="shared" si="381"/>
        <v>0</v>
      </c>
      <c r="S979" s="6">
        <f t="shared" si="382"/>
        <v>0</v>
      </c>
      <c r="T979" s="6">
        <f t="shared" si="383"/>
        <v>-5334.86</v>
      </c>
      <c r="U979" t="s">
        <v>1020</v>
      </c>
      <c r="V979" t="s">
        <v>56</v>
      </c>
      <c r="W979" s="2">
        <v>5334.86</v>
      </c>
      <c r="X979" s="2">
        <v>0</v>
      </c>
      <c r="Y979" s="2">
        <v>0</v>
      </c>
      <c r="Z979" s="2">
        <v>5334.86</v>
      </c>
      <c r="AA979" s="2">
        <v>0</v>
      </c>
      <c r="AB979" s="3">
        <v>-5334.86</v>
      </c>
    </row>
    <row r="980" spans="1:28">
      <c r="A980" s="5" t="str">
        <f t="shared" si="370"/>
        <v>288</v>
      </c>
      <c r="B980" s="5" t="str">
        <f>VLOOKUP(A980,Vlookups!O:P,2,FALSE)</f>
        <v>FED/GRANT</v>
      </c>
      <c r="C980" s="5" t="str">
        <f t="shared" si="371"/>
        <v>E</v>
      </c>
      <c r="D980" s="5" t="str">
        <f t="shared" si="372"/>
        <v>13</v>
      </c>
      <c r="E980" s="5" t="str">
        <f t="shared" si="373"/>
        <v>64--</v>
      </c>
      <c r="F980" s="5" t="str">
        <f>VLOOKUP(E980,Vlookups!K:M,3,FALSE)</f>
        <v>Op Exp</v>
      </c>
      <c r="G980" s="5" t="str">
        <f t="shared" si="374"/>
        <v>6411</v>
      </c>
      <c r="H980" s="5" t="str">
        <f t="shared" si="375"/>
        <v>EMPLOYEE TRAVEL</v>
      </c>
      <c r="I980" s="5" t="str">
        <f t="shared" si="376"/>
        <v>027</v>
      </c>
      <c r="J980" s="5" t="str">
        <f>VLOOKUP(I980,Vlookups!A:D,2,FALSE)</f>
        <v>HOUSTON OREM ELEMENTARY</v>
      </c>
      <c r="K980" s="5" t="str">
        <f>VLOOKUP(I980,Vlookups!A:D,3,FALSE)</f>
        <v>OREM K8</v>
      </c>
      <c r="L980" s="5" t="str">
        <f t="shared" si="377"/>
        <v>99</v>
      </c>
      <c r="M980" s="5" t="str">
        <f t="shared" si="378"/>
        <v>ESF</v>
      </c>
      <c r="N980" s="5" t="str">
        <f>VLOOKUP(M980,Vlookups!G:I,2,FALSE)</f>
        <v>EFFECTIVE SCHOOL FRAMEWORKS</v>
      </c>
      <c r="O980" s="5" t="str">
        <f>VLOOKUP(M980,Vlookups!G:I,3,FALSE)</f>
        <v>FED</v>
      </c>
      <c r="P980" s="6">
        <f t="shared" si="379"/>
        <v>5334.86</v>
      </c>
      <c r="Q980" s="6">
        <f t="shared" si="380"/>
        <v>0</v>
      </c>
      <c r="R980" s="6">
        <f t="shared" si="381"/>
        <v>0</v>
      </c>
      <c r="S980" s="6">
        <f t="shared" si="382"/>
        <v>0</v>
      </c>
      <c r="T980" s="6">
        <f t="shared" si="383"/>
        <v>-5334.86</v>
      </c>
      <c r="U980" t="s">
        <v>1021</v>
      </c>
      <c r="V980" t="s">
        <v>56</v>
      </c>
      <c r="W980" s="2">
        <v>5334.86</v>
      </c>
      <c r="X980" s="2">
        <v>0</v>
      </c>
      <c r="Y980" s="2">
        <v>0</v>
      </c>
      <c r="Z980" s="2">
        <v>5334.86</v>
      </c>
      <c r="AA980" s="2">
        <v>0</v>
      </c>
      <c r="AB980" s="3">
        <v>-5334.86</v>
      </c>
    </row>
    <row r="981" spans="1:28">
      <c r="A981" s="5" t="str">
        <f t="shared" si="370"/>
        <v>288</v>
      </c>
      <c r="B981" s="5" t="str">
        <f>VLOOKUP(A981,Vlookups!O:P,2,FALSE)</f>
        <v>FED/GRANT</v>
      </c>
      <c r="C981" s="5" t="str">
        <f t="shared" si="371"/>
        <v>E</v>
      </c>
      <c r="D981" s="5" t="str">
        <f t="shared" si="372"/>
        <v>13</v>
      </c>
      <c r="E981" s="5" t="str">
        <f t="shared" si="373"/>
        <v>64--</v>
      </c>
      <c r="F981" s="5" t="str">
        <f>VLOOKUP(E981,Vlookups!K:M,3,FALSE)</f>
        <v>Op Exp</v>
      </c>
      <c r="G981" s="5" t="str">
        <f t="shared" si="374"/>
        <v>6411</v>
      </c>
      <c r="H981" s="5" t="str">
        <f t="shared" si="375"/>
        <v>EMPLOYEE TRAVEL</v>
      </c>
      <c r="I981" s="5" t="str">
        <f t="shared" si="376"/>
        <v>028</v>
      </c>
      <c r="J981" s="5" t="str">
        <f>VLOOKUP(I981,Vlookups!A:D,2,FALSE)</f>
        <v>HOUSTON OREM MIDDLE SCHOOL</v>
      </c>
      <c r="K981" s="5" t="str">
        <f>VLOOKUP(I981,Vlookups!A:D,3,FALSE)</f>
        <v>OREM K8</v>
      </c>
      <c r="L981" s="5" t="str">
        <f t="shared" si="377"/>
        <v>99</v>
      </c>
      <c r="M981" s="5" t="str">
        <f t="shared" si="378"/>
        <v>ESF</v>
      </c>
      <c r="N981" s="5" t="str">
        <f>VLOOKUP(M981,Vlookups!G:I,2,FALSE)</f>
        <v>EFFECTIVE SCHOOL FRAMEWORKS</v>
      </c>
      <c r="O981" s="5" t="str">
        <f>VLOOKUP(M981,Vlookups!G:I,3,FALSE)</f>
        <v>FED</v>
      </c>
      <c r="P981" s="6">
        <f t="shared" si="379"/>
        <v>5334.86</v>
      </c>
      <c r="Q981" s="6">
        <f t="shared" si="380"/>
        <v>0</v>
      </c>
      <c r="R981" s="6">
        <f t="shared" si="381"/>
        <v>0</v>
      </c>
      <c r="S981" s="6">
        <f t="shared" si="382"/>
        <v>0</v>
      </c>
      <c r="T981" s="6">
        <f t="shared" si="383"/>
        <v>-5334.86</v>
      </c>
      <c r="U981" t="s">
        <v>1022</v>
      </c>
      <c r="V981" t="s">
        <v>56</v>
      </c>
      <c r="W981" s="2">
        <v>5334.86</v>
      </c>
      <c r="X981" s="2">
        <v>0</v>
      </c>
      <c r="Y981" s="2">
        <v>0</v>
      </c>
      <c r="Z981" s="2">
        <v>5334.86</v>
      </c>
      <c r="AA981" s="2">
        <v>0</v>
      </c>
      <c r="AB981" s="3">
        <v>-5334.86</v>
      </c>
    </row>
    <row r="982" spans="1:28">
      <c r="A982" s="5" t="str">
        <f t="shared" si="370"/>
        <v>288</v>
      </c>
      <c r="B982" s="5" t="str">
        <f>VLOOKUP(A982,Vlookups!O:P,2,FALSE)</f>
        <v>FED/GRANT</v>
      </c>
      <c r="C982" s="5" t="str">
        <f t="shared" si="371"/>
        <v>E</v>
      </c>
      <c r="D982" s="5" t="str">
        <f t="shared" si="372"/>
        <v>13</v>
      </c>
      <c r="E982" s="5" t="str">
        <f t="shared" si="373"/>
        <v>64--</v>
      </c>
      <c r="F982" s="5" t="str">
        <f>VLOOKUP(E982,Vlookups!K:M,3,FALSE)</f>
        <v>Op Exp</v>
      </c>
      <c r="G982" s="5" t="str">
        <f t="shared" si="374"/>
        <v>6411</v>
      </c>
      <c r="H982" s="5" t="str">
        <f t="shared" si="375"/>
        <v>EMPLOYEE TRAVEL</v>
      </c>
      <c r="I982" s="5" t="str">
        <f t="shared" si="376"/>
        <v>999</v>
      </c>
      <c r="J982" s="5" t="str">
        <f>VLOOKUP(I982,Vlookups!A:D,2,FALSE)</f>
        <v>CHARTER WIDE</v>
      </c>
      <c r="K982" s="5" t="str">
        <f>VLOOKUP(I982,Vlookups!A:D,3,FALSE)</f>
        <v>CHARTER WIDE</v>
      </c>
      <c r="L982" s="5" t="str">
        <f t="shared" si="377"/>
        <v>99</v>
      </c>
      <c r="M982" s="5" t="str">
        <f t="shared" si="378"/>
        <v>DDA</v>
      </c>
      <c r="N982" s="5" t="str">
        <f>VLOOKUP(M982,Vlookups!G:I,2,FALSE)</f>
        <v>DODEA</v>
      </c>
      <c r="O982" s="5" t="str">
        <f>VLOOKUP(M982,Vlookups!G:I,3,FALSE)</f>
        <v>FED</v>
      </c>
      <c r="P982" s="6">
        <f t="shared" si="379"/>
        <v>252016</v>
      </c>
      <c r="Q982" s="6">
        <f t="shared" si="380"/>
        <v>8600.65</v>
      </c>
      <c r="R982" s="6">
        <f t="shared" si="381"/>
        <v>4053.48</v>
      </c>
      <c r="S982" s="6">
        <f t="shared" si="382"/>
        <v>0</v>
      </c>
      <c r="T982" s="6">
        <f t="shared" si="383"/>
        <v>-252016</v>
      </c>
      <c r="U982" t="s">
        <v>1023</v>
      </c>
      <c r="V982" t="s">
        <v>56</v>
      </c>
      <c r="W982" s="2">
        <v>252016</v>
      </c>
      <c r="X982" s="2">
        <v>8600.65</v>
      </c>
      <c r="Y982" s="2">
        <v>4053.48</v>
      </c>
      <c r="Z982" s="2">
        <v>239361.87</v>
      </c>
      <c r="AA982" s="2">
        <v>0</v>
      </c>
      <c r="AB982" s="3">
        <v>-252016</v>
      </c>
    </row>
    <row r="983" spans="1:28">
      <c r="A983" s="5" t="str">
        <f t="shared" si="370"/>
        <v>288</v>
      </c>
      <c r="B983" s="5" t="str">
        <f>VLOOKUP(A983,Vlookups!O:P,2,FALSE)</f>
        <v>FED/GRANT</v>
      </c>
      <c r="C983" s="5" t="str">
        <f t="shared" si="371"/>
        <v>E</v>
      </c>
      <c r="D983" s="5" t="str">
        <f t="shared" si="372"/>
        <v>13</v>
      </c>
      <c r="E983" s="5" t="str">
        <f t="shared" si="373"/>
        <v>64--</v>
      </c>
      <c r="F983" s="5" t="str">
        <f>VLOOKUP(E983,Vlookups!K:M,3,FALSE)</f>
        <v>Op Exp</v>
      </c>
      <c r="G983" s="5" t="str">
        <f t="shared" si="374"/>
        <v>6419</v>
      </c>
      <c r="H983" s="5" t="str">
        <f t="shared" si="375"/>
        <v>TRAVEL--NON-EMP</v>
      </c>
      <c r="I983" s="5" t="str">
        <f t="shared" si="376"/>
        <v>999</v>
      </c>
      <c r="J983" s="5" t="str">
        <f>VLOOKUP(I983,Vlookups!A:D,2,FALSE)</f>
        <v>CHARTER WIDE</v>
      </c>
      <c r="K983" s="5" t="str">
        <f>VLOOKUP(I983,Vlookups!A:D,3,FALSE)</f>
        <v>CHARTER WIDE</v>
      </c>
      <c r="L983" s="5" t="str">
        <f t="shared" si="377"/>
        <v>99</v>
      </c>
      <c r="M983" s="5" t="str">
        <f t="shared" si="378"/>
        <v>850</v>
      </c>
      <c r="N983" s="5" t="str">
        <f>VLOOKUP(M983,Vlookups!G:I,2,FALSE)</f>
        <v>DEPUTY SUPT ACADEMICS/STU SERV</v>
      </c>
      <c r="O983" s="5" t="str">
        <f>VLOOKUP(M983,Vlookups!G:I,3,FALSE)</f>
        <v>DSASS</v>
      </c>
      <c r="P983" s="6">
        <f t="shared" si="379"/>
        <v>0</v>
      </c>
      <c r="Q983" s="6">
        <f t="shared" si="380"/>
        <v>1250</v>
      </c>
      <c r="R983" s="6">
        <f t="shared" si="381"/>
        <v>0</v>
      </c>
      <c r="S983" s="6">
        <f t="shared" si="382"/>
        <v>0</v>
      </c>
      <c r="T983" s="6">
        <f t="shared" si="383"/>
        <v>0</v>
      </c>
      <c r="U983" t="s">
        <v>1024</v>
      </c>
      <c r="V983" t="s">
        <v>1025</v>
      </c>
      <c r="W983" s="2">
        <v>0</v>
      </c>
      <c r="X983" s="2">
        <v>1250</v>
      </c>
      <c r="Y983" s="2">
        <v>0</v>
      </c>
      <c r="Z983" s="3">
        <v>-1250</v>
      </c>
      <c r="AA983" s="2">
        <v>0</v>
      </c>
      <c r="AB983" s="2">
        <v>0</v>
      </c>
    </row>
    <row r="984" spans="1:28">
      <c r="A984" s="5" t="str">
        <f t="shared" si="370"/>
        <v>288</v>
      </c>
      <c r="B984" s="5" t="str">
        <f>VLOOKUP(A984,Vlookups!O:P,2,FALSE)</f>
        <v>FED/GRANT</v>
      </c>
      <c r="C984" s="5" t="str">
        <f t="shared" si="371"/>
        <v>E</v>
      </c>
      <c r="D984" s="5" t="str">
        <f t="shared" si="372"/>
        <v>13</v>
      </c>
      <c r="E984" s="5" t="str">
        <f t="shared" si="373"/>
        <v>64--</v>
      </c>
      <c r="F984" s="5" t="str">
        <f>VLOOKUP(E984,Vlookups!K:M,3,FALSE)</f>
        <v>Op Exp</v>
      </c>
      <c r="G984" s="5" t="str">
        <f t="shared" si="374"/>
        <v>6499</v>
      </c>
      <c r="H984" s="5" t="str">
        <f t="shared" si="375"/>
        <v>MISC OP COSTS</v>
      </c>
      <c r="I984" s="5" t="str">
        <f t="shared" si="376"/>
        <v>999</v>
      </c>
      <c r="J984" s="5" t="str">
        <f>VLOOKUP(I984,Vlookups!A:D,2,FALSE)</f>
        <v>CHARTER WIDE</v>
      </c>
      <c r="K984" s="5" t="str">
        <f>VLOOKUP(I984,Vlookups!A:D,3,FALSE)</f>
        <v>CHARTER WIDE</v>
      </c>
      <c r="L984" s="5" t="str">
        <f t="shared" si="377"/>
        <v>99</v>
      </c>
      <c r="M984" s="5" t="str">
        <f t="shared" si="378"/>
        <v>DD2</v>
      </c>
      <c r="N984" s="5" t="str">
        <f>VLOOKUP(M984,Vlookups!G:I,2,FALSE)</f>
        <v>DODEA 2</v>
      </c>
      <c r="O984" s="5" t="str">
        <f>VLOOKUP(M984,Vlookups!G:I,3,FALSE)</f>
        <v>FED</v>
      </c>
      <c r="P984" s="6">
        <f t="shared" si="379"/>
        <v>25202.17</v>
      </c>
      <c r="Q984" s="6">
        <f t="shared" si="380"/>
        <v>0</v>
      </c>
      <c r="R984" s="6">
        <f t="shared" si="381"/>
        <v>0</v>
      </c>
      <c r="S984" s="6">
        <f t="shared" si="382"/>
        <v>0</v>
      </c>
      <c r="T984" s="6">
        <f t="shared" si="383"/>
        <v>-25202.17</v>
      </c>
      <c r="U984" t="s">
        <v>1026</v>
      </c>
      <c r="V984" t="s">
        <v>183</v>
      </c>
      <c r="W984" s="2">
        <v>25202.17</v>
      </c>
      <c r="X984" s="2">
        <v>0</v>
      </c>
      <c r="Y984" s="2">
        <v>0</v>
      </c>
      <c r="Z984" s="2">
        <v>25202.17</v>
      </c>
      <c r="AA984" s="2">
        <v>0</v>
      </c>
      <c r="AB984" s="3">
        <v>-25202.17</v>
      </c>
    </row>
    <row r="985" spans="1:28">
      <c r="A985" s="5" t="str">
        <f t="shared" si="370"/>
        <v>288</v>
      </c>
      <c r="B985" s="5" t="str">
        <f>VLOOKUP(A985,Vlookups!O:P,2,FALSE)</f>
        <v>FED/GRANT</v>
      </c>
      <c r="C985" s="5" t="str">
        <f t="shared" si="371"/>
        <v>E</v>
      </c>
      <c r="D985" s="5" t="str">
        <f t="shared" si="372"/>
        <v>13</v>
      </c>
      <c r="E985" s="5" t="str">
        <f t="shared" si="373"/>
        <v>64--</v>
      </c>
      <c r="F985" s="5" t="str">
        <f>VLOOKUP(E985,Vlookups!K:M,3,FALSE)</f>
        <v>Op Exp</v>
      </c>
      <c r="G985" s="5" t="str">
        <f t="shared" si="374"/>
        <v>6499</v>
      </c>
      <c r="H985" s="5" t="str">
        <f t="shared" si="375"/>
        <v>MISC OP COSTS</v>
      </c>
      <c r="I985" s="5" t="str">
        <f t="shared" si="376"/>
        <v>999</v>
      </c>
      <c r="J985" s="5" t="str">
        <f>VLOOKUP(I985,Vlookups!A:D,2,FALSE)</f>
        <v>CHARTER WIDE</v>
      </c>
      <c r="K985" s="5" t="str">
        <f>VLOOKUP(I985,Vlookups!A:D,3,FALSE)</f>
        <v>CHARTER WIDE</v>
      </c>
      <c r="L985" s="5" t="str">
        <f t="shared" si="377"/>
        <v>99</v>
      </c>
      <c r="M985" s="5" t="str">
        <f t="shared" si="378"/>
        <v>ESF</v>
      </c>
      <c r="N985" s="5" t="str">
        <f>VLOOKUP(M985,Vlookups!G:I,2,FALSE)</f>
        <v>EFFECTIVE SCHOOL FRAMEWORKS</v>
      </c>
      <c r="O985" s="5" t="str">
        <f>VLOOKUP(M985,Vlookups!G:I,3,FALSE)</f>
        <v>FED</v>
      </c>
      <c r="P985" s="6">
        <f t="shared" si="379"/>
        <v>20000</v>
      </c>
      <c r="Q985" s="6">
        <f t="shared" si="380"/>
        <v>0</v>
      </c>
      <c r="R985" s="6">
        <f t="shared" si="381"/>
        <v>0</v>
      </c>
      <c r="S985" s="6">
        <f t="shared" si="382"/>
        <v>0</v>
      </c>
      <c r="T985" s="6">
        <f t="shared" si="383"/>
        <v>-20000</v>
      </c>
      <c r="U985" t="s">
        <v>1027</v>
      </c>
      <c r="V985" t="s">
        <v>183</v>
      </c>
      <c r="W985" s="2">
        <v>20000</v>
      </c>
      <c r="X985" s="2">
        <v>0</v>
      </c>
      <c r="Y985" s="2">
        <v>0</v>
      </c>
      <c r="Z985" s="2">
        <v>20000</v>
      </c>
      <c r="AA985" s="2">
        <v>0</v>
      </c>
      <c r="AB985" s="3">
        <v>-20000</v>
      </c>
    </row>
    <row r="986" spans="1:28">
      <c r="A986" s="5" t="str">
        <f t="shared" si="370"/>
        <v>288</v>
      </c>
      <c r="B986" s="5" t="str">
        <f>VLOOKUP(A986,Vlookups!O:P,2,FALSE)</f>
        <v>FED/GRANT</v>
      </c>
      <c r="C986" s="5" t="str">
        <f t="shared" si="371"/>
        <v>E</v>
      </c>
      <c r="D986" s="5" t="str">
        <f t="shared" si="372"/>
        <v>41</v>
      </c>
      <c r="E986" s="5" t="str">
        <f t="shared" si="373"/>
        <v>62--</v>
      </c>
      <c r="F986" s="5" t="str">
        <f>VLOOKUP(E986,Vlookups!K:M,3,FALSE)</f>
        <v>Op Exp</v>
      </c>
      <c r="G986" s="5" t="str">
        <f t="shared" si="374"/>
        <v>6299</v>
      </c>
      <c r="H986" s="5" t="str">
        <f t="shared" si="375"/>
        <v>MISC. CONTRACTED SERVICE</v>
      </c>
      <c r="I986" s="5" t="str">
        <f t="shared" si="376"/>
        <v>750</v>
      </c>
      <c r="J986" s="5" t="str">
        <f>VLOOKUP(I986,Vlookups!A:D,2,FALSE)</f>
        <v>BUSINESS OFFICE</v>
      </c>
      <c r="K986" s="5" t="str">
        <f>VLOOKUP(I986,Vlookups!A:D,3,FALSE)</f>
        <v>BUSINESS OFFICE</v>
      </c>
      <c r="L986" s="5" t="str">
        <f t="shared" si="377"/>
        <v>99</v>
      </c>
      <c r="M986" s="5" t="str">
        <f t="shared" si="378"/>
        <v>850</v>
      </c>
      <c r="N986" s="5" t="str">
        <f>VLOOKUP(M986,Vlookups!G:I,2,FALSE)</f>
        <v>DEPUTY SUPT ACADEMICS/STU SERV</v>
      </c>
      <c r="O986" s="5" t="str">
        <f>VLOOKUP(M986,Vlookups!G:I,3,FALSE)</f>
        <v>DSASS</v>
      </c>
      <c r="P986" s="6">
        <f t="shared" si="379"/>
        <v>0</v>
      </c>
      <c r="Q986" s="6">
        <f t="shared" si="380"/>
        <v>30000</v>
      </c>
      <c r="R986" s="6">
        <f t="shared" si="381"/>
        <v>0</v>
      </c>
      <c r="S986" s="6">
        <f t="shared" si="382"/>
        <v>0</v>
      </c>
      <c r="T986" s="6">
        <f t="shared" si="383"/>
        <v>0</v>
      </c>
      <c r="U986" t="s">
        <v>1028</v>
      </c>
      <c r="V986" t="s">
        <v>49</v>
      </c>
      <c r="W986" s="2">
        <v>0</v>
      </c>
      <c r="X986" s="2">
        <v>30000</v>
      </c>
      <c r="Y986" s="2">
        <v>0</v>
      </c>
      <c r="Z986" s="3">
        <v>-30000</v>
      </c>
      <c r="AA986" s="2">
        <v>0</v>
      </c>
      <c r="AB986" s="2">
        <v>0</v>
      </c>
    </row>
    <row r="987" spans="1:28">
      <c r="A987" s="5" t="str">
        <f t="shared" si="370"/>
        <v>288</v>
      </c>
      <c r="B987" s="5" t="str">
        <f>VLOOKUP(A987,Vlookups!O:P,2,FALSE)</f>
        <v>FED/GRANT</v>
      </c>
      <c r="C987" s="5" t="str">
        <f t="shared" si="371"/>
        <v>E</v>
      </c>
      <c r="D987" s="5" t="str">
        <f t="shared" si="372"/>
        <v>41</v>
      </c>
      <c r="E987" s="5" t="str">
        <f t="shared" si="373"/>
        <v>62--</v>
      </c>
      <c r="F987" s="5" t="str">
        <f>VLOOKUP(E987,Vlookups!K:M,3,FALSE)</f>
        <v>Op Exp</v>
      </c>
      <c r="G987" s="5" t="str">
        <f t="shared" si="374"/>
        <v>6299</v>
      </c>
      <c r="H987" s="5" t="str">
        <f t="shared" si="375"/>
        <v>MISC. CONTRACTED SERVICE</v>
      </c>
      <c r="I987" s="5" t="str">
        <f t="shared" si="376"/>
        <v>750</v>
      </c>
      <c r="J987" s="5" t="str">
        <f>VLOOKUP(I987,Vlookups!A:D,2,FALSE)</f>
        <v>BUSINESS OFFICE</v>
      </c>
      <c r="K987" s="5" t="str">
        <f>VLOOKUP(I987,Vlookups!A:D,3,FALSE)</f>
        <v>BUSINESS OFFICE</v>
      </c>
      <c r="L987" s="5" t="str">
        <f t="shared" si="377"/>
        <v>99</v>
      </c>
      <c r="M987" s="5" t="str">
        <f t="shared" si="378"/>
        <v>DDA</v>
      </c>
      <c r="N987" s="5" t="str">
        <f>VLOOKUP(M987,Vlookups!G:I,2,FALSE)</f>
        <v>DODEA</v>
      </c>
      <c r="O987" s="5" t="str">
        <f>VLOOKUP(M987,Vlookups!G:I,3,FALSE)</f>
        <v>FED</v>
      </c>
      <c r="P987" s="6">
        <f t="shared" si="379"/>
        <v>0</v>
      </c>
      <c r="Q987" s="6">
        <f t="shared" si="380"/>
        <v>0</v>
      </c>
      <c r="R987" s="6">
        <f t="shared" si="381"/>
        <v>13750</v>
      </c>
      <c r="S987" s="6">
        <f t="shared" si="382"/>
        <v>0</v>
      </c>
      <c r="T987" s="6">
        <f t="shared" si="383"/>
        <v>0</v>
      </c>
      <c r="U987" t="s">
        <v>1029</v>
      </c>
      <c r="V987" t="s">
        <v>49</v>
      </c>
      <c r="W987" s="2">
        <v>0</v>
      </c>
      <c r="X987" s="2">
        <v>0</v>
      </c>
      <c r="Y987" s="2">
        <v>13750</v>
      </c>
      <c r="Z987" s="3">
        <v>-13750</v>
      </c>
      <c r="AA987" s="2">
        <v>0</v>
      </c>
      <c r="AB987" s="2">
        <v>0</v>
      </c>
    </row>
    <row r="988" spans="1:28">
      <c r="A988" s="5" t="str">
        <f t="shared" si="370"/>
        <v>289</v>
      </c>
      <c r="B988" s="5" t="str">
        <f>VLOOKUP(A988,Vlookups!O:P,2,FALSE)</f>
        <v>FED/GRANT</v>
      </c>
      <c r="C988" s="5" t="str">
        <f t="shared" si="371"/>
        <v>E</v>
      </c>
      <c r="D988" s="5" t="str">
        <f t="shared" si="372"/>
        <v>11</v>
      </c>
      <c r="E988" s="5" t="str">
        <f t="shared" si="373"/>
        <v>62--</v>
      </c>
      <c r="F988" s="5" t="str">
        <f>VLOOKUP(E988,Vlookups!K:M,3,FALSE)</f>
        <v>Op Exp</v>
      </c>
      <c r="G988" s="5" t="str">
        <f t="shared" si="374"/>
        <v>6249</v>
      </c>
      <c r="H988" s="5" t="str">
        <f t="shared" si="375"/>
        <v>CONTRACTED MAINT/RPR</v>
      </c>
      <c r="I988" s="5" t="str">
        <f t="shared" si="376"/>
        <v>999</v>
      </c>
      <c r="J988" s="5" t="str">
        <f>VLOOKUP(I988,Vlookups!A:D,2,FALSE)</f>
        <v>CHARTER WIDE</v>
      </c>
      <c r="K988" s="5" t="str">
        <f>VLOOKUP(I988,Vlookups!A:D,3,FALSE)</f>
        <v>CHARTER WIDE</v>
      </c>
      <c r="L988" s="5" t="str">
        <f t="shared" si="377"/>
        <v>30</v>
      </c>
      <c r="M988" s="5" t="str">
        <f t="shared" si="378"/>
        <v>939</v>
      </c>
      <c r="N988" s="5" t="str">
        <f>VLOOKUP(M988,Vlookups!G:I,2,FALSE)</f>
        <v>INSTRUCTIONAL MATERIALS</v>
      </c>
      <c r="O988" s="5" t="str">
        <f>VLOOKUP(M988,Vlookups!G:I,3,FALSE)</f>
        <v>DSASS</v>
      </c>
      <c r="P988" s="6">
        <f t="shared" si="379"/>
        <v>47053</v>
      </c>
      <c r="Q988" s="6">
        <f t="shared" si="380"/>
        <v>0</v>
      </c>
      <c r="R988" s="6">
        <f t="shared" si="381"/>
        <v>0</v>
      </c>
      <c r="S988" s="6">
        <f t="shared" si="382"/>
        <v>0</v>
      </c>
      <c r="T988" s="6">
        <f t="shared" si="383"/>
        <v>-47053</v>
      </c>
      <c r="U988" t="s">
        <v>1030</v>
      </c>
      <c r="V988" t="s">
        <v>462</v>
      </c>
      <c r="W988" s="2">
        <v>47053</v>
      </c>
      <c r="X988" s="2">
        <v>0</v>
      </c>
      <c r="Y988" s="2">
        <v>0</v>
      </c>
      <c r="Z988" s="2">
        <v>47053</v>
      </c>
      <c r="AA988" s="2">
        <v>0</v>
      </c>
      <c r="AB988" s="3">
        <v>-47053</v>
      </c>
    </row>
    <row r="989" spans="1:28">
      <c r="A989" s="5" t="str">
        <f t="shared" si="370"/>
        <v>289</v>
      </c>
      <c r="B989" s="5" t="str">
        <f>VLOOKUP(A989,Vlookups!O:P,2,FALSE)</f>
        <v>FED/GRANT</v>
      </c>
      <c r="C989" s="5" t="str">
        <f t="shared" si="371"/>
        <v>E</v>
      </c>
      <c r="D989" s="5" t="str">
        <f t="shared" si="372"/>
        <v>11</v>
      </c>
      <c r="E989" s="5" t="str">
        <f t="shared" si="373"/>
        <v>62--</v>
      </c>
      <c r="F989" s="5" t="str">
        <f>VLOOKUP(E989,Vlookups!K:M,3,FALSE)</f>
        <v>Op Exp</v>
      </c>
      <c r="G989" s="5" t="str">
        <f t="shared" si="374"/>
        <v>6299</v>
      </c>
      <c r="H989" s="5" t="str">
        <f t="shared" si="375"/>
        <v>MISC. CONTRACTED SERVICE</v>
      </c>
      <c r="I989" s="5" t="str">
        <f t="shared" si="376"/>
        <v>006</v>
      </c>
      <c r="J989" s="5" t="str">
        <f>VLOOKUP(I989,Vlookups!A:D,2,FALSE)</f>
        <v>ARLINGTON HIGH SCHOOL</v>
      </c>
      <c r="K989" s="5" t="str">
        <f>VLOOKUP(I989,Vlookups!A:D,3,FALSE)</f>
        <v>ARLINGTON HS</v>
      </c>
      <c r="L989" s="5" t="str">
        <f t="shared" si="377"/>
        <v>30</v>
      </c>
      <c r="M989" s="5" t="str">
        <f t="shared" si="378"/>
        <v>872</v>
      </c>
      <c r="N989" s="5" t="str">
        <f>VLOOKUP(M989,Vlookups!G:I,2,FALSE)</f>
        <v>COUNSELORS</v>
      </c>
      <c r="O989" s="5" t="str">
        <f>VLOOKUP(M989,Vlookups!G:I,3,FALSE)</f>
        <v>DSASS</v>
      </c>
      <c r="P989" s="6">
        <f t="shared" si="379"/>
        <v>0</v>
      </c>
      <c r="Q989" s="6">
        <f t="shared" si="380"/>
        <v>0</v>
      </c>
      <c r="R989" s="6">
        <f t="shared" si="381"/>
        <v>1175</v>
      </c>
      <c r="S989" s="6">
        <f t="shared" si="382"/>
        <v>0</v>
      </c>
      <c r="T989" s="6">
        <f t="shared" si="383"/>
        <v>0</v>
      </c>
      <c r="U989" t="s">
        <v>1031</v>
      </c>
      <c r="V989" t="s">
        <v>49</v>
      </c>
      <c r="W989" s="2">
        <v>0</v>
      </c>
      <c r="X989" s="2">
        <v>0</v>
      </c>
      <c r="Y989" s="2">
        <v>1175</v>
      </c>
      <c r="Z989" s="3">
        <v>-1175</v>
      </c>
      <c r="AA989" s="2">
        <v>0</v>
      </c>
      <c r="AB989" s="2">
        <v>0</v>
      </c>
    </row>
    <row r="990" spans="1:28">
      <c r="A990" s="5" t="str">
        <f t="shared" si="370"/>
        <v>289</v>
      </c>
      <c r="B990" s="5" t="str">
        <f>VLOOKUP(A990,Vlookups!O:P,2,FALSE)</f>
        <v>FED/GRANT</v>
      </c>
      <c r="C990" s="5" t="str">
        <f t="shared" si="371"/>
        <v>E</v>
      </c>
      <c r="D990" s="5" t="str">
        <f t="shared" si="372"/>
        <v>11</v>
      </c>
      <c r="E990" s="5" t="str">
        <f t="shared" si="373"/>
        <v>62--</v>
      </c>
      <c r="F990" s="5" t="str">
        <f>VLOOKUP(E990,Vlookups!K:M,3,FALSE)</f>
        <v>Op Exp</v>
      </c>
      <c r="G990" s="5" t="str">
        <f t="shared" si="374"/>
        <v>6299</v>
      </c>
      <c r="H990" s="5" t="str">
        <f t="shared" si="375"/>
        <v>MISC. CONTRACTED SERVICE</v>
      </c>
      <c r="I990" s="5" t="str">
        <f t="shared" si="376"/>
        <v>009</v>
      </c>
      <c r="J990" s="5" t="str">
        <f>VLOOKUP(I990,Vlookups!A:D,2,FALSE)</f>
        <v>KELLER HIGH SCHOOL</v>
      </c>
      <c r="K990" s="5" t="str">
        <f>VLOOKUP(I990,Vlookups!A:D,3,FALSE)</f>
        <v>KELLER HS</v>
      </c>
      <c r="L990" s="5" t="str">
        <f t="shared" si="377"/>
        <v>30</v>
      </c>
      <c r="M990" s="5" t="str">
        <f t="shared" si="378"/>
        <v>872</v>
      </c>
      <c r="N990" s="5" t="str">
        <f>VLOOKUP(M990,Vlookups!G:I,2,FALSE)</f>
        <v>COUNSELORS</v>
      </c>
      <c r="O990" s="5" t="str">
        <f>VLOOKUP(M990,Vlookups!G:I,3,FALSE)</f>
        <v>DSASS</v>
      </c>
      <c r="P990" s="6">
        <f t="shared" si="379"/>
        <v>0</v>
      </c>
      <c r="Q990" s="6">
        <f t="shared" si="380"/>
        <v>0</v>
      </c>
      <c r="R990" s="6">
        <f t="shared" si="381"/>
        <v>1175</v>
      </c>
      <c r="S990" s="6">
        <f t="shared" si="382"/>
        <v>0</v>
      </c>
      <c r="T990" s="6">
        <f t="shared" si="383"/>
        <v>0</v>
      </c>
      <c r="U990" t="s">
        <v>1032</v>
      </c>
      <c r="V990" t="s">
        <v>49</v>
      </c>
      <c r="W990" s="2">
        <v>0</v>
      </c>
      <c r="X990" s="2">
        <v>0</v>
      </c>
      <c r="Y990" s="2">
        <v>1175</v>
      </c>
      <c r="Z990" s="3">
        <v>-1175</v>
      </c>
      <c r="AA990" s="2">
        <v>0</v>
      </c>
      <c r="AB990" s="2">
        <v>0</v>
      </c>
    </row>
    <row r="991" spans="1:28">
      <c r="A991" s="5" t="str">
        <f t="shared" si="370"/>
        <v>289</v>
      </c>
      <c r="B991" s="5" t="str">
        <f>VLOOKUP(A991,Vlookups!O:P,2,FALSE)</f>
        <v>FED/GRANT</v>
      </c>
      <c r="C991" s="5" t="str">
        <f t="shared" si="371"/>
        <v>E</v>
      </c>
      <c r="D991" s="5" t="str">
        <f t="shared" si="372"/>
        <v>11</v>
      </c>
      <c r="E991" s="5" t="str">
        <f t="shared" si="373"/>
        <v>62--</v>
      </c>
      <c r="F991" s="5" t="str">
        <f>VLOOKUP(E991,Vlookups!K:M,3,FALSE)</f>
        <v>Op Exp</v>
      </c>
      <c r="G991" s="5" t="str">
        <f t="shared" si="374"/>
        <v>6299</v>
      </c>
      <c r="H991" s="5" t="str">
        <f t="shared" si="375"/>
        <v>MISC. CONTRACTED SERVICE</v>
      </c>
      <c r="I991" s="5" t="str">
        <f t="shared" si="376"/>
        <v>014</v>
      </c>
      <c r="J991" s="5" t="str">
        <f>VLOOKUP(I991,Vlookups!A:D,2,FALSE)</f>
        <v>KATY ELEMENTARY SCHOOL</v>
      </c>
      <c r="K991" s="5" t="str">
        <f>VLOOKUP(I991,Vlookups!A:D,3,FALSE)</f>
        <v>KATY K8</v>
      </c>
      <c r="L991" s="5" t="str">
        <f t="shared" si="377"/>
        <v>30</v>
      </c>
      <c r="M991" s="5" t="str">
        <f t="shared" si="378"/>
        <v>872</v>
      </c>
      <c r="N991" s="5" t="str">
        <f>VLOOKUP(M991,Vlookups!G:I,2,FALSE)</f>
        <v>COUNSELORS</v>
      </c>
      <c r="O991" s="5" t="str">
        <f>VLOOKUP(M991,Vlookups!G:I,3,FALSE)</f>
        <v>DSASS</v>
      </c>
      <c r="P991" s="6">
        <f t="shared" si="379"/>
        <v>0</v>
      </c>
      <c r="Q991" s="6">
        <f t="shared" si="380"/>
        <v>0</v>
      </c>
      <c r="R991" s="6">
        <f t="shared" si="381"/>
        <v>325</v>
      </c>
      <c r="S991" s="6">
        <f t="shared" si="382"/>
        <v>0</v>
      </c>
      <c r="T991" s="6">
        <f t="shared" si="383"/>
        <v>0</v>
      </c>
      <c r="U991" t="s">
        <v>1033</v>
      </c>
      <c r="V991" t="s">
        <v>49</v>
      </c>
      <c r="W991" s="2">
        <v>0</v>
      </c>
      <c r="X991" s="2">
        <v>0</v>
      </c>
      <c r="Y991" s="2">
        <v>325</v>
      </c>
      <c r="Z991" s="3">
        <v>-325</v>
      </c>
      <c r="AA991" s="2">
        <v>0</v>
      </c>
      <c r="AB991" s="2">
        <v>0</v>
      </c>
    </row>
    <row r="992" spans="1:28">
      <c r="A992" s="5" t="str">
        <f t="shared" si="370"/>
        <v>289</v>
      </c>
      <c r="B992" s="5" t="str">
        <f>VLOOKUP(A992,Vlookups!O:P,2,FALSE)</f>
        <v>FED/GRANT</v>
      </c>
      <c r="C992" s="5" t="str">
        <f t="shared" si="371"/>
        <v>E</v>
      </c>
      <c r="D992" s="5" t="str">
        <f t="shared" si="372"/>
        <v>11</v>
      </c>
      <c r="E992" s="5" t="str">
        <f t="shared" si="373"/>
        <v>62--</v>
      </c>
      <c r="F992" s="5" t="str">
        <f>VLOOKUP(E992,Vlookups!K:M,3,FALSE)</f>
        <v>Op Exp</v>
      </c>
      <c r="G992" s="5" t="str">
        <f t="shared" si="374"/>
        <v>6299</v>
      </c>
      <c r="H992" s="5" t="str">
        <f t="shared" si="375"/>
        <v>MISC. CONTRACTED SERVICE</v>
      </c>
      <c r="I992" s="5" t="str">
        <f t="shared" si="376"/>
        <v>015</v>
      </c>
      <c r="J992" s="5" t="str">
        <f>VLOOKUP(I992,Vlookups!A:D,2,FALSE)</f>
        <v>KATY MIDDLE SCHOOL</v>
      </c>
      <c r="K992" s="5" t="str">
        <f>VLOOKUP(I992,Vlookups!A:D,3,FALSE)</f>
        <v>KATY K8</v>
      </c>
      <c r="L992" s="5" t="str">
        <f t="shared" si="377"/>
        <v>30</v>
      </c>
      <c r="M992" s="5" t="str">
        <f t="shared" si="378"/>
        <v>872</v>
      </c>
      <c r="N992" s="5" t="str">
        <f>VLOOKUP(M992,Vlookups!G:I,2,FALSE)</f>
        <v>COUNSELORS</v>
      </c>
      <c r="O992" s="5" t="str">
        <f>VLOOKUP(M992,Vlookups!G:I,3,FALSE)</f>
        <v>DSASS</v>
      </c>
      <c r="P992" s="6">
        <f t="shared" si="379"/>
        <v>0</v>
      </c>
      <c r="Q992" s="6">
        <f t="shared" si="380"/>
        <v>0</v>
      </c>
      <c r="R992" s="6">
        <f t="shared" si="381"/>
        <v>325</v>
      </c>
      <c r="S992" s="6">
        <f t="shared" si="382"/>
        <v>0</v>
      </c>
      <c r="T992" s="6">
        <f t="shared" si="383"/>
        <v>0</v>
      </c>
      <c r="U992" t="s">
        <v>1034</v>
      </c>
      <c r="V992" t="s">
        <v>49</v>
      </c>
      <c r="W992" s="2">
        <v>0</v>
      </c>
      <c r="X992" s="2">
        <v>0</v>
      </c>
      <c r="Y992" s="2">
        <v>325</v>
      </c>
      <c r="Z992" s="3">
        <v>-325</v>
      </c>
      <c r="AA992" s="2">
        <v>0</v>
      </c>
      <c r="AB992" s="2">
        <v>0</v>
      </c>
    </row>
    <row r="993" spans="1:28">
      <c r="A993" s="5" t="str">
        <f t="shared" si="370"/>
        <v>289</v>
      </c>
      <c r="B993" s="5" t="str">
        <f>VLOOKUP(A993,Vlookups!O:P,2,FALSE)</f>
        <v>FED/GRANT</v>
      </c>
      <c r="C993" s="5" t="str">
        <f t="shared" si="371"/>
        <v>E</v>
      </c>
      <c r="D993" s="5" t="str">
        <f t="shared" si="372"/>
        <v>11</v>
      </c>
      <c r="E993" s="5" t="str">
        <f t="shared" si="373"/>
        <v>62--</v>
      </c>
      <c r="F993" s="5" t="str">
        <f>VLOOKUP(E993,Vlookups!K:M,3,FALSE)</f>
        <v>Op Exp</v>
      </c>
      <c r="G993" s="5" t="str">
        <f t="shared" si="374"/>
        <v>6299</v>
      </c>
      <c r="H993" s="5" t="str">
        <f t="shared" si="375"/>
        <v>MISC. CONTRACTED SERVICE</v>
      </c>
      <c r="I993" s="5" t="str">
        <f t="shared" si="376"/>
        <v>032</v>
      </c>
      <c r="J993" s="5" t="str">
        <f>VLOOKUP(I993,Vlookups!A:D,2,FALSE)</f>
        <v>LANCASTER HS</v>
      </c>
      <c r="K993" s="5" t="str">
        <f>VLOOKUP(I993,Vlookups!A:D,3,FALSE)</f>
        <v>LANCASTER HS</v>
      </c>
      <c r="L993" s="5" t="str">
        <f t="shared" si="377"/>
        <v>30</v>
      </c>
      <c r="M993" s="5" t="str">
        <f t="shared" si="378"/>
        <v>872</v>
      </c>
      <c r="N993" s="5" t="str">
        <f>VLOOKUP(M993,Vlookups!G:I,2,FALSE)</f>
        <v>COUNSELORS</v>
      </c>
      <c r="O993" s="5" t="str">
        <f>VLOOKUP(M993,Vlookups!G:I,3,FALSE)</f>
        <v>DSASS</v>
      </c>
      <c r="P993" s="6">
        <f t="shared" si="379"/>
        <v>0</v>
      </c>
      <c r="Q993" s="6">
        <f t="shared" si="380"/>
        <v>0</v>
      </c>
      <c r="R993" s="6">
        <f t="shared" si="381"/>
        <v>587.5</v>
      </c>
      <c r="S993" s="6">
        <f t="shared" si="382"/>
        <v>0</v>
      </c>
      <c r="T993" s="6">
        <f t="shared" si="383"/>
        <v>0</v>
      </c>
      <c r="U993" t="s">
        <v>1035</v>
      </c>
      <c r="V993" t="s">
        <v>49</v>
      </c>
      <c r="W993" s="2">
        <v>0</v>
      </c>
      <c r="X993" s="2">
        <v>0</v>
      </c>
      <c r="Y993" s="2">
        <v>587.5</v>
      </c>
      <c r="Z993" s="3">
        <v>-587.5</v>
      </c>
      <c r="AA993" s="2">
        <v>0</v>
      </c>
      <c r="AB993" s="2">
        <v>0</v>
      </c>
    </row>
    <row r="994" spans="1:28">
      <c r="A994" s="5" t="str">
        <f t="shared" si="370"/>
        <v>289</v>
      </c>
      <c r="B994" s="5" t="str">
        <f>VLOOKUP(A994,Vlookups!O:P,2,FALSE)</f>
        <v>FED/GRANT</v>
      </c>
      <c r="C994" s="5" t="str">
        <f t="shared" si="371"/>
        <v>E</v>
      </c>
      <c r="D994" s="5" t="str">
        <f t="shared" si="372"/>
        <v>11</v>
      </c>
      <c r="E994" s="5" t="str">
        <f t="shared" si="373"/>
        <v>62--</v>
      </c>
      <c r="F994" s="5" t="str">
        <f>VLOOKUP(E994,Vlookups!K:M,3,FALSE)</f>
        <v>Op Exp</v>
      </c>
      <c r="G994" s="5" t="str">
        <f t="shared" si="374"/>
        <v>6299</v>
      </c>
      <c r="H994" s="5" t="str">
        <f t="shared" si="375"/>
        <v>MISC. CONTRACTED SERVICE</v>
      </c>
      <c r="I994" s="5" t="str">
        <f t="shared" si="376"/>
        <v>999</v>
      </c>
      <c r="J994" s="5" t="str">
        <f>VLOOKUP(I994,Vlookups!A:D,2,FALSE)</f>
        <v>CHARTER WIDE</v>
      </c>
      <c r="K994" s="5" t="str">
        <f>VLOOKUP(I994,Vlookups!A:D,3,FALSE)</f>
        <v>CHARTER WIDE</v>
      </c>
      <c r="L994" s="5" t="str">
        <f t="shared" si="377"/>
        <v>30</v>
      </c>
      <c r="M994" s="5" t="str">
        <f t="shared" si="378"/>
        <v>872</v>
      </c>
      <c r="N994" s="5" t="str">
        <f>VLOOKUP(M994,Vlookups!G:I,2,FALSE)</f>
        <v>COUNSELORS</v>
      </c>
      <c r="O994" s="5" t="str">
        <f>VLOOKUP(M994,Vlookups!G:I,3,FALSE)</f>
        <v>DSASS</v>
      </c>
      <c r="P994" s="6">
        <f t="shared" si="379"/>
        <v>0</v>
      </c>
      <c r="Q994" s="6">
        <f t="shared" si="380"/>
        <v>1386.25</v>
      </c>
      <c r="R994" s="6">
        <f t="shared" si="381"/>
        <v>67666.25</v>
      </c>
      <c r="S994" s="6">
        <f t="shared" si="382"/>
        <v>0</v>
      </c>
      <c r="T994" s="6">
        <f t="shared" si="383"/>
        <v>0</v>
      </c>
      <c r="U994" t="s">
        <v>1036</v>
      </c>
      <c r="V994" t="s">
        <v>49</v>
      </c>
      <c r="W994" s="2">
        <v>0</v>
      </c>
      <c r="X994" s="2">
        <v>1386.25</v>
      </c>
      <c r="Y994" s="2">
        <v>67666.25</v>
      </c>
      <c r="Z994" s="3">
        <v>-69052.5</v>
      </c>
      <c r="AA994" s="2">
        <v>0</v>
      </c>
      <c r="AB994" s="2">
        <v>0</v>
      </c>
    </row>
    <row r="995" spans="1:28">
      <c r="A995" s="5" t="str">
        <f t="shared" si="370"/>
        <v>289</v>
      </c>
      <c r="B995" s="5" t="str">
        <f>VLOOKUP(A995,Vlookups!O:P,2,FALSE)</f>
        <v>FED/GRANT</v>
      </c>
      <c r="C995" s="5" t="str">
        <f t="shared" si="371"/>
        <v>E</v>
      </c>
      <c r="D995" s="5" t="str">
        <f t="shared" si="372"/>
        <v>11</v>
      </c>
      <c r="E995" s="5" t="str">
        <f t="shared" si="373"/>
        <v>62--</v>
      </c>
      <c r="F995" s="5" t="str">
        <f>VLOOKUP(E995,Vlookups!K:M,3,FALSE)</f>
        <v>Op Exp</v>
      </c>
      <c r="G995" s="5" t="str">
        <f t="shared" si="374"/>
        <v>6299</v>
      </c>
      <c r="H995" s="5" t="str">
        <f t="shared" si="375"/>
        <v>MISC. CONTRACTED SERVICE</v>
      </c>
      <c r="I995" s="5" t="str">
        <f t="shared" si="376"/>
        <v>999</v>
      </c>
      <c r="J995" s="5" t="str">
        <f>VLOOKUP(I995,Vlookups!A:D,2,FALSE)</f>
        <v>CHARTER WIDE</v>
      </c>
      <c r="K995" s="5" t="str">
        <f>VLOOKUP(I995,Vlookups!A:D,3,FALSE)</f>
        <v>CHARTER WIDE</v>
      </c>
      <c r="L995" s="5" t="str">
        <f t="shared" si="377"/>
        <v>99</v>
      </c>
      <c r="M995" s="5" t="str">
        <f t="shared" si="378"/>
        <v>844</v>
      </c>
      <c r="N995" s="5" t="str">
        <f>VLOOKUP(M995,Vlookups!G:I,2,FALSE)</f>
        <v>FEDERAL PROGRAMS</v>
      </c>
      <c r="O995" s="5" t="str">
        <f>VLOOKUP(M995,Vlookups!G:I,3,FALSE)</f>
        <v>CFO</v>
      </c>
      <c r="P995" s="6">
        <f t="shared" si="379"/>
        <v>47053</v>
      </c>
      <c r="Q995" s="6">
        <f t="shared" si="380"/>
        <v>0</v>
      </c>
      <c r="R995" s="6">
        <f t="shared" si="381"/>
        <v>0</v>
      </c>
      <c r="S995" s="6">
        <f t="shared" si="382"/>
        <v>47053</v>
      </c>
      <c r="T995" s="6">
        <f t="shared" si="383"/>
        <v>0</v>
      </c>
      <c r="U995" t="s">
        <v>1037</v>
      </c>
      <c r="V995" t="s">
        <v>49</v>
      </c>
      <c r="W995" s="2">
        <v>47053</v>
      </c>
      <c r="X995" s="2">
        <v>0</v>
      </c>
      <c r="Y995" s="2">
        <v>0</v>
      </c>
      <c r="Z995" s="2">
        <v>47053</v>
      </c>
      <c r="AA995" s="2">
        <v>47053</v>
      </c>
      <c r="AB995" s="2">
        <v>0</v>
      </c>
    </row>
    <row r="996" spans="1:28">
      <c r="A996" s="5" t="str">
        <f t="shared" si="370"/>
        <v>289</v>
      </c>
      <c r="B996" s="5" t="str">
        <f>VLOOKUP(A996,Vlookups!O:P,2,FALSE)</f>
        <v>FED/GRANT</v>
      </c>
      <c r="C996" s="5" t="str">
        <f t="shared" si="371"/>
        <v>E</v>
      </c>
      <c r="D996" s="5" t="str">
        <f t="shared" si="372"/>
        <v>11</v>
      </c>
      <c r="E996" s="5" t="str">
        <f t="shared" si="373"/>
        <v>63--</v>
      </c>
      <c r="F996" s="5" t="str">
        <f>VLOOKUP(E996,Vlookups!K:M,3,FALSE)</f>
        <v>Op Exp</v>
      </c>
      <c r="G996" s="5" t="str">
        <f t="shared" si="374"/>
        <v>6339</v>
      </c>
      <c r="H996" s="5" t="str">
        <f t="shared" si="375"/>
        <v>TESTING MATERIALS</v>
      </c>
      <c r="I996" s="5" t="str">
        <f t="shared" si="376"/>
        <v>003</v>
      </c>
      <c r="J996" s="5" t="str">
        <f>VLOOKUP(I996,Vlookups!A:D,2,FALSE)</f>
        <v>GARLAND HIGH SCHOOL</v>
      </c>
      <c r="K996" s="5" t="str">
        <f>VLOOKUP(I996,Vlookups!A:D,3,FALSE)</f>
        <v>GARLAND HS</v>
      </c>
      <c r="L996" s="5" t="str">
        <f t="shared" si="377"/>
        <v>11</v>
      </c>
      <c r="M996" s="5" t="str">
        <f t="shared" si="378"/>
        <v>844</v>
      </c>
      <c r="N996" s="5" t="str">
        <f>VLOOKUP(M996,Vlookups!G:I,2,FALSE)</f>
        <v>FEDERAL PROGRAMS</v>
      </c>
      <c r="O996" s="5" t="str">
        <f>VLOOKUP(M996,Vlookups!G:I,3,FALSE)</f>
        <v>CFO</v>
      </c>
      <c r="P996" s="6">
        <f t="shared" si="379"/>
        <v>0</v>
      </c>
      <c r="Q996" s="6">
        <f t="shared" si="380"/>
        <v>30849</v>
      </c>
      <c r="R996" s="6">
        <f t="shared" si="381"/>
        <v>0</v>
      </c>
      <c r="S996" s="6">
        <f t="shared" si="382"/>
        <v>0</v>
      </c>
      <c r="T996" s="6">
        <f t="shared" si="383"/>
        <v>0</v>
      </c>
      <c r="U996" t="s">
        <v>1038</v>
      </c>
      <c r="V996" t="s">
        <v>454</v>
      </c>
      <c r="W996" s="2">
        <v>0</v>
      </c>
      <c r="X996" s="2">
        <v>30849</v>
      </c>
      <c r="Y996" s="2">
        <v>0</v>
      </c>
      <c r="Z996" s="3">
        <v>-30849</v>
      </c>
      <c r="AA996" s="2">
        <v>0</v>
      </c>
      <c r="AB996" s="2">
        <v>0</v>
      </c>
    </row>
    <row r="997" spans="1:28">
      <c r="A997" s="5" t="str">
        <f t="shared" si="370"/>
        <v>289</v>
      </c>
      <c r="B997" s="5" t="str">
        <f>VLOOKUP(A997,Vlookups!O:P,2,FALSE)</f>
        <v>FED/GRANT</v>
      </c>
      <c r="C997" s="5" t="str">
        <f t="shared" si="371"/>
        <v>E</v>
      </c>
      <c r="D997" s="5" t="str">
        <f t="shared" si="372"/>
        <v>11</v>
      </c>
      <c r="E997" s="5" t="str">
        <f t="shared" si="373"/>
        <v>63--</v>
      </c>
      <c r="F997" s="5" t="str">
        <f>VLOOKUP(E997,Vlookups!K:M,3,FALSE)</f>
        <v>Op Exp</v>
      </c>
      <c r="G997" s="5" t="str">
        <f t="shared" si="374"/>
        <v>6339</v>
      </c>
      <c r="H997" s="5" t="str">
        <f t="shared" si="375"/>
        <v>TESTING MATERIALS</v>
      </c>
      <c r="I997" s="5" t="str">
        <f t="shared" si="376"/>
        <v>006</v>
      </c>
      <c r="J997" s="5" t="str">
        <f>VLOOKUP(I997,Vlookups!A:D,2,FALSE)</f>
        <v>ARLINGTON HIGH SCHOOL</v>
      </c>
      <c r="K997" s="5" t="str">
        <f>VLOOKUP(I997,Vlookups!A:D,3,FALSE)</f>
        <v>ARLINGTON HS</v>
      </c>
      <c r="L997" s="5" t="str">
        <f t="shared" si="377"/>
        <v>11</v>
      </c>
      <c r="M997" s="5" t="str">
        <f t="shared" si="378"/>
        <v>844</v>
      </c>
      <c r="N997" s="5" t="str">
        <f>VLOOKUP(M997,Vlookups!G:I,2,FALSE)</f>
        <v>FEDERAL PROGRAMS</v>
      </c>
      <c r="O997" s="5" t="str">
        <f>VLOOKUP(M997,Vlookups!G:I,3,FALSE)</f>
        <v>CFO</v>
      </c>
      <c r="P997" s="6">
        <f t="shared" si="379"/>
        <v>0</v>
      </c>
      <c r="Q997" s="6">
        <f t="shared" si="380"/>
        <v>18906.61</v>
      </c>
      <c r="R997" s="6">
        <f t="shared" si="381"/>
        <v>0</v>
      </c>
      <c r="S997" s="6">
        <f t="shared" si="382"/>
        <v>0</v>
      </c>
      <c r="T997" s="6">
        <f t="shared" si="383"/>
        <v>0</v>
      </c>
      <c r="U997" t="s">
        <v>1039</v>
      </c>
      <c r="V997" t="s">
        <v>454</v>
      </c>
      <c r="W997" s="2">
        <v>0</v>
      </c>
      <c r="X997" s="2">
        <v>18906.61</v>
      </c>
      <c r="Y997" s="2">
        <v>0</v>
      </c>
      <c r="Z997" s="3">
        <v>-18906.61</v>
      </c>
      <c r="AA997" s="2">
        <v>0</v>
      </c>
      <c r="AB997" s="2">
        <v>0</v>
      </c>
    </row>
    <row r="998" spans="1:28">
      <c r="A998" s="5" t="str">
        <f t="shared" si="370"/>
        <v>289</v>
      </c>
      <c r="B998" s="5" t="str">
        <f>VLOOKUP(A998,Vlookups!O:P,2,FALSE)</f>
        <v>FED/GRANT</v>
      </c>
      <c r="C998" s="5" t="str">
        <f t="shared" si="371"/>
        <v>E</v>
      </c>
      <c r="D998" s="5" t="str">
        <f t="shared" si="372"/>
        <v>11</v>
      </c>
      <c r="E998" s="5" t="str">
        <f t="shared" si="373"/>
        <v>63--</v>
      </c>
      <c r="F998" s="5" t="str">
        <f>VLOOKUP(E998,Vlookups!K:M,3,FALSE)</f>
        <v>Op Exp</v>
      </c>
      <c r="G998" s="5" t="str">
        <f t="shared" si="374"/>
        <v>6339</v>
      </c>
      <c r="H998" s="5" t="str">
        <f t="shared" si="375"/>
        <v>TESTING MATERIALS</v>
      </c>
      <c r="I998" s="5" t="str">
        <f t="shared" si="376"/>
        <v>009</v>
      </c>
      <c r="J998" s="5" t="str">
        <f>VLOOKUP(I998,Vlookups!A:D,2,FALSE)</f>
        <v>KELLER HIGH SCHOOL</v>
      </c>
      <c r="K998" s="5" t="str">
        <f>VLOOKUP(I998,Vlookups!A:D,3,FALSE)</f>
        <v>KELLER HS</v>
      </c>
      <c r="L998" s="5" t="str">
        <f t="shared" si="377"/>
        <v>11</v>
      </c>
      <c r="M998" s="5" t="str">
        <f t="shared" si="378"/>
        <v>844</v>
      </c>
      <c r="N998" s="5" t="str">
        <f>VLOOKUP(M998,Vlookups!G:I,2,FALSE)</f>
        <v>FEDERAL PROGRAMS</v>
      </c>
      <c r="O998" s="5" t="str">
        <f>VLOOKUP(M998,Vlookups!G:I,3,FALSE)</f>
        <v>CFO</v>
      </c>
      <c r="P998" s="6">
        <f t="shared" si="379"/>
        <v>0</v>
      </c>
      <c r="Q998" s="6">
        <f t="shared" si="380"/>
        <v>24650</v>
      </c>
      <c r="R998" s="6">
        <f t="shared" si="381"/>
        <v>0</v>
      </c>
      <c r="S998" s="6">
        <f t="shared" si="382"/>
        <v>0</v>
      </c>
      <c r="T998" s="6">
        <f t="shared" si="383"/>
        <v>0</v>
      </c>
      <c r="U998" t="s">
        <v>1040</v>
      </c>
      <c r="V998" t="s">
        <v>454</v>
      </c>
      <c r="W998" s="2">
        <v>0</v>
      </c>
      <c r="X998" s="2">
        <v>24650</v>
      </c>
      <c r="Y998" s="2">
        <v>0</v>
      </c>
      <c r="Z998" s="3">
        <v>-24650</v>
      </c>
      <c r="AA998" s="2">
        <v>0</v>
      </c>
      <c r="AB998" s="2">
        <v>0</v>
      </c>
    </row>
    <row r="999" spans="1:28">
      <c r="A999" s="5" t="str">
        <f t="shared" si="370"/>
        <v>289</v>
      </c>
      <c r="B999" s="5" t="str">
        <f>VLOOKUP(A999,Vlookups!O:P,2,FALSE)</f>
        <v>FED/GRANT</v>
      </c>
      <c r="C999" s="5" t="str">
        <f t="shared" si="371"/>
        <v>E</v>
      </c>
      <c r="D999" s="5" t="str">
        <f t="shared" si="372"/>
        <v>11</v>
      </c>
      <c r="E999" s="5" t="str">
        <f t="shared" si="373"/>
        <v>63--</v>
      </c>
      <c r="F999" s="5" t="str">
        <f>VLOOKUP(E999,Vlookups!K:M,3,FALSE)</f>
        <v>Op Exp</v>
      </c>
      <c r="G999" s="5" t="str">
        <f t="shared" si="374"/>
        <v>6339</v>
      </c>
      <c r="H999" s="5" t="str">
        <f t="shared" si="375"/>
        <v>TESTING MATERIALS</v>
      </c>
      <c r="I999" s="5" t="str">
        <f t="shared" si="376"/>
        <v>018</v>
      </c>
      <c r="J999" s="5" t="str">
        <f>VLOOKUP(I999,Vlookups!A:D,2,FALSE)</f>
        <v>KATY/WEST PARK HS</v>
      </c>
      <c r="K999" s="5" t="str">
        <f>VLOOKUP(I999,Vlookups!A:D,3,FALSE)</f>
        <v>KATY WESTPARK HS</v>
      </c>
      <c r="L999" s="5" t="str">
        <f t="shared" si="377"/>
        <v>11</v>
      </c>
      <c r="M999" s="5" t="str">
        <f t="shared" si="378"/>
        <v>844</v>
      </c>
      <c r="N999" s="5" t="str">
        <f>VLOOKUP(M999,Vlookups!G:I,2,FALSE)</f>
        <v>FEDERAL PROGRAMS</v>
      </c>
      <c r="O999" s="5" t="str">
        <f>VLOOKUP(M999,Vlookups!G:I,3,FALSE)</f>
        <v>CFO</v>
      </c>
      <c r="P999" s="6">
        <f t="shared" si="379"/>
        <v>0</v>
      </c>
      <c r="Q999" s="6">
        <f t="shared" si="380"/>
        <v>12654.89</v>
      </c>
      <c r="R999" s="6">
        <f t="shared" si="381"/>
        <v>2364.4</v>
      </c>
      <c r="S999" s="6">
        <f t="shared" si="382"/>
        <v>0</v>
      </c>
      <c r="T999" s="6">
        <f t="shared" si="383"/>
        <v>0</v>
      </c>
      <c r="U999" t="s">
        <v>1041</v>
      </c>
      <c r="V999" t="s">
        <v>454</v>
      </c>
      <c r="W999" s="2">
        <v>0</v>
      </c>
      <c r="X999" s="2">
        <v>12654.89</v>
      </c>
      <c r="Y999" s="2">
        <v>2364.4</v>
      </c>
      <c r="Z999" s="3">
        <v>-15019.29</v>
      </c>
      <c r="AA999" s="2">
        <v>0</v>
      </c>
      <c r="AB999" s="2">
        <v>0</v>
      </c>
    </row>
    <row r="1000" spans="1:28">
      <c r="A1000" s="5" t="str">
        <f t="shared" si="370"/>
        <v>289</v>
      </c>
      <c r="B1000" s="5" t="str">
        <f>VLOOKUP(A1000,Vlookups!O:P,2,FALSE)</f>
        <v>FED/GRANT</v>
      </c>
      <c r="C1000" s="5" t="str">
        <f t="shared" si="371"/>
        <v>E</v>
      </c>
      <c r="D1000" s="5" t="str">
        <f t="shared" si="372"/>
        <v>11</v>
      </c>
      <c r="E1000" s="5" t="str">
        <f t="shared" si="373"/>
        <v>63--</v>
      </c>
      <c r="F1000" s="5" t="str">
        <f>VLOOKUP(E1000,Vlookups!K:M,3,FALSE)</f>
        <v>Op Exp</v>
      </c>
      <c r="G1000" s="5" t="str">
        <f t="shared" si="374"/>
        <v>6339</v>
      </c>
      <c r="H1000" s="5" t="str">
        <f t="shared" si="375"/>
        <v>TESTING MATERIALS</v>
      </c>
      <c r="I1000" s="5" t="str">
        <f t="shared" si="376"/>
        <v>033</v>
      </c>
      <c r="J1000" s="5" t="str">
        <f>VLOOKUP(I1000,Vlookups!A:D,2,FALSE)</f>
        <v>WINDMILL LAKES HS</v>
      </c>
      <c r="K1000" s="5" t="str">
        <f>VLOOKUP(I1000,Vlookups!A:D,3,FALSE)</f>
        <v>WINDMILL LAKES HS</v>
      </c>
      <c r="L1000" s="5" t="str">
        <f t="shared" si="377"/>
        <v>11</v>
      </c>
      <c r="M1000" s="5" t="str">
        <f t="shared" si="378"/>
        <v>844</v>
      </c>
      <c r="N1000" s="5" t="str">
        <f>VLOOKUP(M1000,Vlookups!G:I,2,FALSE)</f>
        <v>FEDERAL PROGRAMS</v>
      </c>
      <c r="O1000" s="5" t="str">
        <f>VLOOKUP(M1000,Vlookups!G:I,3,FALSE)</f>
        <v>CFO</v>
      </c>
      <c r="P1000" s="6">
        <f t="shared" si="379"/>
        <v>0</v>
      </c>
      <c r="Q1000" s="6">
        <f t="shared" si="380"/>
        <v>8540</v>
      </c>
      <c r="R1000" s="6">
        <f t="shared" si="381"/>
        <v>0</v>
      </c>
      <c r="S1000" s="6">
        <f t="shared" si="382"/>
        <v>0</v>
      </c>
      <c r="T1000" s="6">
        <f t="shared" si="383"/>
        <v>0</v>
      </c>
      <c r="U1000" t="s">
        <v>1042</v>
      </c>
      <c r="V1000" t="s">
        <v>454</v>
      </c>
      <c r="W1000" s="2">
        <v>0</v>
      </c>
      <c r="X1000" s="2">
        <v>8540</v>
      </c>
      <c r="Y1000" s="2">
        <v>0</v>
      </c>
      <c r="Z1000" s="3">
        <v>-8540</v>
      </c>
      <c r="AA1000" s="2">
        <v>0</v>
      </c>
      <c r="AB1000" s="2">
        <v>0</v>
      </c>
    </row>
    <row r="1001" spans="1:28">
      <c r="A1001" s="5" t="str">
        <f t="shared" si="370"/>
        <v>289</v>
      </c>
      <c r="B1001" s="5" t="str">
        <f>VLOOKUP(A1001,Vlookups!O:P,2,FALSE)</f>
        <v>FED/GRANT</v>
      </c>
      <c r="C1001" s="5" t="str">
        <f t="shared" si="371"/>
        <v>E</v>
      </c>
      <c r="D1001" s="5" t="str">
        <f t="shared" si="372"/>
        <v>11</v>
      </c>
      <c r="E1001" s="5" t="str">
        <f t="shared" si="373"/>
        <v>63--</v>
      </c>
      <c r="F1001" s="5" t="str">
        <f>VLOOKUP(E1001,Vlookups!K:M,3,FALSE)</f>
        <v>Op Exp</v>
      </c>
      <c r="G1001" s="5" t="str">
        <f t="shared" si="374"/>
        <v>6339</v>
      </c>
      <c r="H1001" s="5" t="str">
        <f t="shared" si="375"/>
        <v>TESTING MATERIALS</v>
      </c>
      <c r="I1001" s="5" t="str">
        <f t="shared" si="376"/>
        <v>034</v>
      </c>
      <c r="J1001" s="5" t="str">
        <f>VLOOKUP(I1001,Vlookups!A:D,2,FALSE)</f>
        <v>AGGIELAND HIGH SCHOOL</v>
      </c>
      <c r="K1001" s="5" t="str">
        <f>VLOOKUP(I1001,Vlookups!A:D,3,FALSE)</f>
        <v>AGGIELAND HS</v>
      </c>
      <c r="L1001" s="5" t="str">
        <f t="shared" si="377"/>
        <v>11</v>
      </c>
      <c r="M1001" s="5" t="str">
        <f t="shared" si="378"/>
        <v>844</v>
      </c>
      <c r="N1001" s="5" t="str">
        <f>VLOOKUP(M1001,Vlookups!G:I,2,FALSE)</f>
        <v>FEDERAL PROGRAMS</v>
      </c>
      <c r="O1001" s="5" t="str">
        <f>VLOOKUP(M1001,Vlookups!G:I,3,FALSE)</f>
        <v>CFO</v>
      </c>
      <c r="P1001" s="6">
        <f t="shared" si="379"/>
        <v>0</v>
      </c>
      <c r="Q1001" s="6">
        <f t="shared" si="380"/>
        <v>16429</v>
      </c>
      <c r="R1001" s="6">
        <f t="shared" si="381"/>
        <v>0</v>
      </c>
      <c r="S1001" s="6">
        <f t="shared" si="382"/>
        <v>0</v>
      </c>
      <c r="T1001" s="6">
        <f t="shared" si="383"/>
        <v>0</v>
      </c>
      <c r="U1001" t="s">
        <v>1043</v>
      </c>
      <c r="V1001" t="s">
        <v>454</v>
      </c>
      <c r="W1001" s="2">
        <v>0</v>
      </c>
      <c r="X1001" s="2">
        <v>16429</v>
      </c>
      <c r="Y1001" s="2">
        <v>0</v>
      </c>
      <c r="Z1001" s="3">
        <v>-16429</v>
      </c>
      <c r="AA1001" s="2">
        <v>0</v>
      </c>
      <c r="AB1001" s="2">
        <v>0</v>
      </c>
    </row>
    <row r="1002" spans="1:28">
      <c r="A1002" s="5" t="str">
        <f t="shared" ref="A1002:A1065" si="384">LEFT(U1002,3)</f>
        <v>289</v>
      </c>
      <c r="B1002" s="5" t="str">
        <f>VLOOKUP(A1002,Vlookups!O:P,2,FALSE)</f>
        <v>FED/GRANT</v>
      </c>
      <c r="C1002" s="5" t="str">
        <f t="shared" ref="C1002:C1065" si="385">RIGHT(LEFT(U1002,5),1)</f>
        <v>E</v>
      </c>
      <c r="D1002" s="5" t="str">
        <f t="shared" ref="D1002:D1065" si="386">RIGHT(LEFT(U1002,8),2)</f>
        <v>11</v>
      </c>
      <c r="E1002" s="5" t="str">
        <f t="shared" ref="E1002:E1065" si="387">CONCATENATE(LEFT(G1002,2),"--")</f>
        <v>63--</v>
      </c>
      <c r="F1002" s="5" t="str">
        <f>VLOOKUP(E1002,Vlookups!K:M,3,FALSE)</f>
        <v>Op Exp</v>
      </c>
      <c r="G1002" s="5" t="str">
        <f t="shared" ref="G1002:G1065" si="388">MID(U1002,10,4)</f>
        <v>6339</v>
      </c>
      <c r="H1002" s="5" t="str">
        <f t="shared" ref="H1002:H1065" si="389">V1002</f>
        <v>TESTING MATERIALS</v>
      </c>
      <c r="I1002" s="5" t="str">
        <f t="shared" ref="I1002:I1065" si="390">LEFT(RIGHT(U1002,12),3)</f>
        <v>045</v>
      </c>
      <c r="J1002" s="5" t="str">
        <f>VLOOKUP(I1002,Vlookups!A:D,2,FALSE)</f>
        <v>Liberty HS</v>
      </c>
      <c r="K1002" s="5" t="str">
        <f>VLOOKUP(I1002,Vlookups!A:D,3,FALSE)</f>
        <v>LIBERTY HS</v>
      </c>
      <c r="L1002" s="5" t="str">
        <f t="shared" ref="L1002:L1065" si="391">LEFT(RIGHT(U1002,6),2)</f>
        <v>11</v>
      </c>
      <c r="M1002" s="5" t="str">
        <f t="shared" ref="M1002:M1065" si="392">RIGHT(U1002,3)</f>
        <v>844</v>
      </c>
      <c r="N1002" s="5" t="str">
        <f>VLOOKUP(M1002,Vlookups!G:I,2,FALSE)</f>
        <v>FEDERAL PROGRAMS</v>
      </c>
      <c r="O1002" s="5" t="str">
        <f>VLOOKUP(M1002,Vlookups!G:I,3,FALSE)</f>
        <v>CFO</v>
      </c>
      <c r="P1002" s="6">
        <f t="shared" ref="P1002:P1065" si="393">W1002</f>
        <v>0</v>
      </c>
      <c r="Q1002" s="6">
        <f t="shared" ref="Q1002:Q1065" si="394">X1002</f>
        <v>504</v>
      </c>
      <c r="R1002" s="6">
        <f t="shared" ref="R1002:R1065" si="395">Y1002</f>
        <v>0</v>
      </c>
      <c r="S1002" s="6">
        <f t="shared" ref="S1002:S1065" si="396">AA1002</f>
        <v>0</v>
      </c>
      <c r="T1002" s="6">
        <f t="shared" ref="T1002:T1065" si="397">AB1002</f>
        <v>0</v>
      </c>
      <c r="U1002" t="s">
        <v>1044</v>
      </c>
      <c r="V1002" t="s">
        <v>454</v>
      </c>
      <c r="W1002" s="2">
        <v>0</v>
      </c>
      <c r="X1002" s="2">
        <v>504</v>
      </c>
      <c r="Y1002" s="2">
        <v>0</v>
      </c>
      <c r="Z1002" s="3">
        <v>-504</v>
      </c>
      <c r="AA1002" s="2">
        <v>0</v>
      </c>
      <c r="AB1002" s="2">
        <v>0</v>
      </c>
    </row>
    <row r="1003" spans="1:28">
      <c r="A1003" s="5" t="str">
        <f t="shared" si="384"/>
        <v>289</v>
      </c>
      <c r="B1003" s="5" t="str">
        <f>VLOOKUP(A1003,Vlookups!O:P,2,FALSE)</f>
        <v>FED/GRANT</v>
      </c>
      <c r="C1003" s="5" t="str">
        <f t="shared" si="385"/>
        <v>E</v>
      </c>
      <c r="D1003" s="5" t="str">
        <f t="shared" si="386"/>
        <v>11</v>
      </c>
      <c r="E1003" s="5" t="str">
        <f t="shared" si="387"/>
        <v>63--</v>
      </c>
      <c r="F1003" s="5" t="str">
        <f>VLOOKUP(E1003,Vlookups!K:M,3,FALSE)</f>
        <v>Op Exp</v>
      </c>
      <c r="G1003" s="5" t="str">
        <f t="shared" si="388"/>
        <v>6399</v>
      </c>
      <c r="H1003" s="5" t="str">
        <f t="shared" si="389"/>
        <v>GENERAL SUPPLIES</v>
      </c>
      <c r="I1003" s="5" t="str">
        <f t="shared" si="390"/>
        <v>001</v>
      </c>
      <c r="J1003" s="5" t="str">
        <f>VLOOKUP(I1003,Vlookups!A:D,2,FALSE)</f>
        <v>GARLAND ELEMENTARY SCHOOL</v>
      </c>
      <c r="K1003" s="5" t="str">
        <f>VLOOKUP(I1003,Vlookups!A:D,3,FALSE)</f>
        <v>GARLAND K8</v>
      </c>
      <c r="L1003" s="5" t="str">
        <f t="shared" si="391"/>
        <v>30</v>
      </c>
      <c r="M1003" s="5" t="str">
        <f t="shared" si="392"/>
        <v>939</v>
      </c>
      <c r="N1003" s="5" t="str">
        <f>VLOOKUP(M1003,Vlookups!G:I,2,FALSE)</f>
        <v>INSTRUCTIONAL MATERIALS</v>
      </c>
      <c r="O1003" s="5" t="str">
        <f>VLOOKUP(M1003,Vlookups!G:I,3,FALSE)</f>
        <v>DSASS</v>
      </c>
      <c r="P1003" s="6">
        <f t="shared" si="393"/>
        <v>0</v>
      </c>
      <c r="Q1003" s="6">
        <f t="shared" si="394"/>
        <v>0</v>
      </c>
      <c r="R1003" s="6">
        <f t="shared" si="395"/>
        <v>3385.34</v>
      </c>
      <c r="S1003" s="6">
        <f t="shared" si="396"/>
        <v>0</v>
      </c>
      <c r="T1003" s="6">
        <f t="shared" si="397"/>
        <v>0</v>
      </c>
      <c r="U1003" t="s">
        <v>1045</v>
      </c>
      <c r="V1003" t="s">
        <v>54</v>
      </c>
      <c r="W1003" s="2">
        <v>0</v>
      </c>
      <c r="X1003" s="2">
        <v>0</v>
      </c>
      <c r="Y1003" s="2">
        <v>3385.34</v>
      </c>
      <c r="Z1003" s="3">
        <v>-3385.34</v>
      </c>
      <c r="AA1003" s="2">
        <v>0</v>
      </c>
      <c r="AB1003" s="2">
        <v>0</v>
      </c>
    </row>
    <row r="1004" spans="1:28">
      <c r="A1004" s="5" t="str">
        <f t="shared" si="384"/>
        <v>289</v>
      </c>
      <c r="B1004" s="5" t="str">
        <f>VLOOKUP(A1004,Vlookups!O:P,2,FALSE)</f>
        <v>FED/GRANT</v>
      </c>
      <c r="C1004" s="5" t="str">
        <f t="shared" si="385"/>
        <v>E</v>
      </c>
      <c r="D1004" s="5" t="str">
        <f t="shared" si="386"/>
        <v>11</v>
      </c>
      <c r="E1004" s="5" t="str">
        <f t="shared" si="387"/>
        <v>63--</v>
      </c>
      <c r="F1004" s="5" t="str">
        <f>VLOOKUP(E1004,Vlookups!K:M,3,FALSE)</f>
        <v>Op Exp</v>
      </c>
      <c r="G1004" s="5" t="str">
        <f t="shared" si="388"/>
        <v>6399</v>
      </c>
      <c r="H1004" s="5" t="str">
        <f t="shared" si="389"/>
        <v>GENERAL SUPPLIES</v>
      </c>
      <c r="I1004" s="5" t="str">
        <f t="shared" si="390"/>
        <v>002</v>
      </c>
      <c r="J1004" s="5" t="str">
        <f>VLOOKUP(I1004,Vlookups!A:D,2,FALSE)</f>
        <v>GARLAND MIDDLE SCHOOL</v>
      </c>
      <c r="K1004" s="5" t="str">
        <f>VLOOKUP(I1004,Vlookups!A:D,3,FALSE)</f>
        <v>GARLAND K8</v>
      </c>
      <c r="L1004" s="5" t="str">
        <f t="shared" si="391"/>
        <v>30</v>
      </c>
      <c r="M1004" s="5" t="str">
        <f t="shared" si="392"/>
        <v>939</v>
      </c>
      <c r="N1004" s="5" t="str">
        <f>VLOOKUP(M1004,Vlookups!G:I,2,FALSE)</f>
        <v>INSTRUCTIONAL MATERIALS</v>
      </c>
      <c r="O1004" s="5" t="str">
        <f>VLOOKUP(M1004,Vlookups!G:I,3,FALSE)</f>
        <v>DSASS</v>
      </c>
      <c r="P1004" s="6">
        <f t="shared" si="393"/>
        <v>0</v>
      </c>
      <c r="Q1004" s="6">
        <f t="shared" si="394"/>
        <v>0</v>
      </c>
      <c r="R1004" s="6">
        <f t="shared" si="395"/>
        <v>3385.34</v>
      </c>
      <c r="S1004" s="6">
        <f t="shared" si="396"/>
        <v>0</v>
      </c>
      <c r="T1004" s="6">
        <f t="shared" si="397"/>
        <v>0</v>
      </c>
      <c r="U1004" t="s">
        <v>1046</v>
      </c>
      <c r="V1004" t="s">
        <v>54</v>
      </c>
      <c r="W1004" s="2">
        <v>0</v>
      </c>
      <c r="X1004" s="2">
        <v>0</v>
      </c>
      <c r="Y1004" s="2">
        <v>3385.34</v>
      </c>
      <c r="Z1004" s="3">
        <v>-3385.34</v>
      </c>
      <c r="AA1004" s="2">
        <v>0</v>
      </c>
      <c r="AB1004" s="2">
        <v>0</v>
      </c>
    </row>
    <row r="1005" spans="1:28">
      <c r="A1005" s="5" t="str">
        <f t="shared" si="384"/>
        <v>289</v>
      </c>
      <c r="B1005" s="5" t="str">
        <f>VLOOKUP(A1005,Vlookups!O:P,2,FALSE)</f>
        <v>FED/GRANT</v>
      </c>
      <c r="C1005" s="5" t="str">
        <f t="shared" si="385"/>
        <v>E</v>
      </c>
      <c r="D1005" s="5" t="str">
        <f t="shared" si="386"/>
        <v>11</v>
      </c>
      <c r="E1005" s="5" t="str">
        <f t="shared" si="387"/>
        <v>63--</v>
      </c>
      <c r="F1005" s="5" t="str">
        <f>VLOOKUP(E1005,Vlookups!K:M,3,FALSE)</f>
        <v>Op Exp</v>
      </c>
      <c r="G1005" s="5" t="str">
        <f t="shared" si="388"/>
        <v>6399</v>
      </c>
      <c r="H1005" s="5" t="str">
        <f t="shared" si="389"/>
        <v>GENERAL SUPPLIES</v>
      </c>
      <c r="I1005" s="5" t="str">
        <f t="shared" si="390"/>
        <v>003</v>
      </c>
      <c r="J1005" s="5" t="str">
        <f>VLOOKUP(I1005,Vlookups!A:D,2,FALSE)</f>
        <v>GARLAND HIGH SCHOOL</v>
      </c>
      <c r="K1005" s="5" t="str">
        <f>VLOOKUP(I1005,Vlookups!A:D,3,FALSE)</f>
        <v>GARLAND HS</v>
      </c>
      <c r="L1005" s="5" t="str">
        <f t="shared" si="391"/>
        <v>30</v>
      </c>
      <c r="M1005" s="5" t="str">
        <f t="shared" si="392"/>
        <v>939</v>
      </c>
      <c r="N1005" s="5" t="str">
        <f>VLOOKUP(M1005,Vlookups!G:I,2,FALSE)</f>
        <v>INSTRUCTIONAL MATERIALS</v>
      </c>
      <c r="O1005" s="5" t="str">
        <f>VLOOKUP(M1005,Vlookups!G:I,3,FALSE)</f>
        <v>DSASS</v>
      </c>
      <c r="P1005" s="6">
        <f t="shared" si="393"/>
        <v>0</v>
      </c>
      <c r="Q1005" s="6">
        <f t="shared" si="394"/>
        <v>0</v>
      </c>
      <c r="R1005" s="6">
        <f t="shared" si="395"/>
        <v>3385.34</v>
      </c>
      <c r="S1005" s="6">
        <f t="shared" si="396"/>
        <v>0</v>
      </c>
      <c r="T1005" s="6">
        <f t="shared" si="397"/>
        <v>0</v>
      </c>
      <c r="U1005" t="s">
        <v>1047</v>
      </c>
      <c r="V1005" t="s">
        <v>54</v>
      </c>
      <c r="W1005" s="2">
        <v>0</v>
      </c>
      <c r="X1005" s="2">
        <v>0</v>
      </c>
      <c r="Y1005" s="2">
        <v>3385.34</v>
      </c>
      <c r="Z1005" s="3">
        <v>-3385.34</v>
      </c>
      <c r="AA1005" s="2">
        <v>0</v>
      </c>
      <c r="AB1005" s="2">
        <v>0</v>
      </c>
    </row>
    <row r="1006" spans="1:28">
      <c r="A1006" s="5" t="str">
        <f t="shared" si="384"/>
        <v>289</v>
      </c>
      <c r="B1006" s="5" t="str">
        <f>VLOOKUP(A1006,Vlookups!O:P,2,FALSE)</f>
        <v>FED/GRANT</v>
      </c>
      <c r="C1006" s="5" t="str">
        <f t="shared" si="385"/>
        <v>E</v>
      </c>
      <c r="D1006" s="5" t="str">
        <f t="shared" si="386"/>
        <v>11</v>
      </c>
      <c r="E1006" s="5" t="str">
        <f t="shared" si="387"/>
        <v>63--</v>
      </c>
      <c r="F1006" s="5" t="str">
        <f>VLOOKUP(E1006,Vlookups!K:M,3,FALSE)</f>
        <v>Op Exp</v>
      </c>
      <c r="G1006" s="5" t="str">
        <f t="shared" si="388"/>
        <v>6399</v>
      </c>
      <c r="H1006" s="5" t="str">
        <f t="shared" si="389"/>
        <v>GENERAL SUPPLIES</v>
      </c>
      <c r="I1006" s="5" t="str">
        <f t="shared" si="390"/>
        <v>004</v>
      </c>
      <c r="J1006" s="5" t="str">
        <f>VLOOKUP(I1006,Vlookups!A:D,2,FALSE)</f>
        <v>ARLINGTON ELEMENTARY SCHOOL</v>
      </c>
      <c r="K1006" s="5" t="str">
        <f>VLOOKUP(I1006,Vlookups!A:D,3,FALSE)</f>
        <v>ARLINGTON K8</v>
      </c>
      <c r="L1006" s="5" t="str">
        <f t="shared" si="391"/>
        <v>30</v>
      </c>
      <c r="M1006" s="5" t="str">
        <f t="shared" si="392"/>
        <v>939</v>
      </c>
      <c r="N1006" s="5" t="str">
        <f>VLOOKUP(M1006,Vlookups!G:I,2,FALSE)</f>
        <v>INSTRUCTIONAL MATERIALS</v>
      </c>
      <c r="O1006" s="5" t="str">
        <f>VLOOKUP(M1006,Vlookups!G:I,3,FALSE)</f>
        <v>DSASS</v>
      </c>
      <c r="P1006" s="6">
        <f t="shared" si="393"/>
        <v>0</v>
      </c>
      <c r="Q1006" s="6">
        <f t="shared" si="394"/>
        <v>0</v>
      </c>
      <c r="R1006" s="6">
        <f t="shared" si="395"/>
        <v>3385.34</v>
      </c>
      <c r="S1006" s="6">
        <f t="shared" si="396"/>
        <v>0</v>
      </c>
      <c r="T1006" s="6">
        <f t="shared" si="397"/>
        <v>0</v>
      </c>
      <c r="U1006" t="s">
        <v>1048</v>
      </c>
      <c r="V1006" t="s">
        <v>54</v>
      </c>
      <c r="W1006" s="2">
        <v>0</v>
      </c>
      <c r="X1006" s="2">
        <v>0</v>
      </c>
      <c r="Y1006" s="2">
        <v>3385.34</v>
      </c>
      <c r="Z1006" s="3">
        <v>-3385.34</v>
      </c>
      <c r="AA1006" s="2">
        <v>0</v>
      </c>
      <c r="AB1006" s="2">
        <v>0</v>
      </c>
    </row>
    <row r="1007" spans="1:28">
      <c r="A1007" s="5" t="str">
        <f t="shared" si="384"/>
        <v>289</v>
      </c>
      <c r="B1007" s="5" t="str">
        <f>VLOOKUP(A1007,Vlookups!O:P,2,FALSE)</f>
        <v>FED/GRANT</v>
      </c>
      <c r="C1007" s="5" t="str">
        <f t="shared" si="385"/>
        <v>E</v>
      </c>
      <c r="D1007" s="5" t="str">
        <f t="shared" si="386"/>
        <v>11</v>
      </c>
      <c r="E1007" s="5" t="str">
        <f t="shared" si="387"/>
        <v>63--</v>
      </c>
      <c r="F1007" s="5" t="str">
        <f>VLOOKUP(E1007,Vlookups!K:M,3,FALSE)</f>
        <v>Op Exp</v>
      </c>
      <c r="G1007" s="5" t="str">
        <f t="shared" si="388"/>
        <v>6399</v>
      </c>
      <c r="H1007" s="5" t="str">
        <f t="shared" si="389"/>
        <v>GENERAL SUPPLIES</v>
      </c>
      <c r="I1007" s="5" t="str">
        <f t="shared" si="390"/>
        <v>005</v>
      </c>
      <c r="J1007" s="5" t="str">
        <f>VLOOKUP(I1007,Vlookups!A:D,2,FALSE)</f>
        <v>ARLINGTON MIDDLE SCHOOL</v>
      </c>
      <c r="K1007" s="5" t="str">
        <f>VLOOKUP(I1007,Vlookups!A:D,3,FALSE)</f>
        <v>ARLINGTON K8</v>
      </c>
      <c r="L1007" s="5" t="str">
        <f t="shared" si="391"/>
        <v>30</v>
      </c>
      <c r="M1007" s="5" t="str">
        <f t="shared" si="392"/>
        <v>939</v>
      </c>
      <c r="N1007" s="5" t="str">
        <f>VLOOKUP(M1007,Vlookups!G:I,2,FALSE)</f>
        <v>INSTRUCTIONAL MATERIALS</v>
      </c>
      <c r="O1007" s="5" t="str">
        <f>VLOOKUP(M1007,Vlookups!G:I,3,FALSE)</f>
        <v>DSASS</v>
      </c>
      <c r="P1007" s="6">
        <f t="shared" si="393"/>
        <v>0</v>
      </c>
      <c r="Q1007" s="6">
        <f t="shared" si="394"/>
        <v>0</v>
      </c>
      <c r="R1007" s="6">
        <f t="shared" si="395"/>
        <v>3385.34</v>
      </c>
      <c r="S1007" s="6">
        <f t="shared" si="396"/>
        <v>0</v>
      </c>
      <c r="T1007" s="6">
        <f t="shared" si="397"/>
        <v>0</v>
      </c>
      <c r="U1007" t="s">
        <v>1049</v>
      </c>
      <c r="V1007" t="s">
        <v>54</v>
      </c>
      <c r="W1007" s="2">
        <v>0</v>
      </c>
      <c r="X1007" s="2">
        <v>0</v>
      </c>
      <c r="Y1007" s="2">
        <v>3385.34</v>
      </c>
      <c r="Z1007" s="3">
        <v>-3385.34</v>
      </c>
      <c r="AA1007" s="2">
        <v>0</v>
      </c>
      <c r="AB1007" s="2">
        <v>0</v>
      </c>
    </row>
    <row r="1008" spans="1:28">
      <c r="A1008" s="5" t="str">
        <f t="shared" si="384"/>
        <v>289</v>
      </c>
      <c r="B1008" s="5" t="str">
        <f>VLOOKUP(A1008,Vlookups!O:P,2,FALSE)</f>
        <v>FED/GRANT</v>
      </c>
      <c r="C1008" s="5" t="str">
        <f t="shared" si="385"/>
        <v>E</v>
      </c>
      <c r="D1008" s="5" t="str">
        <f t="shared" si="386"/>
        <v>11</v>
      </c>
      <c r="E1008" s="5" t="str">
        <f t="shared" si="387"/>
        <v>63--</v>
      </c>
      <c r="F1008" s="5" t="str">
        <f>VLOOKUP(E1008,Vlookups!K:M,3,FALSE)</f>
        <v>Op Exp</v>
      </c>
      <c r="G1008" s="5" t="str">
        <f t="shared" si="388"/>
        <v>6399</v>
      </c>
      <c r="H1008" s="5" t="str">
        <f t="shared" si="389"/>
        <v>GENERAL SUPPLIES</v>
      </c>
      <c r="I1008" s="5" t="str">
        <f t="shared" si="390"/>
        <v>006</v>
      </c>
      <c r="J1008" s="5" t="str">
        <f>VLOOKUP(I1008,Vlookups!A:D,2,FALSE)</f>
        <v>ARLINGTON HIGH SCHOOL</v>
      </c>
      <c r="K1008" s="5" t="str">
        <f>VLOOKUP(I1008,Vlookups!A:D,3,FALSE)</f>
        <v>ARLINGTON HS</v>
      </c>
      <c r="L1008" s="5" t="str">
        <f t="shared" si="391"/>
        <v>30</v>
      </c>
      <c r="M1008" s="5" t="str">
        <f t="shared" si="392"/>
        <v>939</v>
      </c>
      <c r="N1008" s="5" t="str">
        <f>VLOOKUP(M1008,Vlookups!G:I,2,FALSE)</f>
        <v>INSTRUCTIONAL MATERIALS</v>
      </c>
      <c r="O1008" s="5" t="str">
        <f>VLOOKUP(M1008,Vlookups!G:I,3,FALSE)</f>
        <v>DSASS</v>
      </c>
      <c r="P1008" s="6">
        <f t="shared" si="393"/>
        <v>0</v>
      </c>
      <c r="Q1008" s="6">
        <f t="shared" si="394"/>
        <v>0</v>
      </c>
      <c r="R1008" s="6">
        <f t="shared" si="395"/>
        <v>3385.34</v>
      </c>
      <c r="S1008" s="6">
        <f t="shared" si="396"/>
        <v>0</v>
      </c>
      <c r="T1008" s="6">
        <f t="shared" si="397"/>
        <v>0</v>
      </c>
      <c r="U1008" t="s">
        <v>1050</v>
      </c>
      <c r="V1008" t="s">
        <v>54</v>
      </c>
      <c r="W1008" s="2">
        <v>0</v>
      </c>
      <c r="X1008" s="2">
        <v>0</v>
      </c>
      <c r="Y1008" s="2">
        <v>3385.34</v>
      </c>
      <c r="Z1008" s="3">
        <v>-3385.34</v>
      </c>
      <c r="AA1008" s="2">
        <v>0</v>
      </c>
      <c r="AB1008" s="2">
        <v>0</v>
      </c>
    </row>
    <row r="1009" spans="1:28">
      <c r="A1009" s="5" t="str">
        <f t="shared" si="384"/>
        <v>289</v>
      </c>
      <c r="B1009" s="5" t="str">
        <f>VLOOKUP(A1009,Vlookups!O:P,2,FALSE)</f>
        <v>FED/GRANT</v>
      </c>
      <c r="C1009" s="5" t="str">
        <f t="shared" si="385"/>
        <v>E</v>
      </c>
      <c r="D1009" s="5" t="str">
        <f t="shared" si="386"/>
        <v>11</v>
      </c>
      <c r="E1009" s="5" t="str">
        <f t="shared" si="387"/>
        <v>63--</v>
      </c>
      <c r="F1009" s="5" t="str">
        <f>VLOOKUP(E1009,Vlookups!K:M,3,FALSE)</f>
        <v>Op Exp</v>
      </c>
      <c r="G1009" s="5" t="str">
        <f t="shared" si="388"/>
        <v>6399</v>
      </c>
      <c r="H1009" s="5" t="str">
        <f t="shared" si="389"/>
        <v>GENERAL SUPPLIES</v>
      </c>
      <c r="I1009" s="5" t="str">
        <f t="shared" si="390"/>
        <v>007</v>
      </c>
      <c r="J1009" s="5" t="str">
        <f>VLOOKUP(I1009,Vlookups!A:D,2,FALSE)</f>
        <v>KELLER ELEMENTARY SCHOOL</v>
      </c>
      <c r="K1009" s="5" t="str">
        <f>VLOOKUP(I1009,Vlookups!A:D,3,FALSE)</f>
        <v>KELLER K8</v>
      </c>
      <c r="L1009" s="5" t="str">
        <f t="shared" si="391"/>
        <v>30</v>
      </c>
      <c r="M1009" s="5" t="str">
        <f t="shared" si="392"/>
        <v>939</v>
      </c>
      <c r="N1009" s="5" t="str">
        <f>VLOOKUP(M1009,Vlookups!G:I,2,FALSE)</f>
        <v>INSTRUCTIONAL MATERIALS</v>
      </c>
      <c r="O1009" s="5" t="str">
        <f>VLOOKUP(M1009,Vlookups!G:I,3,FALSE)</f>
        <v>DSASS</v>
      </c>
      <c r="P1009" s="6">
        <f t="shared" si="393"/>
        <v>0</v>
      </c>
      <c r="Q1009" s="6">
        <f t="shared" si="394"/>
        <v>0</v>
      </c>
      <c r="R1009" s="6">
        <f t="shared" si="395"/>
        <v>3385.34</v>
      </c>
      <c r="S1009" s="6">
        <f t="shared" si="396"/>
        <v>0</v>
      </c>
      <c r="T1009" s="6">
        <f t="shared" si="397"/>
        <v>0</v>
      </c>
      <c r="U1009" t="s">
        <v>1051</v>
      </c>
      <c r="V1009" t="s">
        <v>54</v>
      </c>
      <c r="W1009" s="2">
        <v>0</v>
      </c>
      <c r="X1009" s="2">
        <v>0</v>
      </c>
      <c r="Y1009" s="2">
        <v>3385.34</v>
      </c>
      <c r="Z1009" s="3">
        <v>-3385.34</v>
      </c>
      <c r="AA1009" s="2">
        <v>0</v>
      </c>
      <c r="AB1009" s="2">
        <v>0</v>
      </c>
    </row>
    <row r="1010" spans="1:28">
      <c r="A1010" s="5" t="str">
        <f t="shared" si="384"/>
        <v>289</v>
      </c>
      <c r="B1010" s="5" t="str">
        <f>VLOOKUP(A1010,Vlookups!O:P,2,FALSE)</f>
        <v>FED/GRANT</v>
      </c>
      <c r="C1010" s="5" t="str">
        <f t="shared" si="385"/>
        <v>E</v>
      </c>
      <c r="D1010" s="5" t="str">
        <f t="shared" si="386"/>
        <v>11</v>
      </c>
      <c r="E1010" s="5" t="str">
        <f t="shared" si="387"/>
        <v>63--</v>
      </c>
      <c r="F1010" s="5" t="str">
        <f>VLOOKUP(E1010,Vlookups!K:M,3,FALSE)</f>
        <v>Op Exp</v>
      </c>
      <c r="G1010" s="5" t="str">
        <f t="shared" si="388"/>
        <v>6399</v>
      </c>
      <c r="H1010" s="5" t="str">
        <f t="shared" si="389"/>
        <v>GENERAL SUPPLIES</v>
      </c>
      <c r="I1010" s="5" t="str">
        <f t="shared" si="390"/>
        <v>008</v>
      </c>
      <c r="J1010" s="5" t="str">
        <f>VLOOKUP(I1010,Vlookups!A:D,2,FALSE)</f>
        <v>KELLER MIDDLE SCHOOL</v>
      </c>
      <c r="K1010" s="5" t="str">
        <f>VLOOKUP(I1010,Vlookups!A:D,3,FALSE)</f>
        <v>KELLER K8</v>
      </c>
      <c r="L1010" s="5" t="str">
        <f t="shared" si="391"/>
        <v>30</v>
      </c>
      <c r="M1010" s="5" t="str">
        <f t="shared" si="392"/>
        <v>939</v>
      </c>
      <c r="N1010" s="5" t="str">
        <f>VLOOKUP(M1010,Vlookups!G:I,2,FALSE)</f>
        <v>INSTRUCTIONAL MATERIALS</v>
      </c>
      <c r="O1010" s="5" t="str">
        <f>VLOOKUP(M1010,Vlookups!G:I,3,FALSE)</f>
        <v>DSASS</v>
      </c>
      <c r="P1010" s="6">
        <f t="shared" si="393"/>
        <v>0</v>
      </c>
      <c r="Q1010" s="6">
        <f t="shared" si="394"/>
        <v>0</v>
      </c>
      <c r="R1010" s="6">
        <f t="shared" si="395"/>
        <v>3385.34</v>
      </c>
      <c r="S1010" s="6">
        <f t="shared" si="396"/>
        <v>0</v>
      </c>
      <c r="T1010" s="6">
        <f t="shared" si="397"/>
        <v>0</v>
      </c>
      <c r="U1010" t="s">
        <v>1052</v>
      </c>
      <c r="V1010" t="s">
        <v>54</v>
      </c>
      <c r="W1010" s="2">
        <v>0</v>
      </c>
      <c r="X1010" s="2">
        <v>0</v>
      </c>
      <c r="Y1010" s="2">
        <v>3385.34</v>
      </c>
      <c r="Z1010" s="3">
        <v>-3385.34</v>
      </c>
      <c r="AA1010" s="2">
        <v>0</v>
      </c>
      <c r="AB1010" s="2">
        <v>0</v>
      </c>
    </row>
    <row r="1011" spans="1:28">
      <c r="A1011" s="5" t="str">
        <f t="shared" si="384"/>
        <v>289</v>
      </c>
      <c r="B1011" s="5" t="str">
        <f>VLOOKUP(A1011,Vlookups!O:P,2,FALSE)</f>
        <v>FED/GRANT</v>
      </c>
      <c r="C1011" s="5" t="str">
        <f t="shared" si="385"/>
        <v>E</v>
      </c>
      <c r="D1011" s="5" t="str">
        <f t="shared" si="386"/>
        <v>11</v>
      </c>
      <c r="E1011" s="5" t="str">
        <f t="shared" si="387"/>
        <v>63--</v>
      </c>
      <c r="F1011" s="5" t="str">
        <f>VLOOKUP(E1011,Vlookups!K:M,3,FALSE)</f>
        <v>Op Exp</v>
      </c>
      <c r="G1011" s="5" t="str">
        <f t="shared" si="388"/>
        <v>6399</v>
      </c>
      <c r="H1011" s="5" t="str">
        <f t="shared" si="389"/>
        <v>GENERAL SUPPLIES</v>
      </c>
      <c r="I1011" s="5" t="str">
        <f t="shared" si="390"/>
        <v>009</v>
      </c>
      <c r="J1011" s="5" t="str">
        <f>VLOOKUP(I1011,Vlookups!A:D,2,FALSE)</f>
        <v>KELLER HIGH SCHOOL</v>
      </c>
      <c r="K1011" s="5" t="str">
        <f>VLOOKUP(I1011,Vlookups!A:D,3,FALSE)</f>
        <v>KELLER HS</v>
      </c>
      <c r="L1011" s="5" t="str">
        <f t="shared" si="391"/>
        <v>30</v>
      </c>
      <c r="M1011" s="5" t="str">
        <f t="shared" si="392"/>
        <v>939</v>
      </c>
      <c r="N1011" s="5" t="str">
        <f>VLOOKUP(M1011,Vlookups!G:I,2,FALSE)</f>
        <v>INSTRUCTIONAL MATERIALS</v>
      </c>
      <c r="O1011" s="5" t="str">
        <f>VLOOKUP(M1011,Vlookups!G:I,3,FALSE)</f>
        <v>DSASS</v>
      </c>
      <c r="P1011" s="6">
        <f t="shared" si="393"/>
        <v>0</v>
      </c>
      <c r="Q1011" s="6">
        <f t="shared" si="394"/>
        <v>0</v>
      </c>
      <c r="R1011" s="6">
        <f t="shared" si="395"/>
        <v>3385.34</v>
      </c>
      <c r="S1011" s="6">
        <f t="shared" si="396"/>
        <v>0</v>
      </c>
      <c r="T1011" s="6">
        <f t="shared" si="397"/>
        <v>0</v>
      </c>
      <c r="U1011" t="s">
        <v>1053</v>
      </c>
      <c r="V1011" t="s">
        <v>54</v>
      </c>
      <c r="W1011" s="2">
        <v>0</v>
      </c>
      <c r="X1011" s="2">
        <v>0</v>
      </c>
      <c r="Y1011" s="2">
        <v>3385.34</v>
      </c>
      <c r="Z1011" s="3">
        <v>-3385.34</v>
      </c>
      <c r="AA1011" s="2">
        <v>0</v>
      </c>
      <c r="AB1011" s="2">
        <v>0</v>
      </c>
    </row>
    <row r="1012" spans="1:28">
      <c r="A1012" s="5" t="str">
        <f t="shared" si="384"/>
        <v>289</v>
      </c>
      <c r="B1012" s="5" t="str">
        <f>VLOOKUP(A1012,Vlookups!O:P,2,FALSE)</f>
        <v>FED/GRANT</v>
      </c>
      <c r="C1012" s="5" t="str">
        <f t="shared" si="385"/>
        <v>E</v>
      </c>
      <c r="D1012" s="5" t="str">
        <f t="shared" si="386"/>
        <v>11</v>
      </c>
      <c r="E1012" s="5" t="str">
        <f t="shared" si="387"/>
        <v>63--</v>
      </c>
      <c r="F1012" s="5" t="str">
        <f>VLOOKUP(E1012,Vlookups!K:M,3,FALSE)</f>
        <v>Op Exp</v>
      </c>
      <c r="G1012" s="5" t="str">
        <f t="shared" si="388"/>
        <v>6399</v>
      </c>
      <c r="H1012" s="5" t="str">
        <f t="shared" si="389"/>
        <v>GENERAL SUPPLIES</v>
      </c>
      <c r="I1012" s="5" t="str">
        <f t="shared" si="390"/>
        <v>010</v>
      </c>
      <c r="J1012" s="5" t="str">
        <f>VLOOKUP(I1012,Vlookups!A:D,2,FALSE)</f>
        <v>GRAND PRAIRIE ELEMENTARY SCHOO</v>
      </c>
      <c r="K1012" s="5" t="str">
        <f>VLOOKUP(I1012,Vlookups!A:D,3,FALSE)</f>
        <v>GRAND PR K8</v>
      </c>
      <c r="L1012" s="5" t="str">
        <f t="shared" si="391"/>
        <v>30</v>
      </c>
      <c r="M1012" s="5" t="str">
        <f t="shared" si="392"/>
        <v>939</v>
      </c>
      <c r="N1012" s="5" t="str">
        <f>VLOOKUP(M1012,Vlookups!G:I,2,FALSE)</f>
        <v>INSTRUCTIONAL MATERIALS</v>
      </c>
      <c r="O1012" s="5" t="str">
        <f>VLOOKUP(M1012,Vlookups!G:I,3,FALSE)</f>
        <v>DSASS</v>
      </c>
      <c r="P1012" s="6">
        <f t="shared" si="393"/>
        <v>0</v>
      </c>
      <c r="Q1012" s="6">
        <f t="shared" si="394"/>
        <v>0</v>
      </c>
      <c r="R1012" s="6">
        <f t="shared" si="395"/>
        <v>3385.34</v>
      </c>
      <c r="S1012" s="6">
        <f t="shared" si="396"/>
        <v>0</v>
      </c>
      <c r="T1012" s="6">
        <f t="shared" si="397"/>
        <v>0</v>
      </c>
      <c r="U1012" t="s">
        <v>1054</v>
      </c>
      <c r="V1012" t="s">
        <v>54</v>
      </c>
      <c r="W1012" s="2">
        <v>0</v>
      </c>
      <c r="X1012" s="2">
        <v>0</v>
      </c>
      <c r="Y1012" s="2">
        <v>3385.34</v>
      </c>
      <c r="Z1012" s="3">
        <v>-3385.34</v>
      </c>
      <c r="AA1012" s="2">
        <v>0</v>
      </c>
      <c r="AB1012" s="2">
        <v>0</v>
      </c>
    </row>
    <row r="1013" spans="1:28">
      <c r="A1013" s="5" t="str">
        <f t="shared" si="384"/>
        <v>289</v>
      </c>
      <c r="B1013" s="5" t="str">
        <f>VLOOKUP(A1013,Vlookups!O:P,2,FALSE)</f>
        <v>FED/GRANT</v>
      </c>
      <c r="C1013" s="5" t="str">
        <f t="shared" si="385"/>
        <v>E</v>
      </c>
      <c r="D1013" s="5" t="str">
        <f t="shared" si="386"/>
        <v>11</v>
      </c>
      <c r="E1013" s="5" t="str">
        <f t="shared" si="387"/>
        <v>63--</v>
      </c>
      <c r="F1013" s="5" t="str">
        <f>VLOOKUP(E1013,Vlookups!K:M,3,FALSE)</f>
        <v>Op Exp</v>
      </c>
      <c r="G1013" s="5" t="str">
        <f t="shared" si="388"/>
        <v>6399</v>
      </c>
      <c r="H1013" s="5" t="str">
        <f t="shared" si="389"/>
        <v>GENERAL SUPPLIES</v>
      </c>
      <c r="I1013" s="5" t="str">
        <f t="shared" si="390"/>
        <v>011</v>
      </c>
      <c r="J1013" s="5" t="str">
        <f>VLOOKUP(I1013,Vlookups!A:D,2,FALSE)</f>
        <v>GRAND PRAIRIE MIDDLE SCHOOL</v>
      </c>
      <c r="K1013" s="5" t="str">
        <f>VLOOKUP(I1013,Vlookups!A:D,3,FALSE)</f>
        <v>GRAND PR K8</v>
      </c>
      <c r="L1013" s="5" t="str">
        <f t="shared" si="391"/>
        <v>30</v>
      </c>
      <c r="M1013" s="5" t="str">
        <f t="shared" si="392"/>
        <v>939</v>
      </c>
      <c r="N1013" s="5" t="str">
        <f>VLOOKUP(M1013,Vlookups!G:I,2,FALSE)</f>
        <v>INSTRUCTIONAL MATERIALS</v>
      </c>
      <c r="O1013" s="5" t="str">
        <f>VLOOKUP(M1013,Vlookups!G:I,3,FALSE)</f>
        <v>DSASS</v>
      </c>
      <c r="P1013" s="6">
        <f t="shared" si="393"/>
        <v>0</v>
      </c>
      <c r="Q1013" s="6">
        <f t="shared" si="394"/>
        <v>0</v>
      </c>
      <c r="R1013" s="6">
        <f t="shared" si="395"/>
        <v>3385.34</v>
      </c>
      <c r="S1013" s="6">
        <f t="shared" si="396"/>
        <v>0</v>
      </c>
      <c r="T1013" s="6">
        <f t="shared" si="397"/>
        <v>0</v>
      </c>
      <c r="U1013" t="s">
        <v>1055</v>
      </c>
      <c r="V1013" t="s">
        <v>54</v>
      </c>
      <c r="W1013" s="2">
        <v>0</v>
      </c>
      <c r="X1013" s="2">
        <v>0</v>
      </c>
      <c r="Y1013" s="2">
        <v>3385.34</v>
      </c>
      <c r="Z1013" s="3">
        <v>-3385.34</v>
      </c>
      <c r="AA1013" s="2">
        <v>0</v>
      </c>
      <c r="AB1013" s="2">
        <v>0</v>
      </c>
    </row>
    <row r="1014" spans="1:28">
      <c r="A1014" s="5" t="str">
        <f t="shared" si="384"/>
        <v>289</v>
      </c>
      <c r="B1014" s="5" t="str">
        <f>VLOOKUP(A1014,Vlookups!O:P,2,FALSE)</f>
        <v>FED/GRANT</v>
      </c>
      <c r="C1014" s="5" t="str">
        <f t="shared" si="385"/>
        <v>E</v>
      </c>
      <c r="D1014" s="5" t="str">
        <f t="shared" si="386"/>
        <v>11</v>
      </c>
      <c r="E1014" s="5" t="str">
        <f t="shared" si="387"/>
        <v>63--</v>
      </c>
      <c r="F1014" s="5" t="str">
        <f>VLOOKUP(E1014,Vlookups!K:M,3,FALSE)</f>
        <v>Op Exp</v>
      </c>
      <c r="G1014" s="5" t="str">
        <f t="shared" si="388"/>
        <v>6399</v>
      </c>
      <c r="H1014" s="5" t="str">
        <f t="shared" si="389"/>
        <v>GENERAL SUPPLIES</v>
      </c>
      <c r="I1014" s="5" t="str">
        <f t="shared" si="390"/>
        <v>012</v>
      </c>
      <c r="J1014" s="5" t="str">
        <f>VLOOKUP(I1014,Vlookups!A:D,2,FALSE)</f>
        <v>NORTH RICHLAND HILLS ELEMENTAR</v>
      </c>
      <c r="K1014" s="5" t="str">
        <f>VLOOKUP(I1014,Vlookups!A:D,3,FALSE)</f>
        <v>NORTH RICHLAND HILLS K8</v>
      </c>
      <c r="L1014" s="5" t="str">
        <f t="shared" si="391"/>
        <v>30</v>
      </c>
      <c r="M1014" s="5" t="str">
        <f t="shared" si="392"/>
        <v>939</v>
      </c>
      <c r="N1014" s="5" t="str">
        <f>VLOOKUP(M1014,Vlookups!G:I,2,FALSE)</f>
        <v>INSTRUCTIONAL MATERIALS</v>
      </c>
      <c r="O1014" s="5" t="str">
        <f>VLOOKUP(M1014,Vlookups!G:I,3,FALSE)</f>
        <v>DSASS</v>
      </c>
      <c r="P1014" s="6">
        <f t="shared" si="393"/>
        <v>0</v>
      </c>
      <c r="Q1014" s="6">
        <f t="shared" si="394"/>
        <v>0</v>
      </c>
      <c r="R1014" s="6">
        <f t="shared" si="395"/>
        <v>3385.34</v>
      </c>
      <c r="S1014" s="6">
        <f t="shared" si="396"/>
        <v>0</v>
      </c>
      <c r="T1014" s="6">
        <f t="shared" si="397"/>
        <v>0</v>
      </c>
      <c r="U1014" t="s">
        <v>1056</v>
      </c>
      <c r="V1014" t="s">
        <v>54</v>
      </c>
      <c r="W1014" s="2">
        <v>0</v>
      </c>
      <c r="X1014" s="2">
        <v>0</v>
      </c>
      <c r="Y1014" s="2">
        <v>3385.34</v>
      </c>
      <c r="Z1014" s="3">
        <v>-3385.34</v>
      </c>
      <c r="AA1014" s="2">
        <v>0</v>
      </c>
      <c r="AB1014" s="2">
        <v>0</v>
      </c>
    </row>
    <row r="1015" spans="1:28">
      <c r="A1015" s="5" t="str">
        <f t="shared" si="384"/>
        <v>289</v>
      </c>
      <c r="B1015" s="5" t="str">
        <f>VLOOKUP(A1015,Vlookups!O:P,2,FALSE)</f>
        <v>FED/GRANT</v>
      </c>
      <c r="C1015" s="5" t="str">
        <f t="shared" si="385"/>
        <v>E</v>
      </c>
      <c r="D1015" s="5" t="str">
        <f t="shared" si="386"/>
        <v>11</v>
      </c>
      <c r="E1015" s="5" t="str">
        <f t="shared" si="387"/>
        <v>63--</v>
      </c>
      <c r="F1015" s="5" t="str">
        <f>VLOOKUP(E1015,Vlookups!K:M,3,FALSE)</f>
        <v>Op Exp</v>
      </c>
      <c r="G1015" s="5" t="str">
        <f t="shared" si="388"/>
        <v>6399</v>
      </c>
      <c r="H1015" s="5" t="str">
        <f t="shared" si="389"/>
        <v>GENERAL SUPPLIES</v>
      </c>
      <c r="I1015" s="5" t="str">
        <f t="shared" si="390"/>
        <v>013</v>
      </c>
      <c r="J1015" s="5" t="str">
        <f>VLOOKUP(I1015,Vlookups!A:D,2,FALSE)</f>
        <v>NORTH RICHLAND HILLS MIDDLE SC</v>
      </c>
      <c r="K1015" s="5" t="str">
        <f>VLOOKUP(I1015,Vlookups!A:D,3,FALSE)</f>
        <v>NORTH RICHLAND HILLS K8</v>
      </c>
      <c r="L1015" s="5" t="str">
        <f t="shared" si="391"/>
        <v>30</v>
      </c>
      <c r="M1015" s="5" t="str">
        <f t="shared" si="392"/>
        <v>939</v>
      </c>
      <c r="N1015" s="5" t="str">
        <f>VLOOKUP(M1015,Vlookups!G:I,2,FALSE)</f>
        <v>INSTRUCTIONAL MATERIALS</v>
      </c>
      <c r="O1015" s="5" t="str">
        <f>VLOOKUP(M1015,Vlookups!G:I,3,FALSE)</f>
        <v>DSASS</v>
      </c>
      <c r="P1015" s="6">
        <f t="shared" si="393"/>
        <v>0</v>
      </c>
      <c r="Q1015" s="6">
        <f t="shared" si="394"/>
        <v>0</v>
      </c>
      <c r="R1015" s="6">
        <f t="shared" si="395"/>
        <v>3385.34</v>
      </c>
      <c r="S1015" s="6">
        <f t="shared" si="396"/>
        <v>0</v>
      </c>
      <c r="T1015" s="6">
        <f t="shared" si="397"/>
        <v>0</v>
      </c>
      <c r="U1015" t="s">
        <v>1057</v>
      </c>
      <c r="V1015" t="s">
        <v>54</v>
      </c>
      <c r="W1015" s="2">
        <v>0</v>
      </c>
      <c r="X1015" s="2">
        <v>0</v>
      </c>
      <c r="Y1015" s="2">
        <v>3385.34</v>
      </c>
      <c r="Z1015" s="3">
        <v>-3385.34</v>
      </c>
      <c r="AA1015" s="2">
        <v>0</v>
      </c>
      <c r="AB1015" s="2">
        <v>0</v>
      </c>
    </row>
    <row r="1016" spans="1:28">
      <c r="A1016" s="5" t="str">
        <f t="shared" si="384"/>
        <v>289</v>
      </c>
      <c r="B1016" s="5" t="str">
        <f>VLOOKUP(A1016,Vlookups!O:P,2,FALSE)</f>
        <v>FED/GRANT</v>
      </c>
      <c r="C1016" s="5" t="str">
        <f t="shared" si="385"/>
        <v>E</v>
      </c>
      <c r="D1016" s="5" t="str">
        <f t="shared" si="386"/>
        <v>11</v>
      </c>
      <c r="E1016" s="5" t="str">
        <f t="shared" si="387"/>
        <v>63--</v>
      </c>
      <c r="F1016" s="5" t="str">
        <f>VLOOKUP(E1016,Vlookups!K:M,3,FALSE)</f>
        <v>Op Exp</v>
      </c>
      <c r="G1016" s="5" t="str">
        <f t="shared" si="388"/>
        <v>6399</v>
      </c>
      <c r="H1016" s="5" t="str">
        <f t="shared" si="389"/>
        <v>GENERAL SUPPLIES</v>
      </c>
      <c r="I1016" s="5" t="str">
        <f t="shared" si="390"/>
        <v>014</v>
      </c>
      <c r="J1016" s="5" t="str">
        <f>VLOOKUP(I1016,Vlookups!A:D,2,FALSE)</f>
        <v>KATY ELEMENTARY SCHOOL</v>
      </c>
      <c r="K1016" s="5" t="str">
        <f>VLOOKUP(I1016,Vlookups!A:D,3,FALSE)</f>
        <v>KATY K8</v>
      </c>
      <c r="L1016" s="5" t="str">
        <f t="shared" si="391"/>
        <v>30</v>
      </c>
      <c r="M1016" s="5" t="str">
        <f t="shared" si="392"/>
        <v>939</v>
      </c>
      <c r="N1016" s="5" t="str">
        <f>VLOOKUP(M1016,Vlookups!G:I,2,FALSE)</f>
        <v>INSTRUCTIONAL MATERIALS</v>
      </c>
      <c r="O1016" s="5" t="str">
        <f>VLOOKUP(M1016,Vlookups!G:I,3,FALSE)</f>
        <v>DSASS</v>
      </c>
      <c r="P1016" s="6">
        <f t="shared" si="393"/>
        <v>0</v>
      </c>
      <c r="Q1016" s="6">
        <f t="shared" si="394"/>
        <v>0</v>
      </c>
      <c r="R1016" s="6">
        <f t="shared" si="395"/>
        <v>3385.34</v>
      </c>
      <c r="S1016" s="6">
        <f t="shared" si="396"/>
        <v>0</v>
      </c>
      <c r="T1016" s="6">
        <f t="shared" si="397"/>
        <v>0</v>
      </c>
      <c r="U1016" t="s">
        <v>1058</v>
      </c>
      <c r="V1016" t="s">
        <v>54</v>
      </c>
      <c r="W1016" s="2">
        <v>0</v>
      </c>
      <c r="X1016" s="2">
        <v>0</v>
      </c>
      <c r="Y1016" s="2">
        <v>3385.34</v>
      </c>
      <c r="Z1016" s="3">
        <v>-3385.34</v>
      </c>
      <c r="AA1016" s="2">
        <v>0</v>
      </c>
      <c r="AB1016" s="2">
        <v>0</v>
      </c>
    </row>
    <row r="1017" spans="1:28">
      <c r="A1017" s="5" t="str">
        <f t="shared" si="384"/>
        <v>289</v>
      </c>
      <c r="B1017" s="5" t="str">
        <f>VLOOKUP(A1017,Vlookups!O:P,2,FALSE)</f>
        <v>FED/GRANT</v>
      </c>
      <c r="C1017" s="5" t="str">
        <f t="shared" si="385"/>
        <v>E</v>
      </c>
      <c r="D1017" s="5" t="str">
        <f t="shared" si="386"/>
        <v>11</v>
      </c>
      <c r="E1017" s="5" t="str">
        <f t="shared" si="387"/>
        <v>63--</v>
      </c>
      <c r="F1017" s="5" t="str">
        <f>VLOOKUP(E1017,Vlookups!K:M,3,FALSE)</f>
        <v>Op Exp</v>
      </c>
      <c r="G1017" s="5" t="str">
        <f t="shared" si="388"/>
        <v>6399</v>
      </c>
      <c r="H1017" s="5" t="str">
        <f t="shared" si="389"/>
        <v>GENERAL SUPPLIES</v>
      </c>
      <c r="I1017" s="5" t="str">
        <f t="shared" si="390"/>
        <v>015</v>
      </c>
      <c r="J1017" s="5" t="str">
        <f>VLOOKUP(I1017,Vlookups!A:D,2,FALSE)</f>
        <v>KATY MIDDLE SCHOOL</v>
      </c>
      <c r="K1017" s="5" t="str">
        <f>VLOOKUP(I1017,Vlookups!A:D,3,FALSE)</f>
        <v>KATY K8</v>
      </c>
      <c r="L1017" s="5" t="str">
        <f t="shared" si="391"/>
        <v>30</v>
      </c>
      <c r="M1017" s="5" t="str">
        <f t="shared" si="392"/>
        <v>939</v>
      </c>
      <c r="N1017" s="5" t="str">
        <f>VLOOKUP(M1017,Vlookups!G:I,2,FALSE)</f>
        <v>INSTRUCTIONAL MATERIALS</v>
      </c>
      <c r="O1017" s="5" t="str">
        <f>VLOOKUP(M1017,Vlookups!G:I,3,FALSE)</f>
        <v>DSASS</v>
      </c>
      <c r="P1017" s="6">
        <f t="shared" si="393"/>
        <v>0</v>
      </c>
      <c r="Q1017" s="6">
        <f t="shared" si="394"/>
        <v>0</v>
      </c>
      <c r="R1017" s="6">
        <f t="shared" si="395"/>
        <v>3385.34</v>
      </c>
      <c r="S1017" s="6">
        <f t="shared" si="396"/>
        <v>0</v>
      </c>
      <c r="T1017" s="6">
        <f t="shared" si="397"/>
        <v>0</v>
      </c>
      <c r="U1017" t="s">
        <v>1059</v>
      </c>
      <c r="V1017" t="s">
        <v>54</v>
      </c>
      <c r="W1017" s="2">
        <v>0</v>
      </c>
      <c r="X1017" s="2">
        <v>0</v>
      </c>
      <c r="Y1017" s="2">
        <v>3385.34</v>
      </c>
      <c r="Z1017" s="3">
        <v>-3385.34</v>
      </c>
      <c r="AA1017" s="2">
        <v>0</v>
      </c>
      <c r="AB1017" s="2">
        <v>0</v>
      </c>
    </row>
    <row r="1018" spans="1:28">
      <c r="A1018" s="5" t="str">
        <f t="shared" si="384"/>
        <v>289</v>
      </c>
      <c r="B1018" s="5" t="str">
        <f>VLOOKUP(A1018,Vlookups!O:P,2,FALSE)</f>
        <v>FED/GRANT</v>
      </c>
      <c r="C1018" s="5" t="str">
        <f t="shared" si="385"/>
        <v>E</v>
      </c>
      <c r="D1018" s="5" t="str">
        <f t="shared" si="386"/>
        <v>11</v>
      </c>
      <c r="E1018" s="5" t="str">
        <f t="shared" si="387"/>
        <v>63--</v>
      </c>
      <c r="F1018" s="5" t="str">
        <f>VLOOKUP(E1018,Vlookups!K:M,3,FALSE)</f>
        <v>Op Exp</v>
      </c>
      <c r="G1018" s="5" t="str">
        <f t="shared" si="388"/>
        <v>6399</v>
      </c>
      <c r="H1018" s="5" t="str">
        <f t="shared" si="389"/>
        <v>GENERAL SUPPLIES</v>
      </c>
      <c r="I1018" s="5" t="str">
        <f t="shared" si="390"/>
        <v>016</v>
      </c>
      <c r="J1018" s="5" t="str">
        <f>VLOOKUP(I1018,Vlookups!A:D,2,FALSE)</f>
        <v>WESTPARK ELEMENTARY SCHOOL</v>
      </c>
      <c r="K1018" s="5" t="str">
        <f>VLOOKUP(I1018,Vlookups!A:D,3,FALSE)</f>
        <v>WESTPARK K8</v>
      </c>
      <c r="L1018" s="5" t="str">
        <f t="shared" si="391"/>
        <v>30</v>
      </c>
      <c r="M1018" s="5" t="str">
        <f t="shared" si="392"/>
        <v>939</v>
      </c>
      <c r="N1018" s="5" t="str">
        <f>VLOOKUP(M1018,Vlookups!G:I,2,FALSE)</f>
        <v>INSTRUCTIONAL MATERIALS</v>
      </c>
      <c r="O1018" s="5" t="str">
        <f>VLOOKUP(M1018,Vlookups!G:I,3,FALSE)</f>
        <v>DSASS</v>
      </c>
      <c r="P1018" s="6">
        <f t="shared" si="393"/>
        <v>0</v>
      </c>
      <c r="Q1018" s="6">
        <f t="shared" si="394"/>
        <v>0</v>
      </c>
      <c r="R1018" s="6">
        <f t="shared" si="395"/>
        <v>3385.34</v>
      </c>
      <c r="S1018" s="6">
        <f t="shared" si="396"/>
        <v>0</v>
      </c>
      <c r="T1018" s="6">
        <f t="shared" si="397"/>
        <v>0</v>
      </c>
      <c r="U1018" t="s">
        <v>1060</v>
      </c>
      <c r="V1018" t="s">
        <v>54</v>
      </c>
      <c r="W1018" s="2">
        <v>0</v>
      </c>
      <c r="X1018" s="2">
        <v>0</v>
      </c>
      <c r="Y1018" s="2">
        <v>3385.34</v>
      </c>
      <c r="Z1018" s="3">
        <v>-3385.34</v>
      </c>
      <c r="AA1018" s="2">
        <v>0</v>
      </c>
      <c r="AB1018" s="2">
        <v>0</v>
      </c>
    </row>
    <row r="1019" spans="1:28">
      <c r="A1019" s="5" t="str">
        <f t="shared" si="384"/>
        <v>289</v>
      </c>
      <c r="B1019" s="5" t="str">
        <f>VLOOKUP(A1019,Vlookups!O:P,2,FALSE)</f>
        <v>FED/GRANT</v>
      </c>
      <c r="C1019" s="5" t="str">
        <f t="shared" si="385"/>
        <v>E</v>
      </c>
      <c r="D1019" s="5" t="str">
        <f t="shared" si="386"/>
        <v>11</v>
      </c>
      <c r="E1019" s="5" t="str">
        <f t="shared" si="387"/>
        <v>63--</v>
      </c>
      <c r="F1019" s="5" t="str">
        <f>VLOOKUP(E1019,Vlookups!K:M,3,FALSE)</f>
        <v>Op Exp</v>
      </c>
      <c r="G1019" s="5" t="str">
        <f t="shared" si="388"/>
        <v>6399</v>
      </c>
      <c r="H1019" s="5" t="str">
        <f t="shared" si="389"/>
        <v>GENERAL SUPPLIES</v>
      </c>
      <c r="I1019" s="5" t="str">
        <f t="shared" si="390"/>
        <v>017</v>
      </c>
      <c r="J1019" s="5" t="str">
        <f>VLOOKUP(I1019,Vlookups!A:D,2,FALSE)</f>
        <v>WESTPARK MIDDLE SCHOOL</v>
      </c>
      <c r="K1019" s="5" t="str">
        <f>VLOOKUP(I1019,Vlookups!A:D,3,FALSE)</f>
        <v>WESTPARK K8</v>
      </c>
      <c r="L1019" s="5" t="str">
        <f t="shared" si="391"/>
        <v>30</v>
      </c>
      <c r="M1019" s="5" t="str">
        <f t="shared" si="392"/>
        <v>939</v>
      </c>
      <c r="N1019" s="5" t="str">
        <f>VLOOKUP(M1019,Vlookups!G:I,2,FALSE)</f>
        <v>INSTRUCTIONAL MATERIALS</v>
      </c>
      <c r="O1019" s="5" t="str">
        <f>VLOOKUP(M1019,Vlookups!G:I,3,FALSE)</f>
        <v>DSASS</v>
      </c>
      <c r="P1019" s="6">
        <f t="shared" si="393"/>
        <v>0</v>
      </c>
      <c r="Q1019" s="6">
        <f t="shared" si="394"/>
        <v>0</v>
      </c>
      <c r="R1019" s="6">
        <f t="shared" si="395"/>
        <v>3385.34</v>
      </c>
      <c r="S1019" s="6">
        <f t="shared" si="396"/>
        <v>0</v>
      </c>
      <c r="T1019" s="6">
        <f t="shared" si="397"/>
        <v>0</v>
      </c>
      <c r="U1019" t="s">
        <v>1061</v>
      </c>
      <c r="V1019" t="s">
        <v>54</v>
      </c>
      <c r="W1019" s="2">
        <v>0</v>
      </c>
      <c r="X1019" s="2">
        <v>0</v>
      </c>
      <c r="Y1019" s="2">
        <v>3385.34</v>
      </c>
      <c r="Z1019" s="3">
        <v>-3385.34</v>
      </c>
      <c r="AA1019" s="2">
        <v>0</v>
      </c>
      <c r="AB1019" s="2">
        <v>0</v>
      </c>
    </row>
    <row r="1020" spans="1:28">
      <c r="A1020" s="5" t="str">
        <f t="shared" si="384"/>
        <v>289</v>
      </c>
      <c r="B1020" s="5" t="str">
        <f>VLOOKUP(A1020,Vlookups!O:P,2,FALSE)</f>
        <v>FED/GRANT</v>
      </c>
      <c r="C1020" s="5" t="str">
        <f t="shared" si="385"/>
        <v>E</v>
      </c>
      <c r="D1020" s="5" t="str">
        <f t="shared" si="386"/>
        <v>11</v>
      </c>
      <c r="E1020" s="5" t="str">
        <f t="shared" si="387"/>
        <v>63--</v>
      </c>
      <c r="F1020" s="5" t="str">
        <f>VLOOKUP(E1020,Vlookups!K:M,3,FALSE)</f>
        <v>Op Exp</v>
      </c>
      <c r="G1020" s="5" t="str">
        <f t="shared" si="388"/>
        <v>6399</v>
      </c>
      <c r="H1020" s="5" t="str">
        <f t="shared" si="389"/>
        <v>GENERAL SUPPLIES</v>
      </c>
      <c r="I1020" s="5" t="str">
        <f t="shared" si="390"/>
        <v>018</v>
      </c>
      <c r="J1020" s="5" t="str">
        <f>VLOOKUP(I1020,Vlookups!A:D,2,FALSE)</f>
        <v>KATY/WEST PARK HS</v>
      </c>
      <c r="K1020" s="5" t="str">
        <f>VLOOKUP(I1020,Vlookups!A:D,3,FALSE)</f>
        <v>KATY WESTPARK HS</v>
      </c>
      <c r="L1020" s="5" t="str">
        <f t="shared" si="391"/>
        <v>30</v>
      </c>
      <c r="M1020" s="5" t="str">
        <f t="shared" si="392"/>
        <v>939</v>
      </c>
      <c r="N1020" s="5" t="str">
        <f>VLOOKUP(M1020,Vlookups!G:I,2,FALSE)</f>
        <v>INSTRUCTIONAL MATERIALS</v>
      </c>
      <c r="O1020" s="5" t="str">
        <f>VLOOKUP(M1020,Vlookups!G:I,3,FALSE)</f>
        <v>DSASS</v>
      </c>
      <c r="P1020" s="6">
        <f t="shared" si="393"/>
        <v>0</v>
      </c>
      <c r="Q1020" s="6">
        <f t="shared" si="394"/>
        <v>0</v>
      </c>
      <c r="R1020" s="6">
        <f t="shared" si="395"/>
        <v>3385.34</v>
      </c>
      <c r="S1020" s="6">
        <f t="shared" si="396"/>
        <v>0</v>
      </c>
      <c r="T1020" s="6">
        <f t="shared" si="397"/>
        <v>0</v>
      </c>
      <c r="U1020" t="s">
        <v>1062</v>
      </c>
      <c r="V1020" t="s">
        <v>54</v>
      </c>
      <c r="W1020" s="2">
        <v>0</v>
      </c>
      <c r="X1020" s="2">
        <v>0</v>
      </c>
      <c r="Y1020" s="2">
        <v>3385.34</v>
      </c>
      <c r="Z1020" s="3">
        <v>-3385.34</v>
      </c>
      <c r="AA1020" s="2">
        <v>0</v>
      </c>
      <c r="AB1020" s="2">
        <v>0</v>
      </c>
    </row>
    <row r="1021" spans="1:28">
      <c r="A1021" s="5" t="str">
        <f t="shared" si="384"/>
        <v>289</v>
      </c>
      <c r="B1021" s="5" t="str">
        <f>VLOOKUP(A1021,Vlookups!O:P,2,FALSE)</f>
        <v>FED/GRANT</v>
      </c>
      <c r="C1021" s="5" t="str">
        <f t="shared" si="385"/>
        <v>E</v>
      </c>
      <c r="D1021" s="5" t="str">
        <f t="shared" si="386"/>
        <v>11</v>
      </c>
      <c r="E1021" s="5" t="str">
        <f t="shared" si="387"/>
        <v>63--</v>
      </c>
      <c r="F1021" s="5" t="str">
        <f>VLOOKUP(E1021,Vlookups!K:M,3,FALSE)</f>
        <v>Op Exp</v>
      </c>
      <c r="G1021" s="5" t="str">
        <f t="shared" si="388"/>
        <v>6399</v>
      </c>
      <c r="H1021" s="5" t="str">
        <f t="shared" si="389"/>
        <v>GENERAL SUPPLIES</v>
      </c>
      <c r="I1021" s="5" t="str">
        <f t="shared" si="390"/>
        <v>019</v>
      </c>
      <c r="J1021" s="5" t="str">
        <f>VLOOKUP(I1021,Vlookups!A:D,2,FALSE)</f>
        <v>LANCASTER ELEMENTARY</v>
      </c>
      <c r="K1021" s="5" t="str">
        <f>VLOOKUP(I1021,Vlookups!A:D,3,FALSE)</f>
        <v>LANCASTER K8</v>
      </c>
      <c r="L1021" s="5" t="str">
        <f t="shared" si="391"/>
        <v>30</v>
      </c>
      <c r="M1021" s="5" t="str">
        <f t="shared" si="392"/>
        <v>939</v>
      </c>
      <c r="N1021" s="5" t="str">
        <f>VLOOKUP(M1021,Vlookups!G:I,2,FALSE)</f>
        <v>INSTRUCTIONAL MATERIALS</v>
      </c>
      <c r="O1021" s="5" t="str">
        <f>VLOOKUP(M1021,Vlookups!G:I,3,FALSE)</f>
        <v>DSASS</v>
      </c>
      <c r="P1021" s="6">
        <f t="shared" si="393"/>
        <v>0</v>
      </c>
      <c r="Q1021" s="6">
        <f t="shared" si="394"/>
        <v>0</v>
      </c>
      <c r="R1021" s="6">
        <f t="shared" si="395"/>
        <v>3385.34</v>
      </c>
      <c r="S1021" s="6">
        <f t="shared" si="396"/>
        <v>0</v>
      </c>
      <c r="T1021" s="6">
        <f t="shared" si="397"/>
        <v>0</v>
      </c>
      <c r="U1021" t="s">
        <v>1063</v>
      </c>
      <c r="V1021" t="s">
        <v>54</v>
      </c>
      <c r="W1021" s="2">
        <v>0</v>
      </c>
      <c r="X1021" s="2">
        <v>0</v>
      </c>
      <c r="Y1021" s="2">
        <v>3385.34</v>
      </c>
      <c r="Z1021" s="3">
        <v>-3385.34</v>
      </c>
      <c r="AA1021" s="2">
        <v>0</v>
      </c>
      <c r="AB1021" s="2">
        <v>0</v>
      </c>
    </row>
    <row r="1022" spans="1:28">
      <c r="A1022" s="5" t="str">
        <f t="shared" si="384"/>
        <v>289</v>
      </c>
      <c r="B1022" s="5" t="str">
        <f>VLOOKUP(A1022,Vlookups!O:P,2,FALSE)</f>
        <v>FED/GRANT</v>
      </c>
      <c r="C1022" s="5" t="str">
        <f t="shared" si="385"/>
        <v>E</v>
      </c>
      <c r="D1022" s="5" t="str">
        <f t="shared" si="386"/>
        <v>11</v>
      </c>
      <c r="E1022" s="5" t="str">
        <f t="shared" si="387"/>
        <v>63--</v>
      </c>
      <c r="F1022" s="5" t="str">
        <f>VLOOKUP(E1022,Vlookups!K:M,3,FALSE)</f>
        <v>Op Exp</v>
      </c>
      <c r="G1022" s="5" t="str">
        <f t="shared" si="388"/>
        <v>6399</v>
      </c>
      <c r="H1022" s="5" t="str">
        <f t="shared" si="389"/>
        <v>GENERAL SUPPLIES</v>
      </c>
      <c r="I1022" s="5" t="str">
        <f t="shared" si="390"/>
        <v>020</v>
      </c>
      <c r="J1022" s="5" t="str">
        <f>VLOOKUP(I1022,Vlookups!A:D,2,FALSE)</f>
        <v>LANCASTER MIDDLE SCHOOL</v>
      </c>
      <c r="K1022" s="5" t="str">
        <f>VLOOKUP(I1022,Vlookups!A:D,3,FALSE)</f>
        <v>LANCASTER K8</v>
      </c>
      <c r="L1022" s="5" t="str">
        <f t="shared" si="391"/>
        <v>30</v>
      </c>
      <c r="M1022" s="5" t="str">
        <f t="shared" si="392"/>
        <v>939</v>
      </c>
      <c r="N1022" s="5" t="str">
        <f>VLOOKUP(M1022,Vlookups!G:I,2,FALSE)</f>
        <v>INSTRUCTIONAL MATERIALS</v>
      </c>
      <c r="O1022" s="5" t="str">
        <f>VLOOKUP(M1022,Vlookups!G:I,3,FALSE)</f>
        <v>DSASS</v>
      </c>
      <c r="P1022" s="6">
        <f t="shared" si="393"/>
        <v>0</v>
      </c>
      <c r="Q1022" s="6">
        <f t="shared" si="394"/>
        <v>0</v>
      </c>
      <c r="R1022" s="6">
        <f t="shared" si="395"/>
        <v>3385.34</v>
      </c>
      <c r="S1022" s="6">
        <f t="shared" si="396"/>
        <v>0</v>
      </c>
      <c r="T1022" s="6">
        <f t="shared" si="397"/>
        <v>0</v>
      </c>
      <c r="U1022" t="s">
        <v>1064</v>
      </c>
      <c r="V1022" t="s">
        <v>54</v>
      </c>
      <c r="W1022" s="2">
        <v>0</v>
      </c>
      <c r="X1022" s="2">
        <v>0</v>
      </c>
      <c r="Y1022" s="2">
        <v>3385.34</v>
      </c>
      <c r="Z1022" s="3">
        <v>-3385.34</v>
      </c>
      <c r="AA1022" s="2">
        <v>0</v>
      </c>
      <c r="AB1022" s="2">
        <v>0</v>
      </c>
    </row>
    <row r="1023" spans="1:28">
      <c r="A1023" s="5" t="str">
        <f t="shared" si="384"/>
        <v>289</v>
      </c>
      <c r="B1023" s="5" t="str">
        <f>VLOOKUP(A1023,Vlookups!O:P,2,FALSE)</f>
        <v>FED/GRANT</v>
      </c>
      <c r="C1023" s="5" t="str">
        <f t="shared" si="385"/>
        <v>E</v>
      </c>
      <c r="D1023" s="5" t="str">
        <f t="shared" si="386"/>
        <v>11</v>
      </c>
      <c r="E1023" s="5" t="str">
        <f t="shared" si="387"/>
        <v>63--</v>
      </c>
      <c r="F1023" s="5" t="str">
        <f>VLOOKUP(E1023,Vlookups!K:M,3,FALSE)</f>
        <v>Op Exp</v>
      </c>
      <c r="G1023" s="5" t="str">
        <f t="shared" si="388"/>
        <v>6399</v>
      </c>
      <c r="H1023" s="5" t="str">
        <f t="shared" si="389"/>
        <v>GENERAL SUPPLIES</v>
      </c>
      <c r="I1023" s="5" t="str">
        <f t="shared" si="390"/>
        <v>021</v>
      </c>
      <c r="J1023" s="5" t="str">
        <f>VLOOKUP(I1023,Vlookups!A:D,2,FALSE)</f>
        <v>WOODHAVEN ELEMENTARY</v>
      </c>
      <c r="K1023" s="5" t="str">
        <f>VLOOKUP(I1023,Vlookups!A:D,3,FALSE)</f>
        <v>WOODHAVEN K8</v>
      </c>
      <c r="L1023" s="5" t="str">
        <f t="shared" si="391"/>
        <v>30</v>
      </c>
      <c r="M1023" s="5" t="str">
        <f t="shared" si="392"/>
        <v>939</v>
      </c>
      <c r="N1023" s="5" t="str">
        <f>VLOOKUP(M1023,Vlookups!G:I,2,FALSE)</f>
        <v>INSTRUCTIONAL MATERIALS</v>
      </c>
      <c r="O1023" s="5" t="str">
        <f>VLOOKUP(M1023,Vlookups!G:I,3,FALSE)</f>
        <v>DSASS</v>
      </c>
      <c r="P1023" s="6">
        <f t="shared" si="393"/>
        <v>0</v>
      </c>
      <c r="Q1023" s="6">
        <f t="shared" si="394"/>
        <v>0</v>
      </c>
      <c r="R1023" s="6">
        <f t="shared" si="395"/>
        <v>3385.34</v>
      </c>
      <c r="S1023" s="6">
        <f t="shared" si="396"/>
        <v>0</v>
      </c>
      <c r="T1023" s="6">
        <f t="shared" si="397"/>
        <v>0</v>
      </c>
      <c r="U1023" t="s">
        <v>1065</v>
      </c>
      <c r="V1023" t="s">
        <v>54</v>
      </c>
      <c r="W1023" s="2">
        <v>0</v>
      </c>
      <c r="X1023" s="2">
        <v>0</v>
      </c>
      <c r="Y1023" s="2">
        <v>3385.34</v>
      </c>
      <c r="Z1023" s="3">
        <v>-3385.34</v>
      </c>
      <c r="AA1023" s="2">
        <v>0</v>
      </c>
      <c r="AB1023" s="2">
        <v>0</v>
      </c>
    </row>
    <row r="1024" spans="1:28">
      <c r="A1024" s="5" t="str">
        <f t="shared" si="384"/>
        <v>289</v>
      </c>
      <c r="B1024" s="5" t="str">
        <f>VLOOKUP(A1024,Vlookups!O:P,2,FALSE)</f>
        <v>FED/GRANT</v>
      </c>
      <c r="C1024" s="5" t="str">
        <f t="shared" si="385"/>
        <v>E</v>
      </c>
      <c r="D1024" s="5" t="str">
        <f t="shared" si="386"/>
        <v>11</v>
      </c>
      <c r="E1024" s="5" t="str">
        <f t="shared" si="387"/>
        <v>63--</v>
      </c>
      <c r="F1024" s="5" t="str">
        <f>VLOOKUP(E1024,Vlookups!K:M,3,FALSE)</f>
        <v>Op Exp</v>
      </c>
      <c r="G1024" s="5" t="str">
        <f t="shared" si="388"/>
        <v>6399</v>
      </c>
      <c r="H1024" s="5" t="str">
        <f t="shared" si="389"/>
        <v>GENERAL SUPPLIES</v>
      </c>
      <c r="I1024" s="5" t="str">
        <f t="shared" si="390"/>
        <v>022</v>
      </c>
      <c r="J1024" s="5" t="str">
        <f>VLOOKUP(I1024,Vlookups!A:D,2,FALSE)</f>
        <v>WOODHAVEN MIDDLE SCHOOL</v>
      </c>
      <c r="K1024" s="5" t="str">
        <f>VLOOKUP(I1024,Vlookups!A:D,3,FALSE)</f>
        <v>WOODHAVEN K8</v>
      </c>
      <c r="L1024" s="5" t="str">
        <f t="shared" si="391"/>
        <v>30</v>
      </c>
      <c r="M1024" s="5" t="str">
        <f t="shared" si="392"/>
        <v>939</v>
      </c>
      <c r="N1024" s="5" t="str">
        <f>VLOOKUP(M1024,Vlookups!G:I,2,FALSE)</f>
        <v>INSTRUCTIONAL MATERIALS</v>
      </c>
      <c r="O1024" s="5" t="str">
        <f>VLOOKUP(M1024,Vlookups!G:I,3,FALSE)</f>
        <v>DSASS</v>
      </c>
      <c r="P1024" s="6">
        <f t="shared" si="393"/>
        <v>0</v>
      </c>
      <c r="Q1024" s="6">
        <f t="shared" si="394"/>
        <v>0</v>
      </c>
      <c r="R1024" s="6">
        <f t="shared" si="395"/>
        <v>3385.34</v>
      </c>
      <c r="S1024" s="6">
        <f t="shared" si="396"/>
        <v>0</v>
      </c>
      <c r="T1024" s="6">
        <f t="shared" si="397"/>
        <v>0</v>
      </c>
      <c r="U1024" t="s">
        <v>1066</v>
      </c>
      <c r="V1024" t="s">
        <v>54</v>
      </c>
      <c r="W1024" s="2">
        <v>0</v>
      </c>
      <c r="X1024" s="2">
        <v>0</v>
      </c>
      <c r="Y1024" s="2">
        <v>3385.34</v>
      </c>
      <c r="Z1024" s="3">
        <v>-3385.34</v>
      </c>
      <c r="AA1024" s="2">
        <v>0</v>
      </c>
      <c r="AB1024" s="2">
        <v>0</v>
      </c>
    </row>
    <row r="1025" spans="1:28">
      <c r="A1025" s="5" t="str">
        <f t="shared" si="384"/>
        <v>289</v>
      </c>
      <c r="B1025" s="5" t="str">
        <f>VLOOKUP(A1025,Vlookups!O:P,2,FALSE)</f>
        <v>FED/GRANT</v>
      </c>
      <c r="C1025" s="5" t="str">
        <f t="shared" si="385"/>
        <v>E</v>
      </c>
      <c r="D1025" s="5" t="str">
        <f t="shared" si="386"/>
        <v>11</v>
      </c>
      <c r="E1025" s="5" t="str">
        <f t="shared" si="387"/>
        <v>63--</v>
      </c>
      <c r="F1025" s="5" t="str">
        <f>VLOOKUP(E1025,Vlookups!K:M,3,FALSE)</f>
        <v>Op Exp</v>
      </c>
      <c r="G1025" s="5" t="str">
        <f t="shared" si="388"/>
        <v>6399</v>
      </c>
      <c r="H1025" s="5" t="str">
        <f t="shared" si="389"/>
        <v>GENERAL SUPPLIES</v>
      </c>
      <c r="I1025" s="5" t="str">
        <f t="shared" si="390"/>
        <v>023</v>
      </c>
      <c r="J1025" s="5" t="str">
        <f>VLOOKUP(I1025,Vlookups!A:D,2,FALSE)</f>
        <v>SAGINAW ELEMENTARY</v>
      </c>
      <c r="K1025" s="5" t="str">
        <f>VLOOKUP(I1025,Vlookups!A:D,3,FALSE)</f>
        <v>SAGINAW K8</v>
      </c>
      <c r="L1025" s="5" t="str">
        <f t="shared" si="391"/>
        <v>30</v>
      </c>
      <c r="M1025" s="5" t="str">
        <f t="shared" si="392"/>
        <v>939</v>
      </c>
      <c r="N1025" s="5" t="str">
        <f>VLOOKUP(M1025,Vlookups!G:I,2,FALSE)</f>
        <v>INSTRUCTIONAL MATERIALS</v>
      </c>
      <c r="O1025" s="5" t="str">
        <f>VLOOKUP(M1025,Vlookups!G:I,3,FALSE)</f>
        <v>DSASS</v>
      </c>
      <c r="P1025" s="6">
        <f t="shared" si="393"/>
        <v>0</v>
      </c>
      <c r="Q1025" s="6">
        <f t="shared" si="394"/>
        <v>0</v>
      </c>
      <c r="R1025" s="6">
        <f t="shared" si="395"/>
        <v>3385.34</v>
      </c>
      <c r="S1025" s="6">
        <f t="shared" si="396"/>
        <v>0</v>
      </c>
      <c r="T1025" s="6">
        <f t="shared" si="397"/>
        <v>0</v>
      </c>
      <c r="U1025" t="s">
        <v>1067</v>
      </c>
      <c r="V1025" t="s">
        <v>54</v>
      </c>
      <c r="W1025" s="2">
        <v>0</v>
      </c>
      <c r="X1025" s="2">
        <v>0</v>
      </c>
      <c r="Y1025" s="2">
        <v>3385.34</v>
      </c>
      <c r="Z1025" s="3">
        <v>-3385.34</v>
      </c>
      <c r="AA1025" s="2">
        <v>0</v>
      </c>
      <c r="AB1025" s="2">
        <v>0</v>
      </c>
    </row>
    <row r="1026" spans="1:28">
      <c r="A1026" s="5" t="str">
        <f t="shared" si="384"/>
        <v>289</v>
      </c>
      <c r="B1026" s="5" t="str">
        <f>VLOOKUP(A1026,Vlookups!O:P,2,FALSE)</f>
        <v>FED/GRANT</v>
      </c>
      <c r="C1026" s="5" t="str">
        <f t="shared" si="385"/>
        <v>E</v>
      </c>
      <c r="D1026" s="5" t="str">
        <f t="shared" si="386"/>
        <v>11</v>
      </c>
      <c r="E1026" s="5" t="str">
        <f t="shared" si="387"/>
        <v>63--</v>
      </c>
      <c r="F1026" s="5" t="str">
        <f>VLOOKUP(E1026,Vlookups!K:M,3,FALSE)</f>
        <v>Op Exp</v>
      </c>
      <c r="G1026" s="5" t="str">
        <f t="shared" si="388"/>
        <v>6399</v>
      </c>
      <c r="H1026" s="5" t="str">
        <f t="shared" si="389"/>
        <v>GENERAL SUPPLIES</v>
      </c>
      <c r="I1026" s="5" t="str">
        <f t="shared" si="390"/>
        <v>024</v>
      </c>
      <c r="J1026" s="5" t="str">
        <f>VLOOKUP(I1026,Vlookups!A:D,2,FALSE)</f>
        <v>SAGINAW MIDDLE SCHOOL</v>
      </c>
      <c r="K1026" s="5" t="str">
        <f>VLOOKUP(I1026,Vlookups!A:D,3,FALSE)</f>
        <v>SAGINAW K8</v>
      </c>
      <c r="L1026" s="5" t="str">
        <f t="shared" si="391"/>
        <v>30</v>
      </c>
      <c r="M1026" s="5" t="str">
        <f t="shared" si="392"/>
        <v>939</v>
      </c>
      <c r="N1026" s="5" t="str">
        <f>VLOOKUP(M1026,Vlookups!G:I,2,FALSE)</f>
        <v>INSTRUCTIONAL MATERIALS</v>
      </c>
      <c r="O1026" s="5" t="str">
        <f>VLOOKUP(M1026,Vlookups!G:I,3,FALSE)</f>
        <v>DSASS</v>
      </c>
      <c r="P1026" s="6">
        <f t="shared" si="393"/>
        <v>0</v>
      </c>
      <c r="Q1026" s="6">
        <f t="shared" si="394"/>
        <v>0</v>
      </c>
      <c r="R1026" s="6">
        <f t="shared" si="395"/>
        <v>3385.34</v>
      </c>
      <c r="S1026" s="6">
        <f t="shared" si="396"/>
        <v>0</v>
      </c>
      <c r="T1026" s="6">
        <f t="shared" si="397"/>
        <v>0</v>
      </c>
      <c r="U1026" t="s">
        <v>1068</v>
      </c>
      <c r="V1026" t="s">
        <v>54</v>
      </c>
      <c r="W1026" s="2">
        <v>0</v>
      </c>
      <c r="X1026" s="2">
        <v>0</v>
      </c>
      <c r="Y1026" s="2">
        <v>3385.34</v>
      </c>
      <c r="Z1026" s="3">
        <v>-3385.34</v>
      </c>
      <c r="AA1026" s="2">
        <v>0</v>
      </c>
      <c r="AB1026" s="2">
        <v>0</v>
      </c>
    </row>
    <row r="1027" spans="1:28">
      <c r="A1027" s="5" t="str">
        <f t="shared" si="384"/>
        <v>289</v>
      </c>
      <c r="B1027" s="5" t="str">
        <f>VLOOKUP(A1027,Vlookups!O:P,2,FALSE)</f>
        <v>FED/GRANT</v>
      </c>
      <c r="C1027" s="5" t="str">
        <f t="shared" si="385"/>
        <v>E</v>
      </c>
      <c r="D1027" s="5" t="str">
        <f t="shared" si="386"/>
        <v>11</v>
      </c>
      <c r="E1027" s="5" t="str">
        <f t="shared" si="387"/>
        <v>63--</v>
      </c>
      <c r="F1027" s="5" t="str">
        <f>VLOOKUP(E1027,Vlookups!K:M,3,FALSE)</f>
        <v>Op Exp</v>
      </c>
      <c r="G1027" s="5" t="str">
        <f t="shared" si="388"/>
        <v>6399</v>
      </c>
      <c r="H1027" s="5" t="str">
        <f t="shared" si="389"/>
        <v>GENERAL SUPPLIES</v>
      </c>
      <c r="I1027" s="5" t="str">
        <f t="shared" si="390"/>
        <v>025</v>
      </c>
      <c r="J1027" s="5" t="str">
        <f>VLOOKUP(I1027,Vlookups!A:D,2,FALSE)</f>
        <v>WINDMILL LAKES ELEMENTARY</v>
      </c>
      <c r="K1027" s="5" t="str">
        <f>VLOOKUP(I1027,Vlookups!A:D,3,FALSE)</f>
        <v>WINDMILL LAKES K8</v>
      </c>
      <c r="L1027" s="5" t="str">
        <f t="shared" si="391"/>
        <v>30</v>
      </c>
      <c r="M1027" s="5" t="str">
        <f t="shared" si="392"/>
        <v>939</v>
      </c>
      <c r="N1027" s="5" t="str">
        <f>VLOOKUP(M1027,Vlookups!G:I,2,FALSE)</f>
        <v>INSTRUCTIONAL MATERIALS</v>
      </c>
      <c r="O1027" s="5" t="str">
        <f>VLOOKUP(M1027,Vlookups!G:I,3,FALSE)</f>
        <v>DSASS</v>
      </c>
      <c r="P1027" s="6">
        <f t="shared" si="393"/>
        <v>0</v>
      </c>
      <c r="Q1027" s="6">
        <f t="shared" si="394"/>
        <v>0</v>
      </c>
      <c r="R1027" s="6">
        <f t="shared" si="395"/>
        <v>3385.34</v>
      </c>
      <c r="S1027" s="6">
        <f t="shared" si="396"/>
        <v>0</v>
      </c>
      <c r="T1027" s="6">
        <f t="shared" si="397"/>
        <v>0</v>
      </c>
      <c r="U1027" t="s">
        <v>1069</v>
      </c>
      <c r="V1027" t="s">
        <v>54</v>
      </c>
      <c r="W1027" s="2">
        <v>0</v>
      </c>
      <c r="X1027" s="2">
        <v>0</v>
      </c>
      <c r="Y1027" s="2">
        <v>3385.34</v>
      </c>
      <c r="Z1027" s="3">
        <v>-3385.34</v>
      </c>
      <c r="AA1027" s="2">
        <v>0</v>
      </c>
      <c r="AB1027" s="2">
        <v>0</v>
      </c>
    </row>
    <row r="1028" spans="1:28">
      <c r="A1028" s="5" t="str">
        <f t="shared" si="384"/>
        <v>289</v>
      </c>
      <c r="B1028" s="5" t="str">
        <f>VLOOKUP(A1028,Vlookups!O:P,2,FALSE)</f>
        <v>FED/GRANT</v>
      </c>
      <c r="C1028" s="5" t="str">
        <f t="shared" si="385"/>
        <v>E</v>
      </c>
      <c r="D1028" s="5" t="str">
        <f t="shared" si="386"/>
        <v>11</v>
      </c>
      <c r="E1028" s="5" t="str">
        <f t="shared" si="387"/>
        <v>63--</v>
      </c>
      <c r="F1028" s="5" t="str">
        <f>VLOOKUP(E1028,Vlookups!K:M,3,FALSE)</f>
        <v>Op Exp</v>
      </c>
      <c r="G1028" s="5" t="str">
        <f t="shared" si="388"/>
        <v>6399</v>
      </c>
      <c r="H1028" s="5" t="str">
        <f t="shared" si="389"/>
        <v>GENERAL SUPPLIES</v>
      </c>
      <c r="I1028" s="5" t="str">
        <f t="shared" si="390"/>
        <v>026</v>
      </c>
      <c r="J1028" s="5" t="str">
        <f>VLOOKUP(I1028,Vlookups!A:D,2,FALSE)</f>
        <v>WM LAKES MIDDLE SCHOOL</v>
      </c>
      <c r="K1028" s="5" t="str">
        <f>VLOOKUP(I1028,Vlookups!A:D,3,FALSE)</f>
        <v>WINDMILL LAKES K8</v>
      </c>
      <c r="L1028" s="5" t="str">
        <f t="shared" si="391"/>
        <v>30</v>
      </c>
      <c r="M1028" s="5" t="str">
        <f t="shared" si="392"/>
        <v>939</v>
      </c>
      <c r="N1028" s="5" t="str">
        <f>VLOOKUP(M1028,Vlookups!G:I,2,FALSE)</f>
        <v>INSTRUCTIONAL MATERIALS</v>
      </c>
      <c r="O1028" s="5" t="str">
        <f>VLOOKUP(M1028,Vlookups!G:I,3,FALSE)</f>
        <v>DSASS</v>
      </c>
      <c r="P1028" s="6">
        <f t="shared" si="393"/>
        <v>0</v>
      </c>
      <c r="Q1028" s="6">
        <f t="shared" si="394"/>
        <v>0</v>
      </c>
      <c r="R1028" s="6">
        <f t="shared" si="395"/>
        <v>3385.34</v>
      </c>
      <c r="S1028" s="6">
        <f t="shared" si="396"/>
        <v>0</v>
      </c>
      <c r="T1028" s="6">
        <f t="shared" si="397"/>
        <v>0</v>
      </c>
      <c r="U1028" t="s">
        <v>1070</v>
      </c>
      <c r="V1028" t="s">
        <v>54</v>
      </c>
      <c r="W1028" s="2">
        <v>0</v>
      </c>
      <c r="X1028" s="2">
        <v>0</v>
      </c>
      <c r="Y1028" s="2">
        <v>3385.34</v>
      </c>
      <c r="Z1028" s="3">
        <v>-3385.34</v>
      </c>
      <c r="AA1028" s="2">
        <v>0</v>
      </c>
      <c r="AB1028" s="2">
        <v>0</v>
      </c>
    </row>
    <row r="1029" spans="1:28">
      <c r="A1029" s="5" t="str">
        <f t="shared" si="384"/>
        <v>289</v>
      </c>
      <c r="B1029" s="5" t="str">
        <f>VLOOKUP(A1029,Vlookups!O:P,2,FALSE)</f>
        <v>FED/GRANT</v>
      </c>
      <c r="C1029" s="5" t="str">
        <f t="shared" si="385"/>
        <v>E</v>
      </c>
      <c r="D1029" s="5" t="str">
        <f t="shared" si="386"/>
        <v>11</v>
      </c>
      <c r="E1029" s="5" t="str">
        <f t="shared" si="387"/>
        <v>63--</v>
      </c>
      <c r="F1029" s="5" t="str">
        <f>VLOOKUP(E1029,Vlookups!K:M,3,FALSE)</f>
        <v>Op Exp</v>
      </c>
      <c r="G1029" s="5" t="str">
        <f t="shared" si="388"/>
        <v>6399</v>
      </c>
      <c r="H1029" s="5" t="str">
        <f t="shared" si="389"/>
        <v>GENERAL SUPPLIES</v>
      </c>
      <c r="I1029" s="5" t="str">
        <f t="shared" si="390"/>
        <v>027</v>
      </c>
      <c r="J1029" s="5" t="str">
        <f>VLOOKUP(I1029,Vlookups!A:D,2,FALSE)</f>
        <v>HOUSTON OREM ELEMENTARY</v>
      </c>
      <c r="K1029" s="5" t="str">
        <f>VLOOKUP(I1029,Vlookups!A:D,3,FALSE)</f>
        <v>OREM K8</v>
      </c>
      <c r="L1029" s="5" t="str">
        <f t="shared" si="391"/>
        <v>30</v>
      </c>
      <c r="M1029" s="5" t="str">
        <f t="shared" si="392"/>
        <v>939</v>
      </c>
      <c r="N1029" s="5" t="str">
        <f>VLOOKUP(M1029,Vlookups!G:I,2,FALSE)</f>
        <v>INSTRUCTIONAL MATERIALS</v>
      </c>
      <c r="O1029" s="5" t="str">
        <f>VLOOKUP(M1029,Vlookups!G:I,3,FALSE)</f>
        <v>DSASS</v>
      </c>
      <c r="P1029" s="6">
        <f t="shared" si="393"/>
        <v>0</v>
      </c>
      <c r="Q1029" s="6">
        <f t="shared" si="394"/>
        <v>0</v>
      </c>
      <c r="R1029" s="6">
        <f t="shared" si="395"/>
        <v>3385.34</v>
      </c>
      <c r="S1029" s="6">
        <f t="shared" si="396"/>
        <v>0</v>
      </c>
      <c r="T1029" s="6">
        <f t="shared" si="397"/>
        <v>0</v>
      </c>
      <c r="U1029" t="s">
        <v>1071</v>
      </c>
      <c r="V1029" t="s">
        <v>54</v>
      </c>
      <c r="W1029" s="2">
        <v>0</v>
      </c>
      <c r="X1029" s="2">
        <v>0</v>
      </c>
      <c r="Y1029" s="2">
        <v>3385.34</v>
      </c>
      <c r="Z1029" s="3">
        <v>-3385.34</v>
      </c>
      <c r="AA1029" s="2">
        <v>0</v>
      </c>
      <c r="AB1029" s="2">
        <v>0</v>
      </c>
    </row>
    <row r="1030" spans="1:28">
      <c r="A1030" s="5" t="str">
        <f t="shared" si="384"/>
        <v>289</v>
      </c>
      <c r="B1030" s="5" t="str">
        <f>VLOOKUP(A1030,Vlookups!O:P,2,FALSE)</f>
        <v>FED/GRANT</v>
      </c>
      <c r="C1030" s="5" t="str">
        <f t="shared" si="385"/>
        <v>E</v>
      </c>
      <c r="D1030" s="5" t="str">
        <f t="shared" si="386"/>
        <v>11</v>
      </c>
      <c r="E1030" s="5" t="str">
        <f t="shared" si="387"/>
        <v>63--</v>
      </c>
      <c r="F1030" s="5" t="str">
        <f>VLOOKUP(E1030,Vlookups!K:M,3,FALSE)</f>
        <v>Op Exp</v>
      </c>
      <c r="G1030" s="5" t="str">
        <f t="shared" si="388"/>
        <v>6399</v>
      </c>
      <c r="H1030" s="5" t="str">
        <f t="shared" si="389"/>
        <v>GENERAL SUPPLIES</v>
      </c>
      <c r="I1030" s="5" t="str">
        <f t="shared" si="390"/>
        <v>028</v>
      </c>
      <c r="J1030" s="5" t="str">
        <f>VLOOKUP(I1030,Vlookups!A:D,2,FALSE)</f>
        <v>HOUSTON OREM MIDDLE SCHOOL</v>
      </c>
      <c r="K1030" s="5" t="str">
        <f>VLOOKUP(I1030,Vlookups!A:D,3,FALSE)</f>
        <v>OREM K8</v>
      </c>
      <c r="L1030" s="5" t="str">
        <f t="shared" si="391"/>
        <v>30</v>
      </c>
      <c r="M1030" s="5" t="str">
        <f t="shared" si="392"/>
        <v>939</v>
      </c>
      <c r="N1030" s="5" t="str">
        <f>VLOOKUP(M1030,Vlookups!G:I,2,FALSE)</f>
        <v>INSTRUCTIONAL MATERIALS</v>
      </c>
      <c r="O1030" s="5" t="str">
        <f>VLOOKUP(M1030,Vlookups!G:I,3,FALSE)</f>
        <v>DSASS</v>
      </c>
      <c r="P1030" s="6">
        <f t="shared" si="393"/>
        <v>0</v>
      </c>
      <c r="Q1030" s="6">
        <f t="shared" si="394"/>
        <v>0</v>
      </c>
      <c r="R1030" s="6">
        <f t="shared" si="395"/>
        <v>3385.34</v>
      </c>
      <c r="S1030" s="6">
        <f t="shared" si="396"/>
        <v>0</v>
      </c>
      <c r="T1030" s="6">
        <f t="shared" si="397"/>
        <v>0</v>
      </c>
      <c r="U1030" t="s">
        <v>1072</v>
      </c>
      <c r="V1030" t="s">
        <v>54</v>
      </c>
      <c r="W1030" s="2">
        <v>0</v>
      </c>
      <c r="X1030" s="2">
        <v>0</v>
      </c>
      <c r="Y1030" s="2">
        <v>3385.34</v>
      </c>
      <c r="Z1030" s="3">
        <v>-3385.34</v>
      </c>
      <c r="AA1030" s="2">
        <v>0</v>
      </c>
      <c r="AB1030" s="2">
        <v>0</v>
      </c>
    </row>
    <row r="1031" spans="1:28">
      <c r="A1031" s="5" t="str">
        <f t="shared" si="384"/>
        <v>289</v>
      </c>
      <c r="B1031" s="5" t="str">
        <f>VLOOKUP(A1031,Vlookups!O:P,2,FALSE)</f>
        <v>FED/GRANT</v>
      </c>
      <c r="C1031" s="5" t="str">
        <f t="shared" si="385"/>
        <v>E</v>
      </c>
      <c r="D1031" s="5" t="str">
        <f t="shared" si="386"/>
        <v>11</v>
      </c>
      <c r="E1031" s="5" t="str">
        <f t="shared" si="387"/>
        <v>63--</v>
      </c>
      <c r="F1031" s="5" t="str">
        <f>VLOOKUP(E1031,Vlookups!K:M,3,FALSE)</f>
        <v>Op Exp</v>
      </c>
      <c r="G1031" s="5" t="str">
        <f t="shared" si="388"/>
        <v>6399</v>
      </c>
      <c r="H1031" s="5" t="str">
        <f t="shared" si="389"/>
        <v>GENERAL SUPPLIES</v>
      </c>
      <c r="I1031" s="5" t="str">
        <f t="shared" si="390"/>
        <v>030</v>
      </c>
      <c r="J1031" s="5" t="str">
        <f>VLOOKUP(I1031,Vlookups!A:D,2,FALSE)</f>
        <v>COLLEGE STATION ELEMENTARY</v>
      </c>
      <c r="K1031" s="5" t="str">
        <f>VLOOKUP(I1031,Vlookups!A:D,3,FALSE)</f>
        <v>COLLEGE STATION K8</v>
      </c>
      <c r="L1031" s="5" t="str">
        <f t="shared" si="391"/>
        <v>30</v>
      </c>
      <c r="M1031" s="5" t="str">
        <f t="shared" si="392"/>
        <v>939</v>
      </c>
      <c r="N1031" s="5" t="str">
        <f>VLOOKUP(M1031,Vlookups!G:I,2,FALSE)</f>
        <v>INSTRUCTIONAL MATERIALS</v>
      </c>
      <c r="O1031" s="5" t="str">
        <f>VLOOKUP(M1031,Vlookups!G:I,3,FALSE)</f>
        <v>DSASS</v>
      </c>
      <c r="P1031" s="6">
        <f t="shared" si="393"/>
        <v>0</v>
      </c>
      <c r="Q1031" s="6">
        <f t="shared" si="394"/>
        <v>0</v>
      </c>
      <c r="R1031" s="6">
        <f t="shared" si="395"/>
        <v>3385.34</v>
      </c>
      <c r="S1031" s="6">
        <f t="shared" si="396"/>
        <v>0</v>
      </c>
      <c r="T1031" s="6">
        <f t="shared" si="397"/>
        <v>0</v>
      </c>
      <c r="U1031" t="s">
        <v>1073</v>
      </c>
      <c r="V1031" t="s">
        <v>54</v>
      </c>
      <c r="W1031" s="2">
        <v>0</v>
      </c>
      <c r="X1031" s="2">
        <v>0</v>
      </c>
      <c r="Y1031" s="2">
        <v>3385.34</v>
      </c>
      <c r="Z1031" s="3">
        <v>-3385.34</v>
      </c>
      <c r="AA1031" s="2">
        <v>0</v>
      </c>
      <c r="AB1031" s="2">
        <v>0</v>
      </c>
    </row>
    <row r="1032" spans="1:28">
      <c r="A1032" s="5" t="str">
        <f t="shared" si="384"/>
        <v>289</v>
      </c>
      <c r="B1032" s="5" t="str">
        <f>VLOOKUP(A1032,Vlookups!O:P,2,FALSE)</f>
        <v>FED/GRANT</v>
      </c>
      <c r="C1032" s="5" t="str">
        <f t="shared" si="385"/>
        <v>E</v>
      </c>
      <c r="D1032" s="5" t="str">
        <f t="shared" si="386"/>
        <v>11</v>
      </c>
      <c r="E1032" s="5" t="str">
        <f t="shared" si="387"/>
        <v>63--</v>
      </c>
      <c r="F1032" s="5" t="str">
        <f>VLOOKUP(E1032,Vlookups!K:M,3,FALSE)</f>
        <v>Op Exp</v>
      </c>
      <c r="G1032" s="5" t="str">
        <f t="shared" si="388"/>
        <v>6399</v>
      </c>
      <c r="H1032" s="5" t="str">
        <f t="shared" si="389"/>
        <v>GENERAL SUPPLIES</v>
      </c>
      <c r="I1032" s="5" t="str">
        <f t="shared" si="390"/>
        <v>031</v>
      </c>
      <c r="J1032" s="5" t="str">
        <f>VLOOKUP(I1032,Vlookups!A:D,2,FALSE)</f>
        <v>COLLEGE STATION MIDDLE SCHOOL</v>
      </c>
      <c r="K1032" s="5" t="str">
        <f>VLOOKUP(I1032,Vlookups!A:D,3,FALSE)</f>
        <v>COLLEGE STATION K8</v>
      </c>
      <c r="L1032" s="5" t="str">
        <f t="shared" si="391"/>
        <v>30</v>
      </c>
      <c r="M1032" s="5" t="str">
        <f t="shared" si="392"/>
        <v>939</v>
      </c>
      <c r="N1032" s="5" t="str">
        <f>VLOOKUP(M1032,Vlookups!G:I,2,FALSE)</f>
        <v>INSTRUCTIONAL MATERIALS</v>
      </c>
      <c r="O1032" s="5" t="str">
        <f>VLOOKUP(M1032,Vlookups!G:I,3,FALSE)</f>
        <v>DSASS</v>
      </c>
      <c r="P1032" s="6">
        <f t="shared" si="393"/>
        <v>0</v>
      </c>
      <c r="Q1032" s="6">
        <f t="shared" si="394"/>
        <v>0</v>
      </c>
      <c r="R1032" s="6">
        <f t="shared" si="395"/>
        <v>3385.34</v>
      </c>
      <c r="S1032" s="6">
        <f t="shared" si="396"/>
        <v>0</v>
      </c>
      <c r="T1032" s="6">
        <f t="shared" si="397"/>
        <v>0</v>
      </c>
      <c r="U1032" t="s">
        <v>1074</v>
      </c>
      <c r="V1032" t="s">
        <v>54</v>
      </c>
      <c r="W1032" s="2">
        <v>0</v>
      </c>
      <c r="X1032" s="2">
        <v>0</v>
      </c>
      <c r="Y1032" s="2">
        <v>3385.34</v>
      </c>
      <c r="Z1032" s="3">
        <v>-3385.34</v>
      </c>
      <c r="AA1032" s="2">
        <v>0</v>
      </c>
      <c r="AB1032" s="2">
        <v>0</v>
      </c>
    </row>
    <row r="1033" spans="1:28">
      <c r="A1033" s="5" t="str">
        <f t="shared" si="384"/>
        <v>289</v>
      </c>
      <c r="B1033" s="5" t="str">
        <f>VLOOKUP(A1033,Vlookups!O:P,2,FALSE)</f>
        <v>FED/GRANT</v>
      </c>
      <c r="C1033" s="5" t="str">
        <f t="shared" si="385"/>
        <v>E</v>
      </c>
      <c r="D1033" s="5" t="str">
        <f t="shared" si="386"/>
        <v>11</v>
      </c>
      <c r="E1033" s="5" t="str">
        <f t="shared" si="387"/>
        <v>63--</v>
      </c>
      <c r="F1033" s="5" t="str">
        <f>VLOOKUP(E1033,Vlookups!K:M,3,FALSE)</f>
        <v>Op Exp</v>
      </c>
      <c r="G1033" s="5" t="str">
        <f t="shared" si="388"/>
        <v>6399</v>
      </c>
      <c r="H1033" s="5" t="str">
        <f t="shared" si="389"/>
        <v>GENERAL SUPPLIES</v>
      </c>
      <c r="I1033" s="5" t="str">
        <f t="shared" si="390"/>
        <v>032</v>
      </c>
      <c r="J1033" s="5" t="str">
        <f>VLOOKUP(I1033,Vlookups!A:D,2,FALSE)</f>
        <v>LANCASTER HS</v>
      </c>
      <c r="K1033" s="5" t="str">
        <f>VLOOKUP(I1033,Vlookups!A:D,3,FALSE)</f>
        <v>LANCASTER HS</v>
      </c>
      <c r="L1033" s="5" t="str">
        <f t="shared" si="391"/>
        <v>30</v>
      </c>
      <c r="M1033" s="5" t="str">
        <f t="shared" si="392"/>
        <v>939</v>
      </c>
      <c r="N1033" s="5" t="str">
        <f>VLOOKUP(M1033,Vlookups!G:I,2,FALSE)</f>
        <v>INSTRUCTIONAL MATERIALS</v>
      </c>
      <c r="O1033" s="5" t="str">
        <f>VLOOKUP(M1033,Vlookups!G:I,3,FALSE)</f>
        <v>DSASS</v>
      </c>
      <c r="P1033" s="6">
        <f t="shared" si="393"/>
        <v>0</v>
      </c>
      <c r="Q1033" s="6">
        <f t="shared" si="394"/>
        <v>0</v>
      </c>
      <c r="R1033" s="6">
        <f t="shared" si="395"/>
        <v>3385.34</v>
      </c>
      <c r="S1033" s="6">
        <f t="shared" si="396"/>
        <v>0</v>
      </c>
      <c r="T1033" s="6">
        <f t="shared" si="397"/>
        <v>0</v>
      </c>
      <c r="U1033" t="s">
        <v>1075</v>
      </c>
      <c r="V1033" t="s">
        <v>54</v>
      </c>
      <c r="W1033" s="2">
        <v>0</v>
      </c>
      <c r="X1033" s="2">
        <v>0</v>
      </c>
      <c r="Y1033" s="2">
        <v>3385.34</v>
      </c>
      <c r="Z1033" s="3">
        <v>-3385.34</v>
      </c>
      <c r="AA1033" s="2">
        <v>0</v>
      </c>
      <c r="AB1033" s="2">
        <v>0</v>
      </c>
    </row>
    <row r="1034" spans="1:28">
      <c r="A1034" s="5" t="str">
        <f t="shared" si="384"/>
        <v>289</v>
      </c>
      <c r="B1034" s="5" t="str">
        <f>VLOOKUP(A1034,Vlookups!O:P,2,FALSE)</f>
        <v>FED/GRANT</v>
      </c>
      <c r="C1034" s="5" t="str">
        <f t="shared" si="385"/>
        <v>E</v>
      </c>
      <c r="D1034" s="5" t="str">
        <f t="shared" si="386"/>
        <v>11</v>
      </c>
      <c r="E1034" s="5" t="str">
        <f t="shared" si="387"/>
        <v>63--</v>
      </c>
      <c r="F1034" s="5" t="str">
        <f>VLOOKUP(E1034,Vlookups!K:M,3,FALSE)</f>
        <v>Op Exp</v>
      </c>
      <c r="G1034" s="5" t="str">
        <f t="shared" si="388"/>
        <v>6399</v>
      </c>
      <c r="H1034" s="5" t="str">
        <f t="shared" si="389"/>
        <v>GENERAL SUPPLIES</v>
      </c>
      <c r="I1034" s="5" t="str">
        <f t="shared" si="390"/>
        <v>033</v>
      </c>
      <c r="J1034" s="5" t="str">
        <f>VLOOKUP(I1034,Vlookups!A:D,2,FALSE)</f>
        <v>WINDMILL LAKES HS</v>
      </c>
      <c r="K1034" s="5" t="str">
        <f>VLOOKUP(I1034,Vlookups!A:D,3,FALSE)</f>
        <v>WINDMILL LAKES HS</v>
      </c>
      <c r="L1034" s="5" t="str">
        <f t="shared" si="391"/>
        <v>30</v>
      </c>
      <c r="M1034" s="5" t="str">
        <f t="shared" si="392"/>
        <v>939</v>
      </c>
      <c r="N1034" s="5" t="str">
        <f>VLOOKUP(M1034,Vlookups!G:I,2,FALSE)</f>
        <v>INSTRUCTIONAL MATERIALS</v>
      </c>
      <c r="O1034" s="5" t="str">
        <f>VLOOKUP(M1034,Vlookups!G:I,3,FALSE)</f>
        <v>DSASS</v>
      </c>
      <c r="P1034" s="6">
        <f t="shared" si="393"/>
        <v>0</v>
      </c>
      <c r="Q1034" s="6">
        <f t="shared" si="394"/>
        <v>0</v>
      </c>
      <c r="R1034" s="6">
        <f t="shared" si="395"/>
        <v>3385.34</v>
      </c>
      <c r="S1034" s="6">
        <f t="shared" si="396"/>
        <v>0</v>
      </c>
      <c r="T1034" s="6">
        <f t="shared" si="397"/>
        <v>0</v>
      </c>
      <c r="U1034" t="s">
        <v>1076</v>
      </c>
      <c r="V1034" t="s">
        <v>54</v>
      </c>
      <c r="W1034" s="2">
        <v>0</v>
      </c>
      <c r="X1034" s="2">
        <v>0</v>
      </c>
      <c r="Y1034" s="2">
        <v>3385.34</v>
      </c>
      <c r="Z1034" s="3">
        <v>-3385.34</v>
      </c>
      <c r="AA1034" s="2">
        <v>0</v>
      </c>
      <c r="AB1034" s="2">
        <v>0</v>
      </c>
    </row>
    <row r="1035" spans="1:28">
      <c r="A1035" s="5" t="str">
        <f t="shared" si="384"/>
        <v>289</v>
      </c>
      <c r="B1035" s="5" t="str">
        <f>VLOOKUP(A1035,Vlookups!O:P,2,FALSE)</f>
        <v>FED/GRANT</v>
      </c>
      <c r="C1035" s="5" t="str">
        <f t="shared" si="385"/>
        <v>E</v>
      </c>
      <c r="D1035" s="5" t="str">
        <f t="shared" si="386"/>
        <v>11</v>
      </c>
      <c r="E1035" s="5" t="str">
        <f t="shared" si="387"/>
        <v>63--</v>
      </c>
      <c r="F1035" s="5" t="str">
        <f>VLOOKUP(E1035,Vlookups!K:M,3,FALSE)</f>
        <v>Op Exp</v>
      </c>
      <c r="G1035" s="5" t="str">
        <f t="shared" si="388"/>
        <v>6399</v>
      </c>
      <c r="H1035" s="5" t="str">
        <f t="shared" si="389"/>
        <v>GENERAL SUPPLIES</v>
      </c>
      <c r="I1035" s="5" t="str">
        <f t="shared" si="390"/>
        <v>034</v>
      </c>
      <c r="J1035" s="5" t="str">
        <f>VLOOKUP(I1035,Vlookups!A:D,2,FALSE)</f>
        <v>AGGIELAND HIGH SCHOOL</v>
      </c>
      <c r="K1035" s="5" t="str">
        <f>VLOOKUP(I1035,Vlookups!A:D,3,FALSE)</f>
        <v>AGGIELAND HS</v>
      </c>
      <c r="L1035" s="5" t="str">
        <f t="shared" si="391"/>
        <v>30</v>
      </c>
      <c r="M1035" s="5" t="str">
        <f t="shared" si="392"/>
        <v>939</v>
      </c>
      <c r="N1035" s="5" t="str">
        <f>VLOOKUP(M1035,Vlookups!G:I,2,FALSE)</f>
        <v>INSTRUCTIONAL MATERIALS</v>
      </c>
      <c r="O1035" s="5" t="str">
        <f>VLOOKUP(M1035,Vlookups!G:I,3,FALSE)</f>
        <v>DSASS</v>
      </c>
      <c r="P1035" s="6">
        <f t="shared" si="393"/>
        <v>0</v>
      </c>
      <c r="Q1035" s="6">
        <f t="shared" si="394"/>
        <v>0</v>
      </c>
      <c r="R1035" s="6">
        <f t="shared" si="395"/>
        <v>3385.34</v>
      </c>
      <c r="S1035" s="6">
        <f t="shared" si="396"/>
        <v>0</v>
      </c>
      <c r="T1035" s="6">
        <f t="shared" si="397"/>
        <v>0</v>
      </c>
      <c r="U1035" t="s">
        <v>1077</v>
      </c>
      <c r="V1035" t="s">
        <v>54</v>
      </c>
      <c r="W1035" s="2">
        <v>0</v>
      </c>
      <c r="X1035" s="2">
        <v>0</v>
      </c>
      <c r="Y1035" s="2">
        <v>3385.34</v>
      </c>
      <c r="Z1035" s="3">
        <v>-3385.34</v>
      </c>
      <c r="AA1035" s="2">
        <v>0</v>
      </c>
      <c r="AB1035" s="2">
        <v>0</v>
      </c>
    </row>
    <row r="1036" spans="1:28">
      <c r="A1036" s="5" t="str">
        <f t="shared" si="384"/>
        <v>289</v>
      </c>
      <c r="B1036" s="5" t="str">
        <f>VLOOKUP(A1036,Vlookups!O:P,2,FALSE)</f>
        <v>FED/GRANT</v>
      </c>
      <c r="C1036" s="5" t="str">
        <f t="shared" si="385"/>
        <v>E</v>
      </c>
      <c r="D1036" s="5" t="str">
        <f t="shared" si="386"/>
        <v>11</v>
      </c>
      <c r="E1036" s="5" t="str">
        <f t="shared" si="387"/>
        <v>63--</v>
      </c>
      <c r="F1036" s="5" t="str">
        <f>VLOOKUP(E1036,Vlookups!K:M,3,FALSE)</f>
        <v>Op Exp</v>
      </c>
      <c r="G1036" s="5" t="str">
        <f t="shared" si="388"/>
        <v>6399</v>
      </c>
      <c r="H1036" s="5" t="str">
        <f t="shared" si="389"/>
        <v>GENERAL SUPPLIES</v>
      </c>
      <c r="I1036" s="5" t="str">
        <f t="shared" si="390"/>
        <v>041</v>
      </c>
      <c r="J1036" s="5" t="str">
        <f>VLOOKUP(I1036,Vlookups!A:D,2,FALSE)</f>
        <v>BG Rarmiez Middle School</v>
      </c>
      <c r="K1036" s="5" t="str">
        <f>VLOOKUP(I1036,Vlookups!A:D,3,FALSE)</f>
        <v>BG RAMIREZ K8</v>
      </c>
      <c r="L1036" s="5" t="str">
        <f t="shared" si="391"/>
        <v>30</v>
      </c>
      <c r="M1036" s="5" t="str">
        <f t="shared" si="392"/>
        <v>939</v>
      </c>
      <c r="N1036" s="5" t="str">
        <f>VLOOKUP(M1036,Vlookups!G:I,2,FALSE)</f>
        <v>INSTRUCTIONAL MATERIALS</v>
      </c>
      <c r="O1036" s="5" t="str">
        <f>VLOOKUP(M1036,Vlookups!G:I,3,FALSE)</f>
        <v>DSASS</v>
      </c>
      <c r="P1036" s="6">
        <f t="shared" si="393"/>
        <v>0</v>
      </c>
      <c r="Q1036" s="6">
        <f t="shared" si="394"/>
        <v>0</v>
      </c>
      <c r="R1036" s="6">
        <f t="shared" si="395"/>
        <v>3385.34</v>
      </c>
      <c r="S1036" s="6">
        <f t="shared" si="396"/>
        <v>0</v>
      </c>
      <c r="T1036" s="6">
        <f t="shared" si="397"/>
        <v>0</v>
      </c>
      <c r="U1036" t="s">
        <v>1078</v>
      </c>
      <c r="V1036" t="s">
        <v>54</v>
      </c>
      <c r="W1036" s="2">
        <v>0</v>
      </c>
      <c r="X1036" s="2">
        <v>0</v>
      </c>
      <c r="Y1036" s="2">
        <v>3385.34</v>
      </c>
      <c r="Z1036" s="3">
        <v>-3385.34</v>
      </c>
      <c r="AA1036" s="2">
        <v>0</v>
      </c>
      <c r="AB1036" s="2">
        <v>0</v>
      </c>
    </row>
    <row r="1037" spans="1:28">
      <c r="A1037" s="5" t="str">
        <f t="shared" si="384"/>
        <v>289</v>
      </c>
      <c r="B1037" s="5" t="str">
        <f>VLOOKUP(A1037,Vlookups!O:P,2,FALSE)</f>
        <v>FED/GRANT</v>
      </c>
      <c r="C1037" s="5" t="str">
        <f t="shared" si="385"/>
        <v>E</v>
      </c>
      <c r="D1037" s="5" t="str">
        <f t="shared" si="386"/>
        <v>11</v>
      </c>
      <c r="E1037" s="5" t="str">
        <f t="shared" si="387"/>
        <v>63--</v>
      </c>
      <c r="F1037" s="5" t="str">
        <f>VLOOKUP(E1037,Vlookups!K:M,3,FALSE)</f>
        <v>Op Exp</v>
      </c>
      <c r="G1037" s="5" t="str">
        <f t="shared" si="388"/>
        <v>6399</v>
      </c>
      <c r="H1037" s="5" t="str">
        <f t="shared" si="389"/>
        <v>GENERAL SUPPLIES</v>
      </c>
      <c r="I1037" s="5" t="str">
        <f t="shared" si="390"/>
        <v>042</v>
      </c>
      <c r="J1037" s="5" t="str">
        <f>VLOOKUP(I1037,Vlookups!A:D,2,FALSE)</f>
        <v>BG Ramirez Elementary</v>
      </c>
      <c r="K1037" s="5" t="str">
        <f>VLOOKUP(I1037,Vlookups!A:D,3,FALSE)</f>
        <v>BG RAMIREZ K8</v>
      </c>
      <c r="L1037" s="5" t="str">
        <f t="shared" si="391"/>
        <v>30</v>
      </c>
      <c r="M1037" s="5" t="str">
        <f t="shared" si="392"/>
        <v>939</v>
      </c>
      <c r="N1037" s="5" t="str">
        <f>VLOOKUP(M1037,Vlookups!G:I,2,FALSE)</f>
        <v>INSTRUCTIONAL MATERIALS</v>
      </c>
      <c r="O1037" s="5" t="str">
        <f>VLOOKUP(M1037,Vlookups!G:I,3,FALSE)</f>
        <v>DSASS</v>
      </c>
      <c r="P1037" s="6">
        <f t="shared" si="393"/>
        <v>0</v>
      </c>
      <c r="Q1037" s="6">
        <f t="shared" si="394"/>
        <v>0</v>
      </c>
      <c r="R1037" s="6">
        <f t="shared" si="395"/>
        <v>3385.34</v>
      </c>
      <c r="S1037" s="6">
        <f t="shared" si="396"/>
        <v>0</v>
      </c>
      <c r="T1037" s="6">
        <f t="shared" si="397"/>
        <v>0</v>
      </c>
      <c r="U1037" t="s">
        <v>1079</v>
      </c>
      <c r="V1037" t="s">
        <v>54</v>
      </c>
      <c r="W1037" s="2">
        <v>0</v>
      </c>
      <c r="X1037" s="2">
        <v>0</v>
      </c>
      <c r="Y1037" s="2">
        <v>3385.34</v>
      </c>
      <c r="Z1037" s="3">
        <v>-3385.34</v>
      </c>
      <c r="AA1037" s="2">
        <v>0</v>
      </c>
      <c r="AB1037" s="2">
        <v>0</v>
      </c>
    </row>
    <row r="1038" spans="1:28">
      <c r="A1038" s="5" t="str">
        <f t="shared" si="384"/>
        <v>289</v>
      </c>
      <c r="B1038" s="5" t="str">
        <f>VLOOKUP(A1038,Vlookups!O:P,2,FALSE)</f>
        <v>FED/GRANT</v>
      </c>
      <c r="C1038" s="5" t="str">
        <f t="shared" si="385"/>
        <v>E</v>
      </c>
      <c r="D1038" s="5" t="str">
        <f t="shared" si="386"/>
        <v>11</v>
      </c>
      <c r="E1038" s="5" t="str">
        <f t="shared" si="387"/>
        <v>63--</v>
      </c>
      <c r="F1038" s="5" t="str">
        <f>VLOOKUP(E1038,Vlookups!K:M,3,FALSE)</f>
        <v>Op Exp</v>
      </c>
      <c r="G1038" s="5" t="str">
        <f t="shared" si="388"/>
        <v>6399</v>
      </c>
      <c r="H1038" s="5" t="str">
        <f t="shared" si="389"/>
        <v>GENERAL SUPPLIES</v>
      </c>
      <c r="I1038" s="5" t="str">
        <f t="shared" si="390"/>
        <v>043</v>
      </c>
      <c r="J1038" s="5" t="str">
        <f>VLOOKUP(I1038,Vlookups!A:D,2,FALSE)</f>
        <v>MSG Ramirez Elementary</v>
      </c>
      <c r="K1038" s="5" t="str">
        <f>VLOOKUP(I1038,Vlookups!A:D,3,FALSE)</f>
        <v>MSG RAMIREZ K8</v>
      </c>
      <c r="L1038" s="5" t="str">
        <f t="shared" si="391"/>
        <v>30</v>
      </c>
      <c r="M1038" s="5" t="str">
        <f t="shared" si="392"/>
        <v>939</v>
      </c>
      <c r="N1038" s="5" t="str">
        <f>VLOOKUP(M1038,Vlookups!G:I,2,FALSE)</f>
        <v>INSTRUCTIONAL MATERIALS</v>
      </c>
      <c r="O1038" s="5" t="str">
        <f>VLOOKUP(M1038,Vlookups!G:I,3,FALSE)</f>
        <v>DSASS</v>
      </c>
      <c r="P1038" s="6">
        <f t="shared" si="393"/>
        <v>0</v>
      </c>
      <c r="Q1038" s="6">
        <f t="shared" si="394"/>
        <v>0</v>
      </c>
      <c r="R1038" s="6">
        <f t="shared" si="395"/>
        <v>8768.41</v>
      </c>
      <c r="S1038" s="6">
        <f t="shared" si="396"/>
        <v>0</v>
      </c>
      <c r="T1038" s="6">
        <f t="shared" si="397"/>
        <v>0</v>
      </c>
      <c r="U1038" t="s">
        <v>1080</v>
      </c>
      <c r="V1038" t="s">
        <v>54</v>
      </c>
      <c r="W1038" s="2">
        <v>0</v>
      </c>
      <c r="X1038" s="2">
        <v>0</v>
      </c>
      <c r="Y1038" s="2">
        <v>8768.41</v>
      </c>
      <c r="Z1038" s="3">
        <v>-8768.41</v>
      </c>
      <c r="AA1038" s="2">
        <v>0</v>
      </c>
      <c r="AB1038" s="2">
        <v>0</v>
      </c>
    </row>
    <row r="1039" spans="1:28">
      <c r="A1039" s="5" t="str">
        <f t="shared" si="384"/>
        <v>289</v>
      </c>
      <c r="B1039" s="5" t="str">
        <f>VLOOKUP(A1039,Vlookups!O:P,2,FALSE)</f>
        <v>FED/GRANT</v>
      </c>
      <c r="C1039" s="5" t="str">
        <f t="shared" si="385"/>
        <v>E</v>
      </c>
      <c r="D1039" s="5" t="str">
        <f t="shared" si="386"/>
        <v>11</v>
      </c>
      <c r="E1039" s="5" t="str">
        <f t="shared" si="387"/>
        <v>63--</v>
      </c>
      <c r="F1039" s="5" t="str">
        <f>VLOOKUP(E1039,Vlookups!K:M,3,FALSE)</f>
        <v>Op Exp</v>
      </c>
      <c r="G1039" s="5" t="str">
        <f t="shared" si="388"/>
        <v>6399</v>
      </c>
      <c r="H1039" s="5" t="str">
        <f t="shared" si="389"/>
        <v>GENERAL SUPPLIES</v>
      </c>
      <c r="I1039" s="5" t="str">
        <f t="shared" si="390"/>
        <v>044</v>
      </c>
      <c r="J1039" s="5" t="str">
        <f>VLOOKUP(I1039,Vlookups!A:D,2,FALSE)</f>
        <v>MSG Ramirez Middle School</v>
      </c>
      <c r="K1039" s="5" t="str">
        <f>VLOOKUP(I1039,Vlookups!A:D,3,FALSE)</f>
        <v>MSG RAMIREZ K8</v>
      </c>
      <c r="L1039" s="5" t="str">
        <f t="shared" si="391"/>
        <v>30</v>
      </c>
      <c r="M1039" s="5" t="str">
        <f t="shared" si="392"/>
        <v>939</v>
      </c>
      <c r="N1039" s="5" t="str">
        <f>VLOOKUP(M1039,Vlookups!G:I,2,FALSE)</f>
        <v>INSTRUCTIONAL MATERIALS</v>
      </c>
      <c r="O1039" s="5" t="str">
        <f>VLOOKUP(M1039,Vlookups!G:I,3,FALSE)</f>
        <v>DSASS</v>
      </c>
      <c r="P1039" s="6">
        <f t="shared" si="393"/>
        <v>0</v>
      </c>
      <c r="Q1039" s="6">
        <f t="shared" si="394"/>
        <v>0</v>
      </c>
      <c r="R1039" s="6">
        <f t="shared" si="395"/>
        <v>6158.43</v>
      </c>
      <c r="S1039" s="6">
        <f t="shared" si="396"/>
        <v>0</v>
      </c>
      <c r="T1039" s="6">
        <f t="shared" si="397"/>
        <v>0</v>
      </c>
      <c r="U1039" t="s">
        <v>1081</v>
      </c>
      <c r="V1039" t="s">
        <v>54</v>
      </c>
      <c r="W1039" s="2">
        <v>0</v>
      </c>
      <c r="X1039" s="2">
        <v>0</v>
      </c>
      <c r="Y1039" s="2">
        <v>6158.43</v>
      </c>
      <c r="Z1039" s="3">
        <v>-6158.43</v>
      </c>
      <c r="AA1039" s="2">
        <v>0</v>
      </c>
      <c r="AB1039" s="2">
        <v>0</v>
      </c>
    </row>
    <row r="1040" spans="1:28">
      <c r="A1040" s="5" t="str">
        <f t="shared" si="384"/>
        <v>289</v>
      </c>
      <c r="B1040" s="5" t="str">
        <f>VLOOKUP(A1040,Vlookups!O:P,2,FALSE)</f>
        <v>FED/GRANT</v>
      </c>
      <c r="C1040" s="5" t="str">
        <f t="shared" si="385"/>
        <v>E</v>
      </c>
      <c r="D1040" s="5" t="str">
        <f t="shared" si="386"/>
        <v>11</v>
      </c>
      <c r="E1040" s="5" t="str">
        <f t="shared" si="387"/>
        <v>63--</v>
      </c>
      <c r="F1040" s="5" t="str">
        <f>VLOOKUP(E1040,Vlookups!K:M,3,FALSE)</f>
        <v>Op Exp</v>
      </c>
      <c r="G1040" s="5" t="str">
        <f t="shared" si="388"/>
        <v>6399</v>
      </c>
      <c r="H1040" s="5" t="str">
        <f t="shared" si="389"/>
        <v>GENERAL SUPPLIES</v>
      </c>
      <c r="I1040" s="5" t="str">
        <f t="shared" si="390"/>
        <v>045</v>
      </c>
      <c r="J1040" s="5" t="str">
        <f>VLOOKUP(I1040,Vlookups!A:D,2,FALSE)</f>
        <v>Liberty HS</v>
      </c>
      <c r="K1040" s="5" t="str">
        <f>VLOOKUP(I1040,Vlookups!A:D,3,FALSE)</f>
        <v>LIBERTY HS</v>
      </c>
      <c r="L1040" s="5" t="str">
        <f t="shared" si="391"/>
        <v>30</v>
      </c>
      <c r="M1040" s="5" t="str">
        <f t="shared" si="392"/>
        <v>939</v>
      </c>
      <c r="N1040" s="5" t="str">
        <f>VLOOKUP(M1040,Vlookups!G:I,2,FALSE)</f>
        <v>INSTRUCTIONAL MATERIALS</v>
      </c>
      <c r="O1040" s="5" t="str">
        <f>VLOOKUP(M1040,Vlookups!G:I,3,FALSE)</f>
        <v>DSASS</v>
      </c>
      <c r="P1040" s="6">
        <f t="shared" si="393"/>
        <v>0</v>
      </c>
      <c r="Q1040" s="6">
        <f t="shared" si="394"/>
        <v>0</v>
      </c>
      <c r="R1040" s="6">
        <f t="shared" si="395"/>
        <v>4614.43</v>
      </c>
      <c r="S1040" s="6">
        <f t="shared" si="396"/>
        <v>0</v>
      </c>
      <c r="T1040" s="6">
        <f t="shared" si="397"/>
        <v>0</v>
      </c>
      <c r="U1040" t="s">
        <v>1082</v>
      </c>
      <c r="V1040" t="s">
        <v>54</v>
      </c>
      <c r="W1040" s="2">
        <v>0</v>
      </c>
      <c r="X1040" s="2">
        <v>0</v>
      </c>
      <c r="Y1040" s="2">
        <v>4614.43</v>
      </c>
      <c r="Z1040" s="3">
        <v>-4614.43</v>
      </c>
      <c r="AA1040" s="2">
        <v>0</v>
      </c>
      <c r="AB1040" s="2">
        <v>0</v>
      </c>
    </row>
    <row r="1041" spans="1:28">
      <c r="A1041" s="5" t="str">
        <f t="shared" si="384"/>
        <v>289</v>
      </c>
      <c r="B1041" s="5" t="str">
        <f>VLOOKUP(A1041,Vlookups!O:P,2,FALSE)</f>
        <v>FED/GRANT</v>
      </c>
      <c r="C1041" s="5" t="str">
        <f t="shared" si="385"/>
        <v>E</v>
      </c>
      <c r="D1041" s="5" t="str">
        <f t="shared" si="386"/>
        <v>11</v>
      </c>
      <c r="E1041" s="5" t="str">
        <f t="shared" si="387"/>
        <v>63--</v>
      </c>
      <c r="F1041" s="5" t="str">
        <f>VLOOKUP(E1041,Vlookups!K:M,3,FALSE)</f>
        <v>Op Exp</v>
      </c>
      <c r="G1041" s="5" t="str">
        <f t="shared" si="388"/>
        <v>6399</v>
      </c>
      <c r="H1041" s="5" t="str">
        <f t="shared" si="389"/>
        <v>GENERAL SUPPLIES</v>
      </c>
      <c r="I1041" s="5" t="str">
        <f t="shared" si="390"/>
        <v>999</v>
      </c>
      <c r="J1041" s="5" t="str">
        <f>VLOOKUP(I1041,Vlookups!A:D,2,FALSE)</f>
        <v>CHARTER WIDE</v>
      </c>
      <c r="K1041" s="5" t="str">
        <f>VLOOKUP(I1041,Vlookups!A:D,3,FALSE)</f>
        <v>CHARTER WIDE</v>
      </c>
      <c r="L1041" s="5" t="str">
        <f t="shared" si="391"/>
        <v>30</v>
      </c>
      <c r="M1041" s="5" t="str">
        <f t="shared" si="392"/>
        <v>939</v>
      </c>
      <c r="N1041" s="5" t="str">
        <f>VLOOKUP(M1041,Vlookups!G:I,2,FALSE)</f>
        <v>INSTRUCTIONAL MATERIALS</v>
      </c>
      <c r="O1041" s="5" t="str">
        <f>VLOOKUP(M1041,Vlookups!G:I,3,FALSE)</f>
        <v>DSASS</v>
      </c>
      <c r="P1041" s="6">
        <f t="shared" si="393"/>
        <v>92277.52</v>
      </c>
      <c r="Q1041" s="6">
        <f t="shared" si="394"/>
        <v>0</v>
      </c>
      <c r="R1041" s="6">
        <f t="shared" si="395"/>
        <v>0</v>
      </c>
      <c r="S1041" s="6">
        <f t="shared" si="396"/>
        <v>0</v>
      </c>
      <c r="T1041" s="6">
        <f t="shared" si="397"/>
        <v>-92277.52</v>
      </c>
      <c r="U1041" t="s">
        <v>1083</v>
      </c>
      <c r="V1041" t="s">
        <v>54</v>
      </c>
      <c r="W1041" s="2">
        <v>92277.52</v>
      </c>
      <c r="X1041" s="2">
        <v>0</v>
      </c>
      <c r="Y1041" s="2">
        <v>0</v>
      </c>
      <c r="Z1041" s="2">
        <v>92277.52</v>
      </c>
      <c r="AA1041" s="2">
        <v>0</v>
      </c>
      <c r="AB1041" s="3">
        <v>-92277.52</v>
      </c>
    </row>
    <row r="1042" spans="1:28">
      <c r="A1042" s="5" t="str">
        <f t="shared" si="384"/>
        <v>289</v>
      </c>
      <c r="B1042" s="5" t="str">
        <f>VLOOKUP(A1042,Vlookups!O:P,2,FALSE)</f>
        <v>FED/GRANT</v>
      </c>
      <c r="C1042" s="5" t="str">
        <f t="shared" si="385"/>
        <v>E</v>
      </c>
      <c r="D1042" s="5" t="str">
        <f t="shared" si="386"/>
        <v>11</v>
      </c>
      <c r="E1042" s="5" t="str">
        <f t="shared" si="387"/>
        <v>63--</v>
      </c>
      <c r="F1042" s="5" t="str">
        <f>VLOOKUP(E1042,Vlookups!K:M,3,FALSE)</f>
        <v>Op Exp</v>
      </c>
      <c r="G1042" s="5" t="str">
        <f t="shared" si="388"/>
        <v>6399</v>
      </c>
      <c r="H1042" s="5" t="str">
        <f t="shared" si="389"/>
        <v>GENERAL SUPPLIES</v>
      </c>
      <c r="I1042" s="5" t="str">
        <f t="shared" si="390"/>
        <v>999</v>
      </c>
      <c r="J1042" s="5" t="str">
        <f>VLOOKUP(I1042,Vlookups!A:D,2,FALSE)</f>
        <v>CHARTER WIDE</v>
      </c>
      <c r="K1042" s="5" t="str">
        <f>VLOOKUP(I1042,Vlookups!A:D,3,FALSE)</f>
        <v>CHARTER WIDE</v>
      </c>
      <c r="L1042" s="5" t="str">
        <f t="shared" si="391"/>
        <v>99</v>
      </c>
      <c r="M1042" s="5" t="str">
        <f t="shared" si="392"/>
        <v>844</v>
      </c>
      <c r="N1042" s="5" t="str">
        <f>VLOOKUP(M1042,Vlookups!G:I,2,FALSE)</f>
        <v>FEDERAL PROGRAMS</v>
      </c>
      <c r="O1042" s="5" t="str">
        <f>VLOOKUP(M1042,Vlookups!G:I,3,FALSE)</f>
        <v>CFO</v>
      </c>
      <c r="P1042" s="6">
        <f t="shared" si="393"/>
        <v>107928.52</v>
      </c>
      <c r="Q1042" s="6">
        <f t="shared" si="394"/>
        <v>0</v>
      </c>
      <c r="R1042" s="6">
        <f t="shared" si="395"/>
        <v>0</v>
      </c>
      <c r="S1042" s="6">
        <f t="shared" si="396"/>
        <v>107928.52</v>
      </c>
      <c r="T1042" s="6">
        <f t="shared" si="397"/>
        <v>0</v>
      </c>
      <c r="U1042" t="s">
        <v>1084</v>
      </c>
      <c r="V1042" t="s">
        <v>54</v>
      </c>
      <c r="W1042" s="2">
        <v>107928.52</v>
      </c>
      <c r="X1042" s="2">
        <v>0</v>
      </c>
      <c r="Y1042" s="2">
        <v>0</v>
      </c>
      <c r="Z1042" s="2">
        <v>107928.52</v>
      </c>
      <c r="AA1042" s="2">
        <v>107928.52</v>
      </c>
      <c r="AB1042" s="2">
        <v>0</v>
      </c>
    </row>
    <row r="1043" spans="1:28">
      <c r="A1043" s="5" t="str">
        <f t="shared" si="384"/>
        <v>289</v>
      </c>
      <c r="B1043" s="5" t="str">
        <f>VLOOKUP(A1043,Vlookups!O:P,2,FALSE)</f>
        <v>FED/GRANT</v>
      </c>
      <c r="C1043" s="5" t="str">
        <f t="shared" si="385"/>
        <v>E</v>
      </c>
      <c r="D1043" s="5" t="str">
        <f t="shared" si="386"/>
        <v>13</v>
      </c>
      <c r="E1043" s="5" t="str">
        <f t="shared" si="387"/>
        <v>62--</v>
      </c>
      <c r="F1043" s="5" t="str">
        <f>VLOOKUP(E1043,Vlookups!K:M,3,FALSE)</f>
        <v>Op Exp</v>
      </c>
      <c r="G1043" s="5" t="str">
        <f t="shared" si="388"/>
        <v>6299</v>
      </c>
      <c r="H1043" s="5" t="str">
        <f t="shared" si="389"/>
        <v>MISC. CONTRACTED SERVICE</v>
      </c>
      <c r="I1043" s="5" t="str">
        <f t="shared" si="390"/>
        <v>999</v>
      </c>
      <c r="J1043" s="5" t="str">
        <f>VLOOKUP(I1043,Vlookups!A:D,2,FALSE)</f>
        <v>CHARTER WIDE</v>
      </c>
      <c r="K1043" s="5" t="str">
        <f>VLOOKUP(I1043,Vlookups!A:D,3,FALSE)</f>
        <v>CHARTER WIDE</v>
      </c>
      <c r="L1043" s="5" t="str">
        <f t="shared" si="391"/>
        <v>99</v>
      </c>
      <c r="M1043" s="5" t="str">
        <f t="shared" si="392"/>
        <v>STR</v>
      </c>
      <c r="N1043" s="5" t="str">
        <f>VLOOKUP(M1043,Vlookups!G:I,2,FALSE)</f>
        <v>STARTALK</v>
      </c>
      <c r="O1043" s="5" t="str">
        <f>VLOOKUP(M1043,Vlookups!G:I,3,FALSE)</f>
        <v>FED</v>
      </c>
      <c r="P1043" s="6">
        <f t="shared" si="393"/>
        <v>32000</v>
      </c>
      <c r="Q1043" s="6">
        <f t="shared" si="394"/>
        <v>0</v>
      </c>
      <c r="R1043" s="6">
        <f t="shared" si="395"/>
        <v>0</v>
      </c>
      <c r="S1043" s="6">
        <f t="shared" si="396"/>
        <v>0</v>
      </c>
      <c r="T1043" s="6">
        <f t="shared" si="397"/>
        <v>-32000</v>
      </c>
      <c r="U1043" t="s">
        <v>1085</v>
      </c>
      <c r="V1043" t="s">
        <v>49</v>
      </c>
      <c r="W1043" s="2">
        <v>32000</v>
      </c>
      <c r="X1043" s="2">
        <v>0</v>
      </c>
      <c r="Y1043" s="2">
        <v>0</v>
      </c>
      <c r="Z1043" s="2">
        <v>32000</v>
      </c>
      <c r="AA1043" s="2">
        <v>0</v>
      </c>
      <c r="AB1043" s="3">
        <v>-32000</v>
      </c>
    </row>
    <row r="1044" spans="1:28">
      <c r="A1044" s="5" t="str">
        <f t="shared" si="384"/>
        <v>289</v>
      </c>
      <c r="B1044" s="5" t="str">
        <f>VLOOKUP(A1044,Vlookups!O:P,2,FALSE)</f>
        <v>FED/GRANT</v>
      </c>
      <c r="C1044" s="5" t="str">
        <f t="shared" si="385"/>
        <v>E</v>
      </c>
      <c r="D1044" s="5" t="str">
        <f t="shared" si="386"/>
        <v>13</v>
      </c>
      <c r="E1044" s="5" t="str">
        <f t="shared" si="387"/>
        <v>63--</v>
      </c>
      <c r="F1044" s="5" t="str">
        <f>VLOOKUP(E1044,Vlookups!K:M,3,FALSE)</f>
        <v>Op Exp</v>
      </c>
      <c r="G1044" s="5" t="str">
        <f t="shared" si="388"/>
        <v>6399</v>
      </c>
      <c r="H1044" s="5" t="str">
        <f t="shared" si="389"/>
        <v>GENERAL SUPPLIES</v>
      </c>
      <c r="I1044" s="5" t="str">
        <f t="shared" si="390"/>
        <v>999</v>
      </c>
      <c r="J1044" s="5" t="str">
        <f>VLOOKUP(I1044,Vlookups!A:D,2,FALSE)</f>
        <v>CHARTER WIDE</v>
      </c>
      <c r="K1044" s="5" t="str">
        <f>VLOOKUP(I1044,Vlookups!A:D,3,FALSE)</f>
        <v>CHARTER WIDE</v>
      </c>
      <c r="L1044" s="5" t="str">
        <f t="shared" si="391"/>
        <v>99</v>
      </c>
      <c r="M1044" s="5" t="str">
        <f t="shared" si="392"/>
        <v>STR</v>
      </c>
      <c r="N1044" s="5" t="str">
        <f>VLOOKUP(M1044,Vlookups!G:I,2,FALSE)</f>
        <v>STARTALK</v>
      </c>
      <c r="O1044" s="5" t="str">
        <f>VLOOKUP(M1044,Vlookups!G:I,3,FALSE)</f>
        <v>FED</v>
      </c>
      <c r="P1044" s="6">
        <f t="shared" si="393"/>
        <v>18681.21</v>
      </c>
      <c r="Q1044" s="6">
        <f t="shared" si="394"/>
        <v>0</v>
      </c>
      <c r="R1044" s="6">
        <f t="shared" si="395"/>
        <v>0</v>
      </c>
      <c r="S1044" s="6">
        <f t="shared" si="396"/>
        <v>0</v>
      </c>
      <c r="T1044" s="6">
        <f t="shared" si="397"/>
        <v>-18681.21</v>
      </c>
      <c r="U1044" t="s">
        <v>1086</v>
      </c>
      <c r="V1044" t="s">
        <v>54</v>
      </c>
      <c r="W1044" s="2">
        <v>18681.21</v>
      </c>
      <c r="X1044" s="2">
        <v>0</v>
      </c>
      <c r="Y1044" s="2">
        <v>0</v>
      </c>
      <c r="Z1044" s="2">
        <v>18681.21</v>
      </c>
      <c r="AA1044" s="2">
        <v>0</v>
      </c>
      <c r="AB1044" s="3">
        <v>-18681.21</v>
      </c>
    </row>
    <row r="1045" spans="1:28">
      <c r="A1045" s="5" t="str">
        <f t="shared" si="384"/>
        <v>289</v>
      </c>
      <c r="B1045" s="5" t="str">
        <f>VLOOKUP(A1045,Vlookups!O:P,2,FALSE)</f>
        <v>FED/GRANT</v>
      </c>
      <c r="C1045" s="5" t="str">
        <f t="shared" si="385"/>
        <v>E</v>
      </c>
      <c r="D1045" s="5" t="str">
        <f t="shared" si="386"/>
        <v>13</v>
      </c>
      <c r="E1045" s="5" t="str">
        <f t="shared" si="387"/>
        <v>64--</v>
      </c>
      <c r="F1045" s="5" t="str">
        <f>VLOOKUP(E1045,Vlookups!K:M,3,FALSE)</f>
        <v>Op Exp</v>
      </c>
      <c r="G1045" s="5" t="str">
        <f t="shared" si="388"/>
        <v>6499</v>
      </c>
      <c r="H1045" s="5" t="str">
        <f t="shared" si="389"/>
        <v>MISC OP COSTS</v>
      </c>
      <c r="I1045" s="5" t="str">
        <f t="shared" si="390"/>
        <v>999</v>
      </c>
      <c r="J1045" s="5" t="str">
        <f>VLOOKUP(I1045,Vlookups!A:D,2,FALSE)</f>
        <v>CHARTER WIDE</v>
      </c>
      <c r="K1045" s="5" t="str">
        <f>VLOOKUP(I1045,Vlookups!A:D,3,FALSE)</f>
        <v>CHARTER WIDE</v>
      </c>
      <c r="L1045" s="5" t="str">
        <f t="shared" si="391"/>
        <v>99</v>
      </c>
      <c r="M1045" s="5" t="str">
        <f t="shared" si="392"/>
        <v>STR</v>
      </c>
      <c r="N1045" s="5" t="str">
        <f>VLOOKUP(M1045,Vlookups!G:I,2,FALSE)</f>
        <v>STARTALK</v>
      </c>
      <c r="O1045" s="5" t="str">
        <f>VLOOKUP(M1045,Vlookups!G:I,3,FALSE)</f>
        <v>FED</v>
      </c>
      <c r="P1045" s="6">
        <f t="shared" si="393"/>
        <v>9334</v>
      </c>
      <c r="Q1045" s="6">
        <f t="shared" si="394"/>
        <v>0</v>
      </c>
      <c r="R1045" s="6">
        <f t="shared" si="395"/>
        <v>0</v>
      </c>
      <c r="S1045" s="6">
        <f t="shared" si="396"/>
        <v>0</v>
      </c>
      <c r="T1045" s="6">
        <f t="shared" si="397"/>
        <v>-9334</v>
      </c>
      <c r="U1045" t="s">
        <v>1087</v>
      </c>
      <c r="V1045" t="s">
        <v>183</v>
      </c>
      <c r="W1045" s="2">
        <v>9334</v>
      </c>
      <c r="X1045" s="2">
        <v>0</v>
      </c>
      <c r="Y1045" s="2">
        <v>0</v>
      </c>
      <c r="Z1045" s="2">
        <v>9334</v>
      </c>
      <c r="AA1045" s="2">
        <v>0</v>
      </c>
      <c r="AB1045" s="3">
        <v>-9334</v>
      </c>
    </row>
    <row r="1046" spans="1:28">
      <c r="A1046" s="5" t="str">
        <f t="shared" si="384"/>
        <v>420</v>
      </c>
      <c r="B1046" s="5" t="str">
        <f>VLOOKUP(A1046,Vlookups!O:P,2,FALSE)</f>
        <v>LOCAL</v>
      </c>
      <c r="C1046" s="5" t="str">
        <f t="shared" si="385"/>
        <v>E</v>
      </c>
      <c r="D1046" s="5" t="str">
        <f t="shared" si="386"/>
        <v>11</v>
      </c>
      <c r="E1046" s="5" t="str">
        <f t="shared" si="387"/>
        <v>62--</v>
      </c>
      <c r="F1046" s="5" t="str">
        <f>VLOOKUP(E1046,Vlookups!K:M,3,FALSE)</f>
        <v>Op Exp</v>
      </c>
      <c r="G1046" s="5" t="str">
        <f t="shared" si="388"/>
        <v>6239</v>
      </c>
      <c r="H1046" s="5" t="str">
        <f t="shared" si="389"/>
        <v>ESC SERVICES</v>
      </c>
      <c r="I1046" s="5" t="str">
        <f t="shared" si="390"/>
        <v>999</v>
      </c>
      <c r="J1046" s="5" t="str">
        <f>VLOOKUP(I1046,Vlookups!A:D,2,FALSE)</f>
        <v>CHARTER WIDE</v>
      </c>
      <c r="K1046" s="5" t="str">
        <f>VLOOKUP(I1046,Vlookups!A:D,3,FALSE)</f>
        <v>CHARTER WIDE</v>
      </c>
      <c r="L1046" s="5" t="str">
        <f t="shared" si="391"/>
        <v>11</v>
      </c>
      <c r="M1046" s="5" t="str">
        <f t="shared" si="392"/>
        <v>850</v>
      </c>
      <c r="N1046" s="5" t="str">
        <f>VLOOKUP(M1046,Vlookups!G:I,2,FALSE)</f>
        <v>DEPUTY SUPT ACADEMICS/STU SERV</v>
      </c>
      <c r="O1046" s="5" t="str">
        <f>VLOOKUP(M1046,Vlookups!G:I,3,FALSE)</f>
        <v>DSASS</v>
      </c>
      <c r="P1046" s="6">
        <f t="shared" si="393"/>
        <v>131099.24</v>
      </c>
      <c r="Q1046" s="6">
        <f t="shared" si="394"/>
        <v>99.7</v>
      </c>
      <c r="R1046" s="6">
        <f t="shared" si="395"/>
        <v>120478.7</v>
      </c>
      <c r="S1046" s="6">
        <f t="shared" si="396"/>
        <v>263200</v>
      </c>
      <c r="T1046" s="6">
        <f t="shared" si="397"/>
        <v>132100.76</v>
      </c>
      <c r="U1046" t="s">
        <v>1088</v>
      </c>
      <c r="V1046" t="s">
        <v>198</v>
      </c>
      <c r="W1046" s="2">
        <v>131099.24</v>
      </c>
      <c r="X1046" s="2">
        <v>99.7</v>
      </c>
      <c r="Y1046" s="2">
        <v>120478.7</v>
      </c>
      <c r="Z1046" s="2">
        <v>10520.84</v>
      </c>
      <c r="AA1046" s="2">
        <v>263200</v>
      </c>
      <c r="AB1046" s="2">
        <v>132100.76</v>
      </c>
    </row>
    <row r="1047" spans="1:28">
      <c r="A1047" s="5" t="str">
        <f t="shared" si="384"/>
        <v>420</v>
      </c>
      <c r="B1047" s="5" t="str">
        <f>VLOOKUP(A1047,Vlookups!O:P,2,FALSE)</f>
        <v>LOCAL</v>
      </c>
      <c r="C1047" s="5" t="str">
        <f t="shared" si="385"/>
        <v>E</v>
      </c>
      <c r="D1047" s="5" t="str">
        <f t="shared" si="386"/>
        <v>11</v>
      </c>
      <c r="E1047" s="5" t="str">
        <f t="shared" si="387"/>
        <v>62--</v>
      </c>
      <c r="F1047" s="5" t="str">
        <f>VLOOKUP(E1047,Vlookups!K:M,3,FALSE)</f>
        <v>Op Exp</v>
      </c>
      <c r="G1047" s="5" t="str">
        <f t="shared" si="388"/>
        <v>6239</v>
      </c>
      <c r="H1047" s="5" t="str">
        <f t="shared" si="389"/>
        <v>ESC SERVICES</v>
      </c>
      <c r="I1047" s="5" t="str">
        <f t="shared" si="390"/>
        <v>999</v>
      </c>
      <c r="J1047" s="5" t="str">
        <f>VLOOKUP(I1047,Vlookups!A:D,2,FALSE)</f>
        <v>CHARTER WIDE</v>
      </c>
      <c r="K1047" s="5" t="str">
        <f>VLOOKUP(I1047,Vlookups!A:D,3,FALSE)</f>
        <v>CHARTER WIDE</v>
      </c>
      <c r="L1047" s="5" t="str">
        <f t="shared" si="391"/>
        <v>21</v>
      </c>
      <c r="M1047" s="5" t="str">
        <f t="shared" si="392"/>
        <v>850</v>
      </c>
      <c r="N1047" s="5" t="str">
        <f>VLOOKUP(M1047,Vlookups!G:I,2,FALSE)</f>
        <v>DEPUTY SUPT ACADEMICS/STU SERV</v>
      </c>
      <c r="O1047" s="5" t="str">
        <f>VLOOKUP(M1047,Vlookups!G:I,3,FALSE)</f>
        <v>DSASS</v>
      </c>
      <c r="P1047" s="6">
        <f t="shared" si="393"/>
        <v>10000</v>
      </c>
      <c r="Q1047" s="6">
        <f t="shared" si="394"/>
        <v>468.69</v>
      </c>
      <c r="R1047" s="6">
        <f t="shared" si="395"/>
        <v>6031.31</v>
      </c>
      <c r="S1047" s="6">
        <f t="shared" si="396"/>
        <v>5000</v>
      </c>
      <c r="T1047" s="6">
        <f t="shared" si="397"/>
        <v>-5000</v>
      </c>
      <c r="U1047" t="s">
        <v>1089</v>
      </c>
      <c r="V1047" t="s">
        <v>198</v>
      </c>
      <c r="W1047" s="2">
        <v>10000</v>
      </c>
      <c r="X1047" s="2">
        <v>468.69</v>
      </c>
      <c r="Y1047" s="2">
        <v>6031.31</v>
      </c>
      <c r="Z1047" s="2">
        <v>3500</v>
      </c>
      <c r="AA1047" s="2">
        <v>5000</v>
      </c>
      <c r="AB1047" s="3">
        <v>-5000</v>
      </c>
    </row>
    <row r="1048" spans="1:28">
      <c r="A1048" s="5" t="str">
        <f t="shared" si="384"/>
        <v>420</v>
      </c>
      <c r="B1048" s="5" t="str">
        <f>VLOOKUP(A1048,Vlookups!O:P,2,FALSE)</f>
        <v>LOCAL</v>
      </c>
      <c r="C1048" s="5" t="str">
        <f t="shared" si="385"/>
        <v>E</v>
      </c>
      <c r="D1048" s="5" t="str">
        <f t="shared" si="386"/>
        <v>11</v>
      </c>
      <c r="E1048" s="5" t="str">
        <f t="shared" si="387"/>
        <v>62--</v>
      </c>
      <c r="F1048" s="5" t="str">
        <f>VLOOKUP(E1048,Vlookups!K:M,3,FALSE)</f>
        <v>Op Exp</v>
      </c>
      <c r="G1048" s="5" t="str">
        <f t="shared" si="388"/>
        <v>6239</v>
      </c>
      <c r="H1048" s="5" t="str">
        <f t="shared" si="389"/>
        <v>ESC SERVICES</v>
      </c>
      <c r="I1048" s="5" t="str">
        <f t="shared" si="390"/>
        <v>999</v>
      </c>
      <c r="J1048" s="5" t="str">
        <f>VLOOKUP(I1048,Vlookups!A:D,2,FALSE)</f>
        <v>CHARTER WIDE</v>
      </c>
      <c r="K1048" s="5" t="str">
        <f>VLOOKUP(I1048,Vlookups!A:D,3,FALSE)</f>
        <v>CHARTER WIDE</v>
      </c>
      <c r="L1048" s="5" t="str">
        <f t="shared" si="391"/>
        <v>23</v>
      </c>
      <c r="M1048" s="5" t="str">
        <f t="shared" si="392"/>
        <v>850</v>
      </c>
      <c r="N1048" s="5" t="str">
        <f>VLOOKUP(M1048,Vlookups!G:I,2,FALSE)</f>
        <v>DEPUTY SUPT ACADEMICS/STU SERV</v>
      </c>
      <c r="O1048" s="5" t="str">
        <f>VLOOKUP(M1048,Vlookups!G:I,3,FALSE)</f>
        <v>DSASS</v>
      </c>
      <c r="P1048" s="6">
        <f t="shared" si="393"/>
        <v>7000</v>
      </c>
      <c r="Q1048" s="6">
        <f t="shared" si="394"/>
        <v>2905</v>
      </c>
      <c r="R1048" s="6">
        <f t="shared" si="395"/>
        <v>345</v>
      </c>
      <c r="S1048" s="6">
        <f t="shared" si="396"/>
        <v>7000</v>
      </c>
      <c r="T1048" s="6">
        <f t="shared" si="397"/>
        <v>0</v>
      </c>
      <c r="U1048" t="s">
        <v>1090</v>
      </c>
      <c r="V1048" t="s">
        <v>198</v>
      </c>
      <c r="W1048" s="2">
        <v>7000</v>
      </c>
      <c r="X1048" s="2">
        <v>2905</v>
      </c>
      <c r="Y1048" s="2">
        <v>345</v>
      </c>
      <c r="Z1048" s="2">
        <v>3750</v>
      </c>
      <c r="AA1048" s="2">
        <v>7000</v>
      </c>
      <c r="AB1048" s="2">
        <v>0</v>
      </c>
    </row>
    <row r="1049" spans="1:28">
      <c r="A1049" s="5" t="str">
        <f t="shared" si="384"/>
        <v>420</v>
      </c>
      <c r="B1049" s="5" t="str">
        <f>VLOOKUP(A1049,Vlookups!O:P,2,FALSE)</f>
        <v>LOCAL</v>
      </c>
      <c r="C1049" s="5" t="str">
        <f t="shared" si="385"/>
        <v>E</v>
      </c>
      <c r="D1049" s="5" t="str">
        <f t="shared" si="386"/>
        <v>11</v>
      </c>
      <c r="E1049" s="5" t="str">
        <f t="shared" si="387"/>
        <v>62--</v>
      </c>
      <c r="F1049" s="5" t="str">
        <f>VLOOKUP(E1049,Vlookups!K:M,3,FALSE)</f>
        <v>Op Exp</v>
      </c>
      <c r="G1049" s="5" t="str">
        <f t="shared" si="388"/>
        <v>6239</v>
      </c>
      <c r="H1049" s="5" t="str">
        <f t="shared" si="389"/>
        <v>ESC SERVICES</v>
      </c>
      <c r="I1049" s="5" t="str">
        <f t="shared" si="390"/>
        <v>999</v>
      </c>
      <c r="J1049" s="5" t="str">
        <f>VLOOKUP(I1049,Vlookups!A:D,2,FALSE)</f>
        <v>CHARTER WIDE</v>
      </c>
      <c r="K1049" s="5" t="str">
        <f>VLOOKUP(I1049,Vlookups!A:D,3,FALSE)</f>
        <v>CHARTER WIDE</v>
      </c>
      <c r="L1049" s="5" t="str">
        <f t="shared" si="391"/>
        <v>25</v>
      </c>
      <c r="M1049" s="5" t="str">
        <f t="shared" si="392"/>
        <v>850</v>
      </c>
      <c r="N1049" s="5" t="str">
        <f>VLOOKUP(M1049,Vlookups!G:I,2,FALSE)</f>
        <v>DEPUTY SUPT ACADEMICS/STU SERV</v>
      </c>
      <c r="O1049" s="5" t="str">
        <f>VLOOKUP(M1049,Vlookups!G:I,3,FALSE)</f>
        <v>DSASS</v>
      </c>
      <c r="P1049" s="6">
        <f t="shared" si="393"/>
        <v>25000</v>
      </c>
      <c r="Q1049" s="6">
        <f t="shared" si="394"/>
        <v>1636.75</v>
      </c>
      <c r="R1049" s="6">
        <f t="shared" si="395"/>
        <v>21063.25</v>
      </c>
      <c r="S1049" s="6">
        <f t="shared" si="396"/>
        <v>23000</v>
      </c>
      <c r="T1049" s="6">
        <f t="shared" si="397"/>
        <v>-2000</v>
      </c>
      <c r="U1049" t="s">
        <v>1091</v>
      </c>
      <c r="V1049" t="s">
        <v>198</v>
      </c>
      <c r="W1049" s="2">
        <v>25000</v>
      </c>
      <c r="X1049" s="2">
        <v>1636.75</v>
      </c>
      <c r="Y1049" s="2">
        <v>21063.25</v>
      </c>
      <c r="Z1049" s="2">
        <v>2300</v>
      </c>
      <c r="AA1049" s="2">
        <v>23000</v>
      </c>
      <c r="AB1049" s="3">
        <v>-2000</v>
      </c>
    </row>
    <row r="1050" spans="1:28">
      <c r="A1050" s="5" t="str">
        <f t="shared" si="384"/>
        <v>420</v>
      </c>
      <c r="B1050" s="5" t="str">
        <f>VLOOKUP(A1050,Vlookups!O:P,2,FALSE)</f>
        <v>LOCAL</v>
      </c>
      <c r="C1050" s="5" t="str">
        <f t="shared" si="385"/>
        <v>E</v>
      </c>
      <c r="D1050" s="5" t="str">
        <f t="shared" si="386"/>
        <v>11</v>
      </c>
      <c r="E1050" s="5" t="str">
        <f t="shared" si="387"/>
        <v>62--</v>
      </c>
      <c r="F1050" s="5" t="str">
        <f>VLOOKUP(E1050,Vlookups!K:M,3,FALSE)</f>
        <v>Op Exp</v>
      </c>
      <c r="G1050" s="5" t="str">
        <f t="shared" si="388"/>
        <v>6247</v>
      </c>
      <c r="H1050" s="5" t="str">
        <f t="shared" si="389"/>
        <v>CHROMEBOOK FEE'S</v>
      </c>
      <c r="I1050" s="5" t="str">
        <f t="shared" si="390"/>
        <v>007</v>
      </c>
      <c r="J1050" s="5" t="str">
        <f>VLOOKUP(I1050,Vlookups!A:D,2,FALSE)</f>
        <v>KELLER ELEMENTARY SCHOOL</v>
      </c>
      <c r="K1050" s="5" t="str">
        <f>VLOOKUP(I1050,Vlookups!A:D,3,FALSE)</f>
        <v>KELLER K8</v>
      </c>
      <c r="L1050" s="5" t="str">
        <f t="shared" si="391"/>
        <v>99</v>
      </c>
      <c r="M1050" s="5" t="str">
        <f t="shared" si="392"/>
        <v>880</v>
      </c>
      <c r="N1050" s="5" t="str">
        <f>VLOOKUP(M1050,Vlookups!G:I,2,FALSE)</f>
        <v>TECHNOLOGY</v>
      </c>
      <c r="O1050" s="5" t="str">
        <f>VLOOKUP(M1050,Vlookups!G:I,3,FALSE)</f>
        <v>CIO</v>
      </c>
      <c r="P1050" s="6">
        <f t="shared" si="393"/>
        <v>0</v>
      </c>
      <c r="Q1050" s="6">
        <f t="shared" si="394"/>
        <v>0</v>
      </c>
      <c r="R1050" s="6">
        <f t="shared" si="395"/>
        <v>-54</v>
      </c>
      <c r="S1050" s="6">
        <f t="shared" si="396"/>
        <v>0</v>
      </c>
      <c r="T1050" s="6">
        <f t="shared" si="397"/>
        <v>0</v>
      </c>
      <c r="U1050" t="s">
        <v>1092</v>
      </c>
      <c r="V1050" t="s">
        <v>1093</v>
      </c>
      <c r="W1050" s="2">
        <v>0</v>
      </c>
      <c r="X1050" s="2">
        <v>0</v>
      </c>
      <c r="Y1050" s="3">
        <v>-54</v>
      </c>
      <c r="Z1050" s="2">
        <v>54</v>
      </c>
      <c r="AA1050" s="2">
        <v>0</v>
      </c>
      <c r="AB1050" s="2">
        <v>0</v>
      </c>
    </row>
    <row r="1051" spans="1:28">
      <c r="A1051" s="5" t="str">
        <f t="shared" si="384"/>
        <v>420</v>
      </c>
      <c r="B1051" s="5" t="str">
        <f>VLOOKUP(A1051,Vlookups!O:P,2,FALSE)</f>
        <v>LOCAL</v>
      </c>
      <c r="C1051" s="5" t="str">
        <f t="shared" si="385"/>
        <v>E</v>
      </c>
      <c r="D1051" s="5" t="str">
        <f t="shared" si="386"/>
        <v>11</v>
      </c>
      <c r="E1051" s="5" t="str">
        <f t="shared" si="387"/>
        <v>62--</v>
      </c>
      <c r="F1051" s="5" t="str">
        <f>VLOOKUP(E1051,Vlookups!K:M,3,FALSE)</f>
        <v>Op Exp</v>
      </c>
      <c r="G1051" s="5" t="str">
        <f t="shared" si="388"/>
        <v>6247</v>
      </c>
      <c r="H1051" s="5" t="str">
        <f t="shared" si="389"/>
        <v>CHROMEBOOK FEE'S</v>
      </c>
      <c r="I1051" s="5" t="str">
        <f t="shared" si="390"/>
        <v>009</v>
      </c>
      <c r="J1051" s="5" t="str">
        <f>VLOOKUP(I1051,Vlookups!A:D,2,FALSE)</f>
        <v>KELLER HIGH SCHOOL</v>
      </c>
      <c r="K1051" s="5" t="str">
        <f>VLOOKUP(I1051,Vlookups!A:D,3,FALSE)</f>
        <v>KELLER HS</v>
      </c>
      <c r="L1051" s="5" t="str">
        <f t="shared" si="391"/>
        <v>99</v>
      </c>
      <c r="M1051" s="5" t="str">
        <f t="shared" si="392"/>
        <v>880</v>
      </c>
      <c r="N1051" s="5" t="str">
        <f>VLOOKUP(M1051,Vlookups!G:I,2,FALSE)</f>
        <v>TECHNOLOGY</v>
      </c>
      <c r="O1051" s="5" t="str">
        <f>VLOOKUP(M1051,Vlookups!G:I,3,FALSE)</f>
        <v>CIO</v>
      </c>
      <c r="P1051" s="6">
        <f t="shared" si="393"/>
        <v>0</v>
      </c>
      <c r="Q1051" s="6">
        <f t="shared" si="394"/>
        <v>0</v>
      </c>
      <c r="R1051" s="6">
        <f t="shared" si="395"/>
        <v>-170.92</v>
      </c>
      <c r="S1051" s="6">
        <f t="shared" si="396"/>
        <v>0</v>
      </c>
      <c r="T1051" s="6">
        <f t="shared" si="397"/>
        <v>0</v>
      </c>
      <c r="U1051" t="s">
        <v>1094</v>
      </c>
      <c r="V1051" t="s">
        <v>1093</v>
      </c>
      <c r="W1051" s="2">
        <v>0</v>
      </c>
      <c r="X1051" s="2">
        <v>0</v>
      </c>
      <c r="Y1051" s="3">
        <v>-170.92</v>
      </c>
      <c r="Z1051" s="2">
        <v>170.92</v>
      </c>
      <c r="AA1051" s="2">
        <v>0</v>
      </c>
      <c r="AB1051" s="2">
        <v>0</v>
      </c>
    </row>
    <row r="1052" spans="1:28">
      <c r="A1052" s="5" t="str">
        <f t="shared" si="384"/>
        <v>420</v>
      </c>
      <c r="B1052" s="5" t="str">
        <f>VLOOKUP(A1052,Vlookups!O:P,2,FALSE)</f>
        <v>LOCAL</v>
      </c>
      <c r="C1052" s="5" t="str">
        <f t="shared" si="385"/>
        <v>E</v>
      </c>
      <c r="D1052" s="5" t="str">
        <f t="shared" si="386"/>
        <v>11</v>
      </c>
      <c r="E1052" s="5" t="str">
        <f t="shared" si="387"/>
        <v>62--</v>
      </c>
      <c r="F1052" s="5" t="str">
        <f>VLOOKUP(E1052,Vlookups!K:M,3,FALSE)</f>
        <v>Op Exp</v>
      </c>
      <c r="G1052" s="5" t="str">
        <f t="shared" si="388"/>
        <v>6247</v>
      </c>
      <c r="H1052" s="5" t="str">
        <f t="shared" si="389"/>
        <v>CHROMEBOOK FEE'S</v>
      </c>
      <c r="I1052" s="5" t="str">
        <f t="shared" si="390"/>
        <v>014</v>
      </c>
      <c r="J1052" s="5" t="str">
        <f>VLOOKUP(I1052,Vlookups!A:D,2,FALSE)</f>
        <v>KATY ELEMENTARY SCHOOL</v>
      </c>
      <c r="K1052" s="5" t="str">
        <f>VLOOKUP(I1052,Vlookups!A:D,3,FALSE)</f>
        <v>KATY K8</v>
      </c>
      <c r="L1052" s="5" t="str">
        <f t="shared" si="391"/>
        <v>99</v>
      </c>
      <c r="M1052" s="5" t="str">
        <f t="shared" si="392"/>
        <v>880</v>
      </c>
      <c r="N1052" s="5" t="str">
        <f>VLOOKUP(M1052,Vlookups!G:I,2,FALSE)</f>
        <v>TECHNOLOGY</v>
      </c>
      <c r="O1052" s="5" t="str">
        <f>VLOOKUP(M1052,Vlookups!G:I,3,FALSE)</f>
        <v>CIO</v>
      </c>
      <c r="P1052" s="6">
        <f t="shared" si="393"/>
        <v>0</v>
      </c>
      <c r="Q1052" s="6">
        <f t="shared" si="394"/>
        <v>0</v>
      </c>
      <c r="R1052" s="6">
        <f t="shared" si="395"/>
        <v>-88</v>
      </c>
      <c r="S1052" s="6">
        <f t="shared" si="396"/>
        <v>0</v>
      </c>
      <c r="T1052" s="6">
        <f t="shared" si="397"/>
        <v>0</v>
      </c>
      <c r="U1052" t="s">
        <v>1095</v>
      </c>
      <c r="V1052" t="s">
        <v>1093</v>
      </c>
      <c r="W1052" s="2">
        <v>0</v>
      </c>
      <c r="X1052" s="2">
        <v>0</v>
      </c>
      <c r="Y1052" s="3">
        <v>-88</v>
      </c>
      <c r="Z1052" s="2">
        <v>88</v>
      </c>
      <c r="AA1052" s="2">
        <v>0</v>
      </c>
      <c r="AB1052" s="2">
        <v>0</v>
      </c>
    </row>
    <row r="1053" spans="1:28">
      <c r="A1053" s="5" t="str">
        <f t="shared" si="384"/>
        <v>420</v>
      </c>
      <c r="B1053" s="5" t="str">
        <f>VLOOKUP(A1053,Vlookups!O:P,2,FALSE)</f>
        <v>LOCAL</v>
      </c>
      <c r="C1053" s="5" t="str">
        <f t="shared" si="385"/>
        <v>E</v>
      </c>
      <c r="D1053" s="5" t="str">
        <f t="shared" si="386"/>
        <v>11</v>
      </c>
      <c r="E1053" s="5" t="str">
        <f t="shared" si="387"/>
        <v>62--</v>
      </c>
      <c r="F1053" s="5" t="str">
        <f>VLOOKUP(E1053,Vlookups!K:M,3,FALSE)</f>
        <v>Op Exp</v>
      </c>
      <c r="G1053" s="5" t="str">
        <f t="shared" si="388"/>
        <v>6247</v>
      </c>
      <c r="H1053" s="5" t="str">
        <f t="shared" si="389"/>
        <v>CHROMEBOOK FEE'S</v>
      </c>
      <c r="I1053" s="5" t="str">
        <f t="shared" si="390"/>
        <v>016</v>
      </c>
      <c r="J1053" s="5" t="str">
        <f>VLOOKUP(I1053,Vlookups!A:D,2,FALSE)</f>
        <v>WESTPARK ELEMENTARY SCHOOL</v>
      </c>
      <c r="K1053" s="5" t="str">
        <f>VLOOKUP(I1053,Vlookups!A:D,3,FALSE)</f>
        <v>WESTPARK K8</v>
      </c>
      <c r="L1053" s="5" t="str">
        <f t="shared" si="391"/>
        <v>99</v>
      </c>
      <c r="M1053" s="5" t="str">
        <f t="shared" si="392"/>
        <v>880</v>
      </c>
      <c r="N1053" s="5" t="str">
        <f>VLOOKUP(M1053,Vlookups!G:I,2,FALSE)</f>
        <v>TECHNOLOGY</v>
      </c>
      <c r="O1053" s="5" t="str">
        <f>VLOOKUP(M1053,Vlookups!G:I,3,FALSE)</f>
        <v>CIO</v>
      </c>
      <c r="P1053" s="6">
        <f t="shared" si="393"/>
        <v>0</v>
      </c>
      <c r="Q1053" s="6">
        <f t="shared" si="394"/>
        <v>0</v>
      </c>
      <c r="R1053" s="6">
        <f t="shared" si="395"/>
        <v>-153.08000000000001</v>
      </c>
      <c r="S1053" s="6">
        <f t="shared" si="396"/>
        <v>0</v>
      </c>
      <c r="T1053" s="6">
        <f t="shared" si="397"/>
        <v>0</v>
      </c>
      <c r="U1053" t="s">
        <v>1096</v>
      </c>
      <c r="V1053" t="s">
        <v>1093</v>
      </c>
      <c r="W1053" s="2">
        <v>0</v>
      </c>
      <c r="X1053" s="2">
        <v>0</v>
      </c>
      <c r="Y1053" s="3">
        <v>-153.08000000000001</v>
      </c>
      <c r="Z1053" s="2">
        <v>153.08000000000001</v>
      </c>
      <c r="AA1053" s="2">
        <v>0</v>
      </c>
      <c r="AB1053" s="2">
        <v>0</v>
      </c>
    </row>
    <row r="1054" spans="1:28">
      <c r="A1054" s="5" t="str">
        <f t="shared" si="384"/>
        <v>420</v>
      </c>
      <c r="B1054" s="5" t="str">
        <f>VLOOKUP(A1054,Vlookups!O:P,2,FALSE)</f>
        <v>LOCAL</v>
      </c>
      <c r="C1054" s="5" t="str">
        <f t="shared" si="385"/>
        <v>E</v>
      </c>
      <c r="D1054" s="5" t="str">
        <f t="shared" si="386"/>
        <v>11</v>
      </c>
      <c r="E1054" s="5" t="str">
        <f t="shared" si="387"/>
        <v>62--</v>
      </c>
      <c r="F1054" s="5" t="str">
        <f>VLOOKUP(E1054,Vlookups!K:M,3,FALSE)</f>
        <v>Op Exp</v>
      </c>
      <c r="G1054" s="5" t="str">
        <f t="shared" si="388"/>
        <v>6247</v>
      </c>
      <c r="H1054" s="5" t="str">
        <f t="shared" si="389"/>
        <v>CHROMEBOOK FEE'S</v>
      </c>
      <c r="I1054" s="5" t="str">
        <f t="shared" si="390"/>
        <v>017</v>
      </c>
      <c r="J1054" s="5" t="str">
        <f>VLOOKUP(I1054,Vlookups!A:D,2,FALSE)</f>
        <v>WESTPARK MIDDLE SCHOOL</v>
      </c>
      <c r="K1054" s="5" t="str">
        <f>VLOOKUP(I1054,Vlookups!A:D,3,FALSE)</f>
        <v>WESTPARK K8</v>
      </c>
      <c r="L1054" s="5" t="str">
        <f t="shared" si="391"/>
        <v>99</v>
      </c>
      <c r="M1054" s="5" t="str">
        <f t="shared" si="392"/>
        <v>880</v>
      </c>
      <c r="N1054" s="5" t="str">
        <f>VLOOKUP(M1054,Vlookups!G:I,2,FALSE)</f>
        <v>TECHNOLOGY</v>
      </c>
      <c r="O1054" s="5" t="str">
        <f>VLOOKUP(M1054,Vlookups!G:I,3,FALSE)</f>
        <v>CIO</v>
      </c>
      <c r="P1054" s="6">
        <f t="shared" si="393"/>
        <v>0</v>
      </c>
      <c r="Q1054" s="6">
        <f t="shared" si="394"/>
        <v>0</v>
      </c>
      <c r="R1054" s="6">
        <f t="shared" si="395"/>
        <v>-13.62</v>
      </c>
      <c r="S1054" s="6">
        <f t="shared" si="396"/>
        <v>0</v>
      </c>
      <c r="T1054" s="6">
        <f t="shared" si="397"/>
        <v>0</v>
      </c>
      <c r="U1054" t="s">
        <v>1097</v>
      </c>
      <c r="V1054" t="s">
        <v>1093</v>
      </c>
      <c r="W1054" s="2">
        <v>0</v>
      </c>
      <c r="X1054" s="2">
        <v>0</v>
      </c>
      <c r="Y1054" s="3">
        <v>-13.62</v>
      </c>
      <c r="Z1054" s="2">
        <v>13.62</v>
      </c>
      <c r="AA1054" s="2">
        <v>0</v>
      </c>
      <c r="AB1054" s="2">
        <v>0</v>
      </c>
    </row>
    <row r="1055" spans="1:28">
      <c r="A1055" s="5" t="str">
        <f t="shared" si="384"/>
        <v>420</v>
      </c>
      <c r="B1055" s="5" t="str">
        <f>VLOOKUP(A1055,Vlookups!O:P,2,FALSE)</f>
        <v>LOCAL</v>
      </c>
      <c r="C1055" s="5" t="str">
        <f t="shared" si="385"/>
        <v>E</v>
      </c>
      <c r="D1055" s="5" t="str">
        <f t="shared" si="386"/>
        <v>11</v>
      </c>
      <c r="E1055" s="5" t="str">
        <f t="shared" si="387"/>
        <v>62--</v>
      </c>
      <c r="F1055" s="5" t="str">
        <f>VLOOKUP(E1055,Vlookups!K:M,3,FALSE)</f>
        <v>Op Exp</v>
      </c>
      <c r="G1055" s="5" t="str">
        <f t="shared" si="388"/>
        <v>6247</v>
      </c>
      <c r="H1055" s="5" t="str">
        <f t="shared" si="389"/>
        <v>CHROMEBOOK FEE'S</v>
      </c>
      <c r="I1055" s="5" t="str">
        <f t="shared" si="390"/>
        <v>018</v>
      </c>
      <c r="J1055" s="5" t="str">
        <f>VLOOKUP(I1055,Vlookups!A:D,2,FALSE)</f>
        <v>KATY/WEST PARK HS</v>
      </c>
      <c r="K1055" s="5" t="str">
        <f>VLOOKUP(I1055,Vlookups!A:D,3,FALSE)</f>
        <v>KATY WESTPARK HS</v>
      </c>
      <c r="L1055" s="5" t="str">
        <f t="shared" si="391"/>
        <v>99</v>
      </c>
      <c r="M1055" s="5" t="str">
        <f t="shared" si="392"/>
        <v>880</v>
      </c>
      <c r="N1055" s="5" t="str">
        <f>VLOOKUP(M1055,Vlookups!G:I,2,FALSE)</f>
        <v>TECHNOLOGY</v>
      </c>
      <c r="O1055" s="5" t="str">
        <f>VLOOKUP(M1055,Vlookups!G:I,3,FALSE)</f>
        <v>CIO</v>
      </c>
      <c r="P1055" s="6">
        <f t="shared" si="393"/>
        <v>0</v>
      </c>
      <c r="Q1055" s="6">
        <f t="shared" si="394"/>
        <v>0</v>
      </c>
      <c r="R1055" s="6">
        <f t="shared" si="395"/>
        <v>-575.80999999999995</v>
      </c>
      <c r="S1055" s="6">
        <f t="shared" si="396"/>
        <v>0</v>
      </c>
      <c r="T1055" s="6">
        <f t="shared" si="397"/>
        <v>0</v>
      </c>
      <c r="U1055" t="s">
        <v>1098</v>
      </c>
      <c r="V1055" t="s">
        <v>1093</v>
      </c>
      <c r="W1055" s="2">
        <v>0</v>
      </c>
      <c r="X1055" s="2">
        <v>0</v>
      </c>
      <c r="Y1055" s="3">
        <v>-575.80999999999995</v>
      </c>
      <c r="Z1055" s="2">
        <v>575.80999999999995</v>
      </c>
      <c r="AA1055" s="2">
        <v>0</v>
      </c>
      <c r="AB1055" s="2">
        <v>0</v>
      </c>
    </row>
    <row r="1056" spans="1:28">
      <c r="A1056" s="5" t="str">
        <f t="shared" si="384"/>
        <v>420</v>
      </c>
      <c r="B1056" s="5" t="str">
        <f>VLOOKUP(A1056,Vlookups!O:P,2,FALSE)</f>
        <v>LOCAL</v>
      </c>
      <c r="C1056" s="5" t="str">
        <f t="shared" si="385"/>
        <v>E</v>
      </c>
      <c r="D1056" s="5" t="str">
        <f t="shared" si="386"/>
        <v>11</v>
      </c>
      <c r="E1056" s="5" t="str">
        <f t="shared" si="387"/>
        <v>62--</v>
      </c>
      <c r="F1056" s="5" t="str">
        <f>VLOOKUP(E1056,Vlookups!K:M,3,FALSE)</f>
        <v>Op Exp</v>
      </c>
      <c r="G1056" s="5" t="str">
        <f t="shared" si="388"/>
        <v>6247</v>
      </c>
      <c r="H1056" s="5" t="str">
        <f t="shared" si="389"/>
        <v>CHROMEBOOK FEE'S</v>
      </c>
      <c r="I1056" s="5" t="str">
        <f t="shared" si="390"/>
        <v>023</v>
      </c>
      <c r="J1056" s="5" t="str">
        <f>VLOOKUP(I1056,Vlookups!A:D,2,FALSE)</f>
        <v>SAGINAW ELEMENTARY</v>
      </c>
      <c r="K1056" s="5" t="str">
        <f>VLOOKUP(I1056,Vlookups!A:D,3,FALSE)</f>
        <v>SAGINAW K8</v>
      </c>
      <c r="L1056" s="5" t="str">
        <f t="shared" si="391"/>
        <v>99</v>
      </c>
      <c r="M1056" s="5" t="str">
        <f t="shared" si="392"/>
        <v>880</v>
      </c>
      <c r="N1056" s="5" t="str">
        <f>VLOOKUP(M1056,Vlookups!G:I,2,FALSE)</f>
        <v>TECHNOLOGY</v>
      </c>
      <c r="O1056" s="5" t="str">
        <f>VLOOKUP(M1056,Vlookups!G:I,3,FALSE)</f>
        <v>CIO</v>
      </c>
      <c r="P1056" s="6">
        <f t="shared" si="393"/>
        <v>0</v>
      </c>
      <c r="Q1056" s="6">
        <f t="shared" si="394"/>
        <v>0</v>
      </c>
      <c r="R1056" s="6">
        <f t="shared" si="395"/>
        <v>-113.68</v>
      </c>
      <c r="S1056" s="6">
        <f t="shared" si="396"/>
        <v>0</v>
      </c>
      <c r="T1056" s="6">
        <f t="shared" si="397"/>
        <v>0</v>
      </c>
      <c r="U1056" t="s">
        <v>1099</v>
      </c>
      <c r="V1056" t="s">
        <v>1093</v>
      </c>
      <c r="W1056" s="2">
        <v>0</v>
      </c>
      <c r="X1056" s="2">
        <v>0</v>
      </c>
      <c r="Y1056" s="3">
        <v>-113.68</v>
      </c>
      <c r="Z1056" s="2">
        <v>113.68</v>
      </c>
      <c r="AA1056" s="2">
        <v>0</v>
      </c>
      <c r="AB1056" s="2">
        <v>0</v>
      </c>
    </row>
    <row r="1057" spans="1:28">
      <c r="A1057" s="5" t="str">
        <f t="shared" si="384"/>
        <v>420</v>
      </c>
      <c r="B1057" s="5" t="str">
        <f>VLOOKUP(A1057,Vlookups!O:P,2,FALSE)</f>
        <v>LOCAL</v>
      </c>
      <c r="C1057" s="5" t="str">
        <f t="shared" si="385"/>
        <v>E</v>
      </c>
      <c r="D1057" s="5" t="str">
        <f t="shared" si="386"/>
        <v>11</v>
      </c>
      <c r="E1057" s="5" t="str">
        <f t="shared" si="387"/>
        <v>62--</v>
      </c>
      <c r="F1057" s="5" t="str">
        <f>VLOOKUP(E1057,Vlookups!K:M,3,FALSE)</f>
        <v>Op Exp</v>
      </c>
      <c r="G1057" s="5" t="str">
        <f t="shared" si="388"/>
        <v>6247</v>
      </c>
      <c r="H1057" s="5" t="str">
        <f t="shared" si="389"/>
        <v>CHROMEBOOK FEE'S</v>
      </c>
      <c r="I1057" s="5" t="str">
        <f t="shared" si="390"/>
        <v>027</v>
      </c>
      <c r="J1057" s="5" t="str">
        <f>VLOOKUP(I1057,Vlookups!A:D,2,FALSE)</f>
        <v>HOUSTON OREM ELEMENTARY</v>
      </c>
      <c r="K1057" s="5" t="str">
        <f>VLOOKUP(I1057,Vlookups!A:D,3,FALSE)</f>
        <v>OREM K8</v>
      </c>
      <c r="L1057" s="5" t="str">
        <f t="shared" si="391"/>
        <v>99</v>
      </c>
      <c r="M1057" s="5" t="str">
        <f t="shared" si="392"/>
        <v>880</v>
      </c>
      <c r="N1057" s="5" t="str">
        <f>VLOOKUP(M1057,Vlookups!G:I,2,FALSE)</f>
        <v>TECHNOLOGY</v>
      </c>
      <c r="O1057" s="5" t="str">
        <f>VLOOKUP(M1057,Vlookups!G:I,3,FALSE)</f>
        <v>CIO</v>
      </c>
      <c r="P1057" s="6">
        <f t="shared" si="393"/>
        <v>0</v>
      </c>
      <c r="Q1057" s="6">
        <f t="shared" si="394"/>
        <v>0</v>
      </c>
      <c r="R1057" s="6">
        <f t="shared" si="395"/>
        <v>-45</v>
      </c>
      <c r="S1057" s="6">
        <f t="shared" si="396"/>
        <v>0</v>
      </c>
      <c r="T1057" s="6">
        <f t="shared" si="397"/>
        <v>0</v>
      </c>
      <c r="U1057" t="s">
        <v>1100</v>
      </c>
      <c r="V1057" t="s">
        <v>1093</v>
      </c>
      <c r="W1057" s="2">
        <v>0</v>
      </c>
      <c r="X1057" s="2">
        <v>0</v>
      </c>
      <c r="Y1057" s="3">
        <v>-45</v>
      </c>
      <c r="Z1057" s="2">
        <v>45</v>
      </c>
      <c r="AA1057" s="2">
        <v>0</v>
      </c>
      <c r="AB1057" s="2">
        <v>0</v>
      </c>
    </row>
    <row r="1058" spans="1:28">
      <c r="A1058" s="5" t="str">
        <f t="shared" si="384"/>
        <v>420</v>
      </c>
      <c r="B1058" s="5" t="str">
        <f>VLOOKUP(A1058,Vlookups!O:P,2,FALSE)</f>
        <v>LOCAL</v>
      </c>
      <c r="C1058" s="5" t="str">
        <f t="shared" si="385"/>
        <v>E</v>
      </c>
      <c r="D1058" s="5" t="str">
        <f t="shared" si="386"/>
        <v>11</v>
      </c>
      <c r="E1058" s="5" t="str">
        <f t="shared" si="387"/>
        <v>62--</v>
      </c>
      <c r="F1058" s="5" t="str">
        <f>VLOOKUP(E1058,Vlookups!K:M,3,FALSE)</f>
        <v>Op Exp</v>
      </c>
      <c r="G1058" s="5" t="str">
        <f t="shared" si="388"/>
        <v>6247</v>
      </c>
      <c r="H1058" s="5" t="str">
        <f t="shared" si="389"/>
        <v>CHROMEBOOK FEE'S</v>
      </c>
      <c r="I1058" s="5" t="str">
        <f t="shared" si="390"/>
        <v>030</v>
      </c>
      <c r="J1058" s="5" t="str">
        <f>VLOOKUP(I1058,Vlookups!A:D,2,FALSE)</f>
        <v>COLLEGE STATION ELEMENTARY</v>
      </c>
      <c r="K1058" s="5" t="str">
        <f>VLOOKUP(I1058,Vlookups!A:D,3,FALSE)</f>
        <v>COLLEGE STATION K8</v>
      </c>
      <c r="L1058" s="5" t="str">
        <f t="shared" si="391"/>
        <v>99</v>
      </c>
      <c r="M1058" s="5" t="str">
        <f t="shared" si="392"/>
        <v>880</v>
      </c>
      <c r="N1058" s="5" t="str">
        <f>VLOOKUP(M1058,Vlookups!G:I,2,FALSE)</f>
        <v>TECHNOLOGY</v>
      </c>
      <c r="O1058" s="5" t="str">
        <f>VLOOKUP(M1058,Vlookups!G:I,3,FALSE)</f>
        <v>CIO</v>
      </c>
      <c r="P1058" s="6">
        <f t="shared" si="393"/>
        <v>0</v>
      </c>
      <c r="Q1058" s="6">
        <f t="shared" si="394"/>
        <v>0</v>
      </c>
      <c r="R1058" s="6">
        <f t="shared" si="395"/>
        <v>-81.77</v>
      </c>
      <c r="S1058" s="6">
        <f t="shared" si="396"/>
        <v>0</v>
      </c>
      <c r="T1058" s="6">
        <f t="shared" si="397"/>
        <v>0</v>
      </c>
      <c r="U1058" t="s">
        <v>1101</v>
      </c>
      <c r="V1058" t="s">
        <v>1093</v>
      </c>
      <c r="W1058" s="2">
        <v>0</v>
      </c>
      <c r="X1058" s="2">
        <v>0</v>
      </c>
      <c r="Y1058" s="3">
        <v>-81.77</v>
      </c>
      <c r="Z1058" s="2">
        <v>81.77</v>
      </c>
      <c r="AA1058" s="2">
        <v>0</v>
      </c>
      <c r="AB1058" s="2">
        <v>0</v>
      </c>
    </row>
    <row r="1059" spans="1:28">
      <c r="A1059" s="5" t="str">
        <f t="shared" si="384"/>
        <v>420</v>
      </c>
      <c r="B1059" s="5" t="str">
        <f>VLOOKUP(A1059,Vlookups!O:P,2,FALSE)</f>
        <v>LOCAL</v>
      </c>
      <c r="C1059" s="5" t="str">
        <f t="shared" si="385"/>
        <v>E</v>
      </c>
      <c r="D1059" s="5" t="str">
        <f t="shared" si="386"/>
        <v>11</v>
      </c>
      <c r="E1059" s="5" t="str">
        <f t="shared" si="387"/>
        <v>62--</v>
      </c>
      <c r="F1059" s="5" t="str">
        <f>VLOOKUP(E1059,Vlookups!K:M,3,FALSE)</f>
        <v>Op Exp</v>
      </c>
      <c r="G1059" s="5" t="str">
        <f t="shared" si="388"/>
        <v>6247</v>
      </c>
      <c r="H1059" s="5" t="str">
        <f t="shared" si="389"/>
        <v>CHROMEBOOK FEE'S</v>
      </c>
      <c r="I1059" s="5" t="str">
        <f t="shared" si="390"/>
        <v>045</v>
      </c>
      <c r="J1059" s="5" t="str">
        <f>VLOOKUP(I1059,Vlookups!A:D,2,FALSE)</f>
        <v>Liberty HS</v>
      </c>
      <c r="K1059" s="5" t="str">
        <f>VLOOKUP(I1059,Vlookups!A:D,3,FALSE)</f>
        <v>LIBERTY HS</v>
      </c>
      <c r="L1059" s="5" t="str">
        <f t="shared" si="391"/>
        <v>99</v>
      </c>
      <c r="M1059" s="5" t="str">
        <f t="shared" si="392"/>
        <v>880</v>
      </c>
      <c r="N1059" s="5" t="str">
        <f>VLOOKUP(M1059,Vlookups!G:I,2,FALSE)</f>
        <v>TECHNOLOGY</v>
      </c>
      <c r="O1059" s="5" t="str">
        <f>VLOOKUP(M1059,Vlookups!G:I,3,FALSE)</f>
        <v>CIO</v>
      </c>
      <c r="P1059" s="6">
        <f t="shared" si="393"/>
        <v>0</v>
      </c>
      <c r="Q1059" s="6">
        <f t="shared" si="394"/>
        <v>0</v>
      </c>
      <c r="R1059" s="6">
        <f t="shared" si="395"/>
        <v>-200</v>
      </c>
      <c r="S1059" s="6">
        <f t="shared" si="396"/>
        <v>0</v>
      </c>
      <c r="T1059" s="6">
        <f t="shared" si="397"/>
        <v>0</v>
      </c>
      <c r="U1059" t="s">
        <v>1102</v>
      </c>
      <c r="V1059" t="s">
        <v>1093</v>
      </c>
      <c r="W1059" s="2">
        <v>0</v>
      </c>
      <c r="X1059" s="2">
        <v>0</v>
      </c>
      <c r="Y1059" s="3">
        <v>-200</v>
      </c>
      <c r="Z1059" s="2">
        <v>200</v>
      </c>
      <c r="AA1059" s="2">
        <v>0</v>
      </c>
      <c r="AB1059" s="2">
        <v>0</v>
      </c>
    </row>
    <row r="1060" spans="1:28">
      <c r="A1060" s="5" t="str">
        <f t="shared" si="384"/>
        <v>420</v>
      </c>
      <c r="B1060" s="5" t="str">
        <f>VLOOKUP(A1060,Vlookups!O:P,2,FALSE)</f>
        <v>LOCAL</v>
      </c>
      <c r="C1060" s="5" t="str">
        <f t="shared" si="385"/>
        <v>E</v>
      </c>
      <c r="D1060" s="5" t="str">
        <f t="shared" si="386"/>
        <v>11</v>
      </c>
      <c r="E1060" s="5" t="str">
        <f t="shared" si="387"/>
        <v>62--</v>
      </c>
      <c r="F1060" s="5" t="str">
        <f>VLOOKUP(E1060,Vlookups!K:M,3,FALSE)</f>
        <v>Op Exp</v>
      </c>
      <c r="G1060" s="5" t="str">
        <f t="shared" si="388"/>
        <v>6249</v>
      </c>
      <c r="H1060" s="5" t="str">
        <f t="shared" si="389"/>
        <v>CONTRACTED MAINT/RPR</v>
      </c>
      <c r="I1060" s="5" t="str">
        <f t="shared" si="390"/>
        <v>003</v>
      </c>
      <c r="J1060" s="5" t="str">
        <f>VLOOKUP(I1060,Vlookups!A:D,2,FALSE)</f>
        <v>GARLAND HIGH SCHOOL</v>
      </c>
      <c r="K1060" s="5" t="str">
        <f>VLOOKUP(I1060,Vlookups!A:D,3,FALSE)</f>
        <v>GARLAND HS</v>
      </c>
      <c r="L1060" s="5" t="str">
        <f t="shared" si="391"/>
        <v>11</v>
      </c>
      <c r="M1060" s="5" t="str">
        <f t="shared" si="392"/>
        <v>939</v>
      </c>
      <c r="N1060" s="5" t="str">
        <f>VLOOKUP(M1060,Vlookups!G:I,2,FALSE)</f>
        <v>INSTRUCTIONAL MATERIALS</v>
      </c>
      <c r="O1060" s="5" t="str">
        <f>VLOOKUP(M1060,Vlookups!G:I,3,FALSE)</f>
        <v>DSASS</v>
      </c>
      <c r="P1060" s="6">
        <f t="shared" si="393"/>
        <v>1969.24</v>
      </c>
      <c r="Q1060" s="6">
        <f t="shared" si="394"/>
        <v>0</v>
      </c>
      <c r="R1060" s="6">
        <f t="shared" si="395"/>
        <v>1969.24</v>
      </c>
      <c r="S1060" s="6">
        <f t="shared" si="396"/>
        <v>0</v>
      </c>
      <c r="T1060" s="6">
        <f t="shared" si="397"/>
        <v>-1969.24</v>
      </c>
      <c r="U1060" t="s">
        <v>1103</v>
      </c>
      <c r="V1060" t="s">
        <v>462</v>
      </c>
      <c r="W1060" s="2">
        <v>1969.24</v>
      </c>
      <c r="X1060" s="2">
        <v>0</v>
      </c>
      <c r="Y1060" s="2">
        <v>1969.24</v>
      </c>
      <c r="Z1060" s="2">
        <v>0</v>
      </c>
      <c r="AA1060" s="2">
        <v>0</v>
      </c>
      <c r="AB1060" s="3">
        <v>-1969.24</v>
      </c>
    </row>
    <row r="1061" spans="1:28">
      <c r="A1061" s="5" t="str">
        <f t="shared" si="384"/>
        <v>420</v>
      </c>
      <c r="B1061" s="5" t="str">
        <f>VLOOKUP(A1061,Vlookups!O:P,2,FALSE)</f>
        <v>LOCAL</v>
      </c>
      <c r="C1061" s="5" t="str">
        <f t="shared" si="385"/>
        <v>E</v>
      </c>
      <c r="D1061" s="5" t="str">
        <f t="shared" si="386"/>
        <v>11</v>
      </c>
      <c r="E1061" s="5" t="str">
        <f t="shared" si="387"/>
        <v>62--</v>
      </c>
      <c r="F1061" s="5" t="str">
        <f>VLOOKUP(E1061,Vlookups!K:M,3,FALSE)</f>
        <v>Op Exp</v>
      </c>
      <c r="G1061" s="5" t="str">
        <f t="shared" si="388"/>
        <v>6249</v>
      </c>
      <c r="H1061" s="5" t="str">
        <f t="shared" si="389"/>
        <v>CONTRACTED MAINT/RPR</v>
      </c>
      <c r="I1061" s="5" t="str">
        <f t="shared" si="390"/>
        <v>006</v>
      </c>
      <c r="J1061" s="5" t="str">
        <f>VLOOKUP(I1061,Vlookups!A:D,2,FALSE)</f>
        <v>ARLINGTON HIGH SCHOOL</v>
      </c>
      <c r="K1061" s="5" t="str">
        <f>VLOOKUP(I1061,Vlookups!A:D,3,FALSE)</f>
        <v>ARLINGTON HS</v>
      </c>
      <c r="L1061" s="5" t="str">
        <f t="shared" si="391"/>
        <v>11</v>
      </c>
      <c r="M1061" s="5" t="str">
        <f t="shared" si="392"/>
        <v>939</v>
      </c>
      <c r="N1061" s="5" t="str">
        <f>VLOOKUP(M1061,Vlookups!G:I,2,FALSE)</f>
        <v>INSTRUCTIONAL MATERIALS</v>
      </c>
      <c r="O1061" s="5" t="str">
        <f>VLOOKUP(M1061,Vlookups!G:I,3,FALSE)</f>
        <v>DSASS</v>
      </c>
      <c r="P1061" s="6">
        <f t="shared" si="393"/>
        <v>3017.34</v>
      </c>
      <c r="Q1061" s="6">
        <f t="shared" si="394"/>
        <v>0</v>
      </c>
      <c r="R1061" s="6">
        <f t="shared" si="395"/>
        <v>3017.34</v>
      </c>
      <c r="S1061" s="6">
        <f t="shared" si="396"/>
        <v>0</v>
      </c>
      <c r="T1061" s="6">
        <f t="shared" si="397"/>
        <v>-3017.34</v>
      </c>
      <c r="U1061" t="s">
        <v>1104</v>
      </c>
      <c r="V1061" t="s">
        <v>462</v>
      </c>
      <c r="W1061" s="2">
        <v>3017.34</v>
      </c>
      <c r="X1061" s="2">
        <v>0</v>
      </c>
      <c r="Y1061" s="2">
        <v>3017.34</v>
      </c>
      <c r="Z1061" s="2">
        <v>0</v>
      </c>
      <c r="AA1061" s="2">
        <v>0</v>
      </c>
      <c r="AB1061" s="3">
        <v>-3017.34</v>
      </c>
    </row>
    <row r="1062" spans="1:28">
      <c r="A1062" s="5" t="str">
        <f t="shared" si="384"/>
        <v>420</v>
      </c>
      <c r="B1062" s="5" t="str">
        <f>VLOOKUP(A1062,Vlookups!O:P,2,FALSE)</f>
        <v>LOCAL</v>
      </c>
      <c r="C1062" s="5" t="str">
        <f t="shared" si="385"/>
        <v>E</v>
      </c>
      <c r="D1062" s="5" t="str">
        <f t="shared" si="386"/>
        <v>11</v>
      </c>
      <c r="E1062" s="5" t="str">
        <f t="shared" si="387"/>
        <v>62--</v>
      </c>
      <c r="F1062" s="5" t="str">
        <f>VLOOKUP(E1062,Vlookups!K:M,3,FALSE)</f>
        <v>Op Exp</v>
      </c>
      <c r="G1062" s="5" t="str">
        <f t="shared" si="388"/>
        <v>6249</v>
      </c>
      <c r="H1062" s="5" t="str">
        <f t="shared" si="389"/>
        <v>CONTRACTED MAINT/RPR</v>
      </c>
      <c r="I1062" s="5" t="str">
        <f t="shared" si="390"/>
        <v>009</v>
      </c>
      <c r="J1062" s="5" t="str">
        <f>VLOOKUP(I1062,Vlookups!A:D,2,FALSE)</f>
        <v>KELLER HIGH SCHOOL</v>
      </c>
      <c r="K1062" s="5" t="str">
        <f>VLOOKUP(I1062,Vlookups!A:D,3,FALSE)</f>
        <v>KELLER HS</v>
      </c>
      <c r="L1062" s="5" t="str">
        <f t="shared" si="391"/>
        <v>11</v>
      </c>
      <c r="M1062" s="5" t="str">
        <f t="shared" si="392"/>
        <v>939</v>
      </c>
      <c r="N1062" s="5" t="str">
        <f>VLOOKUP(M1062,Vlookups!G:I,2,FALSE)</f>
        <v>INSTRUCTIONAL MATERIALS</v>
      </c>
      <c r="O1062" s="5" t="str">
        <f>VLOOKUP(M1062,Vlookups!G:I,3,FALSE)</f>
        <v>DSASS</v>
      </c>
      <c r="P1062" s="6">
        <f t="shared" si="393"/>
        <v>2903.68</v>
      </c>
      <c r="Q1062" s="6">
        <f t="shared" si="394"/>
        <v>0</v>
      </c>
      <c r="R1062" s="6">
        <f t="shared" si="395"/>
        <v>2903.68</v>
      </c>
      <c r="S1062" s="6">
        <f t="shared" si="396"/>
        <v>0</v>
      </c>
      <c r="T1062" s="6">
        <f t="shared" si="397"/>
        <v>-2903.68</v>
      </c>
      <c r="U1062" t="s">
        <v>1105</v>
      </c>
      <c r="V1062" t="s">
        <v>462</v>
      </c>
      <c r="W1062" s="2">
        <v>2903.68</v>
      </c>
      <c r="X1062" s="2">
        <v>0</v>
      </c>
      <c r="Y1062" s="2">
        <v>2903.68</v>
      </c>
      <c r="Z1062" s="2">
        <v>0</v>
      </c>
      <c r="AA1062" s="2">
        <v>0</v>
      </c>
      <c r="AB1062" s="3">
        <v>-2903.68</v>
      </c>
    </row>
    <row r="1063" spans="1:28">
      <c r="A1063" s="5" t="str">
        <f t="shared" si="384"/>
        <v>420</v>
      </c>
      <c r="B1063" s="5" t="str">
        <f>VLOOKUP(A1063,Vlookups!O:P,2,FALSE)</f>
        <v>LOCAL</v>
      </c>
      <c r="C1063" s="5" t="str">
        <f t="shared" si="385"/>
        <v>E</v>
      </c>
      <c r="D1063" s="5" t="str">
        <f t="shared" si="386"/>
        <v>11</v>
      </c>
      <c r="E1063" s="5" t="str">
        <f t="shared" si="387"/>
        <v>62--</v>
      </c>
      <c r="F1063" s="5" t="str">
        <f>VLOOKUP(E1063,Vlookups!K:M,3,FALSE)</f>
        <v>Op Exp</v>
      </c>
      <c r="G1063" s="5" t="str">
        <f t="shared" si="388"/>
        <v>6249</v>
      </c>
      <c r="H1063" s="5" t="str">
        <f t="shared" si="389"/>
        <v>CONTRACTED MAINT/RPR</v>
      </c>
      <c r="I1063" s="5" t="str">
        <f t="shared" si="390"/>
        <v>018</v>
      </c>
      <c r="J1063" s="5" t="str">
        <f>VLOOKUP(I1063,Vlookups!A:D,2,FALSE)</f>
        <v>KATY/WEST PARK HS</v>
      </c>
      <c r="K1063" s="5" t="str">
        <f>VLOOKUP(I1063,Vlookups!A:D,3,FALSE)</f>
        <v>KATY WESTPARK HS</v>
      </c>
      <c r="L1063" s="5" t="str">
        <f t="shared" si="391"/>
        <v>11</v>
      </c>
      <c r="M1063" s="5" t="str">
        <f t="shared" si="392"/>
        <v>939</v>
      </c>
      <c r="N1063" s="5" t="str">
        <f>VLOOKUP(M1063,Vlookups!G:I,2,FALSE)</f>
        <v>INSTRUCTIONAL MATERIALS</v>
      </c>
      <c r="O1063" s="5" t="str">
        <f>VLOOKUP(M1063,Vlookups!G:I,3,FALSE)</f>
        <v>DSASS</v>
      </c>
      <c r="P1063" s="6">
        <f t="shared" si="393"/>
        <v>2654.2</v>
      </c>
      <c r="Q1063" s="6">
        <f t="shared" si="394"/>
        <v>0</v>
      </c>
      <c r="R1063" s="6">
        <f t="shared" si="395"/>
        <v>2654.2</v>
      </c>
      <c r="S1063" s="6">
        <f t="shared" si="396"/>
        <v>0</v>
      </c>
      <c r="T1063" s="6">
        <f t="shared" si="397"/>
        <v>-2654.2</v>
      </c>
      <c r="U1063" t="s">
        <v>1106</v>
      </c>
      <c r="V1063" t="s">
        <v>462</v>
      </c>
      <c r="W1063" s="2">
        <v>2654.2</v>
      </c>
      <c r="X1063" s="2">
        <v>0</v>
      </c>
      <c r="Y1063" s="2">
        <v>2654.2</v>
      </c>
      <c r="Z1063" s="2">
        <v>0</v>
      </c>
      <c r="AA1063" s="2">
        <v>0</v>
      </c>
      <c r="AB1063" s="3">
        <v>-2654.2</v>
      </c>
    </row>
    <row r="1064" spans="1:28">
      <c r="A1064" s="5" t="str">
        <f t="shared" si="384"/>
        <v>420</v>
      </c>
      <c r="B1064" s="5" t="str">
        <f>VLOOKUP(A1064,Vlookups!O:P,2,FALSE)</f>
        <v>LOCAL</v>
      </c>
      <c r="C1064" s="5" t="str">
        <f t="shared" si="385"/>
        <v>E</v>
      </c>
      <c r="D1064" s="5" t="str">
        <f t="shared" si="386"/>
        <v>11</v>
      </c>
      <c r="E1064" s="5" t="str">
        <f t="shared" si="387"/>
        <v>62--</v>
      </c>
      <c r="F1064" s="5" t="str">
        <f>VLOOKUP(E1064,Vlookups!K:M,3,FALSE)</f>
        <v>Op Exp</v>
      </c>
      <c r="G1064" s="5" t="str">
        <f t="shared" si="388"/>
        <v>6249</v>
      </c>
      <c r="H1064" s="5" t="str">
        <f t="shared" si="389"/>
        <v>CONTRACTED MAINT/RPR</v>
      </c>
      <c r="I1064" s="5" t="str">
        <f t="shared" si="390"/>
        <v>032</v>
      </c>
      <c r="J1064" s="5" t="str">
        <f>VLOOKUP(I1064,Vlookups!A:D,2,FALSE)</f>
        <v>LANCASTER HS</v>
      </c>
      <c r="K1064" s="5" t="str">
        <f>VLOOKUP(I1064,Vlookups!A:D,3,FALSE)</f>
        <v>LANCASTER HS</v>
      </c>
      <c r="L1064" s="5" t="str">
        <f t="shared" si="391"/>
        <v>11</v>
      </c>
      <c r="M1064" s="5" t="str">
        <f t="shared" si="392"/>
        <v>939</v>
      </c>
      <c r="N1064" s="5" t="str">
        <f>VLOOKUP(M1064,Vlookups!G:I,2,FALSE)</f>
        <v>INSTRUCTIONAL MATERIALS</v>
      </c>
      <c r="O1064" s="5" t="str">
        <f>VLOOKUP(M1064,Vlookups!G:I,3,FALSE)</f>
        <v>DSASS</v>
      </c>
      <c r="P1064" s="6">
        <f t="shared" si="393"/>
        <v>987.57</v>
      </c>
      <c r="Q1064" s="6">
        <f t="shared" si="394"/>
        <v>0</v>
      </c>
      <c r="R1064" s="6">
        <f t="shared" si="395"/>
        <v>987.57</v>
      </c>
      <c r="S1064" s="6">
        <f t="shared" si="396"/>
        <v>0</v>
      </c>
      <c r="T1064" s="6">
        <f t="shared" si="397"/>
        <v>-987.57</v>
      </c>
      <c r="U1064" t="s">
        <v>1107</v>
      </c>
      <c r="V1064" t="s">
        <v>462</v>
      </c>
      <c r="W1064" s="2">
        <v>987.57</v>
      </c>
      <c r="X1064" s="2">
        <v>0</v>
      </c>
      <c r="Y1064" s="2">
        <v>987.57</v>
      </c>
      <c r="Z1064" s="2">
        <v>0</v>
      </c>
      <c r="AA1064" s="2">
        <v>0</v>
      </c>
      <c r="AB1064" s="3">
        <v>-987.57</v>
      </c>
    </row>
    <row r="1065" spans="1:28">
      <c r="A1065" s="5" t="str">
        <f t="shared" si="384"/>
        <v>420</v>
      </c>
      <c r="B1065" s="5" t="str">
        <f>VLOOKUP(A1065,Vlookups!O:P,2,FALSE)</f>
        <v>LOCAL</v>
      </c>
      <c r="C1065" s="5" t="str">
        <f t="shared" si="385"/>
        <v>E</v>
      </c>
      <c r="D1065" s="5" t="str">
        <f t="shared" si="386"/>
        <v>11</v>
      </c>
      <c r="E1065" s="5" t="str">
        <f t="shared" si="387"/>
        <v>62--</v>
      </c>
      <c r="F1065" s="5" t="str">
        <f>VLOOKUP(E1065,Vlookups!K:M,3,FALSE)</f>
        <v>Op Exp</v>
      </c>
      <c r="G1065" s="5" t="str">
        <f t="shared" si="388"/>
        <v>6249</v>
      </c>
      <c r="H1065" s="5" t="str">
        <f t="shared" si="389"/>
        <v>CONTRACTED MAINT/RPR</v>
      </c>
      <c r="I1065" s="5" t="str">
        <f t="shared" si="390"/>
        <v>033</v>
      </c>
      <c r="J1065" s="5" t="str">
        <f>VLOOKUP(I1065,Vlookups!A:D,2,FALSE)</f>
        <v>WINDMILL LAKES HS</v>
      </c>
      <c r="K1065" s="5" t="str">
        <f>VLOOKUP(I1065,Vlookups!A:D,3,FALSE)</f>
        <v>WINDMILL LAKES HS</v>
      </c>
      <c r="L1065" s="5" t="str">
        <f t="shared" si="391"/>
        <v>11</v>
      </c>
      <c r="M1065" s="5" t="str">
        <f t="shared" si="392"/>
        <v>939</v>
      </c>
      <c r="N1065" s="5" t="str">
        <f>VLOOKUP(M1065,Vlookups!G:I,2,FALSE)</f>
        <v>INSTRUCTIONAL MATERIALS</v>
      </c>
      <c r="O1065" s="5" t="str">
        <f>VLOOKUP(M1065,Vlookups!G:I,3,FALSE)</f>
        <v>DSASS</v>
      </c>
      <c r="P1065" s="6">
        <f t="shared" si="393"/>
        <v>2397.34</v>
      </c>
      <c r="Q1065" s="6">
        <f t="shared" si="394"/>
        <v>0</v>
      </c>
      <c r="R1065" s="6">
        <f t="shared" si="395"/>
        <v>2397.34</v>
      </c>
      <c r="S1065" s="6">
        <f t="shared" si="396"/>
        <v>0</v>
      </c>
      <c r="T1065" s="6">
        <f t="shared" si="397"/>
        <v>-2397.34</v>
      </c>
      <c r="U1065" t="s">
        <v>1108</v>
      </c>
      <c r="V1065" t="s">
        <v>462</v>
      </c>
      <c r="W1065" s="2">
        <v>2397.34</v>
      </c>
      <c r="X1065" s="2">
        <v>0</v>
      </c>
      <c r="Y1065" s="2">
        <v>2397.34</v>
      </c>
      <c r="Z1065" s="2">
        <v>0</v>
      </c>
      <c r="AA1065" s="2">
        <v>0</v>
      </c>
      <c r="AB1065" s="3">
        <v>-2397.34</v>
      </c>
    </row>
    <row r="1066" spans="1:28">
      <c r="A1066" s="5" t="str">
        <f t="shared" ref="A1066:A1129" si="398">LEFT(U1066,3)</f>
        <v>420</v>
      </c>
      <c r="B1066" s="5" t="str">
        <f>VLOOKUP(A1066,Vlookups!O:P,2,FALSE)</f>
        <v>LOCAL</v>
      </c>
      <c r="C1066" s="5" t="str">
        <f t="shared" ref="C1066:C1129" si="399">RIGHT(LEFT(U1066,5),1)</f>
        <v>E</v>
      </c>
      <c r="D1066" s="5" t="str">
        <f t="shared" ref="D1066:D1129" si="400">RIGHT(LEFT(U1066,8),2)</f>
        <v>11</v>
      </c>
      <c r="E1066" s="5" t="str">
        <f t="shared" ref="E1066:E1129" si="401">CONCATENATE(LEFT(G1066,2),"--")</f>
        <v>62--</v>
      </c>
      <c r="F1066" s="5" t="str">
        <f>VLOOKUP(E1066,Vlookups!K:M,3,FALSE)</f>
        <v>Op Exp</v>
      </c>
      <c r="G1066" s="5" t="str">
        <f t="shared" ref="G1066:G1129" si="402">MID(U1066,10,4)</f>
        <v>6249</v>
      </c>
      <c r="H1066" s="5" t="str">
        <f t="shared" ref="H1066:H1129" si="403">V1066</f>
        <v>CONTRACTED MAINT/RPR</v>
      </c>
      <c r="I1066" s="5" t="str">
        <f t="shared" ref="I1066:I1129" si="404">LEFT(RIGHT(U1066,12),3)</f>
        <v>034</v>
      </c>
      <c r="J1066" s="5" t="str">
        <f>VLOOKUP(I1066,Vlookups!A:D,2,FALSE)</f>
        <v>AGGIELAND HIGH SCHOOL</v>
      </c>
      <c r="K1066" s="5" t="str">
        <f>VLOOKUP(I1066,Vlookups!A:D,3,FALSE)</f>
        <v>AGGIELAND HS</v>
      </c>
      <c r="L1066" s="5" t="str">
        <f t="shared" ref="L1066:L1129" si="405">LEFT(RIGHT(U1066,6),2)</f>
        <v>11</v>
      </c>
      <c r="M1066" s="5" t="str">
        <f t="shared" ref="M1066:M1129" si="406">RIGHT(U1066,3)</f>
        <v>939</v>
      </c>
      <c r="N1066" s="5" t="str">
        <f>VLOOKUP(M1066,Vlookups!G:I,2,FALSE)</f>
        <v>INSTRUCTIONAL MATERIALS</v>
      </c>
      <c r="O1066" s="5" t="str">
        <f>VLOOKUP(M1066,Vlookups!G:I,3,FALSE)</f>
        <v>DSASS</v>
      </c>
      <c r="P1066" s="6">
        <f t="shared" ref="P1066:P1129" si="407">W1066</f>
        <v>832.58</v>
      </c>
      <c r="Q1066" s="6">
        <f t="shared" ref="Q1066:Q1129" si="408">X1066</f>
        <v>0</v>
      </c>
      <c r="R1066" s="6">
        <f t="shared" ref="R1066:R1129" si="409">Y1066</f>
        <v>832.58</v>
      </c>
      <c r="S1066" s="6">
        <f t="shared" ref="S1066:S1129" si="410">AA1066</f>
        <v>0</v>
      </c>
      <c r="T1066" s="6">
        <f t="shared" ref="T1066:T1129" si="411">AB1066</f>
        <v>-832.58</v>
      </c>
      <c r="U1066" t="s">
        <v>1109</v>
      </c>
      <c r="V1066" t="s">
        <v>462</v>
      </c>
      <c r="W1066" s="2">
        <v>832.58</v>
      </c>
      <c r="X1066" s="2">
        <v>0</v>
      </c>
      <c r="Y1066" s="2">
        <v>832.58</v>
      </c>
      <c r="Z1066" s="2">
        <v>0</v>
      </c>
      <c r="AA1066" s="2">
        <v>0</v>
      </c>
      <c r="AB1066" s="3">
        <v>-832.58</v>
      </c>
    </row>
    <row r="1067" spans="1:28">
      <c r="A1067" s="5" t="str">
        <f t="shared" si="398"/>
        <v>420</v>
      </c>
      <c r="B1067" s="5" t="str">
        <f>VLOOKUP(A1067,Vlookups!O:P,2,FALSE)</f>
        <v>LOCAL</v>
      </c>
      <c r="C1067" s="5" t="str">
        <f t="shared" si="399"/>
        <v>E</v>
      </c>
      <c r="D1067" s="5" t="str">
        <f t="shared" si="400"/>
        <v>11</v>
      </c>
      <c r="E1067" s="5" t="str">
        <f t="shared" si="401"/>
        <v>62--</v>
      </c>
      <c r="F1067" s="5" t="str">
        <f>VLOOKUP(E1067,Vlookups!K:M,3,FALSE)</f>
        <v>Op Exp</v>
      </c>
      <c r="G1067" s="5" t="str">
        <f t="shared" si="402"/>
        <v>6249</v>
      </c>
      <c r="H1067" s="5" t="str">
        <f t="shared" si="403"/>
        <v>CONTRACTED MAINT/RPR</v>
      </c>
      <c r="I1067" s="5" t="str">
        <f t="shared" si="404"/>
        <v>999</v>
      </c>
      <c r="J1067" s="5" t="str">
        <f>VLOOKUP(I1067,Vlookups!A:D,2,FALSE)</f>
        <v>CHARTER WIDE</v>
      </c>
      <c r="K1067" s="5" t="str">
        <f>VLOOKUP(I1067,Vlookups!A:D,3,FALSE)</f>
        <v>CHARTER WIDE</v>
      </c>
      <c r="L1067" s="5" t="str">
        <f t="shared" si="405"/>
        <v>11</v>
      </c>
      <c r="M1067" s="5" t="str">
        <f t="shared" si="406"/>
        <v>939</v>
      </c>
      <c r="N1067" s="5" t="str">
        <f>VLOOKUP(M1067,Vlookups!G:I,2,FALSE)</f>
        <v>INSTRUCTIONAL MATERIALS</v>
      </c>
      <c r="O1067" s="5" t="str">
        <f>VLOOKUP(M1067,Vlookups!G:I,3,FALSE)</f>
        <v>DSASS</v>
      </c>
      <c r="P1067" s="6">
        <f t="shared" si="407"/>
        <v>336313.5</v>
      </c>
      <c r="Q1067" s="6">
        <f t="shared" si="408"/>
        <v>0</v>
      </c>
      <c r="R1067" s="6">
        <f t="shared" si="409"/>
        <v>336313.5</v>
      </c>
      <c r="S1067" s="6">
        <f t="shared" si="410"/>
        <v>0</v>
      </c>
      <c r="T1067" s="6">
        <f t="shared" si="411"/>
        <v>-336313.5</v>
      </c>
      <c r="U1067" t="s">
        <v>1110</v>
      </c>
      <c r="V1067" t="s">
        <v>462</v>
      </c>
      <c r="W1067" s="2">
        <v>336313.5</v>
      </c>
      <c r="X1067" s="2">
        <v>0</v>
      </c>
      <c r="Y1067" s="2">
        <v>336313.5</v>
      </c>
      <c r="Z1067" s="2">
        <v>0</v>
      </c>
      <c r="AA1067" s="2">
        <v>0</v>
      </c>
      <c r="AB1067" s="3">
        <v>-336313.5</v>
      </c>
    </row>
    <row r="1068" spans="1:28">
      <c r="A1068" s="5" t="str">
        <f t="shared" si="398"/>
        <v>420</v>
      </c>
      <c r="B1068" s="5" t="str">
        <f>VLOOKUP(A1068,Vlookups!O:P,2,FALSE)</f>
        <v>LOCAL</v>
      </c>
      <c r="C1068" s="5" t="str">
        <f t="shared" si="399"/>
        <v>E</v>
      </c>
      <c r="D1068" s="5" t="str">
        <f t="shared" si="400"/>
        <v>11</v>
      </c>
      <c r="E1068" s="5" t="str">
        <f t="shared" si="401"/>
        <v>62--</v>
      </c>
      <c r="F1068" s="5" t="str">
        <f>VLOOKUP(E1068,Vlookups!K:M,3,FALSE)</f>
        <v>Op Exp</v>
      </c>
      <c r="G1068" s="5" t="str">
        <f t="shared" si="402"/>
        <v>6249</v>
      </c>
      <c r="H1068" s="5" t="str">
        <f t="shared" si="403"/>
        <v>CONTRACTED MAINT/RPR</v>
      </c>
      <c r="I1068" s="5" t="str">
        <f t="shared" si="404"/>
        <v>999</v>
      </c>
      <c r="J1068" s="5" t="str">
        <f>VLOOKUP(I1068,Vlookups!A:D,2,FALSE)</f>
        <v>CHARTER WIDE</v>
      </c>
      <c r="K1068" s="5" t="str">
        <f>VLOOKUP(I1068,Vlookups!A:D,3,FALSE)</f>
        <v>CHARTER WIDE</v>
      </c>
      <c r="L1068" s="5" t="str">
        <f t="shared" si="405"/>
        <v>22</v>
      </c>
      <c r="M1068" s="5" t="str">
        <f t="shared" si="406"/>
        <v>850</v>
      </c>
      <c r="N1068" s="5" t="str">
        <f>VLOOKUP(M1068,Vlookups!G:I,2,FALSE)</f>
        <v>DEPUTY SUPT ACADEMICS/STU SERV</v>
      </c>
      <c r="O1068" s="5" t="str">
        <f>VLOOKUP(M1068,Vlookups!G:I,3,FALSE)</f>
        <v>DSASS</v>
      </c>
      <c r="P1068" s="6">
        <f t="shared" si="407"/>
        <v>10000</v>
      </c>
      <c r="Q1068" s="6">
        <f t="shared" si="408"/>
        <v>0</v>
      </c>
      <c r="R1068" s="6">
        <f t="shared" si="409"/>
        <v>7458</v>
      </c>
      <c r="S1068" s="6">
        <f t="shared" si="410"/>
        <v>0</v>
      </c>
      <c r="T1068" s="6">
        <f t="shared" si="411"/>
        <v>-10000</v>
      </c>
      <c r="U1068" t="s">
        <v>1111</v>
      </c>
      <c r="V1068" t="s">
        <v>462</v>
      </c>
      <c r="W1068" s="2">
        <v>10000</v>
      </c>
      <c r="X1068" s="2">
        <v>0</v>
      </c>
      <c r="Y1068" s="2">
        <v>7458</v>
      </c>
      <c r="Z1068" s="2">
        <v>2542</v>
      </c>
      <c r="AA1068" s="2">
        <v>0</v>
      </c>
      <c r="AB1068" s="3">
        <v>-10000</v>
      </c>
    </row>
    <row r="1069" spans="1:28">
      <c r="A1069" s="5" t="str">
        <f t="shared" si="398"/>
        <v>420</v>
      </c>
      <c r="B1069" s="5" t="str">
        <f>VLOOKUP(A1069,Vlookups!O:P,2,FALSE)</f>
        <v>LOCAL</v>
      </c>
      <c r="C1069" s="5" t="str">
        <f t="shared" si="399"/>
        <v>E</v>
      </c>
      <c r="D1069" s="5" t="str">
        <f t="shared" si="400"/>
        <v>11</v>
      </c>
      <c r="E1069" s="5" t="str">
        <f t="shared" si="401"/>
        <v>62--</v>
      </c>
      <c r="F1069" s="5" t="str">
        <f>VLOOKUP(E1069,Vlookups!K:M,3,FALSE)</f>
        <v>Op Exp</v>
      </c>
      <c r="G1069" s="5" t="str">
        <f t="shared" si="402"/>
        <v>6249</v>
      </c>
      <c r="H1069" s="5" t="str">
        <f t="shared" si="403"/>
        <v>CONTRACTED MAINT/RPR</v>
      </c>
      <c r="I1069" s="5" t="str">
        <f t="shared" si="404"/>
        <v>999</v>
      </c>
      <c r="J1069" s="5" t="str">
        <f>VLOOKUP(I1069,Vlookups!A:D,2,FALSE)</f>
        <v>CHARTER WIDE</v>
      </c>
      <c r="K1069" s="5" t="str">
        <f>VLOOKUP(I1069,Vlookups!A:D,3,FALSE)</f>
        <v>CHARTER WIDE</v>
      </c>
      <c r="L1069" s="5" t="str">
        <f t="shared" si="405"/>
        <v>99</v>
      </c>
      <c r="M1069" s="5" t="str">
        <f t="shared" si="406"/>
        <v>880</v>
      </c>
      <c r="N1069" s="5" t="str">
        <f>VLOOKUP(M1069,Vlookups!G:I,2,FALSE)</f>
        <v>TECHNOLOGY</v>
      </c>
      <c r="O1069" s="5" t="str">
        <f>VLOOKUP(M1069,Vlookups!G:I,3,FALSE)</f>
        <v>CIO</v>
      </c>
      <c r="P1069" s="6">
        <f t="shared" si="407"/>
        <v>309386.31</v>
      </c>
      <c r="Q1069" s="6">
        <f t="shared" si="408"/>
        <v>121488.16</v>
      </c>
      <c r="R1069" s="6">
        <f t="shared" si="409"/>
        <v>88361.83</v>
      </c>
      <c r="S1069" s="6">
        <f t="shared" si="410"/>
        <v>1724400</v>
      </c>
      <c r="T1069" s="6">
        <f t="shared" si="411"/>
        <v>1415013.69</v>
      </c>
      <c r="U1069" t="s">
        <v>1112</v>
      </c>
      <c r="V1069" t="s">
        <v>462</v>
      </c>
      <c r="W1069" s="2">
        <v>309386.31</v>
      </c>
      <c r="X1069" s="2">
        <v>121488.16</v>
      </c>
      <c r="Y1069" s="2">
        <v>88361.83</v>
      </c>
      <c r="Z1069" s="2">
        <v>99536.320000000007</v>
      </c>
      <c r="AA1069" s="2">
        <v>1724400</v>
      </c>
      <c r="AB1069" s="2">
        <v>1415013.69</v>
      </c>
    </row>
    <row r="1070" spans="1:28">
      <c r="A1070" s="5" t="str">
        <f t="shared" si="398"/>
        <v>420</v>
      </c>
      <c r="B1070" s="5" t="str">
        <f>VLOOKUP(A1070,Vlookups!O:P,2,FALSE)</f>
        <v>LOCAL</v>
      </c>
      <c r="C1070" s="5" t="str">
        <f t="shared" si="399"/>
        <v>E</v>
      </c>
      <c r="D1070" s="5" t="str">
        <f t="shared" si="400"/>
        <v>11</v>
      </c>
      <c r="E1070" s="5" t="str">
        <f t="shared" si="401"/>
        <v>62--</v>
      </c>
      <c r="F1070" s="5" t="str">
        <f>VLOOKUP(E1070,Vlookups!K:M,3,FALSE)</f>
        <v>Op Exp</v>
      </c>
      <c r="G1070" s="5" t="str">
        <f t="shared" si="402"/>
        <v>6269</v>
      </c>
      <c r="H1070" s="5" t="str">
        <f t="shared" si="403"/>
        <v>RENTALS-OP LEASES</v>
      </c>
      <c r="I1070" s="5" t="str">
        <f t="shared" si="404"/>
        <v>001</v>
      </c>
      <c r="J1070" s="5" t="str">
        <f>VLOOKUP(I1070,Vlookups!A:D,2,FALSE)</f>
        <v>GARLAND ELEMENTARY SCHOOL</v>
      </c>
      <c r="K1070" s="5" t="str">
        <f>VLOOKUP(I1070,Vlookups!A:D,3,FALSE)</f>
        <v>GARLAND K8</v>
      </c>
      <c r="L1070" s="5" t="str">
        <f t="shared" si="405"/>
        <v>11</v>
      </c>
      <c r="M1070" s="5" t="str">
        <f t="shared" si="406"/>
        <v>000</v>
      </c>
      <c r="N1070" s="5" t="str">
        <f>VLOOKUP(M1070,Vlookups!G:I,2,FALSE)</f>
        <v>FINANCE USE ONLY</v>
      </c>
      <c r="O1070" s="5" t="str">
        <f>VLOOKUP(M1070,Vlookups!G:I,3,FALSE)</f>
        <v>UNIDENTIFIED</v>
      </c>
      <c r="P1070" s="6">
        <f t="shared" si="407"/>
        <v>0</v>
      </c>
      <c r="Q1070" s="6">
        <f t="shared" si="408"/>
        <v>0</v>
      </c>
      <c r="R1070" s="6">
        <f t="shared" si="409"/>
        <v>1351.33</v>
      </c>
      <c r="S1070" s="6">
        <f t="shared" si="410"/>
        <v>0</v>
      </c>
      <c r="T1070" s="6">
        <f t="shared" si="411"/>
        <v>0</v>
      </c>
      <c r="U1070" t="s">
        <v>1113</v>
      </c>
      <c r="V1070" t="s">
        <v>464</v>
      </c>
      <c r="W1070" s="2">
        <v>0</v>
      </c>
      <c r="X1070" s="2">
        <v>0</v>
      </c>
      <c r="Y1070" s="2">
        <v>1351.33</v>
      </c>
      <c r="Z1070" s="3">
        <v>-1351.33</v>
      </c>
      <c r="AA1070" s="2">
        <v>0</v>
      </c>
      <c r="AB1070" s="2">
        <v>0</v>
      </c>
    </row>
    <row r="1071" spans="1:28">
      <c r="A1071" s="5" t="str">
        <f t="shared" si="398"/>
        <v>420</v>
      </c>
      <c r="B1071" s="5" t="str">
        <f>VLOOKUP(A1071,Vlookups!O:P,2,FALSE)</f>
        <v>LOCAL</v>
      </c>
      <c r="C1071" s="5" t="str">
        <f t="shared" si="399"/>
        <v>E</v>
      </c>
      <c r="D1071" s="5" t="str">
        <f t="shared" si="400"/>
        <v>11</v>
      </c>
      <c r="E1071" s="5" t="str">
        <f t="shared" si="401"/>
        <v>62--</v>
      </c>
      <c r="F1071" s="5" t="str">
        <f>VLOOKUP(E1071,Vlookups!K:M,3,FALSE)</f>
        <v>Op Exp</v>
      </c>
      <c r="G1071" s="5" t="str">
        <f t="shared" si="402"/>
        <v>6269</v>
      </c>
      <c r="H1071" s="5" t="str">
        <f t="shared" si="403"/>
        <v>RENTALS-OP LEASES</v>
      </c>
      <c r="I1071" s="5" t="str">
        <f t="shared" si="404"/>
        <v>001</v>
      </c>
      <c r="J1071" s="5" t="str">
        <f>VLOOKUP(I1071,Vlookups!A:D,2,FALSE)</f>
        <v>GARLAND ELEMENTARY SCHOOL</v>
      </c>
      <c r="K1071" s="5" t="str">
        <f>VLOOKUP(I1071,Vlookups!A:D,3,FALSE)</f>
        <v>GARLAND K8</v>
      </c>
      <c r="L1071" s="5" t="str">
        <f t="shared" si="405"/>
        <v>11</v>
      </c>
      <c r="M1071" s="5" t="str">
        <f t="shared" si="406"/>
        <v>850</v>
      </c>
      <c r="N1071" s="5" t="str">
        <f>VLOOKUP(M1071,Vlookups!G:I,2,FALSE)</f>
        <v>DEPUTY SUPT ACADEMICS/STU SERV</v>
      </c>
      <c r="O1071" s="5" t="str">
        <f>VLOOKUP(M1071,Vlookups!G:I,3,FALSE)</f>
        <v>DSASS</v>
      </c>
      <c r="P1071" s="6">
        <f t="shared" si="407"/>
        <v>1465.8</v>
      </c>
      <c r="Q1071" s="6">
        <f t="shared" si="408"/>
        <v>0</v>
      </c>
      <c r="R1071" s="6">
        <f t="shared" si="409"/>
        <v>304.77999999999997</v>
      </c>
      <c r="S1071" s="6">
        <f t="shared" si="410"/>
        <v>0</v>
      </c>
      <c r="T1071" s="6">
        <f t="shared" si="411"/>
        <v>-1465.8</v>
      </c>
      <c r="U1071" t="s">
        <v>1114</v>
      </c>
      <c r="V1071" t="s">
        <v>464</v>
      </c>
      <c r="W1071" s="2">
        <v>1465.8</v>
      </c>
      <c r="X1071" s="2">
        <v>0</v>
      </c>
      <c r="Y1071" s="2">
        <v>304.77999999999997</v>
      </c>
      <c r="Z1071" s="2">
        <v>1161.02</v>
      </c>
      <c r="AA1071" s="2">
        <v>0</v>
      </c>
      <c r="AB1071" s="3">
        <v>-1465.8</v>
      </c>
    </row>
    <row r="1072" spans="1:28">
      <c r="A1072" s="5" t="str">
        <f t="shared" si="398"/>
        <v>420</v>
      </c>
      <c r="B1072" s="5" t="str">
        <f>VLOOKUP(A1072,Vlookups!O:P,2,FALSE)</f>
        <v>LOCAL</v>
      </c>
      <c r="C1072" s="5" t="str">
        <f t="shared" si="399"/>
        <v>E</v>
      </c>
      <c r="D1072" s="5" t="str">
        <f t="shared" si="400"/>
        <v>11</v>
      </c>
      <c r="E1072" s="5" t="str">
        <f t="shared" si="401"/>
        <v>62--</v>
      </c>
      <c r="F1072" s="5" t="str">
        <f>VLOOKUP(E1072,Vlookups!K:M,3,FALSE)</f>
        <v>Op Exp</v>
      </c>
      <c r="G1072" s="5" t="str">
        <f t="shared" si="402"/>
        <v>6269</v>
      </c>
      <c r="H1072" s="5" t="str">
        <f t="shared" si="403"/>
        <v>RENTALS-OP LEASES</v>
      </c>
      <c r="I1072" s="5" t="str">
        <f t="shared" si="404"/>
        <v>001</v>
      </c>
      <c r="J1072" s="5" t="str">
        <f>VLOOKUP(I1072,Vlookups!A:D,2,FALSE)</f>
        <v>GARLAND ELEMENTARY SCHOOL</v>
      </c>
      <c r="K1072" s="5" t="str">
        <f>VLOOKUP(I1072,Vlookups!A:D,3,FALSE)</f>
        <v>GARLAND K8</v>
      </c>
      <c r="L1072" s="5" t="str">
        <f t="shared" si="405"/>
        <v>11</v>
      </c>
      <c r="M1072" s="5" t="str">
        <f t="shared" si="406"/>
        <v>880</v>
      </c>
      <c r="N1072" s="5" t="str">
        <f>VLOOKUP(M1072,Vlookups!G:I,2,FALSE)</f>
        <v>TECHNOLOGY</v>
      </c>
      <c r="O1072" s="5" t="str">
        <f>VLOOKUP(M1072,Vlookups!G:I,3,FALSE)</f>
        <v>CIO</v>
      </c>
      <c r="P1072" s="6">
        <f t="shared" si="407"/>
        <v>511.54</v>
      </c>
      <c r="Q1072" s="6">
        <f t="shared" si="408"/>
        <v>0</v>
      </c>
      <c r="R1072" s="6">
        <f t="shared" si="409"/>
        <v>511.54</v>
      </c>
      <c r="S1072" s="6">
        <f t="shared" si="410"/>
        <v>0</v>
      </c>
      <c r="T1072" s="6">
        <f t="shared" si="411"/>
        <v>-511.54</v>
      </c>
      <c r="U1072" t="s">
        <v>1115</v>
      </c>
      <c r="V1072" t="s">
        <v>464</v>
      </c>
      <c r="W1072" s="2">
        <v>511.54</v>
      </c>
      <c r="X1072" s="2">
        <v>0</v>
      </c>
      <c r="Y1072" s="2">
        <v>511.54</v>
      </c>
      <c r="Z1072" s="2">
        <v>0</v>
      </c>
      <c r="AA1072" s="2">
        <v>0</v>
      </c>
      <c r="AB1072" s="3">
        <v>-511.54</v>
      </c>
    </row>
    <row r="1073" spans="1:28">
      <c r="A1073" s="5" t="str">
        <f t="shared" si="398"/>
        <v>420</v>
      </c>
      <c r="B1073" s="5" t="str">
        <f>VLOOKUP(A1073,Vlookups!O:P,2,FALSE)</f>
        <v>LOCAL</v>
      </c>
      <c r="C1073" s="5" t="str">
        <f t="shared" si="399"/>
        <v>E</v>
      </c>
      <c r="D1073" s="5" t="str">
        <f t="shared" si="400"/>
        <v>11</v>
      </c>
      <c r="E1073" s="5" t="str">
        <f t="shared" si="401"/>
        <v>62--</v>
      </c>
      <c r="F1073" s="5" t="str">
        <f>VLOOKUP(E1073,Vlookups!K:M,3,FALSE)</f>
        <v>Op Exp</v>
      </c>
      <c r="G1073" s="5" t="str">
        <f t="shared" si="402"/>
        <v>6269</v>
      </c>
      <c r="H1073" s="5" t="str">
        <f t="shared" si="403"/>
        <v>RENTALS-OP LEASES</v>
      </c>
      <c r="I1073" s="5" t="str">
        <f t="shared" si="404"/>
        <v>002</v>
      </c>
      <c r="J1073" s="5" t="str">
        <f>VLOOKUP(I1073,Vlookups!A:D,2,FALSE)</f>
        <v>GARLAND MIDDLE SCHOOL</v>
      </c>
      <c r="K1073" s="5" t="str">
        <f>VLOOKUP(I1073,Vlookups!A:D,3,FALSE)</f>
        <v>GARLAND K8</v>
      </c>
      <c r="L1073" s="5" t="str">
        <f t="shared" si="405"/>
        <v>11</v>
      </c>
      <c r="M1073" s="5" t="str">
        <f t="shared" si="406"/>
        <v>000</v>
      </c>
      <c r="N1073" s="5" t="str">
        <f>VLOOKUP(M1073,Vlookups!G:I,2,FALSE)</f>
        <v>FINANCE USE ONLY</v>
      </c>
      <c r="O1073" s="5" t="str">
        <f>VLOOKUP(M1073,Vlookups!G:I,3,FALSE)</f>
        <v>UNIDENTIFIED</v>
      </c>
      <c r="P1073" s="6">
        <f t="shared" si="407"/>
        <v>0</v>
      </c>
      <c r="Q1073" s="6">
        <f t="shared" si="408"/>
        <v>0</v>
      </c>
      <c r="R1073" s="6">
        <f t="shared" si="409"/>
        <v>665.58</v>
      </c>
      <c r="S1073" s="6">
        <f t="shared" si="410"/>
        <v>0</v>
      </c>
      <c r="T1073" s="6">
        <f t="shared" si="411"/>
        <v>0</v>
      </c>
      <c r="U1073" t="s">
        <v>1116</v>
      </c>
      <c r="V1073" t="s">
        <v>464</v>
      </c>
      <c r="W1073" s="2">
        <v>0</v>
      </c>
      <c r="X1073" s="2">
        <v>0</v>
      </c>
      <c r="Y1073" s="2">
        <v>665.58</v>
      </c>
      <c r="Z1073" s="3">
        <v>-665.58</v>
      </c>
      <c r="AA1073" s="2">
        <v>0</v>
      </c>
      <c r="AB1073" s="2">
        <v>0</v>
      </c>
    </row>
    <row r="1074" spans="1:28">
      <c r="A1074" s="5" t="str">
        <f t="shared" si="398"/>
        <v>420</v>
      </c>
      <c r="B1074" s="5" t="str">
        <f>VLOOKUP(A1074,Vlookups!O:P,2,FALSE)</f>
        <v>LOCAL</v>
      </c>
      <c r="C1074" s="5" t="str">
        <f t="shared" si="399"/>
        <v>E</v>
      </c>
      <c r="D1074" s="5" t="str">
        <f t="shared" si="400"/>
        <v>11</v>
      </c>
      <c r="E1074" s="5" t="str">
        <f t="shared" si="401"/>
        <v>62--</v>
      </c>
      <c r="F1074" s="5" t="str">
        <f>VLOOKUP(E1074,Vlookups!K:M,3,FALSE)</f>
        <v>Op Exp</v>
      </c>
      <c r="G1074" s="5" t="str">
        <f t="shared" si="402"/>
        <v>6269</v>
      </c>
      <c r="H1074" s="5" t="str">
        <f t="shared" si="403"/>
        <v>RENTALS-OP LEASES</v>
      </c>
      <c r="I1074" s="5" t="str">
        <f t="shared" si="404"/>
        <v>002</v>
      </c>
      <c r="J1074" s="5" t="str">
        <f>VLOOKUP(I1074,Vlookups!A:D,2,FALSE)</f>
        <v>GARLAND MIDDLE SCHOOL</v>
      </c>
      <c r="K1074" s="5" t="str">
        <f>VLOOKUP(I1074,Vlookups!A:D,3,FALSE)</f>
        <v>GARLAND K8</v>
      </c>
      <c r="L1074" s="5" t="str">
        <f t="shared" si="405"/>
        <v>11</v>
      </c>
      <c r="M1074" s="5" t="str">
        <f t="shared" si="406"/>
        <v>850</v>
      </c>
      <c r="N1074" s="5" t="str">
        <f>VLOOKUP(M1074,Vlookups!G:I,2,FALSE)</f>
        <v>DEPUTY SUPT ACADEMICS/STU SERV</v>
      </c>
      <c r="O1074" s="5" t="str">
        <f>VLOOKUP(M1074,Vlookups!G:I,3,FALSE)</f>
        <v>DSASS</v>
      </c>
      <c r="P1074" s="6">
        <f t="shared" si="407"/>
        <v>1500</v>
      </c>
      <c r="Q1074" s="6">
        <f t="shared" si="408"/>
        <v>0</v>
      </c>
      <c r="R1074" s="6">
        <f t="shared" si="409"/>
        <v>233.23</v>
      </c>
      <c r="S1074" s="6">
        <f t="shared" si="410"/>
        <v>0</v>
      </c>
      <c r="T1074" s="6">
        <f t="shared" si="411"/>
        <v>-1500</v>
      </c>
      <c r="U1074" t="s">
        <v>1117</v>
      </c>
      <c r="V1074" t="s">
        <v>464</v>
      </c>
      <c r="W1074" s="2">
        <v>1500</v>
      </c>
      <c r="X1074" s="2">
        <v>0</v>
      </c>
      <c r="Y1074" s="2">
        <v>233.23</v>
      </c>
      <c r="Z1074" s="2">
        <v>1266.77</v>
      </c>
      <c r="AA1074" s="2">
        <v>0</v>
      </c>
      <c r="AB1074" s="3">
        <v>-1500</v>
      </c>
    </row>
    <row r="1075" spans="1:28">
      <c r="A1075" s="5" t="str">
        <f t="shared" si="398"/>
        <v>420</v>
      </c>
      <c r="B1075" s="5" t="str">
        <f>VLOOKUP(A1075,Vlookups!O:P,2,FALSE)</f>
        <v>LOCAL</v>
      </c>
      <c r="C1075" s="5" t="str">
        <f t="shared" si="399"/>
        <v>E</v>
      </c>
      <c r="D1075" s="5" t="str">
        <f t="shared" si="400"/>
        <v>11</v>
      </c>
      <c r="E1075" s="5" t="str">
        <f t="shared" si="401"/>
        <v>62--</v>
      </c>
      <c r="F1075" s="5" t="str">
        <f>VLOOKUP(E1075,Vlookups!K:M,3,FALSE)</f>
        <v>Op Exp</v>
      </c>
      <c r="G1075" s="5" t="str">
        <f t="shared" si="402"/>
        <v>6269</v>
      </c>
      <c r="H1075" s="5" t="str">
        <f t="shared" si="403"/>
        <v>RENTALS-OP LEASES</v>
      </c>
      <c r="I1075" s="5" t="str">
        <f t="shared" si="404"/>
        <v>002</v>
      </c>
      <c r="J1075" s="5" t="str">
        <f>VLOOKUP(I1075,Vlookups!A:D,2,FALSE)</f>
        <v>GARLAND MIDDLE SCHOOL</v>
      </c>
      <c r="K1075" s="5" t="str">
        <f>VLOOKUP(I1075,Vlookups!A:D,3,FALSE)</f>
        <v>GARLAND K8</v>
      </c>
      <c r="L1075" s="5" t="str">
        <f t="shared" si="405"/>
        <v>11</v>
      </c>
      <c r="M1075" s="5" t="str">
        <f t="shared" si="406"/>
        <v>880</v>
      </c>
      <c r="N1075" s="5" t="str">
        <f>VLOOKUP(M1075,Vlookups!G:I,2,FALSE)</f>
        <v>TECHNOLOGY</v>
      </c>
      <c r="O1075" s="5" t="str">
        <f>VLOOKUP(M1075,Vlookups!G:I,3,FALSE)</f>
        <v>CIO</v>
      </c>
      <c r="P1075" s="6">
        <f t="shared" si="407"/>
        <v>407.95</v>
      </c>
      <c r="Q1075" s="6">
        <f t="shared" si="408"/>
        <v>0</v>
      </c>
      <c r="R1075" s="6">
        <f t="shared" si="409"/>
        <v>407.95</v>
      </c>
      <c r="S1075" s="6">
        <f t="shared" si="410"/>
        <v>0</v>
      </c>
      <c r="T1075" s="6">
        <f t="shared" si="411"/>
        <v>-407.95</v>
      </c>
      <c r="U1075" t="s">
        <v>1118</v>
      </c>
      <c r="V1075" t="s">
        <v>464</v>
      </c>
      <c r="W1075" s="2">
        <v>407.95</v>
      </c>
      <c r="X1075" s="2">
        <v>0</v>
      </c>
      <c r="Y1075" s="2">
        <v>407.95</v>
      </c>
      <c r="Z1075" s="2">
        <v>0</v>
      </c>
      <c r="AA1075" s="2">
        <v>0</v>
      </c>
      <c r="AB1075" s="3">
        <v>-407.95</v>
      </c>
    </row>
    <row r="1076" spans="1:28">
      <c r="A1076" s="5" t="str">
        <f t="shared" si="398"/>
        <v>420</v>
      </c>
      <c r="B1076" s="5" t="str">
        <f>VLOOKUP(A1076,Vlookups!O:P,2,FALSE)</f>
        <v>LOCAL</v>
      </c>
      <c r="C1076" s="5" t="str">
        <f t="shared" si="399"/>
        <v>E</v>
      </c>
      <c r="D1076" s="5" t="str">
        <f t="shared" si="400"/>
        <v>11</v>
      </c>
      <c r="E1076" s="5" t="str">
        <f t="shared" si="401"/>
        <v>62--</v>
      </c>
      <c r="F1076" s="5" t="str">
        <f>VLOOKUP(E1076,Vlookups!K:M,3,FALSE)</f>
        <v>Op Exp</v>
      </c>
      <c r="G1076" s="5" t="str">
        <f t="shared" si="402"/>
        <v>6269</v>
      </c>
      <c r="H1076" s="5" t="str">
        <f t="shared" si="403"/>
        <v>RENTALS-OP LEASES</v>
      </c>
      <c r="I1076" s="5" t="str">
        <f t="shared" si="404"/>
        <v>003</v>
      </c>
      <c r="J1076" s="5" t="str">
        <f>VLOOKUP(I1076,Vlookups!A:D,2,FALSE)</f>
        <v>GARLAND HIGH SCHOOL</v>
      </c>
      <c r="K1076" s="5" t="str">
        <f>VLOOKUP(I1076,Vlookups!A:D,3,FALSE)</f>
        <v>GARLAND HS</v>
      </c>
      <c r="L1076" s="5" t="str">
        <f t="shared" si="405"/>
        <v>11</v>
      </c>
      <c r="M1076" s="5" t="str">
        <f t="shared" si="406"/>
        <v>000</v>
      </c>
      <c r="N1076" s="5" t="str">
        <f>VLOOKUP(M1076,Vlookups!G:I,2,FALSE)</f>
        <v>FINANCE USE ONLY</v>
      </c>
      <c r="O1076" s="5" t="str">
        <f>VLOOKUP(M1076,Vlookups!G:I,3,FALSE)</f>
        <v>UNIDENTIFIED</v>
      </c>
      <c r="P1076" s="6">
        <f t="shared" si="407"/>
        <v>0</v>
      </c>
      <c r="Q1076" s="6">
        <f t="shared" si="408"/>
        <v>0</v>
      </c>
      <c r="R1076" s="6">
        <f t="shared" si="409"/>
        <v>900.56</v>
      </c>
      <c r="S1076" s="6">
        <f t="shared" si="410"/>
        <v>0</v>
      </c>
      <c r="T1076" s="6">
        <f t="shared" si="411"/>
        <v>0</v>
      </c>
      <c r="U1076" t="s">
        <v>1119</v>
      </c>
      <c r="V1076" t="s">
        <v>464</v>
      </c>
      <c r="W1076" s="2">
        <v>0</v>
      </c>
      <c r="X1076" s="2">
        <v>0</v>
      </c>
      <c r="Y1076" s="2">
        <v>900.56</v>
      </c>
      <c r="Z1076" s="3">
        <v>-900.56</v>
      </c>
      <c r="AA1076" s="2">
        <v>0</v>
      </c>
      <c r="AB1076" s="2">
        <v>0</v>
      </c>
    </row>
    <row r="1077" spans="1:28">
      <c r="A1077" s="5" t="str">
        <f t="shared" si="398"/>
        <v>420</v>
      </c>
      <c r="B1077" s="5" t="str">
        <f>VLOOKUP(A1077,Vlookups!O:P,2,FALSE)</f>
        <v>LOCAL</v>
      </c>
      <c r="C1077" s="5" t="str">
        <f t="shared" si="399"/>
        <v>E</v>
      </c>
      <c r="D1077" s="5" t="str">
        <f t="shared" si="400"/>
        <v>11</v>
      </c>
      <c r="E1077" s="5" t="str">
        <f t="shared" si="401"/>
        <v>62--</v>
      </c>
      <c r="F1077" s="5" t="str">
        <f>VLOOKUP(E1077,Vlookups!K:M,3,FALSE)</f>
        <v>Op Exp</v>
      </c>
      <c r="G1077" s="5" t="str">
        <f t="shared" si="402"/>
        <v>6269</v>
      </c>
      <c r="H1077" s="5" t="str">
        <f t="shared" si="403"/>
        <v>RENTALS-OP LEASES</v>
      </c>
      <c r="I1077" s="5" t="str">
        <f t="shared" si="404"/>
        <v>003</v>
      </c>
      <c r="J1077" s="5" t="str">
        <f>VLOOKUP(I1077,Vlookups!A:D,2,FALSE)</f>
        <v>GARLAND HIGH SCHOOL</v>
      </c>
      <c r="K1077" s="5" t="str">
        <f>VLOOKUP(I1077,Vlookups!A:D,3,FALSE)</f>
        <v>GARLAND HS</v>
      </c>
      <c r="L1077" s="5" t="str">
        <f t="shared" si="405"/>
        <v>11</v>
      </c>
      <c r="M1077" s="5" t="str">
        <f t="shared" si="406"/>
        <v>850</v>
      </c>
      <c r="N1077" s="5" t="str">
        <f>VLOOKUP(M1077,Vlookups!G:I,2,FALSE)</f>
        <v>DEPUTY SUPT ACADEMICS/STU SERV</v>
      </c>
      <c r="O1077" s="5" t="str">
        <f>VLOOKUP(M1077,Vlookups!G:I,3,FALSE)</f>
        <v>DSASS</v>
      </c>
      <c r="P1077" s="6">
        <f t="shared" si="407"/>
        <v>1500</v>
      </c>
      <c r="Q1077" s="6">
        <f t="shared" si="408"/>
        <v>0</v>
      </c>
      <c r="R1077" s="6">
        <f t="shared" si="409"/>
        <v>163.79</v>
      </c>
      <c r="S1077" s="6">
        <f t="shared" si="410"/>
        <v>0</v>
      </c>
      <c r="T1077" s="6">
        <f t="shared" si="411"/>
        <v>-1500</v>
      </c>
      <c r="U1077" t="s">
        <v>1120</v>
      </c>
      <c r="V1077" t="s">
        <v>464</v>
      </c>
      <c r="W1077" s="2">
        <v>1500</v>
      </c>
      <c r="X1077" s="2">
        <v>0</v>
      </c>
      <c r="Y1077" s="2">
        <v>163.79</v>
      </c>
      <c r="Z1077" s="2">
        <v>1336.21</v>
      </c>
      <c r="AA1077" s="2">
        <v>0</v>
      </c>
      <c r="AB1077" s="3">
        <v>-1500</v>
      </c>
    </row>
    <row r="1078" spans="1:28">
      <c r="A1078" s="5" t="str">
        <f t="shared" si="398"/>
        <v>420</v>
      </c>
      <c r="B1078" s="5" t="str">
        <f>VLOOKUP(A1078,Vlookups!O:P,2,FALSE)</f>
        <v>LOCAL</v>
      </c>
      <c r="C1078" s="5" t="str">
        <f t="shared" si="399"/>
        <v>E</v>
      </c>
      <c r="D1078" s="5" t="str">
        <f t="shared" si="400"/>
        <v>11</v>
      </c>
      <c r="E1078" s="5" t="str">
        <f t="shared" si="401"/>
        <v>62--</v>
      </c>
      <c r="F1078" s="5" t="str">
        <f>VLOOKUP(E1078,Vlookups!K:M,3,FALSE)</f>
        <v>Op Exp</v>
      </c>
      <c r="G1078" s="5" t="str">
        <f t="shared" si="402"/>
        <v>6269</v>
      </c>
      <c r="H1078" s="5" t="str">
        <f t="shared" si="403"/>
        <v>RENTALS-OP LEASES</v>
      </c>
      <c r="I1078" s="5" t="str">
        <f t="shared" si="404"/>
        <v>003</v>
      </c>
      <c r="J1078" s="5" t="str">
        <f>VLOOKUP(I1078,Vlookups!A:D,2,FALSE)</f>
        <v>GARLAND HIGH SCHOOL</v>
      </c>
      <c r="K1078" s="5" t="str">
        <f>VLOOKUP(I1078,Vlookups!A:D,3,FALSE)</f>
        <v>GARLAND HS</v>
      </c>
      <c r="L1078" s="5" t="str">
        <f t="shared" si="405"/>
        <v>11</v>
      </c>
      <c r="M1078" s="5" t="str">
        <f t="shared" si="406"/>
        <v>880</v>
      </c>
      <c r="N1078" s="5" t="str">
        <f>VLOOKUP(M1078,Vlookups!G:I,2,FALSE)</f>
        <v>TECHNOLOGY</v>
      </c>
      <c r="O1078" s="5" t="str">
        <f>VLOOKUP(M1078,Vlookups!G:I,3,FALSE)</f>
        <v>CIO</v>
      </c>
      <c r="P1078" s="6">
        <f t="shared" si="407"/>
        <v>822.49</v>
      </c>
      <c r="Q1078" s="6">
        <f t="shared" si="408"/>
        <v>0</v>
      </c>
      <c r="R1078" s="6">
        <f t="shared" si="409"/>
        <v>822.49</v>
      </c>
      <c r="S1078" s="6">
        <f t="shared" si="410"/>
        <v>0</v>
      </c>
      <c r="T1078" s="6">
        <f t="shared" si="411"/>
        <v>-822.49</v>
      </c>
      <c r="U1078" t="s">
        <v>1121</v>
      </c>
      <c r="V1078" t="s">
        <v>464</v>
      </c>
      <c r="W1078" s="2">
        <v>822.49</v>
      </c>
      <c r="X1078" s="2">
        <v>0</v>
      </c>
      <c r="Y1078" s="2">
        <v>822.49</v>
      </c>
      <c r="Z1078" s="2">
        <v>0</v>
      </c>
      <c r="AA1078" s="2">
        <v>0</v>
      </c>
      <c r="AB1078" s="3">
        <v>-822.49</v>
      </c>
    </row>
    <row r="1079" spans="1:28">
      <c r="A1079" s="5" t="str">
        <f t="shared" si="398"/>
        <v>420</v>
      </c>
      <c r="B1079" s="5" t="str">
        <f>VLOOKUP(A1079,Vlookups!O:P,2,FALSE)</f>
        <v>LOCAL</v>
      </c>
      <c r="C1079" s="5" t="str">
        <f t="shared" si="399"/>
        <v>E</v>
      </c>
      <c r="D1079" s="5" t="str">
        <f t="shared" si="400"/>
        <v>11</v>
      </c>
      <c r="E1079" s="5" t="str">
        <f t="shared" si="401"/>
        <v>62--</v>
      </c>
      <c r="F1079" s="5" t="str">
        <f>VLOOKUP(E1079,Vlookups!K:M,3,FALSE)</f>
        <v>Op Exp</v>
      </c>
      <c r="G1079" s="5" t="str">
        <f t="shared" si="402"/>
        <v>6269</v>
      </c>
      <c r="H1079" s="5" t="str">
        <f t="shared" si="403"/>
        <v>RENTALS-OP LEASES</v>
      </c>
      <c r="I1079" s="5" t="str">
        <f t="shared" si="404"/>
        <v>004</v>
      </c>
      <c r="J1079" s="5" t="str">
        <f>VLOOKUP(I1079,Vlookups!A:D,2,FALSE)</f>
        <v>ARLINGTON ELEMENTARY SCHOOL</v>
      </c>
      <c r="K1079" s="5" t="str">
        <f>VLOOKUP(I1079,Vlookups!A:D,3,FALSE)</f>
        <v>ARLINGTON K8</v>
      </c>
      <c r="L1079" s="5" t="str">
        <f t="shared" si="405"/>
        <v>11</v>
      </c>
      <c r="M1079" s="5" t="str">
        <f t="shared" si="406"/>
        <v>000</v>
      </c>
      <c r="N1079" s="5" t="str">
        <f>VLOOKUP(M1079,Vlookups!G:I,2,FALSE)</f>
        <v>FINANCE USE ONLY</v>
      </c>
      <c r="O1079" s="5" t="str">
        <f>VLOOKUP(M1079,Vlookups!G:I,3,FALSE)</f>
        <v>UNIDENTIFIED</v>
      </c>
      <c r="P1079" s="6">
        <f t="shared" si="407"/>
        <v>0</v>
      </c>
      <c r="Q1079" s="6">
        <f t="shared" si="408"/>
        <v>0</v>
      </c>
      <c r="R1079" s="6">
        <f t="shared" si="409"/>
        <v>1333.2</v>
      </c>
      <c r="S1079" s="6">
        <f t="shared" si="410"/>
        <v>0</v>
      </c>
      <c r="T1079" s="6">
        <f t="shared" si="411"/>
        <v>0</v>
      </c>
      <c r="U1079" t="s">
        <v>1122</v>
      </c>
      <c r="V1079" t="s">
        <v>464</v>
      </c>
      <c r="W1079" s="2">
        <v>0</v>
      </c>
      <c r="X1079" s="2">
        <v>0</v>
      </c>
      <c r="Y1079" s="2">
        <v>1333.2</v>
      </c>
      <c r="Z1079" s="3">
        <v>-1333.2</v>
      </c>
      <c r="AA1079" s="2">
        <v>0</v>
      </c>
      <c r="AB1079" s="2">
        <v>0</v>
      </c>
    </row>
    <row r="1080" spans="1:28">
      <c r="A1080" s="5" t="str">
        <f t="shared" si="398"/>
        <v>420</v>
      </c>
      <c r="B1080" s="5" t="str">
        <f>VLOOKUP(A1080,Vlookups!O:P,2,FALSE)</f>
        <v>LOCAL</v>
      </c>
      <c r="C1080" s="5" t="str">
        <f t="shared" si="399"/>
        <v>E</v>
      </c>
      <c r="D1080" s="5" t="str">
        <f t="shared" si="400"/>
        <v>11</v>
      </c>
      <c r="E1080" s="5" t="str">
        <f t="shared" si="401"/>
        <v>62--</v>
      </c>
      <c r="F1080" s="5" t="str">
        <f>VLOOKUP(E1080,Vlookups!K:M,3,FALSE)</f>
        <v>Op Exp</v>
      </c>
      <c r="G1080" s="5" t="str">
        <f t="shared" si="402"/>
        <v>6269</v>
      </c>
      <c r="H1080" s="5" t="str">
        <f t="shared" si="403"/>
        <v>RENTALS-OP LEASES</v>
      </c>
      <c r="I1080" s="5" t="str">
        <f t="shared" si="404"/>
        <v>004</v>
      </c>
      <c r="J1080" s="5" t="str">
        <f>VLOOKUP(I1080,Vlookups!A:D,2,FALSE)</f>
        <v>ARLINGTON ELEMENTARY SCHOOL</v>
      </c>
      <c r="K1080" s="5" t="str">
        <f>VLOOKUP(I1080,Vlookups!A:D,3,FALSE)</f>
        <v>ARLINGTON K8</v>
      </c>
      <c r="L1080" s="5" t="str">
        <f t="shared" si="405"/>
        <v>11</v>
      </c>
      <c r="M1080" s="5" t="str">
        <f t="shared" si="406"/>
        <v>850</v>
      </c>
      <c r="N1080" s="5" t="str">
        <f>VLOOKUP(M1080,Vlookups!G:I,2,FALSE)</f>
        <v>DEPUTY SUPT ACADEMICS/STU SERV</v>
      </c>
      <c r="O1080" s="5" t="str">
        <f>VLOOKUP(M1080,Vlookups!G:I,3,FALSE)</f>
        <v>DSASS</v>
      </c>
      <c r="P1080" s="6">
        <f t="shared" si="407"/>
        <v>1500</v>
      </c>
      <c r="Q1080" s="6">
        <f t="shared" si="408"/>
        <v>0</v>
      </c>
      <c r="R1080" s="6">
        <f t="shared" si="409"/>
        <v>304.77</v>
      </c>
      <c r="S1080" s="6">
        <f t="shared" si="410"/>
        <v>0</v>
      </c>
      <c r="T1080" s="6">
        <f t="shared" si="411"/>
        <v>-1500</v>
      </c>
      <c r="U1080" t="s">
        <v>1123</v>
      </c>
      <c r="V1080" t="s">
        <v>464</v>
      </c>
      <c r="W1080" s="2">
        <v>1500</v>
      </c>
      <c r="X1080" s="2">
        <v>0</v>
      </c>
      <c r="Y1080" s="2">
        <v>304.77</v>
      </c>
      <c r="Z1080" s="2">
        <v>1195.23</v>
      </c>
      <c r="AA1080" s="2">
        <v>0</v>
      </c>
      <c r="AB1080" s="3">
        <v>-1500</v>
      </c>
    </row>
    <row r="1081" spans="1:28">
      <c r="A1081" s="5" t="str">
        <f t="shared" si="398"/>
        <v>420</v>
      </c>
      <c r="B1081" s="5" t="str">
        <f>VLOOKUP(A1081,Vlookups!O:P,2,FALSE)</f>
        <v>LOCAL</v>
      </c>
      <c r="C1081" s="5" t="str">
        <f t="shared" si="399"/>
        <v>E</v>
      </c>
      <c r="D1081" s="5" t="str">
        <f t="shared" si="400"/>
        <v>11</v>
      </c>
      <c r="E1081" s="5" t="str">
        <f t="shared" si="401"/>
        <v>62--</v>
      </c>
      <c r="F1081" s="5" t="str">
        <f>VLOOKUP(E1081,Vlookups!K:M,3,FALSE)</f>
        <v>Op Exp</v>
      </c>
      <c r="G1081" s="5" t="str">
        <f t="shared" si="402"/>
        <v>6269</v>
      </c>
      <c r="H1081" s="5" t="str">
        <f t="shared" si="403"/>
        <v>RENTALS-OP LEASES</v>
      </c>
      <c r="I1081" s="5" t="str">
        <f t="shared" si="404"/>
        <v>004</v>
      </c>
      <c r="J1081" s="5" t="str">
        <f>VLOOKUP(I1081,Vlookups!A:D,2,FALSE)</f>
        <v>ARLINGTON ELEMENTARY SCHOOL</v>
      </c>
      <c r="K1081" s="5" t="str">
        <f>VLOOKUP(I1081,Vlookups!A:D,3,FALSE)</f>
        <v>ARLINGTON K8</v>
      </c>
      <c r="L1081" s="5" t="str">
        <f t="shared" si="405"/>
        <v>11</v>
      </c>
      <c r="M1081" s="5" t="str">
        <f t="shared" si="406"/>
        <v>880</v>
      </c>
      <c r="N1081" s="5" t="str">
        <f>VLOOKUP(M1081,Vlookups!G:I,2,FALSE)</f>
        <v>TECHNOLOGY</v>
      </c>
      <c r="O1081" s="5" t="str">
        <f>VLOOKUP(M1081,Vlookups!G:I,3,FALSE)</f>
        <v>CIO</v>
      </c>
      <c r="P1081" s="6">
        <f t="shared" si="407"/>
        <v>524.91</v>
      </c>
      <c r="Q1081" s="6">
        <f t="shared" si="408"/>
        <v>0</v>
      </c>
      <c r="R1081" s="6">
        <f t="shared" si="409"/>
        <v>524.91</v>
      </c>
      <c r="S1081" s="6">
        <f t="shared" si="410"/>
        <v>0</v>
      </c>
      <c r="T1081" s="6">
        <f t="shared" si="411"/>
        <v>-524.91</v>
      </c>
      <c r="U1081" t="s">
        <v>1124</v>
      </c>
      <c r="V1081" t="s">
        <v>464</v>
      </c>
      <c r="W1081" s="2">
        <v>524.91</v>
      </c>
      <c r="X1081" s="2">
        <v>0</v>
      </c>
      <c r="Y1081" s="2">
        <v>524.91</v>
      </c>
      <c r="Z1081" s="2">
        <v>0</v>
      </c>
      <c r="AA1081" s="2">
        <v>0</v>
      </c>
      <c r="AB1081" s="3">
        <v>-524.91</v>
      </c>
    </row>
    <row r="1082" spans="1:28">
      <c r="A1082" s="5" t="str">
        <f t="shared" si="398"/>
        <v>420</v>
      </c>
      <c r="B1082" s="5" t="str">
        <f>VLOOKUP(A1082,Vlookups!O:P,2,FALSE)</f>
        <v>LOCAL</v>
      </c>
      <c r="C1082" s="5" t="str">
        <f t="shared" si="399"/>
        <v>E</v>
      </c>
      <c r="D1082" s="5" t="str">
        <f t="shared" si="400"/>
        <v>11</v>
      </c>
      <c r="E1082" s="5" t="str">
        <f t="shared" si="401"/>
        <v>62--</v>
      </c>
      <c r="F1082" s="5" t="str">
        <f>VLOOKUP(E1082,Vlookups!K:M,3,FALSE)</f>
        <v>Op Exp</v>
      </c>
      <c r="G1082" s="5" t="str">
        <f t="shared" si="402"/>
        <v>6269</v>
      </c>
      <c r="H1082" s="5" t="str">
        <f t="shared" si="403"/>
        <v>RENTALS-OP LEASES</v>
      </c>
      <c r="I1082" s="5" t="str">
        <f t="shared" si="404"/>
        <v>005</v>
      </c>
      <c r="J1082" s="5" t="str">
        <f>VLOOKUP(I1082,Vlookups!A:D,2,FALSE)</f>
        <v>ARLINGTON MIDDLE SCHOOL</v>
      </c>
      <c r="K1082" s="5" t="str">
        <f>VLOOKUP(I1082,Vlookups!A:D,3,FALSE)</f>
        <v>ARLINGTON K8</v>
      </c>
      <c r="L1082" s="5" t="str">
        <f t="shared" si="405"/>
        <v>11</v>
      </c>
      <c r="M1082" s="5" t="str">
        <f t="shared" si="406"/>
        <v>000</v>
      </c>
      <c r="N1082" s="5" t="str">
        <f>VLOOKUP(M1082,Vlookups!G:I,2,FALSE)</f>
        <v>FINANCE USE ONLY</v>
      </c>
      <c r="O1082" s="5" t="str">
        <f>VLOOKUP(M1082,Vlookups!G:I,3,FALSE)</f>
        <v>UNIDENTIFIED</v>
      </c>
      <c r="P1082" s="6">
        <f t="shared" si="407"/>
        <v>0</v>
      </c>
      <c r="Q1082" s="6">
        <f t="shared" si="408"/>
        <v>0</v>
      </c>
      <c r="R1082" s="6">
        <f t="shared" si="409"/>
        <v>656.65</v>
      </c>
      <c r="S1082" s="6">
        <f t="shared" si="410"/>
        <v>0</v>
      </c>
      <c r="T1082" s="6">
        <f t="shared" si="411"/>
        <v>0</v>
      </c>
      <c r="U1082" t="s">
        <v>1125</v>
      </c>
      <c r="V1082" t="s">
        <v>464</v>
      </c>
      <c r="W1082" s="2">
        <v>0</v>
      </c>
      <c r="X1082" s="2">
        <v>0</v>
      </c>
      <c r="Y1082" s="2">
        <v>656.65</v>
      </c>
      <c r="Z1082" s="3">
        <v>-656.65</v>
      </c>
      <c r="AA1082" s="2">
        <v>0</v>
      </c>
      <c r="AB1082" s="2">
        <v>0</v>
      </c>
    </row>
    <row r="1083" spans="1:28">
      <c r="A1083" s="5" t="str">
        <f t="shared" si="398"/>
        <v>420</v>
      </c>
      <c r="B1083" s="5" t="str">
        <f>VLOOKUP(A1083,Vlookups!O:P,2,FALSE)</f>
        <v>LOCAL</v>
      </c>
      <c r="C1083" s="5" t="str">
        <f t="shared" si="399"/>
        <v>E</v>
      </c>
      <c r="D1083" s="5" t="str">
        <f t="shared" si="400"/>
        <v>11</v>
      </c>
      <c r="E1083" s="5" t="str">
        <f t="shared" si="401"/>
        <v>62--</v>
      </c>
      <c r="F1083" s="5" t="str">
        <f>VLOOKUP(E1083,Vlookups!K:M,3,FALSE)</f>
        <v>Op Exp</v>
      </c>
      <c r="G1083" s="5" t="str">
        <f t="shared" si="402"/>
        <v>6269</v>
      </c>
      <c r="H1083" s="5" t="str">
        <f t="shared" si="403"/>
        <v>RENTALS-OP LEASES</v>
      </c>
      <c r="I1083" s="5" t="str">
        <f t="shared" si="404"/>
        <v>005</v>
      </c>
      <c r="J1083" s="5" t="str">
        <f>VLOOKUP(I1083,Vlookups!A:D,2,FALSE)</f>
        <v>ARLINGTON MIDDLE SCHOOL</v>
      </c>
      <c r="K1083" s="5" t="str">
        <f>VLOOKUP(I1083,Vlookups!A:D,3,FALSE)</f>
        <v>ARLINGTON K8</v>
      </c>
      <c r="L1083" s="5" t="str">
        <f t="shared" si="405"/>
        <v>11</v>
      </c>
      <c r="M1083" s="5" t="str">
        <f t="shared" si="406"/>
        <v>850</v>
      </c>
      <c r="N1083" s="5" t="str">
        <f>VLOOKUP(M1083,Vlookups!G:I,2,FALSE)</f>
        <v>DEPUTY SUPT ACADEMICS/STU SERV</v>
      </c>
      <c r="O1083" s="5" t="str">
        <f>VLOOKUP(M1083,Vlookups!G:I,3,FALSE)</f>
        <v>DSASS</v>
      </c>
      <c r="P1083" s="6">
        <f t="shared" si="407"/>
        <v>1500</v>
      </c>
      <c r="Q1083" s="6">
        <f t="shared" si="408"/>
        <v>0</v>
      </c>
      <c r="R1083" s="6">
        <f t="shared" si="409"/>
        <v>233.22</v>
      </c>
      <c r="S1083" s="6">
        <f t="shared" si="410"/>
        <v>0</v>
      </c>
      <c r="T1083" s="6">
        <f t="shared" si="411"/>
        <v>-1500</v>
      </c>
      <c r="U1083" t="s">
        <v>1126</v>
      </c>
      <c r="V1083" t="s">
        <v>464</v>
      </c>
      <c r="W1083" s="2">
        <v>1500</v>
      </c>
      <c r="X1083" s="2">
        <v>0</v>
      </c>
      <c r="Y1083" s="2">
        <v>233.22</v>
      </c>
      <c r="Z1083" s="2">
        <v>1266.78</v>
      </c>
      <c r="AA1083" s="2">
        <v>0</v>
      </c>
      <c r="AB1083" s="3">
        <v>-1500</v>
      </c>
    </row>
    <row r="1084" spans="1:28">
      <c r="A1084" s="5" t="str">
        <f t="shared" si="398"/>
        <v>420</v>
      </c>
      <c r="B1084" s="5" t="str">
        <f>VLOOKUP(A1084,Vlookups!O:P,2,FALSE)</f>
        <v>LOCAL</v>
      </c>
      <c r="C1084" s="5" t="str">
        <f t="shared" si="399"/>
        <v>E</v>
      </c>
      <c r="D1084" s="5" t="str">
        <f t="shared" si="400"/>
        <v>11</v>
      </c>
      <c r="E1084" s="5" t="str">
        <f t="shared" si="401"/>
        <v>62--</v>
      </c>
      <c r="F1084" s="5" t="str">
        <f>VLOOKUP(E1084,Vlookups!K:M,3,FALSE)</f>
        <v>Op Exp</v>
      </c>
      <c r="G1084" s="5" t="str">
        <f t="shared" si="402"/>
        <v>6269</v>
      </c>
      <c r="H1084" s="5" t="str">
        <f t="shared" si="403"/>
        <v>RENTALS-OP LEASES</v>
      </c>
      <c r="I1084" s="5" t="str">
        <f t="shared" si="404"/>
        <v>005</v>
      </c>
      <c r="J1084" s="5" t="str">
        <f>VLOOKUP(I1084,Vlookups!A:D,2,FALSE)</f>
        <v>ARLINGTON MIDDLE SCHOOL</v>
      </c>
      <c r="K1084" s="5" t="str">
        <f>VLOOKUP(I1084,Vlookups!A:D,3,FALSE)</f>
        <v>ARLINGTON K8</v>
      </c>
      <c r="L1084" s="5" t="str">
        <f t="shared" si="405"/>
        <v>11</v>
      </c>
      <c r="M1084" s="5" t="str">
        <f t="shared" si="406"/>
        <v>880</v>
      </c>
      <c r="N1084" s="5" t="str">
        <f>VLOOKUP(M1084,Vlookups!G:I,2,FALSE)</f>
        <v>TECHNOLOGY</v>
      </c>
      <c r="O1084" s="5" t="str">
        <f>VLOOKUP(M1084,Vlookups!G:I,3,FALSE)</f>
        <v>CIO</v>
      </c>
      <c r="P1084" s="6">
        <f t="shared" si="407"/>
        <v>414.55</v>
      </c>
      <c r="Q1084" s="6">
        <f t="shared" si="408"/>
        <v>0</v>
      </c>
      <c r="R1084" s="6">
        <f t="shared" si="409"/>
        <v>414.55</v>
      </c>
      <c r="S1084" s="6">
        <f t="shared" si="410"/>
        <v>0</v>
      </c>
      <c r="T1084" s="6">
        <f t="shared" si="411"/>
        <v>-414.55</v>
      </c>
      <c r="U1084" t="s">
        <v>1127</v>
      </c>
      <c r="V1084" t="s">
        <v>464</v>
      </c>
      <c r="W1084" s="2">
        <v>414.55</v>
      </c>
      <c r="X1084" s="2">
        <v>0</v>
      </c>
      <c r="Y1084" s="2">
        <v>414.55</v>
      </c>
      <c r="Z1084" s="2">
        <v>0</v>
      </c>
      <c r="AA1084" s="2">
        <v>0</v>
      </c>
      <c r="AB1084" s="3">
        <v>-414.55</v>
      </c>
    </row>
    <row r="1085" spans="1:28">
      <c r="A1085" s="5" t="str">
        <f t="shared" si="398"/>
        <v>420</v>
      </c>
      <c r="B1085" s="5" t="str">
        <f>VLOOKUP(A1085,Vlookups!O:P,2,FALSE)</f>
        <v>LOCAL</v>
      </c>
      <c r="C1085" s="5" t="str">
        <f t="shared" si="399"/>
        <v>E</v>
      </c>
      <c r="D1085" s="5" t="str">
        <f t="shared" si="400"/>
        <v>11</v>
      </c>
      <c r="E1085" s="5" t="str">
        <f t="shared" si="401"/>
        <v>62--</v>
      </c>
      <c r="F1085" s="5" t="str">
        <f>VLOOKUP(E1085,Vlookups!K:M,3,FALSE)</f>
        <v>Op Exp</v>
      </c>
      <c r="G1085" s="5" t="str">
        <f t="shared" si="402"/>
        <v>6269</v>
      </c>
      <c r="H1085" s="5" t="str">
        <f t="shared" si="403"/>
        <v>RENTALS-OP LEASES</v>
      </c>
      <c r="I1085" s="5" t="str">
        <f t="shared" si="404"/>
        <v>006</v>
      </c>
      <c r="J1085" s="5" t="str">
        <f>VLOOKUP(I1085,Vlookups!A:D,2,FALSE)</f>
        <v>ARLINGTON HIGH SCHOOL</v>
      </c>
      <c r="K1085" s="5" t="str">
        <f>VLOOKUP(I1085,Vlookups!A:D,3,FALSE)</f>
        <v>ARLINGTON HS</v>
      </c>
      <c r="L1085" s="5" t="str">
        <f t="shared" si="405"/>
        <v>11</v>
      </c>
      <c r="M1085" s="5" t="str">
        <f t="shared" si="406"/>
        <v>000</v>
      </c>
      <c r="N1085" s="5" t="str">
        <f>VLOOKUP(M1085,Vlookups!G:I,2,FALSE)</f>
        <v>FINANCE USE ONLY</v>
      </c>
      <c r="O1085" s="5" t="str">
        <f>VLOOKUP(M1085,Vlookups!G:I,3,FALSE)</f>
        <v>UNIDENTIFIED</v>
      </c>
      <c r="P1085" s="6">
        <f t="shared" si="407"/>
        <v>0</v>
      </c>
      <c r="Q1085" s="6">
        <f t="shared" si="408"/>
        <v>0</v>
      </c>
      <c r="R1085" s="6">
        <f t="shared" si="409"/>
        <v>216.57</v>
      </c>
      <c r="S1085" s="6">
        <f t="shared" si="410"/>
        <v>0</v>
      </c>
      <c r="T1085" s="6">
        <f t="shared" si="411"/>
        <v>0</v>
      </c>
      <c r="U1085" t="s">
        <v>1128</v>
      </c>
      <c r="V1085" t="s">
        <v>464</v>
      </c>
      <c r="W1085" s="2">
        <v>0</v>
      </c>
      <c r="X1085" s="2">
        <v>0</v>
      </c>
      <c r="Y1085" s="2">
        <v>216.57</v>
      </c>
      <c r="Z1085" s="3">
        <v>-216.57</v>
      </c>
      <c r="AA1085" s="2">
        <v>0</v>
      </c>
      <c r="AB1085" s="2">
        <v>0</v>
      </c>
    </row>
    <row r="1086" spans="1:28">
      <c r="A1086" s="5" t="str">
        <f t="shared" si="398"/>
        <v>420</v>
      </c>
      <c r="B1086" s="5" t="str">
        <f>VLOOKUP(A1086,Vlookups!O:P,2,FALSE)</f>
        <v>LOCAL</v>
      </c>
      <c r="C1086" s="5" t="str">
        <f t="shared" si="399"/>
        <v>E</v>
      </c>
      <c r="D1086" s="5" t="str">
        <f t="shared" si="400"/>
        <v>11</v>
      </c>
      <c r="E1086" s="5" t="str">
        <f t="shared" si="401"/>
        <v>62--</v>
      </c>
      <c r="F1086" s="5" t="str">
        <f>VLOOKUP(E1086,Vlookups!K:M,3,FALSE)</f>
        <v>Op Exp</v>
      </c>
      <c r="G1086" s="5" t="str">
        <f t="shared" si="402"/>
        <v>6269</v>
      </c>
      <c r="H1086" s="5" t="str">
        <f t="shared" si="403"/>
        <v>RENTALS-OP LEASES</v>
      </c>
      <c r="I1086" s="5" t="str">
        <f t="shared" si="404"/>
        <v>006</v>
      </c>
      <c r="J1086" s="5" t="str">
        <f>VLOOKUP(I1086,Vlookups!A:D,2,FALSE)</f>
        <v>ARLINGTON HIGH SCHOOL</v>
      </c>
      <c r="K1086" s="5" t="str">
        <f>VLOOKUP(I1086,Vlookups!A:D,3,FALSE)</f>
        <v>ARLINGTON HS</v>
      </c>
      <c r="L1086" s="5" t="str">
        <f t="shared" si="405"/>
        <v>11</v>
      </c>
      <c r="M1086" s="5" t="str">
        <f t="shared" si="406"/>
        <v>850</v>
      </c>
      <c r="N1086" s="5" t="str">
        <f>VLOOKUP(M1086,Vlookups!G:I,2,FALSE)</f>
        <v>DEPUTY SUPT ACADEMICS/STU SERV</v>
      </c>
      <c r="O1086" s="5" t="str">
        <f>VLOOKUP(M1086,Vlookups!G:I,3,FALSE)</f>
        <v>DSASS</v>
      </c>
      <c r="P1086" s="6">
        <f t="shared" si="407"/>
        <v>1500</v>
      </c>
      <c r="Q1086" s="6">
        <f t="shared" si="408"/>
        <v>0</v>
      </c>
      <c r="R1086" s="6">
        <f t="shared" si="409"/>
        <v>163.78</v>
      </c>
      <c r="S1086" s="6">
        <f t="shared" si="410"/>
        <v>0</v>
      </c>
      <c r="T1086" s="6">
        <f t="shared" si="411"/>
        <v>-1500</v>
      </c>
      <c r="U1086" t="s">
        <v>1129</v>
      </c>
      <c r="V1086" t="s">
        <v>464</v>
      </c>
      <c r="W1086" s="2">
        <v>1500</v>
      </c>
      <c r="X1086" s="2">
        <v>0</v>
      </c>
      <c r="Y1086" s="2">
        <v>163.78</v>
      </c>
      <c r="Z1086" s="2">
        <v>1336.22</v>
      </c>
      <c r="AA1086" s="2">
        <v>0</v>
      </c>
      <c r="AB1086" s="3">
        <v>-1500</v>
      </c>
    </row>
    <row r="1087" spans="1:28">
      <c r="A1087" s="5" t="str">
        <f t="shared" si="398"/>
        <v>420</v>
      </c>
      <c r="B1087" s="5" t="str">
        <f>VLOOKUP(A1087,Vlookups!O:P,2,FALSE)</f>
        <v>LOCAL</v>
      </c>
      <c r="C1087" s="5" t="str">
        <f t="shared" si="399"/>
        <v>E</v>
      </c>
      <c r="D1087" s="5" t="str">
        <f t="shared" si="400"/>
        <v>11</v>
      </c>
      <c r="E1087" s="5" t="str">
        <f t="shared" si="401"/>
        <v>62--</v>
      </c>
      <c r="F1087" s="5" t="str">
        <f>VLOOKUP(E1087,Vlookups!K:M,3,FALSE)</f>
        <v>Op Exp</v>
      </c>
      <c r="G1087" s="5" t="str">
        <f t="shared" si="402"/>
        <v>6269</v>
      </c>
      <c r="H1087" s="5" t="str">
        <f t="shared" si="403"/>
        <v>RENTALS-OP LEASES</v>
      </c>
      <c r="I1087" s="5" t="str">
        <f t="shared" si="404"/>
        <v>006</v>
      </c>
      <c r="J1087" s="5" t="str">
        <f>VLOOKUP(I1087,Vlookups!A:D,2,FALSE)</f>
        <v>ARLINGTON HIGH SCHOOL</v>
      </c>
      <c r="K1087" s="5" t="str">
        <f>VLOOKUP(I1087,Vlookups!A:D,3,FALSE)</f>
        <v>ARLINGTON HS</v>
      </c>
      <c r="L1087" s="5" t="str">
        <f t="shared" si="405"/>
        <v>11</v>
      </c>
      <c r="M1087" s="5" t="str">
        <f t="shared" si="406"/>
        <v>880</v>
      </c>
      <c r="N1087" s="5" t="str">
        <f>VLOOKUP(M1087,Vlookups!G:I,2,FALSE)</f>
        <v>TECHNOLOGY</v>
      </c>
      <c r="O1087" s="5" t="str">
        <f>VLOOKUP(M1087,Vlookups!G:I,3,FALSE)</f>
        <v>CIO</v>
      </c>
      <c r="P1087" s="6">
        <f t="shared" si="407"/>
        <v>892.58</v>
      </c>
      <c r="Q1087" s="6">
        <f t="shared" si="408"/>
        <v>0</v>
      </c>
      <c r="R1087" s="6">
        <f t="shared" si="409"/>
        <v>892.58</v>
      </c>
      <c r="S1087" s="6">
        <f t="shared" si="410"/>
        <v>0</v>
      </c>
      <c r="T1087" s="6">
        <f t="shared" si="411"/>
        <v>-892.58</v>
      </c>
      <c r="U1087" t="s">
        <v>1130</v>
      </c>
      <c r="V1087" t="s">
        <v>464</v>
      </c>
      <c r="W1087" s="2">
        <v>892.58</v>
      </c>
      <c r="X1087" s="2">
        <v>0</v>
      </c>
      <c r="Y1087" s="2">
        <v>892.58</v>
      </c>
      <c r="Z1087" s="2">
        <v>0</v>
      </c>
      <c r="AA1087" s="2">
        <v>0</v>
      </c>
      <c r="AB1087" s="3">
        <v>-892.58</v>
      </c>
    </row>
    <row r="1088" spans="1:28">
      <c r="A1088" s="5" t="str">
        <f t="shared" si="398"/>
        <v>420</v>
      </c>
      <c r="B1088" s="5" t="str">
        <f>VLOOKUP(A1088,Vlookups!O:P,2,FALSE)</f>
        <v>LOCAL</v>
      </c>
      <c r="C1088" s="5" t="str">
        <f t="shared" si="399"/>
        <v>E</v>
      </c>
      <c r="D1088" s="5" t="str">
        <f t="shared" si="400"/>
        <v>11</v>
      </c>
      <c r="E1088" s="5" t="str">
        <f t="shared" si="401"/>
        <v>62--</v>
      </c>
      <c r="F1088" s="5" t="str">
        <f>VLOOKUP(E1088,Vlookups!K:M,3,FALSE)</f>
        <v>Op Exp</v>
      </c>
      <c r="G1088" s="5" t="str">
        <f t="shared" si="402"/>
        <v>6269</v>
      </c>
      <c r="H1088" s="5" t="str">
        <f t="shared" si="403"/>
        <v>RENTALS-OP LEASES</v>
      </c>
      <c r="I1088" s="5" t="str">
        <f t="shared" si="404"/>
        <v>007</v>
      </c>
      <c r="J1088" s="5" t="str">
        <f>VLOOKUP(I1088,Vlookups!A:D,2,FALSE)</f>
        <v>KELLER ELEMENTARY SCHOOL</v>
      </c>
      <c r="K1088" s="5" t="str">
        <f>VLOOKUP(I1088,Vlookups!A:D,3,FALSE)</f>
        <v>KELLER K8</v>
      </c>
      <c r="L1088" s="5" t="str">
        <f t="shared" si="405"/>
        <v>11</v>
      </c>
      <c r="M1088" s="5" t="str">
        <f t="shared" si="406"/>
        <v>000</v>
      </c>
      <c r="N1088" s="5" t="str">
        <f>VLOOKUP(M1088,Vlookups!G:I,2,FALSE)</f>
        <v>FINANCE USE ONLY</v>
      </c>
      <c r="O1088" s="5" t="str">
        <f>VLOOKUP(M1088,Vlookups!G:I,3,FALSE)</f>
        <v>UNIDENTIFIED</v>
      </c>
      <c r="P1088" s="6">
        <f t="shared" si="407"/>
        <v>0</v>
      </c>
      <c r="Q1088" s="6">
        <f t="shared" si="408"/>
        <v>0</v>
      </c>
      <c r="R1088" s="6">
        <f t="shared" si="409"/>
        <v>1247.25</v>
      </c>
      <c r="S1088" s="6">
        <f t="shared" si="410"/>
        <v>0</v>
      </c>
      <c r="T1088" s="6">
        <f t="shared" si="411"/>
        <v>0</v>
      </c>
      <c r="U1088" t="s">
        <v>1131</v>
      </c>
      <c r="V1088" t="s">
        <v>464</v>
      </c>
      <c r="W1088" s="2">
        <v>0</v>
      </c>
      <c r="X1088" s="2">
        <v>0</v>
      </c>
      <c r="Y1088" s="2">
        <v>1247.25</v>
      </c>
      <c r="Z1088" s="3">
        <v>-1247.25</v>
      </c>
      <c r="AA1088" s="2">
        <v>0</v>
      </c>
      <c r="AB1088" s="2">
        <v>0</v>
      </c>
    </row>
    <row r="1089" spans="1:28">
      <c r="A1089" s="5" t="str">
        <f t="shared" si="398"/>
        <v>420</v>
      </c>
      <c r="B1089" s="5" t="str">
        <f>VLOOKUP(A1089,Vlookups!O:P,2,FALSE)</f>
        <v>LOCAL</v>
      </c>
      <c r="C1089" s="5" t="str">
        <f t="shared" si="399"/>
        <v>E</v>
      </c>
      <c r="D1089" s="5" t="str">
        <f t="shared" si="400"/>
        <v>11</v>
      </c>
      <c r="E1089" s="5" t="str">
        <f t="shared" si="401"/>
        <v>62--</v>
      </c>
      <c r="F1089" s="5" t="str">
        <f>VLOOKUP(E1089,Vlookups!K:M,3,FALSE)</f>
        <v>Op Exp</v>
      </c>
      <c r="G1089" s="5" t="str">
        <f t="shared" si="402"/>
        <v>6269</v>
      </c>
      <c r="H1089" s="5" t="str">
        <f t="shared" si="403"/>
        <v>RENTALS-OP LEASES</v>
      </c>
      <c r="I1089" s="5" t="str">
        <f t="shared" si="404"/>
        <v>007</v>
      </c>
      <c r="J1089" s="5" t="str">
        <f>VLOOKUP(I1089,Vlookups!A:D,2,FALSE)</f>
        <v>KELLER ELEMENTARY SCHOOL</v>
      </c>
      <c r="K1089" s="5" t="str">
        <f>VLOOKUP(I1089,Vlookups!A:D,3,FALSE)</f>
        <v>KELLER K8</v>
      </c>
      <c r="L1089" s="5" t="str">
        <f t="shared" si="405"/>
        <v>11</v>
      </c>
      <c r="M1089" s="5" t="str">
        <f t="shared" si="406"/>
        <v>850</v>
      </c>
      <c r="N1089" s="5" t="str">
        <f>VLOOKUP(M1089,Vlookups!G:I,2,FALSE)</f>
        <v>DEPUTY SUPT ACADEMICS/STU SERV</v>
      </c>
      <c r="O1089" s="5" t="str">
        <f>VLOOKUP(M1089,Vlookups!G:I,3,FALSE)</f>
        <v>DSASS</v>
      </c>
      <c r="P1089" s="6">
        <f t="shared" si="407"/>
        <v>1500</v>
      </c>
      <c r="Q1089" s="6">
        <f t="shared" si="408"/>
        <v>0</v>
      </c>
      <c r="R1089" s="6">
        <f t="shared" si="409"/>
        <v>304.77</v>
      </c>
      <c r="S1089" s="6">
        <f t="shared" si="410"/>
        <v>0</v>
      </c>
      <c r="T1089" s="6">
        <f t="shared" si="411"/>
        <v>-1500</v>
      </c>
      <c r="U1089" t="s">
        <v>1132</v>
      </c>
      <c r="V1089" t="s">
        <v>464</v>
      </c>
      <c r="W1089" s="2">
        <v>1500</v>
      </c>
      <c r="X1089" s="2">
        <v>0</v>
      </c>
      <c r="Y1089" s="2">
        <v>304.77</v>
      </c>
      <c r="Z1089" s="2">
        <v>1195.23</v>
      </c>
      <c r="AA1089" s="2">
        <v>0</v>
      </c>
      <c r="AB1089" s="3">
        <v>-1500</v>
      </c>
    </row>
    <row r="1090" spans="1:28">
      <c r="A1090" s="5" t="str">
        <f t="shared" si="398"/>
        <v>420</v>
      </c>
      <c r="B1090" s="5" t="str">
        <f>VLOOKUP(A1090,Vlookups!O:P,2,FALSE)</f>
        <v>LOCAL</v>
      </c>
      <c r="C1090" s="5" t="str">
        <f t="shared" si="399"/>
        <v>E</v>
      </c>
      <c r="D1090" s="5" t="str">
        <f t="shared" si="400"/>
        <v>11</v>
      </c>
      <c r="E1090" s="5" t="str">
        <f t="shared" si="401"/>
        <v>62--</v>
      </c>
      <c r="F1090" s="5" t="str">
        <f>VLOOKUP(E1090,Vlookups!K:M,3,FALSE)</f>
        <v>Op Exp</v>
      </c>
      <c r="G1090" s="5" t="str">
        <f t="shared" si="402"/>
        <v>6269</v>
      </c>
      <c r="H1090" s="5" t="str">
        <f t="shared" si="403"/>
        <v>RENTALS-OP LEASES</v>
      </c>
      <c r="I1090" s="5" t="str">
        <f t="shared" si="404"/>
        <v>007</v>
      </c>
      <c r="J1090" s="5" t="str">
        <f>VLOOKUP(I1090,Vlookups!A:D,2,FALSE)</f>
        <v>KELLER ELEMENTARY SCHOOL</v>
      </c>
      <c r="K1090" s="5" t="str">
        <f>VLOOKUP(I1090,Vlookups!A:D,3,FALSE)</f>
        <v>KELLER K8</v>
      </c>
      <c r="L1090" s="5" t="str">
        <f t="shared" si="405"/>
        <v>11</v>
      </c>
      <c r="M1090" s="5" t="str">
        <f t="shared" si="406"/>
        <v>880</v>
      </c>
      <c r="N1090" s="5" t="str">
        <f>VLOOKUP(M1090,Vlookups!G:I,2,FALSE)</f>
        <v>TECHNOLOGY</v>
      </c>
      <c r="O1090" s="5" t="str">
        <f>VLOOKUP(M1090,Vlookups!G:I,3,FALSE)</f>
        <v>CIO</v>
      </c>
      <c r="P1090" s="6">
        <f t="shared" si="407"/>
        <v>511.51</v>
      </c>
      <c r="Q1090" s="6">
        <f t="shared" si="408"/>
        <v>0</v>
      </c>
      <c r="R1090" s="6">
        <f t="shared" si="409"/>
        <v>511.51</v>
      </c>
      <c r="S1090" s="6">
        <f t="shared" si="410"/>
        <v>0</v>
      </c>
      <c r="T1090" s="6">
        <f t="shared" si="411"/>
        <v>-511.51</v>
      </c>
      <c r="U1090" t="s">
        <v>1133</v>
      </c>
      <c r="V1090" t="s">
        <v>464</v>
      </c>
      <c r="W1090" s="2">
        <v>511.51</v>
      </c>
      <c r="X1090" s="2">
        <v>0</v>
      </c>
      <c r="Y1090" s="2">
        <v>511.51</v>
      </c>
      <c r="Z1090" s="2">
        <v>0</v>
      </c>
      <c r="AA1090" s="2">
        <v>0</v>
      </c>
      <c r="AB1090" s="3">
        <v>-511.51</v>
      </c>
    </row>
    <row r="1091" spans="1:28">
      <c r="A1091" s="5" t="str">
        <f t="shared" si="398"/>
        <v>420</v>
      </c>
      <c r="B1091" s="5" t="str">
        <f>VLOOKUP(A1091,Vlookups!O:P,2,FALSE)</f>
        <v>LOCAL</v>
      </c>
      <c r="C1091" s="5" t="str">
        <f t="shared" si="399"/>
        <v>E</v>
      </c>
      <c r="D1091" s="5" t="str">
        <f t="shared" si="400"/>
        <v>11</v>
      </c>
      <c r="E1091" s="5" t="str">
        <f t="shared" si="401"/>
        <v>62--</v>
      </c>
      <c r="F1091" s="5" t="str">
        <f>VLOOKUP(E1091,Vlookups!K:M,3,FALSE)</f>
        <v>Op Exp</v>
      </c>
      <c r="G1091" s="5" t="str">
        <f t="shared" si="402"/>
        <v>6269</v>
      </c>
      <c r="H1091" s="5" t="str">
        <f t="shared" si="403"/>
        <v>RENTALS-OP LEASES</v>
      </c>
      <c r="I1091" s="5" t="str">
        <f t="shared" si="404"/>
        <v>008</v>
      </c>
      <c r="J1091" s="5" t="str">
        <f>VLOOKUP(I1091,Vlookups!A:D,2,FALSE)</f>
        <v>KELLER MIDDLE SCHOOL</v>
      </c>
      <c r="K1091" s="5" t="str">
        <f>VLOOKUP(I1091,Vlookups!A:D,3,FALSE)</f>
        <v>KELLER K8</v>
      </c>
      <c r="L1091" s="5" t="str">
        <f t="shared" si="405"/>
        <v>11</v>
      </c>
      <c r="M1091" s="5" t="str">
        <f t="shared" si="406"/>
        <v>000</v>
      </c>
      <c r="N1091" s="5" t="str">
        <f>VLOOKUP(M1091,Vlookups!G:I,2,FALSE)</f>
        <v>FINANCE USE ONLY</v>
      </c>
      <c r="O1091" s="5" t="str">
        <f>VLOOKUP(M1091,Vlookups!G:I,3,FALSE)</f>
        <v>UNIDENTIFIED</v>
      </c>
      <c r="P1091" s="6">
        <f t="shared" si="407"/>
        <v>0</v>
      </c>
      <c r="Q1091" s="6">
        <f t="shared" si="408"/>
        <v>0</v>
      </c>
      <c r="R1091" s="6">
        <f t="shared" si="409"/>
        <v>614.30999999999995</v>
      </c>
      <c r="S1091" s="6">
        <f t="shared" si="410"/>
        <v>0</v>
      </c>
      <c r="T1091" s="6">
        <f t="shared" si="411"/>
        <v>0</v>
      </c>
      <c r="U1091" t="s">
        <v>1134</v>
      </c>
      <c r="V1091" t="s">
        <v>464</v>
      </c>
      <c r="W1091" s="2">
        <v>0</v>
      </c>
      <c r="X1091" s="2">
        <v>0</v>
      </c>
      <c r="Y1091" s="2">
        <v>614.30999999999995</v>
      </c>
      <c r="Z1091" s="3">
        <v>-614.30999999999995</v>
      </c>
      <c r="AA1091" s="2">
        <v>0</v>
      </c>
      <c r="AB1091" s="2">
        <v>0</v>
      </c>
    </row>
    <row r="1092" spans="1:28">
      <c r="A1092" s="5" t="str">
        <f t="shared" si="398"/>
        <v>420</v>
      </c>
      <c r="B1092" s="5" t="str">
        <f>VLOOKUP(A1092,Vlookups!O:P,2,FALSE)</f>
        <v>LOCAL</v>
      </c>
      <c r="C1092" s="5" t="str">
        <f t="shared" si="399"/>
        <v>E</v>
      </c>
      <c r="D1092" s="5" t="str">
        <f t="shared" si="400"/>
        <v>11</v>
      </c>
      <c r="E1092" s="5" t="str">
        <f t="shared" si="401"/>
        <v>62--</v>
      </c>
      <c r="F1092" s="5" t="str">
        <f>VLOOKUP(E1092,Vlookups!K:M,3,FALSE)</f>
        <v>Op Exp</v>
      </c>
      <c r="G1092" s="5" t="str">
        <f t="shared" si="402"/>
        <v>6269</v>
      </c>
      <c r="H1092" s="5" t="str">
        <f t="shared" si="403"/>
        <v>RENTALS-OP LEASES</v>
      </c>
      <c r="I1092" s="5" t="str">
        <f t="shared" si="404"/>
        <v>008</v>
      </c>
      <c r="J1092" s="5" t="str">
        <f>VLOOKUP(I1092,Vlookups!A:D,2,FALSE)</f>
        <v>KELLER MIDDLE SCHOOL</v>
      </c>
      <c r="K1092" s="5" t="str">
        <f>VLOOKUP(I1092,Vlookups!A:D,3,FALSE)</f>
        <v>KELLER K8</v>
      </c>
      <c r="L1092" s="5" t="str">
        <f t="shared" si="405"/>
        <v>11</v>
      </c>
      <c r="M1092" s="5" t="str">
        <f t="shared" si="406"/>
        <v>850</v>
      </c>
      <c r="N1092" s="5" t="str">
        <f>VLOOKUP(M1092,Vlookups!G:I,2,FALSE)</f>
        <v>DEPUTY SUPT ACADEMICS/STU SERV</v>
      </c>
      <c r="O1092" s="5" t="str">
        <f>VLOOKUP(M1092,Vlookups!G:I,3,FALSE)</f>
        <v>DSASS</v>
      </c>
      <c r="P1092" s="6">
        <f t="shared" si="407"/>
        <v>1500</v>
      </c>
      <c r="Q1092" s="6">
        <f t="shared" si="408"/>
        <v>0</v>
      </c>
      <c r="R1092" s="6">
        <f t="shared" si="409"/>
        <v>233.22</v>
      </c>
      <c r="S1092" s="6">
        <f t="shared" si="410"/>
        <v>0</v>
      </c>
      <c r="T1092" s="6">
        <f t="shared" si="411"/>
        <v>-1500</v>
      </c>
      <c r="U1092" t="s">
        <v>1135</v>
      </c>
      <c r="V1092" t="s">
        <v>464</v>
      </c>
      <c r="W1092" s="2">
        <v>1500</v>
      </c>
      <c r="X1092" s="2">
        <v>0</v>
      </c>
      <c r="Y1092" s="2">
        <v>233.22</v>
      </c>
      <c r="Z1092" s="2">
        <v>1266.78</v>
      </c>
      <c r="AA1092" s="2">
        <v>0</v>
      </c>
      <c r="AB1092" s="3">
        <v>-1500</v>
      </c>
    </row>
    <row r="1093" spans="1:28">
      <c r="A1093" s="5" t="str">
        <f t="shared" si="398"/>
        <v>420</v>
      </c>
      <c r="B1093" s="5" t="str">
        <f>VLOOKUP(A1093,Vlookups!O:P,2,FALSE)</f>
        <v>LOCAL</v>
      </c>
      <c r="C1093" s="5" t="str">
        <f t="shared" si="399"/>
        <v>E</v>
      </c>
      <c r="D1093" s="5" t="str">
        <f t="shared" si="400"/>
        <v>11</v>
      </c>
      <c r="E1093" s="5" t="str">
        <f t="shared" si="401"/>
        <v>62--</v>
      </c>
      <c r="F1093" s="5" t="str">
        <f>VLOOKUP(E1093,Vlookups!K:M,3,FALSE)</f>
        <v>Op Exp</v>
      </c>
      <c r="G1093" s="5" t="str">
        <f t="shared" si="402"/>
        <v>6269</v>
      </c>
      <c r="H1093" s="5" t="str">
        <f t="shared" si="403"/>
        <v>RENTALS-OP LEASES</v>
      </c>
      <c r="I1093" s="5" t="str">
        <f t="shared" si="404"/>
        <v>008</v>
      </c>
      <c r="J1093" s="5" t="str">
        <f>VLOOKUP(I1093,Vlookups!A:D,2,FALSE)</f>
        <v>KELLER MIDDLE SCHOOL</v>
      </c>
      <c r="K1093" s="5" t="str">
        <f>VLOOKUP(I1093,Vlookups!A:D,3,FALSE)</f>
        <v>KELLER K8</v>
      </c>
      <c r="L1093" s="5" t="str">
        <f t="shared" si="405"/>
        <v>11</v>
      </c>
      <c r="M1093" s="5" t="str">
        <f t="shared" si="406"/>
        <v>880</v>
      </c>
      <c r="N1093" s="5" t="str">
        <f>VLOOKUP(M1093,Vlookups!G:I,2,FALSE)</f>
        <v>TECHNOLOGY</v>
      </c>
      <c r="O1093" s="5" t="str">
        <f>VLOOKUP(M1093,Vlookups!G:I,3,FALSE)</f>
        <v>CIO</v>
      </c>
      <c r="P1093" s="6">
        <f t="shared" si="407"/>
        <v>407.95</v>
      </c>
      <c r="Q1093" s="6">
        <f t="shared" si="408"/>
        <v>0</v>
      </c>
      <c r="R1093" s="6">
        <f t="shared" si="409"/>
        <v>407.95</v>
      </c>
      <c r="S1093" s="6">
        <f t="shared" si="410"/>
        <v>0</v>
      </c>
      <c r="T1093" s="6">
        <f t="shared" si="411"/>
        <v>-407.95</v>
      </c>
      <c r="U1093" t="s">
        <v>1136</v>
      </c>
      <c r="V1093" t="s">
        <v>464</v>
      </c>
      <c r="W1093" s="2">
        <v>407.95</v>
      </c>
      <c r="X1093" s="2">
        <v>0</v>
      </c>
      <c r="Y1093" s="2">
        <v>407.95</v>
      </c>
      <c r="Z1093" s="2">
        <v>0</v>
      </c>
      <c r="AA1093" s="2">
        <v>0</v>
      </c>
      <c r="AB1093" s="3">
        <v>-407.95</v>
      </c>
    </row>
    <row r="1094" spans="1:28">
      <c r="A1094" s="5" t="str">
        <f t="shared" si="398"/>
        <v>420</v>
      </c>
      <c r="B1094" s="5" t="str">
        <f>VLOOKUP(A1094,Vlookups!O:P,2,FALSE)</f>
        <v>LOCAL</v>
      </c>
      <c r="C1094" s="5" t="str">
        <f t="shared" si="399"/>
        <v>E</v>
      </c>
      <c r="D1094" s="5" t="str">
        <f t="shared" si="400"/>
        <v>11</v>
      </c>
      <c r="E1094" s="5" t="str">
        <f t="shared" si="401"/>
        <v>62--</v>
      </c>
      <c r="F1094" s="5" t="str">
        <f>VLOOKUP(E1094,Vlookups!K:M,3,FALSE)</f>
        <v>Op Exp</v>
      </c>
      <c r="G1094" s="5" t="str">
        <f t="shared" si="402"/>
        <v>6269</v>
      </c>
      <c r="H1094" s="5" t="str">
        <f t="shared" si="403"/>
        <v>RENTALS-OP LEASES</v>
      </c>
      <c r="I1094" s="5" t="str">
        <f t="shared" si="404"/>
        <v>009</v>
      </c>
      <c r="J1094" s="5" t="str">
        <f>VLOOKUP(I1094,Vlookups!A:D,2,FALSE)</f>
        <v>KELLER HIGH SCHOOL</v>
      </c>
      <c r="K1094" s="5" t="str">
        <f>VLOOKUP(I1094,Vlookups!A:D,3,FALSE)</f>
        <v>KELLER HS</v>
      </c>
      <c r="L1094" s="5" t="str">
        <f t="shared" si="405"/>
        <v>11</v>
      </c>
      <c r="M1094" s="5" t="str">
        <f t="shared" si="406"/>
        <v>000</v>
      </c>
      <c r="N1094" s="5" t="str">
        <f>VLOOKUP(M1094,Vlookups!G:I,2,FALSE)</f>
        <v>FINANCE USE ONLY</v>
      </c>
      <c r="O1094" s="5" t="str">
        <f>VLOOKUP(M1094,Vlookups!G:I,3,FALSE)</f>
        <v>UNIDENTIFIED</v>
      </c>
      <c r="P1094" s="6">
        <f t="shared" si="407"/>
        <v>0</v>
      </c>
      <c r="Q1094" s="6">
        <f t="shared" si="408"/>
        <v>0</v>
      </c>
      <c r="R1094" s="6">
        <f t="shared" si="409"/>
        <v>1600.18</v>
      </c>
      <c r="S1094" s="6">
        <f t="shared" si="410"/>
        <v>0</v>
      </c>
      <c r="T1094" s="6">
        <f t="shared" si="411"/>
        <v>0</v>
      </c>
      <c r="U1094" t="s">
        <v>1137</v>
      </c>
      <c r="V1094" t="s">
        <v>464</v>
      </c>
      <c r="W1094" s="2">
        <v>0</v>
      </c>
      <c r="X1094" s="2">
        <v>0</v>
      </c>
      <c r="Y1094" s="2">
        <v>1600.18</v>
      </c>
      <c r="Z1094" s="3">
        <v>-1600.18</v>
      </c>
      <c r="AA1094" s="2">
        <v>0</v>
      </c>
      <c r="AB1094" s="2">
        <v>0</v>
      </c>
    </row>
    <row r="1095" spans="1:28">
      <c r="A1095" s="5" t="str">
        <f t="shared" si="398"/>
        <v>420</v>
      </c>
      <c r="B1095" s="5" t="str">
        <f>VLOOKUP(A1095,Vlookups!O:P,2,FALSE)</f>
        <v>LOCAL</v>
      </c>
      <c r="C1095" s="5" t="str">
        <f t="shared" si="399"/>
        <v>E</v>
      </c>
      <c r="D1095" s="5" t="str">
        <f t="shared" si="400"/>
        <v>11</v>
      </c>
      <c r="E1095" s="5" t="str">
        <f t="shared" si="401"/>
        <v>62--</v>
      </c>
      <c r="F1095" s="5" t="str">
        <f>VLOOKUP(E1095,Vlookups!K:M,3,FALSE)</f>
        <v>Op Exp</v>
      </c>
      <c r="G1095" s="5" t="str">
        <f t="shared" si="402"/>
        <v>6269</v>
      </c>
      <c r="H1095" s="5" t="str">
        <f t="shared" si="403"/>
        <v>RENTALS-OP LEASES</v>
      </c>
      <c r="I1095" s="5" t="str">
        <f t="shared" si="404"/>
        <v>009</v>
      </c>
      <c r="J1095" s="5" t="str">
        <f>VLOOKUP(I1095,Vlookups!A:D,2,FALSE)</f>
        <v>KELLER HIGH SCHOOL</v>
      </c>
      <c r="K1095" s="5" t="str">
        <f>VLOOKUP(I1095,Vlookups!A:D,3,FALSE)</f>
        <v>KELLER HS</v>
      </c>
      <c r="L1095" s="5" t="str">
        <f t="shared" si="405"/>
        <v>11</v>
      </c>
      <c r="M1095" s="5" t="str">
        <f t="shared" si="406"/>
        <v>850</v>
      </c>
      <c r="N1095" s="5" t="str">
        <f>VLOOKUP(M1095,Vlookups!G:I,2,FALSE)</f>
        <v>DEPUTY SUPT ACADEMICS/STU SERV</v>
      </c>
      <c r="O1095" s="5" t="str">
        <f>VLOOKUP(M1095,Vlookups!G:I,3,FALSE)</f>
        <v>DSASS</v>
      </c>
      <c r="P1095" s="6">
        <f t="shared" si="407"/>
        <v>1500</v>
      </c>
      <c r="Q1095" s="6">
        <f t="shared" si="408"/>
        <v>0</v>
      </c>
      <c r="R1095" s="6">
        <f t="shared" si="409"/>
        <v>163.79</v>
      </c>
      <c r="S1095" s="6">
        <f t="shared" si="410"/>
        <v>0</v>
      </c>
      <c r="T1095" s="6">
        <f t="shared" si="411"/>
        <v>-1500</v>
      </c>
      <c r="U1095" t="s">
        <v>1138</v>
      </c>
      <c r="V1095" t="s">
        <v>464</v>
      </c>
      <c r="W1095" s="2">
        <v>1500</v>
      </c>
      <c r="X1095" s="2">
        <v>0</v>
      </c>
      <c r="Y1095" s="2">
        <v>163.79</v>
      </c>
      <c r="Z1095" s="2">
        <v>1336.21</v>
      </c>
      <c r="AA1095" s="2">
        <v>0</v>
      </c>
      <c r="AB1095" s="3">
        <v>-1500</v>
      </c>
    </row>
    <row r="1096" spans="1:28">
      <c r="A1096" s="5" t="str">
        <f t="shared" si="398"/>
        <v>420</v>
      </c>
      <c r="B1096" s="5" t="str">
        <f>VLOOKUP(A1096,Vlookups!O:P,2,FALSE)</f>
        <v>LOCAL</v>
      </c>
      <c r="C1096" s="5" t="str">
        <f t="shared" si="399"/>
        <v>E</v>
      </c>
      <c r="D1096" s="5" t="str">
        <f t="shared" si="400"/>
        <v>11</v>
      </c>
      <c r="E1096" s="5" t="str">
        <f t="shared" si="401"/>
        <v>62--</v>
      </c>
      <c r="F1096" s="5" t="str">
        <f>VLOOKUP(E1096,Vlookups!K:M,3,FALSE)</f>
        <v>Op Exp</v>
      </c>
      <c r="G1096" s="5" t="str">
        <f t="shared" si="402"/>
        <v>6269</v>
      </c>
      <c r="H1096" s="5" t="str">
        <f t="shared" si="403"/>
        <v>RENTALS-OP LEASES</v>
      </c>
      <c r="I1096" s="5" t="str">
        <f t="shared" si="404"/>
        <v>009</v>
      </c>
      <c r="J1096" s="5" t="str">
        <f>VLOOKUP(I1096,Vlookups!A:D,2,FALSE)</f>
        <v>KELLER HIGH SCHOOL</v>
      </c>
      <c r="K1096" s="5" t="str">
        <f>VLOOKUP(I1096,Vlookups!A:D,3,FALSE)</f>
        <v>KELLER HS</v>
      </c>
      <c r="L1096" s="5" t="str">
        <f t="shared" si="405"/>
        <v>11</v>
      </c>
      <c r="M1096" s="5" t="str">
        <f t="shared" si="406"/>
        <v>880</v>
      </c>
      <c r="N1096" s="5" t="str">
        <f>VLOOKUP(M1096,Vlookups!G:I,2,FALSE)</f>
        <v>TECHNOLOGY</v>
      </c>
      <c r="O1096" s="5" t="str">
        <f>VLOOKUP(M1096,Vlookups!G:I,3,FALSE)</f>
        <v>CIO</v>
      </c>
      <c r="P1096" s="6">
        <f t="shared" si="407"/>
        <v>815.89</v>
      </c>
      <c r="Q1096" s="6">
        <f t="shared" si="408"/>
        <v>0</v>
      </c>
      <c r="R1096" s="6">
        <f t="shared" si="409"/>
        <v>815.89</v>
      </c>
      <c r="S1096" s="6">
        <f t="shared" si="410"/>
        <v>0</v>
      </c>
      <c r="T1096" s="6">
        <f t="shared" si="411"/>
        <v>-815.89</v>
      </c>
      <c r="U1096" t="s">
        <v>1139</v>
      </c>
      <c r="V1096" t="s">
        <v>464</v>
      </c>
      <c r="W1096" s="2">
        <v>815.89</v>
      </c>
      <c r="X1096" s="2">
        <v>0</v>
      </c>
      <c r="Y1096" s="2">
        <v>815.89</v>
      </c>
      <c r="Z1096" s="2">
        <v>0</v>
      </c>
      <c r="AA1096" s="2">
        <v>0</v>
      </c>
      <c r="AB1096" s="3">
        <v>-815.89</v>
      </c>
    </row>
    <row r="1097" spans="1:28">
      <c r="A1097" s="5" t="str">
        <f t="shared" si="398"/>
        <v>420</v>
      </c>
      <c r="B1097" s="5" t="str">
        <f>VLOOKUP(A1097,Vlookups!O:P,2,FALSE)</f>
        <v>LOCAL</v>
      </c>
      <c r="C1097" s="5" t="str">
        <f t="shared" si="399"/>
        <v>E</v>
      </c>
      <c r="D1097" s="5" t="str">
        <f t="shared" si="400"/>
        <v>11</v>
      </c>
      <c r="E1097" s="5" t="str">
        <f t="shared" si="401"/>
        <v>62--</v>
      </c>
      <c r="F1097" s="5" t="str">
        <f>VLOOKUP(E1097,Vlookups!K:M,3,FALSE)</f>
        <v>Op Exp</v>
      </c>
      <c r="G1097" s="5" t="str">
        <f t="shared" si="402"/>
        <v>6269</v>
      </c>
      <c r="H1097" s="5" t="str">
        <f t="shared" si="403"/>
        <v>RENTALS-OP LEASES</v>
      </c>
      <c r="I1097" s="5" t="str">
        <f t="shared" si="404"/>
        <v>010</v>
      </c>
      <c r="J1097" s="5" t="str">
        <f>VLOOKUP(I1097,Vlookups!A:D,2,FALSE)</f>
        <v>GRAND PRAIRIE ELEMENTARY SCHOO</v>
      </c>
      <c r="K1097" s="5" t="str">
        <f>VLOOKUP(I1097,Vlookups!A:D,3,FALSE)</f>
        <v>GRAND PR K8</v>
      </c>
      <c r="L1097" s="5" t="str">
        <f t="shared" si="405"/>
        <v>11</v>
      </c>
      <c r="M1097" s="5" t="str">
        <f t="shared" si="406"/>
        <v>850</v>
      </c>
      <c r="N1097" s="5" t="str">
        <f>VLOOKUP(M1097,Vlookups!G:I,2,FALSE)</f>
        <v>DEPUTY SUPT ACADEMICS/STU SERV</v>
      </c>
      <c r="O1097" s="5" t="str">
        <f>VLOOKUP(M1097,Vlookups!G:I,3,FALSE)</f>
        <v>DSASS</v>
      </c>
      <c r="P1097" s="6">
        <f t="shared" si="407"/>
        <v>1500</v>
      </c>
      <c r="Q1097" s="6">
        <f t="shared" si="408"/>
        <v>0</v>
      </c>
      <c r="R1097" s="6">
        <f t="shared" si="409"/>
        <v>304.77999999999997</v>
      </c>
      <c r="S1097" s="6">
        <f t="shared" si="410"/>
        <v>0</v>
      </c>
      <c r="T1097" s="6">
        <f t="shared" si="411"/>
        <v>-1500</v>
      </c>
      <c r="U1097" t="s">
        <v>1140</v>
      </c>
      <c r="V1097" t="s">
        <v>464</v>
      </c>
      <c r="W1097" s="2">
        <v>1500</v>
      </c>
      <c r="X1097" s="2">
        <v>0</v>
      </c>
      <c r="Y1097" s="2">
        <v>304.77999999999997</v>
      </c>
      <c r="Z1097" s="2">
        <v>1195.22</v>
      </c>
      <c r="AA1097" s="2">
        <v>0</v>
      </c>
      <c r="AB1097" s="3">
        <v>-1500</v>
      </c>
    </row>
    <row r="1098" spans="1:28">
      <c r="A1098" s="5" t="str">
        <f t="shared" si="398"/>
        <v>420</v>
      </c>
      <c r="B1098" s="5" t="str">
        <f>VLOOKUP(A1098,Vlookups!O:P,2,FALSE)</f>
        <v>LOCAL</v>
      </c>
      <c r="C1098" s="5" t="str">
        <f t="shared" si="399"/>
        <v>E</v>
      </c>
      <c r="D1098" s="5" t="str">
        <f t="shared" si="400"/>
        <v>11</v>
      </c>
      <c r="E1098" s="5" t="str">
        <f t="shared" si="401"/>
        <v>62--</v>
      </c>
      <c r="F1098" s="5" t="str">
        <f>VLOOKUP(E1098,Vlookups!K:M,3,FALSE)</f>
        <v>Op Exp</v>
      </c>
      <c r="G1098" s="5" t="str">
        <f t="shared" si="402"/>
        <v>6269</v>
      </c>
      <c r="H1098" s="5" t="str">
        <f t="shared" si="403"/>
        <v>RENTALS-OP LEASES</v>
      </c>
      <c r="I1098" s="5" t="str">
        <f t="shared" si="404"/>
        <v>010</v>
      </c>
      <c r="J1098" s="5" t="str">
        <f>VLOOKUP(I1098,Vlookups!A:D,2,FALSE)</f>
        <v>GRAND PRAIRIE ELEMENTARY SCHOO</v>
      </c>
      <c r="K1098" s="5" t="str">
        <f>VLOOKUP(I1098,Vlookups!A:D,3,FALSE)</f>
        <v>GRAND PR K8</v>
      </c>
      <c r="L1098" s="5" t="str">
        <f t="shared" si="405"/>
        <v>11</v>
      </c>
      <c r="M1098" s="5" t="str">
        <f t="shared" si="406"/>
        <v>880</v>
      </c>
      <c r="N1098" s="5" t="str">
        <f>VLOOKUP(M1098,Vlookups!G:I,2,FALSE)</f>
        <v>TECHNOLOGY</v>
      </c>
      <c r="O1098" s="5" t="str">
        <f>VLOOKUP(M1098,Vlookups!G:I,3,FALSE)</f>
        <v>CIO</v>
      </c>
      <c r="P1098" s="6">
        <f t="shared" si="407"/>
        <v>565.01</v>
      </c>
      <c r="Q1098" s="6">
        <f t="shared" si="408"/>
        <v>0</v>
      </c>
      <c r="R1098" s="6">
        <f t="shared" si="409"/>
        <v>565.01</v>
      </c>
      <c r="S1098" s="6">
        <f t="shared" si="410"/>
        <v>0</v>
      </c>
      <c r="T1098" s="6">
        <f t="shared" si="411"/>
        <v>-565.01</v>
      </c>
      <c r="U1098" t="s">
        <v>1141</v>
      </c>
      <c r="V1098" t="s">
        <v>464</v>
      </c>
      <c r="W1098" s="2">
        <v>565.01</v>
      </c>
      <c r="X1098" s="2">
        <v>0</v>
      </c>
      <c r="Y1098" s="2">
        <v>565.01</v>
      </c>
      <c r="Z1098" s="2">
        <v>0</v>
      </c>
      <c r="AA1098" s="2">
        <v>0</v>
      </c>
      <c r="AB1098" s="3">
        <v>-565.01</v>
      </c>
    </row>
    <row r="1099" spans="1:28">
      <c r="A1099" s="5" t="str">
        <f t="shared" si="398"/>
        <v>420</v>
      </c>
      <c r="B1099" s="5" t="str">
        <f>VLOOKUP(A1099,Vlookups!O:P,2,FALSE)</f>
        <v>LOCAL</v>
      </c>
      <c r="C1099" s="5" t="str">
        <f t="shared" si="399"/>
        <v>E</v>
      </c>
      <c r="D1099" s="5" t="str">
        <f t="shared" si="400"/>
        <v>11</v>
      </c>
      <c r="E1099" s="5" t="str">
        <f t="shared" si="401"/>
        <v>62--</v>
      </c>
      <c r="F1099" s="5" t="str">
        <f>VLOOKUP(E1099,Vlookups!K:M,3,FALSE)</f>
        <v>Op Exp</v>
      </c>
      <c r="G1099" s="5" t="str">
        <f t="shared" si="402"/>
        <v>6269</v>
      </c>
      <c r="H1099" s="5" t="str">
        <f t="shared" si="403"/>
        <v>RENTALS-OP LEASES</v>
      </c>
      <c r="I1099" s="5" t="str">
        <f t="shared" si="404"/>
        <v>011</v>
      </c>
      <c r="J1099" s="5" t="str">
        <f>VLOOKUP(I1099,Vlookups!A:D,2,FALSE)</f>
        <v>GRAND PRAIRIE MIDDLE SCHOOL</v>
      </c>
      <c r="K1099" s="5" t="str">
        <f>VLOOKUP(I1099,Vlookups!A:D,3,FALSE)</f>
        <v>GRAND PR K8</v>
      </c>
      <c r="L1099" s="5" t="str">
        <f t="shared" si="405"/>
        <v>11</v>
      </c>
      <c r="M1099" s="5" t="str">
        <f t="shared" si="406"/>
        <v>850</v>
      </c>
      <c r="N1099" s="5" t="str">
        <f>VLOOKUP(M1099,Vlookups!G:I,2,FALSE)</f>
        <v>DEPUTY SUPT ACADEMICS/STU SERV</v>
      </c>
      <c r="O1099" s="5" t="str">
        <f>VLOOKUP(M1099,Vlookups!G:I,3,FALSE)</f>
        <v>DSASS</v>
      </c>
      <c r="P1099" s="6">
        <f t="shared" si="407"/>
        <v>1500</v>
      </c>
      <c r="Q1099" s="6">
        <f t="shared" si="408"/>
        <v>0</v>
      </c>
      <c r="R1099" s="6">
        <f t="shared" si="409"/>
        <v>233.23</v>
      </c>
      <c r="S1099" s="6">
        <f t="shared" si="410"/>
        <v>0</v>
      </c>
      <c r="T1099" s="6">
        <f t="shared" si="411"/>
        <v>-1500</v>
      </c>
      <c r="U1099" t="s">
        <v>1142</v>
      </c>
      <c r="V1099" t="s">
        <v>464</v>
      </c>
      <c r="W1099" s="2">
        <v>1500</v>
      </c>
      <c r="X1099" s="2">
        <v>0</v>
      </c>
      <c r="Y1099" s="2">
        <v>233.23</v>
      </c>
      <c r="Z1099" s="2">
        <v>1266.77</v>
      </c>
      <c r="AA1099" s="2">
        <v>0</v>
      </c>
      <c r="AB1099" s="3">
        <v>-1500</v>
      </c>
    </row>
    <row r="1100" spans="1:28">
      <c r="A1100" s="5" t="str">
        <f t="shared" si="398"/>
        <v>420</v>
      </c>
      <c r="B1100" s="5" t="str">
        <f>VLOOKUP(A1100,Vlookups!O:P,2,FALSE)</f>
        <v>LOCAL</v>
      </c>
      <c r="C1100" s="5" t="str">
        <f t="shared" si="399"/>
        <v>E</v>
      </c>
      <c r="D1100" s="5" t="str">
        <f t="shared" si="400"/>
        <v>11</v>
      </c>
      <c r="E1100" s="5" t="str">
        <f t="shared" si="401"/>
        <v>62--</v>
      </c>
      <c r="F1100" s="5" t="str">
        <f>VLOOKUP(E1100,Vlookups!K:M,3,FALSE)</f>
        <v>Op Exp</v>
      </c>
      <c r="G1100" s="5" t="str">
        <f t="shared" si="402"/>
        <v>6269</v>
      </c>
      <c r="H1100" s="5" t="str">
        <f t="shared" si="403"/>
        <v>RENTALS-OP LEASES</v>
      </c>
      <c r="I1100" s="5" t="str">
        <f t="shared" si="404"/>
        <v>011</v>
      </c>
      <c r="J1100" s="5" t="str">
        <f>VLOOKUP(I1100,Vlookups!A:D,2,FALSE)</f>
        <v>GRAND PRAIRIE MIDDLE SCHOOL</v>
      </c>
      <c r="K1100" s="5" t="str">
        <f>VLOOKUP(I1100,Vlookups!A:D,3,FALSE)</f>
        <v>GRAND PR K8</v>
      </c>
      <c r="L1100" s="5" t="str">
        <f t="shared" si="405"/>
        <v>11</v>
      </c>
      <c r="M1100" s="5" t="str">
        <f t="shared" si="406"/>
        <v>880</v>
      </c>
      <c r="N1100" s="5" t="str">
        <f>VLOOKUP(M1100,Vlookups!G:I,2,FALSE)</f>
        <v>TECHNOLOGY</v>
      </c>
      <c r="O1100" s="5" t="str">
        <f>VLOOKUP(M1100,Vlookups!G:I,3,FALSE)</f>
        <v>CIO</v>
      </c>
      <c r="P1100" s="6">
        <f t="shared" si="407"/>
        <v>431.05</v>
      </c>
      <c r="Q1100" s="6">
        <f t="shared" si="408"/>
        <v>0</v>
      </c>
      <c r="R1100" s="6">
        <f t="shared" si="409"/>
        <v>431.05</v>
      </c>
      <c r="S1100" s="6">
        <f t="shared" si="410"/>
        <v>0</v>
      </c>
      <c r="T1100" s="6">
        <f t="shared" si="411"/>
        <v>-431.05</v>
      </c>
      <c r="U1100" t="s">
        <v>1143</v>
      </c>
      <c r="V1100" t="s">
        <v>464</v>
      </c>
      <c r="W1100" s="2">
        <v>431.05</v>
      </c>
      <c r="X1100" s="2">
        <v>0</v>
      </c>
      <c r="Y1100" s="2">
        <v>431.05</v>
      </c>
      <c r="Z1100" s="2">
        <v>0</v>
      </c>
      <c r="AA1100" s="2">
        <v>0</v>
      </c>
      <c r="AB1100" s="3">
        <v>-431.05</v>
      </c>
    </row>
    <row r="1101" spans="1:28">
      <c r="A1101" s="5" t="str">
        <f t="shared" si="398"/>
        <v>420</v>
      </c>
      <c r="B1101" s="5" t="str">
        <f>VLOOKUP(A1101,Vlookups!O:P,2,FALSE)</f>
        <v>LOCAL</v>
      </c>
      <c r="C1101" s="5" t="str">
        <f t="shared" si="399"/>
        <v>E</v>
      </c>
      <c r="D1101" s="5" t="str">
        <f t="shared" si="400"/>
        <v>11</v>
      </c>
      <c r="E1101" s="5" t="str">
        <f t="shared" si="401"/>
        <v>62--</v>
      </c>
      <c r="F1101" s="5" t="str">
        <f>VLOOKUP(E1101,Vlookups!K:M,3,FALSE)</f>
        <v>Op Exp</v>
      </c>
      <c r="G1101" s="5" t="str">
        <f t="shared" si="402"/>
        <v>6269</v>
      </c>
      <c r="H1101" s="5" t="str">
        <f t="shared" si="403"/>
        <v>RENTALS-OP LEASES</v>
      </c>
      <c r="I1101" s="5" t="str">
        <f t="shared" si="404"/>
        <v>012</v>
      </c>
      <c r="J1101" s="5" t="str">
        <f>VLOOKUP(I1101,Vlookups!A:D,2,FALSE)</f>
        <v>NORTH RICHLAND HILLS ELEMENTAR</v>
      </c>
      <c r="K1101" s="5" t="str">
        <f>VLOOKUP(I1101,Vlookups!A:D,3,FALSE)</f>
        <v>NORTH RICHLAND HILLS K8</v>
      </c>
      <c r="L1101" s="5" t="str">
        <f t="shared" si="405"/>
        <v>11</v>
      </c>
      <c r="M1101" s="5" t="str">
        <f t="shared" si="406"/>
        <v>850</v>
      </c>
      <c r="N1101" s="5" t="str">
        <f>VLOOKUP(M1101,Vlookups!G:I,2,FALSE)</f>
        <v>DEPUTY SUPT ACADEMICS/STU SERV</v>
      </c>
      <c r="O1101" s="5" t="str">
        <f>VLOOKUP(M1101,Vlookups!G:I,3,FALSE)</f>
        <v>DSASS</v>
      </c>
      <c r="P1101" s="6">
        <f t="shared" si="407"/>
        <v>1500</v>
      </c>
      <c r="Q1101" s="6">
        <f t="shared" si="408"/>
        <v>0</v>
      </c>
      <c r="R1101" s="6">
        <f t="shared" si="409"/>
        <v>304.77999999999997</v>
      </c>
      <c r="S1101" s="6">
        <f t="shared" si="410"/>
        <v>0</v>
      </c>
      <c r="T1101" s="6">
        <f t="shared" si="411"/>
        <v>-1500</v>
      </c>
      <c r="U1101" t="s">
        <v>1144</v>
      </c>
      <c r="V1101" t="s">
        <v>464</v>
      </c>
      <c r="W1101" s="2">
        <v>1500</v>
      </c>
      <c r="X1101" s="2">
        <v>0</v>
      </c>
      <c r="Y1101" s="2">
        <v>304.77999999999997</v>
      </c>
      <c r="Z1101" s="2">
        <v>1195.22</v>
      </c>
      <c r="AA1101" s="2">
        <v>0</v>
      </c>
      <c r="AB1101" s="3">
        <v>-1500</v>
      </c>
    </row>
    <row r="1102" spans="1:28">
      <c r="A1102" s="5" t="str">
        <f t="shared" si="398"/>
        <v>420</v>
      </c>
      <c r="B1102" s="5" t="str">
        <f>VLOOKUP(A1102,Vlookups!O:P,2,FALSE)</f>
        <v>LOCAL</v>
      </c>
      <c r="C1102" s="5" t="str">
        <f t="shared" si="399"/>
        <v>E</v>
      </c>
      <c r="D1102" s="5" t="str">
        <f t="shared" si="400"/>
        <v>11</v>
      </c>
      <c r="E1102" s="5" t="str">
        <f t="shared" si="401"/>
        <v>62--</v>
      </c>
      <c r="F1102" s="5" t="str">
        <f>VLOOKUP(E1102,Vlookups!K:M,3,FALSE)</f>
        <v>Op Exp</v>
      </c>
      <c r="G1102" s="5" t="str">
        <f t="shared" si="402"/>
        <v>6269</v>
      </c>
      <c r="H1102" s="5" t="str">
        <f t="shared" si="403"/>
        <v>RENTALS-OP LEASES</v>
      </c>
      <c r="I1102" s="5" t="str">
        <f t="shared" si="404"/>
        <v>012</v>
      </c>
      <c r="J1102" s="5" t="str">
        <f>VLOOKUP(I1102,Vlookups!A:D,2,FALSE)</f>
        <v>NORTH RICHLAND HILLS ELEMENTAR</v>
      </c>
      <c r="K1102" s="5" t="str">
        <f>VLOOKUP(I1102,Vlookups!A:D,3,FALSE)</f>
        <v>NORTH RICHLAND HILLS K8</v>
      </c>
      <c r="L1102" s="5" t="str">
        <f t="shared" si="405"/>
        <v>11</v>
      </c>
      <c r="M1102" s="5" t="str">
        <f t="shared" si="406"/>
        <v>880</v>
      </c>
      <c r="N1102" s="5" t="str">
        <f>VLOOKUP(M1102,Vlookups!G:I,2,FALSE)</f>
        <v>TECHNOLOGY</v>
      </c>
      <c r="O1102" s="5" t="str">
        <f>VLOOKUP(M1102,Vlookups!G:I,3,FALSE)</f>
        <v>CIO</v>
      </c>
      <c r="P1102" s="6">
        <f t="shared" si="407"/>
        <v>528.26</v>
      </c>
      <c r="Q1102" s="6">
        <f t="shared" si="408"/>
        <v>0</v>
      </c>
      <c r="R1102" s="6">
        <f t="shared" si="409"/>
        <v>528.26</v>
      </c>
      <c r="S1102" s="6">
        <f t="shared" si="410"/>
        <v>0</v>
      </c>
      <c r="T1102" s="6">
        <f t="shared" si="411"/>
        <v>-528.26</v>
      </c>
      <c r="U1102" t="s">
        <v>1145</v>
      </c>
      <c r="V1102" t="s">
        <v>464</v>
      </c>
      <c r="W1102" s="2">
        <v>528.26</v>
      </c>
      <c r="X1102" s="2">
        <v>0</v>
      </c>
      <c r="Y1102" s="2">
        <v>528.26</v>
      </c>
      <c r="Z1102" s="2">
        <v>0</v>
      </c>
      <c r="AA1102" s="2">
        <v>0</v>
      </c>
      <c r="AB1102" s="3">
        <v>-528.26</v>
      </c>
    </row>
    <row r="1103" spans="1:28">
      <c r="A1103" s="5" t="str">
        <f t="shared" si="398"/>
        <v>420</v>
      </c>
      <c r="B1103" s="5" t="str">
        <f>VLOOKUP(A1103,Vlookups!O:P,2,FALSE)</f>
        <v>LOCAL</v>
      </c>
      <c r="C1103" s="5" t="str">
        <f t="shared" si="399"/>
        <v>E</v>
      </c>
      <c r="D1103" s="5" t="str">
        <f t="shared" si="400"/>
        <v>11</v>
      </c>
      <c r="E1103" s="5" t="str">
        <f t="shared" si="401"/>
        <v>62--</v>
      </c>
      <c r="F1103" s="5" t="str">
        <f>VLOOKUP(E1103,Vlookups!K:M,3,FALSE)</f>
        <v>Op Exp</v>
      </c>
      <c r="G1103" s="5" t="str">
        <f t="shared" si="402"/>
        <v>6269</v>
      </c>
      <c r="H1103" s="5" t="str">
        <f t="shared" si="403"/>
        <v>RENTALS-OP LEASES</v>
      </c>
      <c r="I1103" s="5" t="str">
        <f t="shared" si="404"/>
        <v>013</v>
      </c>
      <c r="J1103" s="5" t="str">
        <f>VLOOKUP(I1103,Vlookups!A:D,2,FALSE)</f>
        <v>NORTH RICHLAND HILLS MIDDLE SC</v>
      </c>
      <c r="K1103" s="5" t="str">
        <f>VLOOKUP(I1103,Vlookups!A:D,3,FALSE)</f>
        <v>NORTH RICHLAND HILLS K8</v>
      </c>
      <c r="L1103" s="5" t="str">
        <f t="shared" si="405"/>
        <v>11</v>
      </c>
      <c r="M1103" s="5" t="str">
        <f t="shared" si="406"/>
        <v>850</v>
      </c>
      <c r="N1103" s="5" t="str">
        <f>VLOOKUP(M1103,Vlookups!G:I,2,FALSE)</f>
        <v>DEPUTY SUPT ACADEMICS/STU SERV</v>
      </c>
      <c r="O1103" s="5" t="str">
        <f>VLOOKUP(M1103,Vlookups!G:I,3,FALSE)</f>
        <v>DSASS</v>
      </c>
      <c r="P1103" s="6">
        <f t="shared" si="407"/>
        <v>1500</v>
      </c>
      <c r="Q1103" s="6">
        <f t="shared" si="408"/>
        <v>0</v>
      </c>
      <c r="R1103" s="6">
        <f t="shared" si="409"/>
        <v>233.23</v>
      </c>
      <c r="S1103" s="6">
        <f t="shared" si="410"/>
        <v>0</v>
      </c>
      <c r="T1103" s="6">
        <f t="shared" si="411"/>
        <v>-1500</v>
      </c>
      <c r="U1103" t="s">
        <v>1146</v>
      </c>
      <c r="V1103" t="s">
        <v>464</v>
      </c>
      <c r="W1103" s="2">
        <v>1500</v>
      </c>
      <c r="X1103" s="2">
        <v>0</v>
      </c>
      <c r="Y1103" s="2">
        <v>233.23</v>
      </c>
      <c r="Z1103" s="2">
        <v>1266.77</v>
      </c>
      <c r="AA1103" s="2">
        <v>0</v>
      </c>
      <c r="AB1103" s="3">
        <v>-1500</v>
      </c>
    </row>
    <row r="1104" spans="1:28">
      <c r="A1104" s="5" t="str">
        <f t="shared" si="398"/>
        <v>420</v>
      </c>
      <c r="B1104" s="5" t="str">
        <f>VLOOKUP(A1104,Vlookups!O:P,2,FALSE)</f>
        <v>LOCAL</v>
      </c>
      <c r="C1104" s="5" t="str">
        <f t="shared" si="399"/>
        <v>E</v>
      </c>
      <c r="D1104" s="5" t="str">
        <f t="shared" si="400"/>
        <v>11</v>
      </c>
      <c r="E1104" s="5" t="str">
        <f t="shared" si="401"/>
        <v>62--</v>
      </c>
      <c r="F1104" s="5" t="str">
        <f>VLOOKUP(E1104,Vlookups!K:M,3,FALSE)</f>
        <v>Op Exp</v>
      </c>
      <c r="G1104" s="5" t="str">
        <f t="shared" si="402"/>
        <v>6269</v>
      </c>
      <c r="H1104" s="5" t="str">
        <f t="shared" si="403"/>
        <v>RENTALS-OP LEASES</v>
      </c>
      <c r="I1104" s="5" t="str">
        <f t="shared" si="404"/>
        <v>013</v>
      </c>
      <c r="J1104" s="5" t="str">
        <f>VLOOKUP(I1104,Vlookups!A:D,2,FALSE)</f>
        <v>NORTH RICHLAND HILLS MIDDLE SC</v>
      </c>
      <c r="K1104" s="5" t="str">
        <f>VLOOKUP(I1104,Vlookups!A:D,3,FALSE)</f>
        <v>NORTH RICHLAND HILLS K8</v>
      </c>
      <c r="L1104" s="5" t="str">
        <f t="shared" si="405"/>
        <v>11</v>
      </c>
      <c r="M1104" s="5" t="str">
        <f t="shared" si="406"/>
        <v>880</v>
      </c>
      <c r="N1104" s="5" t="str">
        <f>VLOOKUP(M1104,Vlookups!G:I,2,FALSE)</f>
        <v>TECHNOLOGY</v>
      </c>
      <c r="O1104" s="5" t="str">
        <f>VLOOKUP(M1104,Vlookups!G:I,3,FALSE)</f>
        <v>CIO</v>
      </c>
      <c r="P1104" s="6">
        <f t="shared" si="407"/>
        <v>416.2</v>
      </c>
      <c r="Q1104" s="6">
        <f t="shared" si="408"/>
        <v>0</v>
      </c>
      <c r="R1104" s="6">
        <f t="shared" si="409"/>
        <v>416.2</v>
      </c>
      <c r="S1104" s="6">
        <f t="shared" si="410"/>
        <v>0</v>
      </c>
      <c r="T1104" s="6">
        <f t="shared" si="411"/>
        <v>-416.2</v>
      </c>
      <c r="U1104" t="s">
        <v>1147</v>
      </c>
      <c r="V1104" t="s">
        <v>464</v>
      </c>
      <c r="W1104" s="2">
        <v>416.2</v>
      </c>
      <c r="X1104" s="2">
        <v>0</v>
      </c>
      <c r="Y1104" s="2">
        <v>416.2</v>
      </c>
      <c r="Z1104" s="2">
        <v>0</v>
      </c>
      <c r="AA1104" s="2">
        <v>0</v>
      </c>
      <c r="AB1104" s="3">
        <v>-416.2</v>
      </c>
    </row>
    <row r="1105" spans="1:28">
      <c r="A1105" s="5" t="str">
        <f t="shared" si="398"/>
        <v>420</v>
      </c>
      <c r="B1105" s="5" t="str">
        <f>VLOOKUP(A1105,Vlookups!O:P,2,FALSE)</f>
        <v>LOCAL</v>
      </c>
      <c r="C1105" s="5" t="str">
        <f t="shared" si="399"/>
        <v>E</v>
      </c>
      <c r="D1105" s="5" t="str">
        <f t="shared" si="400"/>
        <v>11</v>
      </c>
      <c r="E1105" s="5" t="str">
        <f t="shared" si="401"/>
        <v>62--</v>
      </c>
      <c r="F1105" s="5" t="str">
        <f>VLOOKUP(E1105,Vlookups!K:M,3,FALSE)</f>
        <v>Op Exp</v>
      </c>
      <c r="G1105" s="5" t="str">
        <f t="shared" si="402"/>
        <v>6269</v>
      </c>
      <c r="H1105" s="5" t="str">
        <f t="shared" si="403"/>
        <v>RENTALS-OP LEASES</v>
      </c>
      <c r="I1105" s="5" t="str">
        <f t="shared" si="404"/>
        <v>014</v>
      </c>
      <c r="J1105" s="5" t="str">
        <f>VLOOKUP(I1105,Vlookups!A:D,2,FALSE)</f>
        <v>KATY ELEMENTARY SCHOOL</v>
      </c>
      <c r="K1105" s="5" t="str">
        <f>VLOOKUP(I1105,Vlookups!A:D,3,FALSE)</f>
        <v>KATY K8</v>
      </c>
      <c r="L1105" s="5" t="str">
        <f t="shared" si="405"/>
        <v>11</v>
      </c>
      <c r="M1105" s="5" t="str">
        <f t="shared" si="406"/>
        <v>850</v>
      </c>
      <c r="N1105" s="5" t="str">
        <f>VLOOKUP(M1105,Vlookups!G:I,2,FALSE)</f>
        <v>DEPUTY SUPT ACADEMICS/STU SERV</v>
      </c>
      <c r="O1105" s="5" t="str">
        <f>VLOOKUP(M1105,Vlookups!G:I,3,FALSE)</f>
        <v>DSASS</v>
      </c>
      <c r="P1105" s="6">
        <f t="shared" si="407"/>
        <v>211.49</v>
      </c>
      <c r="Q1105" s="6">
        <f t="shared" si="408"/>
        <v>0</v>
      </c>
      <c r="R1105" s="6">
        <f t="shared" si="409"/>
        <v>211.49</v>
      </c>
      <c r="S1105" s="6">
        <f t="shared" si="410"/>
        <v>0</v>
      </c>
      <c r="T1105" s="6">
        <f t="shared" si="411"/>
        <v>-211.49</v>
      </c>
      <c r="U1105" t="s">
        <v>1148</v>
      </c>
      <c r="V1105" t="s">
        <v>464</v>
      </c>
      <c r="W1105" s="2">
        <v>211.49</v>
      </c>
      <c r="X1105" s="2">
        <v>0</v>
      </c>
      <c r="Y1105" s="2">
        <v>211.49</v>
      </c>
      <c r="Z1105" s="2">
        <v>0</v>
      </c>
      <c r="AA1105" s="2">
        <v>0</v>
      </c>
      <c r="AB1105" s="3">
        <v>-211.49</v>
      </c>
    </row>
    <row r="1106" spans="1:28">
      <c r="A1106" s="5" t="str">
        <f t="shared" si="398"/>
        <v>420</v>
      </c>
      <c r="B1106" s="5" t="str">
        <f>VLOOKUP(A1106,Vlookups!O:P,2,FALSE)</f>
        <v>LOCAL</v>
      </c>
      <c r="C1106" s="5" t="str">
        <f t="shared" si="399"/>
        <v>E</v>
      </c>
      <c r="D1106" s="5" t="str">
        <f t="shared" si="400"/>
        <v>11</v>
      </c>
      <c r="E1106" s="5" t="str">
        <f t="shared" si="401"/>
        <v>62--</v>
      </c>
      <c r="F1106" s="5" t="str">
        <f>VLOOKUP(E1106,Vlookups!K:M,3,FALSE)</f>
        <v>Op Exp</v>
      </c>
      <c r="G1106" s="5" t="str">
        <f t="shared" si="402"/>
        <v>6269</v>
      </c>
      <c r="H1106" s="5" t="str">
        <f t="shared" si="403"/>
        <v>RENTALS-OP LEASES</v>
      </c>
      <c r="I1106" s="5" t="str">
        <f t="shared" si="404"/>
        <v>014</v>
      </c>
      <c r="J1106" s="5" t="str">
        <f>VLOOKUP(I1106,Vlookups!A:D,2,FALSE)</f>
        <v>KATY ELEMENTARY SCHOOL</v>
      </c>
      <c r="K1106" s="5" t="str">
        <f>VLOOKUP(I1106,Vlookups!A:D,3,FALSE)</f>
        <v>KATY K8</v>
      </c>
      <c r="L1106" s="5" t="str">
        <f t="shared" si="405"/>
        <v>11</v>
      </c>
      <c r="M1106" s="5" t="str">
        <f t="shared" si="406"/>
        <v>880</v>
      </c>
      <c r="N1106" s="5" t="str">
        <f>VLOOKUP(M1106,Vlookups!G:I,2,FALSE)</f>
        <v>TECHNOLOGY</v>
      </c>
      <c r="O1106" s="5" t="str">
        <f>VLOOKUP(M1106,Vlookups!G:I,3,FALSE)</f>
        <v>CIO</v>
      </c>
      <c r="P1106" s="6">
        <f t="shared" si="407"/>
        <v>316.20999999999998</v>
      </c>
      <c r="Q1106" s="6">
        <f t="shared" si="408"/>
        <v>0</v>
      </c>
      <c r="R1106" s="6">
        <f t="shared" si="409"/>
        <v>316.20999999999998</v>
      </c>
      <c r="S1106" s="6">
        <f t="shared" si="410"/>
        <v>0</v>
      </c>
      <c r="T1106" s="6">
        <f t="shared" si="411"/>
        <v>-316.20999999999998</v>
      </c>
      <c r="U1106" t="s">
        <v>1149</v>
      </c>
      <c r="V1106" t="s">
        <v>464</v>
      </c>
      <c r="W1106" s="2">
        <v>316.20999999999998</v>
      </c>
      <c r="X1106" s="2">
        <v>0</v>
      </c>
      <c r="Y1106" s="2">
        <v>316.20999999999998</v>
      </c>
      <c r="Z1106" s="2">
        <v>0</v>
      </c>
      <c r="AA1106" s="2">
        <v>0</v>
      </c>
      <c r="AB1106" s="3">
        <v>-316.20999999999998</v>
      </c>
    </row>
    <row r="1107" spans="1:28">
      <c r="A1107" s="5" t="str">
        <f t="shared" si="398"/>
        <v>420</v>
      </c>
      <c r="B1107" s="5" t="str">
        <f>VLOOKUP(A1107,Vlookups!O:P,2,FALSE)</f>
        <v>LOCAL</v>
      </c>
      <c r="C1107" s="5" t="str">
        <f t="shared" si="399"/>
        <v>E</v>
      </c>
      <c r="D1107" s="5" t="str">
        <f t="shared" si="400"/>
        <v>11</v>
      </c>
      <c r="E1107" s="5" t="str">
        <f t="shared" si="401"/>
        <v>62--</v>
      </c>
      <c r="F1107" s="5" t="str">
        <f>VLOOKUP(E1107,Vlookups!K:M,3,FALSE)</f>
        <v>Op Exp</v>
      </c>
      <c r="G1107" s="5" t="str">
        <f t="shared" si="402"/>
        <v>6269</v>
      </c>
      <c r="H1107" s="5" t="str">
        <f t="shared" si="403"/>
        <v>RENTALS-OP LEASES</v>
      </c>
      <c r="I1107" s="5" t="str">
        <f t="shared" si="404"/>
        <v>015</v>
      </c>
      <c r="J1107" s="5" t="str">
        <f>VLOOKUP(I1107,Vlookups!A:D,2,FALSE)</f>
        <v>KATY MIDDLE SCHOOL</v>
      </c>
      <c r="K1107" s="5" t="str">
        <f>VLOOKUP(I1107,Vlookups!A:D,3,FALSE)</f>
        <v>KATY K8</v>
      </c>
      <c r="L1107" s="5" t="str">
        <f t="shared" si="405"/>
        <v>11</v>
      </c>
      <c r="M1107" s="5" t="str">
        <f t="shared" si="406"/>
        <v>850</v>
      </c>
      <c r="N1107" s="5" t="str">
        <f>VLOOKUP(M1107,Vlookups!G:I,2,FALSE)</f>
        <v>DEPUTY SUPT ACADEMICS/STU SERV</v>
      </c>
      <c r="O1107" s="5" t="str">
        <f>VLOOKUP(M1107,Vlookups!G:I,3,FALSE)</f>
        <v>DSASS</v>
      </c>
      <c r="P1107" s="6">
        <f t="shared" si="407"/>
        <v>104.17</v>
      </c>
      <c r="Q1107" s="6">
        <f t="shared" si="408"/>
        <v>0</v>
      </c>
      <c r="R1107" s="6">
        <f t="shared" si="409"/>
        <v>104.17</v>
      </c>
      <c r="S1107" s="6">
        <f t="shared" si="410"/>
        <v>0</v>
      </c>
      <c r="T1107" s="6">
        <f t="shared" si="411"/>
        <v>-104.17</v>
      </c>
      <c r="U1107" t="s">
        <v>1150</v>
      </c>
      <c r="V1107" t="s">
        <v>464</v>
      </c>
      <c r="W1107" s="2">
        <v>104.17</v>
      </c>
      <c r="X1107" s="2">
        <v>0</v>
      </c>
      <c r="Y1107" s="2">
        <v>104.17</v>
      </c>
      <c r="Z1107" s="2">
        <v>0</v>
      </c>
      <c r="AA1107" s="2">
        <v>0</v>
      </c>
      <c r="AB1107" s="3">
        <v>-104.17</v>
      </c>
    </row>
    <row r="1108" spans="1:28">
      <c r="A1108" s="5" t="str">
        <f t="shared" si="398"/>
        <v>420</v>
      </c>
      <c r="B1108" s="5" t="str">
        <f>VLOOKUP(A1108,Vlookups!O:P,2,FALSE)</f>
        <v>LOCAL</v>
      </c>
      <c r="C1108" s="5" t="str">
        <f t="shared" si="399"/>
        <v>E</v>
      </c>
      <c r="D1108" s="5" t="str">
        <f t="shared" si="400"/>
        <v>11</v>
      </c>
      <c r="E1108" s="5" t="str">
        <f t="shared" si="401"/>
        <v>62--</v>
      </c>
      <c r="F1108" s="5" t="str">
        <f>VLOOKUP(E1108,Vlookups!K:M,3,FALSE)</f>
        <v>Op Exp</v>
      </c>
      <c r="G1108" s="5" t="str">
        <f t="shared" si="402"/>
        <v>6269</v>
      </c>
      <c r="H1108" s="5" t="str">
        <f t="shared" si="403"/>
        <v>RENTALS-OP LEASES</v>
      </c>
      <c r="I1108" s="5" t="str">
        <f t="shared" si="404"/>
        <v>015</v>
      </c>
      <c r="J1108" s="5" t="str">
        <f>VLOOKUP(I1108,Vlookups!A:D,2,FALSE)</f>
        <v>KATY MIDDLE SCHOOL</v>
      </c>
      <c r="K1108" s="5" t="str">
        <f>VLOOKUP(I1108,Vlookups!A:D,3,FALSE)</f>
        <v>KATY K8</v>
      </c>
      <c r="L1108" s="5" t="str">
        <f t="shared" si="405"/>
        <v>11</v>
      </c>
      <c r="M1108" s="5" t="str">
        <f t="shared" si="406"/>
        <v>880</v>
      </c>
      <c r="N1108" s="5" t="str">
        <f>VLOOKUP(M1108,Vlookups!G:I,2,FALSE)</f>
        <v>TECHNOLOGY</v>
      </c>
      <c r="O1108" s="5" t="str">
        <f>VLOOKUP(M1108,Vlookups!G:I,3,FALSE)</f>
        <v>CIO</v>
      </c>
      <c r="P1108" s="6">
        <f t="shared" si="407"/>
        <v>155.75</v>
      </c>
      <c r="Q1108" s="6">
        <f t="shared" si="408"/>
        <v>0</v>
      </c>
      <c r="R1108" s="6">
        <f t="shared" si="409"/>
        <v>155.75</v>
      </c>
      <c r="S1108" s="6">
        <f t="shared" si="410"/>
        <v>0</v>
      </c>
      <c r="T1108" s="6">
        <f t="shared" si="411"/>
        <v>-155.75</v>
      </c>
      <c r="U1108" t="s">
        <v>1151</v>
      </c>
      <c r="V1108" t="s">
        <v>464</v>
      </c>
      <c r="W1108" s="2">
        <v>155.75</v>
      </c>
      <c r="X1108" s="2">
        <v>0</v>
      </c>
      <c r="Y1108" s="2">
        <v>155.75</v>
      </c>
      <c r="Z1108" s="2">
        <v>0</v>
      </c>
      <c r="AA1108" s="2">
        <v>0</v>
      </c>
      <c r="AB1108" s="3">
        <v>-155.75</v>
      </c>
    </row>
    <row r="1109" spans="1:28">
      <c r="A1109" s="5" t="str">
        <f t="shared" si="398"/>
        <v>420</v>
      </c>
      <c r="B1109" s="5" t="str">
        <f>VLOOKUP(A1109,Vlookups!O:P,2,FALSE)</f>
        <v>LOCAL</v>
      </c>
      <c r="C1109" s="5" t="str">
        <f t="shared" si="399"/>
        <v>E</v>
      </c>
      <c r="D1109" s="5" t="str">
        <f t="shared" si="400"/>
        <v>11</v>
      </c>
      <c r="E1109" s="5" t="str">
        <f t="shared" si="401"/>
        <v>62--</v>
      </c>
      <c r="F1109" s="5" t="str">
        <f>VLOOKUP(E1109,Vlookups!K:M,3,FALSE)</f>
        <v>Op Exp</v>
      </c>
      <c r="G1109" s="5" t="str">
        <f t="shared" si="402"/>
        <v>6269</v>
      </c>
      <c r="H1109" s="5" t="str">
        <f t="shared" si="403"/>
        <v>RENTALS-OP LEASES</v>
      </c>
      <c r="I1109" s="5" t="str">
        <f t="shared" si="404"/>
        <v>016</v>
      </c>
      <c r="J1109" s="5" t="str">
        <f>VLOOKUP(I1109,Vlookups!A:D,2,FALSE)</f>
        <v>WESTPARK ELEMENTARY SCHOOL</v>
      </c>
      <c r="K1109" s="5" t="str">
        <f>VLOOKUP(I1109,Vlookups!A:D,3,FALSE)</f>
        <v>WESTPARK K8</v>
      </c>
      <c r="L1109" s="5" t="str">
        <f t="shared" si="405"/>
        <v>11</v>
      </c>
      <c r="M1109" s="5" t="str">
        <f t="shared" si="406"/>
        <v>850</v>
      </c>
      <c r="N1109" s="5" t="str">
        <f>VLOOKUP(M1109,Vlookups!G:I,2,FALSE)</f>
        <v>DEPUTY SUPT ACADEMICS/STU SERV</v>
      </c>
      <c r="O1109" s="5" t="str">
        <f>VLOOKUP(M1109,Vlookups!G:I,3,FALSE)</f>
        <v>DSASS</v>
      </c>
      <c r="P1109" s="6">
        <f t="shared" si="407"/>
        <v>211.49</v>
      </c>
      <c r="Q1109" s="6">
        <f t="shared" si="408"/>
        <v>0</v>
      </c>
      <c r="R1109" s="6">
        <f t="shared" si="409"/>
        <v>211.49</v>
      </c>
      <c r="S1109" s="6">
        <f t="shared" si="410"/>
        <v>0</v>
      </c>
      <c r="T1109" s="6">
        <f t="shared" si="411"/>
        <v>-211.49</v>
      </c>
      <c r="U1109" t="s">
        <v>1152</v>
      </c>
      <c r="V1109" t="s">
        <v>464</v>
      </c>
      <c r="W1109" s="2">
        <v>211.49</v>
      </c>
      <c r="X1109" s="2">
        <v>0</v>
      </c>
      <c r="Y1109" s="2">
        <v>211.49</v>
      </c>
      <c r="Z1109" s="2">
        <v>0</v>
      </c>
      <c r="AA1109" s="2">
        <v>0</v>
      </c>
      <c r="AB1109" s="3">
        <v>-211.49</v>
      </c>
    </row>
    <row r="1110" spans="1:28">
      <c r="A1110" s="5" t="str">
        <f t="shared" si="398"/>
        <v>420</v>
      </c>
      <c r="B1110" s="5" t="str">
        <f>VLOOKUP(A1110,Vlookups!O:P,2,FALSE)</f>
        <v>LOCAL</v>
      </c>
      <c r="C1110" s="5" t="str">
        <f t="shared" si="399"/>
        <v>E</v>
      </c>
      <c r="D1110" s="5" t="str">
        <f t="shared" si="400"/>
        <v>11</v>
      </c>
      <c r="E1110" s="5" t="str">
        <f t="shared" si="401"/>
        <v>62--</v>
      </c>
      <c r="F1110" s="5" t="str">
        <f>VLOOKUP(E1110,Vlookups!K:M,3,FALSE)</f>
        <v>Op Exp</v>
      </c>
      <c r="G1110" s="5" t="str">
        <f t="shared" si="402"/>
        <v>6269</v>
      </c>
      <c r="H1110" s="5" t="str">
        <f t="shared" si="403"/>
        <v>RENTALS-OP LEASES</v>
      </c>
      <c r="I1110" s="5" t="str">
        <f t="shared" si="404"/>
        <v>016</v>
      </c>
      <c r="J1110" s="5" t="str">
        <f>VLOOKUP(I1110,Vlookups!A:D,2,FALSE)</f>
        <v>WESTPARK ELEMENTARY SCHOOL</v>
      </c>
      <c r="K1110" s="5" t="str">
        <f>VLOOKUP(I1110,Vlookups!A:D,3,FALSE)</f>
        <v>WESTPARK K8</v>
      </c>
      <c r="L1110" s="5" t="str">
        <f t="shared" si="405"/>
        <v>11</v>
      </c>
      <c r="M1110" s="5" t="str">
        <f t="shared" si="406"/>
        <v>880</v>
      </c>
      <c r="N1110" s="5" t="str">
        <f>VLOOKUP(M1110,Vlookups!G:I,2,FALSE)</f>
        <v>TECHNOLOGY</v>
      </c>
      <c r="O1110" s="5" t="str">
        <f>VLOOKUP(M1110,Vlookups!G:I,3,FALSE)</f>
        <v>CIO</v>
      </c>
      <c r="P1110" s="6">
        <f t="shared" si="407"/>
        <v>316.20999999999998</v>
      </c>
      <c r="Q1110" s="6">
        <f t="shared" si="408"/>
        <v>0</v>
      </c>
      <c r="R1110" s="6">
        <f t="shared" si="409"/>
        <v>316.20999999999998</v>
      </c>
      <c r="S1110" s="6">
        <f t="shared" si="410"/>
        <v>0</v>
      </c>
      <c r="T1110" s="6">
        <f t="shared" si="411"/>
        <v>-316.20999999999998</v>
      </c>
      <c r="U1110" t="s">
        <v>1153</v>
      </c>
      <c r="V1110" t="s">
        <v>464</v>
      </c>
      <c r="W1110" s="2">
        <v>316.20999999999998</v>
      </c>
      <c r="X1110" s="2">
        <v>0</v>
      </c>
      <c r="Y1110" s="2">
        <v>316.20999999999998</v>
      </c>
      <c r="Z1110" s="2">
        <v>0</v>
      </c>
      <c r="AA1110" s="2">
        <v>0</v>
      </c>
      <c r="AB1110" s="3">
        <v>-316.20999999999998</v>
      </c>
    </row>
    <row r="1111" spans="1:28">
      <c r="A1111" s="5" t="str">
        <f t="shared" si="398"/>
        <v>420</v>
      </c>
      <c r="B1111" s="5" t="str">
        <f>VLOOKUP(A1111,Vlookups!O:P,2,FALSE)</f>
        <v>LOCAL</v>
      </c>
      <c r="C1111" s="5" t="str">
        <f t="shared" si="399"/>
        <v>E</v>
      </c>
      <c r="D1111" s="5" t="str">
        <f t="shared" si="400"/>
        <v>11</v>
      </c>
      <c r="E1111" s="5" t="str">
        <f t="shared" si="401"/>
        <v>62--</v>
      </c>
      <c r="F1111" s="5" t="str">
        <f>VLOOKUP(E1111,Vlookups!K:M,3,FALSE)</f>
        <v>Op Exp</v>
      </c>
      <c r="G1111" s="5" t="str">
        <f t="shared" si="402"/>
        <v>6269</v>
      </c>
      <c r="H1111" s="5" t="str">
        <f t="shared" si="403"/>
        <v>RENTALS-OP LEASES</v>
      </c>
      <c r="I1111" s="5" t="str">
        <f t="shared" si="404"/>
        <v>017</v>
      </c>
      <c r="J1111" s="5" t="str">
        <f>VLOOKUP(I1111,Vlookups!A:D,2,FALSE)</f>
        <v>WESTPARK MIDDLE SCHOOL</v>
      </c>
      <c r="K1111" s="5" t="str">
        <f>VLOOKUP(I1111,Vlookups!A:D,3,FALSE)</f>
        <v>WESTPARK K8</v>
      </c>
      <c r="L1111" s="5" t="str">
        <f t="shared" si="405"/>
        <v>11</v>
      </c>
      <c r="M1111" s="5" t="str">
        <f t="shared" si="406"/>
        <v>850</v>
      </c>
      <c r="N1111" s="5" t="str">
        <f>VLOOKUP(M1111,Vlookups!G:I,2,FALSE)</f>
        <v>DEPUTY SUPT ACADEMICS/STU SERV</v>
      </c>
      <c r="O1111" s="5" t="str">
        <f>VLOOKUP(M1111,Vlookups!G:I,3,FALSE)</f>
        <v>DSASS</v>
      </c>
      <c r="P1111" s="6">
        <f t="shared" si="407"/>
        <v>104.17</v>
      </c>
      <c r="Q1111" s="6">
        <f t="shared" si="408"/>
        <v>0</v>
      </c>
      <c r="R1111" s="6">
        <f t="shared" si="409"/>
        <v>104.17</v>
      </c>
      <c r="S1111" s="6">
        <f t="shared" si="410"/>
        <v>0</v>
      </c>
      <c r="T1111" s="6">
        <f t="shared" si="411"/>
        <v>-104.17</v>
      </c>
      <c r="U1111" t="s">
        <v>1154</v>
      </c>
      <c r="V1111" t="s">
        <v>464</v>
      </c>
      <c r="W1111" s="2">
        <v>104.17</v>
      </c>
      <c r="X1111" s="2">
        <v>0</v>
      </c>
      <c r="Y1111" s="2">
        <v>104.17</v>
      </c>
      <c r="Z1111" s="2">
        <v>0</v>
      </c>
      <c r="AA1111" s="2">
        <v>0</v>
      </c>
      <c r="AB1111" s="3">
        <v>-104.17</v>
      </c>
    </row>
    <row r="1112" spans="1:28">
      <c r="A1112" s="5" t="str">
        <f t="shared" si="398"/>
        <v>420</v>
      </c>
      <c r="B1112" s="5" t="str">
        <f>VLOOKUP(A1112,Vlookups!O:P,2,FALSE)</f>
        <v>LOCAL</v>
      </c>
      <c r="C1112" s="5" t="str">
        <f t="shared" si="399"/>
        <v>E</v>
      </c>
      <c r="D1112" s="5" t="str">
        <f t="shared" si="400"/>
        <v>11</v>
      </c>
      <c r="E1112" s="5" t="str">
        <f t="shared" si="401"/>
        <v>62--</v>
      </c>
      <c r="F1112" s="5" t="str">
        <f>VLOOKUP(E1112,Vlookups!K:M,3,FALSE)</f>
        <v>Op Exp</v>
      </c>
      <c r="G1112" s="5" t="str">
        <f t="shared" si="402"/>
        <v>6269</v>
      </c>
      <c r="H1112" s="5" t="str">
        <f t="shared" si="403"/>
        <v>RENTALS-OP LEASES</v>
      </c>
      <c r="I1112" s="5" t="str">
        <f t="shared" si="404"/>
        <v>017</v>
      </c>
      <c r="J1112" s="5" t="str">
        <f>VLOOKUP(I1112,Vlookups!A:D,2,FALSE)</f>
        <v>WESTPARK MIDDLE SCHOOL</v>
      </c>
      <c r="K1112" s="5" t="str">
        <f>VLOOKUP(I1112,Vlookups!A:D,3,FALSE)</f>
        <v>WESTPARK K8</v>
      </c>
      <c r="L1112" s="5" t="str">
        <f t="shared" si="405"/>
        <v>11</v>
      </c>
      <c r="M1112" s="5" t="str">
        <f t="shared" si="406"/>
        <v>880</v>
      </c>
      <c r="N1112" s="5" t="str">
        <f>VLOOKUP(M1112,Vlookups!G:I,2,FALSE)</f>
        <v>TECHNOLOGY</v>
      </c>
      <c r="O1112" s="5" t="str">
        <f>VLOOKUP(M1112,Vlookups!G:I,3,FALSE)</f>
        <v>CIO</v>
      </c>
      <c r="P1112" s="6">
        <f t="shared" si="407"/>
        <v>155.75</v>
      </c>
      <c r="Q1112" s="6">
        <f t="shared" si="408"/>
        <v>0</v>
      </c>
      <c r="R1112" s="6">
        <f t="shared" si="409"/>
        <v>155.75</v>
      </c>
      <c r="S1112" s="6">
        <f t="shared" si="410"/>
        <v>0</v>
      </c>
      <c r="T1112" s="6">
        <f t="shared" si="411"/>
        <v>-155.75</v>
      </c>
      <c r="U1112" t="s">
        <v>1155</v>
      </c>
      <c r="V1112" t="s">
        <v>464</v>
      </c>
      <c r="W1112" s="2">
        <v>155.75</v>
      </c>
      <c r="X1112" s="2">
        <v>0</v>
      </c>
      <c r="Y1112" s="2">
        <v>155.75</v>
      </c>
      <c r="Z1112" s="2">
        <v>0</v>
      </c>
      <c r="AA1112" s="2">
        <v>0</v>
      </c>
      <c r="AB1112" s="3">
        <v>-155.75</v>
      </c>
    </row>
    <row r="1113" spans="1:28">
      <c r="A1113" s="5" t="str">
        <f t="shared" si="398"/>
        <v>420</v>
      </c>
      <c r="B1113" s="5" t="str">
        <f>VLOOKUP(A1113,Vlookups!O:P,2,FALSE)</f>
        <v>LOCAL</v>
      </c>
      <c r="C1113" s="5" t="str">
        <f t="shared" si="399"/>
        <v>E</v>
      </c>
      <c r="D1113" s="5" t="str">
        <f t="shared" si="400"/>
        <v>11</v>
      </c>
      <c r="E1113" s="5" t="str">
        <f t="shared" si="401"/>
        <v>62--</v>
      </c>
      <c r="F1113" s="5" t="str">
        <f>VLOOKUP(E1113,Vlookups!K:M,3,FALSE)</f>
        <v>Op Exp</v>
      </c>
      <c r="G1113" s="5" t="str">
        <f t="shared" si="402"/>
        <v>6269</v>
      </c>
      <c r="H1113" s="5" t="str">
        <f t="shared" si="403"/>
        <v>RENTALS-OP LEASES</v>
      </c>
      <c r="I1113" s="5" t="str">
        <f t="shared" si="404"/>
        <v>018</v>
      </c>
      <c r="J1113" s="5" t="str">
        <f>VLOOKUP(I1113,Vlookups!A:D,2,FALSE)</f>
        <v>KATY/WEST PARK HS</v>
      </c>
      <c r="K1113" s="5" t="str">
        <f>VLOOKUP(I1113,Vlookups!A:D,3,FALSE)</f>
        <v>KATY WESTPARK HS</v>
      </c>
      <c r="L1113" s="5" t="str">
        <f t="shared" si="405"/>
        <v>11</v>
      </c>
      <c r="M1113" s="5" t="str">
        <f t="shared" si="406"/>
        <v>000</v>
      </c>
      <c r="N1113" s="5" t="str">
        <f>VLOOKUP(M1113,Vlookups!G:I,2,FALSE)</f>
        <v>FINANCE USE ONLY</v>
      </c>
      <c r="O1113" s="5" t="str">
        <f>VLOOKUP(M1113,Vlookups!G:I,3,FALSE)</f>
        <v>UNIDENTIFIED</v>
      </c>
      <c r="P1113" s="6">
        <f t="shared" si="407"/>
        <v>0</v>
      </c>
      <c r="Q1113" s="6">
        <f t="shared" si="408"/>
        <v>0</v>
      </c>
      <c r="R1113" s="6">
        <f t="shared" si="409"/>
        <v>1507.39</v>
      </c>
      <c r="S1113" s="6">
        <f t="shared" si="410"/>
        <v>0</v>
      </c>
      <c r="T1113" s="6">
        <f t="shared" si="411"/>
        <v>0</v>
      </c>
      <c r="U1113" t="s">
        <v>1156</v>
      </c>
      <c r="V1113" t="s">
        <v>464</v>
      </c>
      <c r="W1113" s="2">
        <v>0</v>
      </c>
      <c r="X1113" s="2">
        <v>0</v>
      </c>
      <c r="Y1113" s="2">
        <v>1507.39</v>
      </c>
      <c r="Z1113" s="3">
        <v>-1507.39</v>
      </c>
      <c r="AA1113" s="2">
        <v>0</v>
      </c>
      <c r="AB1113" s="2">
        <v>0</v>
      </c>
    </row>
    <row r="1114" spans="1:28">
      <c r="A1114" s="5" t="str">
        <f t="shared" si="398"/>
        <v>420</v>
      </c>
      <c r="B1114" s="5" t="str">
        <f>VLOOKUP(A1114,Vlookups!O:P,2,FALSE)</f>
        <v>LOCAL</v>
      </c>
      <c r="C1114" s="5" t="str">
        <f t="shared" si="399"/>
        <v>E</v>
      </c>
      <c r="D1114" s="5" t="str">
        <f t="shared" si="400"/>
        <v>11</v>
      </c>
      <c r="E1114" s="5" t="str">
        <f t="shared" si="401"/>
        <v>62--</v>
      </c>
      <c r="F1114" s="5" t="str">
        <f>VLOOKUP(E1114,Vlookups!K:M,3,FALSE)</f>
        <v>Op Exp</v>
      </c>
      <c r="G1114" s="5" t="str">
        <f t="shared" si="402"/>
        <v>6269</v>
      </c>
      <c r="H1114" s="5" t="str">
        <f t="shared" si="403"/>
        <v>RENTALS-OP LEASES</v>
      </c>
      <c r="I1114" s="5" t="str">
        <f t="shared" si="404"/>
        <v>018</v>
      </c>
      <c r="J1114" s="5" t="str">
        <f>VLOOKUP(I1114,Vlookups!A:D,2,FALSE)</f>
        <v>KATY/WEST PARK HS</v>
      </c>
      <c r="K1114" s="5" t="str">
        <f>VLOOKUP(I1114,Vlookups!A:D,3,FALSE)</f>
        <v>KATY WESTPARK HS</v>
      </c>
      <c r="L1114" s="5" t="str">
        <f t="shared" si="405"/>
        <v>11</v>
      </c>
      <c r="M1114" s="5" t="str">
        <f t="shared" si="406"/>
        <v>850</v>
      </c>
      <c r="N1114" s="5" t="str">
        <f>VLOOKUP(M1114,Vlookups!G:I,2,FALSE)</f>
        <v>DEPUTY SUPT ACADEMICS/STU SERV</v>
      </c>
      <c r="O1114" s="5" t="str">
        <f>VLOOKUP(M1114,Vlookups!G:I,3,FALSE)</f>
        <v>DSASS</v>
      </c>
      <c r="P1114" s="6">
        <f t="shared" si="407"/>
        <v>1500</v>
      </c>
      <c r="Q1114" s="6">
        <f t="shared" si="408"/>
        <v>0</v>
      </c>
      <c r="R1114" s="6">
        <f t="shared" si="409"/>
        <v>374.23</v>
      </c>
      <c r="S1114" s="6">
        <f t="shared" si="410"/>
        <v>0</v>
      </c>
      <c r="T1114" s="6">
        <f t="shared" si="411"/>
        <v>-1500</v>
      </c>
      <c r="U1114" t="s">
        <v>1157</v>
      </c>
      <c r="V1114" t="s">
        <v>464</v>
      </c>
      <c r="W1114" s="2">
        <v>1500</v>
      </c>
      <c r="X1114" s="2">
        <v>0</v>
      </c>
      <c r="Y1114" s="2">
        <v>374.23</v>
      </c>
      <c r="Z1114" s="2">
        <v>1125.77</v>
      </c>
      <c r="AA1114" s="2">
        <v>0</v>
      </c>
      <c r="AB1114" s="3">
        <v>-1500</v>
      </c>
    </row>
    <row r="1115" spans="1:28">
      <c r="A1115" s="5" t="str">
        <f t="shared" si="398"/>
        <v>420</v>
      </c>
      <c r="B1115" s="5" t="str">
        <f>VLOOKUP(A1115,Vlookups!O:P,2,FALSE)</f>
        <v>LOCAL</v>
      </c>
      <c r="C1115" s="5" t="str">
        <f t="shared" si="399"/>
        <v>E</v>
      </c>
      <c r="D1115" s="5" t="str">
        <f t="shared" si="400"/>
        <v>11</v>
      </c>
      <c r="E1115" s="5" t="str">
        <f t="shared" si="401"/>
        <v>62--</v>
      </c>
      <c r="F1115" s="5" t="str">
        <f>VLOOKUP(E1115,Vlookups!K:M,3,FALSE)</f>
        <v>Op Exp</v>
      </c>
      <c r="G1115" s="5" t="str">
        <f t="shared" si="402"/>
        <v>6269</v>
      </c>
      <c r="H1115" s="5" t="str">
        <f t="shared" si="403"/>
        <v>RENTALS-OP LEASES</v>
      </c>
      <c r="I1115" s="5" t="str">
        <f t="shared" si="404"/>
        <v>018</v>
      </c>
      <c r="J1115" s="5" t="str">
        <f>VLOOKUP(I1115,Vlookups!A:D,2,FALSE)</f>
        <v>KATY/WEST PARK HS</v>
      </c>
      <c r="K1115" s="5" t="str">
        <f>VLOOKUP(I1115,Vlookups!A:D,3,FALSE)</f>
        <v>KATY WESTPARK HS</v>
      </c>
      <c r="L1115" s="5" t="str">
        <f t="shared" si="405"/>
        <v>11</v>
      </c>
      <c r="M1115" s="5" t="str">
        <f t="shared" si="406"/>
        <v>880</v>
      </c>
      <c r="N1115" s="5" t="str">
        <f>VLOOKUP(M1115,Vlookups!G:I,2,FALSE)</f>
        <v>TECHNOLOGY</v>
      </c>
      <c r="O1115" s="5" t="str">
        <f>VLOOKUP(M1115,Vlookups!G:I,3,FALSE)</f>
        <v>CIO</v>
      </c>
      <c r="P1115" s="6">
        <f t="shared" si="407"/>
        <v>612.04999999999995</v>
      </c>
      <c r="Q1115" s="6">
        <f t="shared" si="408"/>
        <v>0</v>
      </c>
      <c r="R1115" s="6">
        <f t="shared" si="409"/>
        <v>612.04999999999995</v>
      </c>
      <c r="S1115" s="6">
        <f t="shared" si="410"/>
        <v>0</v>
      </c>
      <c r="T1115" s="6">
        <f t="shared" si="411"/>
        <v>-612.04999999999995</v>
      </c>
      <c r="U1115" t="s">
        <v>1158</v>
      </c>
      <c r="V1115" t="s">
        <v>464</v>
      </c>
      <c r="W1115" s="2">
        <v>612.04999999999995</v>
      </c>
      <c r="X1115" s="2">
        <v>0</v>
      </c>
      <c r="Y1115" s="2">
        <v>612.04999999999995</v>
      </c>
      <c r="Z1115" s="2">
        <v>0</v>
      </c>
      <c r="AA1115" s="2">
        <v>0</v>
      </c>
      <c r="AB1115" s="3">
        <v>-612.04999999999995</v>
      </c>
    </row>
    <row r="1116" spans="1:28">
      <c r="A1116" s="5" t="str">
        <f t="shared" si="398"/>
        <v>420</v>
      </c>
      <c r="B1116" s="5" t="str">
        <f>VLOOKUP(A1116,Vlookups!O:P,2,FALSE)</f>
        <v>LOCAL</v>
      </c>
      <c r="C1116" s="5" t="str">
        <f t="shared" si="399"/>
        <v>E</v>
      </c>
      <c r="D1116" s="5" t="str">
        <f t="shared" si="400"/>
        <v>11</v>
      </c>
      <c r="E1116" s="5" t="str">
        <f t="shared" si="401"/>
        <v>62--</v>
      </c>
      <c r="F1116" s="5" t="str">
        <f>VLOOKUP(E1116,Vlookups!K:M,3,FALSE)</f>
        <v>Op Exp</v>
      </c>
      <c r="G1116" s="5" t="str">
        <f t="shared" si="402"/>
        <v>6269</v>
      </c>
      <c r="H1116" s="5" t="str">
        <f t="shared" si="403"/>
        <v>RENTALS-OP LEASES</v>
      </c>
      <c r="I1116" s="5" t="str">
        <f t="shared" si="404"/>
        <v>019</v>
      </c>
      <c r="J1116" s="5" t="str">
        <f>VLOOKUP(I1116,Vlookups!A:D,2,FALSE)</f>
        <v>LANCASTER ELEMENTARY</v>
      </c>
      <c r="K1116" s="5" t="str">
        <f>VLOOKUP(I1116,Vlookups!A:D,3,FALSE)</f>
        <v>LANCASTER K8</v>
      </c>
      <c r="L1116" s="5" t="str">
        <f t="shared" si="405"/>
        <v>11</v>
      </c>
      <c r="M1116" s="5" t="str">
        <f t="shared" si="406"/>
        <v>000</v>
      </c>
      <c r="N1116" s="5" t="str">
        <f>VLOOKUP(M1116,Vlookups!G:I,2,FALSE)</f>
        <v>FINANCE USE ONLY</v>
      </c>
      <c r="O1116" s="5" t="str">
        <f>VLOOKUP(M1116,Vlookups!G:I,3,FALSE)</f>
        <v>UNIDENTIFIED</v>
      </c>
      <c r="P1116" s="6">
        <f t="shared" si="407"/>
        <v>0</v>
      </c>
      <c r="Q1116" s="6">
        <f t="shared" si="408"/>
        <v>0</v>
      </c>
      <c r="R1116" s="6">
        <f t="shared" si="409"/>
        <v>3304.85</v>
      </c>
      <c r="S1116" s="6">
        <f t="shared" si="410"/>
        <v>0</v>
      </c>
      <c r="T1116" s="6">
        <f t="shared" si="411"/>
        <v>0</v>
      </c>
      <c r="U1116" t="s">
        <v>1159</v>
      </c>
      <c r="V1116" t="s">
        <v>464</v>
      </c>
      <c r="W1116" s="2">
        <v>0</v>
      </c>
      <c r="X1116" s="2">
        <v>0</v>
      </c>
      <c r="Y1116" s="2">
        <v>3304.85</v>
      </c>
      <c r="Z1116" s="3">
        <v>-3304.85</v>
      </c>
      <c r="AA1116" s="2">
        <v>0</v>
      </c>
      <c r="AB1116" s="2">
        <v>0</v>
      </c>
    </row>
    <row r="1117" spans="1:28">
      <c r="A1117" s="5" t="str">
        <f t="shared" si="398"/>
        <v>420</v>
      </c>
      <c r="B1117" s="5" t="str">
        <f>VLOOKUP(A1117,Vlookups!O:P,2,FALSE)</f>
        <v>LOCAL</v>
      </c>
      <c r="C1117" s="5" t="str">
        <f t="shared" si="399"/>
        <v>E</v>
      </c>
      <c r="D1117" s="5" t="str">
        <f t="shared" si="400"/>
        <v>11</v>
      </c>
      <c r="E1117" s="5" t="str">
        <f t="shared" si="401"/>
        <v>62--</v>
      </c>
      <c r="F1117" s="5" t="str">
        <f>VLOOKUP(E1117,Vlookups!K:M,3,FALSE)</f>
        <v>Op Exp</v>
      </c>
      <c r="G1117" s="5" t="str">
        <f t="shared" si="402"/>
        <v>6269</v>
      </c>
      <c r="H1117" s="5" t="str">
        <f t="shared" si="403"/>
        <v>RENTALS-OP LEASES</v>
      </c>
      <c r="I1117" s="5" t="str">
        <f t="shared" si="404"/>
        <v>019</v>
      </c>
      <c r="J1117" s="5" t="str">
        <f>VLOOKUP(I1117,Vlookups!A:D,2,FALSE)</f>
        <v>LANCASTER ELEMENTARY</v>
      </c>
      <c r="K1117" s="5" t="str">
        <f>VLOOKUP(I1117,Vlookups!A:D,3,FALSE)</f>
        <v>LANCASTER K8</v>
      </c>
      <c r="L1117" s="5" t="str">
        <f t="shared" si="405"/>
        <v>11</v>
      </c>
      <c r="M1117" s="5" t="str">
        <f t="shared" si="406"/>
        <v>850</v>
      </c>
      <c r="N1117" s="5" t="str">
        <f>VLOOKUP(M1117,Vlookups!G:I,2,FALSE)</f>
        <v>DEPUTY SUPT ACADEMICS/STU SERV</v>
      </c>
      <c r="O1117" s="5" t="str">
        <f>VLOOKUP(M1117,Vlookups!G:I,3,FALSE)</f>
        <v>DSASS</v>
      </c>
      <c r="P1117" s="6">
        <f t="shared" si="407"/>
        <v>1500</v>
      </c>
      <c r="Q1117" s="6">
        <f t="shared" si="408"/>
        <v>0</v>
      </c>
      <c r="R1117" s="6">
        <f t="shared" si="409"/>
        <v>304.77999999999997</v>
      </c>
      <c r="S1117" s="6">
        <f t="shared" si="410"/>
        <v>0</v>
      </c>
      <c r="T1117" s="6">
        <f t="shared" si="411"/>
        <v>-1500</v>
      </c>
      <c r="U1117" t="s">
        <v>1160</v>
      </c>
      <c r="V1117" t="s">
        <v>464</v>
      </c>
      <c r="W1117" s="2">
        <v>1500</v>
      </c>
      <c r="X1117" s="2">
        <v>0</v>
      </c>
      <c r="Y1117" s="2">
        <v>304.77999999999997</v>
      </c>
      <c r="Z1117" s="2">
        <v>1195.22</v>
      </c>
      <c r="AA1117" s="2">
        <v>0</v>
      </c>
      <c r="AB1117" s="3">
        <v>-1500</v>
      </c>
    </row>
    <row r="1118" spans="1:28">
      <c r="A1118" s="5" t="str">
        <f t="shared" si="398"/>
        <v>420</v>
      </c>
      <c r="B1118" s="5" t="str">
        <f>VLOOKUP(A1118,Vlookups!O:P,2,FALSE)</f>
        <v>LOCAL</v>
      </c>
      <c r="C1118" s="5" t="str">
        <f t="shared" si="399"/>
        <v>E</v>
      </c>
      <c r="D1118" s="5" t="str">
        <f t="shared" si="400"/>
        <v>11</v>
      </c>
      <c r="E1118" s="5" t="str">
        <f t="shared" si="401"/>
        <v>62--</v>
      </c>
      <c r="F1118" s="5" t="str">
        <f>VLOOKUP(E1118,Vlookups!K:M,3,FALSE)</f>
        <v>Op Exp</v>
      </c>
      <c r="G1118" s="5" t="str">
        <f t="shared" si="402"/>
        <v>6269</v>
      </c>
      <c r="H1118" s="5" t="str">
        <f t="shared" si="403"/>
        <v>RENTALS-OP LEASES</v>
      </c>
      <c r="I1118" s="5" t="str">
        <f t="shared" si="404"/>
        <v>019</v>
      </c>
      <c r="J1118" s="5" t="str">
        <f>VLOOKUP(I1118,Vlookups!A:D,2,FALSE)</f>
        <v>LANCASTER ELEMENTARY</v>
      </c>
      <c r="K1118" s="5" t="str">
        <f>VLOOKUP(I1118,Vlookups!A:D,3,FALSE)</f>
        <v>LANCASTER K8</v>
      </c>
      <c r="L1118" s="5" t="str">
        <f t="shared" si="405"/>
        <v>11</v>
      </c>
      <c r="M1118" s="5" t="str">
        <f t="shared" si="406"/>
        <v>880</v>
      </c>
      <c r="N1118" s="5" t="str">
        <f>VLOOKUP(M1118,Vlookups!G:I,2,FALSE)</f>
        <v>TECHNOLOGY</v>
      </c>
      <c r="O1118" s="5" t="str">
        <f>VLOOKUP(M1118,Vlookups!G:I,3,FALSE)</f>
        <v>CIO</v>
      </c>
      <c r="P1118" s="6">
        <f t="shared" si="407"/>
        <v>511.51</v>
      </c>
      <c r="Q1118" s="6">
        <f t="shared" si="408"/>
        <v>0</v>
      </c>
      <c r="R1118" s="6">
        <f t="shared" si="409"/>
        <v>511.51</v>
      </c>
      <c r="S1118" s="6">
        <f t="shared" si="410"/>
        <v>0</v>
      </c>
      <c r="T1118" s="6">
        <f t="shared" si="411"/>
        <v>-511.51</v>
      </c>
      <c r="U1118" t="s">
        <v>1161</v>
      </c>
      <c r="V1118" t="s">
        <v>464</v>
      </c>
      <c r="W1118" s="2">
        <v>511.51</v>
      </c>
      <c r="X1118" s="2">
        <v>0</v>
      </c>
      <c r="Y1118" s="2">
        <v>511.51</v>
      </c>
      <c r="Z1118" s="2">
        <v>0</v>
      </c>
      <c r="AA1118" s="2">
        <v>0</v>
      </c>
      <c r="AB1118" s="3">
        <v>-511.51</v>
      </c>
    </row>
    <row r="1119" spans="1:28">
      <c r="A1119" s="5" t="str">
        <f t="shared" si="398"/>
        <v>420</v>
      </c>
      <c r="B1119" s="5" t="str">
        <f>VLOOKUP(A1119,Vlookups!O:P,2,FALSE)</f>
        <v>LOCAL</v>
      </c>
      <c r="C1119" s="5" t="str">
        <f t="shared" si="399"/>
        <v>E</v>
      </c>
      <c r="D1119" s="5" t="str">
        <f t="shared" si="400"/>
        <v>11</v>
      </c>
      <c r="E1119" s="5" t="str">
        <f t="shared" si="401"/>
        <v>62--</v>
      </c>
      <c r="F1119" s="5" t="str">
        <f>VLOOKUP(E1119,Vlookups!K:M,3,FALSE)</f>
        <v>Op Exp</v>
      </c>
      <c r="G1119" s="5" t="str">
        <f t="shared" si="402"/>
        <v>6269</v>
      </c>
      <c r="H1119" s="5" t="str">
        <f t="shared" si="403"/>
        <v>RENTALS-OP LEASES</v>
      </c>
      <c r="I1119" s="5" t="str">
        <f t="shared" si="404"/>
        <v>020</v>
      </c>
      <c r="J1119" s="5" t="str">
        <f>VLOOKUP(I1119,Vlookups!A:D,2,FALSE)</f>
        <v>LANCASTER MIDDLE SCHOOL</v>
      </c>
      <c r="K1119" s="5" t="str">
        <f>VLOOKUP(I1119,Vlookups!A:D,3,FALSE)</f>
        <v>LANCASTER K8</v>
      </c>
      <c r="L1119" s="5" t="str">
        <f t="shared" si="405"/>
        <v>11</v>
      </c>
      <c r="M1119" s="5" t="str">
        <f t="shared" si="406"/>
        <v>000</v>
      </c>
      <c r="N1119" s="5" t="str">
        <f>VLOOKUP(M1119,Vlookups!G:I,2,FALSE)</f>
        <v>FINANCE USE ONLY</v>
      </c>
      <c r="O1119" s="5" t="str">
        <f>VLOOKUP(M1119,Vlookups!G:I,3,FALSE)</f>
        <v>UNIDENTIFIED</v>
      </c>
      <c r="P1119" s="6">
        <f t="shared" si="407"/>
        <v>0</v>
      </c>
      <c r="Q1119" s="6">
        <f t="shared" si="408"/>
        <v>0</v>
      </c>
      <c r="R1119" s="6">
        <f t="shared" si="409"/>
        <v>1627.76</v>
      </c>
      <c r="S1119" s="6">
        <f t="shared" si="410"/>
        <v>0</v>
      </c>
      <c r="T1119" s="6">
        <f t="shared" si="411"/>
        <v>0</v>
      </c>
      <c r="U1119" t="s">
        <v>1162</v>
      </c>
      <c r="V1119" t="s">
        <v>464</v>
      </c>
      <c r="W1119" s="2">
        <v>0</v>
      </c>
      <c r="X1119" s="2">
        <v>0</v>
      </c>
      <c r="Y1119" s="2">
        <v>1627.76</v>
      </c>
      <c r="Z1119" s="3">
        <v>-1627.76</v>
      </c>
      <c r="AA1119" s="2">
        <v>0</v>
      </c>
      <c r="AB1119" s="2">
        <v>0</v>
      </c>
    </row>
    <row r="1120" spans="1:28">
      <c r="A1120" s="5" t="str">
        <f t="shared" si="398"/>
        <v>420</v>
      </c>
      <c r="B1120" s="5" t="str">
        <f>VLOOKUP(A1120,Vlookups!O:P,2,FALSE)</f>
        <v>LOCAL</v>
      </c>
      <c r="C1120" s="5" t="str">
        <f t="shared" si="399"/>
        <v>E</v>
      </c>
      <c r="D1120" s="5" t="str">
        <f t="shared" si="400"/>
        <v>11</v>
      </c>
      <c r="E1120" s="5" t="str">
        <f t="shared" si="401"/>
        <v>62--</v>
      </c>
      <c r="F1120" s="5" t="str">
        <f>VLOOKUP(E1120,Vlookups!K:M,3,FALSE)</f>
        <v>Op Exp</v>
      </c>
      <c r="G1120" s="5" t="str">
        <f t="shared" si="402"/>
        <v>6269</v>
      </c>
      <c r="H1120" s="5" t="str">
        <f t="shared" si="403"/>
        <v>RENTALS-OP LEASES</v>
      </c>
      <c r="I1120" s="5" t="str">
        <f t="shared" si="404"/>
        <v>020</v>
      </c>
      <c r="J1120" s="5" t="str">
        <f>VLOOKUP(I1120,Vlookups!A:D,2,FALSE)</f>
        <v>LANCASTER MIDDLE SCHOOL</v>
      </c>
      <c r="K1120" s="5" t="str">
        <f>VLOOKUP(I1120,Vlookups!A:D,3,FALSE)</f>
        <v>LANCASTER K8</v>
      </c>
      <c r="L1120" s="5" t="str">
        <f t="shared" si="405"/>
        <v>11</v>
      </c>
      <c r="M1120" s="5" t="str">
        <f t="shared" si="406"/>
        <v>850</v>
      </c>
      <c r="N1120" s="5" t="str">
        <f>VLOOKUP(M1120,Vlookups!G:I,2,FALSE)</f>
        <v>DEPUTY SUPT ACADEMICS/STU SERV</v>
      </c>
      <c r="O1120" s="5" t="str">
        <f>VLOOKUP(M1120,Vlookups!G:I,3,FALSE)</f>
        <v>DSASS</v>
      </c>
      <c r="P1120" s="6">
        <f t="shared" si="407"/>
        <v>1500</v>
      </c>
      <c r="Q1120" s="6">
        <f t="shared" si="408"/>
        <v>0</v>
      </c>
      <c r="R1120" s="6">
        <f t="shared" si="409"/>
        <v>233.23</v>
      </c>
      <c r="S1120" s="6">
        <f t="shared" si="410"/>
        <v>0</v>
      </c>
      <c r="T1120" s="6">
        <f t="shared" si="411"/>
        <v>-1500</v>
      </c>
      <c r="U1120" t="s">
        <v>1163</v>
      </c>
      <c r="V1120" t="s">
        <v>464</v>
      </c>
      <c r="W1120" s="2">
        <v>1500</v>
      </c>
      <c r="X1120" s="2">
        <v>0</v>
      </c>
      <c r="Y1120" s="2">
        <v>233.23</v>
      </c>
      <c r="Z1120" s="2">
        <v>1266.77</v>
      </c>
      <c r="AA1120" s="2">
        <v>0</v>
      </c>
      <c r="AB1120" s="3">
        <v>-1500</v>
      </c>
    </row>
    <row r="1121" spans="1:28">
      <c r="A1121" s="5" t="str">
        <f t="shared" si="398"/>
        <v>420</v>
      </c>
      <c r="B1121" s="5" t="str">
        <f>VLOOKUP(A1121,Vlookups!O:P,2,FALSE)</f>
        <v>LOCAL</v>
      </c>
      <c r="C1121" s="5" t="str">
        <f t="shared" si="399"/>
        <v>E</v>
      </c>
      <c r="D1121" s="5" t="str">
        <f t="shared" si="400"/>
        <v>11</v>
      </c>
      <c r="E1121" s="5" t="str">
        <f t="shared" si="401"/>
        <v>62--</v>
      </c>
      <c r="F1121" s="5" t="str">
        <f>VLOOKUP(E1121,Vlookups!K:M,3,FALSE)</f>
        <v>Op Exp</v>
      </c>
      <c r="G1121" s="5" t="str">
        <f t="shared" si="402"/>
        <v>6269</v>
      </c>
      <c r="H1121" s="5" t="str">
        <f t="shared" si="403"/>
        <v>RENTALS-OP LEASES</v>
      </c>
      <c r="I1121" s="5" t="str">
        <f t="shared" si="404"/>
        <v>020</v>
      </c>
      <c r="J1121" s="5" t="str">
        <f>VLOOKUP(I1121,Vlookups!A:D,2,FALSE)</f>
        <v>LANCASTER MIDDLE SCHOOL</v>
      </c>
      <c r="K1121" s="5" t="str">
        <f>VLOOKUP(I1121,Vlookups!A:D,3,FALSE)</f>
        <v>LANCASTER K8</v>
      </c>
      <c r="L1121" s="5" t="str">
        <f t="shared" si="405"/>
        <v>11</v>
      </c>
      <c r="M1121" s="5" t="str">
        <f t="shared" si="406"/>
        <v>880</v>
      </c>
      <c r="N1121" s="5" t="str">
        <f>VLOOKUP(M1121,Vlookups!G:I,2,FALSE)</f>
        <v>TECHNOLOGY</v>
      </c>
      <c r="O1121" s="5" t="str">
        <f>VLOOKUP(M1121,Vlookups!G:I,3,FALSE)</f>
        <v>CIO</v>
      </c>
      <c r="P1121" s="6">
        <f t="shared" si="407"/>
        <v>407.95</v>
      </c>
      <c r="Q1121" s="6">
        <f t="shared" si="408"/>
        <v>0</v>
      </c>
      <c r="R1121" s="6">
        <f t="shared" si="409"/>
        <v>407.95</v>
      </c>
      <c r="S1121" s="6">
        <f t="shared" si="410"/>
        <v>0</v>
      </c>
      <c r="T1121" s="6">
        <f t="shared" si="411"/>
        <v>-407.95</v>
      </c>
      <c r="U1121" t="s">
        <v>1164</v>
      </c>
      <c r="V1121" t="s">
        <v>464</v>
      </c>
      <c r="W1121" s="2">
        <v>407.95</v>
      </c>
      <c r="X1121" s="2">
        <v>0</v>
      </c>
      <c r="Y1121" s="2">
        <v>407.95</v>
      </c>
      <c r="Z1121" s="2">
        <v>0</v>
      </c>
      <c r="AA1121" s="2">
        <v>0</v>
      </c>
      <c r="AB1121" s="3">
        <v>-407.95</v>
      </c>
    </row>
    <row r="1122" spans="1:28">
      <c r="A1122" s="5" t="str">
        <f t="shared" si="398"/>
        <v>420</v>
      </c>
      <c r="B1122" s="5" t="str">
        <f>VLOOKUP(A1122,Vlookups!O:P,2,FALSE)</f>
        <v>LOCAL</v>
      </c>
      <c r="C1122" s="5" t="str">
        <f t="shared" si="399"/>
        <v>E</v>
      </c>
      <c r="D1122" s="5" t="str">
        <f t="shared" si="400"/>
        <v>11</v>
      </c>
      <c r="E1122" s="5" t="str">
        <f t="shared" si="401"/>
        <v>62--</v>
      </c>
      <c r="F1122" s="5" t="str">
        <f>VLOOKUP(E1122,Vlookups!K:M,3,FALSE)</f>
        <v>Op Exp</v>
      </c>
      <c r="G1122" s="5" t="str">
        <f t="shared" si="402"/>
        <v>6269</v>
      </c>
      <c r="H1122" s="5" t="str">
        <f t="shared" si="403"/>
        <v>RENTALS-OP LEASES</v>
      </c>
      <c r="I1122" s="5" t="str">
        <f t="shared" si="404"/>
        <v>021</v>
      </c>
      <c r="J1122" s="5" t="str">
        <f>VLOOKUP(I1122,Vlookups!A:D,2,FALSE)</f>
        <v>WOODHAVEN ELEMENTARY</v>
      </c>
      <c r="K1122" s="5" t="str">
        <f>VLOOKUP(I1122,Vlookups!A:D,3,FALSE)</f>
        <v>WOODHAVEN K8</v>
      </c>
      <c r="L1122" s="5" t="str">
        <f t="shared" si="405"/>
        <v>11</v>
      </c>
      <c r="M1122" s="5" t="str">
        <f t="shared" si="406"/>
        <v>000</v>
      </c>
      <c r="N1122" s="5" t="str">
        <f>VLOOKUP(M1122,Vlookups!G:I,2,FALSE)</f>
        <v>FINANCE USE ONLY</v>
      </c>
      <c r="O1122" s="5" t="str">
        <f>VLOOKUP(M1122,Vlookups!G:I,3,FALSE)</f>
        <v>UNIDENTIFIED</v>
      </c>
      <c r="P1122" s="6">
        <f t="shared" si="407"/>
        <v>0</v>
      </c>
      <c r="Q1122" s="6">
        <f t="shared" si="408"/>
        <v>0</v>
      </c>
      <c r="R1122" s="6">
        <f t="shared" si="409"/>
        <v>782.32</v>
      </c>
      <c r="S1122" s="6">
        <f t="shared" si="410"/>
        <v>0</v>
      </c>
      <c r="T1122" s="6">
        <f t="shared" si="411"/>
        <v>0</v>
      </c>
      <c r="U1122" t="s">
        <v>1165</v>
      </c>
      <c r="V1122" t="s">
        <v>464</v>
      </c>
      <c r="W1122" s="2">
        <v>0</v>
      </c>
      <c r="X1122" s="2">
        <v>0</v>
      </c>
      <c r="Y1122" s="2">
        <v>782.32</v>
      </c>
      <c r="Z1122" s="3">
        <v>-782.32</v>
      </c>
      <c r="AA1122" s="2">
        <v>0</v>
      </c>
      <c r="AB1122" s="2">
        <v>0</v>
      </c>
    </row>
    <row r="1123" spans="1:28">
      <c r="A1123" s="5" t="str">
        <f t="shared" si="398"/>
        <v>420</v>
      </c>
      <c r="B1123" s="5" t="str">
        <f>VLOOKUP(A1123,Vlookups!O:P,2,FALSE)</f>
        <v>LOCAL</v>
      </c>
      <c r="C1123" s="5" t="str">
        <f t="shared" si="399"/>
        <v>E</v>
      </c>
      <c r="D1123" s="5" t="str">
        <f t="shared" si="400"/>
        <v>11</v>
      </c>
      <c r="E1123" s="5" t="str">
        <f t="shared" si="401"/>
        <v>62--</v>
      </c>
      <c r="F1123" s="5" t="str">
        <f>VLOOKUP(E1123,Vlookups!K:M,3,FALSE)</f>
        <v>Op Exp</v>
      </c>
      <c r="G1123" s="5" t="str">
        <f t="shared" si="402"/>
        <v>6269</v>
      </c>
      <c r="H1123" s="5" t="str">
        <f t="shared" si="403"/>
        <v>RENTALS-OP LEASES</v>
      </c>
      <c r="I1123" s="5" t="str">
        <f t="shared" si="404"/>
        <v>021</v>
      </c>
      <c r="J1123" s="5" t="str">
        <f>VLOOKUP(I1123,Vlookups!A:D,2,FALSE)</f>
        <v>WOODHAVEN ELEMENTARY</v>
      </c>
      <c r="K1123" s="5" t="str">
        <f>VLOOKUP(I1123,Vlookups!A:D,3,FALSE)</f>
        <v>WOODHAVEN K8</v>
      </c>
      <c r="L1123" s="5" t="str">
        <f t="shared" si="405"/>
        <v>11</v>
      </c>
      <c r="M1123" s="5" t="str">
        <f t="shared" si="406"/>
        <v>850</v>
      </c>
      <c r="N1123" s="5" t="str">
        <f>VLOOKUP(M1123,Vlookups!G:I,2,FALSE)</f>
        <v>DEPUTY SUPT ACADEMICS/STU SERV</v>
      </c>
      <c r="O1123" s="5" t="str">
        <f>VLOOKUP(M1123,Vlookups!G:I,3,FALSE)</f>
        <v>DSASS</v>
      </c>
      <c r="P1123" s="6">
        <f t="shared" si="407"/>
        <v>1500</v>
      </c>
      <c r="Q1123" s="6">
        <f t="shared" si="408"/>
        <v>0</v>
      </c>
      <c r="R1123" s="6">
        <f t="shared" si="409"/>
        <v>304.77999999999997</v>
      </c>
      <c r="S1123" s="6">
        <f t="shared" si="410"/>
        <v>0</v>
      </c>
      <c r="T1123" s="6">
        <f t="shared" si="411"/>
        <v>-1500</v>
      </c>
      <c r="U1123" t="s">
        <v>1166</v>
      </c>
      <c r="V1123" t="s">
        <v>464</v>
      </c>
      <c r="W1123" s="2">
        <v>1500</v>
      </c>
      <c r="X1123" s="2">
        <v>0</v>
      </c>
      <c r="Y1123" s="2">
        <v>304.77999999999997</v>
      </c>
      <c r="Z1123" s="2">
        <v>1195.22</v>
      </c>
      <c r="AA1123" s="2">
        <v>0</v>
      </c>
      <c r="AB1123" s="3">
        <v>-1500</v>
      </c>
    </row>
    <row r="1124" spans="1:28">
      <c r="A1124" s="5" t="str">
        <f t="shared" si="398"/>
        <v>420</v>
      </c>
      <c r="B1124" s="5" t="str">
        <f>VLOOKUP(A1124,Vlookups!O:P,2,FALSE)</f>
        <v>LOCAL</v>
      </c>
      <c r="C1124" s="5" t="str">
        <f t="shared" si="399"/>
        <v>E</v>
      </c>
      <c r="D1124" s="5" t="str">
        <f t="shared" si="400"/>
        <v>11</v>
      </c>
      <c r="E1124" s="5" t="str">
        <f t="shared" si="401"/>
        <v>62--</v>
      </c>
      <c r="F1124" s="5" t="str">
        <f>VLOOKUP(E1124,Vlookups!K:M,3,FALSE)</f>
        <v>Op Exp</v>
      </c>
      <c r="G1124" s="5" t="str">
        <f t="shared" si="402"/>
        <v>6269</v>
      </c>
      <c r="H1124" s="5" t="str">
        <f t="shared" si="403"/>
        <v>RENTALS-OP LEASES</v>
      </c>
      <c r="I1124" s="5" t="str">
        <f t="shared" si="404"/>
        <v>021</v>
      </c>
      <c r="J1124" s="5" t="str">
        <f>VLOOKUP(I1124,Vlookups!A:D,2,FALSE)</f>
        <v>WOODHAVEN ELEMENTARY</v>
      </c>
      <c r="K1124" s="5" t="str">
        <f>VLOOKUP(I1124,Vlookups!A:D,3,FALSE)</f>
        <v>WOODHAVEN K8</v>
      </c>
      <c r="L1124" s="5" t="str">
        <f t="shared" si="405"/>
        <v>11</v>
      </c>
      <c r="M1124" s="5" t="str">
        <f t="shared" si="406"/>
        <v>880</v>
      </c>
      <c r="N1124" s="5" t="str">
        <f>VLOOKUP(M1124,Vlookups!G:I,2,FALSE)</f>
        <v>TECHNOLOGY</v>
      </c>
      <c r="O1124" s="5" t="str">
        <f>VLOOKUP(M1124,Vlookups!G:I,3,FALSE)</f>
        <v>CIO</v>
      </c>
      <c r="P1124" s="6">
        <f t="shared" si="407"/>
        <v>511.51</v>
      </c>
      <c r="Q1124" s="6">
        <f t="shared" si="408"/>
        <v>0</v>
      </c>
      <c r="R1124" s="6">
        <f t="shared" si="409"/>
        <v>511.51</v>
      </c>
      <c r="S1124" s="6">
        <f t="shared" si="410"/>
        <v>0</v>
      </c>
      <c r="T1124" s="6">
        <f t="shared" si="411"/>
        <v>-511.51</v>
      </c>
      <c r="U1124" t="s">
        <v>1167</v>
      </c>
      <c r="V1124" t="s">
        <v>464</v>
      </c>
      <c r="W1124" s="2">
        <v>511.51</v>
      </c>
      <c r="X1124" s="2">
        <v>0</v>
      </c>
      <c r="Y1124" s="2">
        <v>511.51</v>
      </c>
      <c r="Z1124" s="2">
        <v>0</v>
      </c>
      <c r="AA1124" s="2">
        <v>0</v>
      </c>
      <c r="AB1124" s="3">
        <v>-511.51</v>
      </c>
    </row>
    <row r="1125" spans="1:28">
      <c r="A1125" s="5" t="str">
        <f t="shared" si="398"/>
        <v>420</v>
      </c>
      <c r="B1125" s="5" t="str">
        <f>VLOOKUP(A1125,Vlookups!O:P,2,FALSE)</f>
        <v>LOCAL</v>
      </c>
      <c r="C1125" s="5" t="str">
        <f t="shared" si="399"/>
        <v>E</v>
      </c>
      <c r="D1125" s="5" t="str">
        <f t="shared" si="400"/>
        <v>11</v>
      </c>
      <c r="E1125" s="5" t="str">
        <f t="shared" si="401"/>
        <v>62--</v>
      </c>
      <c r="F1125" s="5" t="str">
        <f>VLOOKUP(E1125,Vlookups!K:M,3,FALSE)</f>
        <v>Op Exp</v>
      </c>
      <c r="G1125" s="5" t="str">
        <f t="shared" si="402"/>
        <v>6269</v>
      </c>
      <c r="H1125" s="5" t="str">
        <f t="shared" si="403"/>
        <v>RENTALS-OP LEASES</v>
      </c>
      <c r="I1125" s="5" t="str">
        <f t="shared" si="404"/>
        <v>022</v>
      </c>
      <c r="J1125" s="5" t="str">
        <f>VLOOKUP(I1125,Vlookups!A:D,2,FALSE)</f>
        <v>WOODHAVEN MIDDLE SCHOOL</v>
      </c>
      <c r="K1125" s="5" t="str">
        <f>VLOOKUP(I1125,Vlookups!A:D,3,FALSE)</f>
        <v>WOODHAVEN K8</v>
      </c>
      <c r="L1125" s="5" t="str">
        <f t="shared" si="405"/>
        <v>11</v>
      </c>
      <c r="M1125" s="5" t="str">
        <f t="shared" si="406"/>
        <v>000</v>
      </c>
      <c r="N1125" s="5" t="str">
        <f>VLOOKUP(M1125,Vlookups!G:I,2,FALSE)</f>
        <v>FINANCE USE ONLY</v>
      </c>
      <c r="O1125" s="5" t="str">
        <f>VLOOKUP(M1125,Vlookups!G:I,3,FALSE)</f>
        <v>UNIDENTIFIED</v>
      </c>
      <c r="P1125" s="6">
        <f t="shared" si="407"/>
        <v>0</v>
      </c>
      <c r="Q1125" s="6">
        <f t="shared" si="408"/>
        <v>0</v>
      </c>
      <c r="R1125" s="6">
        <f t="shared" si="409"/>
        <v>385.31</v>
      </c>
      <c r="S1125" s="6">
        <f t="shared" si="410"/>
        <v>0</v>
      </c>
      <c r="T1125" s="6">
        <f t="shared" si="411"/>
        <v>0</v>
      </c>
      <c r="U1125" t="s">
        <v>1168</v>
      </c>
      <c r="V1125" t="s">
        <v>464</v>
      </c>
      <c r="W1125" s="2">
        <v>0</v>
      </c>
      <c r="X1125" s="2">
        <v>0</v>
      </c>
      <c r="Y1125" s="2">
        <v>385.31</v>
      </c>
      <c r="Z1125" s="3">
        <v>-385.31</v>
      </c>
      <c r="AA1125" s="2">
        <v>0</v>
      </c>
      <c r="AB1125" s="2">
        <v>0</v>
      </c>
    </row>
    <row r="1126" spans="1:28">
      <c r="A1126" s="5" t="str">
        <f t="shared" si="398"/>
        <v>420</v>
      </c>
      <c r="B1126" s="5" t="str">
        <f>VLOOKUP(A1126,Vlookups!O:P,2,FALSE)</f>
        <v>LOCAL</v>
      </c>
      <c r="C1126" s="5" t="str">
        <f t="shared" si="399"/>
        <v>E</v>
      </c>
      <c r="D1126" s="5" t="str">
        <f t="shared" si="400"/>
        <v>11</v>
      </c>
      <c r="E1126" s="5" t="str">
        <f t="shared" si="401"/>
        <v>62--</v>
      </c>
      <c r="F1126" s="5" t="str">
        <f>VLOOKUP(E1126,Vlookups!K:M,3,FALSE)</f>
        <v>Op Exp</v>
      </c>
      <c r="G1126" s="5" t="str">
        <f t="shared" si="402"/>
        <v>6269</v>
      </c>
      <c r="H1126" s="5" t="str">
        <f t="shared" si="403"/>
        <v>RENTALS-OP LEASES</v>
      </c>
      <c r="I1126" s="5" t="str">
        <f t="shared" si="404"/>
        <v>022</v>
      </c>
      <c r="J1126" s="5" t="str">
        <f>VLOOKUP(I1126,Vlookups!A:D,2,FALSE)</f>
        <v>WOODHAVEN MIDDLE SCHOOL</v>
      </c>
      <c r="K1126" s="5" t="str">
        <f>VLOOKUP(I1126,Vlookups!A:D,3,FALSE)</f>
        <v>WOODHAVEN K8</v>
      </c>
      <c r="L1126" s="5" t="str">
        <f t="shared" si="405"/>
        <v>11</v>
      </c>
      <c r="M1126" s="5" t="str">
        <f t="shared" si="406"/>
        <v>850</v>
      </c>
      <c r="N1126" s="5" t="str">
        <f>VLOOKUP(M1126,Vlookups!G:I,2,FALSE)</f>
        <v>DEPUTY SUPT ACADEMICS/STU SERV</v>
      </c>
      <c r="O1126" s="5" t="str">
        <f>VLOOKUP(M1126,Vlookups!G:I,3,FALSE)</f>
        <v>DSASS</v>
      </c>
      <c r="P1126" s="6">
        <f t="shared" si="407"/>
        <v>1500</v>
      </c>
      <c r="Q1126" s="6">
        <f t="shared" si="408"/>
        <v>0</v>
      </c>
      <c r="R1126" s="6">
        <f t="shared" si="409"/>
        <v>233.23</v>
      </c>
      <c r="S1126" s="6">
        <f t="shared" si="410"/>
        <v>0</v>
      </c>
      <c r="T1126" s="6">
        <f t="shared" si="411"/>
        <v>-1500</v>
      </c>
      <c r="U1126" t="s">
        <v>1169</v>
      </c>
      <c r="V1126" t="s">
        <v>464</v>
      </c>
      <c r="W1126" s="2">
        <v>1500</v>
      </c>
      <c r="X1126" s="2">
        <v>0</v>
      </c>
      <c r="Y1126" s="2">
        <v>233.23</v>
      </c>
      <c r="Z1126" s="2">
        <v>1266.77</v>
      </c>
      <c r="AA1126" s="2">
        <v>0</v>
      </c>
      <c r="AB1126" s="3">
        <v>-1500</v>
      </c>
    </row>
    <row r="1127" spans="1:28">
      <c r="A1127" s="5" t="str">
        <f t="shared" si="398"/>
        <v>420</v>
      </c>
      <c r="B1127" s="5" t="str">
        <f>VLOOKUP(A1127,Vlookups!O:P,2,FALSE)</f>
        <v>LOCAL</v>
      </c>
      <c r="C1127" s="5" t="str">
        <f t="shared" si="399"/>
        <v>E</v>
      </c>
      <c r="D1127" s="5" t="str">
        <f t="shared" si="400"/>
        <v>11</v>
      </c>
      <c r="E1127" s="5" t="str">
        <f t="shared" si="401"/>
        <v>62--</v>
      </c>
      <c r="F1127" s="5" t="str">
        <f>VLOOKUP(E1127,Vlookups!K:M,3,FALSE)</f>
        <v>Op Exp</v>
      </c>
      <c r="G1127" s="5" t="str">
        <f t="shared" si="402"/>
        <v>6269</v>
      </c>
      <c r="H1127" s="5" t="str">
        <f t="shared" si="403"/>
        <v>RENTALS-OP LEASES</v>
      </c>
      <c r="I1127" s="5" t="str">
        <f t="shared" si="404"/>
        <v>022</v>
      </c>
      <c r="J1127" s="5" t="str">
        <f>VLOOKUP(I1127,Vlookups!A:D,2,FALSE)</f>
        <v>WOODHAVEN MIDDLE SCHOOL</v>
      </c>
      <c r="K1127" s="5" t="str">
        <f>VLOOKUP(I1127,Vlookups!A:D,3,FALSE)</f>
        <v>WOODHAVEN K8</v>
      </c>
      <c r="L1127" s="5" t="str">
        <f t="shared" si="405"/>
        <v>11</v>
      </c>
      <c r="M1127" s="5" t="str">
        <f t="shared" si="406"/>
        <v>880</v>
      </c>
      <c r="N1127" s="5" t="str">
        <f>VLOOKUP(M1127,Vlookups!G:I,2,FALSE)</f>
        <v>TECHNOLOGY</v>
      </c>
      <c r="O1127" s="5" t="str">
        <f>VLOOKUP(M1127,Vlookups!G:I,3,FALSE)</f>
        <v>CIO</v>
      </c>
      <c r="P1127" s="6">
        <f t="shared" si="407"/>
        <v>407.95</v>
      </c>
      <c r="Q1127" s="6">
        <f t="shared" si="408"/>
        <v>0</v>
      </c>
      <c r="R1127" s="6">
        <f t="shared" si="409"/>
        <v>407.95</v>
      </c>
      <c r="S1127" s="6">
        <f t="shared" si="410"/>
        <v>0</v>
      </c>
      <c r="T1127" s="6">
        <f t="shared" si="411"/>
        <v>-407.95</v>
      </c>
      <c r="U1127" t="s">
        <v>1170</v>
      </c>
      <c r="V1127" t="s">
        <v>464</v>
      </c>
      <c r="W1127" s="2">
        <v>407.95</v>
      </c>
      <c r="X1127" s="2">
        <v>0</v>
      </c>
      <c r="Y1127" s="2">
        <v>407.95</v>
      </c>
      <c r="Z1127" s="2">
        <v>0</v>
      </c>
      <c r="AA1127" s="2">
        <v>0</v>
      </c>
      <c r="AB1127" s="3">
        <v>-407.95</v>
      </c>
    </row>
    <row r="1128" spans="1:28">
      <c r="A1128" s="5" t="str">
        <f t="shared" si="398"/>
        <v>420</v>
      </c>
      <c r="B1128" s="5" t="str">
        <f>VLOOKUP(A1128,Vlookups!O:P,2,FALSE)</f>
        <v>LOCAL</v>
      </c>
      <c r="C1128" s="5" t="str">
        <f t="shared" si="399"/>
        <v>E</v>
      </c>
      <c r="D1128" s="5" t="str">
        <f t="shared" si="400"/>
        <v>11</v>
      </c>
      <c r="E1128" s="5" t="str">
        <f t="shared" si="401"/>
        <v>62--</v>
      </c>
      <c r="F1128" s="5" t="str">
        <f>VLOOKUP(E1128,Vlookups!K:M,3,FALSE)</f>
        <v>Op Exp</v>
      </c>
      <c r="G1128" s="5" t="str">
        <f t="shared" si="402"/>
        <v>6269</v>
      </c>
      <c r="H1128" s="5" t="str">
        <f t="shared" si="403"/>
        <v>RENTALS-OP LEASES</v>
      </c>
      <c r="I1128" s="5" t="str">
        <f t="shared" si="404"/>
        <v>023</v>
      </c>
      <c r="J1128" s="5" t="str">
        <f>VLOOKUP(I1128,Vlookups!A:D,2,FALSE)</f>
        <v>SAGINAW ELEMENTARY</v>
      </c>
      <c r="K1128" s="5" t="str">
        <f>VLOOKUP(I1128,Vlookups!A:D,3,FALSE)</f>
        <v>SAGINAW K8</v>
      </c>
      <c r="L1128" s="5" t="str">
        <f t="shared" si="405"/>
        <v>11</v>
      </c>
      <c r="M1128" s="5" t="str">
        <f t="shared" si="406"/>
        <v>000</v>
      </c>
      <c r="N1128" s="5" t="str">
        <f>VLOOKUP(M1128,Vlookups!G:I,2,FALSE)</f>
        <v>FINANCE USE ONLY</v>
      </c>
      <c r="O1128" s="5" t="str">
        <f>VLOOKUP(M1128,Vlookups!G:I,3,FALSE)</f>
        <v>UNIDENTIFIED</v>
      </c>
      <c r="P1128" s="6">
        <f t="shared" si="407"/>
        <v>0</v>
      </c>
      <c r="Q1128" s="6">
        <f t="shared" si="408"/>
        <v>0</v>
      </c>
      <c r="R1128" s="6">
        <f t="shared" si="409"/>
        <v>1331.79</v>
      </c>
      <c r="S1128" s="6">
        <f t="shared" si="410"/>
        <v>0</v>
      </c>
      <c r="T1128" s="6">
        <f t="shared" si="411"/>
        <v>0</v>
      </c>
      <c r="U1128" t="s">
        <v>1171</v>
      </c>
      <c r="V1128" t="s">
        <v>464</v>
      </c>
      <c r="W1128" s="2">
        <v>0</v>
      </c>
      <c r="X1128" s="2">
        <v>0</v>
      </c>
      <c r="Y1128" s="2">
        <v>1331.79</v>
      </c>
      <c r="Z1128" s="3">
        <v>-1331.79</v>
      </c>
      <c r="AA1128" s="2">
        <v>0</v>
      </c>
      <c r="AB1128" s="2">
        <v>0</v>
      </c>
    </row>
    <row r="1129" spans="1:28">
      <c r="A1129" s="5" t="str">
        <f t="shared" si="398"/>
        <v>420</v>
      </c>
      <c r="B1129" s="5" t="str">
        <f>VLOOKUP(A1129,Vlookups!O:P,2,FALSE)</f>
        <v>LOCAL</v>
      </c>
      <c r="C1129" s="5" t="str">
        <f t="shared" si="399"/>
        <v>E</v>
      </c>
      <c r="D1129" s="5" t="str">
        <f t="shared" si="400"/>
        <v>11</v>
      </c>
      <c r="E1129" s="5" t="str">
        <f t="shared" si="401"/>
        <v>62--</v>
      </c>
      <c r="F1129" s="5" t="str">
        <f>VLOOKUP(E1129,Vlookups!K:M,3,FALSE)</f>
        <v>Op Exp</v>
      </c>
      <c r="G1129" s="5" t="str">
        <f t="shared" si="402"/>
        <v>6269</v>
      </c>
      <c r="H1129" s="5" t="str">
        <f t="shared" si="403"/>
        <v>RENTALS-OP LEASES</v>
      </c>
      <c r="I1129" s="5" t="str">
        <f t="shared" si="404"/>
        <v>023</v>
      </c>
      <c r="J1129" s="5" t="str">
        <f>VLOOKUP(I1129,Vlookups!A:D,2,FALSE)</f>
        <v>SAGINAW ELEMENTARY</v>
      </c>
      <c r="K1129" s="5" t="str">
        <f>VLOOKUP(I1129,Vlookups!A:D,3,FALSE)</f>
        <v>SAGINAW K8</v>
      </c>
      <c r="L1129" s="5" t="str">
        <f t="shared" si="405"/>
        <v>11</v>
      </c>
      <c r="M1129" s="5" t="str">
        <f t="shared" si="406"/>
        <v>850</v>
      </c>
      <c r="N1129" s="5" t="str">
        <f>VLOOKUP(M1129,Vlookups!G:I,2,FALSE)</f>
        <v>DEPUTY SUPT ACADEMICS/STU SERV</v>
      </c>
      <c r="O1129" s="5" t="str">
        <f>VLOOKUP(M1129,Vlookups!G:I,3,FALSE)</f>
        <v>DSASS</v>
      </c>
      <c r="P1129" s="6">
        <f t="shared" si="407"/>
        <v>1500</v>
      </c>
      <c r="Q1129" s="6">
        <f t="shared" si="408"/>
        <v>0</v>
      </c>
      <c r="R1129" s="6">
        <f t="shared" si="409"/>
        <v>304.77999999999997</v>
      </c>
      <c r="S1129" s="6">
        <f t="shared" si="410"/>
        <v>0</v>
      </c>
      <c r="T1129" s="6">
        <f t="shared" si="411"/>
        <v>-1500</v>
      </c>
      <c r="U1129" t="s">
        <v>1172</v>
      </c>
      <c r="V1129" t="s">
        <v>464</v>
      </c>
      <c r="W1129" s="2">
        <v>1500</v>
      </c>
      <c r="X1129" s="2">
        <v>0</v>
      </c>
      <c r="Y1129" s="2">
        <v>304.77999999999997</v>
      </c>
      <c r="Z1129" s="2">
        <v>1195.22</v>
      </c>
      <c r="AA1129" s="2">
        <v>0</v>
      </c>
      <c r="AB1129" s="3">
        <v>-1500</v>
      </c>
    </row>
    <row r="1130" spans="1:28">
      <c r="A1130" s="5" t="str">
        <f t="shared" ref="A1130:A1193" si="412">LEFT(U1130,3)</f>
        <v>420</v>
      </c>
      <c r="B1130" s="5" t="str">
        <f>VLOOKUP(A1130,Vlookups!O:P,2,FALSE)</f>
        <v>LOCAL</v>
      </c>
      <c r="C1130" s="5" t="str">
        <f t="shared" ref="C1130:C1193" si="413">RIGHT(LEFT(U1130,5),1)</f>
        <v>E</v>
      </c>
      <c r="D1130" s="5" t="str">
        <f t="shared" ref="D1130:D1193" si="414">RIGHT(LEFT(U1130,8),2)</f>
        <v>11</v>
      </c>
      <c r="E1130" s="5" t="str">
        <f t="shared" ref="E1130:E1193" si="415">CONCATENATE(LEFT(G1130,2),"--")</f>
        <v>62--</v>
      </c>
      <c r="F1130" s="5" t="str">
        <f>VLOOKUP(E1130,Vlookups!K:M,3,FALSE)</f>
        <v>Op Exp</v>
      </c>
      <c r="G1130" s="5" t="str">
        <f t="shared" ref="G1130:G1193" si="416">MID(U1130,10,4)</f>
        <v>6269</v>
      </c>
      <c r="H1130" s="5" t="str">
        <f t="shared" ref="H1130:H1193" si="417">V1130</f>
        <v>RENTALS-OP LEASES</v>
      </c>
      <c r="I1130" s="5" t="str">
        <f t="shared" ref="I1130:I1193" si="418">LEFT(RIGHT(U1130,12),3)</f>
        <v>023</v>
      </c>
      <c r="J1130" s="5" t="str">
        <f>VLOOKUP(I1130,Vlookups!A:D,2,FALSE)</f>
        <v>SAGINAW ELEMENTARY</v>
      </c>
      <c r="K1130" s="5" t="str">
        <f>VLOOKUP(I1130,Vlookups!A:D,3,FALSE)</f>
        <v>SAGINAW K8</v>
      </c>
      <c r="L1130" s="5" t="str">
        <f t="shared" ref="L1130:L1193" si="419">LEFT(RIGHT(U1130,6),2)</f>
        <v>11</v>
      </c>
      <c r="M1130" s="5" t="str">
        <f t="shared" ref="M1130:M1193" si="420">RIGHT(U1130,3)</f>
        <v>880</v>
      </c>
      <c r="N1130" s="5" t="str">
        <f>VLOOKUP(M1130,Vlookups!G:I,2,FALSE)</f>
        <v>TECHNOLOGY</v>
      </c>
      <c r="O1130" s="5" t="str">
        <f>VLOOKUP(M1130,Vlookups!G:I,3,FALSE)</f>
        <v>CIO</v>
      </c>
      <c r="P1130" s="6">
        <f t="shared" ref="P1130:P1193" si="421">W1130</f>
        <v>511.51</v>
      </c>
      <c r="Q1130" s="6">
        <f t="shared" ref="Q1130:Q1193" si="422">X1130</f>
        <v>0</v>
      </c>
      <c r="R1130" s="6">
        <f t="shared" ref="R1130:R1193" si="423">Y1130</f>
        <v>511.51</v>
      </c>
      <c r="S1130" s="6">
        <f t="shared" ref="S1130:S1193" si="424">AA1130</f>
        <v>0</v>
      </c>
      <c r="T1130" s="6">
        <f t="shared" ref="T1130:T1193" si="425">AB1130</f>
        <v>-511.51</v>
      </c>
      <c r="U1130" t="s">
        <v>1173</v>
      </c>
      <c r="V1130" t="s">
        <v>464</v>
      </c>
      <c r="W1130" s="2">
        <v>511.51</v>
      </c>
      <c r="X1130" s="2">
        <v>0</v>
      </c>
      <c r="Y1130" s="2">
        <v>511.51</v>
      </c>
      <c r="Z1130" s="2">
        <v>0</v>
      </c>
      <c r="AA1130" s="2">
        <v>0</v>
      </c>
      <c r="AB1130" s="3">
        <v>-511.51</v>
      </c>
    </row>
    <row r="1131" spans="1:28">
      <c r="A1131" s="5" t="str">
        <f t="shared" si="412"/>
        <v>420</v>
      </c>
      <c r="B1131" s="5" t="str">
        <f>VLOOKUP(A1131,Vlookups!O:P,2,FALSE)</f>
        <v>LOCAL</v>
      </c>
      <c r="C1131" s="5" t="str">
        <f t="shared" si="413"/>
        <v>E</v>
      </c>
      <c r="D1131" s="5" t="str">
        <f t="shared" si="414"/>
        <v>11</v>
      </c>
      <c r="E1131" s="5" t="str">
        <f t="shared" si="415"/>
        <v>62--</v>
      </c>
      <c r="F1131" s="5" t="str">
        <f>VLOOKUP(E1131,Vlookups!K:M,3,FALSE)</f>
        <v>Op Exp</v>
      </c>
      <c r="G1131" s="5" t="str">
        <f t="shared" si="416"/>
        <v>6269</v>
      </c>
      <c r="H1131" s="5" t="str">
        <f t="shared" si="417"/>
        <v>RENTALS-OP LEASES</v>
      </c>
      <c r="I1131" s="5" t="str">
        <f t="shared" si="418"/>
        <v>024</v>
      </c>
      <c r="J1131" s="5" t="str">
        <f>VLOOKUP(I1131,Vlookups!A:D,2,FALSE)</f>
        <v>SAGINAW MIDDLE SCHOOL</v>
      </c>
      <c r="K1131" s="5" t="str">
        <f>VLOOKUP(I1131,Vlookups!A:D,3,FALSE)</f>
        <v>SAGINAW K8</v>
      </c>
      <c r="L1131" s="5" t="str">
        <f t="shared" si="419"/>
        <v>11</v>
      </c>
      <c r="M1131" s="5" t="str">
        <f t="shared" si="420"/>
        <v>000</v>
      </c>
      <c r="N1131" s="5" t="str">
        <f>VLOOKUP(M1131,Vlookups!G:I,2,FALSE)</f>
        <v>FINANCE USE ONLY</v>
      </c>
      <c r="O1131" s="5" t="str">
        <f>VLOOKUP(M1131,Vlookups!G:I,3,FALSE)</f>
        <v>UNIDENTIFIED</v>
      </c>
      <c r="P1131" s="6">
        <f t="shared" si="421"/>
        <v>0</v>
      </c>
      <c r="Q1131" s="6">
        <f t="shared" si="422"/>
        <v>0</v>
      </c>
      <c r="R1131" s="6">
        <f t="shared" si="423"/>
        <v>655.96</v>
      </c>
      <c r="S1131" s="6">
        <f t="shared" si="424"/>
        <v>0</v>
      </c>
      <c r="T1131" s="6">
        <f t="shared" si="425"/>
        <v>0</v>
      </c>
      <c r="U1131" t="s">
        <v>1174</v>
      </c>
      <c r="V1131" t="s">
        <v>464</v>
      </c>
      <c r="W1131" s="2">
        <v>0</v>
      </c>
      <c r="X1131" s="2">
        <v>0</v>
      </c>
      <c r="Y1131" s="2">
        <v>655.96</v>
      </c>
      <c r="Z1131" s="3">
        <v>-655.96</v>
      </c>
      <c r="AA1131" s="2">
        <v>0</v>
      </c>
      <c r="AB1131" s="2">
        <v>0</v>
      </c>
    </row>
    <row r="1132" spans="1:28">
      <c r="A1132" s="5" t="str">
        <f t="shared" si="412"/>
        <v>420</v>
      </c>
      <c r="B1132" s="5" t="str">
        <f>VLOOKUP(A1132,Vlookups!O:P,2,FALSE)</f>
        <v>LOCAL</v>
      </c>
      <c r="C1132" s="5" t="str">
        <f t="shared" si="413"/>
        <v>E</v>
      </c>
      <c r="D1132" s="5" t="str">
        <f t="shared" si="414"/>
        <v>11</v>
      </c>
      <c r="E1132" s="5" t="str">
        <f t="shared" si="415"/>
        <v>62--</v>
      </c>
      <c r="F1132" s="5" t="str">
        <f>VLOOKUP(E1132,Vlookups!K:M,3,FALSE)</f>
        <v>Op Exp</v>
      </c>
      <c r="G1132" s="5" t="str">
        <f t="shared" si="416"/>
        <v>6269</v>
      </c>
      <c r="H1132" s="5" t="str">
        <f t="shared" si="417"/>
        <v>RENTALS-OP LEASES</v>
      </c>
      <c r="I1132" s="5" t="str">
        <f t="shared" si="418"/>
        <v>024</v>
      </c>
      <c r="J1132" s="5" t="str">
        <f>VLOOKUP(I1132,Vlookups!A:D,2,FALSE)</f>
        <v>SAGINAW MIDDLE SCHOOL</v>
      </c>
      <c r="K1132" s="5" t="str">
        <f>VLOOKUP(I1132,Vlookups!A:D,3,FALSE)</f>
        <v>SAGINAW K8</v>
      </c>
      <c r="L1132" s="5" t="str">
        <f t="shared" si="419"/>
        <v>11</v>
      </c>
      <c r="M1132" s="5" t="str">
        <f t="shared" si="420"/>
        <v>850</v>
      </c>
      <c r="N1132" s="5" t="str">
        <f>VLOOKUP(M1132,Vlookups!G:I,2,FALSE)</f>
        <v>DEPUTY SUPT ACADEMICS/STU SERV</v>
      </c>
      <c r="O1132" s="5" t="str">
        <f>VLOOKUP(M1132,Vlookups!G:I,3,FALSE)</f>
        <v>DSASS</v>
      </c>
      <c r="P1132" s="6">
        <f t="shared" si="421"/>
        <v>1500</v>
      </c>
      <c r="Q1132" s="6">
        <f t="shared" si="422"/>
        <v>0</v>
      </c>
      <c r="R1132" s="6">
        <f t="shared" si="423"/>
        <v>233.23</v>
      </c>
      <c r="S1132" s="6">
        <f t="shared" si="424"/>
        <v>0</v>
      </c>
      <c r="T1132" s="6">
        <f t="shared" si="425"/>
        <v>-1500</v>
      </c>
      <c r="U1132" t="s">
        <v>1175</v>
      </c>
      <c r="V1132" t="s">
        <v>464</v>
      </c>
      <c r="W1132" s="2">
        <v>1500</v>
      </c>
      <c r="X1132" s="2">
        <v>0</v>
      </c>
      <c r="Y1132" s="2">
        <v>233.23</v>
      </c>
      <c r="Z1132" s="2">
        <v>1266.77</v>
      </c>
      <c r="AA1132" s="2">
        <v>0</v>
      </c>
      <c r="AB1132" s="3">
        <v>-1500</v>
      </c>
    </row>
    <row r="1133" spans="1:28">
      <c r="A1133" s="5" t="str">
        <f t="shared" si="412"/>
        <v>420</v>
      </c>
      <c r="B1133" s="5" t="str">
        <f>VLOOKUP(A1133,Vlookups!O:P,2,FALSE)</f>
        <v>LOCAL</v>
      </c>
      <c r="C1133" s="5" t="str">
        <f t="shared" si="413"/>
        <v>E</v>
      </c>
      <c r="D1133" s="5" t="str">
        <f t="shared" si="414"/>
        <v>11</v>
      </c>
      <c r="E1133" s="5" t="str">
        <f t="shared" si="415"/>
        <v>62--</v>
      </c>
      <c r="F1133" s="5" t="str">
        <f>VLOOKUP(E1133,Vlookups!K:M,3,FALSE)</f>
        <v>Op Exp</v>
      </c>
      <c r="G1133" s="5" t="str">
        <f t="shared" si="416"/>
        <v>6269</v>
      </c>
      <c r="H1133" s="5" t="str">
        <f t="shared" si="417"/>
        <v>RENTALS-OP LEASES</v>
      </c>
      <c r="I1133" s="5" t="str">
        <f t="shared" si="418"/>
        <v>024</v>
      </c>
      <c r="J1133" s="5" t="str">
        <f>VLOOKUP(I1133,Vlookups!A:D,2,FALSE)</f>
        <v>SAGINAW MIDDLE SCHOOL</v>
      </c>
      <c r="K1133" s="5" t="str">
        <f>VLOOKUP(I1133,Vlookups!A:D,3,FALSE)</f>
        <v>SAGINAW K8</v>
      </c>
      <c r="L1133" s="5" t="str">
        <f t="shared" si="419"/>
        <v>11</v>
      </c>
      <c r="M1133" s="5" t="str">
        <f t="shared" si="420"/>
        <v>880</v>
      </c>
      <c r="N1133" s="5" t="str">
        <f>VLOOKUP(M1133,Vlookups!G:I,2,FALSE)</f>
        <v>TECHNOLOGY</v>
      </c>
      <c r="O1133" s="5" t="str">
        <f>VLOOKUP(M1133,Vlookups!G:I,3,FALSE)</f>
        <v>CIO</v>
      </c>
      <c r="P1133" s="6">
        <f t="shared" si="421"/>
        <v>407.95</v>
      </c>
      <c r="Q1133" s="6">
        <f t="shared" si="422"/>
        <v>0</v>
      </c>
      <c r="R1133" s="6">
        <f t="shared" si="423"/>
        <v>407.95</v>
      </c>
      <c r="S1133" s="6">
        <f t="shared" si="424"/>
        <v>0</v>
      </c>
      <c r="T1133" s="6">
        <f t="shared" si="425"/>
        <v>-407.95</v>
      </c>
      <c r="U1133" t="s">
        <v>1176</v>
      </c>
      <c r="V1133" t="s">
        <v>464</v>
      </c>
      <c r="W1133" s="2">
        <v>407.95</v>
      </c>
      <c r="X1133" s="2">
        <v>0</v>
      </c>
      <c r="Y1133" s="2">
        <v>407.95</v>
      </c>
      <c r="Z1133" s="2">
        <v>0</v>
      </c>
      <c r="AA1133" s="2">
        <v>0</v>
      </c>
      <c r="AB1133" s="3">
        <v>-407.95</v>
      </c>
    </row>
    <row r="1134" spans="1:28">
      <c r="A1134" s="5" t="str">
        <f t="shared" si="412"/>
        <v>420</v>
      </c>
      <c r="B1134" s="5" t="str">
        <f>VLOOKUP(A1134,Vlookups!O:P,2,FALSE)</f>
        <v>LOCAL</v>
      </c>
      <c r="C1134" s="5" t="str">
        <f t="shared" si="413"/>
        <v>E</v>
      </c>
      <c r="D1134" s="5" t="str">
        <f t="shared" si="414"/>
        <v>11</v>
      </c>
      <c r="E1134" s="5" t="str">
        <f t="shared" si="415"/>
        <v>62--</v>
      </c>
      <c r="F1134" s="5" t="str">
        <f>VLOOKUP(E1134,Vlookups!K:M,3,FALSE)</f>
        <v>Op Exp</v>
      </c>
      <c r="G1134" s="5" t="str">
        <f t="shared" si="416"/>
        <v>6269</v>
      </c>
      <c r="H1134" s="5" t="str">
        <f t="shared" si="417"/>
        <v>RENTALS-OP LEASES</v>
      </c>
      <c r="I1134" s="5" t="str">
        <f t="shared" si="418"/>
        <v>025</v>
      </c>
      <c r="J1134" s="5" t="str">
        <f>VLOOKUP(I1134,Vlookups!A:D,2,FALSE)</f>
        <v>WINDMILL LAKES ELEMENTARY</v>
      </c>
      <c r="K1134" s="5" t="str">
        <f>VLOOKUP(I1134,Vlookups!A:D,3,FALSE)</f>
        <v>WINDMILL LAKES K8</v>
      </c>
      <c r="L1134" s="5" t="str">
        <f t="shared" si="419"/>
        <v>11</v>
      </c>
      <c r="M1134" s="5" t="str">
        <f t="shared" si="420"/>
        <v>000</v>
      </c>
      <c r="N1134" s="5" t="str">
        <f>VLOOKUP(M1134,Vlookups!G:I,2,FALSE)</f>
        <v>FINANCE USE ONLY</v>
      </c>
      <c r="O1134" s="5" t="str">
        <f>VLOOKUP(M1134,Vlookups!G:I,3,FALSE)</f>
        <v>UNIDENTIFIED</v>
      </c>
      <c r="P1134" s="6">
        <f t="shared" si="421"/>
        <v>0</v>
      </c>
      <c r="Q1134" s="6">
        <f t="shared" si="422"/>
        <v>0</v>
      </c>
      <c r="R1134" s="6">
        <f t="shared" si="423"/>
        <v>1681.04</v>
      </c>
      <c r="S1134" s="6">
        <f t="shared" si="424"/>
        <v>0</v>
      </c>
      <c r="T1134" s="6">
        <f t="shared" si="425"/>
        <v>0</v>
      </c>
      <c r="U1134" t="s">
        <v>1177</v>
      </c>
      <c r="V1134" t="s">
        <v>464</v>
      </c>
      <c r="W1134" s="2">
        <v>0</v>
      </c>
      <c r="X1134" s="2">
        <v>0</v>
      </c>
      <c r="Y1134" s="2">
        <v>1681.04</v>
      </c>
      <c r="Z1134" s="3">
        <v>-1681.04</v>
      </c>
      <c r="AA1134" s="2">
        <v>0</v>
      </c>
      <c r="AB1134" s="2">
        <v>0</v>
      </c>
    </row>
    <row r="1135" spans="1:28">
      <c r="A1135" s="5" t="str">
        <f t="shared" si="412"/>
        <v>420</v>
      </c>
      <c r="B1135" s="5" t="str">
        <f>VLOOKUP(A1135,Vlookups!O:P,2,FALSE)</f>
        <v>LOCAL</v>
      </c>
      <c r="C1135" s="5" t="str">
        <f t="shared" si="413"/>
        <v>E</v>
      </c>
      <c r="D1135" s="5" t="str">
        <f t="shared" si="414"/>
        <v>11</v>
      </c>
      <c r="E1135" s="5" t="str">
        <f t="shared" si="415"/>
        <v>62--</v>
      </c>
      <c r="F1135" s="5" t="str">
        <f>VLOOKUP(E1135,Vlookups!K:M,3,FALSE)</f>
        <v>Op Exp</v>
      </c>
      <c r="G1135" s="5" t="str">
        <f t="shared" si="416"/>
        <v>6269</v>
      </c>
      <c r="H1135" s="5" t="str">
        <f t="shared" si="417"/>
        <v>RENTALS-OP LEASES</v>
      </c>
      <c r="I1135" s="5" t="str">
        <f t="shared" si="418"/>
        <v>025</v>
      </c>
      <c r="J1135" s="5" t="str">
        <f>VLOOKUP(I1135,Vlookups!A:D,2,FALSE)</f>
        <v>WINDMILL LAKES ELEMENTARY</v>
      </c>
      <c r="K1135" s="5" t="str">
        <f>VLOOKUP(I1135,Vlookups!A:D,3,FALSE)</f>
        <v>WINDMILL LAKES K8</v>
      </c>
      <c r="L1135" s="5" t="str">
        <f t="shared" si="419"/>
        <v>11</v>
      </c>
      <c r="M1135" s="5" t="str">
        <f t="shared" si="420"/>
        <v>850</v>
      </c>
      <c r="N1135" s="5" t="str">
        <f>VLOOKUP(M1135,Vlookups!G:I,2,FALSE)</f>
        <v>DEPUTY SUPT ACADEMICS/STU SERV</v>
      </c>
      <c r="O1135" s="5" t="str">
        <f>VLOOKUP(M1135,Vlookups!G:I,3,FALSE)</f>
        <v>DSASS</v>
      </c>
      <c r="P1135" s="6">
        <f t="shared" si="421"/>
        <v>1500</v>
      </c>
      <c r="Q1135" s="6">
        <f t="shared" si="422"/>
        <v>0</v>
      </c>
      <c r="R1135" s="6">
        <f t="shared" si="423"/>
        <v>304.77999999999997</v>
      </c>
      <c r="S1135" s="6">
        <f t="shared" si="424"/>
        <v>0</v>
      </c>
      <c r="T1135" s="6">
        <f t="shared" si="425"/>
        <v>-1500</v>
      </c>
      <c r="U1135" t="s">
        <v>1178</v>
      </c>
      <c r="V1135" t="s">
        <v>464</v>
      </c>
      <c r="W1135" s="2">
        <v>1500</v>
      </c>
      <c r="X1135" s="2">
        <v>0</v>
      </c>
      <c r="Y1135" s="2">
        <v>304.77999999999997</v>
      </c>
      <c r="Z1135" s="2">
        <v>1195.22</v>
      </c>
      <c r="AA1135" s="2">
        <v>0</v>
      </c>
      <c r="AB1135" s="3">
        <v>-1500</v>
      </c>
    </row>
    <row r="1136" spans="1:28">
      <c r="A1136" s="5" t="str">
        <f t="shared" si="412"/>
        <v>420</v>
      </c>
      <c r="B1136" s="5" t="str">
        <f>VLOOKUP(A1136,Vlookups!O:P,2,FALSE)</f>
        <v>LOCAL</v>
      </c>
      <c r="C1136" s="5" t="str">
        <f t="shared" si="413"/>
        <v>E</v>
      </c>
      <c r="D1136" s="5" t="str">
        <f t="shared" si="414"/>
        <v>11</v>
      </c>
      <c r="E1136" s="5" t="str">
        <f t="shared" si="415"/>
        <v>62--</v>
      </c>
      <c r="F1136" s="5" t="str">
        <f>VLOOKUP(E1136,Vlookups!K:M,3,FALSE)</f>
        <v>Op Exp</v>
      </c>
      <c r="G1136" s="5" t="str">
        <f t="shared" si="416"/>
        <v>6269</v>
      </c>
      <c r="H1136" s="5" t="str">
        <f t="shared" si="417"/>
        <v>RENTALS-OP LEASES</v>
      </c>
      <c r="I1136" s="5" t="str">
        <f t="shared" si="418"/>
        <v>025</v>
      </c>
      <c r="J1136" s="5" t="str">
        <f>VLOOKUP(I1136,Vlookups!A:D,2,FALSE)</f>
        <v>WINDMILL LAKES ELEMENTARY</v>
      </c>
      <c r="K1136" s="5" t="str">
        <f>VLOOKUP(I1136,Vlookups!A:D,3,FALSE)</f>
        <v>WINDMILL LAKES K8</v>
      </c>
      <c r="L1136" s="5" t="str">
        <f t="shared" si="419"/>
        <v>11</v>
      </c>
      <c r="M1136" s="5" t="str">
        <f t="shared" si="420"/>
        <v>880</v>
      </c>
      <c r="N1136" s="5" t="str">
        <f>VLOOKUP(M1136,Vlookups!G:I,2,FALSE)</f>
        <v>TECHNOLOGY</v>
      </c>
      <c r="O1136" s="5" t="str">
        <f>VLOOKUP(M1136,Vlookups!G:I,3,FALSE)</f>
        <v>CIO</v>
      </c>
      <c r="P1136" s="6">
        <f t="shared" si="421"/>
        <v>568.53</v>
      </c>
      <c r="Q1136" s="6">
        <f t="shared" si="422"/>
        <v>0</v>
      </c>
      <c r="R1136" s="6">
        <f t="shared" si="423"/>
        <v>568.53</v>
      </c>
      <c r="S1136" s="6">
        <f t="shared" si="424"/>
        <v>0</v>
      </c>
      <c r="T1136" s="6">
        <f t="shared" si="425"/>
        <v>-568.53</v>
      </c>
      <c r="U1136" t="s">
        <v>1179</v>
      </c>
      <c r="V1136" t="s">
        <v>464</v>
      </c>
      <c r="W1136" s="2">
        <v>568.53</v>
      </c>
      <c r="X1136" s="2">
        <v>0</v>
      </c>
      <c r="Y1136" s="2">
        <v>568.53</v>
      </c>
      <c r="Z1136" s="2">
        <v>0</v>
      </c>
      <c r="AA1136" s="2">
        <v>0</v>
      </c>
      <c r="AB1136" s="3">
        <v>-568.53</v>
      </c>
    </row>
    <row r="1137" spans="1:28">
      <c r="A1137" s="5" t="str">
        <f t="shared" si="412"/>
        <v>420</v>
      </c>
      <c r="B1137" s="5" t="str">
        <f>VLOOKUP(A1137,Vlookups!O:P,2,FALSE)</f>
        <v>LOCAL</v>
      </c>
      <c r="C1137" s="5" t="str">
        <f t="shared" si="413"/>
        <v>E</v>
      </c>
      <c r="D1137" s="5" t="str">
        <f t="shared" si="414"/>
        <v>11</v>
      </c>
      <c r="E1137" s="5" t="str">
        <f t="shared" si="415"/>
        <v>62--</v>
      </c>
      <c r="F1137" s="5" t="str">
        <f>VLOOKUP(E1137,Vlookups!K:M,3,FALSE)</f>
        <v>Op Exp</v>
      </c>
      <c r="G1137" s="5" t="str">
        <f t="shared" si="416"/>
        <v>6269</v>
      </c>
      <c r="H1137" s="5" t="str">
        <f t="shared" si="417"/>
        <v>RENTALS-OP LEASES</v>
      </c>
      <c r="I1137" s="5" t="str">
        <f t="shared" si="418"/>
        <v>026</v>
      </c>
      <c r="J1137" s="5" t="str">
        <f>VLOOKUP(I1137,Vlookups!A:D,2,FALSE)</f>
        <v>WM LAKES MIDDLE SCHOOL</v>
      </c>
      <c r="K1137" s="5" t="str">
        <f>VLOOKUP(I1137,Vlookups!A:D,3,FALSE)</f>
        <v>WINDMILL LAKES K8</v>
      </c>
      <c r="L1137" s="5" t="str">
        <f t="shared" si="419"/>
        <v>11</v>
      </c>
      <c r="M1137" s="5" t="str">
        <f t="shared" si="420"/>
        <v>000</v>
      </c>
      <c r="N1137" s="5" t="str">
        <f>VLOOKUP(M1137,Vlookups!G:I,2,FALSE)</f>
        <v>FINANCE USE ONLY</v>
      </c>
      <c r="O1137" s="5" t="str">
        <f>VLOOKUP(M1137,Vlookups!G:I,3,FALSE)</f>
        <v>UNIDENTIFIED</v>
      </c>
      <c r="P1137" s="6">
        <f t="shared" si="421"/>
        <v>0</v>
      </c>
      <c r="Q1137" s="6">
        <f t="shared" si="422"/>
        <v>0</v>
      </c>
      <c r="R1137" s="6">
        <f t="shared" si="423"/>
        <v>827.97</v>
      </c>
      <c r="S1137" s="6">
        <f t="shared" si="424"/>
        <v>0</v>
      </c>
      <c r="T1137" s="6">
        <f t="shared" si="425"/>
        <v>0</v>
      </c>
      <c r="U1137" t="s">
        <v>1180</v>
      </c>
      <c r="V1137" t="s">
        <v>464</v>
      </c>
      <c r="W1137" s="2">
        <v>0</v>
      </c>
      <c r="X1137" s="2">
        <v>0</v>
      </c>
      <c r="Y1137" s="2">
        <v>827.97</v>
      </c>
      <c r="Z1137" s="3">
        <v>-827.97</v>
      </c>
      <c r="AA1137" s="2">
        <v>0</v>
      </c>
      <c r="AB1137" s="2">
        <v>0</v>
      </c>
    </row>
    <row r="1138" spans="1:28">
      <c r="A1138" s="5" t="str">
        <f t="shared" si="412"/>
        <v>420</v>
      </c>
      <c r="B1138" s="5" t="str">
        <f>VLOOKUP(A1138,Vlookups!O:P,2,FALSE)</f>
        <v>LOCAL</v>
      </c>
      <c r="C1138" s="5" t="str">
        <f t="shared" si="413"/>
        <v>E</v>
      </c>
      <c r="D1138" s="5" t="str">
        <f t="shared" si="414"/>
        <v>11</v>
      </c>
      <c r="E1138" s="5" t="str">
        <f t="shared" si="415"/>
        <v>62--</v>
      </c>
      <c r="F1138" s="5" t="str">
        <f>VLOOKUP(E1138,Vlookups!K:M,3,FALSE)</f>
        <v>Op Exp</v>
      </c>
      <c r="G1138" s="5" t="str">
        <f t="shared" si="416"/>
        <v>6269</v>
      </c>
      <c r="H1138" s="5" t="str">
        <f t="shared" si="417"/>
        <v>RENTALS-OP LEASES</v>
      </c>
      <c r="I1138" s="5" t="str">
        <f t="shared" si="418"/>
        <v>026</v>
      </c>
      <c r="J1138" s="5" t="str">
        <f>VLOOKUP(I1138,Vlookups!A:D,2,FALSE)</f>
        <v>WM LAKES MIDDLE SCHOOL</v>
      </c>
      <c r="K1138" s="5" t="str">
        <f>VLOOKUP(I1138,Vlookups!A:D,3,FALSE)</f>
        <v>WINDMILL LAKES K8</v>
      </c>
      <c r="L1138" s="5" t="str">
        <f t="shared" si="419"/>
        <v>11</v>
      </c>
      <c r="M1138" s="5" t="str">
        <f t="shared" si="420"/>
        <v>850</v>
      </c>
      <c r="N1138" s="5" t="str">
        <f>VLOOKUP(M1138,Vlookups!G:I,2,FALSE)</f>
        <v>DEPUTY SUPT ACADEMICS/STU SERV</v>
      </c>
      <c r="O1138" s="5" t="str">
        <f>VLOOKUP(M1138,Vlookups!G:I,3,FALSE)</f>
        <v>DSASS</v>
      </c>
      <c r="P1138" s="6">
        <f t="shared" si="421"/>
        <v>1500</v>
      </c>
      <c r="Q1138" s="6">
        <f t="shared" si="422"/>
        <v>0</v>
      </c>
      <c r="R1138" s="6">
        <f t="shared" si="423"/>
        <v>233.23</v>
      </c>
      <c r="S1138" s="6">
        <f t="shared" si="424"/>
        <v>0</v>
      </c>
      <c r="T1138" s="6">
        <f t="shared" si="425"/>
        <v>-1500</v>
      </c>
      <c r="U1138" t="s">
        <v>1181</v>
      </c>
      <c r="V1138" t="s">
        <v>464</v>
      </c>
      <c r="W1138" s="2">
        <v>1500</v>
      </c>
      <c r="X1138" s="2">
        <v>0</v>
      </c>
      <c r="Y1138" s="2">
        <v>233.23</v>
      </c>
      <c r="Z1138" s="2">
        <v>1266.77</v>
      </c>
      <c r="AA1138" s="2">
        <v>0</v>
      </c>
      <c r="AB1138" s="3">
        <v>-1500</v>
      </c>
    </row>
    <row r="1139" spans="1:28">
      <c r="A1139" s="5" t="str">
        <f t="shared" si="412"/>
        <v>420</v>
      </c>
      <c r="B1139" s="5" t="str">
        <f>VLOOKUP(A1139,Vlookups!O:P,2,FALSE)</f>
        <v>LOCAL</v>
      </c>
      <c r="C1139" s="5" t="str">
        <f t="shared" si="413"/>
        <v>E</v>
      </c>
      <c r="D1139" s="5" t="str">
        <f t="shared" si="414"/>
        <v>11</v>
      </c>
      <c r="E1139" s="5" t="str">
        <f t="shared" si="415"/>
        <v>62--</v>
      </c>
      <c r="F1139" s="5" t="str">
        <f>VLOOKUP(E1139,Vlookups!K:M,3,FALSE)</f>
        <v>Op Exp</v>
      </c>
      <c r="G1139" s="5" t="str">
        <f t="shared" si="416"/>
        <v>6269</v>
      </c>
      <c r="H1139" s="5" t="str">
        <f t="shared" si="417"/>
        <v>RENTALS-OP LEASES</v>
      </c>
      <c r="I1139" s="5" t="str">
        <f t="shared" si="418"/>
        <v>026</v>
      </c>
      <c r="J1139" s="5" t="str">
        <f>VLOOKUP(I1139,Vlookups!A:D,2,FALSE)</f>
        <v>WM LAKES MIDDLE SCHOOL</v>
      </c>
      <c r="K1139" s="5" t="str">
        <f>VLOOKUP(I1139,Vlookups!A:D,3,FALSE)</f>
        <v>WINDMILL LAKES K8</v>
      </c>
      <c r="L1139" s="5" t="str">
        <f t="shared" si="419"/>
        <v>11</v>
      </c>
      <c r="M1139" s="5" t="str">
        <f t="shared" si="420"/>
        <v>880</v>
      </c>
      <c r="N1139" s="5" t="str">
        <f>VLOOKUP(M1139,Vlookups!G:I,2,FALSE)</f>
        <v>TECHNOLOGY</v>
      </c>
      <c r="O1139" s="5" t="str">
        <f>VLOOKUP(M1139,Vlookups!G:I,3,FALSE)</f>
        <v>CIO</v>
      </c>
      <c r="P1139" s="6">
        <f t="shared" si="421"/>
        <v>365.93</v>
      </c>
      <c r="Q1139" s="6">
        <f t="shared" si="422"/>
        <v>0</v>
      </c>
      <c r="R1139" s="6">
        <f t="shared" si="423"/>
        <v>365.93</v>
      </c>
      <c r="S1139" s="6">
        <f t="shared" si="424"/>
        <v>0</v>
      </c>
      <c r="T1139" s="6">
        <f t="shared" si="425"/>
        <v>-365.93</v>
      </c>
      <c r="U1139" t="s">
        <v>1182</v>
      </c>
      <c r="V1139" t="s">
        <v>464</v>
      </c>
      <c r="W1139" s="2">
        <v>365.93</v>
      </c>
      <c r="X1139" s="2">
        <v>0</v>
      </c>
      <c r="Y1139" s="2">
        <v>365.93</v>
      </c>
      <c r="Z1139" s="2">
        <v>0</v>
      </c>
      <c r="AA1139" s="2">
        <v>0</v>
      </c>
      <c r="AB1139" s="3">
        <v>-365.93</v>
      </c>
    </row>
    <row r="1140" spans="1:28">
      <c r="A1140" s="5" t="str">
        <f t="shared" si="412"/>
        <v>420</v>
      </c>
      <c r="B1140" s="5" t="str">
        <f>VLOOKUP(A1140,Vlookups!O:P,2,FALSE)</f>
        <v>LOCAL</v>
      </c>
      <c r="C1140" s="5" t="str">
        <f t="shared" si="413"/>
        <v>E</v>
      </c>
      <c r="D1140" s="5" t="str">
        <f t="shared" si="414"/>
        <v>11</v>
      </c>
      <c r="E1140" s="5" t="str">
        <f t="shared" si="415"/>
        <v>62--</v>
      </c>
      <c r="F1140" s="5" t="str">
        <f>VLOOKUP(E1140,Vlookups!K:M,3,FALSE)</f>
        <v>Op Exp</v>
      </c>
      <c r="G1140" s="5" t="str">
        <f t="shared" si="416"/>
        <v>6269</v>
      </c>
      <c r="H1140" s="5" t="str">
        <f t="shared" si="417"/>
        <v>RENTALS-OP LEASES</v>
      </c>
      <c r="I1140" s="5" t="str">
        <f t="shared" si="418"/>
        <v>027</v>
      </c>
      <c r="J1140" s="5" t="str">
        <f>VLOOKUP(I1140,Vlookups!A:D,2,FALSE)</f>
        <v>HOUSTON OREM ELEMENTARY</v>
      </c>
      <c r="K1140" s="5" t="str">
        <f>VLOOKUP(I1140,Vlookups!A:D,3,FALSE)</f>
        <v>OREM K8</v>
      </c>
      <c r="L1140" s="5" t="str">
        <f t="shared" si="419"/>
        <v>11</v>
      </c>
      <c r="M1140" s="5" t="str">
        <f t="shared" si="420"/>
        <v>000</v>
      </c>
      <c r="N1140" s="5" t="str">
        <f>VLOOKUP(M1140,Vlookups!G:I,2,FALSE)</f>
        <v>FINANCE USE ONLY</v>
      </c>
      <c r="O1140" s="5" t="str">
        <f>VLOOKUP(M1140,Vlookups!G:I,3,FALSE)</f>
        <v>UNIDENTIFIED</v>
      </c>
      <c r="P1140" s="6">
        <f t="shared" si="421"/>
        <v>0</v>
      </c>
      <c r="Q1140" s="6">
        <f t="shared" si="422"/>
        <v>0</v>
      </c>
      <c r="R1140" s="6">
        <f t="shared" si="423"/>
        <v>45.19</v>
      </c>
      <c r="S1140" s="6">
        <f t="shared" si="424"/>
        <v>0</v>
      </c>
      <c r="T1140" s="6">
        <f t="shared" si="425"/>
        <v>0</v>
      </c>
      <c r="U1140" t="s">
        <v>1183</v>
      </c>
      <c r="V1140" t="s">
        <v>464</v>
      </c>
      <c r="W1140" s="2">
        <v>0</v>
      </c>
      <c r="X1140" s="2">
        <v>0</v>
      </c>
      <c r="Y1140" s="2">
        <v>45.19</v>
      </c>
      <c r="Z1140" s="3">
        <v>-45.19</v>
      </c>
      <c r="AA1140" s="2">
        <v>0</v>
      </c>
      <c r="AB1140" s="2">
        <v>0</v>
      </c>
    </row>
    <row r="1141" spans="1:28">
      <c r="A1141" s="5" t="str">
        <f t="shared" si="412"/>
        <v>420</v>
      </c>
      <c r="B1141" s="5" t="str">
        <f>VLOOKUP(A1141,Vlookups!O:P,2,FALSE)</f>
        <v>LOCAL</v>
      </c>
      <c r="C1141" s="5" t="str">
        <f t="shared" si="413"/>
        <v>E</v>
      </c>
      <c r="D1141" s="5" t="str">
        <f t="shared" si="414"/>
        <v>11</v>
      </c>
      <c r="E1141" s="5" t="str">
        <f t="shared" si="415"/>
        <v>62--</v>
      </c>
      <c r="F1141" s="5" t="str">
        <f>VLOOKUP(E1141,Vlookups!K:M,3,FALSE)</f>
        <v>Op Exp</v>
      </c>
      <c r="G1141" s="5" t="str">
        <f t="shared" si="416"/>
        <v>6269</v>
      </c>
      <c r="H1141" s="5" t="str">
        <f t="shared" si="417"/>
        <v>RENTALS-OP LEASES</v>
      </c>
      <c r="I1141" s="5" t="str">
        <f t="shared" si="418"/>
        <v>027</v>
      </c>
      <c r="J1141" s="5" t="str">
        <f>VLOOKUP(I1141,Vlookups!A:D,2,FALSE)</f>
        <v>HOUSTON OREM ELEMENTARY</v>
      </c>
      <c r="K1141" s="5" t="str">
        <f>VLOOKUP(I1141,Vlookups!A:D,3,FALSE)</f>
        <v>OREM K8</v>
      </c>
      <c r="L1141" s="5" t="str">
        <f t="shared" si="419"/>
        <v>11</v>
      </c>
      <c r="M1141" s="5" t="str">
        <f t="shared" si="420"/>
        <v>850</v>
      </c>
      <c r="N1141" s="5" t="str">
        <f>VLOOKUP(M1141,Vlookups!G:I,2,FALSE)</f>
        <v>DEPUTY SUPT ACADEMICS/STU SERV</v>
      </c>
      <c r="O1141" s="5" t="str">
        <f>VLOOKUP(M1141,Vlookups!G:I,3,FALSE)</f>
        <v>DSASS</v>
      </c>
      <c r="P1141" s="6">
        <f t="shared" si="421"/>
        <v>1500</v>
      </c>
      <c r="Q1141" s="6">
        <f t="shared" si="422"/>
        <v>0</v>
      </c>
      <c r="R1141" s="6">
        <f t="shared" si="423"/>
        <v>304.77999999999997</v>
      </c>
      <c r="S1141" s="6">
        <f t="shared" si="424"/>
        <v>0</v>
      </c>
      <c r="T1141" s="6">
        <f t="shared" si="425"/>
        <v>-1500</v>
      </c>
      <c r="U1141" t="s">
        <v>1184</v>
      </c>
      <c r="V1141" t="s">
        <v>464</v>
      </c>
      <c r="W1141" s="2">
        <v>1500</v>
      </c>
      <c r="X1141" s="2">
        <v>0</v>
      </c>
      <c r="Y1141" s="2">
        <v>304.77999999999997</v>
      </c>
      <c r="Z1141" s="2">
        <v>1195.22</v>
      </c>
      <c r="AA1141" s="2">
        <v>0</v>
      </c>
      <c r="AB1141" s="3">
        <v>-1500</v>
      </c>
    </row>
    <row r="1142" spans="1:28">
      <c r="A1142" s="5" t="str">
        <f t="shared" si="412"/>
        <v>420</v>
      </c>
      <c r="B1142" s="5" t="str">
        <f>VLOOKUP(A1142,Vlookups!O:P,2,FALSE)</f>
        <v>LOCAL</v>
      </c>
      <c r="C1142" s="5" t="str">
        <f t="shared" si="413"/>
        <v>E</v>
      </c>
      <c r="D1142" s="5" t="str">
        <f t="shared" si="414"/>
        <v>11</v>
      </c>
      <c r="E1142" s="5" t="str">
        <f t="shared" si="415"/>
        <v>62--</v>
      </c>
      <c r="F1142" s="5" t="str">
        <f>VLOOKUP(E1142,Vlookups!K:M,3,FALSE)</f>
        <v>Op Exp</v>
      </c>
      <c r="G1142" s="5" t="str">
        <f t="shared" si="416"/>
        <v>6269</v>
      </c>
      <c r="H1142" s="5" t="str">
        <f t="shared" si="417"/>
        <v>RENTALS-OP LEASES</v>
      </c>
      <c r="I1142" s="5" t="str">
        <f t="shared" si="418"/>
        <v>027</v>
      </c>
      <c r="J1142" s="5" t="str">
        <f>VLOOKUP(I1142,Vlookups!A:D,2,FALSE)</f>
        <v>HOUSTON OREM ELEMENTARY</v>
      </c>
      <c r="K1142" s="5" t="str">
        <f>VLOOKUP(I1142,Vlookups!A:D,3,FALSE)</f>
        <v>OREM K8</v>
      </c>
      <c r="L1142" s="5" t="str">
        <f t="shared" si="419"/>
        <v>11</v>
      </c>
      <c r="M1142" s="5" t="str">
        <f t="shared" si="420"/>
        <v>880</v>
      </c>
      <c r="N1142" s="5" t="str">
        <f>VLOOKUP(M1142,Vlookups!G:I,2,FALSE)</f>
        <v>TECHNOLOGY</v>
      </c>
      <c r="O1142" s="5" t="str">
        <f>VLOOKUP(M1142,Vlookups!G:I,3,FALSE)</f>
        <v>CIO</v>
      </c>
      <c r="P1142" s="6">
        <f t="shared" si="421"/>
        <v>524.91</v>
      </c>
      <c r="Q1142" s="6">
        <f t="shared" si="422"/>
        <v>0</v>
      </c>
      <c r="R1142" s="6">
        <f t="shared" si="423"/>
        <v>524.91</v>
      </c>
      <c r="S1142" s="6">
        <f t="shared" si="424"/>
        <v>0</v>
      </c>
      <c r="T1142" s="6">
        <f t="shared" si="425"/>
        <v>-524.91</v>
      </c>
      <c r="U1142" t="s">
        <v>1185</v>
      </c>
      <c r="V1142" t="s">
        <v>464</v>
      </c>
      <c r="W1142" s="2">
        <v>524.91</v>
      </c>
      <c r="X1142" s="2">
        <v>0</v>
      </c>
      <c r="Y1142" s="2">
        <v>524.91</v>
      </c>
      <c r="Z1142" s="2">
        <v>0</v>
      </c>
      <c r="AA1142" s="2">
        <v>0</v>
      </c>
      <c r="AB1142" s="3">
        <v>-524.91</v>
      </c>
    </row>
    <row r="1143" spans="1:28">
      <c r="A1143" s="5" t="str">
        <f t="shared" si="412"/>
        <v>420</v>
      </c>
      <c r="B1143" s="5" t="str">
        <f>VLOOKUP(A1143,Vlookups!O:P,2,FALSE)</f>
        <v>LOCAL</v>
      </c>
      <c r="C1143" s="5" t="str">
        <f t="shared" si="413"/>
        <v>E</v>
      </c>
      <c r="D1143" s="5" t="str">
        <f t="shared" si="414"/>
        <v>11</v>
      </c>
      <c r="E1143" s="5" t="str">
        <f t="shared" si="415"/>
        <v>62--</v>
      </c>
      <c r="F1143" s="5" t="str">
        <f>VLOOKUP(E1143,Vlookups!K:M,3,FALSE)</f>
        <v>Op Exp</v>
      </c>
      <c r="G1143" s="5" t="str">
        <f t="shared" si="416"/>
        <v>6269</v>
      </c>
      <c r="H1143" s="5" t="str">
        <f t="shared" si="417"/>
        <v>RENTALS-OP LEASES</v>
      </c>
      <c r="I1143" s="5" t="str">
        <f t="shared" si="418"/>
        <v>028</v>
      </c>
      <c r="J1143" s="5" t="str">
        <f>VLOOKUP(I1143,Vlookups!A:D,2,FALSE)</f>
        <v>HOUSTON OREM MIDDLE SCHOOL</v>
      </c>
      <c r="K1143" s="5" t="str">
        <f>VLOOKUP(I1143,Vlookups!A:D,3,FALSE)</f>
        <v>OREM K8</v>
      </c>
      <c r="L1143" s="5" t="str">
        <f t="shared" si="419"/>
        <v>11</v>
      </c>
      <c r="M1143" s="5" t="str">
        <f t="shared" si="420"/>
        <v>000</v>
      </c>
      <c r="N1143" s="5" t="str">
        <f>VLOOKUP(M1143,Vlookups!G:I,2,FALSE)</f>
        <v>FINANCE USE ONLY</v>
      </c>
      <c r="O1143" s="5" t="str">
        <f>VLOOKUP(M1143,Vlookups!G:I,3,FALSE)</f>
        <v>UNIDENTIFIED</v>
      </c>
      <c r="P1143" s="6">
        <f t="shared" si="421"/>
        <v>0</v>
      </c>
      <c r="Q1143" s="6">
        <f t="shared" si="422"/>
        <v>0</v>
      </c>
      <c r="R1143" s="6">
        <f t="shared" si="423"/>
        <v>22.26</v>
      </c>
      <c r="S1143" s="6">
        <f t="shared" si="424"/>
        <v>0</v>
      </c>
      <c r="T1143" s="6">
        <f t="shared" si="425"/>
        <v>0</v>
      </c>
      <c r="U1143" t="s">
        <v>1186</v>
      </c>
      <c r="V1143" t="s">
        <v>464</v>
      </c>
      <c r="W1143" s="2">
        <v>0</v>
      </c>
      <c r="X1143" s="2">
        <v>0</v>
      </c>
      <c r="Y1143" s="2">
        <v>22.26</v>
      </c>
      <c r="Z1143" s="3">
        <v>-22.26</v>
      </c>
      <c r="AA1143" s="2">
        <v>0</v>
      </c>
      <c r="AB1143" s="2">
        <v>0</v>
      </c>
    </row>
    <row r="1144" spans="1:28">
      <c r="A1144" s="5" t="str">
        <f t="shared" si="412"/>
        <v>420</v>
      </c>
      <c r="B1144" s="5" t="str">
        <f>VLOOKUP(A1144,Vlookups!O:P,2,FALSE)</f>
        <v>LOCAL</v>
      </c>
      <c r="C1144" s="5" t="str">
        <f t="shared" si="413"/>
        <v>E</v>
      </c>
      <c r="D1144" s="5" t="str">
        <f t="shared" si="414"/>
        <v>11</v>
      </c>
      <c r="E1144" s="5" t="str">
        <f t="shared" si="415"/>
        <v>62--</v>
      </c>
      <c r="F1144" s="5" t="str">
        <f>VLOOKUP(E1144,Vlookups!K:M,3,FALSE)</f>
        <v>Op Exp</v>
      </c>
      <c r="G1144" s="5" t="str">
        <f t="shared" si="416"/>
        <v>6269</v>
      </c>
      <c r="H1144" s="5" t="str">
        <f t="shared" si="417"/>
        <v>RENTALS-OP LEASES</v>
      </c>
      <c r="I1144" s="5" t="str">
        <f t="shared" si="418"/>
        <v>028</v>
      </c>
      <c r="J1144" s="5" t="str">
        <f>VLOOKUP(I1144,Vlookups!A:D,2,FALSE)</f>
        <v>HOUSTON OREM MIDDLE SCHOOL</v>
      </c>
      <c r="K1144" s="5" t="str">
        <f>VLOOKUP(I1144,Vlookups!A:D,3,FALSE)</f>
        <v>OREM K8</v>
      </c>
      <c r="L1144" s="5" t="str">
        <f t="shared" si="419"/>
        <v>11</v>
      </c>
      <c r="M1144" s="5" t="str">
        <f t="shared" si="420"/>
        <v>850</v>
      </c>
      <c r="N1144" s="5" t="str">
        <f>VLOOKUP(M1144,Vlookups!G:I,2,FALSE)</f>
        <v>DEPUTY SUPT ACADEMICS/STU SERV</v>
      </c>
      <c r="O1144" s="5" t="str">
        <f>VLOOKUP(M1144,Vlookups!G:I,3,FALSE)</f>
        <v>DSASS</v>
      </c>
      <c r="P1144" s="6">
        <f t="shared" si="421"/>
        <v>69.44</v>
      </c>
      <c r="Q1144" s="6">
        <f t="shared" si="422"/>
        <v>0</v>
      </c>
      <c r="R1144" s="6">
        <f t="shared" si="423"/>
        <v>69.44</v>
      </c>
      <c r="S1144" s="6">
        <f t="shared" si="424"/>
        <v>0</v>
      </c>
      <c r="T1144" s="6">
        <f t="shared" si="425"/>
        <v>-69.44</v>
      </c>
      <c r="U1144" t="s">
        <v>1187</v>
      </c>
      <c r="V1144" t="s">
        <v>464</v>
      </c>
      <c r="W1144" s="2">
        <v>69.44</v>
      </c>
      <c r="X1144" s="2">
        <v>0</v>
      </c>
      <c r="Y1144" s="2">
        <v>69.44</v>
      </c>
      <c r="Z1144" s="2">
        <v>0</v>
      </c>
      <c r="AA1144" s="2">
        <v>0</v>
      </c>
      <c r="AB1144" s="3">
        <v>-69.44</v>
      </c>
    </row>
    <row r="1145" spans="1:28">
      <c r="A1145" s="5" t="str">
        <f t="shared" si="412"/>
        <v>420</v>
      </c>
      <c r="B1145" s="5" t="str">
        <f>VLOOKUP(A1145,Vlookups!O:P,2,FALSE)</f>
        <v>LOCAL</v>
      </c>
      <c r="C1145" s="5" t="str">
        <f t="shared" si="413"/>
        <v>E</v>
      </c>
      <c r="D1145" s="5" t="str">
        <f t="shared" si="414"/>
        <v>11</v>
      </c>
      <c r="E1145" s="5" t="str">
        <f t="shared" si="415"/>
        <v>62--</v>
      </c>
      <c r="F1145" s="5" t="str">
        <f>VLOOKUP(E1145,Vlookups!K:M,3,FALSE)</f>
        <v>Op Exp</v>
      </c>
      <c r="G1145" s="5" t="str">
        <f t="shared" si="416"/>
        <v>6269</v>
      </c>
      <c r="H1145" s="5" t="str">
        <f t="shared" si="417"/>
        <v>RENTALS-OP LEASES</v>
      </c>
      <c r="I1145" s="5" t="str">
        <f t="shared" si="418"/>
        <v>028</v>
      </c>
      <c r="J1145" s="5" t="str">
        <f>VLOOKUP(I1145,Vlookups!A:D,2,FALSE)</f>
        <v>HOUSTON OREM MIDDLE SCHOOL</v>
      </c>
      <c r="K1145" s="5" t="str">
        <f>VLOOKUP(I1145,Vlookups!A:D,3,FALSE)</f>
        <v>OREM K8</v>
      </c>
      <c r="L1145" s="5" t="str">
        <f t="shared" si="419"/>
        <v>11</v>
      </c>
      <c r="M1145" s="5" t="str">
        <f t="shared" si="420"/>
        <v>880</v>
      </c>
      <c r="N1145" s="5" t="str">
        <f>VLOOKUP(M1145,Vlookups!G:I,2,FALSE)</f>
        <v>TECHNOLOGY</v>
      </c>
      <c r="O1145" s="5" t="str">
        <f>VLOOKUP(M1145,Vlookups!G:I,3,FALSE)</f>
        <v>CIO</v>
      </c>
      <c r="P1145" s="6">
        <f t="shared" si="421"/>
        <v>107.14</v>
      </c>
      <c r="Q1145" s="6">
        <f t="shared" si="422"/>
        <v>0</v>
      </c>
      <c r="R1145" s="6">
        <f t="shared" si="423"/>
        <v>107.14</v>
      </c>
      <c r="S1145" s="6">
        <f t="shared" si="424"/>
        <v>0</v>
      </c>
      <c r="T1145" s="6">
        <f t="shared" si="425"/>
        <v>-107.14</v>
      </c>
      <c r="U1145" t="s">
        <v>1188</v>
      </c>
      <c r="V1145" t="s">
        <v>464</v>
      </c>
      <c r="W1145" s="2">
        <v>107.14</v>
      </c>
      <c r="X1145" s="2">
        <v>0</v>
      </c>
      <c r="Y1145" s="2">
        <v>107.14</v>
      </c>
      <c r="Z1145" s="2">
        <v>0</v>
      </c>
      <c r="AA1145" s="2">
        <v>0</v>
      </c>
      <c r="AB1145" s="3">
        <v>-107.14</v>
      </c>
    </row>
    <row r="1146" spans="1:28">
      <c r="A1146" s="5" t="str">
        <f t="shared" si="412"/>
        <v>420</v>
      </c>
      <c r="B1146" s="5" t="str">
        <f>VLOOKUP(A1146,Vlookups!O:P,2,FALSE)</f>
        <v>LOCAL</v>
      </c>
      <c r="C1146" s="5" t="str">
        <f t="shared" si="413"/>
        <v>E</v>
      </c>
      <c r="D1146" s="5" t="str">
        <f t="shared" si="414"/>
        <v>11</v>
      </c>
      <c r="E1146" s="5" t="str">
        <f t="shared" si="415"/>
        <v>62--</v>
      </c>
      <c r="F1146" s="5" t="str">
        <f>VLOOKUP(E1146,Vlookups!K:M,3,FALSE)</f>
        <v>Op Exp</v>
      </c>
      <c r="G1146" s="5" t="str">
        <f t="shared" si="416"/>
        <v>6269</v>
      </c>
      <c r="H1146" s="5" t="str">
        <f t="shared" si="417"/>
        <v>RENTALS-OP LEASES</v>
      </c>
      <c r="I1146" s="5" t="str">
        <f t="shared" si="418"/>
        <v>030</v>
      </c>
      <c r="J1146" s="5" t="str">
        <f>VLOOKUP(I1146,Vlookups!A:D,2,FALSE)</f>
        <v>COLLEGE STATION ELEMENTARY</v>
      </c>
      <c r="K1146" s="5" t="str">
        <f>VLOOKUP(I1146,Vlookups!A:D,3,FALSE)</f>
        <v>COLLEGE STATION K8</v>
      </c>
      <c r="L1146" s="5" t="str">
        <f t="shared" si="419"/>
        <v>11</v>
      </c>
      <c r="M1146" s="5" t="str">
        <f t="shared" si="420"/>
        <v>000</v>
      </c>
      <c r="N1146" s="5" t="str">
        <f>VLOOKUP(M1146,Vlookups!G:I,2,FALSE)</f>
        <v>FINANCE USE ONLY</v>
      </c>
      <c r="O1146" s="5" t="str">
        <f>VLOOKUP(M1146,Vlookups!G:I,3,FALSE)</f>
        <v>UNIDENTIFIED</v>
      </c>
      <c r="P1146" s="6">
        <f t="shared" si="421"/>
        <v>0</v>
      </c>
      <c r="Q1146" s="6">
        <f t="shared" si="422"/>
        <v>0</v>
      </c>
      <c r="R1146" s="6">
        <f t="shared" si="423"/>
        <v>305.54000000000002</v>
      </c>
      <c r="S1146" s="6">
        <f t="shared" si="424"/>
        <v>0</v>
      </c>
      <c r="T1146" s="6">
        <f t="shared" si="425"/>
        <v>0</v>
      </c>
      <c r="U1146" t="s">
        <v>1189</v>
      </c>
      <c r="V1146" t="s">
        <v>464</v>
      </c>
      <c r="W1146" s="2">
        <v>0</v>
      </c>
      <c r="X1146" s="2">
        <v>0</v>
      </c>
      <c r="Y1146" s="2">
        <v>305.54000000000002</v>
      </c>
      <c r="Z1146" s="3">
        <v>-305.54000000000002</v>
      </c>
      <c r="AA1146" s="2">
        <v>0</v>
      </c>
      <c r="AB1146" s="2">
        <v>0</v>
      </c>
    </row>
    <row r="1147" spans="1:28">
      <c r="A1147" s="5" t="str">
        <f t="shared" si="412"/>
        <v>420</v>
      </c>
      <c r="B1147" s="5" t="str">
        <f>VLOOKUP(A1147,Vlookups!O:P,2,FALSE)</f>
        <v>LOCAL</v>
      </c>
      <c r="C1147" s="5" t="str">
        <f t="shared" si="413"/>
        <v>E</v>
      </c>
      <c r="D1147" s="5" t="str">
        <f t="shared" si="414"/>
        <v>11</v>
      </c>
      <c r="E1147" s="5" t="str">
        <f t="shared" si="415"/>
        <v>62--</v>
      </c>
      <c r="F1147" s="5" t="str">
        <f>VLOOKUP(E1147,Vlookups!K:M,3,FALSE)</f>
        <v>Op Exp</v>
      </c>
      <c r="G1147" s="5" t="str">
        <f t="shared" si="416"/>
        <v>6269</v>
      </c>
      <c r="H1147" s="5" t="str">
        <f t="shared" si="417"/>
        <v>RENTALS-OP LEASES</v>
      </c>
      <c r="I1147" s="5" t="str">
        <f t="shared" si="418"/>
        <v>030</v>
      </c>
      <c r="J1147" s="5" t="str">
        <f>VLOOKUP(I1147,Vlookups!A:D,2,FALSE)</f>
        <v>COLLEGE STATION ELEMENTARY</v>
      </c>
      <c r="K1147" s="5" t="str">
        <f>VLOOKUP(I1147,Vlookups!A:D,3,FALSE)</f>
        <v>COLLEGE STATION K8</v>
      </c>
      <c r="L1147" s="5" t="str">
        <f t="shared" si="419"/>
        <v>11</v>
      </c>
      <c r="M1147" s="5" t="str">
        <f t="shared" si="420"/>
        <v>850</v>
      </c>
      <c r="N1147" s="5" t="str">
        <f>VLOOKUP(M1147,Vlookups!G:I,2,FALSE)</f>
        <v>DEPUTY SUPT ACADEMICS/STU SERV</v>
      </c>
      <c r="O1147" s="5" t="str">
        <f>VLOOKUP(M1147,Vlookups!G:I,3,FALSE)</f>
        <v>DSASS</v>
      </c>
      <c r="P1147" s="6">
        <f t="shared" si="421"/>
        <v>1500</v>
      </c>
      <c r="Q1147" s="6">
        <f t="shared" si="422"/>
        <v>0</v>
      </c>
      <c r="R1147" s="6">
        <f t="shared" si="423"/>
        <v>304.77999999999997</v>
      </c>
      <c r="S1147" s="6">
        <f t="shared" si="424"/>
        <v>0</v>
      </c>
      <c r="T1147" s="6">
        <f t="shared" si="425"/>
        <v>-1500</v>
      </c>
      <c r="U1147" t="s">
        <v>1190</v>
      </c>
      <c r="V1147" t="s">
        <v>464</v>
      </c>
      <c r="W1147" s="2">
        <v>1500</v>
      </c>
      <c r="X1147" s="2">
        <v>0</v>
      </c>
      <c r="Y1147" s="2">
        <v>304.77999999999997</v>
      </c>
      <c r="Z1147" s="2">
        <v>1195.22</v>
      </c>
      <c r="AA1147" s="2">
        <v>0</v>
      </c>
      <c r="AB1147" s="3">
        <v>-1500</v>
      </c>
    </row>
    <row r="1148" spans="1:28">
      <c r="A1148" s="5" t="str">
        <f t="shared" si="412"/>
        <v>420</v>
      </c>
      <c r="B1148" s="5" t="str">
        <f>VLOOKUP(A1148,Vlookups!O:P,2,FALSE)</f>
        <v>LOCAL</v>
      </c>
      <c r="C1148" s="5" t="str">
        <f t="shared" si="413"/>
        <v>E</v>
      </c>
      <c r="D1148" s="5" t="str">
        <f t="shared" si="414"/>
        <v>11</v>
      </c>
      <c r="E1148" s="5" t="str">
        <f t="shared" si="415"/>
        <v>62--</v>
      </c>
      <c r="F1148" s="5" t="str">
        <f>VLOOKUP(E1148,Vlookups!K:M,3,FALSE)</f>
        <v>Op Exp</v>
      </c>
      <c r="G1148" s="5" t="str">
        <f t="shared" si="416"/>
        <v>6269</v>
      </c>
      <c r="H1148" s="5" t="str">
        <f t="shared" si="417"/>
        <v>RENTALS-OP LEASES</v>
      </c>
      <c r="I1148" s="5" t="str">
        <f t="shared" si="418"/>
        <v>030</v>
      </c>
      <c r="J1148" s="5" t="str">
        <f>VLOOKUP(I1148,Vlookups!A:D,2,FALSE)</f>
        <v>COLLEGE STATION ELEMENTARY</v>
      </c>
      <c r="K1148" s="5" t="str">
        <f>VLOOKUP(I1148,Vlookups!A:D,3,FALSE)</f>
        <v>COLLEGE STATION K8</v>
      </c>
      <c r="L1148" s="5" t="str">
        <f t="shared" si="419"/>
        <v>11</v>
      </c>
      <c r="M1148" s="5" t="str">
        <f t="shared" si="420"/>
        <v>880</v>
      </c>
      <c r="N1148" s="5" t="str">
        <f>VLOOKUP(M1148,Vlookups!G:I,2,FALSE)</f>
        <v>TECHNOLOGY</v>
      </c>
      <c r="O1148" s="5" t="str">
        <f>VLOOKUP(M1148,Vlookups!G:I,3,FALSE)</f>
        <v>CIO</v>
      </c>
      <c r="P1148" s="6">
        <f t="shared" si="421"/>
        <v>514.86</v>
      </c>
      <c r="Q1148" s="6">
        <f t="shared" si="422"/>
        <v>0</v>
      </c>
      <c r="R1148" s="6">
        <f t="shared" si="423"/>
        <v>514.86</v>
      </c>
      <c r="S1148" s="6">
        <f t="shared" si="424"/>
        <v>0</v>
      </c>
      <c r="T1148" s="6">
        <f t="shared" si="425"/>
        <v>-514.86</v>
      </c>
      <c r="U1148" t="s">
        <v>1191</v>
      </c>
      <c r="V1148" t="s">
        <v>464</v>
      </c>
      <c r="W1148" s="2">
        <v>514.86</v>
      </c>
      <c r="X1148" s="2">
        <v>0</v>
      </c>
      <c r="Y1148" s="2">
        <v>514.86</v>
      </c>
      <c r="Z1148" s="2">
        <v>0</v>
      </c>
      <c r="AA1148" s="2">
        <v>0</v>
      </c>
      <c r="AB1148" s="3">
        <v>-514.86</v>
      </c>
    </row>
    <row r="1149" spans="1:28">
      <c r="A1149" s="5" t="str">
        <f t="shared" si="412"/>
        <v>420</v>
      </c>
      <c r="B1149" s="5" t="str">
        <f>VLOOKUP(A1149,Vlookups!O:P,2,FALSE)</f>
        <v>LOCAL</v>
      </c>
      <c r="C1149" s="5" t="str">
        <f t="shared" si="413"/>
        <v>E</v>
      </c>
      <c r="D1149" s="5" t="str">
        <f t="shared" si="414"/>
        <v>11</v>
      </c>
      <c r="E1149" s="5" t="str">
        <f t="shared" si="415"/>
        <v>62--</v>
      </c>
      <c r="F1149" s="5" t="str">
        <f>VLOOKUP(E1149,Vlookups!K:M,3,FALSE)</f>
        <v>Op Exp</v>
      </c>
      <c r="G1149" s="5" t="str">
        <f t="shared" si="416"/>
        <v>6269</v>
      </c>
      <c r="H1149" s="5" t="str">
        <f t="shared" si="417"/>
        <v>RENTALS-OP LEASES</v>
      </c>
      <c r="I1149" s="5" t="str">
        <f t="shared" si="418"/>
        <v>031</v>
      </c>
      <c r="J1149" s="5" t="str">
        <f>VLOOKUP(I1149,Vlookups!A:D,2,FALSE)</f>
        <v>COLLEGE STATION MIDDLE SCHOOL</v>
      </c>
      <c r="K1149" s="5" t="str">
        <f>VLOOKUP(I1149,Vlookups!A:D,3,FALSE)</f>
        <v>COLLEGE STATION K8</v>
      </c>
      <c r="L1149" s="5" t="str">
        <f t="shared" si="419"/>
        <v>11</v>
      </c>
      <c r="M1149" s="5" t="str">
        <f t="shared" si="420"/>
        <v>000</v>
      </c>
      <c r="N1149" s="5" t="str">
        <f>VLOOKUP(M1149,Vlookups!G:I,2,FALSE)</f>
        <v>FINANCE USE ONLY</v>
      </c>
      <c r="O1149" s="5" t="str">
        <f>VLOOKUP(M1149,Vlookups!G:I,3,FALSE)</f>
        <v>UNIDENTIFIED</v>
      </c>
      <c r="P1149" s="6">
        <f t="shared" si="421"/>
        <v>0</v>
      </c>
      <c r="Q1149" s="6">
        <f t="shared" si="422"/>
        <v>0</v>
      </c>
      <c r="R1149" s="6">
        <f t="shared" si="423"/>
        <v>150.49</v>
      </c>
      <c r="S1149" s="6">
        <f t="shared" si="424"/>
        <v>0</v>
      </c>
      <c r="T1149" s="6">
        <f t="shared" si="425"/>
        <v>0</v>
      </c>
      <c r="U1149" t="s">
        <v>1192</v>
      </c>
      <c r="V1149" t="s">
        <v>464</v>
      </c>
      <c r="W1149" s="2">
        <v>0</v>
      </c>
      <c r="X1149" s="2">
        <v>0</v>
      </c>
      <c r="Y1149" s="2">
        <v>150.49</v>
      </c>
      <c r="Z1149" s="3">
        <v>-150.49</v>
      </c>
      <c r="AA1149" s="2">
        <v>0</v>
      </c>
      <c r="AB1149" s="2">
        <v>0</v>
      </c>
    </row>
    <row r="1150" spans="1:28">
      <c r="A1150" s="5" t="str">
        <f t="shared" si="412"/>
        <v>420</v>
      </c>
      <c r="B1150" s="5" t="str">
        <f>VLOOKUP(A1150,Vlookups!O:P,2,FALSE)</f>
        <v>LOCAL</v>
      </c>
      <c r="C1150" s="5" t="str">
        <f t="shared" si="413"/>
        <v>E</v>
      </c>
      <c r="D1150" s="5" t="str">
        <f t="shared" si="414"/>
        <v>11</v>
      </c>
      <c r="E1150" s="5" t="str">
        <f t="shared" si="415"/>
        <v>62--</v>
      </c>
      <c r="F1150" s="5" t="str">
        <f>VLOOKUP(E1150,Vlookups!K:M,3,FALSE)</f>
        <v>Op Exp</v>
      </c>
      <c r="G1150" s="5" t="str">
        <f t="shared" si="416"/>
        <v>6269</v>
      </c>
      <c r="H1150" s="5" t="str">
        <f t="shared" si="417"/>
        <v>RENTALS-OP LEASES</v>
      </c>
      <c r="I1150" s="5" t="str">
        <f t="shared" si="418"/>
        <v>031</v>
      </c>
      <c r="J1150" s="5" t="str">
        <f>VLOOKUP(I1150,Vlookups!A:D,2,FALSE)</f>
        <v>COLLEGE STATION MIDDLE SCHOOL</v>
      </c>
      <c r="K1150" s="5" t="str">
        <f>VLOOKUP(I1150,Vlookups!A:D,3,FALSE)</f>
        <v>COLLEGE STATION K8</v>
      </c>
      <c r="L1150" s="5" t="str">
        <f t="shared" si="419"/>
        <v>11</v>
      </c>
      <c r="M1150" s="5" t="str">
        <f t="shared" si="420"/>
        <v>850</v>
      </c>
      <c r="N1150" s="5" t="str">
        <f>VLOOKUP(M1150,Vlookups!G:I,2,FALSE)</f>
        <v>DEPUTY SUPT ACADEMICS/STU SERV</v>
      </c>
      <c r="O1150" s="5" t="str">
        <f>VLOOKUP(M1150,Vlookups!G:I,3,FALSE)</f>
        <v>DSASS</v>
      </c>
      <c r="P1150" s="6">
        <f t="shared" si="421"/>
        <v>1500</v>
      </c>
      <c r="Q1150" s="6">
        <f t="shared" si="422"/>
        <v>0</v>
      </c>
      <c r="R1150" s="6">
        <f t="shared" si="423"/>
        <v>233.23</v>
      </c>
      <c r="S1150" s="6">
        <f t="shared" si="424"/>
        <v>0</v>
      </c>
      <c r="T1150" s="6">
        <f t="shared" si="425"/>
        <v>-1500</v>
      </c>
      <c r="U1150" t="s">
        <v>1193</v>
      </c>
      <c r="V1150" t="s">
        <v>464</v>
      </c>
      <c r="W1150" s="2">
        <v>1500</v>
      </c>
      <c r="X1150" s="2">
        <v>0</v>
      </c>
      <c r="Y1150" s="2">
        <v>233.23</v>
      </c>
      <c r="Z1150" s="2">
        <v>1266.77</v>
      </c>
      <c r="AA1150" s="2">
        <v>0</v>
      </c>
      <c r="AB1150" s="3">
        <v>-1500</v>
      </c>
    </row>
    <row r="1151" spans="1:28">
      <c r="A1151" s="5" t="str">
        <f t="shared" si="412"/>
        <v>420</v>
      </c>
      <c r="B1151" s="5" t="str">
        <f>VLOOKUP(A1151,Vlookups!O:P,2,FALSE)</f>
        <v>LOCAL</v>
      </c>
      <c r="C1151" s="5" t="str">
        <f t="shared" si="413"/>
        <v>E</v>
      </c>
      <c r="D1151" s="5" t="str">
        <f t="shared" si="414"/>
        <v>11</v>
      </c>
      <c r="E1151" s="5" t="str">
        <f t="shared" si="415"/>
        <v>62--</v>
      </c>
      <c r="F1151" s="5" t="str">
        <f>VLOOKUP(E1151,Vlookups!K:M,3,FALSE)</f>
        <v>Op Exp</v>
      </c>
      <c r="G1151" s="5" t="str">
        <f t="shared" si="416"/>
        <v>6269</v>
      </c>
      <c r="H1151" s="5" t="str">
        <f t="shared" si="417"/>
        <v>RENTALS-OP LEASES</v>
      </c>
      <c r="I1151" s="5" t="str">
        <f t="shared" si="418"/>
        <v>031</v>
      </c>
      <c r="J1151" s="5" t="str">
        <f>VLOOKUP(I1151,Vlookups!A:D,2,FALSE)</f>
        <v>COLLEGE STATION MIDDLE SCHOOL</v>
      </c>
      <c r="K1151" s="5" t="str">
        <f>VLOOKUP(I1151,Vlookups!A:D,3,FALSE)</f>
        <v>COLLEGE STATION K8</v>
      </c>
      <c r="L1151" s="5" t="str">
        <f t="shared" si="419"/>
        <v>11</v>
      </c>
      <c r="M1151" s="5" t="str">
        <f t="shared" si="420"/>
        <v>880</v>
      </c>
      <c r="N1151" s="5" t="str">
        <f>VLOOKUP(M1151,Vlookups!G:I,2,FALSE)</f>
        <v>TECHNOLOGY</v>
      </c>
      <c r="O1151" s="5" t="str">
        <f>VLOOKUP(M1151,Vlookups!G:I,3,FALSE)</f>
        <v>CIO</v>
      </c>
      <c r="P1151" s="6">
        <f t="shared" si="421"/>
        <v>409.6</v>
      </c>
      <c r="Q1151" s="6">
        <f t="shared" si="422"/>
        <v>0</v>
      </c>
      <c r="R1151" s="6">
        <f t="shared" si="423"/>
        <v>409.6</v>
      </c>
      <c r="S1151" s="6">
        <f t="shared" si="424"/>
        <v>0</v>
      </c>
      <c r="T1151" s="6">
        <f t="shared" si="425"/>
        <v>-409.6</v>
      </c>
      <c r="U1151" t="s">
        <v>1194</v>
      </c>
      <c r="V1151" t="s">
        <v>464</v>
      </c>
      <c r="W1151" s="2">
        <v>409.6</v>
      </c>
      <c r="X1151" s="2">
        <v>0</v>
      </c>
      <c r="Y1151" s="2">
        <v>409.6</v>
      </c>
      <c r="Z1151" s="2">
        <v>0</v>
      </c>
      <c r="AA1151" s="2">
        <v>0</v>
      </c>
      <c r="AB1151" s="3">
        <v>-409.6</v>
      </c>
    </row>
    <row r="1152" spans="1:28">
      <c r="A1152" s="5" t="str">
        <f t="shared" si="412"/>
        <v>420</v>
      </c>
      <c r="B1152" s="5" t="str">
        <f>VLOOKUP(A1152,Vlookups!O:P,2,FALSE)</f>
        <v>LOCAL</v>
      </c>
      <c r="C1152" s="5" t="str">
        <f t="shared" si="413"/>
        <v>E</v>
      </c>
      <c r="D1152" s="5" t="str">
        <f t="shared" si="414"/>
        <v>11</v>
      </c>
      <c r="E1152" s="5" t="str">
        <f t="shared" si="415"/>
        <v>62--</v>
      </c>
      <c r="F1152" s="5" t="str">
        <f>VLOOKUP(E1152,Vlookups!K:M,3,FALSE)</f>
        <v>Op Exp</v>
      </c>
      <c r="G1152" s="5" t="str">
        <f t="shared" si="416"/>
        <v>6269</v>
      </c>
      <c r="H1152" s="5" t="str">
        <f t="shared" si="417"/>
        <v>RENTALS-OP LEASES</v>
      </c>
      <c r="I1152" s="5" t="str">
        <f t="shared" si="418"/>
        <v>032</v>
      </c>
      <c r="J1152" s="5" t="str">
        <f>VLOOKUP(I1152,Vlookups!A:D,2,FALSE)</f>
        <v>LANCASTER HS</v>
      </c>
      <c r="K1152" s="5" t="str">
        <f>VLOOKUP(I1152,Vlookups!A:D,3,FALSE)</f>
        <v>LANCASTER HS</v>
      </c>
      <c r="L1152" s="5" t="str">
        <f t="shared" si="419"/>
        <v>11</v>
      </c>
      <c r="M1152" s="5" t="str">
        <f t="shared" si="420"/>
        <v>000</v>
      </c>
      <c r="N1152" s="5" t="str">
        <f>VLOOKUP(M1152,Vlookups!G:I,2,FALSE)</f>
        <v>FINANCE USE ONLY</v>
      </c>
      <c r="O1152" s="5" t="str">
        <f>VLOOKUP(M1152,Vlookups!G:I,3,FALSE)</f>
        <v>UNIDENTIFIED</v>
      </c>
      <c r="P1152" s="6">
        <f t="shared" si="421"/>
        <v>0</v>
      </c>
      <c r="Q1152" s="6">
        <f t="shared" si="422"/>
        <v>0</v>
      </c>
      <c r="R1152" s="6">
        <f t="shared" si="423"/>
        <v>326.02</v>
      </c>
      <c r="S1152" s="6">
        <f t="shared" si="424"/>
        <v>0</v>
      </c>
      <c r="T1152" s="6">
        <f t="shared" si="425"/>
        <v>0</v>
      </c>
      <c r="U1152" t="s">
        <v>1195</v>
      </c>
      <c r="V1152" t="s">
        <v>464</v>
      </c>
      <c r="W1152" s="2">
        <v>0</v>
      </c>
      <c r="X1152" s="2">
        <v>0</v>
      </c>
      <c r="Y1152" s="2">
        <v>326.02</v>
      </c>
      <c r="Z1152" s="3">
        <v>-326.02</v>
      </c>
      <c r="AA1152" s="2">
        <v>0</v>
      </c>
      <c r="AB1152" s="2">
        <v>0</v>
      </c>
    </row>
    <row r="1153" spans="1:28">
      <c r="A1153" s="5" t="str">
        <f t="shared" si="412"/>
        <v>420</v>
      </c>
      <c r="B1153" s="5" t="str">
        <f>VLOOKUP(A1153,Vlookups!O:P,2,FALSE)</f>
        <v>LOCAL</v>
      </c>
      <c r="C1153" s="5" t="str">
        <f t="shared" si="413"/>
        <v>E</v>
      </c>
      <c r="D1153" s="5" t="str">
        <f t="shared" si="414"/>
        <v>11</v>
      </c>
      <c r="E1153" s="5" t="str">
        <f t="shared" si="415"/>
        <v>62--</v>
      </c>
      <c r="F1153" s="5" t="str">
        <f>VLOOKUP(E1153,Vlookups!K:M,3,FALSE)</f>
        <v>Op Exp</v>
      </c>
      <c r="G1153" s="5" t="str">
        <f t="shared" si="416"/>
        <v>6269</v>
      </c>
      <c r="H1153" s="5" t="str">
        <f t="shared" si="417"/>
        <v>RENTALS-OP LEASES</v>
      </c>
      <c r="I1153" s="5" t="str">
        <f t="shared" si="418"/>
        <v>033</v>
      </c>
      <c r="J1153" s="5" t="str">
        <f>VLOOKUP(I1153,Vlookups!A:D,2,FALSE)</f>
        <v>WINDMILL LAKES HS</v>
      </c>
      <c r="K1153" s="5" t="str">
        <f>VLOOKUP(I1153,Vlookups!A:D,3,FALSE)</f>
        <v>WINDMILL LAKES HS</v>
      </c>
      <c r="L1153" s="5" t="str">
        <f t="shared" si="419"/>
        <v>11</v>
      </c>
      <c r="M1153" s="5" t="str">
        <f t="shared" si="420"/>
        <v>000</v>
      </c>
      <c r="N1153" s="5" t="str">
        <f>VLOOKUP(M1153,Vlookups!G:I,2,FALSE)</f>
        <v>FINANCE USE ONLY</v>
      </c>
      <c r="O1153" s="5" t="str">
        <f>VLOOKUP(M1153,Vlookups!G:I,3,FALSE)</f>
        <v>UNIDENTIFIED</v>
      </c>
      <c r="P1153" s="6">
        <f t="shared" si="421"/>
        <v>0</v>
      </c>
      <c r="Q1153" s="6">
        <f t="shared" si="422"/>
        <v>0</v>
      </c>
      <c r="R1153" s="6">
        <f t="shared" si="423"/>
        <v>1215.52</v>
      </c>
      <c r="S1153" s="6">
        <f t="shared" si="424"/>
        <v>0</v>
      </c>
      <c r="T1153" s="6">
        <f t="shared" si="425"/>
        <v>0</v>
      </c>
      <c r="U1153" t="s">
        <v>1196</v>
      </c>
      <c r="V1153" t="s">
        <v>464</v>
      </c>
      <c r="W1153" s="2">
        <v>0</v>
      </c>
      <c r="X1153" s="2">
        <v>0</v>
      </c>
      <c r="Y1153" s="2">
        <v>1215.52</v>
      </c>
      <c r="Z1153" s="3">
        <v>-1215.52</v>
      </c>
      <c r="AA1153" s="2">
        <v>0</v>
      </c>
      <c r="AB1153" s="2">
        <v>0</v>
      </c>
    </row>
    <row r="1154" spans="1:28">
      <c r="A1154" s="5" t="str">
        <f t="shared" si="412"/>
        <v>420</v>
      </c>
      <c r="B1154" s="5" t="str">
        <f>VLOOKUP(A1154,Vlookups!O:P,2,FALSE)</f>
        <v>LOCAL</v>
      </c>
      <c r="C1154" s="5" t="str">
        <f t="shared" si="413"/>
        <v>E</v>
      </c>
      <c r="D1154" s="5" t="str">
        <f t="shared" si="414"/>
        <v>11</v>
      </c>
      <c r="E1154" s="5" t="str">
        <f t="shared" si="415"/>
        <v>62--</v>
      </c>
      <c r="F1154" s="5" t="str">
        <f>VLOOKUP(E1154,Vlookups!K:M,3,FALSE)</f>
        <v>Op Exp</v>
      </c>
      <c r="G1154" s="5" t="str">
        <f t="shared" si="416"/>
        <v>6269</v>
      </c>
      <c r="H1154" s="5" t="str">
        <f t="shared" si="417"/>
        <v>RENTALS-OP LEASES</v>
      </c>
      <c r="I1154" s="5" t="str">
        <f t="shared" si="418"/>
        <v>033</v>
      </c>
      <c r="J1154" s="5" t="str">
        <f>VLOOKUP(I1154,Vlookups!A:D,2,FALSE)</f>
        <v>WINDMILL LAKES HS</v>
      </c>
      <c r="K1154" s="5" t="str">
        <f>VLOOKUP(I1154,Vlookups!A:D,3,FALSE)</f>
        <v>WINDMILL LAKES HS</v>
      </c>
      <c r="L1154" s="5" t="str">
        <f t="shared" si="419"/>
        <v>11</v>
      </c>
      <c r="M1154" s="5" t="str">
        <f t="shared" si="420"/>
        <v>880</v>
      </c>
      <c r="N1154" s="5" t="str">
        <f>VLOOKUP(M1154,Vlookups!G:I,2,FALSE)</f>
        <v>TECHNOLOGY</v>
      </c>
      <c r="O1154" s="5" t="str">
        <f>VLOOKUP(M1154,Vlookups!G:I,3,FALSE)</f>
        <v>CIO</v>
      </c>
      <c r="P1154" s="6">
        <f t="shared" si="421"/>
        <v>1000</v>
      </c>
      <c r="Q1154" s="6">
        <f t="shared" si="422"/>
        <v>0</v>
      </c>
      <c r="R1154" s="6">
        <f t="shared" si="423"/>
        <v>620</v>
      </c>
      <c r="S1154" s="6">
        <f t="shared" si="424"/>
        <v>0</v>
      </c>
      <c r="T1154" s="6">
        <f t="shared" si="425"/>
        <v>-1000</v>
      </c>
      <c r="U1154" t="s">
        <v>1197</v>
      </c>
      <c r="V1154" t="s">
        <v>464</v>
      </c>
      <c r="W1154" s="2">
        <v>1000</v>
      </c>
      <c r="X1154" s="2">
        <v>0</v>
      </c>
      <c r="Y1154" s="2">
        <v>620</v>
      </c>
      <c r="Z1154" s="2">
        <v>380</v>
      </c>
      <c r="AA1154" s="2">
        <v>0</v>
      </c>
      <c r="AB1154" s="3">
        <v>-1000</v>
      </c>
    </row>
    <row r="1155" spans="1:28">
      <c r="A1155" s="5" t="str">
        <f t="shared" si="412"/>
        <v>420</v>
      </c>
      <c r="B1155" s="5" t="str">
        <f>VLOOKUP(A1155,Vlookups!O:P,2,FALSE)</f>
        <v>LOCAL</v>
      </c>
      <c r="C1155" s="5" t="str">
        <f t="shared" si="413"/>
        <v>E</v>
      </c>
      <c r="D1155" s="5" t="str">
        <f t="shared" si="414"/>
        <v>11</v>
      </c>
      <c r="E1155" s="5" t="str">
        <f t="shared" si="415"/>
        <v>62--</v>
      </c>
      <c r="F1155" s="5" t="str">
        <f>VLOOKUP(E1155,Vlookups!K:M,3,FALSE)</f>
        <v>Op Exp</v>
      </c>
      <c r="G1155" s="5" t="str">
        <f t="shared" si="416"/>
        <v>6269</v>
      </c>
      <c r="H1155" s="5" t="str">
        <f t="shared" si="417"/>
        <v>RENTALS-OP LEASES</v>
      </c>
      <c r="I1155" s="5" t="str">
        <f t="shared" si="418"/>
        <v>034</v>
      </c>
      <c r="J1155" s="5" t="str">
        <f>VLOOKUP(I1155,Vlookups!A:D,2,FALSE)</f>
        <v>AGGIELAND HIGH SCHOOL</v>
      </c>
      <c r="K1155" s="5" t="str">
        <f>VLOOKUP(I1155,Vlookups!A:D,3,FALSE)</f>
        <v>AGGIELAND HS</v>
      </c>
      <c r="L1155" s="5" t="str">
        <f t="shared" si="419"/>
        <v>11</v>
      </c>
      <c r="M1155" s="5" t="str">
        <f t="shared" si="420"/>
        <v>000</v>
      </c>
      <c r="N1155" s="5" t="str">
        <f>VLOOKUP(M1155,Vlookups!G:I,2,FALSE)</f>
        <v>FINANCE USE ONLY</v>
      </c>
      <c r="O1155" s="5" t="str">
        <f>VLOOKUP(M1155,Vlookups!G:I,3,FALSE)</f>
        <v>UNIDENTIFIED</v>
      </c>
      <c r="P1155" s="6">
        <f t="shared" si="421"/>
        <v>0</v>
      </c>
      <c r="Q1155" s="6">
        <f t="shared" si="422"/>
        <v>0</v>
      </c>
      <c r="R1155" s="6">
        <f t="shared" si="423"/>
        <v>799.14</v>
      </c>
      <c r="S1155" s="6">
        <f t="shared" si="424"/>
        <v>0</v>
      </c>
      <c r="T1155" s="6">
        <f t="shared" si="425"/>
        <v>0</v>
      </c>
      <c r="U1155" t="s">
        <v>1198</v>
      </c>
      <c r="V1155" t="s">
        <v>464</v>
      </c>
      <c r="W1155" s="2">
        <v>0</v>
      </c>
      <c r="X1155" s="2">
        <v>0</v>
      </c>
      <c r="Y1155" s="2">
        <v>799.14</v>
      </c>
      <c r="Z1155" s="3">
        <v>-799.14</v>
      </c>
      <c r="AA1155" s="2">
        <v>0</v>
      </c>
      <c r="AB1155" s="2">
        <v>0</v>
      </c>
    </row>
    <row r="1156" spans="1:28">
      <c r="A1156" s="5" t="str">
        <f t="shared" si="412"/>
        <v>420</v>
      </c>
      <c r="B1156" s="5" t="str">
        <f>VLOOKUP(A1156,Vlookups!O:P,2,FALSE)</f>
        <v>LOCAL</v>
      </c>
      <c r="C1156" s="5" t="str">
        <f t="shared" si="413"/>
        <v>E</v>
      </c>
      <c r="D1156" s="5" t="str">
        <f t="shared" si="414"/>
        <v>11</v>
      </c>
      <c r="E1156" s="5" t="str">
        <f t="shared" si="415"/>
        <v>62--</v>
      </c>
      <c r="F1156" s="5" t="str">
        <f>VLOOKUP(E1156,Vlookups!K:M,3,FALSE)</f>
        <v>Op Exp</v>
      </c>
      <c r="G1156" s="5" t="str">
        <f t="shared" si="416"/>
        <v>6269</v>
      </c>
      <c r="H1156" s="5" t="str">
        <f t="shared" si="417"/>
        <v>RENTALS-OP LEASES</v>
      </c>
      <c r="I1156" s="5" t="str">
        <f t="shared" si="418"/>
        <v>034</v>
      </c>
      <c r="J1156" s="5" t="str">
        <f>VLOOKUP(I1156,Vlookups!A:D,2,FALSE)</f>
        <v>AGGIELAND HIGH SCHOOL</v>
      </c>
      <c r="K1156" s="5" t="str">
        <f>VLOOKUP(I1156,Vlookups!A:D,3,FALSE)</f>
        <v>AGGIELAND HS</v>
      </c>
      <c r="L1156" s="5" t="str">
        <f t="shared" si="419"/>
        <v>11</v>
      </c>
      <c r="M1156" s="5" t="str">
        <f t="shared" si="420"/>
        <v>858</v>
      </c>
      <c r="N1156" s="5" t="str">
        <f>VLOOKUP(M1156,Vlookups!G:I,2,FALSE)</f>
        <v>FINE ARTS</v>
      </c>
      <c r="O1156" s="5" t="str">
        <f>VLOOKUP(M1156,Vlookups!G:I,3,FALSE)</f>
        <v>DSASS</v>
      </c>
      <c r="P1156" s="6">
        <f t="shared" si="421"/>
        <v>1800</v>
      </c>
      <c r="Q1156" s="6">
        <f t="shared" si="422"/>
        <v>995.49</v>
      </c>
      <c r="R1156" s="6">
        <f t="shared" si="423"/>
        <v>781.73</v>
      </c>
      <c r="S1156" s="6">
        <f t="shared" si="424"/>
        <v>0</v>
      </c>
      <c r="T1156" s="6">
        <f t="shared" si="425"/>
        <v>-1800</v>
      </c>
      <c r="U1156" t="s">
        <v>1199</v>
      </c>
      <c r="V1156" t="s">
        <v>464</v>
      </c>
      <c r="W1156" s="2">
        <v>1800</v>
      </c>
      <c r="X1156" s="2">
        <v>995.49</v>
      </c>
      <c r="Y1156" s="2">
        <v>781.73</v>
      </c>
      <c r="Z1156" s="2">
        <v>22.78</v>
      </c>
      <c r="AA1156" s="2">
        <v>0</v>
      </c>
      <c r="AB1156" s="3">
        <v>-1800</v>
      </c>
    </row>
    <row r="1157" spans="1:28">
      <c r="A1157" s="5" t="str">
        <f t="shared" si="412"/>
        <v>420</v>
      </c>
      <c r="B1157" s="5" t="str">
        <f>VLOOKUP(A1157,Vlookups!O:P,2,FALSE)</f>
        <v>LOCAL</v>
      </c>
      <c r="C1157" s="5" t="str">
        <f t="shared" si="413"/>
        <v>E</v>
      </c>
      <c r="D1157" s="5" t="str">
        <f t="shared" si="414"/>
        <v>11</v>
      </c>
      <c r="E1157" s="5" t="str">
        <f t="shared" si="415"/>
        <v>62--</v>
      </c>
      <c r="F1157" s="5" t="str">
        <f>VLOOKUP(E1157,Vlookups!K:M,3,FALSE)</f>
        <v>Op Exp</v>
      </c>
      <c r="G1157" s="5" t="str">
        <f t="shared" si="416"/>
        <v>6269</v>
      </c>
      <c r="H1157" s="5" t="str">
        <f t="shared" si="417"/>
        <v>RENTALS-OP LEASES</v>
      </c>
      <c r="I1157" s="5" t="str">
        <f t="shared" si="418"/>
        <v>035</v>
      </c>
      <c r="J1157" s="5" t="str">
        <f>VLOOKUP(I1157,Vlookups!A:D,2,FALSE)</f>
        <v>Richmond Elementary</v>
      </c>
      <c r="K1157" s="5" t="str">
        <f>VLOOKUP(I1157,Vlookups!A:D,3,FALSE)</f>
        <v>RICHMOND K8</v>
      </c>
      <c r="L1157" s="5" t="str">
        <f t="shared" si="419"/>
        <v>11</v>
      </c>
      <c r="M1157" s="5" t="str">
        <f t="shared" si="420"/>
        <v>000</v>
      </c>
      <c r="N1157" s="5" t="str">
        <f>VLOOKUP(M1157,Vlookups!G:I,2,FALSE)</f>
        <v>FINANCE USE ONLY</v>
      </c>
      <c r="O1157" s="5" t="str">
        <f>VLOOKUP(M1157,Vlookups!G:I,3,FALSE)</f>
        <v>UNIDENTIFIED</v>
      </c>
      <c r="P1157" s="6">
        <f t="shared" si="421"/>
        <v>0</v>
      </c>
      <c r="Q1157" s="6">
        <f t="shared" si="422"/>
        <v>0</v>
      </c>
      <c r="R1157" s="6">
        <f t="shared" si="423"/>
        <v>0.96</v>
      </c>
      <c r="S1157" s="6">
        <f t="shared" si="424"/>
        <v>0</v>
      </c>
      <c r="T1157" s="6">
        <f t="shared" si="425"/>
        <v>0</v>
      </c>
      <c r="U1157" t="s">
        <v>1200</v>
      </c>
      <c r="V1157" t="s">
        <v>464</v>
      </c>
      <c r="W1157" s="2">
        <v>0</v>
      </c>
      <c r="X1157" s="2">
        <v>0</v>
      </c>
      <c r="Y1157" s="2">
        <v>0.96</v>
      </c>
      <c r="Z1157" s="3">
        <v>-0.96</v>
      </c>
      <c r="AA1157" s="2">
        <v>0</v>
      </c>
      <c r="AB1157" s="2">
        <v>0</v>
      </c>
    </row>
    <row r="1158" spans="1:28">
      <c r="A1158" s="5" t="str">
        <f t="shared" si="412"/>
        <v>420</v>
      </c>
      <c r="B1158" s="5" t="str">
        <f>VLOOKUP(A1158,Vlookups!O:P,2,FALSE)</f>
        <v>LOCAL</v>
      </c>
      <c r="C1158" s="5" t="str">
        <f t="shared" si="413"/>
        <v>E</v>
      </c>
      <c r="D1158" s="5" t="str">
        <f t="shared" si="414"/>
        <v>11</v>
      </c>
      <c r="E1158" s="5" t="str">
        <f t="shared" si="415"/>
        <v>62--</v>
      </c>
      <c r="F1158" s="5" t="str">
        <f>VLOOKUP(E1158,Vlookups!K:M,3,FALSE)</f>
        <v>Op Exp</v>
      </c>
      <c r="G1158" s="5" t="str">
        <f t="shared" si="416"/>
        <v>6269</v>
      </c>
      <c r="H1158" s="5" t="str">
        <f t="shared" si="417"/>
        <v>RENTALS-OP LEASES</v>
      </c>
      <c r="I1158" s="5" t="str">
        <f t="shared" si="418"/>
        <v>036</v>
      </c>
      <c r="J1158" s="5" t="str">
        <f>VLOOKUP(I1158,Vlookups!A:D,2,FALSE)</f>
        <v>Richmond Middle School</v>
      </c>
      <c r="K1158" s="5" t="str">
        <f>VLOOKUP(I1158,Vlookups!A:D,3,FALSE)</f>
        <v>RICHMOND K8</v>
      </c>
      <c r="L1158" s="5" t="str">
        <f t="shared" si="419"/>
        <v>11</v>
      </c>
      <c r="M1158" s="5" t="str">
        <f t="shared" si="420"/>
        <v>000</v>
      </c>
      <c r="N1158" s="5" t="str">
        <f>VLOOKUP(M1158,Vlookups!G:I,2,FALSE)</f>
        <v>FINANCE USE ONLY</v>
      </c>
      <c r="O1158" s="5" t="str">
        <f>VLOOKUP(M1158,Vlookups!G:I,3,FALSE)</f>
        <v>UNIDENTIFIED</v>
      </c>
      <c r="P1158" s="6">
        <f t="shared" si="421"/>
        <v>0</v>
      </c>
      <c r="Q1158" s="6">
        <f t="shared" si="422"/>
        <v>0</v>
      </c>
      <c r="R1158" s="6">
        <f t="shared" si="423"/>
        <v>0.47</v>
      </c>
      <c r="S1158" s="6">
        <f t="shared" si="424"/>
        <v>0</v>
      </c>
      <c r="T1158" s="6">
        <f t="shared" si="425"/>
        <v>0</v>
      </c>
      <c r="U1158" t="s">
        <v>1201</v>
      </c>
      <c r="V1158" t="s">
        <v>464</v>
      </c>
      <c r="W1158" s="2">
        <v>0</v>
      </c>
      <c r="X1158" s="2">
        <v>0</v>
      </c>
      <c r="Y1158" s="2">
        <v>0.47</v>
      </c>
      <c r="Z1158" s="3">
        <v>-0.47</v>
      </c>
      <c r="AA1158" s="2">
        <v>0</v>
      </c>
      <c r="AB1158" s="2">
        <v>0</v>
      </c>
    </row>
    <row r="1159" spans="1:28">
      <c r="A1159" s="5" t="str">
        <f t="shared" si="412"/>
        <v>420</v>
      </c>
      <c r="B1159" s="5" t="str">
        <f>VLOOKUP(A1159,Vlookups!O:P,2,FALSE)</f>
        <v>LOCAL</v>
      </c>
      <c r="C1159" s="5" t="str">
        <f t="shared" si="413"/>
        <v>E</v>
      </c>
      <c r="D1159" s="5" t="str">
        <f t="shared" si="414"/>
        <v>11</v>
      </c>
      <c r="E1159" s="5" t="str">
        <f t="shared" si="415"/>
        <v>62--</v>
      </c>
      <c r="F1159" s="5" t="str">
        <f>VLOOKUP(E1159,Vlookups!K:M,3,FALSE)</f>
        <v>Op Exp</v>
      </c>
      <c r="G1159" s="5" t="str">
        <f t="shared" si="416"/>
        <v>6269</v>
      </c>
      <c r="H1159" s="5" t="str">
        <f t="shared" si="417"/>
        <v>RENTALS-OP LEASES</v>
      </c>
      <c r="I1159" s="5" t="str">
        <f t="shared" si="418"/>
        <v>037</v>
      </c>
      <c r="J1159" s="5" t="str">
        <f>VLOOKUP(I1159,Vlookups!A:D,2,FALSE)</f>
        <v>Heritage Elementary</v>
      </c>
      <c r="K1159" s="5" t="str">
        <f>VLOOKUP(I1159,Vlookups!A:D,3,FALSE)</f>
        <v>HERITAGE K8</v>
      </c>
      <c r="L1159" s="5" t="str">
        <f t="shared" si="419"/>
        <v>11</v>
      </c>
      <c r="M1159" s="5" t="str">
        <f t="shared" si="420"/>
        <v>000</v>
      </c>
      <c r="N1159" s="5" t="str">
        <f>VLOOKUP(M1159,Vlookups!G:I,2,FALSE)</f>
        <v>FINANCE USE ONLY</v>
      </c>
      <c r="O1159" s="5" t="str">
        <f>VLOOKUP(M1159,Vlookups!G:I,3,FALSE)</f>
        <v>UNIDENTIFIED</v>
      </c>
      <c r="P1159" s="6">
        <f t="shared" si="421"/>
        <v>0</v>
      </c>
      <c r="Q1159" s="6">
        <f t="shared" si="422"/>
        <v>0</v>
      </c>
      <c r="R1159" s="6">
        <f t="shared" si="423"/>
        <v>30.06</v>
      </c>
      <c r="S1159" s="6">
        <f t="shared" si="424"/>
        <v>0</v>
      </c>
      <c r="T1159" s="6">
        <f t="shared" si="425"/>
        <v>0</v>
      </c>
      <c r="U1159" t="s">
        <v>1202</v>
      </c>
      <c r="V1159" t="s">
        <v>464</v>
      </c>
      <c r="W1159" s="2">
        <v>0</v>
      </c>
      <c r="X1159" s="2">
        <v>0</v>
      </c>
      <c r="Y1159" s="2">
        <v>30.06</v>
      </c>
      <c r="Z1159" s="3">
        <v>-30.06</v>
      </c>
      <c r="AA1159" s="2">
        <v>0</v>
      </c>
      <c r="AB1159" s="2">
        <v>0</v>
      </c>
    </row>
    <row r="1160" spans="1:28">
      <c r="A1160" s="5" t="str">
        <f t="shared" si="412"/>
        <v>420</v>
      </c>
      <c r="B1160" s="5" t="str">
        <f>VLOOKUP(A1160,Vlookups!O:P,2,FALSE)</f>
        <v>LOCAL</v>
      </c>
      <c r="C1160" s="5" t="str">
        <f t="shared" si="413"/>
        <v>E</v>
      </c>
      <c r="D1160" s="5" t="str">
        <f t="shared" si="414"/>
        <v>11</v>
      </c>
      <c r="E1160" s="5" t="str">
        <f t="shared" si="415"/>
        <v>62--</v>
      </c>
      <c r="F1160" s="5" t="str">
        <f>VLOOKUP(E1160,Vlookups!K:M,3,FALSE)</f>
        <v>Op Exp</v>
      </c>
      <c r="G1160" s="5" t="str">
        <f t="shared" si="416"/>
        <v>6269</v>
      </c>
      <c r="H1160" s="5" t="str">
        <f t="shared" si="417"/>
        <v>RENTALS-OP LEASES</v>
      </c>
      <c r="I1160" s="5" t="str">
        <f t="shared" si="418"/>
        <v>038</v>
      </c>
      <c r="J1160" s="5" t="str">
        <f>VLOOKUP(I1160,Vlookups!A:D,2,FALSE)</f>
        <v>Heritage Middle School</v>
      </c>
      <c r="K1160" s="5" t="str">
        <f>VLOOKUP(I1160,Vlookups!A:D,3,FALSE)</f>
        <v>HERITAGE K8</v>
      </c>
      <c r="L1160" s="5" t="str">
        <f t="shared" si="419"/>
        <v>11</v>
      </c>
      <c r="M1160" s="5" t="str">
        <f t="shared" si="420"/>
        <v>000</v>
      </c>
      <c r="N1160" s="5" t="str">
        <f>VLOOKUP(M1160,Vlookups!G:I,2,FALSE)</f>
        <v>FINANCE USE ONLY</v>
      </c>
      <c r="O1160" s="5" t="str">
        <f>VLOOKUP(M1160,Vlookups!G:I,3,FALSE)</f>
        <v>UNIDENTIFIED</v>
      </c>
      <c r="P1160" s="6">
        <f t="shared" si="421"/>
        <v>0</v>
      </c>
      <c r="Q1160" s="6">
        <f t="shared" si="422"/>
        <v>0</v>
      </c>
      <c r="R1160" s="6">
        <f t="shared" si="423"/>
        <v>14.8</v>
      </c>
      <c r="S1160" s="6">
        <f t="shared" si="424"/>
        <v>0</v>
      </c>
      <c r="T1160" s="6">
        <f t="shared" si="425"/>
        <v>0</v>
      </c>
      <c r="U1160" t="s">
        <v>1203</v>
      </c>
      <c r="V1160" t="s">
        <v>464</v>
      </c>
      <c r="W1160" s="2">
        <v>0</v>
      </c>
      <c r="X1160" s="2">
        <v>0</v>
      </c>
      <c r="Y1160" s="2">
        <v>14.8</v>
      </c>
      <c r="Z1160" s="3">
        <v>-14.8</v>
      </c>
      <c r="AA1160" s="2">
        <v>0</v>
      </c>
      <c r="AB1160" s="2">
        <v>0</v>
      </c>
    </row>
    <row r="1161" spans="1:28">
      <c r="A1161" s="5" t="str">
        <f t="shared" si="412"/>
        <v>420</v>
      </c>
      <c r="B1161" s="5" t="str">
        <f>VLOOKUP(A1161,Vlookups!O:P,2,FALSE)</f>
        <v>LOCAL</v>
      </c>
      <c r="C1161" s="5" t="str">
        <f t="shared" si="413"/>
        <v>E</v>
      </c>
      <c r="D1161" s="5" t="str">
        <f t="shared" si="414"/>
        <v>11</v>
      </c>
      <c r="E1161" s="5" t="str">
        <f t="shared" si="415"/>
        <v>62--</v>
      </c>
      <c r="F1161" s="5" t="str">
        <f>VLOOKUP(E1161,Vlookups!K:M,3,FALSE)</f>
        <v>Op Exp</v>
      </c>
      <c r="G1161" s="5" t="str">
        <f t="shared" si="416"/>
        <v>6269</v>
      </c>
      <c r="H1161" s="5" t="str">
        <f t="shared" si="417"/>
        <v>RENTALS-OP LEASES</v>
      </c>
      <c r="I1161" s="5" t="str">
        <f t="shared" si="418"/>
        <v>039</v>
      </c>
      <c r="J1161" s="5" t="str">
        <f>VLOOKUP(I1161,Vlookups!A:D,2,FALSE)</f>
        <v>Pearland Elementary</v>
      </c>
      <c r="K1161" s="5" t="str">
        <f>VLOOKUP(I1161,Vlookups!A:D,3,FALSE)</f>
        <v>PEARLAND K8</v>
      </c>
      <c r="L1161" s="5" t="str">
        <f t="shared" si="419"/>
        <v>11</v>
      </c>
      <c r="M1161" s="5" t="str">
        <f t="shared" si="420"/>
        <v>000</v>
      </c>
      <c r="N1161" s="5" t="str">
        <f>VLOOKUP(M1161,Vlookups!G:I,2,FALSE)</f>
        <v>FINANCE USE ONLY</v>
      </c>
      <c r="O1161" s="5" t="str">
        <f>VLOOKUP(M1161,Vlookups!G:I,3,FALSE)</f>
        <v>UNIDENTIFIED</v>
      </c>
      <c r="P1161" s="6">
        <f t="shared" si="421"/>
        <v>0</v>
      </c>
      <c r="Q1161" s="6">
        <f t="shared" si="422"/>
        <v>0</v>
      </c>
      <c r="R1161" s="6">
        <f t="shared" si="423"/>
        <v>20.8</v>
      </c>
      <c r="S1161" s="6">
        <f t="shared" si="424"/>
        <v>0</v>
      </c>
      <c r="T1161" s="6">
        <f t="shared" si="425"/>
        <v>0</v>
      </c>
      <c r="U1161" t="s">
        <v>1204</v>
      </c>
      <c r="V1161" t="s">
        <v>464</v>
      </c>
      <c r="W1161" s="2">
        <v>0</v>
      </c>
      <c r="X1161" s="2">
        <v>0</v>
      </c>
      <c r="Y1161" s="2">
        <v>20.8</v>
      </c>
      <c r="Z1161" s="3">
        <v>-20.8</v>
      </c>
      <c r="AA1161" s="2">
        <v>0</v>
      </c>
      <c r="AB1161" s="2">
        <v>0</v>
      </c>
    </row>
    <row r="1162" spans="1:28">
      <c r="A1162" s="5" t="str">
        <f t="shared" si="412"/>
        <v>420</v>
      </c>
      <c r="B1162" s="5" t="str">
        <f>VLOOKUP(A1162,Vlookups!O:P,2,FALSE)</f>
        <v>LOCAL</v>
      </c>
      <c r="C1162" s="5" t="str">
        <f t="shared" si="413"/>
        <v>E</v>
      </c>
      <c r="D1162" s="5" t="str">
        <f t="shared" si="414"/>
        <v>11</v>
      </c>
      <c r="E1162" s="5" t="str">
        <f t="shared" si="415"/>
        <v>62--</v>
      </c>
      <c r="F1162" s="5" t="str">
        <f>VLOOKUP(E1162,Vlookups!K:M,3,FALSE)</f>
        <v>Op Exp</v>
      </c>
      <c r="G1162" s="5" t="str">
        <f t="shared" si="416"/>
        <v>6269</v>
      </c>
      <c r="H1162" s="5" t="str">
        <f t="shared" si="417"/>
        <v>RENTALS-OP LEASES</v>
      </c>
      <c r="I1162" s="5" t="str">
        <f t="shared" si="418"/>
        <v>040</v>
      </c>
      <c r="J1162" s="5" t="str">
        <f>VLOOKUP(I1162,Vlookups!A:D,2,FALSE)</f>
        <v>Pearland Middle School</v>
      </c>
      <c r="K1162" s="5" t="str">
        <f>VLOOKUP(I1162,Vlookups!A:D,3,FALSE)</f>
        <v>PEARLAND K8</v>
      </c>
      <c r="L1162" s="5" t="str">
        <f t="shared" si="419"/>
        <v>11</v>
      </c>
      <c r="M1162" s="5" t="str">
        <f t="shared" si="420"/>
        <v>000</v>
      </c>
      <c r="N1162" s="5" t="str">
        <f>VLOOKUP(M1162,Vlookups!G:I,2,FALSE)</f>
        <v>FINANCE USE ONLY</v>
      </c>
      <c r="O1162" s="5" t="str">
        <f>VLOOKUP(M1162,Vlookups!G:I,3,FALSE)</f>
        <v>UNIDENTIFIED</v>
      </c>
      <c r="P1162" s="6">
        <f t="shared" si="421"/>
        <v>0</v>
      </c>
      <c r="Q1162" s="6">
        <f t="shared" si="422"/>
        <v>0</v>
      </c>
      <c r="R1162" s="6">
        <f t="shared" si="423"/>
        <v>10.25</v>
      </c>
      <c r="S1162" s="6">
        <f t="shared" si="424"/>
        <v>0</v>
      </c>
      <c r="T1162" s="6">
        <f t="shared" si="425"/>
        <v>0</v>
      </c>
      <c r="U1162" t="s">
        <v>1205</v>
      </c>
      <c r="V1162" t="s">
        <v>464</v>
      </c>
      <c r="W1162" s="2">
        <v>0</v>
      </c>
      <c r="X1162" s="2">
        <v>0</v>
      </c>
      <c r="Y1162" s="2">
        <v>10.25</v>
      </c>
      <c r="Z1162" s="3">
        <v>-10.25</v>
      </c>
      <c r="AA1162" s="2">
        <v>0</v>
      </c>
      <c r="AB1162" s="2">
        <v>0</v>
      </c>
    </row>
    <row r="1163" spans="1:28">
      <c r="A1163" s="5" t="str">
        <f t="shared" si="412"/>
        <v>420</v>
      </c>
      <c r="B1163" s="5" t="str">
        <f>VLOOKUP(A1163,Vlookups!O:P,2,FALSE)</f>
        <v>LOCAL</v>
      </c>
      <c r="C1163" s="5" t="str">
        <f t="shared" si="413"/>
        <v>E</v>
      </c>
      <c r="D1163" s="5" t="str">
        <f t="shared" si="414"/>
        <v>11</v>
      </c>
      <c r="E1163" s="5" t="str">
        <f t="shared" si="415"/>
        <v>62--</v>
      </c>
      <c r="F1163" s="5" t="str">
        <f>VLOOKUP(E1163,Vlookups!K:M,3,FALSE)</f>
        <v>Op Exp</v>
      </c>
      <c r="G1163" s="5" t="str">
        <f t="shared" si="416"/>
        <v>6269</v>
      </c>
      <c r="H1163" s="5" t="str">
        <f t="shared" si="417"/>
        <v>RENTALS-OP LEASES</v>
      </c>
      <c r="I1163" s="5" t="str">
        <f t="shared" si="418"/>
        <v>041</v>
      </c>
      <c r="J1163" s="5" t="str">
        <f>VLOOKUP(I1163,Vlookups!A:D,2,FALSE)</f>
        <v>BG Rarmiez Middle School</v>
      </c>
      <c r="K1163" s="5" t="str">
        <f>VLOOKUP(I1163,Vlookups!A:D,3,FALSE)</f>
        <v>BG RAMIREZ K8</v>
      </c>
      <c r="L1163" s="5" t="str">
        <f t="shared" si="419"/>
        <v>11</v>
      </c>
      <c r="M1163" s="5" t="str">
        <f t="shared" si="420"/>
        <v>000</v>
      </c>
      <c r="N1163" s="5" t="str">
        <f>VLOOKUP(M1163,Vlookups!G:I,2,FALSE)</f>
        <v>FINANCE USE ONLY</v>
      </c>
      <c r="O1163" s="5" t="str">
        <f>VLOOKUP(M1163,Vlookups!G:I,3,FALSE)</f>
        <v>UNIDENTIFIED</v>
      </c>
      <c r="P1163" s="6">
        <f t="shared" si="421"/>
        <v>0</v>
      </c>
      <c r="Q1163" s="6">
        <f t="shared" si="422"/>
        <v>0</v>
      </c>
      <c r="R1163" s="6">
        <f t="shared" si="423"/>
        <v>289.52</v>
      </c>
      <c r="S1163" s="6">
        <f t="shared" si="424"/>
        <v>0</v>
      </c>
      <c r="T1163" s="6">
        <f t="shared" si="425"/>
        <v>0</v>
      </c>
      <c r="U1163" t="s">
        <v>1206</v>
      </c>
      <c r="V1163" t="s">
        <v>464</v>
      </c>
      <c r="W1163" s="2">
        <v>0</v>
      </c>
      <c r="X1163" s="2">
        <v>0</v>
      </c>
      <c r="Y1163" s="2">
        <v>289.52</v>
      </c>
      <c r="Z1163" s="3">
        <v>-289.52</v>
      </c>
      <c r="AA1163" s="2">
        <v>0</v>
      </c>
      <c r="AB1163" s="2">
        <v>0</v>
      </c>
    </row>
    <row r="1164" spans="1:28">
      <c r="A1164" s="5" t="str">
        <f t="shared" si="412"/>
        <v>420</v>
      </c>
      <c r="B1164" s="5" t="str">
        <f>VLOOKUP(A1164,Vlookups!O:P,2,FALSE)</f>
        <v>LOCAL</v>
      </c>
      <c r="C1164" s="5" t="str">
        <f t="shared" si="413"/>
        <v>E</v>
      </c>
      <c r="D1164" s="5" t="str">
        <f t="shared" si="414"/>
        <v>11</v>
      </c>
      <c r="E1164" s="5" t="str">
        <f t="shared" si="415"/>
        <v>62--</v>
      </c>
      <c r="F1164" s="5" t="str">
        <f>VLOOKUP(E1164,Vlookups!K:M,3,FALSE)</f>
        <v>Op Exp</v>
      </c>
      <c r="G1164" s="5" t="str">
        <f t="shared" si="416"/>
        <v>6269</v>
      </c>
      <c r="H1164" s="5" t="str">
        <f t="shared" si="417"/>
        <v>RENTALS-OP LEASES</v>
      </c>
      <c r="I1164" s="5" t="str">
        <f t="shared" si="418"/>
        <v>042</v>
      </c>
      <c r="J1164" s="5" t="str">
        <f>VLOOKUP(I1164,Vlookups!A:D,2,FALSE)</f>
        <v>BG Ramirez Elementary</v>
      </c>
      <c r="K1164" s="5" t="str">
        <f>VLOOKUP(I1164,Vlookups!A:D,3,FALSE)</f>
        <v>BG RAMIREZ K8</v>
      </c>
      <c r="L1164" s="5" t="str">
        <f t="shared" si="419"/>
        <v>11</v>
      </c>
      <c r="M1164" s="5" t="str">
        <f t="shared" si="420"/>
        <v>000</v>
      </c>
      <c r="N1164" s="5" t="str">
        <f>VLOOKUP(M1164,Vlookups!G:I,2,FALSE)</f>
        <v>FINANCE USE ONLY</v>
      </c>
      <c r="O1164" s="5" t="str">
        <f>VLOOKUP(M1164,Vlookups!G:I,3,FALSE)</f>
        <v>UNIDENTIFIED</v>
      </c>
      <c r="P1164" s="6">
        <f t="shared" si="421"/>
        <v>0</v>
      </c>
      <c r="Q1164" s="6">
        <f t="shared" si="422"/>
        <v>0</v>
      </c>
      <c r="R1164" s="6">
        <f t="shared" si="423"/>
        <v>587.80999999999995</v>
      </c>
      <c r="S1164" s="6">
        <f t="shared" si="424"/>
        <v>0</v>
      </c>
      <c r="T1164" s="6">
        <f t="shared" si="425"/>
        <v>0</v>
      </c>
      <c r="U1164" t="s">
        <v>1207</v>
      </c>
      <c r="V1164" t="s">
        <v>464</v>
      </c>
      <c r="W1164" s="2">
        <v>0</v>
      </c>
      <c r="X1164" s="2">
        <v>0</v>
      </c>
      <c r="Y1164" s="2">
        <v>587.80999999999995</v>
      </c>
      <c r="Z1164" s="3">
        <v>-587.80999999999995</v>
      </c>
      <c r="AA1164" s="2">
        <v>0</v>
      </c>
      <c r="AB1164" s="2">
        <v>0</v>
      </c>
    </row>
    <row r="1165" spans="1:28">
      <c r="A1165" s="5" t="str">
        <f t="shared" si="412"/>
        <v>420</v>
      </c>
      <c r="B1165" s="5" t="str">
        <f>VLOOKUP(A1165,Vlookups!O:P,2,FALSE)</f>
        <v>LOCAL</v>
      </c>
      <c r="C1165" s="5" t="str">
        <f t="shared" si="413"/>
        <v>E</v>
      </c>
      <c r="D1165" s="5" t="str">
        <f t="shared" si="414"/>
        <v>11</v>
      </c>
      <c r="E1165" s="5" t="str">
        <f t="shared" si="415"/>
        <v>62--</v>
      </c>
      <c r="F1165" s="5" t="str">
        <f>VLOOKUP(E1165,Vlookups!K:M,3,FALSE)</f>
        <v>Op Exp</v>
      </c>
      <c r="G1165" s="5" t="str">
        <f t="shared" si="416"/>
        <v>6269</v>
      </c>
      <c r="H1165" s="5" t="str">
        <f t="shared" si="417"/>
        <v>RENTALS-OP LEASES</v>
      </c>
      <c r="I1165" s="5" t="str">
        <f t="shared" si="418"/>
        <v>043</v>
      </c>
      <c r="J1165" s="5" t="str">
        <f>VLOOKUP(I1165,Vlookups!A:D,2,FALSE)</f>
        <v>MSG Ramirez Elementary</v>
      </c>
      <c r="K1165" s="5" t="str">
        <f>VLOOKUP(I1165,Vlookups!A:D,3,FALSE)</f>
        <v>MSG RAMIREZ K8</v>
      </c>
      <c r="L1165" s="5" t="str">
        <f t="shared" si="419"/>
        <v>11</v>
      </c>
      <c r="M1165" s="5" t="str">
        <f t="shared" si="420"/>
        <v>000</v>
      </c>
      <c r="N1165" s="5" t="str">
        <f>VLOOKUP(M1165,Vlookups!G:I,2,FALSE)</f>
        <v>FINANCE USE ONLY</v>
      </c>
      <c r="O1165" s="5" t="str">
        <f>VLOOKUP(M1165,Vlookups!G:I,3,FALSE)</f>
        <v>UNIDENTIFIED</v>
      </c>
      <c r="P1165" s="6">
        <f t="shared" si="421"/>
        <v>0</v>
      </c>
      <c r="Q1165" s="6">
        <f t="shared" si="422"/>
        <v>0</v>
      </c>
      <c r="R1165" s="6">
        <f t="shared" si="423"/>
        <v>261.2</v>
      </c>
      <c r="S1165" s="6">
        <f t="shared" si="424"/>
        <v>0</v>
      </c>
      <c r="T1165" s="6">
        <f t="shared" si="425"/>
        <v>0</v>
      </c>
      <c r="U1165" t="s">
        <v>1208</v>
      </c>
      <c r="V1165" t="s">
        <v>464</v>
      </c>
      <c r="W1165" s="2">
        <v>0</v>
      </c>
      <c r="X1165" s="2">
        <v>0</v>
      </c>
      <c r="Y1165" s="2">
        <v>261.2</v>
      </c>
      <c r="Z1165" s="3">
        <v>-261.2</v>
      </c>
      <c r="AA1165" s="2">
        <v>0</v>
      </c>
      <c r="AB1165" s="2">
        <v>0</v>
      </c>
    </row>
    <row r="1166" spans="1:28">
      <c r="A1166" s="5" t="str">
        <f t="shared" si="412"/>
        <v>420</v>
      </c>
      <c r="B1166" s="5" t="str">
        <f>VLOOKUP(A1166,Vlookups!O:P,2,FALSE)</f>
        <v>LOCAL</v>
      </c>
      <c r="C1166" s="5" t="str">
        <f t="shared" si="413"/>
        <v>E</v>
      </c>
      <c r="D1166" s="5" t="str">
        <f t="shared" si="414"/>
        <v>11</v>
      </c>
      <c r="E1166" s="5" t="str">
        <f t="shared" si="415"/>
        <v>62--</v>
      </c>
      <c r="F1166" s="5" t="str">
        <f>VLOOKUP(E1166,Vlookups!K:M,3,FALSE)</f>
        <v>Op Exp</v>
      </c>
      <c r="G1166" s="5" t="str">
        <f t="shared" si="416"/>
        <v>6269</v>
      </c>
      <c r="H1166" s="5" t="str">
        <f t="shared" si="417"/>
        <v>RENTALS-OP LEASES</v>
      </c>
      <c r="I1166" s="5" t="str">
        <f t="shared" si="418"/>
        <v>044</v>
      </c>
      <c r="J1166" s="5" t="str">
        <f>VLOOKUP(I1166,Vlookups!A:D,2,FALSE)</f>
        <v>MSG Ramirez Middle School</v>
      </c>
      <c r="K1166" s="5" t="str">
        <f>VLOOKUP(I1166,Vlookups!A:D,3,FALSE)</f>
        <v>MSG RAMIREZ K8</v>
      </c>
      <c r="L1166" s="5" t="str">
        <f t="shared" si="419"/>
        <v>11</v>
      </c>
      <c r="M1166" s="5" t="str">
        <f t="shared" si="420"/>
        <v>000</v>
      </c>
      <c r="N1166" s="5" t="str">
        <f>VLOOKUP(M1166,Vlookups!G:I,2,FALSE)</f>
        <v>FINANCE USE ONLY</v>
      </c>
      <c r="O1166" s="5" t="str">
        <f>VLOOKUP(M1166,Vlookups!G:I,3,FALSE)</f>
        <v>UNIDENTIFIED</v>
      </c>
      <c r="P1166" s="6">
        <f t="shared" si="421"/>
        <v>0</v>
      </c>
      <c r="Q1166" s="6">
        <f t="shared" si="422"/>
        <v>0</v>
      </c>
      <c r="R1166" s="6">
        <f t="shared" si="423"/>
        <v>128.65</v>
      </c>
      <c r="S1166" s="6">
        <f t="shared" si="424"/>
        <v>0</v>
      </c>
      <c r="T1166" s="6">
        <f t="shared" si="425"/>
        <v>0</v>
      </c>
      <c r="U1166" t="s">
        <v>1209</v>
      </c>
      <c r="V1166" t="s">
        <v>464</v>
      </c>
      <c r="W1166" s="2">
        <v>0</v>
      </c>
      <c r="X1166" s="2">
        <v>0</v>
      </c>
      <c r="Y1166" s="2">
        <v>128.65</v>
      </c>
      <c r="Z1166" s="3">
        <v>-128.65</v>
      </c>
      <c r="AA1166" s="2">
        <v>0</v>
      </c>
      <c r="AB1166" s="2">
        <v>0</v>
      </c>
    </row>
    <row r="1167" spans="1:28">
      <c r="A1167" s="5" t="str">
        <f t="shared" si="412"/>
        <v>420</v>
      </c>
      <c r="B1167" s="5" t="str">
        <f>VLOOKUP(A1167,Vlookups!O:P,2,FALSE)</f>
        <v>LOCAL</v>
      </c>
      <c r="C1167" s="5" t="str">
        <f t="shared" si="413"/>
        <v>E</v>
      </c>
      <c r="D1167" s="5" t="str">
        <f t="shared" si="414"/>
        <v>11</v>
      </c>
      <c r="E1167" s="5" t="str">
        <f t="shared" si="415"/>
        <v>62--</v>
      </c>
      <c r="F1167" s="5" t="str">
        <f>VLOOKUP(E1167,Vlookups!K:M,3,FALSE)</f>
        <v>Op Exp</v>
      </c>
      <c r="G1167" s="5" t="str">
        <f t="shared" si="416"/>
        <v>6269</v>
      </c>
      <c r="H1167" s="5" t="str">
        <f t="shared" si="417"/>
        <v>RENTALS-OP LEASES</v>
      </c>
      <c r="I1167" s="5" t="str">
        <f t="shared" si="418"/>
        <v>999</v>
      </c>
      <c r="J1167" s="5" t="str">
        <f>VLOOKUP(I1167,Vlookups!A:D,2,FALSE)</f>
        <v>CHARTER WIDE</v>
      </c>
      <c r="K1167" s="5" t="str">
        <f>VLOOKUP(I1167,Vlookups!A:D,3,FALSE)</f>
        <v>CHARTER WIDE</v>
      </c>
      <c r="L1167" s="5" t="str">
        <f t="shared" si="419"/>
        <v>11</v>
      </c>
      <c r="M1167" s="5" t="str">
        <f t="shared" si="420"/>
        <v>880</v>
      </c>
      <c r="N1167" s="5" t="str">
        <f>VLOOKUP(M1167,Vlookups!G:I,2,FALSE)</f>
        <v>TECHNOLOGY</v>
      </c>
      <c r="O1167" s="5" t="str">
        <f>VLOOKUP(M1167,Vlookups!G:I,3,FALSE)</f>
        <v>CIO</v>
      </c>
      <c r="P1167" s="6">
        <f t="shared" si="421"/>
        <v>3799.62</v>
      </c>
      <c r="Q1167" s="6">
        <f t="shared" si="422"/>
        <v>0</v>
      </c>
      <c r="R1167" s="6">
        <f t="shared" si="423"/>
        <v>4319.62</v>
      </c>
      <c r="S1167" s="6">
        <f t="shared" si="424"/>
        <v>0</v>
      </c>
      <c r="T1167" s="6">
        <f t="shared" si="425"/>
        <v>-3799.62</v>
      </c>
      <c r="U1167" t="s">
        <v>1210</v>
      </c>
      <c r="V1167" t="s">
        <v>464</v>
      </c>
      <c r="W1167" s="2">
        <v>3799.62</v>
      </c>
      <c r="X1167" s="2">
        <v>0</v>
      </c>
      <c r="Y1167" s="2">
        <v>4319.62</v>
      </c>
      <c r="Z1167" s="3">
        <v>-520</v>
      </c>
      <c r="AA1167" s="2">
        <v>0</v>
      </c>
      <c r="AB1167" s="3">
        <v>-3799.62</v>
      </c>
    </row>
    <row r="1168" spans="1:28">
      <c r="A1168" s="5" t="str">
        <f t="shared" si="412"/>
        <v>420</v>
      </c>
      <c r="B1168" s="5" t="str">
        <f>VLOOKUP(A1168,Vlookups!O:P,2,FALSE)</f>
        <v>LOCAL</v>
      </c>
      <c r="C1168" s="5" t="str">
        <f t="shared" si="413"/>
        <v>E</v>
      </c>
      <c r="D1168" s="5" t="str">
        <f t="shared" si="414"/>
        <v>11</v>
      </c>
      <c r="E1168" s="5" t="str">
        <f t="shared" si="415"/>
        <v>62--</v>
      </c>
      <c r="F1168" s="5" t="str">
        <f>VLOOKUP(E1168,Vlookups!K:M,3,FALSE)</f>
        <v>Op Exp</v>
      </c>
      <c r="G1168" s="5" t="str">
        <f t="shared" si="416"/>
        <v>6269</v>
      </c>
      <c r="H1168" s="5" t="str">
        <f t="shared" si="417"/>
        <v>RENTALS-OP LEASES</v>
      </c>
      <c r="I1168" s="5" t="str">
        <f t="shared" si="418"/>
        <v>016</v>
      </c>
      <c r="J1168" s="5" t="str">
        <f>VLOOKUP(I1168,Vlookups!A:D,2,FALSE)</f>
        <v>WESTPARK ELEMENTARY SCHOOL</v>
      </c>
      <c r="K1168" s="5" t="str">
        <f>VLOOKUP(I1168,Vlookups!A:D,3,FALSE)</f>
        <v>WESTPARK K8</v>
      </c>
      <c r="L1168" s="5" t="str">
        <f t="shared" si="419"/>
        <v>11</v>
      </c>
      <c r="M1168" s="5" t="str">
        <f t="shared" si="420"/>
        <v>880</v>
      </c>
      <c r="N1168" s="5" t="str">
        <f>VLOOKUP(M1168,Vlookups!G:I,2,FALSE)</f>
        <v>TECHNOLOGY</v>
      </c>
      <c r="O1168" s="5" t="str">
        <f>VLOOKUP(M1168,Vlookups!G:I,3,FALSE)</f>
        <v>CIO</v>
      </c>
      <c r="P1168" s="6">
        <f t="shared" si="421"/>
        <v>50</v>
      </c>
      <c r="Q1168" s="6">
        <f t="shared" si="422"/>
        <v>0</v>
      </c>
      <c r="R1168" s="6">
        <f t="shared" si="423"/>
        <v>30.15</v>
      </c>
      <c r="S1168" s="6">
        <f t="shared" si="424"/>
        <v>0</v>
      </c>
      <c r="T1168" s="6">
        <f t="shared" si="425"/>
        <v>-50</v>
      </c>
      <c r="U1168" t="s">
        <v>1211</v>
      </c>
      <c r="V1168" t="s">
        <v>464</v>
      </c>
      <c r="W1168" s="2">
        <v>50</v>
      </c>
      <c r="X1168" s="2">
        <v>0</v>
      </c>
      <c r="Y1168" s="2">
        <v>30.15</v>
      </c>
      <c r="Z1168" s="2">
        <v>19.850000000000001</v>
      </c>
      <c r="AA1168" s="2">
        <v>0</v>
      </c>
      <c r="AB1168" s="3">
        <v>-50</v>
      </c>
    </row>
    <row r="1169" spans="1:28">
      <c r="A1169" s="5" t="str">
        <f t="shared" si="412"/>
        <v>420</v>
      </c>
      <c r="B1169" s="5" t="str">
        <f>VLOOKUP(A1169,Vlookups!O:P,2,FALSE)</f>
        <v>LOCAL</v>
      </c>
      <c r="C1169" s="5" t="str">
        <f t="shared" si="413"/>
        <v>E</v>
      </c>
      <c r="D1169" s="5" t="str">
        <f t="shared" si="414"/>
        <v>11</v>
      </c>
      <c r="E1169" s="5" t="str">
        <f t="shared" si="415"/>
        <v>62--</v>
      </c>
      <c r="F1169" s="5" t="str">
        <f>VLOOKUP(E1169,Vlookups!K:M,3,FALSE)</f>
        <v>Op Exp</v>
      </c>
      <c r="G1169" s="5" t="str">
        <f t="shared" si="416"/>
        <v>6269</v>
      </c>
      <c r="H1169" s="5" t="str">
        <f t="shared" si="417"/>
        <v>RENTALS-OP LEASES</v>
      </c>
      <c r="I1169" s="5" t="str">
        <f t="shared" si="418"/>
        <v>017</v>
      </c>
      <c r="J1169" s="5" t="str">
        <f>VLOOKUP(I1169,Vlookups!A:D,2,FALSE)</f>
        <v>WESTPARK MIDDLE SCHOOL</v>
      </c>
      <c r="K1169" s="5" t="str">
        <f>VLOOKUP(I1169,Vlookups!A:D,3,FALSE)</f>
        <v>WESTPARK K8</v>
      </c>
      <c r="L1169" s="5" t="str">
        <f t="shared" si="419"/>
        <v>11</v>
      </c>
      <c r="M1169" s="5" t="str">
        <f t="shared" si="420"/>
        <v>880</v>
      </c>
      <c r="N1169" s="5" t="str">
        <f>VLOOKUP(M1169,Vlookups!G:I,2,FALSE)</f>
        <v>TECHNOLOGY</v>
      </c>
      <c r="O1169" s="5" t="str">
        <f>VLOOKUP(M1169,Vlookups!G:I,3,FALSE)</f>
        <v>CIO</v>
      </c>
      <c r="P1169" s="6">
        <f t="shared" si="421"/>
        <v>14.85</v>
      </c>
      <c r="Q1169" s="6">
        <f t="shared" si="422"/>
        <v>0</v>
      </c>
      <c r="R1169" s="6">
        <f t="shared" si="423"/>
        <v>14.85</v>
      </c>
      <c r="S1169" s="6">
        <f t="shared" si="424"/>
        <v>0</v>
      </c>
      <c r="T1169" s="6">
        <f t="shared" si="425"/>
        <v>-14.85</v>
      </c>
      <c r="U1169" t="s">
        <v>1212</v>
      </c>
      <c r="V1169" t="s">
        <v>464</v>
      </c>
      <c r="W1169" s="2">
        <v>14.85</v>
      </c>
      <c r="X1169" s="2">
        <v>0</v>
      </c>
      <c r="Y1169" s="2">
        <v>14.85</v>
      </c>
      <c r="Z1169" s="2">
        <v>0</v>
      </c>
      <c r="AA1169" s="2">
        <v>0</v>
      </c>
      <c r="AB1169" s="3">
        <v>-14.85</v>
      </c>
    </row>
    <row r="1170" spans="1:28">
      <c r="A1170" s="5" t="str">
        <f t="shared" si="412"/>
        <v>420</v>
      </c>
      <c r="B1170" s="5" t="str">
        <f>VLOOKUP(A1170,Vlookups!O:P,2,FALSE)</f>
        <v>LOCAL</v>
      </c>
      <c r="C1170" s="5" t="str">
        <f t="shared" si="413"/>
        <v>E</v>
      </c>
      <c r="D1170" s="5" t="str">
        <f t="shared" si="414"/>
        <v>11</v>
      </c>
      <c r="E1170" s="5" t="str">
        <f t="shared" si="415"/>
        <v>62--</v>
      </c>
      <c r="F1170" s="5" t="str">
        <f>VLOOKUP(E1170,Vlookups!K:M,3,FALSE)</f>
        <v>Op Exp</v>
      </c>
      <c r="G1170" s="5" t="str">
        <f t="shared" si="416"/>
        <v>6269</v>
      </c>
      <c r="H1170" s="5" t="str">
        <f t="shared" si="417"/>
        <v>RENTALS-OP LEASES</v>
      </c>
      <c r="I1170" s="5" t="str">
        <f t="shared" si="418"/>
        <v>018</v>
      </c>
      <c r="J1170" s="5" t="str">
        <f>VLOOKUP(I1170,Vlookups!A:D,2,FALSE)</f>
        <v>KATY/WEST PARK HS</v>
      </c>
      <c r="K1170" s="5" t="str">
        <f>VLOOKUP(I1170,Vlookups!A:D,3,FALSE)</f>
        <v>KATY WESTPARK HS</v>
      </c>
      <c r="L1170" s="5" t="str">
        <f t="shared" si="419"/>
        <v>11</v>
      </c>
      <c r="M1170" s="5" t="str">
        <f t="shared" si="420"/>
        <v>880</v>
      </c>
      <c r="N1170" s="5" t="str">
        <f>VLOOKUP(M1170,Vlookups!G:I,2,FALSE)</f>
        <v>TECHNOLOGY</v>
      </c>
      <c r="O1170" s="5" t="str">
        <f>VLOOKUP(M1170,Vlookups!G:I,3,FALSE)</f>
        <v>CIO</v>
      </c>
      <c r="P1170" s="6">
        <f t="shared" si="421"/>
        <v>7480.96</v>
      </c>
      <c r="Q1170" s="6">
        <f t="shared" si="422"/>
        <v>7480.96</v>
      </c>
      <c r="R1170" s="6">
        <f t="shared" si="423"/>
        <v>0</v>
      </c>
      <c r="S1170" s="6">
        <f t="shared" si="424"/>
        <v>0</v>
      </c>
      <c r="T1170" s="6">
        <f t="shared" si="425"/>
        <v>-7480.96</v>
      </c>
      <c r="U1170" t="s">
        <v>1213</v>
      </c>
      <c r="V1170" t="s">
        <v>464</v>
      </c>
      <c r="W1170" s="2">
        <v>7480.96</v>
      </c>
      <c r="X1170" s="2">
        <v>7480.96</v>
      </c>
      <c r="Y1170" s="2">
        <v>0</v>
      </c>
      <c r="Z1170" s="2">
        <v>0</v>
      </c>
      <c r="AA1170" s="2">
        <v>0</v>
      </c>
      <c r="AB1170" s="3">
        <v>-7480.96</v>
      </c>
    </row>
    <row r="1171" spans="1:28">
      <c r="A1171" s="5" t="str">
        <f t="shared" si="412"/>
        <v>420</v>
      </c>
      <c r="B1171" s="5" t="str">
        <f>VLOOKUP(A1171,Vlookups!O:P,2,FALSE)</f>
        <v>LOCAL</v>
      </c>
      <c r="C1171" s="5" t="str">
        <f t="shared" si="413"/>
        <v>E</v>
      </c>
      <c r="D1171" s="5" t="str">
        <f t="shared" si="414"/>
        <v>11</v>
      </c>
      <c r="E1171" s="5" t="str">
        <f t="shared" si="415"/>
        <v>62--</v>
      </c>
      <c r="F1171" s="5" t="str">
        <f>VLOOKUP(E1171,Vlookups!K:M,3,FALSE)</f>
        <v>Op Exp</v>
      </c>
      <c r="G1171" s="5" t="str">
        <f t="shared" si="416"/>
        <v>6269</v>
      </c>
      <c r="H1171" s="5" t="str">
        <f t="shared" si="417"/>
        <v>RENTALS-OP LEASES</v>
      </c>
      <c r="I1171" s="5" t="str">
        <f t="shared" si="418"/>
        <v>033</v>
      </c>
      <c r="J1171" s="5" t="str">
        <f>VLOOKUP(I1171,Vlookups!A:D,2,FALSE)</f>
        <v>WINDMILL LAKES HS</v>
      </c>
      <c r="K1171" s="5" t="str">
        <f>VLOOKUP(I1171,Vlookups!A:D,3,FALSE)</f>
        <v>WINDMILL LAKES HS</v>
      </c>
      <c r="L1171" s="5" t="str">
        <f t="shared" si="419"/>
        <v>11</v>
      </c>
      <c r="M1171" s="5" t="str">
        <f t="shared" si="420"/>
        <v>880</v>
      </c>
      <c r="N1171" s="5" t="str">
        <f>VLOOKUP(M1171,Vlookups!G:I,2,FALSE)</f>
        <v>TECHNOLOGY</v>
      </c>
      <c r="O1171" s="5" t="str">
        <f>VLOOKUP(M1171,Vlookups!G:I,3,FALSE)</f>
        <v>CIO</v>
      </c>
      <c r="P1171" s="6">
        <f t="shared" si="421"/>
        <v>375</v>
      </c>
      <c r="Q1171" s="6">
        <f t="shared" si="422"/>
        <v>0</v>
      </c>
      <c r="R1171" s="6">
        <f t="shared" si="423"/>
        <v>375</v>
      </c>
      <c r="S1171" s="6">
        <f t="shared" si="424"/>
        <v>0</v>
      </c>
      <c r="T1171" s="6">
        <f t="shared" si="425"/>
        <v>-375</v>
      </c>
      <c r="U1171" t="s">
        <v>1214</v>
      </c>
      <c r="V1171" t="s">
        <v>464</v>
      </c>
      <c r="W1171" s="2">
        <v>375</v>
      </c>
      <c r="X1171" s="2">
        <v>0</v>
      </c>
      <c r="Y1171" s="2">
        <v>375</v>
      </c>
      <c r="Z1171" s="2">
        <v>0</v>
      </c>
      <c r="AA1171" s="2">
        <v>0</v>
      </c>
      <c r="AB1171" s="3">
        <v>-375</v>
      </c>
    </row>
    <row r="1172" spans="1:28">
      <c r="A1172" s="5" t="str">
        <f t="shared" si="412"/>
        <v>420</v>
      </c>
      <c r="B1172" s="5" t="str">
        <f>VLOOKUP(A1172,Vlookups!O:P,2,FALSE)</f>
        <v>LOCAL</v>
      </c>
      <c r="C1172" s="5" t="str">
        <f t="shared" si="413"/>
        <v>E</v>
      </c>
      <c r="D1172" s="5" t="str">
        <f t="shared" si="414"/>
        <v>11</v>
      </c>
      <c r="E1172" s="5" t="str">
        <f t="shared" si="415"/>
        <v>62--</v>
      </c>
      <c r="F1172" s="5" t="str">
        <f>VLOOKUP(E1172,Vlookups!K:M,3,FALSE)</f>
        <v>Op Exp</v>
      </c>
      <c r="G1172" s="5" t="str">
        <f t="shared" si="416"/>
        <v>6269</v>
      </c>
      <c r="H1172" s="5" t="str">
        <f t="shared" si="417"/>
        <v>RENTALS-OP LEASES</v>
      </c>
      <c r="I1172" s="5" t="str">
        <f t="shared" si="418"/>
        <v>999</v>
      </c>
      <c r="J1172" s="5" t="str">
        <f>VLOOKUP(I1172,Vlookups!A:D,2,FALSE)</f>
        <v>CHARTER WIDE</v>
      </c>
      <c r="K1172" s="5" t="str">
        <f>VLOOKUP(I1172,Vlookups!A:D,3,FALSE)</f>
        <v>CHARTER WIDE</v>
      </c>
      <c r="L1172" s="5" t="str">
        <f t="shared" si="419"/>
        <v>11</v>
      </c>
      <c r="M1172" s="5" t="str">
        <f t="shared" si="420"/>
        <v>880</v>
      </c>
      <c r="N1172" s="5" t="str">
        <f>VLOOKUP(M1172,Vlookups!G:I,2,FALSE)</f>
        <v>TECHNOLOGY</v>
      </c>
      <c r="O1172" s="5" t="str">
        <f>VLOOKUP(M1172,Vlookups!G:I,3,FALSE)</f>
        <v>CIO</v>
      </c>
      <c r="P1172" s="6">
        <f t="shared" si="421"/>
        <v>6487</v>
      </c>
      <c r="Q1172" s="6">
        <f t="shared" si="422"/>
        <v>0</v>
      </c>
      <c r="R1172" s="6">
        <f t="shared" si="423"/>
        <v>6486.17</v>
      </c>
      <c r="S1172" s="6">
        <f t="shared" si="424"/>
        <v>0</v>
      </c>
      <c r="T1172" s="6">
        <f t="shared" si="425"/>
        <v>-6487</v>
      </c>
      <c r="U1172" t="s">
        <v>1215</v>
      </c>
      <c r="V1172" t="s">
        <v>464</v>
      </c>
      <c r="W1172" s="2">
        <v>6487</v>
      </c>
      <c r="X1172" s="2">
        <v>0</v>
      </c>
      <c r="Y1172" s="2">
        <v>6486.17</v>
      </c>
      <c r="Z1172" s="2">
        <v>0.83</v>
      </c>
      <c r="AA1172" s="2">
        <v>0</v>
      </c>
      <c r="AB1172" s="3">
        <v>-6487</v>
      </c>
    </row>
    <row r="1173" spans="1:28">
      <c r="A1173" s="5" t="str">
        <f t="shared" si="412"/>
        <v>420</v>
      </c>
      <c r="B1173" s="5" t="str">
        <f>VLOOKUP(A1173,Vlookups!O:P,2,FALSE)</f>
        <v>LOCAL</v>
      </c>
      <c r="C1173" s="5" t="str">
        <f t="shared" si="413"/>
        <v>E</v>
      </c>
      <c r="D1173" s="5" t="str">
        <f t="shared" si="414"/>
        <v>11</v>
      </c>
      <c r="E1173" s="5" t="str">
        <f t="shared" si="415"/>
        <v>62--</v>
      </c>
      <c r="F1173" s="5" t="str">
        <f>VLOOKUP(E1173,Vlookups!K:M,3,FALSE)</f>
        <v>Op Exp</v>
      </c>
      <c r="G1173" s="5" t="str">
        <f t="shared" si="416"/>
        <v>6299</v>
      </c>
      <c r="H1173" s="5" t="str">
        <f t="shared" si="417"/>
        <v>MISC. CONTRACTED SERVICE</v>
      </c>
      <c r="I1173" s="5" t="str">
        <f t="shared" si="418"/>
        <v>001</v>
      </c>
      <c r="J1173" s="5" t="str">
        <f>VLOOKUP(I1173,Vlookups!A:D,2,FALSE)</f>
        <v>GARLAND ELEMENTARY SCHOOL</v>
      </c>
      <c r="K1173" s="5" t="str">
        <f>VLOOKUP(I1173,Vlookups!A:D,3,FALSE)</f>
        <v>GARLAND K8</v>
      </c>
      <c r="L1173" s="5" t="str">
        <f t="shared" si="419"/>
        <v>11</v>
      </c>
      <c r="M1173" s="5" t="str">
        <f t="shared" si="420"/>
        <v>858</v>
      </c>
      <c r="N1173" s="5" t="str">
        <f>VLOOKUP(M1173,Vlookups!G:I,2,FALSE)</f>
        <v>FINE ARTS</v>
      </c>
      <c r="O1173" s="5" t="str">
        <f>VLOOKUP(M1173,Vlookups!G:I,3,FALSE)</f>
        <v>DSASS</v>
      </c>
      <c r="P1173" s="6">
        <f t="shared" si="421"/>
        <v>200</v>
      </c>
      <c r="Q1173" s="6">
        <f t="shared" si="422"/>
        <v>200</v>
      </c>
      <c r="R1173" s="6">
        <f t="shared" si="423"/>
        <v>0</v>
      </c>
      <c r="S1173" s="6">
        <f t="shared" si="424"/>
        <v>250</v>
      </c>
      <c r="T1173" s="6">
        <f t="shared" si="425"/>
        <v>50</v>
      </c>
      <c r="U1173" t="s">
        <v>1216</v>
      </c>
      <c r="V1173" t="s">
        <v>49</v>
      </c>
      <c r="W1173" s="2">
        <v>200</v>
      </c>
      <c r="X1173" s="2">
        <v>200</v>
      </c>
      <c r="Y1173" s="2">
        <v>0</v>
      </c>
      <c r="Z1173" s="2">
        <v>0</v>
      </c>
      <c r="AA1173" s="2">
        <v>250</v>
      </c>
      <c r="AB1173" s="2">
        <v>50</v>
      </c>
    </row>
    <row r="1174" spans="1:28">
      <c r="A1174" s="5" t="str">
        <f t="shared" si="412"/>
        <v>420</v>
      </c>
      <c r="B1174" s="5" t="str">
        <f>VLOOKUP(A1174,Vlookups!O:P,2,FALSE)</f>
        <v>LOCAL</v>
      </c>
      <c r="C1174" s="5" t="str">
        <f t="shared" si="413"/>
        <v>E</v>
      </c>
      <c r="D1174" s="5" t="str">
        <f t="shared" si="414"/>
        <v>11</v>
      </c>
      <c r="E1174" s="5" t="str">
        <f t="shared" si="415"/>
        <v>62--</v>
      </c>
      <c r="F1174" s="5" t="str">
        <f>VLOOKUP(E1174,Vlookups!K:M,3,FALSE)</f>
        <v>Op Exp</v>
      </c>
      <c r="G1174" s="5" t="str">
        <f t="shared" si="416"/>
        <v>6299</v>
      </c>
      <c r="H1174" s="5" t="str">
        <f t="shared" si="417"/>
        <v>MISC. CONTRACTED SERVICE</v>
      </c>
      <c r="I1174" s="5" t="str">
        <f t="shared" si="418"/>
        <v>001</v>
      </c>
      <c r="J1174" s="5" t="str">
        <f>VLOOKUP(I1174,Vlookups!A:D,2,FALSE)</f>
        <v>GARLAND ELEMENTARY SCHOOL</v>
      </c>
      <c r="K1174" s="5" t="str">
        <f>VLOOKUP(I1174,Vlookups!A:D,3,FALSE)</f>
        <v>GARLAND K8</v>
      </c>
      <c r="L1174" s="5" t="str">
        <f t="shared" si="419"/>
        <v>25</v>
      </c>
      <c r="M1174" s="5" t="str">
        <f t="shared" si="420"/>
        <v>850</v>
      </c>
      <c r="N1174" s="5" t="str">
        <f>VLOOKUP(M1174,Vlookups!G:I,2,FALSE)</f>
        <v>DEPUTY SUPT ACADEMICS/STU SERV</v>
      </c>
      <c r="O1174" s="5" t="str">
        <f>VLOOKUP(M1174,Vlookups!G:I,3,FALSE)</f>
        <v>DSASS</v>
      </c>
      <c r="P1174" s="6">
        <f t="shared" si="421"/>
        <v>0</v>
      </c>
      <c r="Q1174" s="6">
        <f t="shared" si="422"/>
        <v>0</v>
      </c>
      <c r="R1174" s="6">
        <f t="shared" si="423"/>
        <v>0</v>
      </c>
      <c r="S1174" s="6">
        <f t="shared" si="424"/>
        <v>11100</v>
      </c>
      <c r="T1174" s="6">
        <f t="shared" si="425"/>
        <v>11100</v>
      </c>
      <c r="U1174" t="s">
        <v>1217</v>
      </c>
      <c r="V1174" t="s">
        <v>49</v>
      </c>
      <c r="W1174" s="2">
        <v>0</v>
      </c>
      <c r="X1174" s="2">
        <v>0</v>
      </c>
      <c r="Y1174" s="2">
        <v>0</v>
      </c>
      <c r="Z1174" s="2">
        <v>0</v>
      </c>
      <c r="AA1174" s="2">
        <v>11100</v>
      </c>
      <c r="AB1174" s="2">
        <v>11100</v>
      </c>
    </row>
    <row r="1175" spans="1:28">
      <c r="A1175" s="5" t="str">
        <f t="shared" si="412"/>
        <v>420</v>
      </c>
      <c r="B1175" s="5" t="str">
        <f>VLOOKUP(A1175,Vlookups!O:P,2,FALSE)</f>
        <v>LOCAL</v>
      </c>
      <c r="C1175" s="5" t="str">
        <f t="shared" si="413"/>
        <v>E</v>
      </c>
      <c r="D1175" s="5" t="str">
        <f t="shared" si="414"/>
        <v>11</v>
      </c>
      <c r="E1175" s="5" t="str">
        <f t="shared" si="415"/>
        <v>62--</v>
      </c>
      <c r="F1175" s="5" t="str">
        <f>VLOOKUP(E1175,Vlookups!K:M,3,FALSE)</f>
        <v>Op Exp</v>
      </c>
      <c r="G1175" s="5" t="str">
        <f t="shared" si="416"/>
        <v>6299</v>
      </c>
      <c r="H1175" s="5" t="str">
        <f t="shared" si="417"/>
        <v>MISC. CONTRACTED SERVICE</v>
      </c>
      <c r="I1175" s="5" t="str">
        <f t="shared" si="418"/>
        <v>002</v>
      </c>
      <c r="J1175" s="5" t="str">
        <f>VLOOKUP(I1175,Vlookups!A:D,2,FALSE)</f>
        <v>GARLAND MIDDLE SCHOOL</v>
      </c>
      <c r="K1175" s="5" t="str">
        <f>VLOOKUP(I1175,Vlookups!A:D,3,FALSE)</f>
        <v>GARLAND K8</v>
      </c>
      <c r="L1175" s="5" t="str">
        <f t="shared" si="419"/>
        <v>11</v>
      </c>
      <c r="M1175" s="5" t="str">
        <f t="shared" si="420"/>
        <v>858</v>
      </c>
      <c r="N1175" s="5" t="str">
        <f>VLOOKUP(M1175,Vlookups!G:I,2,FALSE)</f>
        <v>FINE ARTS</v>
      </c>
      <c r="O1175" s="5" t="str">
        <f>VLOOKUP(M1175,Vlookups!G:I,3,FALSE)</f>
        <v>DSASS</v>
      </c>
      <c r="P1175" s="6">
        <f t="shared" si="421"/>
        <v>113</v>
      </c>
      <c r="Q1175" s="6">
        <f t="shared" si="422"/>
        <v>113</v>
      </c>
      <c r="R1175" s="6">
        <f t="shared" si="423"/>
        <v>0</v>
      </c>
      <c r="S1175" s="6">
        <f t="shared" si="424"/>
        <v>500</v>
      </c>
      <c r="T1175" s="6">
        <f t="shared" si="425"/>
        <v>387</v>
      </c>
      <c r="U1175" t="s">
        <v>1218</v>
      </c>
      <c r="V1175" t="s">
        <v>49</v>
      </c>
      <c r="W1175" s="2">
        <v>113</v>
      </c>
      <c r="X1175" s="2">
        <v>113</v>
      </c>
      <c r="Y1175" s="2">
        <v>0</v>
      </c>
      <c r="Z1175" s="2">
        <v>0</v>
      </c>
      <c r="AA1175" s="2">
        <v>500</v>
      </c>
      <c r="AB1175" s="2">
        <v>387</v>
      </c>
    </row>
    <row r="1176" spans="1:28">
      <c r="A1176" s="5" t="str">
        <f t="shared" si="412"/>
        <v>420</v>
      </c>
      <c r="B1176" s="5" t="str">
        <f>VLOOKUP(A1176,Vlookups!O:P,2,FALSE)</f>
        <v>LOCAL</v>
      </c>
      <c r="C1176" s="5" t="str">
        <f t="shared" si="413"/>
        <v>E</v>
      </c>
      <c r="D1176" s="5" t="str">
        <f t="shared" si="414"/>
        <v>11</v>
      </c>
      <c r="E1176" s="5" t="str">
        <f t="shared" si="415"/>
        <v>62--</v>
      </c>
      <c r="F1176" s="5" t="str">
        <f>VLOOKUP(E1176,Vlookups!K:M,3,FALSE)</f>
        <v>Op Exp</v>
      </c>
      <c r="G1176" s="5" t="str">
        <f t="shared" si="416"/>
        <v>6299</v>
      </c>
      <c r="H1176" s="5" t="str">
        <f t="shared" si="417"/>
        <v>MISC. CONTRACTED SERVICE</v>
      </c>
      <c r="I1176" s="5" t="str">
        <f t="shared" si="418"/>
        <v>002</v>
      </c>
      <c r="J1176" s="5" t="str">
        <f>VLOOKUP(I1176,Vlookups!A:D,2,FALSE)</f>
        <v>GARLAND MIDDLE SCHOOL</v>
      </c>
      <c r="K1176" s="5" t="str">
        <f>VLOOKUP(I1176,Vlookups!A:D,3,FALSE)</f>
        <v>GARLAND K8</v>
      </c>
      <c r="L1176" s="5" t="str">
        <f t="shared" si="419"/>
        <v>25</v>
      </c>
      <c r="M1176" s="5" t="str">
        <f t="shared" si="420"/>
        <v>850</v>
      </c>
      <c r="N1176" s="5" t="str">
        <f>VLOOKUP(M1176,Vlookups!G:I,2,FALSE)</f>
        <v>DEPUTY SUPT ACADEMICS/STU SERV</v>
      </c>
      <c r="O1176" s="5" t="str">
        <f>VLOOKUP(M1176,Vlookups!G:I,3,FALSE)</f>
        <v>DSASS</v>
      </c>
      <c r="P1176" s="6">
        <f t="shared" si="421"/>
        <v>0</v>
      </c>
      <c r="Q1176" s="6">
        <f t="shared" si="422"/>
        <v>0</v>
      </c>
      <c r="R1176" s="6">
        <f t="shared" si="423"/>
        <v>0</v>
      </c>
      <c r="S1176" s="6">
        <f t="shared" si="424"/>
        <v>3700</v>
      </c>
      <c r="T1176" s="6">
        <f t="shared" si="425"/>
        <v>3700</v>
      </c>
      <c r="U1176" t="s">
        <v>1219</v>
      </c>
      <c r="V1176" t="s">
        <v>49</v>
      </c>
      <c r="W1176" s="2">
        <v>0</v>
      </c>
      <c r="X1176" s="2">
        <v>0</v>
      </c>
      <c r="Y1176" s="2">
        <v>0</v>
      </c>
      <c r="Z1176" s="2">
        <v>0</v>
      </c>
      <c r="AA1176" s="2">
        <v>3700</v>
      </c>
      <c r="AB1176" s="2">
        <v>3700</v>
      </c>
    </row>
    <row r="1177" spans="1:28">
      <c r="A1177" s="5" t="str">
        <f t="shared" si="412"/>
        <v>420</v>
      </c>
      <c r="B1177" s="5" t="str">
        <f>VLOOKUP(A1177,Vlookups!O:P,2,FALSE)</f>
        <v>LOCAL</v>
      </c>
      <c r="C1177" s="5" t="str">
        <f t="shared" si="413"/>
        <v>E</v>
      </c>
      <c r="D1177" s="5" t="str">
        <f t="shared" si="414"/>
        <v>11</v>
      </c>
      <c r="E1177" s="5" t="str">
        <f t="shared" si="415"/>
        <v>62--</v>
      </c>
      <c r="F1177" s="5" t="str">
        <f>VLOOKUP(E1177,Vlookups!K:M,3,FALSE)</f>
        <v>Op Exp</v>
      </c>
      <c r="G1177" s="5" t="str">
        <f t="shared" si="416"/>
        <v>6299</v>
      </c>
      <c r="H1177" s="5" t="str">
        <f t="shared" si="417"/>
        <v>MISC. CONTRACTED SERVICE</v>
      </c>
      <c r="I1177" s="5" t="str">
        <f t="shared" si="418"/>
        <v>003</v>
      </c>
      <c r="J1177" s="5" t="str">
        <f>VLOOKUP(I1177,Vlookups!A:D,2,FALSE)</f>
        <v>GARLAND HIGH SCHOOL</v>
      </c>
      <c r="K1177" s="5" t="str">
        <f>VLOOKUP(I1177,Vlookups!A:D,3,FALSE)</f>
        <v>GARLAND HS</v>
      </c>
      <c r="L1177" s="5" t="str">
        <f t="shared" si="419"/>
        <v>11</v>
      </c>
      <c r="M1177" s="5" t="str">
        <f t="shared" si="420"/>
        <v>850</v>
      </c>
      <c r="N1177" s="5" t="str">
        <f>VLOOKUP(M1177,Vlookups!G:I,2,FALSE)</f>
        <v>DEPUTY SUPT ACADEMICS/STU SERV</v>
      </c>
      <c r="O1177" s="5" t="str">
        <f>VLOOKUP(M1177,Vlookups!G:I,3,FALSE)</f>
        <v>DSASS</v>
      </c>
      <c r="P1177" s="6">
        <f t="shared" si="421"/>
        <v>0</v>
      </c>
      <c r="Q1177" s="6">
        <f t="shared" si="422"/>
        <v>0</v>
      </c>
      <c r="R1177" s="6">
        <f t="shared" si="423"/>
        <v>6772.5</v>
      </c>
      <c r="S1177" s="6">
        <f t="shared" si="424"/>
        <v>0</v>
      </c>
      <c r="T1177" s="6">
        <f t="shared" si="425"/>
        <v>0</v>
      </c>
      <c r="U1177" t="s">
        <v>1220</v>
      </c>
      <c r="V1177" t="s">
        <v>49</v>
      </c>
      <c r="W1177" s="2">
        <v>0</v>
      </c>
      <c r="X1177" s="2">
        <v>0</v>
      </c>
      <c r="Y1177" s="2">
        <v>6772.5</v>
      </c>
      <c r="Z1177" s="3">
        <v>-6772.5</v>
      </c>
      <c r="AA1177" s="2">
        <v>0</v>
      </c>
      <c r="AB1177" s="2">
        <v>0</v>
      </c>
    </row>
    <row r="1178" spans="1:28">
      <c r="A1178" s="5" t="str">
        <f t="shared" si="412"/>
        <v>420</v>
      </c>
      <c r="B1178" s="5" t="str">
        <f>VLOOKUP(A1178,Vlookups!O:P,2,FALSE)</f>
        <v>LOCAL</v>
      </c>
      <c r="C1178" s="5" t="str">
        <f t="shared" si="413"/>
        <v>E</v>
      </c>
      <c r="D1178" s="5" t="str">
        <f t="shared" si="414"/>
        <v>11</v>
      </c>
      <c r="E1178" s="5" t="str">
        <f t="shared" si="415"/>
        <v>62--</v>
      </c>
      <c r="F1178" s="5" t="str">
        <f>VLOOKUP(E1178,Vlookups!K:M,3,FALSE)</f>
        <v>Op Exp</v>
      </c>
      <c r="G1178" s="5" t="str">
        <f t="shared" si="416"/>
        <v>6299</v>
      </c>
      <c r="H1178" s="5" t="str">
        <f t="shared" si="417"/>
        <v>MISC. CONTRACTED SERVICE</v>
      </c>
      <c r="I1178" s="5" t="str">
        <f t="shared" si="418"/>
        <v>003</v>
      </c>
      <c r="J1178" s="5" t="str">
        <f>VLOOKUP(I1178,Vlookups!A:D,2,FALSE)</f>
        <v>GARLAND HIGH SCHOOL</v>
      </c>
      <c r="K1178" s="5" t="str">
        <f>VLOOKUP(I1178,Vlookups!A:D,3,FALSE)</f>
        <v>GARLAND HS</v>
      </c>
      <c r="L1178" s="5" t="str">
        <f t="shared" si="419"/>
        <v>11</v>
      </c>
      <c r="M1178" s="5" t="str">
        <f t="shared" si="420"/>
        <v>858</v>
      </c>
      <c r="N1178" s="5" t="str">
        <f>VLOOKUP(M1178,Vlookups!G:I,2,FALSE)</f>
        <v>FINE ARTS</v>
      </c>
      <c r="O1178" s="5" t="str">
        <f>VLOOKUP(M1178,Vlookups!G:I,3,FALSE)</f>
        <v>DSASS</v>
      </c>
      <c r="P1178" s="6">
        <f t="shared" si="421"/>
        <v>120.05</v>
      </c>
      <c r="Q1178" s="6">
        <f t="shared" si="422"/>
        <v>120.05</v>
      </c>
      <c r="R1178" s="6">
        <f t="shared" si="423"/>
        <v>0</v>
      </c>
      <c r="S1178" s="6">
        <f t="shared" si="424"/>
        <v>500</v>
      </c>
      <c r="T1178" s="6">
        <f t="shared" si="425"/>
        <v>379.95</v>
      </c>
      <c r="U1178" t="s">
        <v>1221</v>
      </c>
      <c r="V1178" t="s">
        <v>49</v>
      </c>
      <c r="W1178" s="2">
        <v>120.05</v>
      </c>
      <c r="X1178" s="2">
        <v>120.05</v>
      </c>
      <c r="Y1178" s="2">
        <v>0</v>
      </c>
      <c r="Z1178" s="2">
        <v>0</v>
      </c>
      <c r="AA1178" s="2">
        <v>500</v>
      </c>
      <c r="AB1178" s="2">
        <v>379.95</v>
      </c>
    </row>
    <row r="1179" spans="1:28">
      <c r="A1179" s="5" t="str">
        <f t="shared" si="412"/>
        <v>420</v>
      </c>
      <c r="B1179" s="5" t="str">
        <f>VLOOKUP(A1179,Vlookups!O:P,2,FALSE)</f>
        <v>LOCAL</v>
      </c>
      <c r="C1179" s="5" t="str">
        <f t="shared" si="413"/>
        <v>E</v>
      </c>
      <c r="D1179" s="5" t="str">
        <f t="shared" si="414"/>
        <v>11</v>
      </c>
      <c r="E1179" s="5" t="str">
        <f t="shared" si="415"/>
        <v>62--</v>
      </c>
      <c r="F1179" s="5" t="str">
        <f>VLOOKUP(E1179,Vlookups!K:M,3,FALSE)</f>
        <v>Op Exp</v>
      </c>
      <c r="G1179" s="5" t="str">
        <f t="shared" si="416"/>
        <v>6299</v>
      </c>
      <c r="H1179" s="5" t="str">
        <f t="shared" si="417"/>
        <v>MISC. CONTRACTED SERVICE</v>
      </c>
      <c r="I1179" s="5" t="str">
        <f t="shared" si="418"/>
        <v>003</v>
      </c>
      <c r="J1179" s="5" t="str">
        <f>VLOOKUP(I1179,Vlookups!A:D,2,FALSE)</f>
        <v>GARLAND HIGH SCHOOL</v>
      </c>
      <c r="K1179" s="5" t="str">
        <f>VLOOKUP(I1179,Vlookups!A:D,3,FALSE)</f>
        <v>GARLAND HS</v>
      </c>
      <c r="L1179" s="5" t="str">
        <f t="shared" si="419"/>
        <v>22</v>
      </c>
      <c r="M1179" s="5" t="str">
        <f t="shared" si="420"/>
        <v>850</v>
      </c>
      <c r="N1179" s="5" t="str">
        <f>VLOOKUP(M1179,Vlookups!G:I,2,FALSE)</f>
        <v>DEPUTY SUPT ACADEMICS/STU SERV</v>
      </c>
      <c r="O1179" s="5" t="str">
        <f>VLOOKUP(M1179,Vlookups!G:I,3,FALSE)</f>
        <v>DSASS</v>
      </c>
      <c r="P1179" s="6">
        <f t="shared" si="421"/>
        <v>1500</v>
      </c>
      <c r="Q1179" s="6">
        <f t="shared" si="422"/>
        <v>0</v>
      </c>
      <c r="R1179" s="6">
        <f t="shared" si="423"/>
        <v>475</v>
      </c>
      <c r="S1179" s="6">
        <f t="shared" si="424"/>
        <v>500</v>
      </c>
      <c r="T1179" s="6">
        <f t="shared" si="425"/>
        <v>-1000</v>
      </c>
      <c r="U1179" t="s">
        <v>1222</v>
      </c>
      <c r="V1179" t="s">
        <v>49</v>
      </c>
      <c r="W1179" s="2">
        <v>1500</v>
      </c>
      <c r="X1179" s="2">
        <v>0</v>
      </c>
      <c r="Y1179" s="2">
        <v>475</v>
      </c>
      <c r="Z1179" s="2">
        <v>1025</v>
      </c>
      <c r="AA1179" s="2">
        <v>500</v>
      </c>
      <c r="AB1179" s="3">
        <v>-1000</v>
      </c>
    </row>
    <row r="1180" spans="1:28">
      <c r="A1180" s="5" t="str">
        <f t="shared" si="412"/>
        <v>420</v>
      </c>
      <c r="B1180" s="5" t="str">
        <f>VLOOKUP(A1180,Vlookups!O:P,2,FALSE)</f>
        <v>LOCAL</v>
      </c>
      <c r="C1180" s="5" t="str">
        <f t="shared" si="413"/>
        <v>E</v>
      </c>
      <c r="D1180" s="5" t="str">
        <f t="shared" si="414"/>
        <v>11</v>
      </c>
      <c r="E1180" s="5" t="str">
        <f t="shared" si="415"/>
        <v>62--</v>
      </c>
      <c r="F1180" s="5" t="str">
        <f>VLOOKUP(E1180,Vlookups!K:M,3,FALSE)</f>
        <v>Op Exp</v>
      </c>
      <c r="G1180" s="5" t="str">
        <f t="shared" si="416"/>
        <v>6299</v>
      </c>
      <c r="H1180" s="5" t="str">
        <f t="shared" si="417"/>
        <v>MISC. CONTRACTED SERVICE</v>
      </c>
      <c r="I1180" s="5" t="str">
        <f t="shared" si="418"/>
        <v>004</v>
      </c>
      <c r="J1180" s="5" t="str">
        <f>VLOOKUP(I1180,Vlookups!A:D,2,FALSE)</f>
        <v>ARLINGTON ELEMENTARY SCHOOL</v>
      </c>
      <c r="K1180" s="5" t="str">
        <f>VLOOKUP(I1180,Vlookups!A:D,3,FALSE)</f>
        <v>ARLINGTON K8</v>
      </c>
      <c r="L1180" s="5" t="str">
        <f t="shared" si="419"/>
        <v>11</v>
      </c>
      <c r="M1180" s="5" t="str">
        <f t="shared" si="420"/>
        <v>858</v>
      </c>
      <c r="N1180" s="5" t="str">
        <f>VLOOKUP(M1180,Vlookups!G:I,2,FALSE)</f>
        <v>FINE ARTS</v>
      </c>
      <c r="O1180" s="5" t="str">
        <f>VLOOKUP(M1180,Vlookups!G:I,3,FALSE)</f>
        <v>DSASS</v>
      </c>
      <c r="P1180" s="6">
        <f t="shared" si="421"/>
        <v>0</v>
      </c>
      <c r="Q1180" s="6">
        <f t="shared" si="422"/>
        <v>0</v>
      </c>
      <c r="R1180" s="6">
        <f t="shared" si="423"/>
        <v>0</v>
      </c>
      <c r="S1180" s="6">
        <f t="shared" si="424"/>
        <v>750</v>
      </c>
      <c r="T1180" s="6">
        <f t="shared" si="425"/>
        <v>750</v>
      </c>
      <c r="U1180" t="s">
        <v>1223</v>
      </c>
      <c r="V1180" t="s">
        <v>49</v>
      </c>
      <c r="W1180" s="2">
        <v>0</v>
      </c>
      <c r="X1180" s="2">
        <v>0</v>
      </c>
      <c r="Y1180" s="2">
        <v>0</v>
      </c>
      <c r="Z1180" s="2">
        <v>0</v>
      </c>
      <c r="AA1180" s="2">
        <v>750</v>
      </c>
      <c r="AB1180" s="2">
        <v>750</v>
      </c>
    </row>
    <row r="1181" spans="1:28">
      <c r="A1181" s="5" t="str">
        <f t="shared" si="412"/>
        <v>420</v>
      </c>
      <c r="B1181" s="5" t="str">
        <f>VLOOKUP(A1181,Vlookups!O:P,2,FALSE)</f>
        <v>LOCAL</v>
      </c>
      <c r="C1181" s="5" t="str">
        <f t="shared" si="413"/>
        <v>E</v>
      </c>
      <c r="D1181" s="5" t="str">
        <f t="shared" si="414"/>
        <v>11</v>
      </c>
      <c r="E1181" s="5" t="str">
        <f t="shared" si="415"/>
        <v>62--</v>
      </c>
      <c r="F1181" s="5" t="str">
        <f>VLOOKUP(E1181,Vlookups!K:M,3,FALSE)</f>
        <v>Op Exp</v>
      </c>
      <c r="G1181" s="5" t="str">
        <f t="shared" si="416"/>
        <v>6299</v>
      </c>
      <c r="H1181" s="5" t="str">
        <f t="shared" si="417"/>
        <v>MISC. CONTRACTED SERVICE</v>
      </c>
      <c r="I1181" s="5" t="str">
        <f t="shared" si="418"/>
        <v>004</v>
      </c>
      <c r="J1181" s="5" t="str">
        <f>VLOOKUP(I1181,Vlookups!A:D,2,FALSE)</f>
        <v>ARLINGTON ELEMENTARY SCHOOL</v>
      </c>
      <c r="K1181" s="5" t="str">
        <f>VLOOKUP(I1181,Vlookups!A:D,3,FALSE)</f>
        <v>ARLINGTON K8</v>
      </c>
      <c r="L1181" s="5" t="str">
        <f t="shared" si="419"/>
        <v>25</v>
      </c>
      <c r="M1181" s="5" t="str">
        <f t="shared" si="420"/>
        <v>850</v>
      </c>
      <c r="N1181" s="5" t="str">
        <f>VLOOKUP(M1181,Vlookups!G:I,2,FALSE)</f>
        <v>DEPUTY SUPT ACADEMICS/STU SERV</v>
      </c>
      <c r="O1181" s="5" t="str">
        <f>VLOOKUP(M1181,Vlookups!G:I,3,FALSE)</f>
        <v>DSASS</v>
      </c>
      <c r="P1181" s="6">
        <f t="shared" si="421"/>
        <v>0</v>
      </c>
      <c r="Q1181" s="6">
        <f t="shared" si="422"/>
        <v>0</v>
      </c>
      <c r="R1181" s="6">
        <f t="shared" si="423"/>
        <v>0</v>
      </c>
      <c r="S1181" s="6">
        <f t="shared" si="424"/>
        <v>11100</v>
      </c>
      <c r="T1181" s="6">
        <f t="shared" si="425"/>
        <v>11100</v>
      </c>
      <c r="U1181" t="s">
        <v>1224</v>
      </c>
      <c r="V1181" t="s">
        <v>49</v>
      </c>
      <c r="W1181" s="2">
        <v>0</v>
      </c>
      <c r="X1181" s="2">
        <v>0</v>
      </c>
      <c r="Y1181" s="2">
        <v>0</v>
      </c>
      <c r="Z1181" s="2">
        <v>0</v>
      </c>
      <c r="AA1181" s="2">
        <v>11100</v>
      </c>
      <c r="AB1181" s="2">
        <v>11100</v>
      </c>
    </row>
    <row r="1182" spans="1:28">
      <c r="A1182" s="5" t="str">
        <f t="shared" si="412"/>
        <v>420</v>
      </c>
      <c r="B1182" s="5" t="str">
        <f>VLOOKUP(A1182,Vlookups!O:P,2,FALSE)</f>
        <v>LOCAL</v>
      </c>
      <c r="C1182" s="5" t="str">
        <f t="shared" si="413"/>
        <v>E</v>
      </c>
      <c r="D1182" s="5" t="str">
        <f t="shared" si="414"/>
        <v>11</v>
      </c>
      <c r="E1182" s="5" t="str">
        <f t="shared" si="415"/>
        <v>62--</v>
      </c>
      <c r="F1182" s="5" t="str">
        <f>VLOOKUP(E1182,Vlookups!K:M,3,FALSE)</f>
        <v>Op Exp</v>
      </c>
      <c r="G1182" s="5" t="str">
        <f t="shared" si="416"/>
        <v>6299</v>
      </c>
      <c r="H1182" s="5" t="str">
        <f t="shared" si="417"/>
        <v>MISC. CONTRACTED SERVICE</v>
      </c>
      <c r="I1182" s="5" t="str">
        <f t="shared" si="418"/>
        <v>005</v>
      </c>
      <c r="J1182" s="5" t="str">
        <f>VLOOKUP(I1182,Vlookups!A:D,2,FALSE)</f>
        <v>ARLINGTON MIDDLE SCHOOL</v>
      </c>
      <c r="K1182" s="5" t="str">
        <f>VLOOKUP(I1182,Vlookups!A:D,3,FALSE)</f>
        <v>ARLINGTON K8</v>
      </c>
      <c r="L1182" s="5" t="str">
        <f t="shared" si="419"/>
        <v>11</v>
      </c>
      <c r="M1182" s="5" t="str">
        <f t="shared" si="420"/>
        <v>850</v>
      </c>
      <c r="N1182" s="5" t="str">
        <f>VLOOKUP(M1182,Vlookups!G:I,2,FALSE)</f>
        <v>DEPUTY SUPT ACADEMICS/STU SERV</v>
      </c>
      <c r="O1182" s="5" t="str">
        <f>VLOOKUP(M1182,Vlookups!G:I,3,FALSE)</f>
        <v>DSASS</v>
      </c>
      <c r="P1182" s="6">
        <f t="shared" si="421"/>
        <v>0</v>
      </c>
      <c r="Q1182" s="6">
        <f t="shared" si="422"/>
        <v>0</v>
      </c>
      <c r="R1182" s="6">
        <f t="shared" si="423"/>
        <v>304</v>
      </c>
      <c r="S1182" s="6">
        <f t="shared" si="424"/>
        <v>0</v>
      </c>
      <c r="T1182" s="6">
        <f t="shared" si="425"/>
        <v>0</v>
      </c>
      <c r="U1182" t="s">
        <v>1225</v>
      </c>
      <c r="V1182" t="s">
        <v>49</v>
      </c>
      <c r="W1182" s="2">
        <v>0</v>
      </c>
      <c r="X1182" s="2">
        <v>0</v>
      </c>
      <c r="Y1182" s="2">
        <v>304</v>
      </c>
      <c r="Z1182" s="3">
        <v>-304</v>
      </c>
      <c r="AA1182" s="2">
        <v>0</v>
      </c>
      <c r="AB1182" s="2">
        <v>0</v>
      </c>
    </row>
    <row r="1183" spans="1:28">
      <c r="A1183" s="5" t="str">
        <f t="shared" si="412"/>
        <v>420</v>
      </c>
      <c r="B1183" s="5" t="str">
        <f>VLOOKUP(A1183,Vlookups!O:P,2,FALSE)</f>
        <v>LOCAL</v>
      </c>
      <c r="C1183" s="5" t="str">
        <f t="shared" si="413"/>
        <v>E</v>
      </c>
      <c r="D1183" s="5" t="str">
        <f t="shared" si="414"/>
        <v>11</v>
      </c>
      <c r="E1183" s="5" t="str">
        <f t="shared" si="415"/>
        <v>62--</v>
      </c>
      <c r="F1183" s="5" t="str">
        <f>VLOOKUP(E1183,Vlookups!K:M,3,FALSE)</f>
        <v>Op Exp</v>
      </c>
      <c r="G1183" s="5" t="str">
        <f t="shared" si="416"/>
        <v>6299</v>
      </c>
      <c r="H1183" s="5" t="str">
        <f t="shared" si="417"/>
        <v>MISC. CONTRACTED SERVICE</v>
      </c>
      <c r="I1183" s="5" t="str">
        <f t="shared" si="418"/>
        <v>005</v>
      </c>
      <c r="J1183" s="5" t="str">
        <f>VLOOKUP(I1183,Vlookups!A:D,2,FALSE)</f>
        <v>ARLINGTON MIDDLE SCHOOL</v>
      </c>
      <c r="K1183" s="5" t="str">
        <f>VLOOKUP(I1183,Vlookups!A:D,3,FALSE)</f>
        <v>ARLINGTON K8</v>
      </c>
      <c r="L1183" s="5" t="str">
        <f t="shared" si="419"/>
        <v>11</v>
      </c>
      <c r="M1183" s="5" t="str">
        <f t="shared" si="420"/>
        <v>858</v>
      </c>
      <c r="N1183" s="5" t="str">
        <f>VLOOKUP(M1183,Vlookups!G:I,2,FALSE)</f>
        <v>FINE ARTS</v>
      </c>
      <c r="O1183" s="5" t="str">
        <f>VLOOKUP(M1183,Vlookups!G:I,3,FALSE)</f>
        <v>DSASS</v>
      </c>
      <c r="P1183" s="6">
        <f t="shared" si="421"/>
        <v>108.5</v>
      </c>
      <c r="Q1183" s="6">
        <f t="shared" si="422"/>
        <v>0</v>
      </c>
      <c r="R1183" s="6">
        <f t="shared" si="423"/>
        <v>108.5</v>
      </c>
      <c r="S1183" s="6">
        <f t="shared" si="424"/>
        <v>0</v>
      </c>
      <c r="T1183" s="6">
        <f t="shared" si="425"/>
        <v>-108.5</v>
      </c>
      <c r="U1183" t="s">
        <v>1226</v>
      </c>
      <c r="V1183" t="s">
        <v>49</v>
      </c>
      <c r="W1183" s="2">
        <v>108.5</v>
      </c>
      <c r="X1183" s="2">
        <v>0</v>
      </c>
      <c r="Y1183" s="2">
        <v>108.5</v>
      </c>
      <c r="Z1183" s="2">
        <v>0</v>
      </c>
      <c r="AA1183" s="2">
        <v>0</v>
      </c>
      <c r="AB1183" s="3">
        <v>-108.5</v>
      </c>
    </row>
    <row r="1184" spans="1:28">
      <c r="A1184" s="5" t="str">
        <f t="shared" si="412"/>
        <v>420</v>
      </c>
      <c r="B1184" s="5" t="str">
        <f>VLOOKUP(A1184,Vlookups!O:P,2,FALSE)</f>
        <v>LOCAL</v>
      </c>
      <c r="C1184" s="5" t="str">
        <f t="shared" si="413"/>
        <v>E</v>
      </c>
      <c r="D1184" s="5" t="str">
        <f t="shared" si="414"/>
        <v>11</v>
      </c>
      <c r="E1184" s="5" t="str">
        <f t="shared" si="415"/>
        <v>62--</v>
      </c>
      <c r="F1184" s="5" t="str">
        <f>VLOOKUP(E1184,Vlookups!K:M,3,FALSE)</f>
        <v>Op Exp</v>
      </c>
      <c r="G1184" s="5" t="str">
        <f t="shared" si="416"/>
        <v>6299</v>
      </c>
      <c r="H1184" s="5" t="str">
        <f t="shared" si="417"/>
        <v>MISC. CONTRACTED SERVICE</v>
      </c>
      <c r="I1184" s="5" t="str">
        <f t="shared" si="418"/>
        <v>005</v>
      </c>
      <c r="J1184" s="5" t="str">
        <f>VLOOKUP(I1184,Vlookups!A:D,2,FALSE)</f>
        <v>ARLINGTON MIDDLE SCHOOL</v>
      </c>
      <c r="K1184" s="5" t="str">
        <f>VLOOKUP(I1184,Vlookups!A:D,3,FALSE)</f>
        <v>ARLINGTON K8</v>
      </c>
      <c r="L1184" s="5" t="str">
        <f t="shared" si="419"/>
        <v>25</v>
      </c>
      <c r="M1184" s="5" t="str">
        <f t="shared" si="420"/>
        <v>850</v>
      </c>
      <c r="N1184" s="5" t="str">
        <f>VLOOKUP(M1184,Vlookups!G:I,2,FALSE)</f>
        <v>DEPUTY SUPT ACADEMICS/STU SERV</v>
      </c>
      <c r="O1184" s="5" t="str">
        <f>VLOOKUP(M1184,Vlookups!G:I,3,FALSE)</f>
        <v>DSASS</v>
      </c>
      <c r="P1184" s="6">
        <f t="shared" si="421"/>
        <v>0</v>
      </c>
      <c r="Q1184" s="6">
        <f t="shared" si="422"/>
        <v>0</v>
      </c>
      <c r="R1184" s="6">
        <f t="shared" si="423"/>
        <v>0</v>
      </c>
      <c r="S1184" s="6">
        <f t="shared" si="424"/>
        <v>3700</v>
      </c>
      <c r="T1184" s="6">
        <f t="shared" si="425"/>
        <v>3700</v>
      </c>
      <c r="U1184" t="s">
        <v>1227</v>
      </c>
      <c r="V1184" t="s">
        <v>49</v>
      </c>
      <c r="W1184" s="2">
        <v>0</v>
      </c>
      <c r="X1184" s="2">
        <v>0</v>
      </c>
      <c r="Y1184" s="2">
        <v>0</v>
      </c>
      <c r="Z1184" s="2">
        <v>0</v>
      </c>
      <c r="AA1184" s="2">
        <v>3700</v>
      </c>
      <c r="AB1184" s="2">
        <v>3700</v>
      </c>
    </row>
    <row r="1185" spans="1:28">
      <c r="A1185" s="5" t="str">
        <f t="shared" si="412"/>
        <v>420</v>
      </c>
      <c r="B1185" s="5" t="str">
        <f>VLOOKUP(A1185,Vlookups!O:P,2,FALSE)</f>
        <v>LOCAL</v>
      </c>
      <c r="C1185" s="5" t="str">
        <f t="shared" si="413"/>
        <v>E</v>
      </c>
      <c r="D1185" s="5" t="str">
        <f t="shared" si="414"/>
        <v>11</v>
      </c>
      <c r="E1185" s="5" t="str">
        <f t="shared" si="415"/>
        <v>62--</v>
      </c>
      <c r="F1185" s="5" t="str">
        <f>VLOOKUP(E1185,Vlookups!K:M,3,FALSE)</f>
        <v>Op Exp</v>
      </c>
      <c r="G1185" s="5" t="str">
        <f t="shared" si="416"/>
        <v>6299</v>
      </c>
      <c r="H1185" s="5" t="str">
        <f t="shared" si="417"/>
        <v>MISC. CONTRACTED SERVICE</v>
      </c>
      <c r="I1185" s="5" t="str">
        <f t="shared" si="418"/>
        <v>006</v>
      </c>
      <c r="J1185" s="5" t="str">
        <f>VLOOKUP(I1185,Vlookups!A:D,2,FALSE)</f>
        <v>ARLINGTON HIGH SCHOOL</v>
      </c>
      <c r="K1185" s="5" t="str">
        <f>VLOOKUP(I1185,Vlookups!A:D,3,FALSE)</f>
        <v>ARLINGTON HS</v>
      </c>
      <c r="L1185" s="5" t="str">
        <f t="shared" si="419"/>
        <v>11</v>
      </c>
      <c r="M1185" s="5" t="str">
        <f t="shared" si="420"/>
        <v>850</v>
      </c>
      <c r="N1185" s="5" t="str">
        <f>VLOOKUP(M1185,Vlookups!G:I,2,FALSE)</f>
        <v>DEPUTY SUPT ACADEMICS/STU SERV</v>
      </c>
      <c r="O1185" s="5" t="str">
        <f>VLOOKUP(M1185,Vlookups!G:I,3,FALSE)</f>
        <v>DSASS</v>
      </c>
      <c r="P1185" s="6">
        <f t="shared" si="421"/>
        <v>0</v>
      </c>
      <c r="Q1185" s="6">
        <f t="shared" si="422"/>
        <v>0</v>
      </c>
      <c r="R1185" s="6">
        <f t="shared" si="423"/>
        <v>9245</v>
      </c>
      <c r="S1185" s="6">
        <f t="shared" si="424"/>
        <v>0</v>
      </c>
      <c r="T1185" s="6">
        <f t="shared" si="425"/>
        <v>0</v>
      </c>
      <c r="U1185" t="s">
        <v>1228</v>
      </c>
      <c r="V1185" t="s">
        <v>49</v>
      </c>
      <c r="W1185" s="2">
        <v>0</v>
      </c>
      <c r="X1185" s="2">
        <v>0</v>
      </c>
      <c r="Y1185" s="2">
        <v>9245</v>
      </c>
      <c r="Z1185" s="3">
        <v>-9245</v>
      </c>
      <c r="AA1185" s="2">
        <v>0</v>
      </c>
      <c r="AB1185" s="2">
        <v>0</v>
      </c>
    </row>
    <row r="1186" spans="1:28">
      <c r="A1186" s="5" t="str">
        <f t="shared" si="412"/>
        <v>420</v>
      </c>
      <c r="B1186" s="5" t="str">
        <f>VLOOKUP(A1186,Vlookups!O:P,2,FALSE)</f>
        <v>LOCAL</v>
      </c>
      <c r="C1186" s="5" t="str">
        <f t="shared" si="413"/>
        <v>E</v>
      </c>
      <c r="D1186" s="5" t="str">
        <f t="shared" si="414"/>
        <v>11</v>
      </c>
      <c r="E1186" s="5" t="str">
        <f t="shared" si="415"/>
        <v>62--</v>
      </c>
      <c r="F1186" s="5" t="str">
        <f>VLOOKUP(E1186,Vlookups!K:M,3,FALSE)</f>
        <v>Op Exp</v>
      </c>
      <c r="G1186" s="5" t="str">
        <f t="shared" si="416"/>
        <v>6299</v>
      </c>
      <c r="H1186" s="5" t="str">
        <f t="shared" si="417"/>
        <v>MISC. CONTRACTED SERVICE</v>
      </c>
      <c r="I1186" s="5" t="str">
        <f t="shared" si="418"/>
        <v>006</v>
      </c>
      <c r="J1186" s="5" t="str">
        <f>VLOOKUP(I1186,Vlookups!A:D,2,FALSE)</f>
        <v>ARLINGTON HIGH SCHOOL</v>
      </c>
      <c r="K1186" s="5" t="str">
        <f>VLOOKUP(I1186,Vlookups!A:D,3,FALSE)</f>
        <v>ARLINGTON HS</v>
      </c>
      <c r="L1186" s="5" t="str">
        <f t="shared" si="419"/>
        <v>11</v>
      </c>
      <c r="M1186" s="5" t="str">
        <f t="shared" si="420"/>
        <v>858</v>
      </c>
      <c r="N1186" s="5" t="str">
        <f>VLOOKUP(M1186,Vlookups!G:I,2,FALSE)</f>
        <v>FINE ARTS</v>
      </c>
      <c r="O1186" s="5" t="str">
        <f>VLOOKUP(M1186,Vlookups!G:I,3,FALSE)</f>
        <v>DSASS</v>
      </c>
      <c r="P1186" s="6">
        <f t="shared" si="421"/>
        <v>354</v>
      </c>
      <c r="Q1186" s="6">
        <f t="shared" si="422"/>
        <v>0</v>
      </c>
      <c r="R1186" s="6">
        <f t="shared" si="423"/>
        <v>354</v>
      </c>
      <c r="S1186" s="6">
        <f t="shared" si="424"/>
        <v>0</v>
      </c>
      <c r="T1186" s="6">
        <f t="shared" si="425"/>
        <v>-354</v>
      </c>
      <c r="U1186" t="s">
        <v>1229</v>
      </c>
      <c r="V1186" t="s">
        <v>49</v>
      </c>
      <c r="W1186" s="2">
        <v>354</v>
      </c>
      <c r="X1186" s="2">
        <v>0</v>
      </c>
      <c r="Y1186" s="2">
        <v>354</v>
      </c>
      <c r="Z1186" s="2">
        <v>0</v>
      </c>
      <c r="AA1186" s="2">
        <v>0</v>
      </c>
      <c r="AB1186" s="3">
        <v>-354</v>
      </c>
    </row>
    <row r="1187" spans="1:28">
      <c r="A1187" s="5" t="str">
        <f t="shared" si="412"/>
        <v>420</v>
      </c>
      <c r="B1187" s="5" t="str">
        <f>VLOOKUP(A1187,Vlookups!O:P,2,FALSE)</f>
        <v>LOCAL</v>
      </c>
      <c r="C1187" s="5" t="str">
        <f t="shared" si="413"/>
        <v>E</v>
      </c>
      <c r="D1187" s="5" t="str">
        <f t="shared" si="414"/>
        <v>11</v>
      </c>
      <c r="E1187" s="5" t="str">
        <f t="shared" si="415"/>
        <v>62--</v>
      </c>
      <c r="F1187" s="5" t="str">
        <f>VLOOKUP(E1187,Vlookups!K:M,3,FALSE)</f>
        <v>Op Exp</v>
      </c>
      <c r="G1187" s="5" t="str">
        <f t="shared" si="416"/>
        <v>6299</v>
      </c>
      <c r="H1187" s="5" t="str">
        <f t="shared" si="417"/>
        <v>MISC. CONTRACTED SERVICE</v>
      </c>
      <c r="I1187" s="5" t="str">
        <f t="shared" si="418"/>
        <v>006</v>
      </c>
      <c r="J1187" s="5" t="str">
        <f>VLOOKUP(I1187,Vlookups!A:D,2,FALSE)</f>
        <v>ARLINGTON HIGH SCHOOL</v>
      </c>
      <c r="K1187" s="5" t="str">
        <f>VLOOKUP(I1187,Vlookups!A:D,3,FALSE)</f>
        <v>ARLINGTON HS</v>
      </c>
      <c r="L1187" s="5" t="str">
        <f t="shared" si="419"/>
        <v>22</v>
      </c>
      <c r="M1187" s="5" t="str">
        <f t="shared" si="420"/>
        <v>850</v>
      </c>
      <c r="N1187" s="5" t="str">
        <f>VLOOKUP(M1187,Vlookups!G:I,2,FALSE)</f>
        <v>DEPUTY SUPT ACADEMICS/STU SERV</v>
      </c>
      <c r="O1187" s="5" t="str">
        <f>VLOOKUP(M1187,Vlookups!G:I,3,FALSE)</f>
        <v>DSASS</v>
      </c>
      <c r="P1187" s="6">
        <f t="shared" si="421"/>
        <v>0</v>
      </c>
      <c r="Q1187" s="6">
        <f t="shared" si="422"/>
        <v>0</v>
      </c>
      <c r="R1187" s="6">
        <f t="shared" si="423"/>
        <v>0</v>
      </c>
      <c r="S1187" s="6">
        <f t="shared" si="424"/>
        <v>500</v>
      </c>
      <c r="T1187" s="6">
        <f t="shared" si="425"/>
        <v>500</v>
      </c>
      <c r="U1187" t="s">
        <v>1230</v>
      </c>
      <c r="V1187" t="s">
        <v>49</v>
      </c>
      <c r="W1187" s="2">
        <v>0</v>
      </c>
      <c r="X1187" s="2">
        <v>0</v>
      </c>
      <c r="Y1187" s="2">
        <v>0</v>
      </c>
      <c r="Z1187" s="2">
        <v>0</v>
      </c>
      <c r="AA1187" s="2">
        <v>500</v>
      </c>
      <c r="AB1187" s="2">
        <v>500</v>
      </c>
    </row>
    <row r="1188" spans="1:28">
      <c r="A1188" s="5" t="str">
        <f t="shared" si="412"/>
        <v>420</v>
      </c>
      <c r="B1188" s="5" t="str">
        <f>VLOOKUP(A1188,Vlookups!O:P,2,FALSE)</f>
        <v>LOCAL</v>
      </c>
      <c r="C1188" s="5" t="str">
        <f t="shared" si="413"/>
        <v>E</v>
      </c>
      <c r="D1188" s="5" t="str">
        <f t="shared" si="414"/>
        <v>11</v>
      </c>
      <c r="E1188" s="5" t="str">
        <f t="shared" si="415"/>
        <v>62--</v>
      </c>
      <c r="F1188" s="5" t="str">
        <f>VLOOKUP(E1188,Vlookups!K:M,3,FALSE)</f>
        <v>Op Exp</v>
      </c>
      <c r="G1188" s="5" t="str">
        <f t="shared" si="416"/>
        <v>6299</v>
      </c>
      <c r="H1188" s="5" t="str">
        <f t="shared" si="417"/>
        <v>MISC. CONTRACTED SERVICE</v>
      </c>
      <c r="I1188" s="5" t="str">
        <f t="shared" si="418"/>
        <v>007</v>
      </c>
      <c r="J1188" s="5" t="str">
        <f>VLOOKUP(I1188,Vlookups!A:D,2,FALSE)</f>
        <v>KELLER ELEMENTARY SCHOOL</v>
      </c>
      <c r="K1188" s="5" t="str">
        <f>VLOOKUP(I1188,Vlookups!A:D,3,FALSE)</f>
        <v>KELLER K8</v>
      </c>
      <c r="L1188" s="5" t="str">
        <f t="shared" si="419"/>
        <v>25</v>
      </c>
      <c r="M1188" s="5" t="str">
        <f t="shared" si="420"/>
        <v>850</v>
      </c>
      <c r="N1188" s="5" t="str">
        <f>VLOOKUP(M1188,Vlookups!G:I,2,FALSE)</f>
        <v>DEPUTY SUPT ACADEMICS/STU SERV</v>
      </c>
      <c r="O1188" s="5" t="str">
        <f>VLOOKUP(M1188,Vlookups!G:I,3,FALSE)</f>
        <v>DSASS</v>
      </c>
      <c r="P1188" s="6">
        <f t="shared" si="421"/>
        <v>0</v>
      </c>
      <c r="Q1188" s="6">
        <f t="shared" si="422"/>
        <v>0</v>
      </c>
      <c r="R1188" s="6">
        <f t="shared" si="423"/>
        <v>0</v>
      </c>
      <c r="S1188" s="6">
        <f t="shared" si="424"/>
        <v>3700</v>
      </c>
      <c r="T1188" s="6">
        <f t="shared" si="425"/>
        <v>3700</v>
      </c>
      <c r="U1188" t="s">
        <v>1231</v>
      </c>
      <c r="V1188" t="s">
        <v>49</v>
      </c>
      <c r="W1188" s="2">
        <v>0</v>
      </c>
      <c r="X1188" s="2">
        <v>0</v>
      </c>
      <c r="Y1188" s="2">
        <v>0</v>
      </c>
      <c r="Z1188" s="2">
        <v>0</v>
      </c>
      <c r="AA1188" s="2">
        <v>3700</v>
      </c>
      <c r="AB1188" s="2">
        <v>3700</v>
      </c>
    </row>
    <row r="1189" spans="1:28">
      <c r="A1189" s="5" t="str">
        <f t="shared" si="412"/>
        <v>420</v>
      </c>
      <c r="B1189" s="5" t="str">
        <f>VLOOKUP(A1189,Vlookups!O:P,2,FALSE)</f>
        <v>LOCAL</v>
      </c>
      <c r="C1189" s="5" t="str">
        <f t="shared" si="413"/>
        <v>E</v>
      </c>
      <c r="D1189" s="5" t="str">
        <f t="shared" si="414"/>
        <v>11</v>
      </c>
      <c r="E1189" s="5" t="str">
        <f t="shared" si="415"/>
        <v>62--</v>
      </c>
      <c r="F1189" s="5" t="str">
        <f>VLOOKUP(E1189,Vlookups!K:M,3,FALSE)</f>
        <v>Op Exp</v>
      </c>
      <c r="G1189" s="5" t="str">
        <f t="shared" si="416"/>
        <v>6299</v>
      </c>
      <c r="H1189" s="5" t="str">
        <f t="shared" si="417"/>
        <v>MISC. CONTRACTED SERVICE</v>
      </c>
      <c r="I1189" s="5" t="str">
        <f t="shared" si="418"/>
        <v>008</v>
      </c>
      <c r="J1189" s="5" t="str">
        <f>VLOOKUP(I1189,Vlookups!A:D,2,FALSE)</f>
        <v>KELLER MIDDLE SCHOOL</v>
      </c>
      <c r="K1189" s="5" t="str">
        <f>VLOOKUP(I1189,Vlookups!A:D,3,FALSE)</f>
        <v>KELLER K8</v>
      </c>
      <c r="L1189" s="5" t="str">
        <f t="shared" si="419"/>
        <v>11</v>
      </c>
      <c r="M1189" s="5" t="str">
        <f t="shared" si="420"/>
        <v>858</v>
      </c>
      <c r="N1189" s="5" t="str">
        <f>VLOOKUP(M1189,Vlookups!G:I,2,FALSE)</f>
        <v>FINE ARTS</v>
      </c>
      <c r="O1189" s="5" t="str">
        <f>VLOOKUP(M1189,Vlookups!G:I,3,FALSE)</f>
        <v>DSASS</v>
      </c>
      <c r="P1189" s="6">
        <f t="shared" si="421"/>
        <v>1294</v>
      </c>
      <c r="Q1189" s="6">
        <f t="shared" si="422"/>
        <v>155</v>
      </c>
      <c r="R1189" s="6">
        <f t="shared" si="423"/>
        <v>1139</v>
      </c>
      <c r="S1189" s="6">
        <f t="shared" si="424"/>
        <v>0</v>
      </c>
      <c r="T1189" s="6">
        <f t="shared" si="425"/>
        <v>-1294</v>
      </c>
      <c r="U1189" t="s">
        <v>1232</v>
      </c>
      <c r="V1189" t="s">
        <v>49</v>
      </c>
      <c r="W1189" s="2">
        <v>1294</v>
      </c>
      <c r="X1189" s="2">
        <v>155</v>
      </c>
      <c r="Y1189" s="2">
        <v>1139</v>
      </c>
      <c r="Z1189" s="2">
        <v>0</v>
      </c>
      <c r="AA1189" s="2">
        <v>0</v>
      </c>
      <c r="AB1189" s="3">
        <v>-1294</v>
      </c>
    </row>
    <row r="1190" spans="1:28">
      <c r="A1190" s="5" t="str">
        <f t="shared" si="412"/>
        <v>420</v>
      </c>
      <c r="B1190" s="5" t="str">
        <f>VLOOKUP(A1190,Vlookups!O:P,2,FALSE)</f>
        <v>LOCAL</v>
      </c>
      <c r="C1190" s="5" t="str">
        <f t="shared" si="413"/>
        <v>E</v>
      </c>
      <c r="D1190" s="5" t="str">
        <f t="shared" si="414"/>
        <v>11</v>
      </c>
      <c r="E1190" s="5" t="str">
        <f t="shared" si="415"/>
        <v>62--</v>
      </c>
      <c r="F1190" s="5" t="str">
        <f>VLOOKUP(E1190,Vlookups!K:M,3,FALSE)</f>
        <v>Op Exp</v>
      </c>
      <c r="G1190" s="5" t="str">
        <f t="shared" si="416"/>
        <v>6299</v>
      </c>
      <c r="H1190" s="5" t="str">
        <f t="shared" si="417"/>
        <v>MISC. CONTRACTED SERVICE</v>
      </c>
      <c r="I1190" s="5" t="str">
        <f t="shared" si="418"/>
        <v>008</v>
      </c>
      <c r="J1190" s="5" t="str">
        <f>VLOOKUP(I1190,Vlookups!A:D,2,FALSE)</f>
        <v>KELLER MIDDLE SCHOOL</v>
      </c>
      <c r="K1190" s="5" t="str">
        <f>VLOOKUP(I1190,Vlookups!A:D,3,FALSE)</f>
        <v>KELLER K8</v>
      </c>
      <c r="L1190" s="5" t="str">
        <f t="shared" si="419"/>
        <v>25</v>
      </c>
      <c r="M1190" s="5" t="str">
        <f t="shared" si="420"/>
        <v>850</v>
      </c>
      <c r="N1190" s="5" t="str">
        <f>VLOOKUP(M1190,Vlookups!G:I,2,FALSE)</f>
        <v>DEPUTY SUPT ACADEMICS/STU SERV</v>
      </c>
      <c r="O1190" s="5" t="str">
        <f>VLOOKUP(M1190,Vlookups!G:I,3,FALSE)</f>
        <v>DSASS</v>
      </c>
      <c r="P1190" s="6">
        <f t="shared" si="421"/>
        <v>0</v>
      </c>
      <c r="Q1190" s="6">
        <f t="shared" si="422"/>
        <v>0</v>
      </c>
      <c r="R1190" s="6">
        <f t="shared" si="423"/>
        <v>0</v>
      </c>
      <c r="S1190" s="6">
        <f t="shared" si="424"/>
        <v>3700</v>
      </c>
      <c r="T1190" s="6">
        <f t="shared" si="425"/>
        <v>3700</v>
      </c>
      <c r="U1190" t="s">
        <v>1233</v>
      </c>
      <c r="V1190" t="s">
        <v>49</v>
      </c>
      <c r="W1190" s="2">
        <v>0</v>
      </c>
      <c r="X1190" s="2">
        <v>0</v>
      </c>
      <c r="Y1190" s="2">
        <v>0</v>
      </c>
      <c r="Z1190" s="2">
        <v>0</v>
      </c>
      <c r="AA1190" s="2">
        <v>3700</v>
      </c>
      <c r="AB1190" s="2">
        <v>3700</v>
      </c>
    </row>
    <row r="1191" spans="1:28">
      <c r="A1191" s="5" t="str">
        <f t="shared" si="412"/>
        <v>420</v>
      </c>
      <c r="B1191" s="5" t="str">
        <f>VLOOKUP(A1191,Vlookups!O:P,2,FALSE)</f>
        <v>LOCAL</v>
      </c>
      <c r="C1191" s="5" t="str">
        <f t="shared" si="413"/>
        <v>E</v>
      </c>
      <c r="D1191" s="5" t="str">
        <f t="shared" si="414"/>
        <v>11</v>
      </c>
      <c r="E1191" s="5" t="str">
        <f t="shared" si="415"/>
        <v>62--</v>
      </c>
      <c r="F1191" s="5" t="str">
        <f>VLOOKUP(E1191,Vlookups!K:M,3,FALSE)</f>
        <v>Op Exp</v>
      </c>
      <c r="G1191" s="5" t="str">
        <f t="shared" si="416"/>
        <v>6299</v>
      </c>
      <c r="H1191" s="5" t="str">
        <f t="shared" si="417"/>
        <v>MISC. CONTRACTED SERVICE</v>
      </c>
      <c r="I1191" s="5" t="str">
        <f t="shared" si="418"/>
        <v>009</v>
      </c>
      <c r="J1191" s="5" t="str">
        <f>VLOOKUP(I1191,Vlookups!A:D,2,FALSE)</f>
        <v>KELLER HIGH SCHOOL</v>
      </c>
      <c r="K1191" s="5" t="str">
        <f>VLOOKUP(I1191,Vlookups!A:D,3,FALSE)</f>
        <v>KELLER HS</v>
      </c>
      <c r="L1191" s="5" t="str">
        <f t="shared" si="419"/>
        <v>11</v>
      </c>
      <c r="M1191" s="5" t="str">
        <f t="shared" si="420"/>
        <v>850</v>
      </c>
      <c r="N1191" s="5" t="str">
        <f>VLOOKUP(M1191,Vlookups!G:I,2,FALSE)</f>
        <v>DEPUTY SUPT ACADEMICS/STU SERV</v>
      </c>
      <c r="O1191" s="5" t="str">
        <f>VLOOKUP(M1191,Vlookups!G:I,3,FALSE)</f>
        <v>DSASS</v>
      </c>
      <c r="P1191" s="6">
        <f t="shared" si="421"/>
        <v>0</v>
      </c>
      <c r="Q1191" s="6">
        <f t="shared" si="422"/>
        <v>0</v>
      </c>
      <c r="R1191" s="6">
        <f t="shared" si="423"/>
        <v>9997.5</v>
      </c>
      <c r="S1191" s="6">
        <f t="shared" si="424"/>
        <v>0</v>
      </c>
      <c r="T1191" s="6">
        <f t="shared" si="425"/>
        <v>0</v>
      </c>
      <c r="U1191" t="s">
        <v>1234</v>
      </c>
      <c r="V1191" t="s">
        <v>49</v>
      </c>
      <c r="W1191" s="2">
        <v>0</v>
      </c>
      <c r="X1191" s="2">
        <v>0</v>
      </c>
      <c r="Y1191" s="2">
        <v>9997.5</v>
      </c>
      <c r="Z1191" s="3">
        <v>-9997.5</v>
      </c>
      <c r="AA1191" s="2">
        <v>0</v>
      </c>
      <c r="AB1191" s="2">
        <v>0</v>
      </c>
    </row>
    <row r="1192" spans="1:28">
      <c r="A1192" s="5" t="str">
        <f t="shared" si="412"/>
        <v>420</v>
      </c>
      <c r="B1192" s="5" t="str">
        <f>VLOOKUP(A1192,Vlookups!O:P,2,FALSE)</f>
        <v>LOCAL</v>
      </c>
      <c r="C1192" s="5" t="str">
        <f t="shared" si="413"/>
        <v>E</v>
      </c>
      <c r="D1192" s="5" t="str">
        <f t="shared" si="414"/>
        <v>11</v>
      </c>
      <c r="E1192" s="5" t="str">
        <f t="shared" si="415"/>
        <v>62--</v>
      </c>
      <c r="F1192" s="5" t="str">
        <f>VLOOKUP(E1192,Vlookups!K:M,3,FALSE)</f>
        <v>Op Exp</v>
      </c>
      <c r="G1192" s="5" t="str">
        <f t="shared" si="416"/>
        <v>6299</v>
      </c>
      <c r="H1192" s="5" t="str">
        <f t="shared" si="417"/>
        <v>MISC. CONTRACTED SERVICE</v>
      </c>
      <c r="I1192" s="5" t="str">
        <f t="shared" si="418"/>
        <v>009</v>
      </c>
      <c r="J1192" s="5" t="str">
        <f>VLOOKUP(I1192,Vlookups!A:D,2,FALSE)</f>
        <v>KELLER HIGH SCHOOL</v>
      </c>
      <c r="K1192" s="5" t="str">
        <f>VLOOKUP(I1192,Vlookups!A:D,3,FALSE)</f>
        <v>KELLER HS</v>
      </c>
      <c r="L1192" s="5" t="str">
        <f t="shared" si="419"/>
        <v>11</v>
      </c>
      <c r="M1192" s="5" t="str">
        <f t="shared" si="420"/>
        <v>858</v>
      </c>
      <c r="N1192" s="5" t="str">
        <f>VLOOKUP(M1192,Vlookups!G:I,2,FALSE)</f>
        <v>FINE ARTS</v>
      </c>
      <c r="O1192" s="5" t="str">
        <f>VLOOKUP(M1192,Vlookups!G:I,3,FALSE)</f>
        <v>DSASS</v>
      </c>
      <c r="P1192" s="6">
        <f t="shared" si="421"/>
        <v>2021.5</v>
      </c>
      <c r="Q1192" s="6">
        <f t="shared" si="422"/>
        <v>0</v>
      </c>
      <c r="R1192" s="6">
        <f t="shared" si="423"/>
        <v>1981.5</v>
      </c>
      <c r="S1192" s="6">
        <f t="shared" si="424"/>
        <v>0</v>
      </c>
      <c r="T1192" s="6">
        <f t="shared" si="425"/>
        <v>-2021.5</v>
      </c>
      <c r="U1192" t="s">
        <v>1235</v>
      </c>
      <c r="V1192" t="s">
        <v>49</v>
      </c>
      <c r="W1192" s="2">
        <v>2021.5</v>
      </c>
      <c r="X1192" s="2">
        <v>0</v>
      </c>
      <c r="Y1192" s="2">
        <v>1981.5</v>
      </c>
      <c r="Z1192" s="3">
        <v>-620</v>
      </c>
      <c r="AA1192" s="2">
        <v>0</v>
      </c>
      <c r="AB1192" s="3">
        <v>-2021.5</v>
      </c>
    </row>
    <row r="1193" spans="1:28">
      <c r="A1193" s="5" t="str">
        <f t="shared" si="412"/>
        <v>420</v>
      </c>
      <c r="B1193" s="5" t="str">
        <f>VLOOKUP(A1193,Vlookups!O:P,2,FALSE)</f>
        <v>LOCAL</v>
      </c>
      <c r="C1193" s="5" t="str">
        <f t="shared" si="413"/>
        <v>E</v>
      </c>
      <c r="D1193" s="5" t="str">
        <f t="shared" si="414"/>
        <v>11</v>
      </c>
      <c r="E1193" s="5" t="str">
        <f t="shared" si="415"/>
        <v>62--</v>
      </c>
      <c r="F1193" s="5" t="str">
        <f>VLOOKUP(E1193,Vlookups!K:M,3,FALSE)</f>
        <v>Op Exp</v>
      </c>
      <c r="G1193" s="5" t="str">
        <f t="shared" si="416"/>
        <v>6299</v>
      </c>
      <c r="H1193" s="5" t="str">
        <f t="shared" si="417"/>
        <v>MISC. CONTRACTED SERVICE</v>
      </c>
      <c r="I1193" s="5" t="str">
        <f t="shared" si="418"/>
        <v>009</v>
      </c>
      <c r="J1193" s="5" t="str">
        <f>VLOOKUP(I1193,Vlookups!A:D,2,FALSE)</f>
        <v>KELLER HIGH SCHOOL</v>
      </c>
      <c r="K1193" s="5" t="str">
        <f>VLOOKUP(I1193,Vlookups!A:D,3,FALSE)</f>
        <v>KELLER HS</v>
      </c>
      <c r="L1193" s="5" t="str">
        <f t="shared" si="419"/>
        <v>22</v>
      </c>
      <c r="M1193" s="5" t="str">
        <f t="shared" si="420"/>
        <v>850</v>
      </c>
      <c r="N1193" s="5" t="str">
        <f>VLOOKUP(M1193,Vlookups!G:I,2,FALSE)</f>
        <v>DEPUTY SUPT ACADEMICS/STU SERV</v>
      </c>
      <c r="O1193" s="5" t="str">
        <f>VLOOKUP(M1193,Vlookups!G:I,3,FALSE)</f>
        <v>DSASS</v>
      </c>
      <c r="P1193" s="6">
        <f t="shared" si="421"/>
        <v>0</v>
      </c>
      <c r="Q1193" s="6">
        <f t="shared" si="422"/>
        <v>0</v>
      </c>
      <c r="R1193" s="6">
        <f t="shared" si="423"/>
        <v>0</v>
      </c>
      <c r="S1193" s="6">
        <f t="shared" si="424"/>
        <v>500</v>
      </c>
      <c r="T1193" s="6">
        <f t="shared" si="425"/>
        <v>500</v>
      </c>
      <c r="U1193" t="s">
        <v>1236</v>
      </c>
      <c r="V1193" t="s">
        <v>49</v>
      </c>
      <c r="W1193" s="2">
        <v>0</v>
      </c>
      <c r="X1193" s="2">
        <v>0</v>
      </c>
      <c r="Y1193" s="2">
        <v>0</v>
      </c>
      <c r="Z1193" s="2">
        <v>0</v>
      </c>
      <c r="AA1193" s="2">
        <v>500</v>
      </c>
      <c r="AB1193" s="2">
        <v>500</v>
      </c>
    </row>
    <row r="1194" spans="1:28">
      <c r="A1194" s="5" t="str">
        <f t="shared" ref="A1194:A1257" si="426">LEFT(U1194,3)</f>
        <v>420</v>
      </c>
      <c r="B1194" s="5" t="str">
        <f>VLOOKUP(A1194,Vlookups!O:P,2,FALSE)</f>
        <v>LOCAL</v>
      </c>
      <c r="C1194" s="5" t="str">
        <f t="shared" ref="C1194:C1257" si="427">RIGHT(LEFT(U1194,5),1)</f>
        <v>E</v>
      </c>
      <c r="D1194" s="5" t="str">
        <f t="shared" ref="D1194:D1257" si="428">RIGHT(LEFT(U1194,8),2)</f>
        <v>11</v>
      </c>
      <c r="E1194" s="5" t="str">
        <f t="shared" ref="E1194:E1257" si="429">CONCATENATE(LEFT(G1194,2),"--")</f>
        <v>62--</v>
      </c>
      <c r="F1194" s="5" t="str">
        <f>VLOOKUP(E1194,Vlookups!K:M,3,FALSE)</f>
        <v>Op Exp</v>
      </c>
      <c r="G1194" s="5" t="str">
        <f t="shared" ref="G1194:G1257" si="430">MID(U1194,10,4)</f>
        <v>6299</v>
      </c>
      <c r="H1194" s="5" t="str">
        <f t="shared" ref="H1194:H1257" si="431">V1194</f>
        <v>MISC. CONTRACTED SERVICE</v>
      </c>
      <c r="I1194" s="5" t="str">
        <f t="shared" ref="I1194:I1257" si="432">LEFT(RIGHT(U1194,12),3)</f>
        <v>010</v>
      </c>
      <c r="J1194" s="5" t="str">
        <f>VLOOKUP(I1194,Vlookups!A:D,2,FALSE)</f>
        <v>GRAND PRAIRIE ELEMENTARY SCHOO</v>
      </c>
      <c r="K1194" s="5" t="str">
        <f>VLOOKUP(I1194,Vlookups!A:D,3,FALSE)</f>
        <v>GRAND PR K8</v>
      </c>
      <c r="L1194" s="5" t="str">
        <f t="shared" ref="L1194:L1257" si="433">LEFT(RIGHT(U1194,6),2)</f>
        <v>25</v>
      </c>
      <c r="M1194" s="5" t="str">
        <f t="shared" ref="M1194:M1257" si="434">RIGHT(U1194,3)</f>
        <v>850</v>
      </c>
      <c r="N1194" s="5" t="str">
        <f>VLOOKUP(M1194,Vlookups!G:I,2,FALSE)</f>
        <v>DEPUTY SUPT ACADEMICS/STU SERV</v>
      </c>
      <c r="O1194" s="5" t="str">
        <f>VLOOKUP(M1194,Vlookups!G:I,3,FALSE)</f>
        <v>DSASS</v>
      </c>
      <c r="P1194" s="6">
        <f t="shared" ref="P1194:P1257" si="435">W1194</f>
        <v>0</v>
      </c>
      <c r="Q1194" s="6">
        <f t="shared" ref="Q1194:Q1257" si="436">X1194</f>
        <v>0</v>
      </c>
      <c r="R1194" s="6">
        <f t="shared" ref="R1194:R1257" si="437">Y1194</f>
        <v>0</v>
      </c>
      <c r="S1194" s="6">
        <f t="shared" ref="S1194:S1257" si="438">AA1194</f>
        <v>3700</v>
      </c>
      <c r="T1194" s="6">
        <f t="shared" ref="T1194:T1257" si="439">AB1194</f>
        <v>3700</v>
      </c>
      <c r="U1194" t="s">
        <v>1237</v>
      </c>
      <c r="V1194" t="s">
        <v>49</v>
      </c>
      <c r="W1194" s="2">
        <v>0</v>
      </c>
      <c r="X1194" s="2">
        <v>0</v>
      </c>
      <c r="Y1194" s="2">
        <v>0</v>
      </c>
      <c r="Z1194" s="2">
        <v>0</v>
      </c>
      <c r="AA1194" s="2">
        <v>3700</v>
      </c>
      <c r="AB1194" s="2">
        <v>3700</v>
      </c>
    </row>
    <row r="1195" spans="1:28">
      <c r="A1195" s="5" t="str">
        <f t="shared" si="426"/>
        <v>420</v>
      </c>
      <c r="B1195" s="5" t="str">
        <f>VLOOKUP(A1195,Vlookups!O:P,2,FALSE)</f>
        <v>LOCAL</v>
      </c>
      <c r="C1195" s="5" t="str">
        <f t="shared" si="427"/>
        <v>E</v>
      </c>
      <c r="D1195" s="5" t="str">
        <f t="shared" si="428"/>
        <v>11</v>
      </c>
      <c r="E1195" s="5" t="str">
        <f t="shared" si="429"/>
        <v>62--</v>
      </c>
      <c r="F1195" s="5" t="str">
        <f>VLOOKUP(E1195,Vlookups!K:M,3,FALSE)</f>
        <v>Op Exp</v>
      </c>
      <c r="G1195" s="5" t="str">
        <f t="shared" si="430"/>
        <v>6299</v>
      </c>
      <c r="H1195" s="5" t="str">
        <f t="shared" si="431"/>
        <v>MISC. CONTRACTED SERVICE</v>
      </c>
      <c r="I1195" s="5" t="str">
        <f t="shared" si="432"/>
        <v>011</v>
      </c>
      <c r="J1195" s="5" t="str">
        <f>VLOOKUP(I1195,Vlookups!A:D,2,FALSE)</f>
        <v>GRAND PRAIRIE MIDDLE SCHOOL</v>
      </c>
      <c r="K1195" s="5" t="str">
        <f>VLOOKUP(I1195,Vlookups!A:D,3,FALSE)</f>
        <v>GRAND PR K8</v>
      </c>
      <c r="L1195" s="5" t="str">
        <f t="shared" si="433"/>
        <v>11</v>
      </c>
      <c r="M1195" s="5" t="str">
        <f t="shared" si="434"/>
        <v>850</v>
      </c>
      <c r="N1195" s="5" t="str">
        <f>VLOOKUP(M1195,Vlookups!G:I,2,FALSE)</f>
        <v>DEPUTY SUPT ACADEMICS/STU SERV</v>
      </c>
      <c r="O1195" s="5" t="str">
        <f>VLOOKUP(M1195,Vlookups!G:I,3,FALSE)</f>
        <v>DSASS</v>
      </c>
      <c r="P1195" s="6">
        <f t="shared" si="435"/>
        <v>0</v>
      </c>
      <c r="Q1195" s="6">
        <f t="shared" si="436"/>
        <v>0</v>
      </c>
      <c r="R1195" s="6">
        <f t="shared" si="437"/>
        <v>170</v>
      </c>
      <c r="S1195" s="6">
        <f t="shared" si="438"/>
        <v>0</v>
      </c>
      <c r="T1195" s="6">
        <f t="shared" si="439"/>
        <v>0</v>
      </c>
      <c r="U1195" t="s">
        <v>1238</v>
      </c>
      <c r="V1195" t="s">
        <v>49</v>
      </c>
      <c r="W1195" s="2">
        <v>0</v>
      </c>
      <c r="X1195" s="2">
        <v>0</v>
      </c>
      <c r="Y1195" s="2">
        <v>170</v>
      </c>
      <c r="Z1195" s="3">
        <v>-170</v>
      </c>
      <c r="AA1195" s="2">
        <v>0</v>
      </c>
      <c r="AB1195" s="2">
        <v>0</v>
      </c>
    </row>
    <row r="1196" spans="1:28">
      <c r="A1196" s="5" t="str">
        <f t="shared" si="426"/>
        <v>420</v>
      </c>
      <c r="B1196" s="5" t="str">
        <f>VLOOKUP(A1196,Vlookups!O:P,2,FALSE)</f>
        <v>LOCAL</v>
      </c>
      <c r="C1196" s="5" t="str">
        <f t="shared" si="427"/>
        <v>E</v>
      </c>
      <c r="D1196" s="5" t="str">
        <f t="shared" si="428"/>
        <v>11</v>
      </c>
      <c r="E1196" s="5" t="str">
        <f t="shared" si="429"/>
        <v>62--</v>
      </c>
      <c r="F1196" s="5" t="str">
        <f>VLOOKUP(E1196,Vlookups!K:M,3,FALSE)</f>
        <v>Op Exp</v>
      </c>
      <c r="G1196" s="5" t="str">
        <f t="shared" si="430"/>
        <v>6299</v>
      </c>
      <c r="H1196" s="5" t="str">
        <f t="shared" si="431"/>
        <v>MISC. CONTRACTED SERVICE</v>
      </c>
      <c r="I1196" s="5" t="str">
        <f t="shared" si="432"/>
        <v>011</v>
      </c>
      <c r="J1196" s="5" t="str">
        <f>VLOOKUP(I1196,Vlookups!A:D,2,FALSE)</f>
        <v>GRAND PRAIRIE MIDDLE SCHOOL</v>
      </c>
      <c r="K1196" s="5" t="str">
        <f>VLOOKUP(I1196,Vlookups!A:D,3,FALSE)</f>
        <v>GRAND PR K8</v>
      </c>
      <c r="L1196" s="5" t="str">
        <f t="shared" si="433"/>
        <v>11</v>
      </c>
      <c r="M1196" s="5" t="str">
        <f t="shared" si="434"/>
        <v>858</v>
      </c>
      <c r="N1196" s="5" t="str">
        <f>VLOOKUP(M1196,Vlookups!G:I,2,FALSE)</f>
        <v>FINE ARTS</v>
      </c>
      <c r="O1196" s="5" t="str">
        <f>VLOOKUP(M1196,Vlookups!G:I,3,FALSE)</f>
        <v>DSASS</v>
      </c>
      <c r="P1196" s="6">
        <f t="shared" si="435"/>
        <v>2300</v>
      </c>
      <c r="Q1196" s="6">
        <f t="shared" si="436"/>
        <v>0</v>
      </c>
      <c r="R1196" s="6">
        <f t="shared" si="437"/>
        <v>2300</v>
      </c>
      <c r="S1196" s="6">
        <f t="shared" si="438"/>
        <v>0</v>
      </c>
      <c r="T1196" s="6">
        <f t="shared" si="439"/>
        <v>-2300</v>
      </c>
      <c r="U1196" t="s">
        <v>1239</v>
      </c>
      <c r="V1196" t="s">
        <v>49</v>
      </c>
      <c r="W1196" s="2">
        <v>2300</v>
      </c>
      <c r="X1196" s="2">
        <v>0</v>
      </c>
      <c r="Y1196" s="2">
        <v>2300</v>
      </c>
      <c r="Z1196" s="2">
        <v>0</v>
      </c>
      <c r="AA1196" s="2">
        <v>0</v>
      </c>
      <c r="AB1196" s="3">
        <v>-2300</v>
      </c>
    </row>
    <row r="1197" spans="1:28">
      <c r="A1197" s="5" t="str">
        <f t="shared" si="426"/>
        <v>420</v>
      </c>
      <c r="B1197" s="5" t="str">
        <f>VLOOKUP(A1197,Vlookups!O:P,2,FALSE)</f>
        <v>LOCAL</v>
      </c>
      <c r="C1197" s="5" t="str">
        <f t="shared" si="427"/>
        <v>E</v>
      </c>
      <c r="D1197" s="5" t="str">
        <f t="shared" si="428"/>
        <v>11</v>
      </c>
      <c r="E1197" s="5" t="str">
        <f t="shared" si="429"/>
        <v>62--</v>
      </c>
      <c r="F1197" s="5" t="str">
        <f>VLOOKUP(E1197,Vlookups!K:M,3,FALSE)</f>
        <v>Op Exp</v>
      </c>
      <c r="G1197" s="5" t="str">
        <f t="shared" si="430"/>
        <v>6299</v>
      </c>
      <c r="H1197" s="5" t="str">
        <f t="shared" si="431"/>
        <v>MISC. CONTRACTED SERVICE</v>
      </c>
      <c r="I1197" s="5" t="str">
        <f t="shared" si="432"/>
        <v>011</v>
      </c>
      <c r="J1197" s="5" t="str">
        <f>VLOOKUP(I1197,Vlookups!A:D,2,FALSE)</f>
        <v>GRAND PRAIRIE MIDDLE SCHOOL</v>
      </c>
      <c r="K1197" s="5" t="str">
        <f>VLOOKUP(I1197,Vlookups!A:D,3,FALSE)</f>
        <v>GRAND PR K8</v>
      </c>
      <c r="L1197" s="5" t="str">
        <f t="shared" si="433"/>
        <v>25</v>
      </c>
      <c r="M1197" s="5" t="str">
        <f t="shared" si="434"/>
        <v>850</v>
      </c>
      <c r="N1197" s="5" t="str">
        <f>VLOOKUP(M1197,Vlookups!G:I,2,FALSE)</f>
        <v>DEPUTY SUPT ACADEMICS/STU SERV</v>
      </c>
      <c r="O1197" s="5" t="str">
        <f>VLOOKUP(M1197,Vlookups!G:I,3,FALSE)</f>
        <v>DSASS</v>
      </c>
      <c r="P1197" s="6">
        <f t="shared" si="435"/>
        <v>0</v>
      </c>
      <c r="Q1197" s="6">
        <f t="shared" si="436"/>
        <v>0</v>
      </c>
      <c r="R1197" s="6">
        <f t="shared" si="437"/>
        <v>0</v>
      </c>
      <c r="S1197" s="6">
        <f t="shared" si="438"/>
        <v>3700</v>
      </c>
      <c r="T1197" s="6">
        <f t="shared" si="439"/>
        <v>3700</v>
      </c>
      <c r="U1197" t="s">
        <v>1240</v>
      </c>
      <c r="V1197" t="s">
        <v>49</v>
      </c>
      <c r="W1197" s="2">
        <v>0</v>
      </c>
      <c r="X1197" s="2">
        <v>0</v>
      </c>
      <c r="Y1197" s="2">
        <v>0</v>
      </c>
      <c r="Z1197" s="2">
        <v>0</v>
      </c>
      <c r="AA1197" s="2">
        <v>3700</v>
      </c>
      <c r="AB1197" s="2">
        <v>3700</v>
      </c>
    </row>
    <row r="1198" spans="1:28">
      <c r="A1198" s="5" t="str">
        <f t="shared" si="426"/>
        <v>420</v>
      </c>
      <c r="B1198" s="5" t="str">
        <f>VLOOKUP(A1198,Vlookups!O:P,2,FALSE)</f>
        <v>LOCAL</v>
      </c>
      <c r="C1198" s="5" t="str">
        <f t="shared" si="427"/>
        <v>E</v>
      </c>
      <c r="D1198" s="5" t="str">
        <f t="shared" si="428"/>
        <v>11</v>
      </c>
      <c r="E1198" s="5" t="str">
        <f t="shared" si="429"/>
        <v>62--</v>
      </c>
      <c r="F1198" s="5" t="str">
        <f>VLOOKUP(E1198,Vlookups!K:M,3,FALSE)</f>
        <v>Op Exp</v>
      </c>
      <c r="G1198" s="5" t="str">
        <f t="shared" si="430"/>
        <v>6299</v>
      </c>
      <c r="H1198" s="5" t="str">
        <f t="shared" si="431"/>
        <v>MISC. CONTRACTED SERVICE</v>
      </c>
      <c r="I1198" s="5" t="str">
        <f t="shared" si="432"/>
        <v>012</v>
      </c>
      <c r="J1198" s="5" t="str">
        <f>VLOOKUP(I1198,Vlookups!A:D,2,FALSE)</f>
        <v>NORTH RICHLAND HILLS ELEMENTAR</v>
      </c>
      <c r="K1198" s="5" t="str">
        <f>VLOOKUP(I1198,Vlookups!A:D,3,FALSE)</f>
        <v>NORTH RICHLAND HILLS K8</v>
      </c>
      <c r="L1198" s="5" t="str">
        <f t="shared" si="433"/>
        <v>25</v>
      </c>
      <c r="M1198" s="5" t="str">
        <f t="shared" si="434"/>
        <v>850</v>
      </c>
      <c r="N1198" s="5" t="str">
        <f>VLOOKUP(M1198,Vlookups!G:I,2,FALSE)</f>
        <v>DEPUTY SUPT ACADEMICS/STU SERV</v>
      </c>
      <c r="O1198" s="5" t="str">
        <f>VLOOKUP(M1198,Vlookups!G:I,3,FALSE)</f>
        <v>DSASS</v>
      </c>
      <c r="P1198" s="6">
        <f t="shared" si="435"/>
        <v>0</v>
      </c>
      <c r="Q1198" s="6">
        <f t="shared" si="436"/>
        <v>0</v>
      </c>
      <c r="R1198" s="6">
        <f t="shared" si="437"/>
        <v>0</v>
      </c>
      <c r="S1198" s="6">
        <f t="shared" si="438"/>
        <v>3700</v>
      </c>
      <c r="T1198" s="6">
        <f t="shared" si="439"/>
        <v>3700</v>
      </c>
      <c r="U1198" t="s">
        <v>1241</v>
      </c>
      <c r="V1198" t="s">
        <v>49</v>
      </c>
      <c r="W1198" s="2">
        <v>0</v>
      </c>
      <c r="X1198" s="2">
        <v>0</v>
      </c>
      <c r="Y1198" s="2">
        <v>0</v>
      </c>
      <c r="Z1198" s="2">
        <v>0</v>
      </c>
      <c r="AA1198" s="2">
        <v>3700</v>
      </c>
      <c r="AB1198" s="2">
        <v>3700</v>
      </c>
    </row>
    <row r="1199" spans="1:28">
      <c r="A1199" s="5" t="str">
        <f t="shared" si="426"/>
        <v>420</v>
      </c>
      <c r="B1199" s="5" t="str">
        <f>VLOOKUP(A1199,Vlookups!O:P,2,FALSE)</f>
        <v>LOCAL</v>
      </c>
      <c r="C1199" s="5" t="str">
        <f t="shared" si="427"/>
        <v>E</v>
      </c>
      <c r="D1199" s="5" t="str">
        <f t="shared" si="428"/>
        <v>11</v>
      </c>
      <c r="E1199" s="5" t="str">
        <f t="shared" si="429"/>
        <v>62--</v>
      </c>
      <c r="F1199" s="5" t="str">
        <f>VLOOKUP(E1199,Vlookups!K:M,3,FALSE)</f>
        <v>Op Exp</v>
      </c>
      <c r="G1199" s="5" t="str">
        <f t="shared" si="430"/>
        <v>6299</v>
      </c>
      <c r="H1199" s="5" t="str">
        <f t="shared" si="431"/>
        <v>MISC. CONTRACTED SERVICE</v>
      </c>
      <c r="I1199" s="5" t="str">
        <f t="shared" si="432"/>
        <v>013</v>
      </c>
      <c r="J1199" s="5" t="str">
        <f>VLOOKUP(I1199,Vlookups!A:D,2,FALSE)</f>
        <v>NORTH RICHLAND HILLS MIDDLE SC</v>
      </c>
      <c r="K1199" s="5" t="str">
        <f>VLOOKUP(I1199,Vlookups!A:D,3,FALSE)</f>
        <v>NORTH RICHLAND HILLS K8</v>
      </c>
      <c r="L1199" s="5" t="str">
        <f t="shared" si="433"/>
        <v>25</v>
      </c>
      <c r="M1199" s="5" t="str">
        <f t="shared" si="434"/>
        <v>850</v>
      </c>
      <c r="N1199" s="5" t="str">
        <f>VLOOKUP(M1199,Vlookups!G:I,2,FALSE)</f>
        <v>DEPUTY SUPT ACADEMICS/STU SERV</v>
      </c>
      <c r="O1199" s="5" t="str">
        <f>VLOOKUP(M1199,Vlookups!G:I,3,FALSE)</f>
        <v>DSASS</v>
      </c>
      <c r="P1199" s="6">
        <f t="shared" si="435"/>
        <v>0</v>
      </c>
      <c r="Q1199" s="6">
        <f t="shared" si="436"/>
        <v>0</v>
      </c>
      <c r="R1199" s="6">
        <f t="shared" si="437"/>
        <v>0</v>
      </c>
      <c r="S1199" s="6">
        <f t="shared" si="438"/>
        <v>3700</v>
      </c>
      <c r="T1199" s="6">
        <f t="shared" si="439"/>
        <v>3700</v>
      </c>
      <c r="U1199" t="s">
        <v>1242</v>
      </c>
      <c r="V1199" t="s">
        <v>49</v>
      </c>
      <c r="W1199" s="2">
        <v>0</v>
      </c>
      <c r="X1199" s="2">
        <v>0</v>
      </c>
      <c r="Y1199" s="2">
        <v>0</v>
      </c>
      <c r="Z1199" s="2">
        <v>0</v>
      </c>
      <c r="AA1199" s="2">
        <v>3700</v>
      </c>
      <c r="AB1199" s="2">
        <v>3700</v>
      </c>
    </row>
    <row r="1200" spans="1:28">
      <c r="A1200" s="5" t="str">
        <f t="shared" si="426"/>
        <v>420</v>
      </c>
      <c r="B1200" s="5" t="str">
        <f>VLOOKUP(A1200,Vlookups!O:P,2,FALSE)</f>
        <v>LOCAL</v>
      </c>
      <c r="C1200" s="5" t="str">
        <f t="shared" si="427"/>
        <v>E</v>
      </c>
      <c r="D1200" s="5" t="str">
        <f t="shared" si="428"/>
        <v>11</v>
      </c>
      <c r="E1200" s="5" t="str">
        <f t="shared" si="429"/>
        <v>62--</v>
      </c>
      <c r="F1200" s="5" t="str">
        <f>VLOOKUP(E1200,Vlookups!K:M,3,FALSE)</f>
        <v>Op Exp</v>
      </c>
      <c r="G1200" s="5" t="str">
        <f t="shared" si="430"/>
        <v>6299</v>
      </c>
      <c r="H1200" s="5" t="str">
        <f t="shared" si="431"/>
        <v>MISC. CONTRACTED SERVICE</v>
      </c>
      <c r="I1200" s="5" t="str">
        <f t="shared" si="432"/>
        <v>014</v>
      </c>
      <c r="J1200" s="5" t="str">
        <f>VLOOKUP(I1200,Vlookups!A:D,2,FALSE)</f>
        <v>KATY ELEMENTARY SCHOOL</v>
      </c>
      <c r="K1200" s="5" t="str">
        <f>VLOOKUP(I1200,Vlookups!A:D,3,FALSE)</f>
        <v>KATY K8</v>
      </c>
      <c r="L1200" s="5" t="str">
        <f t="shared" si="433"/>
        <v>25</v>
      </c>
      <c r="M1200" s="5" t="str">
        <f t="shared" si="434"/>
        <v>850</v>
      </c>
      <c r="N1200" s="5" t="str">
        <f>VLOOKUP(M1200,Vlookups!G:I,2,FALSE)</f>
        <v>DEPUTY SUPT ACADEMICS/STU SERV</v>
      </c>
      <c r="O1200" s="5" t="str">
        <f>VLOOKUP(M1200,Vlookups!G:I,3,FALSE)</f>
        <v>DSASS</v>
      </c>
      <c r="P1200" s="6">
        <f t="shared" si="435"/>
        <v>0</v>
      </c>
      <c r="Q1200" s="6">
        <f t="shared" si="436"/>
        <v>0</v>
      </c>
      <c r="R1200" s="6">
        <f t="shared" si="437"/>
        <v>0</v>
      </c>
      <c r="S1200" s="6">
        <f t="shared" si="438"/>
        <v>11100</v>
      </c>
      <c r="T1200" s="6">
        <f t="shared" si="439"/>
        <v>11100</v>
      </c>
      <c r="U1200" t="s">
        <v>1243</v>
      </c>
      <c r="V1200" t="s">
        <v>49</v>
      </c>
      <c r="W1200" s="2">
        <v>0</v>
      </c>
      <c r="X1200" s="2">
        <v>0</v>
      </c>
      <c r="Y1200" s="2">
        <v>0</v>
      </c>
      <c r="Z1200" s="2">
        <v>0</v>
      </c>
      <c r="AA1200" s="2">
        <v>11100</v>
      </c>
      <c r="AB1200" s="2">
        <v>11100</v>
      </c>
    </row>
    <row r="1201" spans="1:28">
      <c r="A1201" s="5" t="str">
        <f t="shared" si="426"/>
        <v>420</v>
      </c>
      <c r="B1201" s="5" t="str">
        <f>VLOOKUP(A1201,Vlookups!O:P,2,FALSE)</f>
        <v>LOCAL</v>
      </c>
      <c r="C1201" s="5" t="str">
        <f t="shared" si="427"/>
        <v>E</v>
      </c>
      <c r="D1201" s="5" t="str">
        <f t="shared" si="428"/>
        <v>11</v>
      </c>
      <c r="E1201" s="5" t="str">
        <f t="shared" si="429"/>
        <v>62--</v>
      </c>
      <c r="F1201" s="5" t="str">
        <f>VLOOKUP(E1201,Vlookups!K:M,3,FALSE)</f>
        <v>Op Exp</v>
      </c>
      <c r="G1201" s="5" t="str">
        <f t="shared" si="430"/>
        <v>6299</v>
      </c>
      <c r="H1201" s="5" t="str">
        <f t="shared" si="431"/>
        <v>MISC. CONTRACTED SERVICE</v>
      </c>
      <c r="I1201" s="5" t="str">
        <f t="shared" si="432"/>
        <v>015</v>
      </c>
      <c r="J1201" s="5" t="str">
        <f>VLOOKUP(I1201,Vlookups!A:D,2,FALSE)</f>
        <v>KATY MIDDLE SCHOOL</v>
      </c>
      <c r="K1201" s="5" t="str">
        <f>VLOOKUP(I1201,Vlookups!A:D,3,FALSE)</f>
        <v>KATY K8</v>
      </c>
      <c r="L1201" s="5" t="str">
        <f t="shared" si="433"/>
        <v>11</v>
      </c>
      <c r="M1201" s="5" t="str">
        <f t="shared" si="434"/>
        <v>858</v>
      </c>
      <c r="N1201" s="5" t="str">
        <f>VLOOKUP(M1201,Vlookups!G:I,2,FALSE)</f>
        <v>FINE ARTS</v>
      </c>
      <c r="O1201" s="5" t="str">
        <f>VLOOKUP(M1201,Vlookups!G:I,3,FALSE)</f>
        <v>DSASS</v>
      </c>
      <c r="P1201" s="6">
        <f t="shared" si="435"/>
        <v>484</v>
      </c>
      <c r="Q1201" s="6">
        <f t="shared" si="436"/>
        <v>372</v>
      </c>
      <c r="R1201" s="6">
        <f t="shared" si="437"/>
        <v>112</v>
      </c>
      <c r="S1201" s="6">
        <f t="shared" si="438"/>
        <v>0</v>
      </c>
      <c r="T1201" s="6">
        <f t="shared" si="439"/>
        <v>-484</v>
      </c>
      <c r="U1201" t="s">
        <v>1244</v>
      </c>
      <c r="V1201" t="s">
        <v>49</v>
      </c>
      <c r="W1201" s="2">
        <v>484</v>
      </c>
      <c r="X1201" s="2">
        <v>372</v>
      </c>
      <c r="Y1201" s="2">
        <v>112</v>
      </c>
      <c r="Z1201" s="2">
        <v>0</v>
      </c>
      <c r="AA1201" s="2">
        <v>0</v>
      </c>
      <c r="AB1201" s="3">
        <v>-484</v>
      </c>
    </row>
    <row r="1202" spans="1:28">
      <c r="A1202" s="5" t="str">
        <f t="shared" si="426"/>
        <v>420</v>
      </c>
      <c r="B1202" s="5" t="str">
        <f>VLOOKUP(A1202,Vlookups!O:P,2,FALSE)</f>
        <v>LOCAL</v>
      </c>
      <c r="C1202" s="5" t="str">
        <f t="shared" si="427"/>
        <v>E</v>
      </c>
      <c r="D1202" s="5" t="str">
        <f t="shared" si="428"/>
        <v>11</v>
      </c>
      <c r="E1202" s="5" t="str">
        <f t="shared" si="429"/>
        <v>62--</v>
      </c>
      <c r="F1202" s="5" t="str">
        <f>VLOOKUP(E1202,Vlookups!K:M,3,FALSE)</f>
        <v>Op Exp</v>
      </c>
      <c r="G1202" s="5" t="str">
        <f t="shared" si="430"/>
        <v>6299</v>
      </c>
      <c r="H1202" s="5" t="str">
        <f t="shared" si="431"/>
        <v>MISC. CONTRACTED SERVICE</v>
      </c>
      <c r="I1202" s="5" t="str">
        <f t="shared" si="432"/>
        <v>015</v>
      </c>
      <c r="J1202" s="5" t="str">
        <f>VLOOKUP(I1202,Vlookups!A:D,2,FALSE)</f>
        <v>KATY MIDDLE SCHOOL</v>
      </c>
      <c r="K1202" s="5" t="str">
        <f>VLOOKUP(I1202,Vlookups!A:D,3,FALSE)</f>
        <v>KATY K8</v>
      </c>
      <c r="L1202" s="5" t="str">
        <f t="shared" si="433"/>
        <v>25</v>
      </c>
      <c r="M1202" s="5" t="str">
        <f t="shared" si="434"/>
        <v>850</v>
      </c>
      <c r="N1202" s="5" t="str">
        <f>VLOOKUP(M1202,Vlookups!G:I,2,FALSE)</f>
        <v>DEPUTY SUPT ACADEMICS/STU SERV</v>
      </c>
      <c r="O1202" s="5" t="str">
        <f>VLOOKUP(M1202,Vlookups!G:I,3,FALSE)</f>
        <v>DSASS</v>
      </c>
      <c r="P1202" s="6">
        <f t="shared" si="435"/>
        <v>0</v>
      </c>
      <c r="Q1202" s="6">
        <f t="shared" si="436"/>
        <v>0</v>
      </c>
      <c r="R1202" s="6">
        <f t="shared" si="437"/>
        <v>0</v>
      </c>
      <c r="S1202" s="6">
        <f t="shared" si="438"/>
        <v>3700</v>
      </c>
      <c r="T1202" s="6">
        <f t="shared" si="439"/>
        <v>3700</v>
      </c>
      <c r="U1202" t="s">
        <v>1245</v>
      </c>
      <c r="V1202" t="s">
        <v>49</v>
      </c>
      <c r="W1202" s="2">
        <v>0</v>
      </c>
      <c r="X1202" s="2">
        <v>0</v>
      </c>
      <c r="Y1202" s="2">
        <v>0</v>
      </c>
      <c r="Z1202" s="2">
        <v>0</v>
      </c>
      <c r="AA1202" s="2">
        <v>3700</v>
      </c>
      <c r="AB1202" s="2">
        <v>3700</v>
      </c>
    </row>
    <row r="1203" spans="1:28">
      <c r="A1203" s="5" t="str">
        <f t="shared" si="426"/>
        <v>420</v>
      </c>
      <c r="B1203" s="5" t="str">
        <f>VLOOKUP(A1203,Vlookups!O:P,2,FALSE)</f>
        <v>LOCAL</v>
      </c>
      <c r="C1203" s="5" t="str">
        <f t="shared" si="427"/>
        <v>E</v>
      </c>
      <c r="D1203" s="5" t="str">
        <f t="shared" si="428"/>
        <v>11</v>
      </c>
      <c r="E1203" s="5" t="str">
        <f t="shared" si="429"/>
        <v>62--</v>
      </c>
      <c r="F1203" s="5" t="str">
        <f>VLOOKUP(E1203,Vlookups!K:M,3,FALSE)</f>
        <v>Op Exp</v>
      </c>
      <c r="G1203" s="5" t="str">
        <f t="shared" si="430"/>
        <v>6299</v>
      </c>
      <c r="H1203" s="5" t="str">
        <f t="shared" si="431"/>
        <v>MISC. CONTRACTED SERVICE</v>
      </c>
      <c r="I1203" s="5" t="str">
        <f t="shared" si="432"/>
        <v>016</v>
      </c>
      <c r="J1203" s="5" t="str">
        <f>VLOOKUP(I1203,Vlookups!A:D,2,FALSE)</f>
        <v>WESTPARK ELEMENTARY SCHOOL</v>
      </c>
      <c r="K1203" s="5" t="str">
        <f>VLOOKUP(I1203,Vlookups!A:D,3,FALSE)</f>
        <v>WESTPARK K8</v>
      </c>
      <c r="L1203" s="5" t="str">
        <f t="shared" si="433"/>
        <v>11</v>
      </c>
      <c r="M1203" s="5" t="str">
        <f t="shared" si="434"/>
        <v>858</v>
      </c>
      <c r="N1203" s="5" t="str">
        <f>VLOOKUP(M1203,Vlookups!G:I,2,FALSE)</f>
        <v>FINE ARTS</v>
      </c>
      <c r="O1203" s="5" t="str">
        <f>VLOOKUP(M1203,Vlookups!G:I,3,FALSE)</f>
        <v>DSASS</v>
      </c>
      <c r="P1203" s="6">
        <f t="shared" si="435"/>
        <v>123.36</v>
      </c>
      <c r="Q1203" s="6">
        <f t="shared" si="436"/>
        <v>0</v>
      </c>
      <c r="R1203" s="6">
        <f t="shared" si="437"/>
        <v>123.35</v>
      </c>
      <c r="S1203" s="6">
        <f t="shared" si="438"/>
        <v>0</v>
      </c>
      <c r="T1203" s="6">
        <f t="shared" si="439"/>
        <v>-123.36</v>
      </c>
      <c r="U1203" t="s">
        <v>1246</v>
      </c>
      <c r="V1203" t="s">
        <v>49</v>
      </c>
      <c r="W1203" s="2">
        <v>123.36</v>
      </c>
      <c r="X1203" s="2">
        <v>0</v>
      </c>
      <c r="Y1203" s="2">
        <v>123.35</v>
      </c>
      <c r="Z1203" s="2">
        <v>0.01</v>
      </c>
      <c r="AA1203" s="2">
        <v>0</v>
      </c>
      <c r="AB1203" s="3">
        <v>-123.36</v>
      </c>
    </row>
    <row r="1204" spans="1:28">
      <c r="A1204" s="5" t="str">
        <f t="shared" si="426"/>
        <v>420</v>
      </c>
      <c r="B1204" s="5" t="str">
        <f>VLOOKUP(A1204,Vlookups!O:P,2,FALSE)</f>
        <v>LOCAL</v>
      </c>
      <c r="C1204" s="5" t="str">
        <f t="shared" si="427"/>
        <v>E</v>
      </c>
      <c r="D1204" s="5" t="str">
        <f t="shared" si="428"/>
        <v>11</v>
      </c>
      <c r="E1204" s="5" t="str">
        <f t="shared" si="429"/>
        <v>62--</v>
      </c>
      <c r="F1204" s="5" t="str">
        <f>VLOOKUP(E1204,Vlookups!K:M,3,FALSE)</f>
        <v>Op Exp</v>
      </c>
      <c r="G1204" s="5" t="str">
        <f t="shared" si="430"/>
        <v>6299</v>
      </c>
      <c r="H1204" s="5" t="str">
        <f t="shared" si="431"/>
        <v>MISC. CONTRACTED SERVICE</v>
      </c>
      <c r="I1204" s="5" t="str">
        <f t="shared" si="432"/>
        <v>016</v>
      </c>
      <c r="J1204" s="5" t="str">
        <f>VLOOKUP(I1204,Vlookups!A:D,2,FALSE)</f>
        <v>WESTPARK ELEMENTARY SCHOOL</v>
      </c>
      <c r="K1204" s="5" t="str">
        <f>VLOOKUP(I1204,Vlookups!A:D,3,FALSE)</f>
        <v>WESTPARK K8</v>
      </c>
      <c r="L1204" s="5" t="str">
        <f t="shared" si="433"/>
        <v>25</v>
      </c>
      <c r="M1204" s="5" t="str">
        <f t="shared" si="434"/>
        <v>850</v>
      </c>
      <c r="N1204" s="5" t="str">
        <f>VLOOKUP(M1204,Vlookups!G:I,2,FALSE)</f>
        <v>DEPUTY SUPT ACADEMICS/STU SERV</v>
      </c>
      <c r="O1204" s="5" t="str">
        <f>VLOOKUP(M1204,Vlookups!G:I,3,FALSE)</f>
        <v>DSASS</v>
      </c>
      <c r="P1204" s="6">
        <f t="shared" si="435"/>
        <v>0</v>
      </c>
      <c r="Q1204" s="6">
        <f t="shared" si="436"/>
        <v>0</v>
      </c>
      <c r="R1204" s="6">
        <f t="shared" si="437"/>
        <v>0</v>
      </c>
      <c r="S1204" s="6">
        <f t="shared" si="438"/>
        <v>3700</v>
      </c>
      <c r="T1204" s="6">
        <f t="shared" si="439"/>
        <v>3700</v>
      </c>
      <c r="U1204" t="s">
        <v>1247</v>
      </c>
      <c r="V1204" t="s">
        <v>49</v>
      </c>
      <c r="W1204" s="2">
        <v>0</v>
      </c>
      <c r="X1204" s="2">
        <v>0</v>
      </c>
      <c r="Y1204" s="2">
        <v>0</v>
      </c>
      <c r="Z1204" s="2">
        <v>0</v>
      </c>
      <c r="AA1204" s="2">
        <v>3700</v>
      </c>
      <c r="AB1204" s="2">
        <v>3700</v>
      </c>
    </row>
    <row r="1205" spans="1:28">
      <c r="A1205" s="5" t="str">
        <f t="shared" si="426"/>
        <v>420</v>
      </c>
      <c r="B1205" s="5" t="str">
        <f>VLOOKUP(A1205,Vlookups!O:P,2,FALSE)</f>
        <v>LOCAL</v>
      </c>
      <c r="C1205" s="5" t="str">
        <f t="shared" si="427"/>
        <v>E</v>
      </c>
      <c r="D1205" s="5" t="str">
        <f t="shared" si="428"/>
        <v>11</v>
      </c>
      <c r="E1205" s="5" t="str">
        <f t="shared" si="429"/>
        <v>62--</v>
      </c>
      <c r="F1205" s="5" t="str">
        <f>VLOOKUP(E1205,Vlookups!K:M,3,FALSE)</f>
        <v>Op Exp</v>
      </c>
      <c r="G1205" s="5" t="str">
        <f t="shared" si="430"/>
        <v>6299</v>
      </c>
      <c r="H1205" s="5" t="str">
        <f t="shared" si="431"/>
        <v>MISC. CONTRACTED SERVICE</v>
      </c>
      <c r="I1205" s="5" t="str">
        <f t="shared" si="432"/>
        <v>017</v>
      </c>
      <c r="J1205" s="5" t="str">
        <f>VLOOKUP(I1205,Vlookups!A:D,2,FALSE)</f>
        <v>WESTPARK MIDDLE SCHOOL</v>
      </c>
      <c r="K1205" s="5" t="str">
        <f>VLOOKUP(I1205,Vlookups!A:D,3,FALSE)</f>
        <v>WESTPARK K8</v>
      </c>
      <c r="L1205" s="5" t="str">
        <f t="shared" si="433"/>
        <v>11</v>
      </c>
      <c r="M1205" s="5" t="str">
        <f t="shared" si="434"/>
        <v>858</v>
      </c>
      <c r="N1205" s="5" t="str">
        <f>VLOOKUP(M1205,Vlookups!G:I,2,FALSE)</f>
        <v>FINE ARTS</v>
      </c>
      <c r="O1205" s="5" t="str">
        <f>VLOOKUP(M1205,Vlookups!G:I,3,FALSE)</f>
        <v>DSASS</v>
      </c>
      <c r="P1205" s="6">
        <f t="shared" si="435"/>
        <v>1016.52</v>
      </c>
      <c r="Q1205" s="6">
        <f t="shared" si="436"/>
        <v>0</v>
      </c>
      <c r="R1205" s="6">
        <f t="shared" si="437"/>
        <v>1016.52</v>
      </c>
      <c r="S1205" s="6">
        <f t="shared" si="438"/>
        <v>0</v>
      </c>
      <c r="T1205" s="6">
        <f t="shared" si="439"/>
        <v>-1016.52</v>
      </c>
      <c r="U1205" t="s">
        <v>1248</v>
      </c>
      <c r="V1205" t="s">
        <v>49</v>
      </c>
      <c r="W1205" s="2">
        <v>1016.52</v>
      </c>
      <c r="X1205" s="2">
        <v>0</v>
      </c>
      <c r="Y1205" s="2">
        <v>1016.52</v>
      </c>
      <c r="Z1205" s="2">
        <v>0</v>
      </c>
      <c r="AA1205" s="2">
        <v>0</v>
      </c>
      <c r="AB1205" s="3">
        <v>-1016.52</v>
      </c>
    </row>
    <row r="1206" spans="1:28">
      <c r="A1206" s="5" t="str">
        <f t="shared" si="426"/>
        <v>420</v>
      </c>
      <c r="B1206" s="5" t="str">
        <f>VLOOKUP(A1206,Vlookups!O:P,2,FALSE)</f>
        <v>LOCAL</v>
      </c>
      <c r="C1206" s="5" t="str">
        <f t="shared" si="427"/>
        <v>E</v>
      </c>
      <c r="D1206" s="5" t="str">
        <f t="shared" si="428"/>
        <v>11</v>
      </c>
      <c r="E1206" s="5" t="str">
        <f t="shared" si="429"/>
        <v>62--</v>
      </c>
      <c r="F1206" s="5" t="str">
        <f>VLOOKUP(E1206,Vlookups!K:M,3,FALSE)</f>
        <v>Op Exp</v>
      </c>
      <c r="G1206" s="5" t="str">
        <f t="shared" si="430"/>
        <v>6299</v>
      </c>
      <c r="H1206" s="5" t="str">
        <f t="shared" si="431"/>
        <v>MISC. CONTRACTED SERVICE</v>
      </c>
      <c r="I1206" s="5" t="str">
        <f t="shared" si="432"/>
        <v>017</v>
      </c>
      <c r="J1206" s="5" t="str">
        <f>VLOOKUP(I1206,Vlookups!A:D,2,FALSE)</f>
        <v>WESTPARK MIDDLE SCHOOL</v>
      </c>
      <c r="K1206" s="5" t="str">
        <f>VLOOKUP(I1206,Vlookups!A:D,3,FALSE)</f>
        <v>WESTPARK K8</v>
      </c>
      <c r="L1206" s="5" t="str">
        <f t="shared" si="433"/>
        <v>25</v>
      </c>
      <c r="M1206" s="5" t="str">
        <f t="shared" si="434"/>
        <v>850</v>
      </c>
      <c r="N1206" s="5" t="str">
        <f>VLOOKUP(M1206,Vlookups!G:I,2,FALSE)</f>
        <v>DEPUTY SUPT ACADEMICS/STU SERV</v>
      </c>
      <c r="O1206" s="5" t="str">
        <f>VLOOKUP(M1206,Vlookups!G:I,3,FALSE)</f>
        <v>DSASS</v>
      </c>
      <c r="P1206" s="6">
        <f t="shared" si="435"/>
        <v>0</v>
      </c>
      <c r="Q1206" s="6">
        <f t="shared" si="436"/>
        <v>0</v>
      </c>
      <c r="R1206" s="6">
        <f t="shared" si="437"/>
        <v>0</v>
      </c>
      <c r="S1206" s="6">
        <f t="shared" si="438"/>
        <v>3700</v>
      </c>
      <c r="T1206" s="6">
        <f t="shared" si="439"/>
        <v>3700</v>
      </c>
      <c r="U1206" t="s">
        <v>1249</v>
      </c>
      <c r="V1206" t="s">
        <v>49</v>
      </c>
      <c r="W1206" s="2">
        <v>0</v>
      </c>
      <c r="X1206" s="2">
        <v>0</v>
      </c>
      <c r="Y1206" s="2">
        <v>0</v>
      </c>
      <c r="Z1206" s="2">
        <v>0</v>
      </c>
      <c r="AA1206" s="2">
        <v>3700</v>
      </c>
      <c r="AB1206" s="2">
        <v>3700</v>
      </c>
    </row>
    <row r="1207" spans="1:28">
      <c r="A1207" s="5" t="str">
        <f t="shared" si="426"/>
        <v>420</v>
      </c>
      <c r="B1207" s="5" t="str">
        <f>VLOOKUP(A1207,Vlookups!O:P,2,FALSE)</f>
        <v>LOCAL</v>
      </c>
      <c r="C1207" s="5" t="str">
        <f t="shared" si="427"/>
        <v>E</v>
      </c>
      <c r="D1207" s="5" t="str">
        <f t="shared" si="428"/>
        <v>11</v>
      </c>
      <c r="E1207" s="5" t="str">
        <f t="shared" si="429"/>
        <v>62--</v>
      </c>
      <c r="F1207" s="5" t="str">
        <f>VLOOKUP(E1207,Vlookups!K:M,3,FALSE)</f>
        <v>Op Exp</v>
      </c>
      <c r="G1207" s="5" t="str">
        <f t="shared" si="430"/>
        <v>6299</v>
      </c>
      <c r="H1207" s="5" t="str">
        <f t="shared" si="431"/>
        <v>MISC. CONTRACTED SERVICE</v>
      </c>
      <c r="I1207" s="5" t="str">
        <f t="shared" si="432"/>
        <v>018</v>
      </c>
      <c r="J1207" s="5" t="str">
        <f>VLOOKUP(I1207,Vlookups!A:D,2,FALSE)</f>
        <v>KATY/WEST PARK HS</v>
      </c>
      <c r="K1207" s="5" t="str">
        <f>VLOOKUP(I1207,Vlookups!A:D,3,FALSE)</f>
        <v>KATY WESTPARK HS</v>
      </c>
      <c r="L1207" s="5" t="str">
        <f t="shared" si="433"/>
        <v>11</v>
      </c>
      <c r="M1207" s="5" t="str">
        <f t="shared" si="434"/>
        <v>850</v>
      </c>
      <c r="N1207" s="5" t="str">
        <f>VLOOKUP(M1207,Vlookups!G:I,2,FALSE)</f>
        <v>DEPUTY SUPT ACADEMICS/STU SERV</v>
      </c>
      <c r="O1207" s="5" t="str">
        <f>VLOOKUP(M1207,Vlookups!G:I,3,FALSE)</f>
        <v>DSASS</v>
      </c>
      <c r="P1207" s="6">
        <f t="shared" si="435"/>
        <v>0</v>
      </c>
      <c r="Q1207" s="6">
        <f t="shared" si="436"/>
        <v>0</v>
      </c>
      <c r="R1207" s="6">
        <f t="shared" si="437"/>
        <v>10588.75</v>
      </c>
      <c r="S1207" s="6">
        <f t="shared" si="438"/>
        <v>0</v>
      </c>
      <c r="T1207" s="6">
        <f t="shared" si="439"/>
        <v>0</v>
      </c>
      <c r="U1207" t="s">
        <v>1250</v>
      </c>
      <c r="V1207" t="s">
        <v>49</v>
      </c>
      <c r="W1207" s="2">
        <v>0</v>
      </c>
      <c r="X1207" s="2">
        <v>0</v>
      </c>
      <c r="Y1207" s="2">
        <v>10588.75</v>
      </c>
      <c r="Z1207" s="3">
        <v>-10588.75</v>
      </c>
      <c r="AA1207" s="2">
        <v>0</v>
      </c>
      <c r="AB1207" s="2">
        <v>0</v>
      </c>
    </row>
    <row r="1208" spans="1:28">
      <c r="A1208" s="5" t="str">
        <f t="shared" si="426"/>
        <v>420</v>
      </c>
      <c r="B1208" s="5" t="str">
        <f>VLOOKUP(A1208,Vlookups!O:P,2,FALSE)</f>
        <v>LOCAL</v>
      </c>
      <c r="C1208" s="5" t="str">
        <f t="shared" si="427"/>
        <v>E</v>
      </c>
      <c r="D1208" s="5" t="str">
        <f t="shared" si="428"/>
        <v>11</v>
      </c>
      <c r="E1208" s="5" t="str">
        <f t="shared" si="429"/>
        <v>62--</v>
      </c>
      <c r="F1208" s="5" t="str">
        <f>VLOOKUP(E1208,Vlookups!K:M,3,FALSE)</f>
        <v>Op Exp</v>
      </c>
      <c r="G1208" s="5" t="str">
        <f t="shared" si="430"/>
        <v>6299</v>
      </c>
      <c r="H1208" s="5" t="str">
        <f t="shared" si="431"/>
        <v>MISC. CONTRACTED SERVICE</v>
      </c>
      <c r="I1208" s="5" t="str">
        <f t="shared" si="432"/>
        <v>018</v>
      </c>
      <c r="J1208" s="5" t="str">
        <f>VLOOKUP(I1208,Vlookups!A:D,2,FALSE)</f>
        <v>KATY/WEST PARK HS</v>
      </c>
      <c r="K1208" s="5" t="str">
        <f>VLOOKUP(I1208,Vlookups!A:D,3,FALSE)</f>
        <v>KATY WESTPARK HS</v>
      </c>
      <c r="L1208" s="5" t="str">
        <f t="shared" si="433"/>
        <v>11</v>
      </c>
      <c r="M1208" s="5" t="str">
        <f t="shared" si="434"/>
        <v>858</v>
      </c>
      <c r="N1208" s="5" t="str">
        <f>VLOOKUP(M1208,Vlookups!G:I,2,FALSE)</f>
        <v>FINE ARTS</v>
      </c>
      <c r="O1208" s="5" t="str">
        <f>VLOOKUP(M1208,Vlookups!G:I,3,FALSE)</f>
        <v>DSASS</v>
      </c>
      <c r="P1208" s="6">
        <f t="shared" si="435"/>
        <v>2005</v>
      </c>
      <c r="Q1208" s="6">
        <f t="shared" si="436"/>
        <v>0</v>
      </c>
      <c r="R1208" s="6">
        <f t="shared" si="437"/>
        <v>2005</v>
      </c>
      <c r="S1208" s="6">
        <f t="shared" si="438"/>
        <v>0</v>
      </c>
      <c r="T1208" s="6">
        <f t="shared" si="439"/>
        <v>-2005</v>
      </c>
      <c r="U1208" t="s">
        <v>1251</v>
      </c>
      <c r="V1208" t="s">
        <v>49</v>
      </c>
      <c r="W1208" s="2">
        <v>2005</v>
      </c>
      <c r="X1208" s="2">
        <v>0</v>
      </c>
      <c r="Y1208" s="2">
        <v>2005</v>
      </c>
      <c r="Z1208" s="2">
        <v>0</v>
      </c>
      <c r="AA1208" s="2">
        <v>0</v>
      </c>
      <c r="AB1208" s="3">
        <v>-2005</v>
      </c>
    </row>
    <row r="1209" spans="1:28">
      <c r="A1209" s="5" t="str">
        <f t="shared" si="426"/>
        <v>420</v>
      </c>
      <c r="B1209" s="5" t="str">
        <f>VLOOKUP(A1209,Vlookups!O:P,2,FALSE)</f>
        <v>LOCAL</v>
      </c>
      <c r="C1209" s="5" t="str">
        <f t="shared" si="427"/>
        <v>E</v>
      </c>
      <c r="D1209" s="5" t="str">
        <f t="shared" si="428"/>
        <v>11</v>
      </c>
      <c r="E1209" s="5" t="str">
        <f t="shared" si="429"/>
        <v>62--</v>
      </c>
      <c r="F1209" s="5" t="str">
        <f>VLOOKUP(E1209,Vlookups!K:M,3,FALSE)</f>
        <v>Op Exp</v>
      </c>
      <c r="G1209" s="5" t="str">
        <f t="shared" si="430"/>
        <v>6299</v>
      </c>
      <c r="H1209" s="5" t="str">
        <f t="shared" si="431"/>
        <v>MISC. CONTRACTED SERVICE</v>
      </c>
      <c r="I1209" s="5" t="str">
        <f t="shared" si="432"/>
        <v>018</v>
      </c>
      <c r="J1209" s="5" t="str">
        <f>VLOOKUP(I1209,Vlookups!A:D,2,FALSE)</f>
        <v>KATY/WEST PARK HS</v>
      </c>
      <c r="K1209" s="5" t="str">
        <f>VLOOKUP(I1209,Vlookups!A:D,3,FALSE)</f>
        <v>KATY WESTPARK HS</v>
      </c>
      <c r="L1209" s="5" t="str">
        <f t="shared" si="433"/>
        <v>22</v>
      </c>
      <c r="M1209" s="5" t="str">
        <f t="shared" si="434"/>
        <v>850</v>
      </c>
      <c r="N1209" s="5" t="str">
        <f>VLOOKUP(M1209,Vlookups!G:I,2,FALSE)</f>
        <v>DEPUTY SUPT ACADEMICS/STU SERV</v>
      </c>
      <c r="O1209" s="5" t="str">
        <f>VLOOKUP(M1209,Vlookups!G:I,3,FALSE)</f>
        <v>DSASS</v>
      </c>
      <c r="P1209" s="6">
        <f t="shared" si="435"/>
        <v>0</v>
      </c>
      <c r="Q1209" s="6">
        <f t="shared" si="436"/>
        <v>0</v>
      </c>
      <c r="R1209" s="6">
        <f t="shared" si="437"/>
        <v>0</v>
      </c>
      <c r="S1209" s="6">
        <f t="shared" si="438"/>
        <v>500</v>
      </c>
      <c r="T1209" s="6">
        <f t="shared" si="439"/>
        <v>500</v>
      </c>
      <c r="U1209" t="s">
        <v>1252</v>
      </c>
      <c r="V1209" t="s">
        <v>49</v>
      </c>
      <c r="W1209" s="2">
        <v>0</v>
      </c>
      <c r="X1209" s="2">
        <v>0</v>
      </c>
      <c r="Y1209" s="2">
        <v>0</v>
      </c>
      <c r="Z1209" s="2">
        <v>0</v>
      </c>
      <c r="AA1209" s="2">
        <v>500</v>
      </c>
      <c r="AB1209" s="2">
        <v>500</v>
      </c>
    </row>
    <row r="1210" spans="1:28">
      <c r="A1210" s="5" t="str">
        <f t="shared" si="426"/>
        <v>420</v>
      </c>
      <c r="B1210" s="5" t="str">
        <f>VLOOKUP(A1210,Vlookups!O:P,2,FALSE)</f>
        <v>LOCAL</v>
      </c>
      <c r="C1210" s="5" t="str">
        <f t="shared" si="427"/>
        <v>E</v>
      </c>
      <c r="D1210" s="5" t="str">
        <f t="shared" si="428"/>
        <v>11</v>
      </c>
      <c r="E1210" s="5" t="str">
        <f t="shared" si="429"/>
        <v>62--</v>
      </c>
      <c r="F1210" s="5" t="str">
        <f>VLOOKUP(E1210,Vlookups!K:M,3,FALSE)</f>
        <v>Op Exp</v>
      </c>
      <c r="G1210" s="5" t="str">
        <f t="shared" si="430"/>
        <v>6299</v>
      </c>
      <c r="H1210" s="5" t="str">
        <f t="shared" si="431"/>
        <v>MISC. CONTRACTED SERVICE</v>
      </c>
      <c r="I1210" s="5" t="str">
        <f t="shared" si="432"/>
        <v>019</v>
      </c>
      <c r="J1210" s="5" t="str">
        <f>VLOOKUP(I1210,Vlookups!A:D,2,FALSE)</f>
        <v>LANCASTER ELEMENTARY</v>
      </c>
      <c r="K1210" s="5" t="str">
        <f>VLOOKUP(I1210,Vlookups!A:D,3,FALSE)</f>
        <v>LANCASTER K8</v>
      </c>
      <c r="L1210" s="5" t="str">
        <f t="shared" si="433"/>
        <v>11</v>
      </c>
      <c r="M1210" s="5" t="str">
        <f t="shared" si="434"/>
        <v>880</v>
      </c>
      <c r="N1210" s="5" t="str">
        <f>VLOOKUP(M1210,Vlookups!G:I,2,FALSE)</f>
        <v>TECHNOLOGY</v>
      </c>
      <c r="O1210" s="5" t="str">
        <f>VLOOKUP(M1210,Vlookups!G:I,3,FALSE)</f>
        <v>CIO</v>
      </c>
      <c r="P1210" s="6">
        <f t="shared" si="435"/>
        <v>0</v>
      </c>
      <c r="Q1210" s="6">
        <f t="shared" si="436"/>
        <v>1497.74</v>
      </c>
      <c r="R1210" s="6">
        <f t="shared" si="437"/>
        <v>0</v>
      </c>
      <c r="S1210" s="6">
        <f t="shared" si="438"/>
        <v>0</v>
      </c>
      <c r="T1210" s="6">
        <f t="shared" si="439"/>
        <v>0</v>
      </c>
      <c r="U1210" t="s">
        <v>1253</v>
      </c>
      <c r="V1210" t="s">
        <v>49</v>
      </c>
      <c r="W1210" s="2">
        <v>0</v>
      </c>
      <c r="X1210" s="2">
        <v>1497.74</v>
      </c>
      <c r="Y1210" s="2">
        <v>0</v>
      </c>
      <c r="Z1210" s="3">
        <v>-1497.74</v>
      </c>
      <c r="AA1210" s="2">
        <v>0</v>
      </c>
      <c r="AB1210" s="2">
        <v>0</v>
      </c>
    </row>
    <row r="1211" spans="1:28">
      <c r="A1211" s="5" t="str">
        <f t="shared" si="426"/>
        <v>420</v>
      </c>
      <c r="B1211" s="5" t="str">
        <f>VLOOKUP(A1211,Vlookups!O:P,2,FALSE)</f>
        <v>LOCAL</v>
      </c>
      <c r="C1211" s="5" t="str">
        <f t="shared" si="427"/>
        <v>E</v>
      </c>
      <c r="D1211" s="5" t="str">
        <f t="shared" si="428"/>
        <v>11</v>
      </c>
      <c r="E1211" s="5" t="str">
        <f t="shared" si="429"/>
        <v>62--</v>
      </c>
      <c r="F1211" s="5" t="str">
        <f>VLOOKUP(E1211,Vlookups!K:M,3,FALSE)</f>
        <v>Op Exp</v>
      </c>
      <c r="G1211" s="5" t="str">
        <f t="shared" si="430"/>
        <v>6299</v>
      </c>
      <c r="H1211" s="5" t="str">
        <f t="shared" si="431"/>
        <v>MISC. CONTRACTED SERVICE</v>
      </c>
      <c r="I1211" s="5" t="str">
        <f t="shared" si="432"/>
        <v>019</v>
      </c>
      <c r="J1211" s="5" t="str">
        <f>VLOOKUP(I1211,Vlookups!A:D,2,FALSE)</f>
        <v>LANCASTER ELEMENTARY</v>
      </c>
      <c r="K1211" s="5" t="str">
        <f>VLOOKUP(I1211,Vlookups!A:D,3,FALSE)</f>
        <v>LANCASTER K8</v>
      </c>
      <c r="L1211" s="5" t="str">
        <f t="shared" si="433"/>
        <v>25</v>
      </c>
      <c r="M1211" s="5" t="str">
        <f t="shared" si="434"/>
        <v>850</v>
      </c>
      <c r="N1211" s="5" t="str">
        <f>VLOOKUP(M1211,Vlookups!G:I,2,FALSE)</f>
        <v>DEPUTY SUPT ACADEMICS/STU SERV</v>
      </c>
      <c r="O1211" s="5" t="str">
        <f>VLOOKUP(M1211,Vlookups!G:I,3,FALSE)</f>
        <v>DSASS</v>
      </c>
      <c r="P1211" s="6">
        <f t="shared" si="435"/>
        <v>0</v>
      </c>
      <c r="Q1211" s="6">
        <f t="shared" si="436"/>
        <v>0</v>
      </c>
      <c r="R1211" s="6">
        <f t="shared" si="437"/>
        <v>0</v>
      </c>
      <c r="S1211" s="6">
        <f t="shared" si="438"/>
        <v>3700</v>
      </c>
      <c r="T1211" s="6">
        <f t="shared" si="439"/>
        <v>3700</v>
      </c>
      <c r="U1211" t="s">
        <v>1254</v>
      </c>
      <c r="V1211" t="s">
        <v>49</v>
      </c>
      <c r="W1211" s="2">
        <v>0</v>
      </c>
      <c r="X1211" s="2">
        <v>0</v>
      </c>
      <c r="Y1211" s="2">
        <v>0</v>
      </c>
      <c r="Z1211" s="2">
        <v>0</v>
      </c>
      <c r="AA1211" s="2">
        <v>3700</v>
      </c>
      <c r="AB1211" s="2">
        <v>3700</v>
      </c>
    </row>
    <row r="1212" spans="1:28">
      <c r="A1212" s="5" t="str">
        <f t="shared" si="426"/>
        <v>420</v>
      </c>
      <c r="B1212" s="5" t="str">
        <f>VLOOKUP(A1212,Vlookups!O:P,2,FALSE)</f>
        <v>LOCAL</v>
      </c>
      <c r="C1212" s="5" t="str">
        <f t="shared" si="427"/>
        <v>E</v>
      </c>
      <c r="D1212" s="5" t="str">
        <f t="shared" si="428"/>
        <v>11</v>
      </c>
      <c r="E1212" s="5" t="str">
        <f t="shared" si="429"/>
        <v>62--</v>
      </c>
      <c r="F1212" s="5" t="str">
        <f>VLOOKUP(E1212,Vlookups!K:M,3,FALSE)</f>
        <v>Op Exp</v>
      </c>
      <c r="G1212" s="5" t="str">
        <f t="shared" si="430"/>
        <v>6299</v>
      </c>
      <c r="H1212" s="5" t="str">
        <f t="shared" si="431"/>
        <v>MISC. CONTRACTED SERVICE</v>
      </c>
      <c r="I1212" s="5" t="str">
        <f t="shared" si="432"/>
        <v>020</v>
      </c>
      <c r="J1212" s="5" t="str">
        <f>VLOOKUP(I1212,Vlookups!A:D,2,FALSE)</f>
        <v>LANCASTER MIDDLE SCHOOL</v>
      </c>
      <c r="K1212" s="5" t="str">
        <f>VLOOKUP(I1212,Vlookups!A:D,3,FALSE)</f>
        <v>LANCASTER K8</v>
      </c>
      <c r="L1212" s="5" t="str">
        <f t="shared" si="433"/>
        <v>11</v>
      </c>
      <c r="M1212" s="5" t="str">
        <f t="shared" si="434"/>
        <v>858</v>
      </c>
      <c r="N1212" s="5" t="str">
        <f>VLOOKUP(M1212,Vlookups!G:I,2,FALSE)</f>
        <v>FINE ARTS</v>
      </c>
      <c r="O1212" s="5" t="str">
        <f>VLOOKUP(M1212,Vlookups!G:I,3,FALSE)</f>
        <v>DSASS</v>
      </c>
      <c r="P1212" s="6">
        <f t="shared" si="435"/>
        <v>1829.05</v>
      </c>
      <c r="Q1212" s="6">
        <f t="shared" si="436"/>
        <v>0</v>
      </c>
      <c r="R1212" s="6">
        <f t="shared" si="437"/>
        <v>1829.05</v>
      </c>
      <c r="S1212" s="6">
        <f t="shared" si="438"/>
        <v>0</v>
      </c>
      <c r="T1212" s="6">
        <f t="shared" si="439"/>
        <v>-1829.05</v>
      </c>
      <c r="U1212" t="s">
        <v>1255</v>
      </c>
      <c r="V1212" t="s">
        <v>49</v>
      </c>
      <c r="W1212" s="2">
        <v>1829.05</v>
      </c>
      <c r="X1212" s="2">
        <v>0</v>
      </c>
      <c r="Y1212" s="2">
        <v>1829.05</v>
      </c>
      <c r="Z1212" s="2">
        <v>0</v>
      </c>
      <c r="AA1212" s="2">
        <v>0</v>
      </c>
      <c r="AB1212" s="3">
        <v>-1829.05</v>
      </c>
    </row>
    <row r="1213" spans="1:28">
      <c r="A1213" s="5" t="str">
        <f t="shared" si="426"/>
        <v>420</v>
      </c>
      <c r="B1213" s="5" t="str">
        <f>VLOOKUP(A1213,Vlookups!O:P,2,FALSE)</f>
        <v>LOCAL</v>
      </c>
      <c r="C1213" s="5" t="str">
        <f t="shared" si="427"/>
        <v>E</v>
      </c>
      <c r="D1213" s="5" t="str">
        <f t="shared" si="428"/>
        <v>11</v>
      </c>
      <c r="E1213" s="5" t="str">
        <f t="shared" si="429"/>
        <v>62--</v>
      </c>
      <c r="F1213" s="5" t="str">
        <f>VLOOKUP(E1213,Vlookups!K:M,3,FALSE)</f>
        <v>Op Exp</v>
      </c>
      <c r="G1213" s="5" t="str">
        <f t="shared" si="430"/>
        <v>6299</v>
      </c>
      <c r="H1213" s="5" t="str">
        <f t="shared" si="431"/>
        <v>MISC. CONTRACTED SERVICE</v>
      </c>
      <c r="I1213" s="5" t="str">
        <f t="shared" si="432"/>
        <v>020</v>
      </c>
      <c r="J1213" s="5" t="str">
        <f>VLOOKUP(I1213,Vlookups!A:D,2,FALSE)</f>
        <v>LANCASTER MIDDLE SCHOOL</v>
      </c>
      <c r="K1213" s="5" t="str">
        <f>VLOOKUP(I1213,Vlookups!A:D,3,FALSE)</f>
        <v>LANCASTER K8</v>
      </c>
      <c r="L1213" s="5" t="str">
        <f t="shared" si="433"/>
        <v>25</v>
      </c>
      <c r="M1213" s="5" t="str">
        <f t="shared" si="434"/>
        <v>850</v>
      </c>
      <c r="N1213" s="5" t="str">
        <f>VLOOKUP(M1213,Vlookups!G:I,2,FALSE)</f>
        <v>DEPUTY SUPT ACADEMICS/STU SERV</v>
      </c>
      <c r="O1213" s="5" t="str">
        <f>VLOOKUP(M1213,Vlookups!G:I,3,FALSE)</f>
        <v>DSASS</v>
      </c>
      <c r="P1213" s="6">
        <f t="shared" si="435"/>
        <v>0</v>
      </c>
      <c r="Q1213" s="6">
        <f t="shared" si="436"/>
        <v>0</v>
      </c>
      <c r="R1213" s="6">
        <f t="shared" si="437"/>
        <v>0</v>
      </c>
      <c r="S1213" s="6">
        <f t="shared" si="438"/>
        <v>3700</v>
      </c>
      <c r="T1213" s="6">
        <f t="shared" si="439"/>
        <v>3700</v>
      </c>
      <c r="U1213" t="s">
        <v>1256</v>
      </c>
      <c r="V1213" t="s">
        <v>49</v>
      </c>
      <c r="W1213" s="2">
        <v>0</v>
      </c>
      <c r="X1213" s="2">
        <v>0</v>
      </c>
      <c r="Y1213" s="2">
        <v>0</v>
      </c>
      <c r="Z1213" s="2">
        <v>0</v>
      </c>
      <c r="AA1213" s="2">
        <v>3700</v>
      </c>
      <c r="AB1213" s="2">
        <v>3700</v>
      </c>
    </row>
    <row r="1214" spans="1:28">
      <c r="A1214" s="5" t="str">
        <f t="shared" si="426"/>
        <v>420</v>
      </c>
      <c r="B1214" s="5" t="str">
        <f>VLOOKUP(A1214,Vlookups!O:P,2,FALSE)</f>
        <v>LOCAL</v>
      </c>
      <c r="C1214" s="5" t="str">
        <f t="shared" si="427"/>
        <v>E</v>
      </c>
      <c r="D1214" s="5" t="str">
        <f t="shared" si="428"/>
        <v>11</v>
      </c>
      <c r="E1214" s="5" t="str">
        <f t="shared" si="429"/>
        <v>62--</v>
      </c>
      <c r="F1214" s="5" t="str">
        <f>VLOOKUP(E1214,Vlookups!K:M,3,FALSE)</f>
        <v>Op Exp</v>
      </c>
      <c r="G1214" s="5" t="str">
        <f t="shared" si="430"/>
        <v>6299</v>
      </c>
      <c r="H1214" s="5" t="str">
        <f t="shared" si="431"/>
        <v>MISC. CONTRACTED SERVICE</v>
      </c>
      <c r="I1214" s="5" t="str">
        <f t="shared" si="432"/>
        <v>021</v>
      </c>
      <c r="J1214" s="5" t="str">
        <f>VLOOKUP(I1214,Vlookups!A:D,2,FALSE)</f>
        <v>WOODHAVEN ELEMENTARY</v>
      </c>
      <c r="K1214" s="5" t="str">
        <f>VLOOKUP(I1214,Vlookups!A:D,3,FALSE)</f>
        <v>WOODHAVEN K8</v>
      </c>
      <c r="L1214" s="5" t="str">
        <f t="shared" si="433"/>
        <v>25</v>
      </c>
      <c r="M1214" s="5" t="str">
        <f t="shared" si="434"/>
        <v>850</v>
      </c>
      <c r="N1214" s="5" t="str">
        <f>VLOOKUP(M1214,Vlookups!G:I,2,FALSE)</f>
        <v>DEPUTY SUPT ACADEMICS/STU SERV</v>
      </c>
      <c r="O1214" s="5" t="str">
        <f>VLOOKUP(M1214,Vlookups!G:I,3,FALSE)</f>
        <v>DSASS</v>
      </c>
      <c r="P1214" s="6">
        <f t="shared" si="435"/>
        <v>0</v>
      </c>
      <c r="Q1214" s="6">
        <f t="shared" si="436"/>
        <v>0</v>
      </c>
      <c r="R1214" s="6">
        <f t="shared" si="437"/>
        <v>0</v>
      </c>
      <c r="S1214" s="6">
        <f t="shared" si="438"/>
        <v>3700</v>
      </c>
      <c r="T1214" s="6">
        <f t="shared" si="439"/>
        <v>3700</v>
      </c>
      <c r="U1214" t="s">
        <v>1257</v>
      </c>
      <c r="V1214" t="s">
        <v>49</v>
      </c>
      <c r="W1214" s="2">
        <v>0</v>
      </c>
      <c r="X1214" s="2">
        <v>0</v>
      </c>
      <c r="Y1214" s="2">
        <v>0</v>
      </c>
      <c r="Z1214" s="2">
        <v>0</v>
      </c>
      <c r="AA1214" s="2">
        <v>3700</v>
      </c>
      <c r="AB1214" s="2">
        <v>3700</v>
      </c>
    </row>
    <row r="1215" spans="1:28">
      <c r="A1215" s="5" t="str">
        <f t="shared" si="426"/>
        <v>420</v>
      </c>
      <c r="B1215" s="5" t="str">
        <f>VLOOKUP(A1215,Vlookups!O:P,2,FALSE)</f>
        <v>LOCAL</v>
      </c>
      <c r="C1215" s="5" t="str">
        <f t="shared" si="427"/>
        <v>E</v>
      </c>
      <c r="D1215" s="5" t="str">
        <f t="shared" si="428"/>
        <v>11</v>
      </c>
      <c r="E1215" s="5" t="str">
        <f t="shared" si="429"/>
        <v>62--</v>
      </c>
      <c r="F1215" s="5" t="str">
        <f>VLOOKUP(E1215,Vlookups!K:M,3,FALSE)</f>
        <v>Op Exp</v>
      </c>
      <c r="G1215" s="5" t="str">
        <f t="shared" si="430"/>
        <v>6299</v>
      </c>
      <c r="H1215" s="5" t="str">
        <f t="shared" si="431"/>
        <v>MISC. CONTRACTED SERVICE</v>
      </c>
      <c r="I1215" s="5" t="str">
        <f t="shared" si="432"/>
        <v>022</v>
      </c>
      <c r="J1215" s="5" t="str">
        <f>VLOOKUP(I1215,Vlookups!A:D,2,FALSE)</f>
        <v>WOODHAVEN MIDDLE SCHOOL</v>
      </c>
      <c r="K1215" s="5" t="str">
        <f>VLOOKUP(I1215,Vlookups!A:D,3,FALSE)</f>
        <v>WOODHAVEN K8</v>
      </c>
      <c r="L1215" s="5" t="str">
        <f t="shared" si="433"/>
        <v>11</v>
      </c>
      <c r="M1215" s="5" t="str">
        <f t="shared" si="434"/>
        <v>858</v>
      </c>
      <c r="N1215" s="5" t="str">
        <f>VLOOKUP(M1215,Vlookups!G:I,2,FALSE)</f>
        <v>FINE ARTS</v>
      </c>
      <c r="O1215" s="5" t="str">
        <f>VLOOKUP(M1215,Vlookups!G:I,3,FALSE)</f>
        <v>DSASS</v>
      </c>
      <c r="P1215" s="6">
        <f t="shared" si="435"/>
        <v>5267.5</v>
      </c>
      <c r="Q1215" s="6">
        <f t="shared" si="436"/>
        <v>0</v>
      </c>
      <c r="R1215" s="6">
        <f t="shared" si="437"/>
        <v>5267.5</v>
      </c>
      <c r="S1215" s="6">
        <f t="shared" si="438"/>
        <v>0</v>
      </c>
      <c r="T1215" s="6">
        <f t="shared" si="439"/>
        <v>-5267.5</v>
      </c>
      <c r="U1215" t="s">
        <v>1258</v>
      </c>
      <c r="V1215" t="s">
        <v>49</v>
      </c>
      <c r="W1215" s="2">
        <v>5267.5</v>
      </c>
      <c r="X1215" s="2">
        <v>0</v>
      </c>
      <c r="Y1215" s="2">
        <v>5267.5</v>
      </c>
      <c r="Z1215" s="2">
        <v>0</v>
      </c>
      <c r="AA1215" s="2">
        <v>0</v>
      </c>
      <c r="AB1215" s="3">
        <v>-5267.5</v>
      </c>
    </row>
    <row r="1216" spans="1:28">
      <c r="A1216" s="5" t="str">
        <f t="shared" si="426"/>
        <v>420</v>
      </c>
      <c r="B1216" s="5" t="str">
        <f>VLOOKUP(A1216,Vlookups!O:P,2,FALSE)</f>
        <v>LOCAL</v>
      </c>
      <c r="C1216" s="5" t="str">
        <f t="shared" si="427"/>
        <v>E</v>
      </c>
      <c r="D1216" s="5" t="str">
        <f t="shared" si="428"/>
        <v>11</v>
      </c>
      <c r="E1216" s="5" t="str">
        <f t="shared" si="429"/>
        <v>62--</v>
      </c>
      <c r="F1216" s="5" t="str">
        <f>VLOOKUP(E1216,Vlookups!K:M,3,FALSE)</f>
        <v>Op Exp</v>
      </c>
      <c r="G1216" s="5" t="str">
        <f t="shared" si="430"/>
        <v>6299</v>
      </c>
      <c r="H1216" s="5" t="str">
        <f t="shared" si="431"/>
        <v>MISC. CONTRACTED SERVICE</v>
      </c>
      <c r="I1216" s="5" t="str">
        <f t="shared" si="432"/>
        <v>022</v>
      </c>
      <c r="J1216" s="5" t="str">
        <f>VLOOKUP(I1216,Vlookups!A:D,2,FALSE)</f>
        <v>WOODHAVEN MIDDLE SCHOOL</v>
      </c>
      <c r="K1216" s="5" t="str">
        <f>VLOOKUP(I1216,Vlookups!A:D,3,FALSE)</f>
        <v>WOODHAVEN K8</v>
      </c>
      <c r="L1216" s="5" t="str">
        <f t="shared" si="433"/>
        <v>25</v>
      </c>
      <c r="M1216" s="5" t="str">
        <f t="shared" si="434"/>
        <v>850</v>
      </c>
      <c r="N1216" s="5" t="str">
        <f>VLOOKUP(M1216,Vlookups!G:I,2,FALSE)</f>
        <v>DEPUTY SUPT ACADEMICS/STU SERV</v>
      </c>
      <c r="O1216" s="5" t="str">
        <f>VLOOKUP(M1216,Vlookups!G:I,3,FALSE)</f>
        <v>DSASS</v>
      </c>
      <c r="P1216" s="6">
        <f t="shared" si="435"/>
        <v>0</v>
      </c>
      <c r="Q1216" s="6">
        <f t="shared" si="436"/>
        <v>0</v>
      </c>
      <c r="R1216" s="6">
        <f t="shared" si="437"/>
        <v>0</v>
      </c>
      <c r="S1216" s="6">
        <f t="shared" si="438"/>
        <v>3700</v>
      </c>
      <c r="T1216" s="6">
        <f t="shared" si="439"/>
        <v>3700</v>
      </c>
      <c r="U1216" t="s">
        <v>1259</v>
      </c>
      <c r="V1216" t="s">
        <v>49</v>
      </c>
      <c r="W1216" s="2">
        <v>0</v>
      </c>
      <c r="X1216" s="2">
        <v>0</v>
      </c>
      <c r="Y1216" s="2">
        <v>0</v>
      </c>
      <c r="Z1216" s="2">
        <v>0</v>
      </c>
      <c r="AA1216" s="2">
        <v>3700</v>
      </c>
      <c r="AB1216" s="2">
        <v>3700</v>
      </c>
    </row>
    <row r="1217" spans="1:28">
      <c r="A1217" s="5" t="str">
        <f t="shared" si="426"/>
        <v>420</v>
      </c>
      <c r="B1217" s="5" t="str">
        <f>VLOOKUP(A1217,Vlookups!O:P,2,FALSE)</f>
        <v>LOCAL</v>
      </c>
      <c r="C1217" s="5" t="str">
        <f t="shared" si="427"/>
        <v>E</v>
      </c>
      <c r="D1217" s="5" t="str">
        <f t="shared" si="428"/>
        <v>11</v>
      </c>
      <c r="E1217" s="5" t="str">
        <f t="shared" si="429"/>
        <v>62--</v>
      </c>
      <c r="F1217" s="5" t="str">
        <f>VLOOKUP(E1217,Vlookups!K:M,3,FALSE)</f>
        <v>Op Exp</v>
      </c>
      <c r="G1217" s="5" t="str">
        <f t="shared" si="430"/>
        <v>6299</v>
      </c>
      <c r="H1217" s="5" t="str">
        <f t="shared" si="431"/>
        <v>MISC. CONTRACTED SERVICE</v>
      </c>
      <c r="I1217" s="5" t="str">
        <f t="shared" si="432"/>
        <v>024</v>
      </c>
      <c r="J1217" s="5" t="str">
        <f>VLOOKUP(I1217,Vlookups!A:D,2,FALSE)</f>
        <v>SAGINAW MIDDLE SCHOOL</v>
      </c>
      <c r="K1217" s="5" t="str">
        <f>VLOOKUP(I1217,Vlookups!A:D,3,FALSE)</f>
        <v>SAGINAW K8</v>
      </c>
      <c r="L1217" s="5" t="str">
        <f t="shared" si="433"/>
        <v>11</v>
      </c>
      <c r="M1217" s="5" t="str">
        <f t="shared" si="434"/>
        <v>858</v>
      </c>
      <c r="N1217" s="5" t="str">
        <f>VLOOKUP(M1217,Vlookups!G:I,2,FALSE)</f>
        <v>FINE ARTS</v>
      </c>
      <c r="O1217" s="5" t="str">
        <f>VLOOKUP(M1217,Vlookups!G:I,3,FALSE)</f>
        <v>DSASS</v>
      </c>
      <c r="P1217" s="6">
        <f t="shared" si="435"/>
        <v>240.95</v>
      </c>
      <c r="Q1217" s="6">
        <f t="shared" si="436"/>
        <v>0</v>
      </c>
      <c r="R1217" s="6">
        <f t="shared" si="437"/>
        <v>240.95</v>
      </c>
      <c r="S1217" s="6">
        <f t="shared" si="438"/>
        <v>0</v>
      </c>
      <c r="T1217" s="6">
        <f t="shared" si="439"/>
        <v>-240.95</v>
      </c>
      <c r="U1217" t="s">
        <v>1260</v>
      </c>
      <c r="V1217" t="s">
        <v>49</v>
      </c>
      <c r="W1217" s="2">
        <v>240.95</v>
      </c>
      <c r="X1217" s="2">
        <v>0</v>
      </c>
      <c r="Y1217" s="2">
        <v>240.95</v>
      </c>
      <c r="Z1217" s="2">
        <v>0</v>
      </c>
      <c r="AA1217" s="2">
        <v>0</v>
      </c>
      <c r="AB1217" s="3">
        <v>-240.95</v>
      </c>
    </row>
    <row r="1218" spans="1:28">
      <c r="A1218" s="5" t="str">
        <f t="shared" si="426"/>
        <v>420</v>
      </c>
      <c r="B1218" s="5" t="str">
        <f>VLOOKUP(A1218,Vlookups!O:P,2,FALSE)</f>
        <v>LOCAL</v>
      </c>
      <c r="C1218" s="5" t="str">
        <f t="shared" si="427"/>
        <v>E</v>
      </c>
      <c r="D1218" s="5" t="str">
        <f t="shared" si="428"/>
        <v>11</v>
      </c>
      <c r="E1218" s="5" t="str">
        <f t="shared" si="429"/>
        <v>62--</v>
      </c>
      <c r="F1218" s="5" t="str">
        <f>VLOOKUP(E1218,Vlookups!K:M,3,FALSE)</f>
        <v>Op Exp</v>
      </c>
      <c r="G1218" s="5" t="str">
        <f t="shared" si="430"/>
        <v>6299</v>
      </c>
      <c r="H1218" s="5" t="str">
        <f t="shared" si="431"/>
        <v>MISC. CONTRACTED SERVICE</v>
      </c>
      <c r="I1218" s="5" t="str">
        <f t="shared" si="432"/>
        <v>025</v>
      </c>
      <c r="J1218" s="5" t="str">
        <f>VLOOKUP(I1218,Vlookups!A:D,2,FALSE)</f>
        <v>WINDMILL LAKES ELEMENTARY</v>
      </c>
      <c r="K1218" s="5" t="str">
        <f>VLOOKUP(I1218,Vlookups!A:D,3,FALSE)</f>
        <v>WINDMILL LAKES K8</v>
      </c>
      <c r="L1218" s="5" t="str">
        <f t="shared" si="433"/>
        <v>25</v>
      </c>
      <c r="M1218" s="5" t="str">
        <f t="shared" si="434"/>
        <v>850</v>
      </c>
      <c r="N1218" s="5" t="str">
        <f>VLOOKUP(M1218,Vlookups!G:I,2,FALSE)</f>
        <v>DEPUTY SUPT ACADEMICS/STU SERV</v>
      </c>
      <c r="O1218" s="5" t="str">
        <f>VLOOKUP(M1218,Vlookups!G:I,3,FALSE)</f>
        <v>DSASS</v>
      </c>
      <c r="P1218" s="6">
        <f t="shared" si="435"/>
        <v>0</v>
      </c>
      <c r="Q1218" s="6">
        <f t="shared" si="436"/>
        <v>0</v>
      </c>
      <c r="R1218" s="6">
        <f t="shared" si="437"/>
        <v>0</v>
      </c>
      <c r="S1218" s="6">
        <f t="shared" si="438"/>
        <v>3700</v>
      </c>
      <c r="T1218" s="6">
        <f t="shared" si="439"/>
        <v>3700</v>
      </c>
      <c r="U1218" t="s">
        <v>1261</v>
      </c>
      <c r="V1218" t="s">
        <v>49</v>
      </c>
      <c r="W1218" s="2">
        <v>0</v>
      </c>
      <c r="X1218" s="2">
        <v>0</v>
      </c>
      <c r="Y1218" s="2">
        <v>0</v>
      </c>
      <c r="Z1218" s="2">
        <v>0</v>
      </c>
      <c r="AA1218" s="2">
        <v>3700</v>
      </c>
      <c r="AB1218" s="2">
        <v>3700</v>
      </c>
    </row>
    <row r="1219" spans="1:28">
      <c r="A1219" s="5" t="str">
        <f t="shared" si="426"/>
        <v>420</v>
      </c>
      <c r="B1219" s="5" t="str">
        <f>VLOOKUP(A1219,Vlookups!O:P,2,FALSE)</f>
        <v>LOCAL</v>
      </c>
      <c r="C1219" s="5" t="str">
        <f t="shared" si="427"/>
        <v>E</v>
      </c>
      <c r="D1219" s="5" t="str">
        <f t="shared" si="428"/>
        <v>11</v>
      </c>
      <c r="E1219" s="5" t="str">
        <f t="shared" si="429"/>
        <v>62--</v>
      </c>
      <c r="F1219" s="5" t="str">
        <f>VLOOKUP(E1219,Vlookups!K:M,3,FALSE)</f>
        <v>Op Exp</v>
      </c>
      <c r="G1219" s="5" t="str">
        <f t="shared" si="430"/>
        <v>6299</v>
      </c>
      <c r="H1219" s="5" t="str">
        <f t="shared" si="431"/>
        <v>MISC. CONTRACTED SERVICE</v>
      </c>
      <c r="I1219" s="5" t="str">
        <f t="shared" si="432"/>
        <v>026</v>
      </c>
      <c r="J1219" s="5" t="str">
        <f>VLOOKUP(I1219,Vlookups!A:D,2,FALSE)</f>
        <v>WM LAKES MIDDLE SCHOOL</v>
      </c>
      <c r="K1219" s="5" t="str">
        <f>VLOOKUP(I1219,Vlookups!A:D,3,FALSE)</f>
        <v>WINDMILL LAKES K8</v>
      </c>
      <c r="L1219" s="5" t="str">
        <f t="shared" si="433"/>
        <v>11</v>
      </c>
      <c r="M1219" s="5" t="str">
        <f t="shared" si="434"/>
        <v>858</v>
      </c>
      <c r="N1219" s="5" t="str">
        <f>VLOOKUP(M1219,Vlookups!G:I,2,FALSE)</f>
        <v>FINE ARTS</v>
      </c>
      <c r="O1219" s="5" t="str">
        <f>VLOOKUP(M1219,Vlookups!G:I,3,FALSE)</f>
        <v>DSASS</v>
      </c>
      <c r="P1219" s="6">
        <f t="shared" si="435"/>
        <v>4253</v>
      </c>
      <c r="Q1219" s="6">
        <f t="shared" si="436"/>
        <v>0</v>
      </c>
      <c r="R1219" s="6">
        <f t="shared" si="437"/>
        <v>4253</v>
      </c>
      <c r="S1219" s="6">
        <f t="shared" si="438"/>
        <v>0</v>
      </c>
      <c r="T1219" s="6">
        <f t="shared" si="439"/>
        <v>-4253</v>
      </c>
      <c r="U1219" t="s">
        <v>1262</v>
      </c>
      <c r="V1219" t="s">
        <v>49</v>
      </c>
      <c r="W1219" s="2">
        <v>4253</v>
      </c>
      <c r="X1219" s="2">
        <v>0</v>
      </c>
      <c r="Y1219" s="2">
        <v>4253</v>
      </c>
      <c r="Z1219" s="2">
        <v>0</v>
      </c>
      <c r="AA1219" s="2">
        <v>0</v>
      </c>
      <c r="AB1219" s="3">
        <v>-4253</v>
      </c>
    </row>
    <row r="1220" spans="1:28">
      <c r="A1220" s="5" t="str">
        <f t="shared" si="426"/>
        <v>420</v>
      </c>
      <c r="B1220" s="5" t="str">
        <f>VLOOKUP(A1220,Vlookups!O:P,2,FALSE)</f>
        <v>LOCAL</v>
      </c>
      <c r="C1220" s="5" t="str">
        <f t="shared" si="427"/>
        <v>E</v>
      </c>
      <c r="D1220" s="5" t="str">
        <f t="shared" si="428"/>
        <v>11</v>
      </c>
      <c r="E1220" s="5" t="str">
        <f t="shared" si="429"/>
        <v>62--</v>
      </c>
      <c r="F1220" s="5" t="str">
        <f>VLOOKUP(E1220,Vlookups!K:M,3,FALSE)</f>
        <v>Op Exp</v>
      </c>
      <c r="G1220" s="5" t="str">
        <f t="shared" si="430"/>
        <v>6299</v>
      </c>
      <c r="H1220" s="5" t="str">
        <f t="shared" si="431"/>
        <v>MISC. CONTRACTED SERVICE</v>
      </c>
      <c r="I1220" s="5" t="str">
        <f t="shared" si="432"/>
        <v>026</v>
      </c>
      <c r="J1220" s="5" t="str">
        <f>VLOOKUP(I1220,Vlookups!A:D,2,FALSE)</f>
        <v>WM LAKES MIDDLE SCHOOL</v>
      </c>
      <c r="K1220" s="5" t="str">
        <f>VLOOKUP(I1220,Vlookups!A:D,3,FALSE)</f>
        <v>WINDMILL LAKES K8</v>
      </c>
      <c r="L1220" s="5" t="str">
        <f t="shared" si="433"/>
        <v>25</v>
      </c>
      <c r="M1220" s="5" t="str">
        <f t="shared" si="434"/>
        <v>850</v>
      </c>
      <c r="N1220" s="5" t="str">
        <f>VLOOKUP(M1220,Vlookups!G:I,2,FALSE)</f>
        <v>DEPUTY SUPT ACADEMICS/STU SERV</v>
      </c>
      <c r="O1220" s="5" t="str">
        <f>VLOOKUP(M1220,Vlookups!G:I,3,FALSE)</f>
        <v>DSASS</v>
      </c>
      <c r="P1220" s="6">
        <f t="shared" si="435"/>
        <v>0</v>
      </c>
      <c r="Q1220" s="6">
        <f t="shared" si="436"/>
        <v>0</v>
      </c>
      <c r="R1220" s="6">
        <f t="shared" si="437"/>
        <v>0</v>
      </c>
      <c r="S1220" s="6">
        <f t="shared" si="438"/>
        <v>3700</v>
      </c>
      <c r="T1220" s="6">
        <f t="shared" si="439"/>
        <v>3700</v>
      </c>
      <c r="U1220" t="s">
        <v>1263</v>
      </c>
      <c r="V1220" t="s">
        <v>49</v>
      </c>
      <c r="W1220" s="2">
        <v>0</v>
      </c>
      <c r="X1220" s="2">
        <v>0</v>
      </c>
      <c r="Y1220" s="2">
        <v>0</v>
      </c>
      <c r="Z1220" s="2">
        <v>0</v>
      </c>
      <c r="AA1220" s="2">
        <v>3700</v>
      </c>
      <c r="AB1220" s="2">
        <v>3700</v>
      </c>
    </row>
    <row r="1221" spans="1:28">
      <c r="A1221" s="5" t="str">
        <f t="shared" si="426"/>
        <v>420</v>
      </c>
      <c r="B1221" s="5" t="str">
        <f>VLOOKUP(A1221,Vlookups!O:P,2,FALSE)</f>
        <v>LOCAL</v>
      </c>
      <c r="C1221" s="5" t="str">
        <f t="shared" si="427"/>
        <v>E</v>
      </c>
      <c r="D1221" s="5" t="str">
        <f t="shared" si="428"/>
        <v>11</v>
      </c>
      <c r="E1221" s="5" t="str">
        <f t="shared" si="429"/>
        <v>62--</v>
      </c>
      <c r="F1221" s="5" t="str">
        <f>VLOOKUP(E1221,Vlookups!K:M,3,FALSE)</f>
        <v>Op Exp</v>
      </c>
      <c r="G1221" s="5" t="str">
        <f t="shared" si="430"/>
        <v>6299</v>
      </c>
      <c r="H1221" s="5" t="str">
        <f t="shared" si="431"/>
        <v>MISC. CONTRACTED SERVICE</v>
      </c>
      <c r="I1221" s="5" t="str">
        <f t="shared" si="432"/>
        <v>027</v>
      </c>
      <c r="J1221" s="5" t="str">
        <f>VLOOKUP(I1221,Vlookups!A:D,2,FALSE)</f>
        <v>HOUSTON OREM ELEMENTARY</v>
      </c>
      <c r="K1221" s="5" t="str">
        <f>VLOOKUP(I1221,Vlookups!A:D,3,FALSE)</f>
        <v>OREM K8</v>
      </c>
      <c r="L1221" s="5" t="str">
        <f t="shared" si="433"/>
        <v>25</v>
      </c>
      <c r="M1221" s="5" t="str">
        <f t="shared" si="434"/>
        <v>850</v>
      </c>
      <c r="N1221" s="5" t="str">
        <f>VLOOKUP(M1221,Vlookups!G:I,2,FALSE)</f>
        <v>DEPUTY SUPT ACADEMICS/STU SERV</v>
      </c>
      <c r="O1221" s="5" t="str">
        <f>VLOOKUP(M1221,Vlookups!G:I,3,FALSE)</f>
        <v>DSASS</v>
      </c>
      <c r="P1221" s="6">
        <f t="shared" si="435"/>
        <v>0</v>
      </c>
      <c r="Q1221" s="6">
        <f t="shared" si="436"/>
        <v>0</v>
      </c>
      <c r="R1221" s="6">
        <f t="shared" si="437"/>
        <v>0</v>
      </c>
      <c r="S1221" s="6">
        <f t="shared" si="438"/>
        <v>3700</v>
      </c>
      <c r="T1221" s="6">
        <f t="shared" si="439"/>
        <v>3700</v>
      </c>
      <c r="U1221" t="s">
        <v>1264</v>
      </c>
      <c r="V1221" t="s">
        <v>49</v>
      </c>
      <c r="W1221" s="2">
        <v>0</v>
      </c>
      <c r="X1221" s="2">
        <v>0</v>
      </c>
      <c r="Y1221" s="2">
        <v>0</v>
      </c>
      <c r="Z1221" s="2">
        <v>0</v>
      </c>
      <c r="AA1221" s="2">
        <v>3700</v>
      </c>
      <c r="AB1221" s="2">
        <v>3700</v>
      </c>
    </row>
    <row r="1222" spans="1:28">
      <c r="A1222" s="5" t="str">
        <f t="shared" si="426"/>
        <v>420</v>
      </c>
      <c r="B1222" s="5" t="str">
        <f>VLOOKUP(A1222,Vlookups!O:P,2,FALSE)</f>
        <v>LOCAL</v>
      </c>
      <c r="C1222" s="5" t="str">
        <f t="shared" si="427"/>
        <v>E</v>
      </c>
      <c r="D1222" s="5" t="str">
        <f t="shared" si="428"/>
        <v>11</v>
      </c>
      <c r="E1222" s="5" t="str">
        <f t="shared" si="429"/>
        <v>62--</v>
      </c>
      <c r="F1222" s="5" t="str">
        <f>VLOOKUP(E1222,Vlookups!K:M,3,FALSE)</f>
        <v>Op Exp</v>
      </c>
      <c r="G1222" s="5" t="str">
        <f t="shared" si="430"/>
        <v>6299</v>
      </c>
      <c r="H1222" s="5" t="str">
        <f t="shared" si="431"/>
        <v>MISC. CONTRACTED SERVICE</v>
      </c>
      <c r="I1222" s="5" t="str">
        <f t="shared" si="432"/>
        <v>028</v>
      </c>
      <c r="J1222" s="5" t="str">
        <f>VLOOKUP(I1222,Vlookups!A:D,2,FALSE)</f>
        <v>HOUSTON OREM MIDDLE SCHOOL</v>
      </c>
      <c r="K1222" s="5" t="str">
        <f>VLOOKUP(I1222,Vlookups!A:D,3,FALSE)</f>
        <v>OREM K8</v>
      </c>
      <c r="L1222" s="5" t="str">
        <f t="shared" si="433"/>
        <v>11</v>
      </c>
      <c r="M1222" s="5" t="str">
        <f t="shared" si="434"/>
        <v>858</v>
      </c>
      <c r="N1222" s="5" t="str">
        <f>VLOOKUP(M1222,Vlookups!G:I,2,FALSE)</f>
        <v>FINE ARTS</v>
      </c>
      <c r="O1222" s="5" t="str">
        <f>VLOOKUP(M1222,Vlookups!G:I,3,FALSE)</f>
        <v>DSASS</v>
      </c>
      <c r="P1222" s="6">
        <f t="shared" si="435"/>
        <v>1148</v>
      </c>
      <c r="Q1222" s="6">
        <f t="shared" si="436"/>
        <v>0</v>
      </c>
      <c r="R1222" s="6">
        <f t="shared" si="437"/>
        <v>1148</v>
      </c>
      <c r="S1222" s="6">
        <f t="shared" si="438"/>
        <v>0</v>
      </c>
      <c r="T1222" s="6">
        <f t="shared" si="439"/>
        <v>-1148</v>
      </c>
      <c r="U1222" t="s">
        <v>1265</v>
      </c>
      <c r="V1222" t="s">
        <v>49</v>
      </c>
      <c r="W1222" s="2">
        <v>1148</v>
      </c>
      <c r="X1222" s="2">
        <v>0</v>
      </c>
      <c r="Y1222" s="2">
        <v>1148</v>
      </c>
      <c r="Z1222" s="2">
        <v>0</v>
      </c>
      <c r="AA1222" s="2">
        <v>0</v>
      </c>
      <c r="AB1222" s="3">
        <v>-1148</v>
      </c>
    </row>
    <row r="1223" spans="1:28">
      <c r="A1223" s="5" t="str">
        <f t="shared" si="426"/>
        <v>420</v>
      </c>
      <c r="B1223" s="5" t="str">
        <f>VLOOKUP(A1223,Vlookups!O:P,2,FALSE)</f>
        <v>LOCAL</v>
      </c>
      <c r="C1223" s="5" t="str">
        <f t="shared" si="427"/>
        <v>E</v>
      </c>
      <c r="D1223" s="5" t="str">
        <f t="shared" si="428"/>
        <v>11</v>
      </c>
      <c r="E1223" s="5" t="str">
        <f t="shared" si="429"/>
        <v>62--</v>
      </c>
      <c r="F1223" s="5" t="str">
        <f>VLOOKUP(E1223,Vlookups!K:M,3,FALSE)</f>
        <v>Op Exp</v>
      </c>
      <c r="G1223" s="5" t="str">
        <f t="shared" si="430"/>
        <v>6299</v>
      </c>
      <c r="H1223" s="5" t="str">
        <f t="shared" si="431"/>
        <v>MISC. CONTRACTED SERVICE</v>
      </c>
      <c r="I1223" s="5" t="str">
        <f t="shared" si="432"/>
        <v>028</v>
      </c>
      <c r="J1223" s="5" t="str">
        <f>VLOOKUP(I1223,Vlookups!A:D,2,FALSE)</f>
        <v>HOUSTON OREM MIDDLE SCHOOL</v>
      </c>
      <c r="K1223" s="5" t="str">
        <f>VLOOKUP(I1223,Vlookups!A:D,3,FALSE)</f>
        <v>OREM K8</v>
      </c>
      <c r="L1223" s="5" t="str">
        <f t="shared" si="433"/>
        <v>25</v>
      </c>
      <c r="M1223" s="5" t="str">
        <f t="shared" si="434"/>
        <v>850</v>
      </c>
      <c r="N1223" s="5" t="str">
        <f>VLOOKUP(M1223,Vlookups!G:I,2,FALSE)</f>
        <v>DEPUTY SUPT ACADEMICS/STU SERV</v>
      </c>
      <c r="O1223" s="5" t="str">
        <f>VLOOKUP(M1223,Vlookups!G:I,3,FALSE)</f>
        <v>DSASS</v>
      </c>
      <c r="P1223" s="6">
        <f t="shared" si="435"/>
        <v>0</v>
      </c>
      <c r="Q1223" s="6">
        <f t="shared" si="436"/>
        <v>0</v>
      </c>
      <c r="R1223" s="6">
        <f t="shared" si="437"/>
        <v>0</v>
      </c>
      <c r="S1223" s="6">
        <f t="shared" si="438"/>
        <v>3700</v>
      </c>
      <c r="T1223" s="6">
        <f t="shared" si="439"/>
        <v>3700</v>
      </c>
      <c r="U1223" t="s">
        <v>1266</v>
      </c>
      <c r="V1223" t="s">
        <v>49</v>
      </c>
      <c r="W1223" s="2">
        <v>0</v>
      </c>
      <c r="X1223" s="2">
        <v>0</v>
      </c>
      <c r="Y1223" s="2">
        <v>0</v>
      </c>
      <c r="Z1223" s="2">
        <v>0</v>
      </c>
      <c r="AA1223" s="2">
        <v>3700</v>
      </c>
      <c r="AB1223" s="2">
        <v>3700</v>
      </c>
    </row>
    <row r="1224" spans="1:28">
      <c r="A1224" s="5" t="str">
        <f t="shared" si="426"/>
        <v>420</v>
      </c>
      <c r="B1224" s="5" t="str">
        <f>VLOOKUP(A1224,Vlookups!O:P,2,FALSE)</f>
        <v>LOCAL</v>
      </c>
      <c r="C1224" s="5" t="str">
        <f t="shared" si="427"/>
        <v>E</v>
      </c>
      <c r="D1224" s="5" t="str">
        <f t="shared" si="428"/>
        <v>11</v>
      </c>
      <c r="E1224" s="5" t="str">
        <f t="shared" si="429"/>
        <v>62--</v>
      </c>
      <c r="F1224" s="5" t="str">
        <f>VLOOKUP(E1224,Vlookups!K:M,3,FALSE)</f>
        <v>Op Exp</v>
      </c>
      <c r="G1224" s="5" t="str">
        <f t="shared" si="430"/>
        <v>6299</v>
      </c>
      <c r="H1224" s="5" t="str">
        <f t="shared" si="431"/>
        <v>MISC. CONTRACTED SERVICE</v>
      </c>
      <c r="I1224" s="5" t="str">
        <f t="shared" si="432"/>
        <v>030</v>
      </c>
      <c r="J1224" s="5" t="str">
        <f>VLOOKUP(I1224,Vlookups!A:D,2,FALSE)</f>
        <v>COLLEGE STATION ELEMENTARY</v>
      </c>
      <c r="K1224" s="5" t="str">
        <f>VLOOKUP(I1224,Vlookups!A:D,3,FALSE)</f>
        <v>COLLEGE STATION K8</v>
      </c>
      <c r="L1224" s="5" t="str">
        <f t="shared" si="433"/>
        <v>25</v>
      </c>
      <c r="M1224" s="5" t="str">
        <f t="shared" si="434"/>
        <v>850</v>
      </c>
      <c r="N1224" s="5" t="str">
        <f>VLOOKUP(M1224,Vlookups!G:I,2,FALSE)</f>
        <v>DEPUTY SUPT ACADEMICS/STU SERV</v>
      </c>
      <c r="O1224" s="5" t="str">
        <f>VLOOKUP(M1224,Vlookups!G:I,3,FALSE)</f>
        <v>DSASS</v>
      </c>
      <c r="P1224" s="6">
        <f t="shared" si="435"/>
        <v>0</v>
      </c>
      <c r="Q1224" s="6">
        <f t="shared" si="436"/>
        <v>0</v>
      </c>
      <c r="R1224" s="6">
        <f t="shared" si="437"/>
        <v>0</v>
      </c>
      <c r="S1224" s="6">
        <f t="shared" si="438"/>
        <v>3700</v>
      </c>
      <c r="T1224" s="6">
        <f t="shared" si="439"/>
        <v>3700</v>
      </c>
      <c r="U1224" t="s">
        <v>1267</v>
      </c>
      <c r="V1224" t="s">
        <v>49</v>
      </c>
      <c r="W1224" s="2">
        <v>0</v>
      </c>
      <c r="X1224" s="2">
        <v>0</v>
      </c>
      <c r="Y1224" s="2">
        <v>0</v>
      </c>
      <c r="Z1224" s="2">
        <v>0</v>
      </c>
      <c r="AA1224" s="2">
        <v>3700</v>
      </c>
      <c r="AB1224" s="2">
        <v>3700</v>
      </c>
    </row>
    <row r="1225" spans="1:28">
      <c r="A1225" s="5" t="str">
        <f t="shared" si="426"/>
        <v>420</v>
      </c>
      <c r="B1225" s="5" t="str">
        <f>VLOOKUP(A1225,Vlookups!O:P,2,FALSE)</f>
        <v>LOCAL</v>
      </c>
      <c r="C1225" s="5" t="str">
        <f t="shared" si="427"/>
        <v>E</v>
      </c>
      <c r="D1225" s="5" t="str">
        <f t="shared" si="428"/>
        <v>11</v>
      </c>
      <c r="E1225" s="5" t="str">
        <f t="shared" si="429"/>
        <v>62--</v>
      </c>
      <c r="F1225" s="5" t="str">
        <f>VLOOKUP(E1225,Vlookups!K:M,3,FALSE)</f>
        <v>Op Exp</v>
      </c>
      <c r="G1225" s="5" t="str">
        <f t="shared" si="430"/>
        <v>6299</v>
      </c>
      <c r="H1225" s="5" t="str">
        <f t="shared" si="431"/>
        <v>MISC. CONTRACTED SERVICE</v>
      </c>
      <c r="I1225" s="5" t="str">
        <f t="shared" si="432"/>
        <v>031</v>
      </c>
      <c r="J1225" s="5" t="str">
        <f>VLOOKUP(I1225,Vlookups!A:D,2,FALSE)</f>
        <v>COLLEGE STATION MIDDLE SCHOOL</v>
      </c>
      <c r="K1225" s="5" t="str">
        <f>VLOOKUP(I1225,Vlookups!A:D,3,FALSE)</f>
        <v>COLLEGE STATION K8</v>
      </c>
      <c r="L1225" s="5" t="str">
        <f t="shared" si="433"/>
        <v>11</v>
      </c>
      <c r="M1225" s="5" t="str">
        <f t="shared" si="434"/>
        <v>858</v>
      </c>
      <c r="N1225" s="5" t="str">
        <f>VLOOKUP(M1225,Vlookups!G:I,2,FALSE)</f>
        <v>FINE ARTS</v>
      </c>
      <c r="O1225" s="5" t="str">
        <f>VLOOKUP(M1225,Vlookups!G:I,3,FALSE)</f>
        <v>DSASS</v>
      </c>
      <c r="P1225" s="6">
        <f t="shared" si="435"/>
        <v>95</v>
      </c>
      <c r="Q1225" s="6">
        <f t="shared" si="436"/>
        <v>95</v>
      </c>
      <c r="R1225" s="6">
        <f t="shared" si="437"/>
        <v>0</v>
      </c>
      <c r="S1225" s="6">
        <f t="shared" si="438"/>
        <v>0</v>
      </c>
      <c r="T1225" s="6">
        <f t="shared" si="439"/>
        <v>-95</v>
      </c>
      <c r="U1225" t="s">
        <v>1268</v>
      </c>
      <c r="V1225" t="s">
        <v>49</v>
      </c>
      <c r="W1225" s="2">
        <v>95</v>
      </c>
      <c r="X1225" s="2">
        <v>95</v>
      </c>
      <c r="Y1225" s="2">
        <v>0</v>
      </c>
      <c r="Z1225" s="2">
        <v>0</v>
      </c>
      <c r="AA1225" s="2">
        <v>0</v>
      </c>
      <c r="AB1225" s="3">
        <v>-95</v>
      </c>
    </row>
    <row r="1226" spans="1:28">
      <c r="A1226" s="5" t="str">
        <f t="shared" si="426"/>
        <v>420</v>
      </c>
      <c r="B1226" s="5" t="str">
        <f>VLOOKUP(A1226,Vlookups!O:P,2,FALSE)</f>
        <v>LOCAL</v>
      </c>
      <c r="C1226" s="5" t="str">
        <f t="shared" si="427"/>
        <v>E</v>
      </c>
      <c r="D1226" s="5" t="str">
        <f t="shared" si="428"/>
        <v>11</v>
      </c>
      <c r="E1226" s="5" t="str">
        <f t="shared" si="429"/>
        <v>62--</v>
      </c>
      <c r="F1226" s="5" t="str">
        <f>VLOOKUP(E1226,Vlookups!K:M,3,FALSE)</f>
        <v>Op Exp</v>
      </c>
      <c r="G1226" s="5" t="str">
        <f t="shared" si="430"/>
        <v>6299</v>
      </c>
      <c r="H1226" s="5" t="str">
        <f t="shared" si="431"/>
        <v>MISC. CONTRACTED SERVICE</v>
      </c>
      <c r="I1226" s="5" t="str">
        <f t="shared" si="432"/>
        <v>031</v>
      </c>
      <c r="J1226" s="5" t="str">
        <f>VLOOKUP(I1226,Vlookups!A:D,2,FALSE)</f>
        <v>COLLEGE STATION MIDDLE SCHOOL</v>
      </c>
      <c r="K1226" s="5" t="str">
        <f>VLOOKUP(I1226,Vlookups!A:D,3,FALSE)</f>
        <v>COLLEGE STATION K8</v>
      </c>
      <c r="L1226" s="5" t="str">
        <f t="shared" si="433"/>
        <v>25</v>
      </c>
      <c r="M1226" s="5" t="str">
        <f t="shared" si="434"/>
        <v>850</v>
      </c>
      <c r="N1226" s="5" t="str">
        <f>VLOOKUP(M1226,Vlookups!G:I,2,FALSE)</f>
        <v>DEPUTY SUPT ACADEMICS/STU SERV</v>
      </c>
      <c r="O1226" s="5" t="str">
        <f>VLOOKUP(M1226,Vlookups!G:I,3,FALSE)</f>
        <v>DSASS</v>
      </c>
      <c r="P1226" s="6">
        <f t="shared" si="435"/>
        <v>0</v>
      </c>
      <c r="Q1226" s="6">
        <f t="shared" si="436"/>
        <v>0</v>
      </c>
      <c r="R1226" s="6">
        <f t="shared" si="437"/>
        <v>0</v>
      </c>
      <c r="S1226" s="6">
        <f t="shared" si="438"/>
        <v>3700</v>
      </c>
      <c r="T1226" s="6">
        <f t="shared" si="439"/>
        <v>3700</v>
      </c>
      <c r="U1226" t="s">
        <v>1269</v>
      </c>
      <c r="V1226" t="s">
        <v>49</v>
      </c>
      <c r="W1226" s="2">
        <v>0</v>
      </c>
      <c r="X1226" s="2">
        <v>0</v>
      </c>
      <c r="Y1226" s="2">
        <v>0</v>
      </c>
      <c r="Z1226" s="2">
        <v>0</v>
      </c>
      <c r="AA1226" s="2">
        <v>3700</v>
      </c>
      <c r="AB1226" s="2">
        <v>3700</v>
      </c>
    </row>
    <row r="1227" spans="1:28">
      <c r="A1227" s="5" t="str">
        <f t="shared" si="426"/>
        <v>420</v>
      </c>
      <c r="B1227" s="5" t="str">
        <f>VLOOKUP(A1227,Vlookups!O:P,2,FALSE)</f>
        <v>LOCAL</v>
      </c>
      <c r="C1227" s="5" t="str">
        <f t="shared" si="427"/>
        <v>E</v>
      </c>
      <c r="D1227" s="5" t="str">
        <f t="shared" si="428"/>
        <v>11</v>
      </c>
      <c r="E1227" s="5" t="str">
        <f t="shared" si="429"/>
        <v>62--</v>
      </c>
      <c r="F1227" s="5" t="str">
        <f>VLOOKUP(E1227,Vlookups!K:M,3,FALSE)</f>
        <v>Op Exp</v>
      </c>
      <c r="G1227" s="5" t="str">
        <f t="shared" si="430"/>
        <v>6299</v>
      </c>
      <c r="H1227" s="5" t="str">
        <f t="shared" si="431"/>
        <v>MISC. CONTRACTED SERVICE</v>
      </c>
      <c r="I1227" s="5" t="str">
        <f t="shared" si="432"/>
        <v>032</v>
      </c>
      <c r="J1227" s="5" t="str">
        <f>VLOOKUP(I1227,Vlookups!A:D,2,FALSE)</f>
        <v>LANCASTER HS</v>
      </c>
      <c r="K1227" s="5" t="str">
        <f>VLOOKUP(I1227,Vlookups!A:D,3,FALSE)</f>
        <v>LANCASTER HS</v>
      </c>
      <c r="L1227" s="5" t="str">
        <f t="shared" si="433"/>
        <v>11</v>
      </c>
      <c r="M1227" s="5" t="str">
        <f t="shared" si="434"/>
        <v>850</v>
      </c>
      <c r="N1227" s="5" t="str">
        <f>VLOOKUP(M1227,Vlookups!G:I,2,FALSE)</f>
        <v>DEPUTY SUPT ACADEMICS/STU SERV</v>
      </c>
      <c r="O1227" s="5" t="str">
        <f>VLOOKUP(M1227,Vlookups!G:I,3,FALSE)</f>
        <v>DSASS</v>
      </c>
      <c r="P1227" s="6">
        <f t="shared" si="435"/>
        <v>0</v>
      </c>
      <c r="Q1227" s="6">
        <f t="shared" si="436"/>
        <v>0</v>
      </c>
      <c r="R1227" s="6">
        <f t="shared" si="437"/>
        <v>2203.75</v>
      </c>
      <c r="S1227" s="6">
        <f t="shared" si="438"/>
        <v>0</v>
      </c>
      <c r="T1227" s="6">
        <f t="shared" si="439"/>
        <v>0</v>
      </c>
      <c r="U1227" t="s">
        <v>1270</v>
      </c>
      <c r="V1227" t="s">
        <v>49</v>
      </c>
      <c r="W1227" s="2">
        <v>0</v>
      </c>
      <c r="X1227" s="2">
        <v>0</v>
      </c>
      <c r="Y1227" s="2">
        <v>2203.75</v>
      </c>
      <c r="Z1227" s="3">
        <v>-2203.75</v>
      </c>
      <c r="AA1227" s="2">
        <v>0</v>
      </c>
      <c r="AB1227" s="2">
        <v>0</v>
      </c>
    </row>
    <row r="1228" spans="1:28">
      <c r="A1228" s="5" t="str">
        <f t="shared" si="426"/>
        <v>420</v>
      </c>
      <c r="B1228" s="5" t="str">
        <f>VLOOKUP(A1228,Vlookups!O:P,2,FALSE)</f>
        <v>LOCAL</v>
      </c>
      <c r="C1228" s="5" t="str">
        <f t="shared" si="427"/>
        <v>E</v>
      </c>
      <c r="D1228" s="5" t="str">
        <f t="shared" si="428"/>
        <v>11</v>
      </c>
      <c r="E1228" s="5" t="str">
        <f t="shared" si="429"/>
        <v>62--</v>
      </c>
      <c r="F1228" s="5" t="str">
        <f>VLOOKUP(E1228,Vlookups!K:M,3,FALSE)</f>
        <v>Op Exp</v>
      </c>
      <c r="G1228" s="5" t="str">
        <f t="shared" si="430"/>
        <v>6299</v>
      </c>
      <c r="H1228" s="5" t="str">
        <f t="shared" si="431"/>
        <v>MISC. CONTRACTED SERVICE</v>
      </c>
      <c r="I1228" s="5" t="str">
        <f t="shared" si="432"/>
        <v>032</v>
      </c>
      <c r="J1228" s="5" t="str">
        <f>VLOOKUP(I1228,Vlookups!A:D,2,FALSE)</f>
        <v>LANCASTER HS</v>
      </c>
      <c r="K1228" s="5" t="str">
        <f>VLOOKUP(I1228,Vlookups!A:D,3,FALSE)</f>
        <v>LANCASTER HS</v>
      </c>
      <c r="L1228" s="5" t="str">
        <f t="shared" si="433"/>
        <v>22</v>
      </c>
      <c r="M1228" s="5" t="str">
        <f t="shared" si="434"/>
        <v>850</v>
      </c>
      <c r="N1228" s="5" t="str">
        <f>VLOOKUP(M1228,Vlookups!G:I,2,FALSE)</f>
        <v>DEPUTY SUPT ACADEMICS/STU SERV</v>
      </c>
      <c r="O1228" s="5" t="str">
        <f>VLOOKUP(M1228,Vlookups!G:I,3,FALSE)</f>
        <v>DSASS</v>
      </c>
      <c r="P1228" s="6">
        <f t="shared" si="435"/>
        <v>0</v>
      </c>
      <c r="Q1228" s="6">
        <f t="shared" si="436"/>
        <v>0</v>
      </c>
      <c r="R1228" s="6">
        <f t="shared" si="437"/>
        <v>0</v>
      </c>
      <c r="S1228" s="6">
        <f t="shared" si="438"/>
        <v>500</v>
      </c>
      <c r="T1228" s="6">
        <f t="shared" si="439"/>
        <v>500</v>
      </c>
      <c r="U1228" t="s">
        <v>1271</v>
      </c>
      <c r="V1228" t="s">
        <v>49</v>
      </c>
      <c r="W1228" s="2">
        <v>0</v>
      </c>
      <c r="X1228" s="2">
        <v>0</v>
      </c>
      <c r="Y1228" s="2">
        <v>0</v>
      </c>
      <c r="Z1228" s="2">
        <v>0</v>
      </c>
      <c r="AA1228" s="2">
        <v>500</v>
      </c>
      <c r="AB1228" s="2">
        <v>500</v>
      </c>
    </row>
    <row r="1229" spans="1:28">
      <c r="A1229" s="5" t="str">
        <f t="shared" si="426"/>
        <v>420</v>
      </c>
      <c r="B1229" s="5" t="str">
        <f>VLOOKUP(A1229,Vlookups!O:P,2,FALSE)</f>
        <v>LOCAL</v>
      </c>
      <c r="C1229" s="5" t="str">
        <f t="shared" si="427"/>
        <v>E</v>
      </c>
      <c r="D1229" s="5" t="str">
        <f t="shared" si="428"/>
        <v>11</v>
      </c>
      <c r="E1229" s="5" t="str">
        <f t="shared" si="429"/>
        <v>62--</v>
      </c>
      <c r="F1229" s="5" t="str">
        <f>VLOOKUP(E1229,Vlookups!K:M,3,FALSE)</f>
        <v>Op Exp</v>
      </c>
      <c r="G1229" s="5" t="str">
        <f t="shared" si="430"/>
        <v>6299</v>
      </c>
      <c r="H1229" s="5" t="str">
        <f t="shared" si="431"/>
        <v>MISC. CONTRACTED SERVICE</v>
      </c>
      <c r="I1229" s="5" t="str">
        <f t="shared" si="432"/>
        <v>033</v>
      </c>
      <c r="J1229" s="5" t="str">
        <f>VLOOKUP(I1229,Vlookups!A:D,2,FALSE)</f>
        <v>WINDMILL LAKES HS</v>
      </c>
      <c r="K1229" s="5" t="str">
        <f>VLOOKUP(I1229,Vlookups!A:D,3,FALSE)</f>
        <v>WINDMILL LAKES HS</v>
      </c>
      <c r="L1229" s="5" t="str">
        <f t="shared" si="433"/>
        <v>11</v>
      </c>
      <c r="M1229" s="5" t="str">
        <f t="shared" si="434"/>
        <v>850</v>
      </c>
      <c r="N1229" s="5" t="str">
        <f>VLOOKUP(M1229,Vlookups!G:I,2,FALSE)</f>
        <v>DEPUTY SUPT ACADEMICS/STU SERV</v>
      </c>
      <c r="O1229" s="5" t="str">
        <f>VLOOKUP(M1229,Vlookups!G:I,3,FALSE)</f>
        <v>DSASS</v>
      </c>
      <c r="P1229" s="6">
        <f t="shared" si="435"/>
        <v>0</v>
      </c>
      <c r="Q1229" s="6">
        <f t="shared" si="436"/>
        <v>0</v>
      </c>
      <c r="R1229" s="6">
        <f t="shared" si="437"/>
        <v>8868.75</v>
      </c>
      <c r="S1229" s="6">
        <f t="shared" si="438"/>
        <v>0</v>
      </c>
      <c r="T1229" s="6">
        <f t="shared" si="439"/>
        <v>0</v>
      </c>
      <c r="U1229" t="s">
        <v>1272</v>
      </c>
      <c r="V1229" t="s">
        <v>49</v>
      </c>
      <c r="W1229" s="2">
        <v>0</v>
      </c>
      <c r="X1229" s="2">
        <v>0</v>
      </c>
      <c r="Y1229" s="2">
        <v>8868.75</v>
      </c>
      <c r="Z1229" s="3">
        <v>-8868.75</v>
      </c>
      <c r="AA1229" s="2">
        <v>0</v>
      </c>
      <c r="AB1229" s="2">
        <v>0</v>
      </c>
    </row>
    <row r="1230" spans="1:28">
      <c r="A1230" s="5" t="str">
        <f t="shared" si="426"/>
        <v>420</v>
      </c>
      <c r="B1230" s="5" t="str">
        <f>VLOOKUP(A1230,Vlookups!O:P,2,FALSE)</f>
        <v>LOCAL</v>
      </c>
      <c r="C1230" s="5" t="str">
        <f t="shared" si="427"/>
        <v>E</v>
      </c>
      <c r="D1230" s="5" t="str">
        <f t="shared" si="428"/>
        <v>11</v>
      </c>
      <c r="E1230" s="5" t="str">
        <f t="shared" si="429"/>
        <v>62--</v>
      </c>
      <c r="F1230" s="5" t="str">
        <f>VLOOKUP(E1230,Vlookups!K:M,3,FALSE)</f>
        <v>Op Exp</v>
      </c>
      <c r="G1230" s="5" t="str">
        <f t="shared" si="430"/>
        <v>6299</v>
      </c>
      <c r="H1230" s="5" t="str">
        <f t="shared" si="431"/>
        <v>MISC. CONTRACTED SERVICE</v>
      </c>
      <c r="I1230" s="5" t="str">
        <f t="shared" si="432"/>
        <v>033</v>
      </c>
      <c r="J1230" s="5" t="str">
        <f>VLOOKUP(I1230,Vlookups!A:D,2,FALSE)</f>
        <v>WINDMILL LAKES HS</v>
      </c>
      <c r="K1230" s="5" t="str">
        <f>VLOOKUP(I1230,Vlookups!A:D,3,FALSE)</f>
        <v>WINDMILL LAKES HS</v>
      </c>
      <c r="L1230" s="5" t="str">
        <f t="shared" si="433"/>
        <v>22</v>
      </c>
      <c r="M1230" s="5" t="str">
        <f t="shared" si="434"/>
        <v>850</v>
      </c>
      <c r="N1230" s="5" t="str">
        <f>VLOOKUP(M1230,Vlookups!G:I,2,FALSE)</f>
        <v>DEPUTY SUPT ACADEMICS/STU SERV</v>
      </c>
      <c r="O1230" s="5" t="str">
        <f>VLOOKUP(M1230,Vlookups!G:I,3,FALSE)</f>
        <v>DSASS</v>
      </c>
      <c r="P1230" s="6">
        <f t="shared" si="435"/>
        <v>0</v>
      </c>
      <c r="Q1230" s="6">
        <f t="shared" si="436"/>
        <v>0</v>
      </c>
      <c r="R1230" s="6">
        <f t="shared" si="437"/>
        <v>0</v>
      </c>
      <c r="S1230" s="6">
        <f t="shared" si="438"/>
        <v>500</v>
      </c>
      <c r="T1230" s="6">
        <f t="shared" si="439"/>
        <v>500</v>
      </c>
      <c r="U1230" t="s">
        <v>1273</v>
      </c>
      <c r="V1230" t="s">
        <v>49</v>
      </c>
      <c r="W1230" s="2">
        <v>0</v>
      </c>
      <c r="X1230" s="2">
        <v>0</v>
      </c>
      <c r="Y1230" s="2">
        <v>0</v>
      </c>
      <c r="Z1230" s="2">
        <v>0</v>
      </c>
      <c r="AA1230" s="2">
        <v>500</v>
      </c>
      <c r="AB1230" s="2">
        <v>500</v>
      </c>
    </row>
    <row r="1231" spans="1:28">
      <c r="A1231" s="5" t="str">
        <f t="shared" si="426"/>
        <v>420</v>
      </c>
      <c r="B1231" s="5" t="str">
        <f>VLOOKUP(A1231,Vlookups!O:P,2,FALSE)</f>
        <v>LOCAL</v>
      </c>
      <c r="C1231" s="5" t="str">
        <f t="shared" si="427"/>
        <v>E</v>
      </c>
      <c r="D1231" s="5" t="str">
        <f t="shared" si="428"/>
        <v>11</v>
      </c>
      <c r="E1231" s="5" t="str">
        <f t="shared" si="429"/>
        <v>62--</v>
      </c>
      <c r="F1231" s="5" t="str">
        <f>VLOOKUP(E1231,Vlookups!K:M,3,FALSE)</f>
        <v>Op Exp</v>
      </c>
      <c r="G1231" s="5" t="str">
        <f t="shared" si="430"/>
        <v>6299</v>
      </c>
      <c r="H1231" s="5" t="str">
        <f t="shared" si="431"/>
        <v>MISC. CONTRACTED SERVICE</v>
      </c>
      <c r="I1231" s="5" t="str">
        <f t="shared" si="432"/>
        <v>034</v>
      </c>
      <c r="J1231" s="5" t="str">
        <f>VLOOKUP(I1231,Vlookups!A:D,2,FALSE)</f>
        <v>AGGIELAND HIGH SCHOOL</v>
      </c>
      <c r="K1231" s="5" t="str">
        <f>VLOOKUP(I1231,Vlookups!A:D,3,FALSE)</f>
        <v>AGGIELAND HS</v>
      </c>
      <c r="L1231" s="5" t="str">
        <f t="shared" si="433"/>
        <v>11</v>
      </c>
      <c r="M1231" s="5" t="str">
        <f t="shared" si="434"/>
        <v>850</v>
      </c>
      <c r="N1231" s="5" t="str">
        <f>VLOOKUP(M1231,Vlookups!G:I,2,FALSE)</f>
        <v>DEPUTY SUPT ACADEMICS/STU SERV</v>
      </c>
      <c r="O1231" s="5" t="str">
        <f>VLOOKUP(M1231,Vlookups!G:I,3,FALSE)</f>
        <v>DSASS</v>
      </c>
      <c r="P1231" s="6">
        <f t="shared" si="435"/>
        <v>0</v>
      </c>
      <c r="Q1231" s="6">
        <f t="shared" si="436"/>
        <v>0</v>
      </c>
      <c r="R1231" s="6">
        <f t="shared" si="437"/>
        <v>53481.25</v>
      </c>
      <c r="S1231" s="6">
        <f t="shared" si="438"/>
        <v>0</v>
      </c>
      <c r="T1231" s="6">
        <f t="shared" si="439"/>
        <v>0</v>
      </c>
      <c r="U1231" t="s">
        <v>1274</v>
      </c>
      <c r="V1231" t="s">
        <v>49</v>
      </c>
      <c r="W1231" s="2">
        <v>0</v>
      </c>
      <c r="X1231" s="2">
        <v>0</v>
      </c>
      <c r="Y1231" s="2">
        <v>53481.25</v>
      </c>
      <c r="Z1231" s="3">
        <v>-53481.25</v>
      </c>
      <c r="AA1231" s="2">
        <v>0</v>
      </c>
      <c r="AB1231" s="2">
        <v>0</v>
      </c>
    </row>
    <row r="1232" spans="1:28">
      <c r="A1232" s="5" t="str">
        <f t="shared" si="426"/>
        <v>420</v>
      </c>
      <c r="B1232" s="5" t="str">
        <f>VLOOKUP(A1232,Vlookups!O:P,2,FALSE)</f>
        <v>LOCAL</v>
      </c>
      <c r="C1232" s="5" t="str">
        <f t="shared" si="427"/>
        <v>E</v>
      </c>
      <c r="D1232" s="5" t="str">
        <f t="shared" si="428"/>
        <v>11</v>
      </c>
      <c r="E1232" s="5" t="str">
        <f t="shared" si="429"/>
        <v>62--</v>
      </c>
      <c r="F1232" s="5" t="str">
        <f>VLOOKUP(E1232,Vlookups!K:M,3,FALSE)</f>
        <v>Op Exp</v>
      </c>
      <c r="G1232" s="5" t="str">
        <f t="shared" si="430"/>
        <v>6299</v>
      </c>
      <c r="H1232" s="5" t="str">
        <f t="shared" si="431"/>
        <v>MISC. CONTRACTED SERVICE</v>
      </c>
      <c r="I1232" s="5" t="str">
        <f t="shared" si="432"/>
        <v>034</v>
      </c>
      <c r="J1232" s="5" t="str">
        <f>VLOOKUP(I1232,Vlookups!A:D,2,FALSE)</f>
        <v>AGGIELAND HIGH SCHOOL</v>
      </c>
      <c r="K1232" s="5" t="str">
        <f>VLOOKUP(I1232,Vlookups!A:D,3,FALSE)</f>
        <v>AGGIELAND HS</v>
      </c>
      <c r="L1232" s="5" t="str">
        <f t="shared" si="433"/>
        <v>11</v>
      </c>
      <c r="M1232" s="5" t="str">
        <f t="shared" si="434"/>
        <v>858</v>
      </c>
      <c r="N1232" s="5" t="str">
        <f>VLOOKUP(M1232,Vlookups!G:I,2,FALSE)</f>
        <v>FINE ARTS</v>
      </c>
      <c r="O1232" s="5" t="str">
        <f>VLOOKUP(M1232,Vlookups!G:I,3,FALSE)</f>
        <v>DSASS</v>
      </c>
      <c r="P1232" s="6">
        <f t="shared" si="435"/>
        <v>2817.5</v>
      </c>
      <c r="Q1232" s="6">
        <f t="shared" si="436"/>
        <v>2487.5</v>
      </c>
      <c r="R1232" s="6">
        <f t="shared" si="437"/>
        <v>330</v>
      </c>
      <c r="S1232" s="6">
        <f t="shared" si="438"/>
        <v>0</v>
      </c>
      <c r="T1232" s="6">
        <f t="shared" si="439"/>
        <v>-2817.5</v>
      </c>
      <c r="U1232" t="s">
        <v>1275</v>
      </c>
      <c r="V1232" t="s">
        <v>49</v>
      </c>
      <c r="W1232" s="2">
        <v>2817.5</v>
      </c>
      <c r="X1232" s="2">
        <v>2487.5</v>
      </c>
      <c r="Y1232" s="2">
        <v>330</v>
      </c>
      <c r="Z1232" s="2">
        <v>0</v>
      </c>
      <c r="AA1232" s="2">
        <v>0</v>
      </c>
      <c r="AB1232" s="3">
        <v>-2817.5</v>
      </c>
    </row>
    <row r="1233" spans="1:28">
      <c r="A1233" s="5" t="str">
        <f t="shared" si="426"/>
        <v>420</v>
      </c>
      <c r="B1233" s="5" t="str">
        <f>VLOOKUP(A1233,Vlookups!O:P,2,FALSE)</f>
        <v>LOCAL</v>
      </c>
      <c r="C1233" s="5" t="str">
        <f t="shared" si="427"/>
        <v>E</v>
      </c>
      <c r="D1233" s="5" t="str">
        <f t="shared" si="428"/>
        <v>11</v>
      </c>
      <c r="E1233" s="5" t="str">
        <f t="shared" si="429"/>
        <v>62--</v>
      </c>
      <c r="F1233" s="5" t="str">
        <f>VLOOKUP(E1233,Vlookups!K:M,3,FALSE)</f>
        <v>Op Exp</v>
      </c>
      <c r="G1233" s="5" t="str">
        <f t="shared" si="430"/>
        <v>6299</v>
      </c>
      <c r="H1233" s="5" t="str">
        <f t="shared" si="431"/>
        <v>MISC. CONTRACTED SERVICE</v>
      </c>
      <c r="I1233" s="5" t="str">
        <f t="shared" si="432"/>
        <v>034</v>
      </c>
      <c r="J1233" s="5" t="str">
        <f>VLOOKUP(I1233,Vlookups!A:D,2,FALSE)</f>
        <v>AGGIELAND HIGH SCHOOL</v>
      </c>
      <c r="K1233" s="5" t="str">
        <f>VLOOKUP(I1233,Vlookups!A:D,3,FALSE)</f>
        <v>AGGIELAND HS</v>
      </c>
      <c r="L1233" s="5" t="str">
        <f t="shared" si="433"/>
        <v>22</v>
      </c>
      <c r="M1233" s="5" t="str">
        <f t="shared" si="434"/>
        <v>850</v>
      </c>
      <c r="N1233" s="5" t="str">
        <f>VLOOKUP(M1233,Vlookups!G:I,2,FALSE)</f>
        <v>DEPUTY SUPT ACADEMICS/STU SERV</v>
      </c>
      <c r="O1233" s="5" t="str">
        <f>VLOOKUP(M1233,Vlookups!G:I,3,FALSE)</f>
        <v>DSASS</v>
      </c>
      <c r="P1233" s="6">
        <f t="shared" si="435"/>
        <v>0</v>
      </c>
      <c r="Q1233" s="6">
        <f t="shared" si="436"/>
        <v>0</v>
      </c>
      <c r="R1233" s="6">
        <f t="shared" si="437"/>
        <v>0</v>
      </c>
      <c r="S1233" s="6">
        <f t="shared" si="438"/>
        <v>500</v>
      </c>
      <c r="T1233" s="6">
        <f t="shared" si="439"/>
        <v>500</v>
      </c>
      <c r="U1233" t="s">
        <v>1276</v>
      </c>
      <c r="V1233" t="s">
        <v>49</v>
      </c>
      <c r="W1233" s="2">
        <v>0</v>
      </c>
      <c r="X1233" s="2">
        <v>0</v>
      </c>
      <c r="Y1233" s="2">
        <v>0</v>
      </c>
      <c r="Z1233" s="2">
        <v>0</v>
      </c>
      <c r="AA1233" s="2">
        <v>500</v>
      </c>
      <c r="AB1233" s="2">
        <v>500</v>
      </c>
    </row>
    <row r="1234" spans="1:28">
      <c r="A1234" s="5" t="str">
        <f t="shared" si="426"/>
        <v>420</v>
      </c>
      <c r="B1234" s="5" t="str">
        <f>VLOOKUP(A1234,Vlookups!O:P,2,FALSE)</f>
        <v>LOCAL</v>
      </c>
      <c r="C1234" s="5" t="str">
        <f t="shared" si="427"/>
        <v>E</v>
      </c>
      <c r="D1234" s="5" t="str">
        <f t="shared" si="428"/>
        <v>11</v>
      </c>
      <c r="E1234" s="5" t="str">
        <f t="shared" si="429"/>
        <v>62--</v>
      </c>
      <c r="F1234" s="5" t="str">
        <f>VLOOKUP(E1234,Vlookups!K:M,3,FALSE)</f>
        <v>Op Exp</v>
      </c>
      <c r="G1234" s="5" t="str">
        <f t="shared" si="430"/>
        <v>6299</v>
      </c>
      <c r="H1234" s="5" t="str">
        <f t="shared" si="431"/>
        <v>MISC. CONTRACTED SERVICE</v>
      </c>
      <c r="I1234" s="5" t="str">
        <f t="shared" si="432"/>
        <v>035</v>
      </c>
      <c r="J1234" s="5" t="str">
        <f>VLOOKUP(I1234,Vlookups!A:D,2,FALSE)</f>
        <v>Richmond Elementary</v>
      </c>
      <c r="K1234" s="5" t="str">
        <f>VLOOKUP(I1234,Vlookups!A:D,3,FALSE)</f>
        <v>RICHMOND K8</v>
      </c>
      <c r="L1234" s="5" t="str">
        <f t="shared" si="433"/>
        <v>25</v>
      </c>
      <c r="M1234" s="5" t="str">
        <f t="shared" si="434"/>
        <v>850</v>
      </c>
      <c r="N1234" s="5" t="str">
        <f>VLOOKUP(M1234,Vlookups!G:I,2,FALSE)</f>
        <v>DEPUTY SUPT ACADEMICS/STU SERV</v>
      </c>
      <c r="O1234" s="5" t="str">
        <f>VLOOKUP(M1234,Vlookups!G:I,3,FALSE)</f>
        <v>DSASS</v>
      </c>
      <c r="P1234" s="6">
        <f t="shared" si="435"/>
        <v>0</v>
      </c>
      <c r="Q1234" s="6">
        <f t="shared" si="436"/>
        <v>0</v>
      </c>
      <c r="R1234" s="6">
        <f t="shared" si="437"/>
        <v>0</v>
      </c>
      <c r="S1234" s="6">
        <f t="shared" si="438"/>
        <v>2000</v>
      </c>
      <c r="T1234" s="6">
        <f t="shared" si="439"/>
        <v>2000</v>
      </c>
      <c r="U1234" t="s">
        <v>1277</v>
      </c>
      <c r="V1234" t="s">
        <v>49</v>
      </c>
      <c r="W1234" s="2">
        <v>0</v>
      </c>
      <c r="X1234" s="2">
        <v>0</v>
      </c>
      <c r="Y1234" s="2">
        <v>0</v>
      </c>
      <c r="Z1234" s="2">
        <v>0</v>
      </c>
      <c r="AA1234" s="2">
        <v>2000</v>
      </c>
      <c r="AB1234" s="2">
        <v>2000</v>
      </c>
    </row>
    <row r="1235" spans="1:28">
      <c r="A1235" s="5" t="str">
        <f t="shared" si="426"/>
        <v>420</v>
      </c>
      <c r="B1235" s="5" t="str">
        <f>VLOOKUP(A1235,Vlookups!O:P,2,FALSE)</f>
        <v>LOCAL</v>
      </c>
      <c r="C1235" s="5" t="str">
        <f t="shared" si="427"/>
        <v>E</v>
      </c>
      <c r="D1235" s="5" t="str">
        <f t="shared" si="428"/>
        <v>11</v>
      </c>
      <c r="E1235" s="5" t="str">
        <f t="shared" si="429"/>
        <v>62--</v>
      </c>
      <c r="F1235" s="5" t="str">
        <f>VLOOKUP(E1235,Vlookups!K:M,3,FALSE)</f>
        <v>Op Exp</v>
      </c>
      <c r="G1235" s="5" t="str">
        <f t="shared" si="430"/>
        <v>6299</v>
      </c>
      <c r="H1235" s="5" t="str">
        <f t="shared" si="431"/>
        <v>MISC. CONTRACTED SERVICE</v>
      </c>
      <c r="I1235" s="5" t="str">
        <f t="shared" si="432"/>
        <v>036</v>
      </c>
      <c r="J1235" s="5" t="str">
        <f>VLOOKUP(I1235,Vlookups!A:D,2,FALSE)</f>
        <v>Richmond Middle School</v>
      </c>
      <c r="K1235" s="5" t="str">
        <f>VLOOKUP(I1235,Vlookups!A:D,3,FALSE)</f>
        <v>RICHMOND K8</v>
      </c>
      <c r="L1235" s="5" t="str">
        <f t="shared" si="433"/>
        <v>25</v>
      </c>
      <c r="M1235" s="5" t="str">
        <f t="shared" si="434"/>
        <v>850</v>
      </c>
      <c r="N1235" s="5" t="str">
        <f>VLOOKUP(M1235,Vlookups!G:I,2,FALSE)</f>
        <v>DEPUTY SUPT ACADEMICS/STU SERV</v>
      </c>
      <c r="O1235" s="5" t="str">
        <f>VLOOKUP(M1235,Vlookups!G:I,3,FALSE)</f>
        <v>DSASS</v>
      </c>
      <c r="P1235" s="6">
        <f t="shared" si="435"/>
        <v>0</v>
      </c>
      <c r="Q1235" s="6">
        <f t="shared" si="436"/>
        <v>0</v>
      </c>
      <c r="R1235" s="6">
        <f t="shared" si="437"/>
        <v>0</v>
      </c>
      <c r="S1235" s="6">
        <f t="shared" si="438"/>
        <v>2000</v>
      </c>
      <c r="T1235" s="6">
        <f t="shared" si="439"/>
        <v>2000</v>
      </c>
      <c r="U1235" t="s">
        <v>1278</v>
      </c>
      <c r="V1235" t="s">
        <v>49</v>
      </c>
      <c r="W1235" s="2">
        <v>0</v>
      </c>
      <c r="X1235" s="2">
        <v>0</v>
      </c>
      <c r="Y1235" s="2">
        <v>0</v>
      </c>
      <c r="Z1235" s="2">
        <v>0</v>
      </c>
      <c r="AA1235" s="2">
        <v>2000</v>
      </c>
      <c r="AB1235" s="2">
        <v>2000</v>
      </c>
    </row>
    <row r="1236" spans="1:28">
      <c r="A1236" s="5" t="str">
        <f t="shared" si="426"/>
        <v>420</v>
      </c>
      <c r="B1236" s="5" t="str">
        <f>VLOOKUP(A1236,Vlookups!O:P,2,FALSE)</f>
        <v>LOCAL</v>
      </c>
      <c r="C1236" s="5" t="str">
        <f t="shared" si="427"/>
        <v>E</v>
      </c>
      <c r="D1236" s="5" t="str">
        <f t="shared" si="428"/>
        <v>11</v>
      </c>
      <c r="E1236" s="5" t="str">
        <f t="shared" si="429"/>
        <v>62--</v>
      </c>
      <c r="F1236" s="5" t="str">
        <f>VLOOKUP(E1236,Vlookups!K:M,3,FALSE)</f>
        <v>Op Exp</v>
      </c>
      <c r="G1236" s="5" t="str">
        <f t="shared" si="430"/>
        <v>6299</v>
      </c>
      <c r="H1236" s="5" t="str">
        <f t="shared" si="431"/>
        <v>MISC. CONTRACTED SERVICE</v>
      </c>
      <c r="I1236" s="5" t="str">
        <f t="shared" si="432"/>
        <v>037</v>
      </c>
      <c r="J1236" s="5" t="str">
        <f>VLOOKUP(I1236,Vlookups!A:D,2,FALSE)</f>
        <v>Heritage Elementary</v>
      </c>
      <c r="K1236" s="5" t="str">
        <f>VLOOKUP(I1236,Vlookups!A:D,3,FALSE)</f>
        <v>HERITAGE K8</v>
      </c>
      <c r="L1236" s="5" t="str">
        <f t="shared" si="433"/>
        <v>25</v>
      </c>
      <c r="M1236" s="5" t="str">
        <f t="shared" si="434"/>
        <v>850</v>
      </c>
      <c r="N1236" s="5" t="str">
        <f>VLOOKUP(M1236,Vlookups!G:I,2,FALSE)</f>
        <v>DEPUTY SUPT ACADEMICS/STU SERV</v>
      </c>
      <c r="O1236" s="5" t="str">
        <f>VLOOKUP(M1236,Vlookups!G:I,3,FALSE)</f>
        <v>DSASS</v>
      </c>
      <c r="P1236" s="6">
        <f t="shared" si="435"/>
        <v>0</v>
      </c>
      <c r="Q1236" s="6">
        <f t="shared" si="436"/>
        <v>0</v>
      </c>
      <c r="R1236" s="6">
        <f t="shared" si="437"/>
        <v>0</v>
      </c>
      <c r="S1236" s="6">
        <f t="shared" si="438"/>
        <v>5700</v>
      </c>
      <c r="T1236" s="6">
        <f t="shared" si="439"/>
        <v>5700</v>
      </c>
      <c r="U1236" t="s">
        <v>1279</v>
      </c>
      <c r="V1236" t="s">
        <v>49</v>
      </c>
      <c r="W1236" s="2">
        <v>0</v>
      </c>
      <c r="X1236" s="2">
        <v>0</v>
      </c>
      <c r="Y1236" s="2">
        <v>0</v>
      </c>
      <c r="Z1236" s="2">
        <v>0</v>
      </c>
      <c r="AA1236" s="2">
        <v>5700</v>
      </c>
      <c r="AB1236" s="2">
        <v>5700</v>
      </c>
    </row>
    <row r="1237" spans="1:28">
      <c r="A1237" s="5" t="str">
        <f t="shared" si="426"/>
        <v>420</v>
      </c>
      <c r="B1237" s="5" t="str">
        <f>VLOOKUP(A1237,Vlookups!O:P,2,FALSE)</f>
        <v>LOCAL</v>
      </c>
      <c r="C1237" s="5" t="str">
        <f t="shared" si="427"/>
        <v>E</v>
      </c>
      <c r="D1237" s="5" t="str">
        <f t="shared" si="428"/>
        <v>11</v>
      </c>
      <c r="E1237" s="5" t="str">
        <f t="shared" si="429"/>
        <v>62--</v>
      </c>
      <c r="F1237" s="5" t="str">
        <f>VLOOKUP(E1237,Vlookups!K:M,3,FALSE)</f>
        <v>Op Exp</v>
      </c>
      <c r="G1237" s="5" t="str">
        <f t="shared" si="430"/>
        <v>6299</v>
      </c>
      <c r="H1237" s="5" t="str">
        <f t="shared" si="431"/>
        <v>MISC. CONTRACTED SERVICE</v>
      </c>
      <c r="I1237" s="5" t="str">
        <f t="shared" si="432"/>
        <v>038</v>
      </c>
      <c r="J1237" s="5" t="str">
        <f>VLOOKUP(I1237,Vlookups!A:D,2,FALSE)</f>
        <v>Heritage Middle School</v>
      </c>
      <c r="K1237" s="5" t="str">
        <f>VLOOKUP(I1237,Vlookups!A:D,3,FALSE)</f>
        <v>HERITAGE K8</v>
      </c>
      <c r="L1237" s="5" t="str">
        <f t="shared" si="433"/>
        <v>25</v>
      </c>
      <c r="M1237" s="5" t="str">
        <f t="shared" si="434"/>
        <v>850</v>
      </c>
      <c r="N1237" s="5" t="str">
        <f>VLOOKUP(M1237,Vlookups!G:I,2,FALSE)</f>
        <v>DEPUTY SUPT ACADEMICS/STU SERV</v>
      </c>
      <c r="O1237" s="5" t="str">
        <f>VLOOKUP(M1237,Vlookups!G:I,3,FALSE)</f>
        <v>DSASS</v>
      </c>
      <c r="P1237" s="6">
        <f t="shared" si="435"/>
        <v>0</v>
      </c>
      <c r="Q1237" s="6">
        <f t="shared" si="436"/>
        <v>0</v>
      </c>
      <c r="R1237" s="6">
        <f t="shared" si="437"/>
        <v>0</v>
      </c>
      <c r="S1237" s="6">
        <f t="shared" si="438"/>
        <v>5700</v>
      </c>
      <c r="T1237" s="6">
        <f t="shared" si="439"/>
        <v>5700</v>
      </c>
      <c r="U1237" t="s">
        <v>1280</v>
      </c>
      <c r="V1237" t="s">
        <v>49</v>
      </c>
      <c r="W1237" s="2">
        <v>0</v>
      </c>
      <c r="X1237" s="2">
        <v>0</v>
      </c>
      <c r="Y1237" s="2">
        <v>0</v>
      </c>
      <c r="Z1237" s="2">
        <v>0</v>
      </c>
      <c r="AA1237" s="2">
        <v>5700</v>
      </c>
      <c r="AB1237" s="2">
        <v>5700</v>
      </c>
    </row>
    <row r="1238" spans="1:28">
      <c r="A1238" s="5" t="str">
        <f t="shared" si="426"/>
        <v>420</v>
      </c>
      <c r="B1238" s="5" t="str">
        <f>VLOOKUP(A1238,Vlookups!O:P,2,FALSE)</f>
        <v>LOCAL</v>
      </c>
      <c r="C1238" s="5" t="str">
        <f t="shared" si="427"/>
        <v>E</v>
      </c>
      <c r="D1238" s="5" t="str">
        <f t="shared" si="428"/>
        <v>11</v>
      </c>
      <c r="E1238" s="5" t="str">
        <f t="shared" si="429"/>
        <v>62--</v>
      </c>
      <c r="F1238" s="5" t="str">
        <f>VLOOKUP(E1238,Vlookups!K:M,3,FALSE)</f>
        <v>Op Exp</v>
      </c>
      <c r="G1238" s="5" t="str">
        <f t="shared" si="430"/>
        <v>6299</v>
      </c>
      <c r="H1238" s="5" t="str">
        <f t="shared" si="431"/>
        <v>MISC. CONTRACTED SERVICE</v>
      </c>
      <c r="I1238" s="5" t="str">
        <f t="shared" si="432"/>
        <v>039</v>
      </c>
      <c r="J1238" s="5" t="str">
        <f>VLOOKUP(I1238,Vlookups!A:D,2,FALSE)</f>
        <v>Pearland Elementary</v>
      </c>
      <c r="K1238" s="5" t="str">
        <f>VLOOKUP(I1238,Vlookups!A:D,3,FALSE)</f>
        <v>PEARLAND K8</v>
      </c>
      <c r="L1238" s="5" t="str">
        <f t="shared" si="433"/>
        <v>25</v>
      </c>
      <c r="M1238" s="5" t="str">
        <f t="shared" si="434"/>
        <v>850</v>
      </c>
      <c r="N1238" s="5" t="str">
        <f>VLOOKUP(M1238,Vlookups!G:I,2,FALSE)</f>
        <v>DEPUTY SUPT ACADEMICS/STU SERV</v>
      </c>
      <c r="O1238" s="5" t="str">
        <f>VLOOKUP(M1238,Vlookups!G:I,3,FALSE)</f>
        <v>DSASS</v>
      </c>
      <c r="P1238" s="6">
        <f t="shared" si="435"/>
        <v>0</v>
      </c>
      <c r="Q1238" s="6">
        <f t="shared" si="436"/>
        <v>0</v>
      </c>
      <c r="R1238" s="6">
        <f t="shared" si="437"/>
        <v>0</v>
      </c>
      <c r="S1238" s="6">
        <f t="shared" si="438"/>
        <v>5700</v>
      </c>
      <c r="T1238" s="6">
        <f t="shared" si="439"/>
        <v>5700</v>
      </c>
      <c r="U1238" t="s">
        <v>1281</v>
      </c>
      <c r="V1238" t="s">
        <v>49</v>
      </c>
      <c r="W1238" s="2">
        <v>0</v>
      </c>
      <c r="X1238" s="2">
        <v>0</v>
      </c>
      <c r="Y1238" s="2">
        <v>0</v>
      </c>
      <c r="Z1238" s="2">
        <v>0</v>
      </c>
      <c r="AA1238" s="2">
        <v>5700</v>
      </c>
      <c r="AB1238" s="2">
        <v>5700</v>
      </c>
    </row>
    <row r="1239" spans="1:28">
      <c r="A1239" s="5" t="str">
        <f t="shared" si="426"/>
        <v>420</v>
      </c>
      <c r="B1239" s="5" t="str">
        <f>VLOOKUP(A1239,Vlookups!O:P,2,FALSE)</f>
        <v>LOCAL</v>
      </c>
      <c r="C1239" s="5" t="str">
        <f t="shared" si="427"/>
        <v>E</v>
      </c>
      <c r="D1239" s="5" t="str">
        <f t="shared" si="428"/>
        <v>11</v>
      </c>
      <c r="E1239" s="5" t="str">
        <f t="shared" si="429"/>
        <v>62--</v>
      </c>
      <c r="F1239" s="5" t="str">
        <f>VLOOKUP(E1239,Vlookups!K:M,3,FALSE)</f>
        <v>Op Exp</v>
      </c>
      <c r="G1239" s="5" t="str">
        <f t="shared" si="430"/>
        <v>6299</v>
      </c>
      <c r="H1239" s="5" t="str">
        <f t="shared" si="431"/>
        <v>MISC. CONTRACTED SERVICE</v>
      </c>
      <c r="I1239" s="5" t="str">
        <f t="shared" si="432"/>
        <v>040</v>
      </c>
      <c r="J1239" s="5" t="str">
        <f>VLOOKUP(I1239,Vlookups!A:D,2,FALSE)</f>
        <v>Pearland Middle School</v>
      </c>
      <c r="K1239" s="5" t="str">
        <f>VLOOKUP(I1239,Vlookups!A:D,3,FALSE)</f>
        <v>PEARLAND K8</v>
      </c>
      <c r="L1239" s="5" t="str">
        <f t="shared" si="433"/>
        <v>25</v>
      </c>
      <c r="M1239" s="5" t="str">
        <f t="shared" si="434"/>
        <v>850</v>
      </c>
      <c r="N1239" s="5" t="str">
        <f>VLOOKUP(M1239,Vlookups!G:I,2,FALSE)</f>
        <v>DEPUTY SUPT ACADEMICS/STU SERV</v>
      </c>
      <c r="O1239" s="5" t="str">
        <f>VLOOKUP(M1239,Vlookups!G:I,3,FALSE)</f>
        <v>DSASS</v>
      </c>
      <c r="P1239" s="6">
        <f t="shared" si="435"/>
        <v>0</v>
      </c>
      <c r="Q1239" s="6">
        <f t="shared" si="436"/>
        <v>0</v>
      </c>
      <c r="R1239" s="6">
        <f t="shared" si="437"/>
        <v>0</v>
      </c>
      <c r="S1239" s="6">
        <f t="shared" si="438"/>
        <v>5700</v>
      </c>
      <c r="T1239" s="6">
        <f t="shared" si="439"/>
        <v>5700</v>
      </c>
      <c r="U1239" t="s">
        <v>1282</v>
      </c>
      <c r="V1239" t="s">
        <v>49</v>
      </c>
      <c r="W1239" s="2">
        <v>0</v>
      </c>
      <c r="X1239" s="2">
        <v>0</v>
      </c>
      <c r="Y1239" s="2">
        <v>0</v>
      </c>
      <c r="Z1239" s="2">
        <v>0</v>
      </c>
      <c r="AA1239" s="2">
        <v>5700</v>
      </c>
      <c r="AB1239" s="2">
        <v>5700</v>
      </c>
    </row>
    <row r="1240" spans="1:28">
      <c r="A1240" s="5" t="str">
        <f t="shared" si="426"/>
        <v>420</v>
      </c>
      <c r="B1240" s="5" t="str">
        <f>VLOOKUP(A1240,Vlookups!O:P,2,FALSE)</f>
        <v>LOCAL</v>
      </c>
      <c r="C1240" s="5" t="str">
        <f t="shared" si="427"/>
        <v>E</v>
      </c>
      <c r="D1240" s="5" t="str">
        <f t="shared" si="428"/>
        <v>11</v>
      </c>
      <c r="E1240" s="5" t="str">
        <f t="shared" si="429"/>
        <v>62--</v>
      </c>
      <c r="F1240" s="5" t="str">
        <f>VLOOKUP(E1240,Vlookups!K:M,3,FALSE)</f>
        <v>Op Exp</v>
      </c>
      <c r="G1240" s="5" t="str">
        <f t="shared" si="430"/>
        <v>6299</v>
      </c>
      <c r="H1240" s="5" t="str">
        <f t="shared" si="431"/>
        <v>MISC. CONTRACTED SERVICE</v>
      </c>
      <c r="I1240" s="5" t="str">
        <f t="shared" si="432"/>
        <v>041</v>
      </c>
      <c r="J1240" s="5" t="str">
        <f>VLOOKUP(I1240,Vlookups!A:D,2,FALSE)</f>
        <v>BG Rarmiez Middle School</v>
      </c>
      <c r="K1240" s="5" t="str">
        <f>VLOOKUP(I1240,Vlookups!A:D,3,FALSE)</f>
        <v>BG RAMIREZ K8</v>
      </c>
      <c r="L1240" s="5" t="str">
        <f t="shared" si="433"/>
        <v>11</v>
      </c>
      <c r="M1240" s="5" t="str">
        <f t="shared" si="434"/>
        <v>850</v>
      </c>
      <c r="N1240" s="5" t="str">
        <f>VLOOKUP(M1240,Vlookups!G:I,2,FALSE)</f>
        <v>DEPUTY SUPT ACADEMICS/STU SERV</v>
      </c>
      <c r="O1240" s="5" t="str">
        <f>VLOOKUP(M1240,Vlookups!G:I,3,FALSE)</f>
        <v>DSASS</v>
      </c>
      <c r="P1240" s="6">
        <f t="shared" si="435"/>
        <v>385</v>
      </c>
      <c r="Q1240" s="6">
        <f t="shared" si="436"/>
        <v>0</v>
      </c>
      <c r="R1240" s="6">
        <f t="shared" si="437"/>
        <v>0</v>
      </c>
      <c r="S1240" s="6">
        <f t="shared" si="438"/>
        <v>0</v>
      </c>
      <c r="T1240" s="6">
        <f t="shared" si="439"/>
        <v>-385</v>
      </c>
      <c r="U1240" t="s">
        <v>1283</v>
      </c>
      <c r="V1240" t="s">
        <v>49</v>
      </c>
      <c r="W1240" s="2">
        <v>385</v>
      </c>
      <c r="X1240" s="2">
        <v>0</v>
      </c>
      <c r="Y1240" s="2">
        <v>0</v>
      </c>
      <c r="Z1240" s="2">
        <v>385</v>
      </c>
      <c r="AA1240" s="2">
        <v>0</v>
      </c>
      <c r="AB1240" s="3">
        <v>-385</v>
      </c>
    </row>
    <row r="1241" spans="1:28">
      <c r="A1241" s="5" t="str">
        <f t="shared" si="426"/>
        <v>420</v>
      </c>
      <c r="B1241" s="5" t="str">
        <f>VLOOKUP(A1241,Vlookups!O:P,2,FALSE)</f>
        <v>LOCAL</v>
      </c>
      <c r="C1241" s="5" t="str">
        <f t="shared" si="427"/>
        <v>E</v>
      </c>
      <c r="D1241" s="5" t="str">
        <f t="shared" si="428"/>
        <v>11</v>
      </c>
      <c r="E1241" s="5" t="str">
        <f t="shared" si="429"/>
        <v>62--</v>
      </c>
      <c r="F1241" s="5" t="str">
        <f>VLOOKUP(E1241,Vlookups!K:M,3,FALSE)</f>
        <v>Op Exp</v>
      </c>
      <c r="G1241" s="5" t="str">
        <f t="shared" si="430"/>
        <v>6299</v>
      </c>
      <c r="H1241" s="5" t="str">
        <f t="shared" si="431"/>
        <v>MISC. CONTRACTED SERVICE</v>
      </c>
      <c r="I1241" s="5" t="str">
        <f t="shared" si="432"/>
        <v>041</v>
      </c>
      <c r="J1241" s="5" t="str">
        <f>VLOOKUP(I1241,Vlookups!A:D,2,FALSE)</f>
        <v>BG Rarmiez Middle School</v>
      </c>
      <c r="K1241" s="5" t="str">
        <f>VLOOKUP(I1241,Vlookups!A:D,3,FALSE)</f>
        <v>BG RAMIREZ K8</v>
      </c>
      <c r="L1241" s="5" t="str">
        <f t="shared" si="433"/>
        <v>11</v>
      </c>
      <c r="M1241" s="5" t="str">
        <f t="shared" si="434"/>
        <v>858</v>
      </c>
      <c r="N1241" s="5" t="str">
        <f>VLOOKUP(M1241,Vlookups!G:I,2,FALSE)</f>
        <v>FINE ARTS</v>
      </c>
      <c r="O1241" s="5" t="str">
        <f>VLOOKUP(M1241,Vlookups!G:I,3,FALSE)</f>
        <v>DSASS</v>
      </c>
      <c r="P1241" s="6">
        <f t="shared" si="435"/>
        <v>291.26</v>
      </c>
      <c r="Q1241" s="6">
        <f t="shared" si="436"/>
        <v>137.77000000000001</v>
      </c>
      <c r="R1241" s="6">
        <f t="shared" si="437"/>
        <v>153.49</v>
      </c>
      <c r="S1241" s="6">
        <f t="shared" si="438"/>
        <v>0</v>
      </c>
      <c r="T1241" s="6">
        <f t="shared" si="439"/>
        <v>-291.26</v>
      </c>
      <c r="U1241" t="s">
        <v>1284</v>
      </c>
      <c r="V1241" t="s">
        <v>49</v>
      </c>
      <c r="W1241" s="2">
        <v>291.26</v>
      </c>
      <c r="X1241" s="2">
        <v>137.77000000000001</v>
      </c>
      <c r="Y1241" s="2">
        <v>153.49</v>
      </c>
      <c r="Z1241" s="2">
        <v>0</v>
      </c>
      <c r="AA1241" s="2">
        <v>0</v>
      </c>
      <c r="AB1241" s="3">
        <v>-291.26</v>
      </c>
    </row>
    <row r="1242" spans="1:28">
      <c r="A1242" s="5" t="str">
        <f t="shared" si="426"/>
        <v>420</v>
      </c>
      <c r="B1242" s="5" t="str">
        <f>VLOOKUP(A1242,Vlookups!O:P,2,FALSE)</f>
        <v>LOCAL</v>
      </c>
      <c r="C1242" s="5" t="str">
        <f t="shared" si="427"/>
        <v>E</v>
      </c>
      <c r="D1242" s="5" t="str">
        <f t="shared" si="428"/>
        <v>11</v>
      </c>
      <c r="E1242" s="5" t="str">
        <f t="shared" si="429"/>
        <v>62--</v>
      </c>
      <c r="F1242" s="5" t="str">
        <f>VLOOKUP(E1242,Vlookups!K:M,3,FALSE)</f>
        <v>Op Exp</v>
      </c>
      <c r="G1242" s="5" t="str">
        <f t="shared" si="430"/>
        <v>6299</v>
      </c>
      <c r="H1242" s="5" t="str">
        <f t="shared" si="431"/>
        <v>MISC. CONTRACTED SERVICE</v>
      </c>
      <c r="I1242" s="5" t="str">
        <f t="shared" si="432"/>
        <v>041</v>
      </c>
      <c r="J1242" s="5" t="str">
        <f>VLOOKUP(I1242,Vlookups!A:D,2,FALSE)</f>
        <v>BG Rarmiez Middle School</v>
      </c>
      <c r="K1242" s="5" t="str">
        <f>VLOOKUP(I1242,Vlookups!A:D,3,FALSE)</f>
        <v>BG RAMIREZ K8</v>
      </c>
      <c r="L1242" s="5" t="str">
        <f t="shared" si="433"/>
        <v>25</v>
      </c>
      <c r="M1242" s="5" t="str">
        <f t="shared" si="434"/>
        <v>850</v>
      </c>
      <c r="N1242" s="5" t="str">
        <f>VLOOKUP(M1242,Vlookups!G:I,2,FALSE)</f>
        <v>DEPUTY SUPT ACADEMICS/STU SERV</v>
      </c>
      <c r="O1242" s="5" t="str">
        <f>VLOOKUP(M1242,Vlookups!G:I,3,FALSE)</f>
        <v>DSASS</v>
      </c>
      <c r="P1242" s="6">
        <f t="shared" si="435"/>
        <v>0</v>
      </c>
      <c r="Q1242" s="6">
        <f t="shared" si="436"/>
        <v>0</v>
      </c>
      <c r="R1242" s="6">
        <f t="shared" si="437"/>
        <v>0</v>
      </c>
      <c r="S1242" s="6">
        <f t="shared" si="438"/>
        <v>3700</v>
      </c>
      <c r="T1242" s="6">
        <f t="shared" si="439"/>
        <v>3700</v>
      </c>
      <c r="U1242" t="s">
        <v>1285</v>
      </c>
      <c r="V1242" t="s">
        <v>49</v>
      </c>
      <c r="W1242" s="2">
        <v>0</v>
      </c>
      <c r="X1242" s="2">
        <v>0</v>
      </c>
      <c r="Y1242" s="2">
        <v>0</v>
      </c>
      <c r="Z1242" s="2">
        <v>0</v>
      </c>
      <c r="AA1242" s="2">
        <v>3700</v>
      </c>
      <c r="AB1242" s="2">
        <v>3700</v>
      </c>
    </row>
    <row r="1243" spans="1:28">
      <c r="A1243" s="5" t="str">
        <f t="shared" si="426"/>
        <v>420</v>
      </c>
      <c r="B1243" s="5" t="str">
        <f>VLOOKUP(A1243,Vlookups!O:P,2,FALSE)</f>
        <v>LOCAL</v>
      </c>
      <c r="C1243" s="5" t="str">
        <f t="shared" si="427"/>
        <v>E</v>
      </c>
      <c r="D1243" s="5" t="str">
        <f t="shared" si="428"/>
        <v>11</v>
      </c>
      <c r="E1243" s="5" t="str">
        <f t="shared" si="429"/>
        <v>62--</v>
      </c>
      <c r="F1243" s="5" t="str">
        <f>VLOOKUP(E1243,Vlookups!K:M,3,FALSE)</f>
        <v>Op Exp</v>
      </c>
      <c r="G1243" s="5" t="str">
        <f t="shared" si="430"/>
        <v>6299</v>
      </c>
      <c r="H1243" s="5" t="str">
        <f t="shared" si="431"/>
        <v>MISC. CONTRACTED SERVICE</v>
      </c>
      <c r="I1243" s="5" t="str">
        <f t="shared" si="432"/>
        <v>042</v>
      </c>
      <c r="J1243" s="5" t="str">
        <f>VLOOKUP(I1243,Vlookups!A:D,2,FALSE)</f>
        <v>BG Ramirez Elementary</v>
      </c>
      <c r="K1243" s="5" t="str">
        <f>VLOOKUP(I1243,Vlookups!A:D,3,FALSE)</f>
        <v>BG RAMIREZ K8</v>
      </c>
      <c r="L1243" s="5" t="str">
        <f t="shared" si="433"/>
        <v>11</v>
      </c>
      <c r="M1243" s="5" t="str">
        <f t="shared" si="434"/>
        <v>858</v>
      </c>
      <c r="N1243" s="5" t="str">
        <f>VLOOKUP(M1243,Vlookups!G:I,2,FALSE)</f>
        <v>FINE ARTS</v>
      </c>
      <c r="O1243" s="5" t="str">
        <f>VLOOKUP(M1243,Vlookups!G:I,3,FALSE)</f>
        <v>DSASS</v>
      </c>
      <c r="P1243" s="6">
        <f t="shared" si="435"/>
        <v>463.24</v>
      </c>
      <c r="Q1243" s="6">
        <f t="shared" si="436"/>
        <v>279.73</v>
      </c>
      <c r="R1243" s="6">
        <f t="shared" si="437"/>
        <v>183.51</v>
      </c>
      <c r="S1243" s="6">
        <f t="shared" si="438"/>
        <v>0</v>
      </c>
      <c r="T1243" s="6">
        <f t="shared" si="439"/>
        <v>-463.24</v>
      </c>
      <c r="U1243" t="s">
        <v>1286</v>
      </c>
      <c r="V1243" t="s">
        <v>49</v>
      </c>
      <c r="W1243" s="2">
        <v>463.24</v>
      </c>
      <c r="X1243" s="2">
        <v>279.73</v>
      </c>
      <c r="Y1243" s="2">
        <v>183.51</v>
      </c>
      <c r="Z1243" s="2">
        <v>0</v>
      </c>
      <c r="AA1243" s="2">
        <v>0</v>
      </c>
      <c r="AB1243" s="3">
        <v>-463.24</v>
      </c>
    </row>
    <row r="1244" spans="1:28">
      <c r="A1244" s="5" t="str">
        <f t="shared" si="426"/>
        <v>420</v>
      </c>
      <c r="B1244" s="5" t="str">
        <f>VLOOKUP(A1244,Vlookups!O:P,2,FALSE)</f>
        <v>LOCAL</v>
      </c>
      <c r="C1244" s="5" t="str">
        <f t="shared" si="427"/>
        <v>E</v>
      </c>
      <c r="D1244" s="5" t="str">
        <f t="shared" si="428"/>
        <v>11</v>
      </c>
      <c r="E1244" s="5" t="str">
        <f t="shared" si="429"/>
        <v>62--</v>
      </c>
      <c r="F1244" s="5" t="str">
        <f>VLOOKUP(E1244,Vlookups!K:M,3,FALSE)</f>
        <v>Op Exp</v>
      </c>
      <c r="G1244" s="5" t="str">
        <f t="shared" si="430"/>
        <v>6299</v>
      </c>
      <c r="H1244" s="5" t="str">
        <f t="shared" si="431"/>
        <v>MISC. CONTRACTED SERVICE</v>
      </c>
      <c r="I1244" s="5" t="str">
        <f t="shared" si="432"/>
        <v>042</v>
      </c>
      <c r="J1244" s="5" t="str">
        <f>VLOOKUP(I1244,Vlookups!A:D,2,FALSE)</f>
        <v>BG Ramirez Elementary</v>
      </c>
      <c r="K1244" s="5" t="str">
        <f>VLOOKUP(I1244,Vlookups!A:D,3,FALSE)</f>
        <v>BG RAMIREZ K8</v>
      </c>
      <c r="L1244" s="5" t="str">
        <f t="shared" si="433"/>
        <v>25</v>
      </c>
      <c r="M1244" s="5" t="str">
        <f t="shared" si="434"/>
        <v>850</v>
      </c>
      <c r="N1244" s="5" t="str">
        <f>VLOOKUP(M1244,Vlookups!G:I,2,FALSE)</f>
        <v>DEPUTY SUPT ACADEMICS/STU SERV</v>
      </c>
      <c r="O1244" s="5" t="str">
        <f>VLOOKUP(M1244,Vlookups!G:I,3,FALSE)</f>
        <v>DSASS</v>
      </c>
      <c r="P1244" s="6">
        <f t="shared" si="435"/>
        <v>0</v>
      </c>
      <c r="Q1244" s="6">
        <f t="shared" si="436"/>
        <v>0</v>
      </c>
      <c r="R1244" s="6">
        <f t="shared" si="437"/>
        <v>0</v>
      </c>
      <c r="S1244" s="6">
        <f t="shared" si="438"/>
        <v>3700</v>
      </c>
      <c r="T1244" s="6">
        <f t="shared" si="439"/>
        <v>3700</v>
      </c>
      <c r="U1244" t="s">
        <v>1287</v>
      </c>
      <c r="V1244" t="s">
        <v>49</v>
      </c>
      <c r="W1244" s="2">
        <v>0</v>
      </c>
      <c r="X1244" s="2">
        <v>0</v>
      </c>
      <c r="Y1244" s="2">
        <v>0</v>
      </c>
      <c r="Z1244" s="2">
        <v>0</v>
      </c>
      <c r="AA1244" s="2">
        <v>3700</v>
      </c>
      <c r="AB1244" s="2">
        <v>3700</v>
      </c>
    </row>
    <row r="1245" spans="1:28">
      <c r="A1245" s="5" t="str">
        <f t="shared" si="426"/>
        <v>420</v>
      </c>
      <c r="B1245" s="5" t="str">
        <f>VLOOKUP(A1245,Vlookups!O:P,2,FALSE)</f>
        <v>LOCAL</v>
      </c>
      <c r="C1245" s="5" t="str">
        <f t="shared" si="427"/>
        <v>E</v>
      </c>
      <c r="D1245" s="5" t="str">
        <f t="shared" si="428"/>
        <v>11</v>
      </c>
      <c r="E1245" s="5" t="str">
        <f t="shared" si="429"/>
        <v>62--</v>
      </c>
      <c r="F1245" s="5" t="str">
        <f>VLOOKUP(E1245,Vlookups!K:M,3,FALSE)</f>
        <v>Op Exp</v>
      </c>
      <c r="G1245" s="5" t="str">
        <f t="shared" si="430"/>
        <v>6299</v>
      </c>
      <c r="H1245" s="5" t="str">
        <f t="shared" si="431"/>
        <v>MISC. CONTRACTED SERVICE</v>
      </c>
      <c r="I1245" s="5" t="str">
        <f t="shared" si="432"/>
        <v>043</v>
      </c>
      <c r="J1245" s="5" t="str">
        <f>VLOOKUP(I1245,Vlookups!A:D,2,FALSE)</f>
        <v>MSG Ramirez Elementary</v>
      </c>
      <c r="K1245" s="5" t="str">
        <f>VLOOKUP(I1245,Vlookups!A:D,3,FALSE)</f>
        <v>MSG RAMIREZ K8</v>
      </c>
      <c r="L1245" s="5" t="str">
        <f t="shared" si="433"/>
        <v>11</v>
      </c>
      <c r="M1245" s="5" t="str">
        <f t="shared" si="434"/>
        <v>939</v>
      </c>
      <c r="N1245" s="5" t="str">
        <f>VLOOKUP(M1245,Vlookups!G:I,2,FALSE)</f>
        <v>INSTRUCTIONAL MATERIALS</v>
      </c>
      <c r="O1245" s="5" t="str">
        <f>VLOOKUP(M1245,Vlookups!G:I,3,FALSE)</f>
        <v>DSASS</v>
      </c>
      <c r="P1245" s="6">
        <f t="shared" si="435"/>
        <v>2948</v>
      </c>
      <c r="Q1245" s="6">
        <f t="shared" si="436"/>
        <v>0</v>
      </c>
      <c r="R1245" s="6">
        <f t="shared" si="437"/>
        <v>2303.4</v>
      </c>
      <c r="S1245" s="6">
        <f t="shared" si="438"/>
        <v>0</v>
      </c>
      <c r="T1245" s="6">
        <f t="shared" si="439"/>
        <v>-2948</v>
      </c>
      <c r="U1245" t="s">
        <v>1288</v>
      </c>
      <c r="V1245" t="s">
        <v>49</v>
      </c>
      <c r="W1245" s="2">
        <v>2948</v>
      </c>
      <c r="X1245" s="2">
        <v>0</v>
      </c>
      <c r="Y1245" s="2">
        <v>2303.4</v>
      </c>
      <c r="Z1245" s="2">
        <v>644.6</v>
      </c>
      <c r="AA1245" s="2">
        <v>0</v>
      </c>
      <c r="AB1245" s="3">
        <v>-2948</v>
      </c>
    </row>
    <row r="1246" spans="1:28">
      <c r="A1246" s="5" t="str">
        <f t="shared" si="426"/>
        <v>420</v>
      </c>
      <c r="B1246" s="5" t="str">
        <f>VLOOKUP(A1246,Vlookups!O:P,2,FALSE)</f>
        <v>LOCAL</v>
      </c>
      <c r="C1246" s="5" t="str">
        <f t="shared" si="427"/>
        <v>E</v>
      </c>
      <c r="D1246" s="5" t="str">
        <f t="shared" si="428"/>
        <v>11</v>
      </c>
      <c r="E1246" s="5" t="str">
        <f t="shared" si="429"/>
        <v>62--</v>
      </c>
      <c r="F1246" s="5" t="str">
        <f>VLOOKUP(E1246,Vlookups!K:M,3,FALSE)</f>
        <v>Op Exp</v>
      </c>
      <c r="G1246" s="5" t="str">
        <f t="shared" si="430"/>
        <v>6299</v>
      </c>
      <c r="H1246" s="5" t="str">
        <f t="shared" si="431"/>
        <v>MISC. CONTRACTED SERVICE</v>
      </c>
      <c r="I1246" s="5" t="str">
        <f t="shared" si="432"/>
        <v>043</v>
      </c>
      <c r="J1246" s="5" t="str">
        <f>VLOOKUP(I1246,Vlookups!A:D,2,FALSE)</f>
        <v>MSG Ramirez Elementary</v>
      </c>
      <c r="K1246" s="5" t="str">
        <f>VLOOKUP(I1246,Vlookups!A:D,3,FALSE)</f>
        <v>MSG RAMIREZ K8</v>
      </c>
      <c r="L1246" s="5" t="str">
        <f t="shared" si="433"/>
        <v>25</v>
      </c>
      <c r="M1246" s="5" t="str">
        <f t="shared" si="434"/>
        <v>850</v>
      </c>
      <c r="N1246" s="5" t="str">
        <f>VLOOKUP(M1246,Vlookups!G:I,2,FALSE)</f>
        <v>DEPUTY SUPT ACADEMICS/STU SERV</v>
      </c>
      <c r="O1246" s="5" t="str">
        <f>VLOOKUP(M1246,Vlookups!G:I,3,FALSE)</f>
        <v>DSASS</v>
      </c>
      <c r="P1246" s="6">
        <f t="shared" si="435"/>
        <v>6300</v>
      </c>
      <c r="Q1246" s="6">
        <f t="shared" si="436"/>
        <v>0</v>
      </c>
      <c r="R1246" s="6">
        <f t="shared" si="437"/>
        <v>6300</v>
      </c>
      <c r="S1246" s="6">
        <f t="shared" si="438"/>
        <v>3700</v>
      </c>
      <c r="T1246" s="6">
        <f t="shared" si="439"/>
        <v>-2600</v>
      </c>
      <c r="U1246" t="s">
        <v>1289</v>
      </c>
      <c r="V1246" t="s">
        <v>49</v>
      </c>
      <c r="W1246" s="2">
        <v>6300</v>
      </c>
      <c r="X1246" s="2">
        <v>0</v>
      </c>
      <c r="Y1246" s="2">
        <v>6300</v>
      </c>
      <c r="Z1246" s="2">
        <v>0</v>
      </c>
      <c r="AA1246" s="2">
        <v>3700</v>
      </c>
      <c r="AB1246" s="3">
        <v>-2600</v>
      </c>
    </row>
    <row r="1247" spans="1:28">
      <c r="A1247" s="5" t="str">
        <f t="shared" si="426"/>
        <v>420</v>
      </c>
      <c r="B1247" s="5" t="str">
        <f>VLOOKUP(A1247,Vlookups!O:P,2,FALSE)</f>
        <v>LOCAL</v>
      </c>
      <c r="C1247" s="5" t="str">
        <f t="shared" si="427"/>
        <v>E</v>
      </c>
      <c r="D1247" s="5" t="str">
        <f t="shared" si="428"/>
        <v>11</v>
      </c>
      <c r="E1247" s="5" t="str">
        <f t="shared" si="429"/>
        <v>62--</v>
      </c>
      <c r="F1247" s="5" t="str">
        <f>VLOOKUP(E1247,Vlookups!K:M,3,FALSE)</f>
        <v>Op Exp</v>
      </c>
      <c r="G1247" s="5" t="str">
        <f t="shared" si="430"/>
        <v>6299</v>
      </c>
      <c r="H1247" s="5" t="str">
        <f t="shared" si="431"/>
        <v>MISC. CONTRACTED SERVICE</v>
      </c>
      <c r="I1247" s="5" t="str">
        <f t="shared" si="432"/>
        <v>044</v>
      </c>
      <c r="J1247" s="5" t="str">
        <f>VLOOKUP(I1247,Vlookups!A:D,2,FALSE)</f>
        <v>MSG Ramirez Middle School</v>
      </c>
      <c r="K1247" s="5" t="str">
        <f>VLOOKUP(I1247,Vlookups!A:D,3,FALSE)</f>
        <v>MSG RAMIREZ K8</v>
      </c>
      <c r="L1247" s="5" t="str">
        <f t="shared" si="433"/>
        <v>11</v>
      </c>
      <c r="M1247" s="5" t="str">
        <f t="shared" si="434"/>
        <v>939</v>
      </c>
      <c r="N1247" s="5" t="str">
        <f>VLOOKUP(M1247,Vlookups!G:I,2,FALSE)</f>
        <v>INSTRUCTIONAL MATERIALS</v>
      </c>
      <c r="O1247" s="5" t="str">
        <f>VLOOKUP(M1247,Vlookups!G:I,3,FALSE)</f>
        <v>DSASS</v>
      </c>
      <c r="P1247" s="6">
        <f t="shared" si="435"/>
        <v>5000</v>
      </c>
      <c r="Q1247" s="6">
        <f t="shared" si="436"/>
        <v>0</v>
      </c>
      <c r="R1247" s="6">
        <f t="shared" si="437"/>
        <v>1186.5999999999999</v>
      </c>
      <c r="S1247" s="6">
        <f t="shared" si="438"/>
        <v>0</v>
      </c>
      <c r="T1247" s="6">
        <f t="shared" si="439"/>
        <v>-5000</v>
      </c>
      <c r="U1247" t="s">
        <v>1290</v>
      </c>
      <c r="V1247" t="s">
        <v>49</v>
      </c>
      <c r="W1247" s="2">
        <v>5000</v>
      </c>
      <c r="X1247" s="2">
        <v>0</v>
      </c>
      <c r="Y1247" s="2">
        <v>1186.5999999999999</v>
      </c>
      <c r="Z1247" s="2">
        <v>3813.4</v>
      </c>
      <c r="AA1247" s="2">
        <v>0</v>
      </c>
      <c r="AB1247" s="3">
        <v>-5000</v>
      </c>
    </row>
    <row r="1248" spans="1:28">
      <c r="A1248" s="5" t="str">
        <f t="shared" si="426"/>
        <v>420</v>
      </c>
      <c r="B1248" s="5" t="str">
        <f>VLOOKUP(A1248,Vlookups!O:P,2,FALSE)</f>
        <v>LOCAL</v>
      </c>
      <c r="C1248" s="5" t="str">
        <f t="shared" si="427"/>
        <v>E</v>
      </c>
      <c r="D1248" s="5" t="str">
        <f t="shared" si="428"/>
        <v>11</v>
      </c>
      <c r="E1248" s="5" t="str">
        <f t="shared" si="429"/>
        <v>62--</v>
      </c>
      <c r="F1248" s="5" t="str">
        <f>VLOOKUP(E1248,Vlookups!K:M,3,FALSE)</f>
        <v>Op Exp</v>
      </c>
      <c r="G1248" s="5" t="str">
        <f t="shared" si="430"/>
        <v>6299</v>
      </c>
      <c r="H1248" s="5" t="str">
        <f t="shared" si="431"/>
        <v>MISC. CONTRACTED SERVICE</v>
      </c>
      <c r="I1248" s="5" t="str">
        <f t="shared" si="432"/>
        <v>044</v>
      </c>
      <c r="J1248" s="5" t="str">
        <f>VLOOKUP(I1248,Vlookups!A:D,2,FALSE)</f>
        <v>MSG Ramirez Middle School</v>
      </c>
      <c r="K1248" s="5" t="str">
        <f>VLOOKUP(I1248,Vlookups!A:D,3,FALSE)</f>
        <v>MSG RAMIREZ K8</v>
      </c>
      <c r="L1248" s="5" t="str">
        <f t="shared" si="433"/>
        <v>25</v>
      </c>
      <c r="M1248" s="5" t="str">
        <f t="shared" si="434"/>
        <v>850</v>
      </c>
      <c r="N1248" s="5" t="str">
        <f>VLOOKUP(M1248,Vlookups!G:I,2,FALSE)</f>
        <v>DEPUTY SUPT ACADEMICS/STU SERV</v>
      </c>
      <c r="O1248" s="5" t="str">
        <f>VLOOKUP(M1248,Vlookups!G:I,3,FALSE)</f>
        <v>DSASS</v>
      </c>
      <c r="P1248" s="6">
        <f t="shared" si="435"/>
        <v>0</v>
      </c>
      <c r="Q1248" s="6">
        <f t="shared" si="436"/>
        <v>0</v>
      </c>
      <c r="R1248" s="6">
        <f t="shared" si="437"/>
        <v>0</v>
      </c>
      <c r="S1248" s="6">
        <f t="shared" si="438"/>
        <v>3700</v>
      </c>
      <c r="T1248" s="6">
        <f t="shared" si="439"/>
        <v>3700</v>
      </c>
      <c r="U1248" t="s">
        <v>1291</v>
      </c>
      <c r="V1248" t="s">
        <v>49</v>
      </c>
      <c r="W1248" s="2">
        <v>0</v>
      </c>
      <c r="X1248" s="2">
        <v>0</v>
      </c>
      <c r="Y1248" s="2">
        <v>0</v>
      </c>
      <c r="Z1248" s="2">
        <v>0</v>
      </c>
      <c r="AA1248" s="2">
        <v>3700</v>
      </c>
      <c r="AB1248" s="2">
        <v>3700</v>
      </c>
    </row>
    <row r="1249" spans="1:28">
      <c r="A1249" s="5" t="str">
        <f t="shared" si="426"/>
        <v>420</v>
      </c>
      <c r="B1249" s="5" t="str">
        <f>VLOOKUP(A1249,Vlookups!O:P,2,FALSE)</f>
        <v>LOCAL</v>
      </c>
      <c r="C1249" s="5" t="str">
        <f t="shared" si="427"/>
        <v>E</v>
      </c>
      <c r="D1249" s="5" t="str">
        <f t="shared" si="428"/>
        <v>11</v>
      </c>
      <c r="E1249" s="5" t="str">
        <f t="shared" si="429"/>
        <v>62--</v>
      </c>
      <c r="F1249" s="5" t="str">
        <f>VLOOKUP(E1249,Vlookups!K:M,3,FALSE)</f>
        <v>Op Exp</v>
      </c>
      <c r="G1249" s="5" t="str">
        <f t="shared" si="430"/>
        <v>6299</v>
      </c>
      <c r="H1249" s="5" t="str">
        <f t="shared" si="431"/>
        <v>MISC. CONTRACTED SERVICE</v>
      </c>
      <c r="I1249" s="5" t="str">
        <f t="shared" si="432"/>
        <v>045</v>
      </c>
      <c r="J1249" s="5" t="str">
        <f>VLOOKUP(I1249,Vlookups!A:D,2,FALSE)</f>
        <v>Liberty HS</v>
      </c>
      <c r="K1249" s="5" t="str">
        <f>VLOOKUP(I1249,Vlookups!A:D,3,FALSE)</f>
        <v>LIBERTY HS</v>
      </c>
      <c r="L1249" s="5" t="str">
        <f t="shared" si="433"/>
        <v>22</v>
      </c>
      <c r="M1249" s="5" t="str">
        <f t="shared" si="434"/>
        <v>850</v>
      </c>
      <c r="N1249" s="5" t="str">
        <f>VLOOKUP(M1249,Vlookups!G:I,2,FALSE)</f>
        <v>DEPUTY SUPT ACADEMICS/STU SERV</v>
      </c>
      <c r="O1249" s="5" t="str">
        <f>VLOOKUP(M1249,Vlookups!G:I,3,FALSE)</f>
        <v>DSASS</v>
      </c>
      <c r="P1249" s="6">
        <f t="shared" si="435"/>
        <v>0</v>
      </c>
      <c r="Q1249" s="6">
        <f t="shared" si="436"/>
        <v>0</v>
      </c>
      <c r="R1249" s="6">
        <f t="shared" si="437"/>
        <v>0</v>
      </c>
      <c r="S1249" s="6">
        <f t="shared" si="438"/>
        <v>500</v>
      </c>
      <c r="T1249" s="6">
        <f t="shared" si="439"/>
        <v>500</v>
      </c>
      <c r="U1249" t="s">
        <v>1292</v>
      </c>
      <c r="V1249" t="s">
        <v>49</v>
      </c>
      <c r="W1249" s="2">
        <v>0</v>
      </c>
      <c r="X1249" s="2">
        <v>0</v>
      </c>
      <c r="Y1249" s="2">
        <v>0</v>
      </c>
      <c r="Z1249" s="2">
        <v>0</v>
      </c>
      <c r="AA1249" s="2">
        <v>500</v>
      </c>
      <c r="AB1249" s="2">
        <v>500</v>
      </c>
    </row>
    <row r="1250" spans="1:28">
      <c r="A1250" s="5" t="str">
        <f t="shared" si="426"/>
        <v>420</v>
      </c>
      <c r="B1250" s="5" t="str">
        <f>VLOOKUP(A1250,Vlookups!O:P,2,FALSE)</f>
        <v>LOCAL</v>
      </c>
      <c r="C1250" s="5" t="str">
        <f t="shared" si="427"/>
        <v>E</v>
      </c>
      <c r="D1250" s="5" t="str">
        <f t="shared" si="428"/>
        <v>11</v>
      </c>
      <c r="E1250" s="5" t="str">
        <f t="shared" si="429"/>
        <v>62--</v>
      </c>
      <c r="F1250" s="5" t="str">
        <f>VLOOKUP(E1250,Vlookups!K:M,3,FALSE)</f>
        <v>Op Exp</v>
      </c>
      <c r="G1250" s="5" t="str">
        <f t="shared" si="430"/>
        <v>6299</v>
      </c>
      <c r="H1250" s="5" t="str">
        <f t="shared" si="431"/>
        <v>MISC. CONTRACTED SERVICE</v>
      </c>
      <c r="I1250" s="5" t="str">
        <f t="shared" si="432"/>
        <v>999</v>
      </c>
      <c r="J1250" s="5" t="str">
        <f>VLOOKUP(I1250,Vlookups!A:D,2,FALSE)</f>
        <v>CHARTER WIDE</v>
      </c>
      <c r="K1250" s="5" t="str">
        <f>VLOOKUP(I1250,Vlookups!A:D,3,FALSE)</f>
        <v>CHARTER WIDE</v>
      </c>
      <c r="L1250" s="5" t="str">
        <f t="shared" si="433"/>
        <v>11</v>
      </c>
      <c r="M1250" s="5" t="str">
        <f t="shared" si="434"/>
        <v>850</v>
      </c>
      <c r="N1250" s="5" t="str">
        <f>VLOOKUP(M1250,Vlookups!G:I,2,FALSE)</f>
        <v>DEPUTY SUPT ACADEMICS/STU SERV</v>
      </c>
      <c r="O1250" s="5" t="str">
        <f>VLOOKUP(M1250,Vlookups!G:I,3,FALSE)</f>
        <v>DSASS</v>
      </c>
      <c r="P1250" s="6">
        <f t="shared" si="435"/>
        <v>1170906.46</v>
      </c>
      <c r="Q1250" s="6">
        <f t="shared" si="436"/>
        <v>0</v>
      </c>
      <c r="R1250" s="6">
        <f t="shared" si="437"/>
        <v>1092781.46</v>
      </c>
      <c r="S1250" s="6">
        <f t="shared" si="438"/>
        <v>1250000</v>
      </c>
      <c r="T1250" s="6">
        <f t="shared" si="439"/>
        <v>79093.539999999994</v>
      </c>
      <c r="U1250" t="s">
        <v>1293</v>
      </c>
      <c r="V1250" t="s">
        <v>49</v>
      </c>
      <c r="W1250" s="2">
        <v>1170906.46</v>
      </c>
      <c r="X1250" s="2">
        <v>0</v>
      </c>
      <c r="Y1250" s="2">
        <v>1092781.46</v>
      </c>
      <c r="Z1250" s="2">
        <v>44062.5</v>
      </c>
      <c r="AA1250" s="2">
        <v>1250000</v>
      </c>
      <c r="AB1250" s="2">
        <v>79093.539999999994</v>
      </c>
    </row>
    <row r="1251" spans="1:28">
      <c r="A1251" s="5" t="str">
        <f t="shared" si="426"/>
        <v>420</v>
      </c>
      <c r="B1251" s="5" t="str">
        <f>VLOOKUP(A1251,Vlookups!O:P,2,FALSE)</f>
        <v>LOCAL</v>
      </c>
      <c r="C1251" s="5" t="str">
        <f t="shared" si="427"/>
        <v>E</v>
      </c>
      <c r="D1251" s="5" t="str">
        <f t="shared" si="428"/>
        <v>11</v>
      </c>
      <c r="E1251" s="5" t="str">
        <f t="shared" si="429"/>
        <v>62--</v>
      </c>
      <c r="F1251" s="5" t="str">
        <f>VLOOKUP(E1251,Vlookups!K:M,3,FALSE)</f>
        <v>Op Exp</v>
      </c>
      <c r="G1251" s="5" t="str">
        <f t="shared" si="430"/>
        <v>6299</v>
      </c>
      <c r="H1251" s="5" t="str">
        <f t="shared" si="431"/>
        <v>MISC. CONTRACTED SERVICE</v>
      </c>
      <c r="I1251" s="5" t="str">
        <f t="shared" si="432"/>
        <v>999</v>
      </c>
      <c r="J1251" s="5" t="str">
        <f>VLOOKUP(I1251,Vlookups!A:D,2,FALSE)</f>
        <v>CHARTER WIDE</v>
      </c>
      <c r="K1251" s="5" t="str">
        <f>VLOOKUP(I1251,Vlookups!A:D,3,FALSE)</f>
        <v>CHARTER WIDE</v>
      </c>
      <c r="L1251" s="5" t="str">
        <f t="shared" si="433"/>
        <v>11</v>
      </c>
      <c r="M1251" s="5" t="str">
        <f t="shared" si="434"/>
        <v>858</v>
      </c>
      <c r="N1251" s="5" t="str">
        <f>VLOOKUP(M1251,Vlookups!G:I,2,FALSE)</f>
        <v>FINE ARTS</v>
      </c>
      <c r="O1251" s="5" t="str">
        <f>VLOOKUP(M1251,Vlookups!G:I,3,FALSE)</f>
        <v>DSASS</v>
      </c>
      <c r="P1251" s="6">
        <f t="shared" si="435"/>
        <v>31726.31</v>
      </c>
      <c r="Q1251" s="6">
        <f t="shared" si="436"/>
        <v>0</v>
      </c>
      <c r="R1251" s="6">
        <f t="shared" si="437"/>
        <v>31685.360000000001</v>
      </c>
      <c r="S1251" s="6">
        <f t="shared" si="438"/>
        <v>55000</v>
      </c>
      <c r="T1251" s="6">
        <f t="shared" si="439"/>
        <v>23273.69</v>
      </c>
      <c r="U1251" t="s">
        <v>1294</v>
      </c>
      <c r="V1251" t="s">
        <v>49</v>
      </c>
      <c r="W1251" s="2">
        <v>31726.31</v>
      </c>
      <c r="X1251" s="2">
        <v>0</v>
      </c>
      <c r="Y1251" s="2">
        <v>31685.360000000001</v>
      </c>
      <c r="Z1251" s="2">
        <v>40.950000000000003</v>
      </c>
      <c r="AA1251" s="2">
        <v>55000</v>
      </c>
      <c r="AB1251" s="2">
        <v>23273.69</v>
      </c>
    </row>
    <row r="1252" spans="1:28">
      <c r="A1252" s="5" t="str">
        <f t="shared" si="426"/>
        <v>420</v>
      </c>
      <c r="B1252" s="5" t="str">
        <f>VLOOKUP(A1252,Vlookups!O:P,2,FALSE)</f>
        <v>LOCAL</v>
      </c>
      <c r="C1252" s="5" t="str">
        <f t="shared" si="427"/>
        <v>E</v>
      </c>
      <c r="D1252" s="5" t="str">
        <f t="shared" si="428"/>
        <v>11</v>
      </c>
      <c r="E1252" s="5" t="str">
        <f t="shared" si="429"/>
        <v>62--</v>
      </c>
      <c r="F1252" s="5" t="str">
        <f>VLOOKUP(E1252,Vlookups!K:M,3,FALSE)</f>
        <v>Op Exp</v>
      </c>
      <c r="G1252" s="5" t="str">
        <f t="shared" si="430"/>
        <v>6299</v>
      </c>
      <c r="H1252" s="5" t="str">
        <f t="shared" si="431"/>
        <v>MISC. CONTRACTED SERVICE</v>
      </c>
      <c r="I1252" s="5" t="str">
        <f t="shared" si="432"/>
        <v>999</v>
      </c>
      <c r="J1252" s="5" t="str">
        <f>VLOOKUP(I1252,Vlookups!A:D,2,FALSE)</f>
        <v>CHARTER WIDE</v>
      </c>
      <c r="K1252" s="5" t="str">
        <f>VLOOKUP(I1252,Vlookups!A:D,3,FALSE)</f>
        <v>CHARTER WIDE</v>
      </c>
      <c r="L1252" s="5" t="str">
        <f t="shared" si="433"/>
        <v>11</v>
      </c>
      <c r="M1252" s="5" t="str">
        <f t="shared" si="434"/>
        <v>SUB</v>
      </c>
      <c r="N1252" s="5" t="str">
        <f>VLOOKUP(M1252,Vlookups!G:I,2,FALSE)</f>
        <v>SUBSTITUTE EXPENSES</v>
      </c>
      <c r="O1252" s="5" t="str">
        <f>VLOOKUP(M1252,Vlookups!G:I,3,FALSE)</f>
        <v>HR</v>
      </c>
      <c r="P1252" s="6">
        <f t="shared" si="435"/>
        <v>0</v>
      </c>
      <c r="Q1252" s="6">
        <f t="shared" si="436"/>
        <v>0</v>
      </c>
      <c r="R1252" s="6">
        <f t="shared" si="437"/>
        <v>2526099.19</v>
      </c>
      <c r="S1252" s="6">
        <f t="shared" si="438"/>
        <v>0</v>
      </c>
      <c r="T1252" s="6">
        <f t="shared" si="439"/>
        <v>0</v>
      </c>
      <c r="U1252" t="s">
        <v>1295</v>
      </c>
      <c r="V1252" t="s">
        <v>49</v>
      </c>
      <c r="W1252" s="2">
        <v>0</v>
      </c>
      <c r="X1252" s="2">
        <v>0</v>
      </c>
      <c r="Y1252" s="2">
        <v>2526099.19</v>
      </c>
      <c r="Z1252" s="3">
        <v>-2526099.19</v>
      </c>
      <c r="AA1252" s="2">
        <v>0</v>
      </c>
      <c r="AB1252" s="2">
        <v>0</v>
      </c>
    </row>
    <row r="1253" spans="1:28">
      <c r="A1253" s="5" t="str">
        <f t="shared" si="426"/>
        <v>420</v>
      </c>
      <c r="B1253" s="5" t="str">
        <f>VLOOKUP(A1253,Vlookups!O:P,2,FALSE)</f>
        <v>LOCAL</v>
      </c>
      <c r="C1253" s="5" t="str">
        <f t="shared" si="427"/>
        <v>E</v>
      </c>
      <c r="D1253" s="5" t="str">
        <f t="shared" si="428"/>
        <v>11</v>
      </c>
      <c r="E1253" s="5" t="str">
        <f t="shared" si="429"/>
        <v>62--</v>
      </c>
      <c r="F1253" s="5" t="str">
        <f>VLOOKUP(E1253,Vlookups!K:M,3,FALSE)</f>
        <v>Op Exp</v>
      </c>
      <c r="G1253" s="5" t="str">
        <f t="shared" si="430"/>
        <v>6299</v>
      </c>
      <c r="H1253" s="5" t="str">
        <f t="shared" si="431"/>
        <v>MISC. CONTRACTED SERVICE</v>
      </c>
      <c r="I1253" s="5" t="str">
        <f t="shared" si="432"/>
        <v>999</v>
      </c>
      <c r="J1253" s="5" t="str">
        <f>VLOOKUP(I1253,Vlookups!A:D,2,FALSE)</f>
        <v>CHARTER WIDE</v>
      </c>
      <c r="K1253" s="5" t="str">
        <f>VLOOKUP(I1253,Vlookups!A:D,3,FALSE)</f>
        <v>CHARTER WIDE</v>
      </c>
      <c r="L1253" s="5" t="str">
        <f t="shared" si="433"/>
        <v>22</v>
      </c>
      <c r="M1253" s="5" t="str">
        <f t="shared" si="434"/>
        <v>850</v>
      </c>
      <c r="N1253" s="5" t="str">
        <f>VLOOKUP(M1253,Vlookups!G:I,2,FALSE)</f>
        <v>DEPUTY SUPT ACADEMICS/STU SERV</v>
      </c>
      <c r="O1253" s="5" t="str">
        <f>VLOOKUP(M1253,Vlookups!G:I,3,FALSE)</f>
        <v>DSASS</v>
      </c>
      <c r="P1253" s="6">
        <f t="shared" si="435"/>
        <v>0</v>
      </c>
      <c r="Q1253" s="6">
        <f t="shared" si="436"/>
        <v>0</v>
      </c>
      <c r="R1253" s="6">
        <f t="shared" si="437"/>
        <v>0</v>
      </c>
      <c r="S1253" s="6">
        <f t="shared" si="438"/>
        <v>8000</v>
      </c>
      <c r="T1253" s="6">
        <f t="shared" si="439"/>
        <v>8000</v>
      </c>
      <c r="U1253" t="s">
        <v>1296</v>
      </c>
      <c r="V1253" t="s">
        <v>49</v>
      </c>
      <c r="W1253" s="2">
        <v>0</v>
      </c>
      <c r="X1253" s="2">
        <v>0</v>
      </c>
      <c r="Y1253" s="2">
        <v>0</v>
      </c>
      <c r="Z1253" s="2">
        <v>0</v>
      </c>
      <c r="AA1253" s="2">
        <v>8000</v>
      </c>
      <c r="AB1253" s="2">
        <v>8000</v>
      </c>
    </row>
    <row r="1254" spans="1:28">
      <c r="A1254" s="5" t="str">
        <f t="shared" si="426"/>
        <v>420</v>
      </c>
      <c r="B1254" s="5" t="str">
        <f>VLOOKUP(A1254,Vlookups!O:P,2,FALSE)</f>
        <v>LOCAL</v>
      </c>
      <c r="C1254" s="5" t="str">
        <f t="shared" si="427"/>
        <v>E</v>
      </c>
      <c r="D1254" s="5" t="str">
        <f t="shared" si="428"/>
        <v>11</v>
      </c>
      <c r="E1254" s="5" t="str">
        <f t="shared" si="429"/>
        <v>62--</v>
      </c>
      <c r="F1254" s="5" t="str">
        <f>VLOOKUP(E1254,Vlookups!K:M,3,FALSE)</f>
        <v>Op Exp</v>
      </c>
      <c r="G1254" s="5" t="str">
        <f t="shared" si="430"/>
        <v>6299</v>
      </c>
      <c r="H1254" s="5" t="str">
        <f t="shared" si="431"/>
        <v>MISC. CONTRACTED SERVICE</v>
      </c>
      <c r="I1254" s="5" t="str">
        <f t="shared" si="432"/>
        <v>999</v>
      </c>
      <c r="J1254" s="5" t="str">
        <f>VLOOKUP(I1254,Vlookups!A:D,2,FALSE)</f>
        <v>CHARTER WIDE</v>
      </c>
      <c r="K1254" s="5" t="str">
        <f>VLOOKUP(I1254,Vlookups!A:D,3,FALSE)</f>
        <v>CHARTER WIDE</v>
      </c>
      <c r="L1254" s="5" t="str">
        <f t="shared" si="433"/>
        <v>22</v>
      </c>
      <c r="M1254" s="5" t="str">
        <f t="shared" si="434"/>
        <v>875</v>
      </c>
      <c r="N1254" s="5" t="str">
        <f>VLOOKUP(M1254,Vlookups!G:I,2,FALSE)</f>
        <v>STUDENT LEADERSHIP DEVELOPMENT</v>
      </c>
      <c r="O1254" s="5" t="str">
        <f>VLOOKUP(M1254,Vlookups!G:I,3,FALSE)</f>
        <v>CSL</v>
      </c>
      <c r="P1254" s="6">
        <f t="shared" si="435"/>
        <v>0</v>
      </c>
      <c r="Q1254" s="6">
        <f t="shared" si="436"/>
        <v>0</v>
      </c>
      <c r="R1254" s="6">
        <f t="shared" si="437"/>
        <v>2000</v>
      </c>
      <c r="S1254" s="6">
        <f t="shared" si="438"/>
        <v>246500</v>
      </c>
      <c r="T1254" s="6">
        <f t="shared" si="439"/>
        <v>246500</v>
      </c>
      <c r="U1254" t="s">
        <v>1297</v>
      </c>
      <c r="V1254" t="s">
        <v>49</v>
      </c>
      <c r="W1254" s="2">
        <v>0</v>
      </c>
      <c r="X1254" s="2">
        <v>0</v>
      </c>
      <c r="Y1254" s="2">
        <v>2000</v>
      </c>
      <c r="Z1254" s="3">
        <v>-2000</v>
      </c>
      <c r="AA1254" s="2">
        <v>246500</v>
      </c>
      <c r="AB1254" s="2">
        <v>246500</v>
      </c>
    </row>
    <row r="1255" spans="1:28">
      <c r="A1255" s="5" t="str">
        <f t="shared" si="426"/>
        <v>420</v>
      </c>
      <c r="B1255" s="5" t="str">
        <f>VLOOKUP(A1255,Vlookups!O:P,2,FALSE)</f>
        <v>LOCAL</v>
      </c>
      <c r="C1255" s="5" t="str">
        <f t="shared" si="427"/>
        <v>E</v>
      </c>
      <c r="D1255" s="5" t="str">
        <f t="shared" si="428"/>
        <v>11</v>
      </c>
      <c r="E1255" s="5" t="str">
        <f t="shared" si="429"/>
        <v>62--</v>
      </c>
      <c r="F1255" s="5" t="str">
        <f>VLOOKUP(E1255,Vlookups!K:M,3,FALSE)</f>
        <v>Op Exp</v>
      </c>
      <c r="G1255" s="5" t="str">
        <f t="shared" si="430"/>
        <v>6299</v>
      </c>
      <c r="H1255" s="5" t="str">
        <f t="shared" si="431"/>
        <v>MISC. CONTRACTED SERVICE</v>
      </c>
      <c r="I1255" s="5" t="str">
        <f t="shared" si="432"/>
        <v>999</v>
      </c>
      <c r="J1255" s="5" t="str">
        <f>VLOOKUP(I1255,Vlookups!A:D,2,FALSE)</f>
        <v>CHARTER WIDE</v>
      </c>
      <c r="K1255" s="5" t="str">
        <f>VLOOKUP(I1255,Vlookups!A:D,3,FALSE)</f>
        <v>CHARTER WIDE</v>
      </c>
      <c r="L1255" s="5" t="str">
        <f t="shared" si="433"/>
        <v>23</v>
      </c>
      <c r="M1255" s="5" t="str">
        <f t="shared" si="434"/>
        <v>850</v>
      </c>
      <c r="N1255" s="5" t="str">
        <f>VLOOKUP(M1255,Vlookups!G:I,2,FALSE)</f>
        <v>DEPUTY SUPT ACADEMICS/STU SERV</v>
      </c>
      <c r="O1255" s="5" t="str">
        <f>VLOOKUP(M1255,Vlookups!G:I,3,FALSE)</f>
        <v>DSASS</v>
      </c>
      <c r="P1255" s="6">
        <f t="shared" si="435"/>
        <v>345000</v>
      </c>
      <c r="Q1255" s="6">
        <f t="shared" si="436"/>
        <v>137475.04999999999</v>
      </c>
      <c r="R1255" s="6">
        <f t="shared" si="437"/>
        <v>214731.83</v>
      </c>
      <c r="S1255" s="6">
        <f t="shared" si="438"/>
        <v>400000</v>
      </c>
      <c r="T1255" s="6">
        <f t="shared" si="439"/>
        <v>55000</v>
      </c>
      <c r="U1255" t="s">
        <v>1298</v>
      </c>
      <c r="V1255" t="s">
        <v>49</v>
      </c>
      <c r="W1255" s="2">
        <v>345000</v>
      </c>
      <c r="X1255" s="2">
        <v>137475.04999999999</v>
      </c>
      <c r="Y1255" s="2">
        <v>214731.83</v>
      </c>
      <c r="Z1255" s="3">
        <v>-7206.88</v>
      </c>
      <c r="AA1255" s="2">
        <v>400000</v>
      </c>
      <c r="AB1255" s="2">
        <v>55000</v>
      </c>
    </row>
    <row r="1256" spans="1:28">
      <c r="A1256" s="5" t="str">
        <f t="shared" si="426"/>
        <v>420</v>
      </c>
      <c r="B1256" s="5" t="str">
        <f>VLOOKUP(A1256,Vlookups!O:P,2,FALSE)</f>
        <v>LOCAL</v>
      </c>
      <c r="C1256" s="5" t="str">
        <f t="shared" si="427"/>
        <v>E</v>
      </c>
      <c r="D1256" s="5" t="str">
        <f t="shared" si="428"/>
        <v>11</v>
      </c>
      <c r="E1256" s="5" t="str">
        <f t="shared" si="429"/>
        <v>62--</v>
      </c>
      <c r="F1256" s="5" t="str">
        <f>VLOOKUP(E1256,Vlookups!K:M,3,FALSE)</f>
        <v>Op Exp</v>
      </c>
      <c r="G1256" s="5" t="str">
        <f t="shared" si="430"/>
        <v>6299</v>
      </c>
      <c r="H1256" s="5" t="str">
        <f t="shared" si="431"/>
        <v>MISC. CONTRACTED SERVICE</v>
      </c>
      <c r="I1256" s="5" t="str">
        <f t="shared" si="432"/>
        <v>999</v>
      </c>
      <c r="J1256" s="5" t="str">
        <f>VLOOKUP(I1256,Vlookups!A:D,2,FALSE)</f>
        <v>CHARTER WIDE</v>
      </c>
      <c r="K1256" s="5" t="str">
        <f>VLOOKUP(I1256,Vlookups!A:D,3,FALSE)</f>
        <v>CHARTER WIDE</v>
      </c>
      <c r="L1256" s="5" t="str">
        <f t="shared" si="433"/>
        <v>25</v>
      </c>
      <c r="M1256" s="5" t="str">
        <f t="shared" si="434"/>
        <v>850</v>
      </c>
      <c r="N1256" s="5" t="str">
        <f>VLOOKUP(M1256,Vlookups!G:I,2,FALSE)</f>
        <v>DEPUTY SUPT ACADEMICS/STU SERV</v>
      </c>
      <c r="O1256" s="5" t="str">
        <f>VLOOKUP(M1256,Vlookups!G:I,3,FALSE)</f>
        <v>DSASS</v>
      </c>
      <c r="P1256" s="6">
        <f t="shared" si="435"/>
        <v>0</v>
      </c>
      <c r="Q1256" s="6">
        <f t="shared" si="436"/>
        <v>0</v>
      </c>
      <c r="R1256" s="6">
        <f t="shared" si="437"/>
        <v>0</v>
      </c>
      <c r="S1256" s="6">
        <f t="shared" si="438"/>
        <v>199000</v>
      </c>
      <c r="T1256" s="6">
        <f t="shared" si="439"/>
        <v>199000</v>
      </c>
      <c r="U1256" t="s">
        <v>1299</v>
      </c>
      <c r="V1256" t="s">
        <v>49</v>
      </c>
      <c r="W1256" s="2">
        <v>0</v>
      </c>
      <c r="X1256" s="2">
        <v>0</v>
      </c>
      <c r="Y1256" s="2">
        <v>0</v>
      </c>
      <c r="Z1256" s="2">
        <v>0</v>
      </c>
      <c r="AA1256" s="2">
        <v>199000</v>
      </c>
      <c r="AB1256" s="2">
        <v>199000</v>
      </c>
    </row>
    <row r="1257" spans="1:28">
      <c r="A1257" s="5" t="str">
        <f t="shared" si="426"/>
        <v>420</v>
      </c>
      <c r="B1257" s="5" t="str">
        <f>VLOOKUP(A1257,Vlookups!O:P,2,FALSE)</f>
        <v>LOCAL</v>
      </c>
      <c r="C1257" s="5" t="str">
        <f t="shared" si="427"/>
        <v>E</v>
      </c>
      <c r="D1257" s="5" t="str">
        <f t="shared" si="428"/>
        <v>11</v>
      </c>
      <c r="E1257" s="5" t="str">
        <f t="shared" si="429"/>
        <v>62--</v>
      </c>
      <c r="F1257" s="5" t="str">
        <f>VLOOKUP(E1257,Vlookups!K:M,3,FALSE)</f>
        <v>Op Exp</v>
      </c>
      <c r="G1257" s="5" t="str">
        <f t="shared" si="430"/>
        <v>6299</v>
      </c>
      <c r="H1257" s="5" t="str">
        <f t="shared" si="431"/>
        <v>MISC. CONTRACTED SERVICE</v>
      </c>
      <c r="I1257" s="5" t="str">
        <f t="shared" si="432"/>
        <v>999</v>
      </c>
      <c r="J1257" s="5" t="str">
        <f>VLOOKUP(I1257,Vlookups!A:D,2,FALSE)</f>
        <v>CHARTER WIDE</v>
      </c>
      <c r="K1257" s="5" t="str">
        <f>VLOOKUP(I1257,Vlookups!A:D,3,FALSE)</f>
        <v>CHARTER WIDE</v>
      </c>
      <c r="L1257" s="5" t="str">
        <f t="shared" si="433"/>
        <v>99</v>
      </c>
      <c r="M1257" s="5" t="str">
        <f t="shared" si="434"/>
        <v>858</v>
      </c>
      <c r="N1257" s="5" t="str">
        <f>VLOOKUP(M1257,Vlookups!G:I,2,FALSE)</f>
        <v>FINE ARTS</v>
      </c>
      <c r="O1257" s="5" t="str">
        <f>VLOOKUP(M1257,Vlookups!G:I,3,FALSE)</f>
        <v>DSASS</v>
      </c>
      <c r="P1257" s="6">
        <f t="shared" si="435"/>
        <v>807.44</v>
      </c>
      <c r="Q1257" s="6">
        <f t="shared" si="436"/>
        <v>0</v>
      </c>
      <c r="R1257" s="6">
        <f t="shared" si="437"/>
        <v>0</v>
      </c>
      <c r="S1257" s="6">
        <f t="shared" si="438"/>
        <v>55000</v>
      </c>
      <c r="T1257" s="6">
        <f t="shared" si="439"/>
        <v>54192.56</v>
      </c>
      <c r="U1257" t="s">
        <v>1300</v>
      </c>
      <c r="V1257" t="s">
        <v>49</v>
      </c>
      <c r="W1257" s="2">
        <v>807.44</v>
      </c>
      <c r="X1257" s="2">
        <v>0</v>
      </c>
      <c r="Y1257" s="2">
        <v>0</v>
      </c>
      <c r="Z1257" s="2">
        <v>807.44</v>
      </c>
      <c r="AA1257" s="2">
        <v>55000</v>
      </c>
      <c r="AB1257" s="2">
        <v>54192.56</v>
      </c>
    </row>
    <row r="1258" spans="1:28">
      <c r="A1258" s="5" t="str">
        <f t="shared" ref="A1258:A1321" si="440">LEFT(U1258,3)</f>
        <v>420</v>
      </c>
      <c r="B1258" s="5" t="str">
        <f>VLOOKUP(A1258,Vlookups!O:P,2,FALSE)</f>
        <v>LOCAL</v>
      </c>
      <c r="C1258" s="5" t="str">
        <f t="shared" ref="C1258:C1321" si="441">RIGHT(LEFT(U1258,5),1)</f>
        <v>E</v>
      </c>
      <c r="D1258" s="5" t="str">
        <f t="shared" ref="D1258:D1321" si="442">RIGHT(LEFT(U1258,8),2)</f>
        <v>11</v>
      </c>
      <c r="E1258" s="5" t="str">
        <f t="shared" ref="E1258:E1321" si="443">CONCATENATE(LEFT(G1258,2),"--")</f>
        <v>62--</v>
      </c>
      <c r="F1258" s="5" t="str">
        <f>VLOOKUP(E1258,Vlookups!K:M,3,FALSE)</f>
        <v>Op Exp</v>
      </c>
      <c r="G1258" s="5" t="str">
        <f t="shared" ref="G1258:G1321" si="444">MID(U1258,10,4)</f>
        <v>6299</v>
      </c>
      <c r="H1258" s="5" t="str">
        <f t="shared" ref="H1258:H1321" si="445">V1258</f>
        <v>MISC. CONTRACTED SERVICE</v>
      </c>
      <c r="I1258" s="5" t="str">
        <f t="shared" ref="I1258:I1321" si="446">LEFT(RIGHT(U1258,12),3)</f>
        <v>999</v>
      </c>
      <c r="J1258" s="5" t="str">
        <f>VLOOKUP(I1258,Vlookups!A:D,2,FALSE)</f>
        <v>CHARTER WIDE</v>
      </c>
      <c r="K1258" s="5" t="str">
        <f>VLOOKUP(I1258,Vlookups!A:D,3,FALSE)</f>
        <v>CHARTER WIDE</v>
      </c>
      <c r="L1258" s="5" t="str">
        <f t="shared" ref="L1258:L1321" si="447">LEFT(RIGHT(U1258,6),2)</f>
        <v>99</v>
      </c>
      <c r="M1258" s="5" t="str">
        <f t="shared" ref="M1258:M1321" si="448">RIGHT(U1258,3)</f>
        <v>875</v>
      </c>
      <c r="N1258" s="5" t="str">
        <f>VLOOKUP(M1258,Vlookups!G:I,2,FALSE)</f>
        <v>STUDENT LEADERSHIP DEVELOPMENT</v>
      </c>
      <c r="O1258" s="5" t="str">
        <f>VLOOKUP(M1258,Vlookups!G:I,3,FALSE)</f>
        <v>CSL</v>
      </c>
      <c r="P1258" s="6">
        <f t="shared" ref="P1258:P1321" si="449">W1258</f>
        <v>93050</v>
      </c>
      <c r="Q1258" s="6">
        <f t="shared" ref="Q1258:Q1321" si="450">X1258</f>
        <v>0</v>
      </c>
      <c r="R1258" s="6">
        <f t="shared" ref="R1258:R1321" si="451">Y1258</f>
        <v>0</v>
      </c>
      <c r="S1258" s="6">
        <f t="shared" ref="S1258:S1321" si="452">AA1258</f>
        <v>0</v>
      </c>
      <c r="T1258" s="6">
        <f t="shared" ref="T1258:T1321" si="453">AB1258</f>
        <v>-93050</v>
      </c>
      <c r="U1258" t="s">
        <v>1301</v>
      </c>
      <c r="V1258" t="s">
        <v>49</v>
      </c>
      <c r="W1258" s="2">
        <v>93050</v>
      </c>
      <c r="X1258" s="2">
        <v>0</v>
      </c>
      <c r="Y1258" s="2">
        <v>0</v>
      </c>
      <c r="Z1258" s="2">
        <v>93050</v>
      </c>
      <c r="AA1258" s="2">
        <v>0</v>
      </c>
      <c r="AB1258" s="3">
        <v>-93050</v>
      </c>
    </row>
    <row r="1259" spans="1:28">
      <c r="A1259" s="5" t="str">
        <f t="shared" si="440"/>
        <v>420</v>
      </c>
      <c r="B1259" s="5" t="str">
        <f>VLOOKUP(A1259,Vlookups!O:P,2,FALSE)</f>
        <v>LOCAL</v>
      </c>
      <c r="C1259" s="5" t="str">
        <f t="shared" si="441"/>
        <v>E</v>
      </c>
      <c r="D1259" s="5" t="str">
        <f t="shared" si="442"/>
        <v>11</v>
      </c>
      <c r="E1259" s="5" t="str">
        <f t="shared" si="443"/>
        <v>63--</v>
      </c>
      <c r="F1259" s="5" t="str">
        <f>VLOOKUP(E1259,Vlookups!K:M,3,FALSE)</f>
        <v>Op Exp</v>
      </c>
      <c r="G1259" s="5" t="str">
        <f t="shared" si="444"/>
        <v>6321</v>
      </c>
      <c r="H1259" s="5" t="str">
        <f t="shared" si="445"/>
        <v>TEXTBOOKS</v>
      </c>
      <c r="I1259" s="5" t="str">
        <f t="shared" si="446"/>
        <v>002</v>
      </c>
      <c r="J1259" s="5" t="str">
        <f>VLOOKUP(I1259,Vlookups!A:D,2,FALSE)</f>
        <v>GARLAND MIDDLE SCHOOL</v>
      </c>
      <c r="K1259" s="5" t="str">
        <f>VLOOKUP(I1259,Vlookups!A:D,3,FALSE)</f>
        <v>GARLAND K8</v>
      </c>
      <c r="L1259" s="5" t="str">
        <f t="shared" si="447"/>
        <v>11</v>
      </c>
      <c r="M1259" s="5" t="str">
        <f t="shared" si="448"/>
        <v>939</v>
      </c>
      <c r="N1259" s="5" t="str">
        <f>VLOOKUP(M1259,Vlookups!G:I,2,FALSE)</f>
        <v>INSTRUCTIONAL MATERIALS</v>
      </c>
      <c r="O1259" s="5" t="str">
        <f>VLOOKUP(M1259,Vlookups!G:I,3,FALSE)</f>
        <v>DSASS</v>
      </c>
      <c r="P1259" s="6">
        <f t="shared" si="449"/>
        <v>1094.54</v>
      </c>
      <c r="Q1259" s="6">
        <f t="shared" si="450"/>
        <v>0</v>
      </c>
      <c r="R1259" s="6">
        <f t="shared" si="451"/>
        <v>1050.54</v>
      </c>
      <c r="S1259" s="6">
        <f t="shared" si="452"/>
        <v>0</v>
      </c>
      <c r="T1259" s="6">
        <f t="shared" si="453"/>
        <v>-1094.54</v>
      </c>
      <c r="U1259" t="s">
        <v>1302</v>
      </c>
      <c r="V1259" t="s">
        <v>29</v>
      </c>
      <c r="W1259" s="2">
        <v>1094.54</v>
      </c>
      <c r="X1259" s="2">
        <v>0</v>
      </c>
      <c r="Y1259" s="2">
        <v>1050.54</v>
      </c>
      <c r="Z1259" s="2">
        <v>44</v>
      </c>
      <c r="AA1259" s="2">
        <v>0</v>
      </c>
      <c r="AB1259" s="3">
        <v>-1094.54</v>
      </c>
    </row>
    <row r="1260" spans="1:28">
      <c r="A1260" s="5" t="str">
        <f t="shared" si="440"/>
        <v>420</v>
      </c>
      <c r="B1260" s="5" t="str">
        <f>VLOOKUP(A1260,Vlookups!O:P,2,FALSE)</f>
        <v>LOCAL</v>
      </c>
      <c r="C1260" s="5" t="str">
        <f t="shared" si="441"/>
        <v>E</v>
      </c>
      <c r="D1260" s="5" t="str">
        <f t="shared" si="442"/>
        <v>11</v>
      </c>
      <c r="E1260" s="5" t="str">
        <f t="shared" si="443"/>
        <v>63--</v>
      </c>
      <c r="F1260" s="5" t="str">
        <f>VLOOKUP(E1260,Vlookups!K:M,3,FALSE)</f>
        <v>Op Exp</v>
      </c>
      <c r="G1260" s="5" t="str">
        <f t="shared" si="444"/>
        <v>6321</v>
      </c>
      <c r="H1260" s="5" t="str">
        <f t="shared" si="445"/>
        <v>TEXTBOOKS</v>
      </c>
      <c r="I1260" s="5" t="str">
        <f t="shared" si="446"/>
        <v>003</v>
      </c>
      <c r="J1260" s="5" t="str">
        <f>VLOOKUP(I1260,Vlookups!A:D,2,FALSE)</f>
        <v>GARLAND HIGH SCHOOL</v>
      </c>
      <c r="K1260" s="5" t="str">
        <f>VLOOKUP(I1260,Vlookups!A:D,3,FALSE)</f>
        <v>GARLAND HS</v>
      </c>
      <c r="L1260" s="5" t="str">
        <f t="shared" si="447"/>
        <v>11</v>
      </c>
      <c r="M1260" s="5" t="str">
        <f t="shared" si="448"/>
        <v>939</v>
      </c>
      <c r="N1260" s="5" t="str">
        <f>VLOOKUP(M1260,Vlookups!G:I,2,FALSE)</f>
        <v>INSTRUCTIONAL MATERIALS</v>
      </c>
      <c r="O1260" s="5" t="str">
        <f>VLOOKUP(M1260,Vlookups!G:I,3,FALSE)</f>
        <v>DSASS</v>
      </c>
      <c r="P1260" s="6">
        <f t="shared" si="449"/>
        <v>0</v>
      </c>
      <c r="Q1260" s="6">
        <f t="shared" si="450"/>
        <v>0</v>
      </c>
      <c r="R1260" s="6">
        <f t="shared" si="451"/>
        <v>3914</v>
      </c>
      <c r="S1260" s="6">
        <f t="shared" si="452"/>
        <v>7000</v>
      </c>
      <c r="T1260" s="6">
        <f t="shared" si="453"/>
        <v>7000</v>
      </c>
      <c r="U1260" t="s">
        <v>1303</v>
      </c>
      <c r="V1260" t="s">
        <v>29</v>
      </c>
      <c r="W1260" s="2">
        <v>0</v>
      </c>
      <c r="X1260" s="2">
        <v>0</v>
      </c>
      <c r="Y1260" s="2">
        <v>3914</v>
      </c>
      <c r="Z1260" s="3">
        <v>-3914</v>
      </c>
      <c r="AA1260" s="2">
        <v>7000</v>
      </c>
      <c r="AB1260" s="2">
        <v>7000</v>
      </c>
    </row>
    <row r="1261" spans="1:28">
      <c r="A1261" s="5" t="str">
        <f t="shared" si="440"/>
        <v>420</v>
      </c>
      <c r="B1261" s="5" t="str">
        <f>VLOOKUP(A1261,Vlookups!O:P,2,FALSE)</f>
        <v>LOCAL</v>
      </c>
      <c r="C1261" s="5" t="str">
        <f t="shared" si="441"/>
        <v>E</v>
      </c>
      <c r="D1261" s="5" t="str">
        <f t="shared" si="442"/>
        <v>11</v>
      </c>
      <c r="E1261" s="5" t="str">
        <f t="shared" si="443"/>
        <v>63--</v>
      </c>
      <c r="F1261" s="5" t="str">
        <f>VLOOKUP(E1261,Vlookups!K:M,3,FALSE)</f>
        <v>Op Exp</v>
      </c>
      <c r="G1261" s="5" t="str">
        <f t="shared" si="444"/>
        <v>6321</v>
      </c>
      <c r="H1261" s="5" t="str">
        <f t="shared" si="445"/>
        <v>TEXTBOOKS</v>
      </c>
      <c r="I1261" s="5" t="str">
        <f t="shared" si="446"/>
        <v>003</v>
      </c>
      <c r="J1261" s="5" t="str">
        <f>VLOOKUP(I1261,Vlookups!A:D,2,FALSE)</f>
        <v>GARLAND HIGH SCHOOL</v>
      </c>
      <c r="K1261" s="5" t="str">
        <f>VLOOKUP(I1261,Vlookups!A:D,3,FALSE)</f>
        <v>GARLAND HS</v>
      </c>
      <c r="L1261" s="5" t="str">
        <f t="shared" si="447"/>
        <v>22</v>
      </c>
      <c r="M1261" s="5" t="str">
        <f t="shared" si="448"/>
        <v>939</v>
      </c>
      <c r="N1261" s="5" t="str">
        <f>VLOOKUP(M1261,Vlookups!G:I,2,FALSE)</f>
        <v>INSTRUCTIONAL MATERIALS</v>
      </c>
      <c r="O1261" s="5" t="str">
        <f>VLOOKUP(M1261,Vlookups!G:I,3,FALSE)</f>
        <v>DSASS</v>
      </c>
      <c r="P1261" s="6">
        <f t="shared" si="449"/>
        <v>25000</v>
      </c>
      <c r="Q1261" s="6">
        <f t="shared" si="450"/>
        <v>0</v>
      </c>
      <c r="R1261" s="6">
        <f t="shared" si="451"/>
        <v>4344.92</v>
      </c>
      <c r="S1261" s="6">
        <f t="shared" si="452"/>
        <v>0</v>
      </c>
      <c r="T1261" s="6">
        <f t="shared" si="453"/>
        <v>-25000</v>
      </c>
      <c r="U1261" t="s">
        <v>1304</v>
      </c>
      <c r="V1261" t="s">
        <v>29</v>
      </c>
      <c r="W1261" s="2">
        <v>25000</v>
      </c>
      <c r="X1261" s="2">
        <v>0</v>
      </c>
      <c r="Y1261" s="2">
        <v>4344.92</v>
      </c>
      <c r="Z1261" s="2">
        <v>20655.080000000002</v>
      </c>
      <c r="AA1261" s="2">
        <v>0</v>
      </c>
      <c r="AB1261" s="3">
        <v>-25000</v>
      </c>
    </row>
    <row r="1262" spans="1:28">
      <c r="A1262" s="5" t="str">
        <f t="shared" si="440"/>
        <v>420</v>
      </c>
      <c r="B1262" s="5" t="str">
        <f>VLOOKUP(A1262,Vlookups!O:P,2,FALSE)</f>
        <v>LOCAL</v>
      </c>
      <c r="C1262" s="5" t="str">
        <f t="shared" si="441"/>
        <v>E</v>
      </c>
      <c r="D1262" s="5" t="str">
        <f t="shared" si="442"/>
        <v>11</v>
      </c>
      <c r="E1262" s="5" t="str">
        <f t="shared" si="443"/>
        <v>63--</v>
      </c>
      <c r="F1262" s="5" t="str">
        <f>VLOOKUP(E1262,Vlookups!K:M,3,FALSE)</f>
        <v>Op Exp</v>
      </c>
      <c r="G1262" s="5" t="str">
        <f t="shared" si="444"/>
        <v>6321</v>
      </c>
      <c r="H1262" s="5" t="str">
        <f t="shared" si="445"/>
        <v>TEXTBOOKS</v>
      </c>
      <c r="I1262" s="5" t="str">
        <f t="shared" si="446"/>
        <v>003</v>
      </c>
      <c r="J1262" s="5" t="str">
        <f>VLOOKUP(I1262,Vlookups!A:D,2,FALSE)</f>
        <v>GARLAND HIGH SCHOOL</v>
      </c>
      <c r="K1262" s="5" t="str">
        <f>VLOOKUP(I1262,Vlookups!A:D,3,FALSE)</f>
        <v>GARLAND HS</v>
      </c>
      <c r="L1262" s="5" t="str">
        <f t="shared" si="447"/>
        <v>25</v>
      </c>
      <c r="M1262" s="5" t="str">
        <f t="shared" si="448"/>
        <v>939</v>
      </c>
      <c r="N1262" s="5" t="str">
        <f>VLOOKUP(M1262,Vlookups!G:I,2,FALSE)</f>
        <v>INSTRUCTIONAL MATERIALS</v>
      </c>
      <c r="O1262" s="5" t="str">
        <f>VLOOKUP(M1262,Vlookups!G:I,3,FALSE)</f>
        <v>DSASS</v>
      </c>
      <c r="P1262" s="6">
        <f t="shared" si="449"/>
        <v>0</v>
      </c>
      <c r="Q1262" s="6">
        <f t="shared" si="450"/>
        <v>0</v>
      </c>
      <c r="R1262" s="6">
        <f t="shared" si="451"/>
        <v>0</v>
      </c>
      <c r="S1262" s="6">
        <f t="shared" si="452"/>
        <v>7000</v>
      </c>
      <c r="T1262" s="6">
        <f t="shared" si="453"/>
        <v>7000</v>
      </c>
      <c r="U1262" t="s">
        <v>1305</v>
      </c>
      <c r="V1262" t="s">
        <v>29</v>
      </c>
      <c r="W1262" s="2">
        <v>0</v>
      </c>
      <c r="X1262" s="2">
        <v>0</v>
      </c>
      <c r="Y1262" s="2">
        <v>0</v>
      </c>
      <c r="Z1262" s="2">
        <v>0</v>
      </c>
      <c r="AA1262" s="2">
        <v>7000</v>
      </c>
      <c r="AB1262" s="2">
        <v>7000</v>
      </c>
    </row>
    <row r="1263" spans="1:28">
      <c r="A1263" s="5" t="str">
        <f t="shared" si="440"/>
        <v>420</v>
      </c>
      <c r="B1263" s="5" t="str">
        <f>VLOOKUP(A1263,Vlookups!O:P,2,FALSE)</f>
        <v>LOCAL</v>
      </c>
      <c r="C1263" s="5" t="str">
        <f t="shared" si="441"/>
        <v>E</v>
      </c>
      <c r="D1263" s="5" t="str">
        <f t="shared" si="442"/>
        <v>11</v>
      </c>
      <c r="E1263" s="5" t="str">
        <f t="shared" si="443"/>
        <v>63--</v>
      </c>
      <c r="F1263" s="5" t="str">
        <f>VLOOKUP(E1263,Vlookups!K:M,3,FALSE)</f>
        <v>Op Exp</v>
      </c>
      <c r="G1263" s="5" t="str">
        <f t="shared" si="444"/>
        <v>6321</v>
      </c>
      <c r="H1263" s="5" t="str">
        <f t="shared" si="445"/>
        <v>TEXTBOOKS</v>
      </c>
      <c r="I1263" s="5" t="str">
        <f t="shared" si="446"/>
        <v>018</v>
      </c>
      <c r="J1263" s="5" t="str">
        <f>VLOOKUP(I1263,Vlookups!A:D,2,FALSE)</f>
        <v>KATY/WEST PARK HS</v>
      </c>
      <c r="K1263" s="5" t="str">
        <f>VLOOKUP(I1263,Vlookups!A:D,3,FALSE)</f>
        <v>KATY WESTPARK HS</v>
      </c>
      <c r="L1263" s="5" t="str">
        <f t="shared" si="447"/>
        <v>11</v>
      </c>
      <c r="M1263" s="5" t="str">
        <f t="shared" si="448"/>
        <v>939</v>
      </c>
      <c r="N1263" s="5" t="str">
        <f>VLOOKUP(M1263,Vlookups!G:I,2,FALSE)</f>
        <v>INSTRUCTIONAL MATERIALS</v>
      </c>
      <c r="O1263" s="5" t="str">
        <f>VLOOKUP(M1263,Vlookups!G:I,3,FALSE)</f>
        <v>DSASS</v>
      </c>
      <c r="P1263" s="6">
        <f t="shared" si="449"/>
        <v>200.97</v>
      </c>
      <c r="Q1263" s="6">
        <f t="shared" si="450"/>
        <v>0</v>
      </c>
      <c r="R1263" s="6">
        <f t="shared" si="451"/>
        <v>156.97</v>
      </c>
      <c r="S1263" s="6">
        <f t="shared" si="452"/>
        <v>0</v>
      </c>
      <c r="T1263" s="6">
        <f t="shared" si="453"/>
        <v>-200.97</v>
      </c>
      <c r="U1263" t="s">
        <v>1306</v>
      </c>
      <c r="V1263" t="s">
        <v>29</v>
      </c>
      <c r="W1263" s="2">
        <v>200.97</v>
      </c>
      <c r="X1263" s="2">
        <v>0</v>
      </c>
      <c r="Y1263" s="2">
        <v>156.97</v>
      </c>
      <c r="Z1263" s="2">
        <v>44</v>
      </c>
      <c r="AA1263" s="2">
        <v>0</v>
      </c>
      <c r="AB1263" s="3">
        <v>-200.97</v>
      </c>
    </row>
    <row r="1264" spans="1:28">
      <c r="A1264" s="5" t="str">
        <f t="shared" si="440"/>
        <v>420</v>
      </c>
      <c r="B1264" s="5" t="str">
        <f>VLOOKUP(A1264,Vlookups!O:P,2,FALSE)</f>
        <v>LOCAL</v>
      </c>
      <c r="C1264" s="5" t="str">
        <f t="shared" si="441"/>
        <v>E</v>
      </c>
      <c r="D1264" s="5" t="str">
        <f t="shared" si="442"/>
        <v>11</v>
      </c>
      <c r="E1264" s="5" t="str">
        <f t="shared" si="443"/>
        <v>63--</v>
      </c>
      <c r="F1264" s="5" t="str">
        <f>VLOOKUP(E1264,Vlookups!K:M,3,FALSE)</f>
        <v>Op Exp</v>
      </c>
      <c r="G1264" s="5" t="str">
        <f t="shared" si="444"/>
        <v>6321</v>
      </c>
      <c r="H1264" s="5" t="str">
        <f t="shared" si="445"/>
        <v>TEXTBOOKS</v>
      </c>
      <c r="I1264" s="5" t="str">
        <f t="shared" si="446"/>
        <v>020</v>
      </c>
      <c r="J1264" s="5" t="str">
        <f>VLOOKUP(I1264,Vlookups!A:D,2,FALSE)</f>
        <v>LANCASTER MIDDLE SCHOOL</v>
      </c>
      <c r="K1264" s="5" t="str">
        <f>VLOOKUP(I1264,Vlookups!A:D,3,FALSE)</f>
        <v>LANCASTER K8</v>
      </c>
      <c r="L1264" s="5" t="str">
        <f t="shared" si="447"/>
        <v>11</v>
      </c>
      <c r="M1264" s="5" t="str">
        <f t="shared" si="448"/>
        <v>939</v>
      </c>
      <c r="N1264" s="5" t="str">
        <f>VLOOKUP(M1264,Vlookups!G:I,2,FALSE)</f>
        <v>INSTRUCTIONAL MATERIALS</v>
      </c>
      <c r="O1264" s="5" t="str">
        <f>VLOOKUP(M1264,Vlookups!G:I,3,FALSE)</f>
        <v>DSASS</v>
      </c>
      <c r="P1264" s="6">
        <f t="shared" si="449"/>
        <v>55401.86</v>
      </c>
      <c r="Q1264" s="6">
        <f t="shared" si="450"/>
        <v>0</v>
      </c>
      <c r="R1264" s="6">
        <f t="shared" si="451"/>
        <v>6459.96</v>
      </c>
      <c r="S1264" s="6">
        <f t="shared" si="452"/>
        <v>0</v>
      </c>
      <c r="T1264" s="6">
        <f t="shared" si="453"/>
        <v>-55401.86</v>
      </c>
      <c r="U1264" t="s">
        <v>1307</v>
      </c>
      <c r="V1264" t="s">
        <v>29</v>
      </c>
      <c r="W1264" s="2">
        <v>55401.86</v>
      </c>
      <c r="X1264" s="2">
        <v>0</v>
      </c>
      <c r="Y1264" s="2">
        <v>6459.96</v>
      </c>
      <c r="Z1264" s="2">
        <v>48941.9</v>
      </c>
      <c r="AA1264" s="2">
        <v>0</v>
      </c>
      <c r="AB1264" s="3">
        <v>-55401.86</v>
      </c>
    </row>
    <row r="1265" spans="1:28">
      <c r="A1265" s="5" t="str">
        <f t="shared" si="440"/>
        <v>420</v>
      </c>
      <c r="B1265" s="5" t="str">
        <f>VLOOKUP(A1265,Vlookups!O:P,2,FALSE)</f>
        <v>LOCAL</v>
      </c>
      <c r="C1265" s="5" t="str">
        <f t="shared" si="441"/>
        <v>E</v>
      </c>
      <c r="D1265" s="5" t="str">
        <f t="shared" si="442"/>
        <v>11</v>
      </c>
      <c r="E1265" s="5" t="str">
        <f t="shared" si="443"/>
        <v>63--</v>
      </c>
      <c r="F1265" s="5" t="str">
        <f>VLOOKUP(E1265,Vlookups!K:M,3,FALSE)</f>
        <v>Op Exp</v>
      </c>
      <c r="G1265" s="5" t="str">
        <f t="shared" si="444"/>
        <v>6321</v>
      </c>
      <c r="H1265" s="5" t="str">
        <f t="shared" si="445"/>
        <v>TEXTBOOKS</v>
      </c>
      <c r="I1265" s="5" t="str">
        <f t="shared" si="446"/>
        <v>022</v>
      </c>
      <c r="J1265" s="5" t="str">
        <f>VLOOKUP(I1265,Vlookups!A:D,2,FALSE)</f>
        <v>WOODHAVEN MIDDLE SCHOOL</v>
      </c>
      <c r="K1265" s="5" t="str">
        <f>VLOOKUP(I1265,Vlookups!A:D,3,FALSE)</f>
        <v>WOODHAVEN K8</v>
      </c>
      <c r="L1265" s="5" t="str">
        <f t="shared" si="447"/>
        <v>11</v>
      </c>
      <c r="M1265" s="5" t="str">
        <f t="shared" si="448"/>
        <v>939</v>
      </c>
      <c r="N1265" s="5" t="str">
        <f>VLOOKUP(M1265,Vlookups!G:I,2,FALSE)</f>
        <v>INSTRUCTIONAL MATERIALS</v>
      </c>
      <c r="O1265" s="5" t="str">
        <f>VLOOKUP(M1265,Vlookups!G:I,3,FALSE)</f>
        <v>DSASS</v>
      </c>
      <c r="P1265" s="6">
        <f t="shared" si="449"/>
        <v>400</v>
      </c>
      <c r="Q1265" s="6">
        <f t="shared" si="450"/>
        <v>0</v>
      </c>
      <c r="R1265" s="6">
        <f t="shared" si="451"/>
        <v>324.45</v>
      </c>
      <c r="S1265" s="6">
        <f t="shared" si="452"/>
        <v>0</v>
      </c>
      <c r="T1265" s="6">
        <f t="shared" si="453"/>
        <v>-400</v>
      </c>
      <c r="U1265" t="s">
        <v>1308</v>
      </c>
      <c r="V1265" t="s">
        <v>29</v>
      </c>
      <c r="W1265" s="2">
        <v>400</v>
      </c>
      <c r="X1265" s="2">
        <v>0</v>
      </c>
      <c r="Y1265" s="2">
        <v>324.45</v>
      </c>
      <c r="Z1265" s="2">
        <v>75.55</v>
      </c>
      <c r="AA1265" s="2">
        <v>0</v>
      </c>
      <c r="AB1265" s="3">
        <v>-400</v>
      </c>
    </row>
    <row r="1266" spans="1:28">
      <c r="A1266" s="5" t="str">
        <f t="shared" si="440"/>
        <v>420</v>
      </c>
      <c r="B1266" s="5" t="str">
        <f>VLOOKUP(A1266,Vlookups!O:P,2,FALSE)</f>
        <v>LOCAL</v>
      </c>
      <c r="C1266" s="5" t="str">
        <f t="shared" si="441"/>
        <v>E</v>
      </c>
      <c r="D1266" s="5" t="str">
        <f t="shared" si="442"/>
        <v>11</v>
      </c>
      <c r="E1266" s="5" t="str">
        <f t="shared" si="443"/>
        <v>63--</v>
      </c>
      <c r="F1266" s="5" t="str">
        <f>VLOOKUP(E1266,Vlookups!K:M,3,FALSE)</f>
        <v>Op Exp</v>
      </c>
      <c r="G1266" s="5" t="str">
        <f t="shared" si="444"/>
        <v>6321</v>
      </c>
      <c r="H1266" s="5" t="str">
        <f t="shared" si="445"/>
        <v>TEXTBOOKS</v>
      </c>
      <c r="I1266" s="5" t="str">
        <f t="shared" si="446"/>
        <v>024</v>
      </c>
      <c r="J1266" s="5" t="str">
        <f>VLOOKUP(I1266,Vlookups!A:D,2,FALSE)</f>
        <v>SAGINAW MIDDLE SCHOOL</v>
      </c>
      <c r="K1266" s="5" t="str">
        <f>VLOOKUP(I1266,Vlookups!A:D,3,FALSE)</f>
        <v>SAGINAW K8</v>
      </c>
      <c r="L1266" s="5" t="str">
        <f t="shared" si="447"/>
        <v>11</v>
      </c>
      <c r="M1266" s="5" t="str">
        <f t="shared" si="448"/>
        <v>939</v>
      </c>
      <c r="N1266" s="5" t="str">
        <f>VLOOKUP(M1266,Vlookups!G:I,2,FALSE)</f>
        <v>INSTRUCTIONAL MATERIALS</v>
      </c>
      <c r="O1266" s="5" t="str">
        <f>VLOOKUP(M1266,Vlookups!G:I,3,FALSE)</f>
        <v>DSASS</v>
      </c>
      <c r="P1266" s="6">
        <f t="shared" si="449"/>
        <v>300</v>
      </c>
      <c r="Q1266" s="6">
        <f t="shared" si="450"/>
        <v>0</v>
      </c>
      <c r="R1266" s="6">
        <f t="shared" si="451"/>
        <v>216.3</v>
      </c>
      <c r="S1266" s="6">
        <f t="shared" si="452"/>
        <v>0</v>
      </c>
      <c r="T1266" s="6">
        <f t="shared" si="453"/>
        <v>-300</v>
      </c>
      <c r="U1266" t="s">
        <v>1309</v>
      </c>
      <c r="V1266" t="s">
        <v>29</v>
      </c>
      <c r="W1266" s="2">
        <v>300</v>
      </c>
      <c r="X1266" s="2">
        <v>0</v>
      </c>
      <c r="Y1266" s="2">
        <v>216.3</v>
      </c>
      <c r="Z1266" s="2">
        <v>83.7</v>
      </c>
      <c r="AA1266" s="2">
        <v>0</v>
      </c>
      <c r="AB1266" s="3">
        <v>-300</v>
      </c>
    </row>
    <row r="1267" spans="1:28">
      <c r="A1267" s="5" t="str">
        <f t="shared" si="440"/>
        <v>420</v>
      </c>
      <c r="B1267" s="5" t="str">
        <f>VLOOKUP(A1267,Vlookups!O:P,2,FALSE)</f>
        <v>LOCAL</v>
      </c>
      <c r="C1267" s="5" t="str">
        <f t="shared" si="441"/>
        <v>E</v>
      </c>
      <c r="D1267" s="5" t="str">
        <f t="shared" si="442"/>
        <v>11</v>
      </c>
      <c r="E1267" s="5" t="str">
        <f t="shared" si="443"/>
        <v>63--</v>
      </c>
      <c r="F1267" s="5" t="str">
        <f>VLOOKUP(E1267,Vlookups!K:M,3,FALSE)</f>
        <v>Op Exp</v>
      </c>
      <c r="G1267" s="5" t="str">
        <f t="shared" si="444"/>
        <v>6321</v>
      </c>
      <c r="H1267" s="5" t="str">
        <f t="shared" si="445"/>
        <v>TEXTBOOKS</v>
      </c>
      <c r="I1267" s="5" t="str">
        <f t="shared" si="446"/>
        <v>026</v>
      </c>
      <c r="J1267" s="5" t="str">
        <f>VLOOKUP(I1267,Vlookups!A:D,2,FALSE)</f>
        <v>WM LAKES MIDDLE SCHOOL</v>
      </c>
      <c r="K1267" s="5" t="str">
        <f>VLOOKUP(I1267,Vlookups!A:D,3,FALSE)</f>
        <v>WINDMILL LAKES K8</v>
      </c>
      <c r="L1267" s="5" t="str">
        <f t="shared" si="447"/>
        <v>11</v>
      </c>
      <c r="M1267" s="5" t="str">
        <f t="shared" si="448"/>
        <v>939</v>
      </c>
      <c r="N1267" s="5" t="str">
        <f>VLOOKUP(M1267,Vlookups!G:I,2,FALSE)</f>
        <v>INSTRUCTIONAL MATERIALS</v>
      </c>
      <c r="O1267" s="5" t="str">
        <f>VLOOKUP(M1267,Vlookups!G:I,3,FALSE)</f>
        <v>DSASS</v>
      </c>
      <c r="P1267" s="6">
        <f t="shared" si="449"/>
        <v>0</v>
      </c>
      <c r="Q1267" s="6">
        <f t="shared" si="450"/>
        <v>0</v>
      </c>
      <c r="R1267" s="6">
        <f t="shared" si="451"/>
        <v>0</v>
      </c>
      <c r="S1267" s="6">
        <f t="shared" si="452"/>
        <v>7000</v>
      </c>
      <c r="T1267" s="6">
        <f t="shared" si="453"/>
        <v>7000</v>
      </c>
      <c r="U1267" t="s">
        <v>1310</v>
      </c>
      <c r="V1267" t="s">
        <v>29</v>
      </c>
      <c r="W1267" s="2">
        <v>0</v>
      </c>
      <c r="X1267" s="2">
        <v>0</v>
      </c>
      <c r="Y1267" s="2">
        <v>0</v>
      </c>
      <c r="Z1267" s="2">
        <v>0</v>
      </c>
      <c r="AA1267" s="2">
        <v>7000</v>
      </c>
      <c r="AB1267" s="2">
        <v>7000</v>
      </c>
    </row>
    <row r="1268" spans="1:28">
      <c r="A1268" s="5" t="str">
        <f t="shared" si="440"/>
        <v>420</v>
      </c>
      <c r="B1268" s="5" t="str">
        <f>VLOOKUP(A1268,Vlookups!O:P,2,FALSE)</f>
        <v>LOCAL</v>
      </c>
      <c r="C1268" s="5" t="str">
        <f t="shared" si="441"/>
        <v>E</v>
      </c>
      <c r="D1268" s="5" t="str">
        <f t="shared" si="442"/>
        <v>11</v>
      </c>
      <c r="E1268" s="5" t="str">
        <f t="shared" si="443"/>
        <v>63--</v>
      </c>
      <c r="F1268" s="5" t="str">
        <f>VLOOKUP(E1268,Vlookups!K:M,3,FALSE)</f>
        <v>Op Exp</v>
      </c>
      <c r="G1268" s="5" t="str">
        <f t="shared" si="444"/>
        <v>6321</v>
      </c>
      <c r="H1268" s="5" t="str">
        <f t="shared" si="445"/>
        <v>TEXTBOOKS</v>
      </c>
      <c r="I1268" s="5" t="str">
        <f t="shared" si="446"/>
        <v>026</v>
      </c>
      <c r="J1268" s="5" t="str">
        <f>VLOOKUP(I1268,Vlookups!A:D,2,FALSE)</f>
        <v>WM LAKES MIDDLE SCHOOL</v>
      </c>
      <c r="K1268" s="5" t="str">
        <f>VLOOKUP(I1268,Vlookups!A:D,3,FALSE)</f>
        <v>WINDMILL LAKES K8</v>
      </c>
      <c r="L1268" s="5" t="str">
        <f t="shared" si="447"/>
        <v>25</v>
      </c>
      <c r="M1268" s="5" t="str">
        <f t="shared" si="448"/>
        <v>939</v>
      </c>
      <c r="N1268" s="5" t="str">
        <f>VLOOKUP(M1268,Vlookups!G:I,2,FALSE)</f>
        <v>INSTRUCTIONAL MATERIALS</v>
      </c>
      <c r="O1268" s="5" t="str">
        <f>VLOOKUP(M1268,Vlookups!G:I,3,FALSE)</f>
        <v>DSASS</v>
      </c>
      <c r="P1268" s="6">
        <f t="shared" si="449"/>
        <v>0</v>
      </c>
      <c r="Q1268" s="6">
        <f t="shared" si="450"/>
        <v>0</v>
      </c>
      <c r="R1268" s="6">
        <f t="shared" si="451"/>
        <v>0</v>
      </c>
      <c r="S1268" s="6">
        <f t="shared" si="452"/>
        <v>7000</v>
      </c>
      <c r="T1268" s="6">
        <f t="shared" si="453"/>
        <v>7000</v>
      </c>
      <c r="U1268" t="s">
        <v>1311</v>
      </c>
      <c r="V1268" t="s">
        <v>29</v>
      </c>
      <c r="W1268" s="2">
        <v>0</v>
      </c>
      <c r="X1268" s="2">
        <v>0</v>
      </c>
      <c r="Y1268" s="2">
        <v>0</v>
      </c>
      <c r="Z1268" s="2">
        <v>0</v>
      </c>
      <c r="AA1268" s="2">
        <v>7000</v>
      </c>
      <c r="AB1268" s="2">
        <v>7000</v>
      </c>
    </row>
    <row r="1269" spans="1:28">
      <c r="A1269" s="5" t="str">
        <f t="shared" si="440"/>
        <v>420</v>
      </c>
      <c r="B1269" s="5" t="str">
        <f>VLOOKUP(A1269,Vlookups!O:P,2,FALSE)</f>
        <v>LOCAL</v>
      </c>
      <c r="C1269" s="5" t="str">
        <f t="shared" si="441"/>
        <v>E</v>
      </c>
      <c r="D1269" s="5" t="str">
        <f t="shared" si="442"/>
        <v>11</v>
      </c>
      <c r="E1269" s="5" t="str">
        <f t="shared" si="443"/>
        <v>63--</v>
      </c>
      <c r="F1269" s="5" t="str">
        <f>VLOOKUP(E1269,Vlookups!K:M,3,FALSE)</f>
        <v>Op Exp</v>
      </c>
      <c r="G1269" s="5" t="str">
        <f t="shared" si="444"/>
        <v>6321</v>
      </c>
      <c r="H1269" s="5" t="str">
        <f t="shared" si="445"/>
        <v>TEXTBOOKS</v>
      </c>
      <c r="I1269" s="5" t="str">
        <f t="shared" si="446"/>
        <v>032</v>
      </c>
      <c r="J1269" s="5" t="str">
        <f>VLOOKUP(I1269,Vlookups!A:D,2,FALSE)</f>
        <v>LANCASTER HS</v>
      </c>
      <c r="K1269" s="5" t="str">
        <f>VLOOKUP(I1269,Vlookups!A:D,3,FALSE)</f>
        <v>LANCASTER HS</v>
      </c>
      <c r="L1269" s="5" t="str">
        <f t="shared" si="447"/>
        <v>11</v>
      </c>
      <c r="M1269" s="5" t="str">
        <f t="shared" si="448"/>
        <v>939</v>
      </c>
      <c r="N1269" s="5" t="str">
        <f>VLOOKUP(M1269,Vlookups!G:I,2,FALSE)</f>
        <v>INSTRUCTIONAL MATERIALS</v>
      </c>
      <c r="O1269" s="5" t="str">
        <f>VLOOKUP(M1269,Vlookups!G:I,3,FALSE)</f>
        <v>DSASS</v>
      </c>
      <c r="P1269" s="6">
        <f t="shared" si="449"/>
        <v>1605.5</v>
      </c>
      <c r="Q1269" s="6">
        <f t="shared" si="450"/>
        <v>0</v>
      </c>
      <c r="R1269" s="6">
        <f t="shared" si="451"/>
        <v>1605.5</v>
      </c>
      <c r="S1269" s="6">
        <f t="shared" si="452"/>
        <v>5000</v>
      </c>
      <c r="T1269" s="6">
        <f t="shared" si="453"/>
        <v>3394.5</v>
      </c>
      <c r="U1269" t="s">
        <v>1312</v>
      </c>
      <c r="V1269" t="s">
        <v>29</v>
      </c>
      <c r="W1269" s="2">
        <v>1605.5</v>
      </c>
      <c r="X1269" s="2">
        <v>0</v>
      </c>
      <c r="Y1269" s="2">
        <v>1605.5</v>
      </c>
      <c r="Z1269" s="2">
        <v>0</v>
      </c>
      <c r="AA1269" s="2">
        <v>5000</v>
      </c>
      <c r="AB1269" s="2">
        <v>3394.5</v>
      </c>
    </row>
    <row r="1270" spans="1:28">
      <c r="A1270" s="5" t="str">
        <f t="shared" si="440"/>
        <v>420</v>
      </c>
      <c r="B1270" s="5" t="str">
        <f>VLOOKUP(A1270,Vlookups!O:P,2,FALSE)</f>
        <v>LOCAL</v>
      </c>
      <c r="C1270" s="5" t="str">
        <f t="shared" si="441"/>
        <v>E</v>
      </c>
      <c r="D1270" s="5" t="str">
        <f t="shared" si="442"/>
        <v>11</v>
      </c>
      <c r="E1270" s="5" t="str">
        <f t="shared" si="443"/>
        <v>63--</v>
      </c>
      <c r="F1270" s="5" t="str">
        <f>VLOOKUP(E1270,Vlookups!K:M,3,FALSE)</f>
        <v>Op Exp</v>
      </c>
      <c r="G1270" s="5" t="str">
        <f t="shared" si="444"/>
        <v>6321</v>
      </c>
      <c r="H1270" s="5" t="str">
        <f t="shared" si="445"/>
        <v>TEXTBOOKS</v>
      </c>
      <c r="I1270" s="5" t="str">
        <f t="shared" si="446"/>
        <v>033</v>
      </c>
      <c r="J1270" s="5" t="str">
        <f>VLOOKUP(I1270,Vlookups!A:D,2,FALSE)</f>
        <v>WINDMILL LAKES HS</v>
      </c>
      <c r="K1270" s="5" t="str">
        <f>VLOOKUP(I1270,Vlookups!A:D,3,FALSE)</f>
        <v>WINDMILL LAKES HS</v>
      </c>
      <c r="L1270" s="5" t="str">
        <f t="shared" si="447"/>
        <v>22</v>
      </c>
      <c r="M1270" s="5" t="str">
        <f t="shared" si="448"/>
        <v>939</v>
      </c>
      <c r="N1270" s="5" t="str">
        <f>VLOOKUP(M1270,Vlookups!G:I,2,FALSE)</f>
        <v>INSTRUCTIONAL MATERIALS</v>
      </c>
      <c r="O1270" s="5" t="str">
        <f>VLOOKUP(M1270,Vlookups!G:I,3,FALSE)</f>
        <v>DSASS</v>
      </c>
      <c r="P1270" s="6">
        <f t="shared" si="449"/>
        <v>150</v>
      </c>
      <c r="Q1270" s="6">
        <f t="shared" si="450"/>
        <v>49.9</v>
      </c>
      <c r="R1270" s="6">
        <f t="shared" si="451"/>
        <v>0</v>
      </c>
      <c r="S1270" s="6">
        <f t="shared" si="452"/>
        <v>0</v>
      </c>
      <c r="T1270" s="6">
        <f t="shared" si="453"/>
        <v>-150</v>
      </c>
      <c r="U1270" t="s">
        <v>1313</v>
      </c>
      <c r="V1270" t="s">
        <v>29</v>
      </c>
      <c r="W1270" s="2">
        <v>150</v>
      </c>
      <c r="X1270" s="2">
        <v>49.9</v>
      </c>
      <c r="Y1270" s="2">
        <v>0</v>
      </c>
      <c r="Z1270" s="2">
        <v>100.1</v>
      </c>
      <c r="AA1270" s="2">
        <v>0</v>
      </c>
      <c r="AB1270" s="3">
        <v>-150</v>
      </c>
    </row>
    <row r="1271" spans="1:28">
      <c r="A1271" s="5" t="str">
        <f t="shared" si="440"/>
        <v>420</v>
      </c>
      <c r="B1271" s="5" t="str">
        <f>VLOOKUP(A1271,Vlookups!O:P,2,FALSE)</f>
        <v>LOCAL</v>
      </c>
      <c r="C1271" s="5" t="str">
        <f t="shared" si="441"/>
        <v>E</v>
      </c>
      <c r="D1271" s="5" t="str">
        <f t="shared" si="442"/>
        <v>11</v>
      </c>
      <c r="E1271" s="5" t="str">
        <f t="shared" si="443"/>
        <v>63--</v>
      </c>
      <c r="F1271" s="5" t="str">
        <f>VLOOKUP(E1271,Vlookups!K:M,3,FALSE)</f>
        <v>Op Exp</v>
      </c>
      <c r="G1271" s="5" t="str">
        <f t="shared" si="444"/>
        <v>6321</v>
      </c>
      <c r="H1271" s="5" t="str">
        <f t="shared" si="445"/>
        <v>TEXTBOOKS</v>
      </c>
      <c r="I1271" s="5" t="str">
        <f t="shared" si="446"/>
        <v>034</v>
      </c>
      <c r="J1271" s="5" t="str">
        <f>VLOOKUP(I1271,Vlookups!A:D,2,FALSE)</f>
        <v>AGGIELAND HIGH SCHOOL</v>
      </c>
      <c r="K1271" s="5" t="str">
        <f>VLOOKUP(I1271,Vlookups!A:D,3,FALSE)</f>
        <v>AGGIELAND HS</v>
      </c>
      <c r="L1271" s="5" t="str">
        <f t="shared" si="447"/>
        <v>11</v>
      </c>
      <c r="M1271" s="5" t="str">
        <f t="shared" si="448"/>
        <v>939</v>
      </c>
      <c r="N1271" s="5" t="str">
        <f>VLOOKUP(M1271,Vlookups!G:I,2,FALSE)</f>
        <v>INSTRUCTIONAL MATERIALS</v>
      </c>
      <c r="O1271" s="5" t="str">
        <f>VLOOKUP(M1271,Vlookups!G:I,3,FALSE)</f>
        <v>DSASS</v>
      </c>
      <c r="P1271" s="6">
        <f t="shared" si="449"/>
        <v>3286.8</v>
      </c>
      <c r="Q1271" s="6">
        <f t="shared" si="450"/>
        <v>0</v>
      </c>
      <c r="R1271" s="6">
        <f t="shared" si="451"/>
        <v>3286.8</v>
      </c>
      <c r="S1271" s="6">
        <f t="shared" si="452"/>
        <v>5000</v>
      </c>
      <c r="T1271" s="6">
        <f t="shared" si="453"/>
        <v>1713.2</v>
      </c>
      <c r="U1271" t="s">
        <v>1314</v>
      </c>
      <c r="V1271" t="s">
        <v>29</v>
      </c>
      <c r="W1271" s="2">
        <v>3286.8</v>
      </c>
      <c r="X1271" s="2">
        <v>0</v>
      </c>
      <c r="Y1271" s="2">
        <v>3286.8</v>
      </c>
      <c r="Z1271" s="2">
        <v>0</v>
      </c>
      <c r="AA1271" s="2">
        <v>5000</v>
      </c>
      <c r="AB1271" s="2">
        <v>1713.2</v>
      </c>
    </row>
    <row r="1272" spans="1:28">
      <c r="A1272" s="5" t="str">
        <f t="shared" si="440"/>
        <v>420</v>
      </c>
      <c r="B1272" s="5" t="str">
        <f>VLOOKUP(A1272,Vlookups!O:P,2,FALSE)</f>
        <v>LOCAL</v>
      </c>
      <c r="C1272" s="5" t="str">
        <f t="shared" si="441"/>
        <v>E</v>
      </c>
      <c r="D1272" s="5" t="str">
        <f t="shared" si="442"/>
        <v>11</v>
      </c>
      <c r="E1272" s="5" t="str">
        <f t="shared" si="443"/>
        <v>63--</v>
      </c>
      <c r="F1272" s="5" t="str">
        <f>VLOOKUP(E1272,Vlookups!K:M,3,FALSE)</f>
        <v>Op Exp</v>
      </c>
      <c r="G1272" s="5" t="str">
        <f t="shared" si="444"/>
        <v>6321</v>
      </c>
      <c r="H1272" s="5" t="str">
        <f t="shared" si="445"/>
        <v>TEXTBOOKS</v>
      </c>
      <c r="I1272" s="5" t="str">
        <f t="shared" si="446"/>
        <v>035</v>
      </c>
      <c r="J1272" s="5" t="str">
        <f>VLOOKUP(I1272,Vlookups!A:D,2,FALSE)</f>
        <v>Richmond Elementary</v>
      </c>
      <c r="K1272" s="5" t="str">
        <f>VLOOKUP(I1272,Vlookups!A:D,3,FALSE)</f>
        <v>RICHMOND K8</v>
      </c>
      <c r="L1272" s="5" t="str">
        <f t="shared" si="447"/>
        <v>11</v>
      </c>
      <c r="M1272" s="5" t="str">
        <f t="shared" si="448"/>
        <v>939</v>
      </c>
      <c r="N1272" s="5" t="str">
        <f>VLOOKUP(M1272,Vlookups!G:I,2,FALSE)</f>
        <v>INSTRUCTIONAL MATERIALS</v>
      </c>
      <c r="O1272" s="5" t="str">
        <f>VLOOKUP(M1272,Vlookups!G:I,3,FALSE)</f>
        <v>DSASS</v>
      </c>
      <c r="P1272" s="6">
        <f t="shared" si="449"/>
        <v>0</v>
      </c>
      <c r="Q1272" s="6">
        <f t="shared" si="450"/>
        <v>0</v>
      </c>
      <c r="R1272" s="6">
        <f t="shared" si="451"/>
        <v>0</v>
      </c>
      <c r="S1272" s="6">
        <f t="shared" si="452"/>
        <v>87250</v>
      </c>
      <c r="T1272" s="6">
        <f t="shared" si="453"/>
        <v>87250</v>
      </c>
      <c r="U1272" t="s">
        <v>1315</v>
      </c>
      <c r="V1272" t="s">
        <v>29</v>
      </c>
      <c r="W1272" s="2">
        <v>0</v>
      </c>
      <c r="X1272" s="2">
        <v>0</v>
      </c>
      <c r="Y1272" s="2">
        <v>0</v>
      </c>
      <c r="Z1272" s="2">
        <v>0</v>
      </c>
      <c r="AA1272" s="2">
        <v>87250</v>
      </c>
      <c r="AB1272" s="2">
        <v>87250</v>
      </c>
    </row>
    <row r="1273" spans="1:28">
      <c r="A1273" s="5" t="str">
        <f t="shared" si="440"/>
        <v>420</v>
      </c>
      <c r="B1273" s="5" t="str">
        <f>VLOOKUP(A1273,Vlookups!O:P,2,FALSE)</f>
        <v>LOCAL</v>
      </c>
      <c r="C1273" s="5" t="str">
        <f t="shared" si="441"/>
        <v>E</v>
      </c>
      <c r="D1273" s="5" t="str">
        <f t="shared" si="442"/>
        <v>11</v>
      </c>
      <c r="E1273" s="5" t="str">
        <f t="shared" si="443"/>
        <v>63--</v>
      </c>
      <c r="F1273" s="5" t="str">
        <f>VLOOKUP(E1273,Vlookups!K:M,3,FALSE)</f>
        <v>Op Exp</v>
      </c>
      <c r="G1273" s="5" t="str">
        <f t="shared" si="444"/>
        <v>6321</v>
      </c>
      <c r="H1273" s="5" t="str">
        <f t="shared" si="445"/>
        <v>TEXTBOOKS</v>
      </c>
      <c r="I1273" s="5" t="str">
        <f t="shared" si="446"/>
        <v>035</v>
      </c>
      <c r="J1273" s="5" t="str">
        <f>VLOOKUP(I1273,Vlookups!A:D,2,FALSE)</f>
        <v>Richmond Elementary</v>
      </c>
      <c r="K1273" s="5" t="str">
        <f>VLOOKUP(I1273,Vlookups!A:D,3,FALSE)</f>
        <v>RICHMOND K8</v>
      </c>
      <c r="L1273" s="5" t="str">
        <f t="shared" si="447"/>
        <v>25</v>
      </c>
      <c r="M1273" s="5" t="str">
        <f t="shared" si="448"/>
        <v>939</v>
      </c>
      <c r="N1273" s="5" t="str">
        <f>VLOOKUP(M1273,Vlookups!G:I,2,FALSE)</f>
        <v>INSTRUCTIONAL MATERIALS</v>
      </c>
      <c r="O1273" s="5" t="str">
        <f>VLOOKUP(M1273,Vlookups!G:I,3,FALSE)</f>
        <v>DSASS</v>
      </c>
      <c r="P1273" s="6">
        <f t="shared" si="449"/>
        <v>0</v>
      </c>
      <c r="Q1273" s="6">
        <f t="shared" si="450"/>
        <v>0</v>
      </c>
      <c r="R1273" s="6">
        <f t="shared" si="451"/>
        <v>0</v>
      </c>
      <c r="S1273" s="6">
        <f t="shared" si="452"/>
        <v>810</v>
      </c>
      <c r="T1273" s="6">
        <f t="shared" si="453"/>
        <v>810</v>
      </c>
      <c r="U1273" t="s">
        <v>1316</v>
      </c>
      <c r="V1273" t="s">
        <v>29</v>
      </c>
      <c r="W1273" s="2">
        <v>0</v>
      </c>
      <c r="X1273" s="2">
        <v>0</v>
      </c>
      <c r="Y1273" s="2">
        <v>0</v>
      </c>
      <c r="Z1273" s="2">
        <v>0</v>
      </c>
      <c r="AA1273" s="2">
        <v>810</v>
      </c>
      <c r="AB1273" s="2">
        <v>810</v>
      </c>
    </row>
    <row r="1274" spans="1:28">
      <c r="A1274" s="5" t="str">
        <f t="shared" si="440"/>
        <v>420</v>
      </c>
      <c r="B1274" s="5" t="str">
        <f>VLOOKUP(A1274,Vlookups!O:P,2,FALSE)</f>
        <v>LOCAL</v>
      </c>
      <c r="C1274" s="5" t="str">
        <f t="shared" si="441"/>
        <v>E</v>
      </c>
      <c r="D1274" s="5" t="str">
        <f t="shared" si="442"/>
        <v>11</v>
      </c>
      <c r="E1274" s="5" t="str">
        <f t="shared" si="443"/>
        <v>63--</v>
      </c>
      <c r="F1274" s="5" t="str">
        <f>VLOOKUP(E1274,Vlookups!K:M,3,FALSE)</f>
        <v>Op Exp</v>
      </c>
      <c r="G1274" s="5" t="str">
        <f t="shared" si="444"/>
        <v>6321</v>
      </c>
      <c r="H1274" s="5" t="str">
        <f t="shared" si="445"/>
        <v>TEXTBOOKS</v>
      </c>
      <c r="I1274" s="5" t="str">
        <f t="shared" si="446"/>
        <v>036</v>
      </c>
      <c r="J1274" s="5" t="str">
        <f>VLOOKUP(I1274,Vlookups!A:D,2,FALSE)</f>
        <v>Richmond Middle School</v>
      </c>
      <c r="K1274" s="5" t="str">
        <f>VLOOKUP(I1274,Vlookups!A:D,3,FALSE)</f>
        <v>RICHMOND K8</v>
      </c>
      <c r="L1274" s="5" t="str">
        <f t="shared" si="447"/>
        <v>11</v>
      </c>
      <c r="M1274" s="5" t="str">
        <f t="shared" si="448"/>
        <v>939</v>
      </c>
      <c r="N1274" s="5" t="str">
        <f>VLOOKUP(M1274,Vlookups!G:I,2,FALSE)</f>
        <v>INSTRUCTIONAL MATERIALS</v>
      </c>
      <c r="O1274" s="5" t="str">
        <f>VLOOKUP(M1274,Vlookups!G:I,3,FALSE)</f>
        <v>DSASS</v>
      </c>
      <c r="P1274" s="6">
        <f t="shared" si="449"/>
        <v>0</v>
      </c>
      <c r="Q1274" s="6">
        <f t="shared" si="450"/>
        <v>0</v>
      </c>
      <c r="R1274" s="6">
        <f t="shared" si="451"/>
        <v>0</v>
      </c>
      <c r="S1274" s="6">
        <f t="shared" si="452"/>
        <v>173250</v>
      </c>
      <c r="T1274" s="6">
        <f t="shared" si="453"/>
        <v>173250</v>
      </c>
      <c r="U1274" t="s">
        <v>1317</v>
      </c>
      <c r="V1274" t="s">
        <v>29</v>
      </c>
      <c r="W1274" s="2">
        <v>0</v>
      </c>
      <c r="X1274" s="2">
        <v>0</v>
      </c>
      <c r="Y1274" s="2">
        <v>0</v>
      </c>
      <c r="Z1274" s="2">
        <v>0</v>
      </c>
      <c r="AA1274" s="2">
        <v>173250</v>
      </c>
      <c r="AB1274" s="2">
        <v>173250</v>
      </c>
    </row>
    <row r="1275" spans="1:28">
      <c r="A1275" s="5" t="str">
        <f t="shared" si="440"/>
        <v>420</v>
      </c>
      <c r="B1275" s="5" t="str">
        <f>VLOOKUP(A1275,Vlookups!O:P,2,FALSE)</f>
        <v>LOCAL</v>
      </c>
      <c r="C1275" s="5" t="str">
        <f t="shared" si="441"/>
        <v>E</v>
      </c>
      <c r="D1275" s="5" t="str">
        <f t="shared" si="442"/>
        <v>11</v>
      </c>
      <c r="E1275" s="5" t="str">
        <f t="shared" si="443"/>
        <v>63--</v>
      </c>
      <c r="F1275" s="5" t="str">
        <f>VLOOKUP(E1275,Vlookups!K:M,3,FALSE)</f>
        <v>Op Exp</v>
      </c>
      <c r="G1275" s="5" t="str">
        <f t="shared" si="444"/>
        <v>6321</v>
      </c>
      <c r="H1275" s="5" t="str">
        <f t="shared" si="445"/>
        <v>TEXTBOOKS</v>
      </c>
      <c r="I1275" s="5" t="str">
        <f t="shared" si="446"/>
        <v>037</v>
      </c>
      <c r="J1275" s="5" t="str">
        <f>VLOOKUP(I1275,Vlookups!A:D,2,FALSE)</f>
        <v>Heritage Elementary</v>
      </c>
      <c r="K1275" s="5" t="str">
        <f>VLOOKUP(I1275,Vlookups!A:D,3,FALSE)</f>
        <v>HERITAGE K8</v>
      </c>
      <c r="L1275" s="5" t="str">
        <f t="shared" si="447"/>
        <v>11</v>
      </c>
      <c r="M1275" s="5" t="str">
        <f t="shared" si="448"/>
        <v>939</v>
      </c>
      <c r="N1275" s="5" t="str">
        <f>VLOOKUP(M1275,Vlookups!G:I,2,FALSE)</f>
        <v>INSTRUCTIONAL MATERIALS</v>
      </c>
      <c r="O1275" s="5" t="str">
        <f>VLOOKUP(M1275,Vlookups!G:I,3,FALSE)</f>
        <v>DSASS</v>
      </c>
      <c r="P1275" s="6">
        <f t="shared" si="449"/>
        <v>0</v>
      </c>
      <c r="Q1275" s="6">
        <f t="shared" si="450"/>
        <v>0</v>
      </c>
      <c r="R1275" s="6">
        <f t="shared" si="451"/>
        <v>0</v>
      </c>
      <c r="S1275" s="6">
        <f t="shared" si="452"/>
        <v>87250</v>
      </c>
      <c r="T1275" s="6">
        <f t="shared" si="453"/>
        <v>87250</v>
      </c>
      <c r="U1275" t="s">
        <v>1318</v>
      </c>
      <c r="V1275" t="s">
        <v>29</v>
      </c>
      <c r="W1275" s="2">
        <v>0</v>
      </c>
      <c r="X1275" s="2">
        <v>0</v>
      </c>
      <c r="Y1275" s="2">
        <v>0</v>
      </c>
      <c r="Z1275" s="2">
        <v>0</v>
      </c>
      <c r="AA1275" s="2">
        <v>87250</v>
      </c>
      <c r="AB1275" s="2">
        <v>87250</v>
      </c>
    </row>
    <row r="1276" spans="1:28">
      <c r="A1276" s="5" t="str">
        <f t="shared" si="440"/>
        <v>420</v>
      </c>
      <c r="B1276" s="5" t="str">
        <f>VLOOKUP(A1276,Vlookups!O:P,2,FALSE)</f>
        <v>LOCAL</v>
      </c>
      <c r="C1276" s="5" t="str">
        <f t="shared" si="441"/>
        <v>E</v>
      </c>
      <c r="D1276" s="5" t="str">
        <f t="shared" si="442"/>
        <v>11</v>
      </c>
      <c r="E1276" s="5" t="str">
        <f t="shared" si="443"/>
        <v>63--</v>
      </c>
      <c r="F1276" s="5" t="str">
        <f>VLOOKUP(E1276,Vlookups!K:M,3,FALSE)</f>
        <v>Op Exp</v>
      </c>
      <c r="G1276" s="5" t="str">
        <f t="shared" si="444"/>
        <v>6321</v>
      </c>
      <c r="H1276" s="5" t="str">
        <f t="shared" si="445"/>
        <v>TEXTBOOKS</v>
      </c>
      <c r="I1276" s="5" t="str">
        <f t="shared" si="446"/>
        <v>037</v>
      </c>
      <c r="J1276" s="5" t="str">
        <f>VLOOKUP(I1276,Vlookups!A:D,2,FALSE)</f>
        <v>Heritage Elementary</v>
      </c>
      <c r="K1276" s="5" t="str">
        <f>VLOOKUP(I1276,Vlookups!A:D,3,FALSE)</f>
        <v>HERITAGE K8</v>
      </c>
      <c r="L1276" s="5" t="str">
        <f t="shared" si="447"/>
        <v>25</v>
      </c>
      <c r="M1276" s="5" t="str">
        <f t="shared" si="448"/>
        <v>939</v>
      </c>
      <c r="N1276" s="5" t="str">
        <f>VLOOKUP(M1276,Vlookups!G:I,2,FALSE)</f>
        <v>INSTRUCTIONAL MATERIALS</v>
      </c>
      <c r="O1276" s="5" t="str">
        <f>VLOOKUP(M1276,Vlookups!G:I,3,FALSE)</f>
        <v>DSASS</v>
      </c>
      <c r="P1276" s="6">
        <f t="shared" si="449"/>
        <v>0</v>
      </c>
      <c r="Q1276" s="6">
        <f t="shared" si="450"/>
        <v>0</v>
      </c>
      <c r="R1276" s="6">
        <f t="shared" si="451"/>
        <v>0</v>
      </c>
      <c r="S1276" s="6">
        <f t="shared" si="452"/>
        <v>810</v>
      </c>
      <c r="T1276" s="6">
        <f t="shared" si="453"/>
        <v>810</v>
      </c>
      <c r="U1276" t="s">
        <v>1319</v>
      </c>
      <c r="V1276" t="s">
        <v>29</v>
      </c>
      <c r="W1276" s="2">
        <v>0</v>
      </c>
      <c r="X1276" s="2">
        <v>0</v>
      </c>
      <c r="Y1276" s="2">
        <v>0</v>
      </c>
      <c r="Z1276" s="2">
        <v>0</v>
      </c>
      <c r="AA1276" s="2">
        <v>810</v>
      </c>
      <c r="AB1276" s="2">
        <v>810</v>
      </c>
    </row>
    <row r="1277" spans="1:28">
      <c r="A1277" s="5" t="str">
        <f t="shared" si="440"/>
        <v>420</v>
      </c>
      <c r="B1277" s="5" t="str">
        <f>VLOOKUP(A1277,Vlookups!O:P,2,FALSE)</f>
        <v>LOCAL</v>
      </c>
      <c r="C1277" s="5" t="str">
        <f t="shared" si="441"/>
        <v>E</v>
      </c>
      <c r="D1277" s="5" t="str">
        <f t="shared" si="442"/>
        <v>11</v>
      </c>
      <c r="E1277" s="5" t="str">
        <f t="shared" si="443"/>
        <v>63--</v>
      </c>
      <c r="F1277" s="5" t="str">
        <f>VLOOKUP(E1277,Vlookups!K:M,3,FALSE)</f>
        <v>Op Exp</v>
      </c>
      <c r="G1277" s="5" t="str">
        <f t="shared" si="444"/>
        <v>6321</v>
      </c>
      <c r="H1277" s="5" t="str">
        <f t="shared" si="445"/>
        <v>TEXTBOOKS</v>
      </c>
      <c r="I1277" s="5" t="str">
        <f t="shared" si="446"/>
        <v>038</v>
      </c>
      <c r="J1277" s="5" t="str">
        <f>VLOOKUP(I1277,Vlookups!A:D,2,FALSE)</f>
        <v>Heritage Middle School</v>
      </c>
      <c r="K1277" s="5" t="str">
        <f>VLOOKUP(I1277,Vlookups!A:D,3,FALSE)</f>
        <v>HERITAGE K8</v>
      </c>
      <c r="L1277" s="5" t="str">
        <f t="shared" si="447"/>
        <v>11</v>
      </c>
      <c r="M1277" s="5" t="str">
        <f t="shared" si="448"/>
        <v>939</v>
      </c>
      <c r="N1277" s="5" t="str">
        <f>VLOOKUP(M1277,Vlookups!G:I,2,FALSE)</f>
        <v>INSTRUCTIONAL MATERIALS</v>
      </c>
      <c r="O1277" s="5" t="str">
        <f>VLOOKUP(M1277,Vlookups!G:I,3,FALSE)</f>
        <v>DSASS</v>
      </c>
      <c r="P1277" s="6">
        <f t="shared" si="449"/>
        <v>0</v>
      </c>
      <c r="Q1277" s="6">
        <f t="shared" si="450"/>
        <v>0</v>
      </c>
      <c r="R1277" s="6">
        <f t="shared" si="451"/>
        <v>0</v>
      </c>
      <c r="S1277" s="6">
        <f t="shared" si="452"/>
        <v>173250</v>
      </c>
      <c r="T1277" s="6">
        <f t="shared" si="453"/>
        <v>173250</v>
      </c>
      <c r="U1277" t="s">
        <v>1320</v>
      </c>
      <c r="V1277" t="s">
        <v>29</v>
      </c>
      <c r="W1277" s="2">
        <v>0</v>
      </c>
      <c r="X1277" s="2">
        <v>0</v>
      </c>
      <c r="Y1277" s="2">
        <v>0</v>
      </c>
      <c r="Z1277" s="2">
        <v>0</v>
      </c>
      <c r="AA1277" s="2">
        <v>173250</v>
      </c>
      <c r="AB1277" s="2">
        <v>173250</v>
      </c>
    </row>
    <row r="1278" spans="1:28">
      <c r="A1278" s="5" t="str">
        <f t="shared" si="440"/>
        <v>420</v>
      </c>
      <c r="B1278" s="5" t="str">
        <f>VLOOKUP(A1278,Vlookups!O:P,2,FALSE)</f>
        <v>LOCAL</v>
      </c>
      <c r="C1278" s="5" t="str">
        <f t="shared" si="441"/>
        <v>E</v>
      </c>
      <c r="D1278" s="5" t="str">
        <f t="shared" si="442"/>
        <v>11</v>
      </c>
      <c r="E1278" s="5" t="str">
        <f t="shared" si="443"/>
        <v>63--</v>
      </c>
      <c r="F1278" s="5" t="str">
        <f>VLOOKUP(E1278,Vlookups!K:M,3,FALSE)</f>
        <v>Op Exp</v>
      </c>
      <c r="G1278" s="5" t="str">
        <f t="shared" si="444"/>
        <v>6321</v>
      </c>
      <c r="H1278" s="5" t="str">
        <f t="shared" si="445"/>
        <v>TEXTBOOKS</v>
      </c>
      <c r="I1278" s="5" t="str">
        <f t="shared" si="446"/>
        <v>039</v>
      </c>
      <c r="J1278" s="5" t="str">
        <f>VLOOKUP(I1278,Vlookups!A:D,2,FALSE)</f>
        <v>Pearland Elementary</v>
      </c>
      <c r="K1278" s="5" t="str">
        <f>VLOOKUP(I1278,Vlookups!A:D,3,FALSE)</f>
        <v>PEARLAND K8</v>
      </c>
      <c r="L1278" s="5" t="str">
        <f t="shared" si="447"/>
        <v>11</v>
      </c>
      <c r="M1278" s="5" t="str">
        <f t="shared" si="448"/>
        <v>939</v>
      </c>
      <c r="N1278" s="5" t="str">
        <f>VLOOKUP(M1278,Vlookups!G:I,2,FALSE)</f>
        <v>INSTRUCTIONAL MATERIALS</v>
      </c>
      <c r="O1278" s="5" t="str">
        <f>VLOOKUP(M1278,Vlookups!G:I,3,FALSE)</f>
        <v>DSASS</v>
      </c>
      <c r="P1278" s="6">
        <f t="shared" si="449"/>
        <v>0</v>
      </c>
      <c r="Q1278" s="6">
        <f t="shared" si="450"/>
        <v>0</v>
      </c>
      <c r="R1278" s="6">
        <f t="shared" si="451"/>
        <v>0</v>
      </c>
      <c r="S1278" s="6">
        <f t="shared" si="452"/>
        <v>87250</v>
      </c>
      <c r="T1278" s="6">
        <f t="shared" si="453"/>
        <v>87250</v>
      </c>
      <c r="U1278" t="s">
        <v>1321</v>
      </c>
      <c r="V1278" t="s">
        <v>29</v>
      </c>
      <c r="W1278" s="2">
        <v>0</v>
      </c>
      <c r="X1278" s="2">
        <v>0</v>
      </c>
      <c r="Y1278" s="2">
        <v>0</v>
      </c>
      <c r="Z1278" s="2">
        <v>0</v>
      </c>
      <c r="AA1278" s="2">
        <v>87250</v>
      </c>
      <c r="AB1278" s="2">
        <v>87250</v>
      </c>
    </row>
    <row r="1279" spans="1:28">
      <c r="A1279" s="5" t="str">
        <f t="shared" si="440"/>
        <v>420</v>
      </c>
      <c r="B1279" s="5" t="str">
        <f>VLOOKUP(A1279,Vlookups!O:P,2,FALSE)</f>
        <v>LOCAL</v>
      </c>
      <c r="C1279" s="5" t="str">
        <f t="shared" si="441"/>
        <v>E</v>
      </c>
      <c r="D1279" s="5" t="str">
        <f t="shared" si="442"/>
        <v>11</v>
      </c>
      <c r="E1279" s="5" t="str">
        <f t="shared" si="443"/>
        <v>63--</v>
      </c>
      <c r="F1279" s="5" t="str">
        <f>VLOOKUP(E1279,Vlookups!K:M,3,FALSE)</f>
        <v>Op Exp</v>
      </c>
      <c r="G1279" s="5" t="str">
        <f t="shared" si="444"/>
        <v>6321</v>
      </c>
      <c r="H1279" s="5" t="str">
        <f t="shared" si="445"/>
        <v>TEXTBOOKS</v>
      </c>
      <c r="I1279" s="5" t="str">
        <f t="shared" si="446"/>
        <v>039</v>
      </c>
      <c r="J1279" s="5" t="str">
        <f>VLOOKUP(I1279,Vlookups!A:D,2,FALSE)</f>
        <v>Pearland Elementary</v>
      </c>
      <c r="K1279" s="5" t="str">
        <f>VLOOKUP(I1279,Vlookups!A:D,3,FALSE)</f>
        <v>PEARLAND K8</v>
      </c>
      <c r="L1279" s="5" t="str">
        <f t="shared" si="447"/>
        <v>25</v>
      </c>
      <c r="M1279" s="5" t="str">
        <f t="shared" si="448"/>
        <v>939</v>
      </c>
      <c r="N1279" s="5" t="str">
        <f>VLOOKUP(M1279,Vlookups!G:I,2,FALSE)</f>
        <v>INSTRUCTIONAL MATERIALS</v>
      </c>
      <c r="O1279" s="5" t="str">
        <f>VLOOKUP(M1279,Vlookups!G:I,3,FALSE)</f>
        <v>DSASS</v>
      </c>
      <c r="P1279" s="6">
        <f t="shared" si="449"/>
        <v>0</v>
      </c>
      <c r="Q1279" s="6">
        <f t="shared" si="450"/>
        <v>0</v>
      </c>
      <c r="R1279" s="6">
        <f t="shared" si="451"/>
        <v>0</v>
      </c>
      <c r="S1279" s="6">
        <f t="shared" si="452"/>
        <v>810</v>
      </c>
      <c r="T1279" s="6">
        <f t="shared" si="453"/>
        <v>810</v>
      </c>
      <c r="U1279" t="s">
        <v>1322</v>
      </c>
      <c r="V1279" t="s">
        <v>29</v>
      </c>
      <c r="W1279" s="2">
        <v>0</v>
      </c>
      <c r="X1279" s="2">
        <v>0</v>
      </c>
      <c r="Y1279" s="2">
        <v>0</v>
      </c>
      <c r="Z1279" s="2">
        <v>0</v>
      </c>
      <c r="AA1279" s="2">
        <v>810</v>
      </c>
      <c r="AB1279" s="2">
        <v>810</v>
      </c>
    </row>
    <row r="1280" spans="1:28">
      <c r="A1280" s="5" t="str">
        <f t="shared" si="440"/>
        <v>420</v>
      </c>
      <c r="B1280" s="5" t="str">
        <f>VLOOKUP(A1280,Vlookups!O:P,2,FALSE)</f>
        <v>LOCAL</v>
      </c>
      <c r="C1280" s="5" t="str">
        <f t="shared" si="441"/>
        <v>E</v>
      </c>
      <c r="D1280" s="5" t="str">
        <f t="shared" si="442"/>
        <v>11</v>
      </c>
      <c r="E1280" s="5" t="str">
        <f t="shared" si="443"/>
        <v>63--</v>
      </c>
      <c r="F1280" s="5" t="str">
        <f>VLOOKUP(E1280,Vlookups!K:M,3,FALSE)</f>
        <v>Op Exp</v>
      </c>
      <c r="G1280" s="5" t="str">
        <f t="shared" si="444"/>
        <v>6321</v>
      </c>
      <c r="H1280" s="5" t="str">
        <f t="shared" si="445"/>
        <v>TEXTBOOKS</v>
      </c>
      <c r="I1280" s="5" t="str">
        <f t="shared" si="446"/>
        <v>040</v>
      </c>
      <c r="J1280" s="5" t="str">
        <f>VLOOKUP(I1280,Vlookups!A:D,2,FALSE)</f>
        <v>Pearland Middle School</v>
      </c>
      <c r="K1280" s="5" t="str">
        <f>VLOOKUP(I1280,Vlookups!A:D,3,FALSE)</f>
        <v>PEARLAND K8</v>
      </c>
      <c r="L1280" s="5" t="str">
        <f t="shared" si="447"/>
        <v>11</v>
      </c>
      <c r="M1280" s="5" t="str">
        <f t="shared" si="448"/>
        <v>939</v>
      </c>
      <c r="N1280" s="5" t="str">
        <f>VLOOKUP(M1280,Vlookups!G:I,2,FALSE)</f>
        <v>INSTRUCTIONAL MATERIALS</v>
      </c>
      <c r="O1280" s="5" t="str">
        <f>VLOOKUP(M1280,Vlookups!G:I,3,FALSE)</f>
        <v>DSASS</v>
      </c>
      <c r="P1280" s="6">
        <f t="shared" si="449"/>
        <v>0</v>
      </c>
      <c r="Q1280" s="6">
        <f t="shared" si="450"/>
        <v>0</v>
      </c>
      <c r="R1280" s="6">
        <f t="shared" si="451"/>
        <v>0</v>
      </c>
      <c r="S1280" s="6">
        <f t="shared" si="452"/>
        <v>173250</v>
      </c>
      <c r="T1280" s="6">
        <f t="shared" si="453"/>
        <v>173250</v>
      </c>
      <c r="U1280" t="s">
        <v>1323</v>
      </c>
      <c r="V1280" t="s">
        <v>29</v>
      </c>
      <c r="W1280" s="2">
        <v>0</v>
      </c>
      <c r="X1280" s="2">
        <v>0</v>
      </c>
      <c r="Y1280" s="2">
        <v>0</v>
      </c>
      <c r="Z1280" s="2">
        <v>0</v>
      </c>
      <c r="AA1280" s="2">
        <v>173250</v>
      </c>
      <c r="AB1280" s="2">
        <v>173250</v>
      </c>
    </row>
    <row r="1281" spans="1:28">
      <c r="A1281" s="5" t="str">
        <f t="shared" si="440"/>
        <v>420</v>
      </c>
      <c r="B1281" s="5" t="str">
        <f>VLOOKUP(A1281,Vlookups!O:P,2,FALSE)</f>
        <v>LOCAL</v>
      </c>
      <c r="C1281" s="5" t="str">
        <f t="shared" si="441"/>
        <v>E</v>
      </c>
      <c r="D1281" s="5" t="str">
        <f t="shared" si="442"/>
        <v>11</v>
      </c>
      <c r="E1281" s="5" t="str">
        <f t="shared" si="443"/>
        <v>63--</v>
      </c>
      <c r="F1281" s="5" t="str">
        <f>VLOOKUP(E1281,Vlookups!K:M,3,FALSE)</f>
        <v>Op Exp</v>
      </c>
      <c r="G1281" s="5" t="str">
        <f t="shared" si="444"/>
        <v>6321</v>
      </c>
      <c r="H1281" s="5" t="str">
        <f t="shared" si="445"/>
        <v>TEXTBOOKS</v>
      </c>
      <c r="I1281" s="5" t="str">
        <f t="shared" si="446"/>
        <v>041</v>
      </c>
      <c r="J1281" s="5" t="str">
        <f>VLOOKUP(I1281,Vlookups!A:D,2,FALSE)</f>
        <v>BG Rarmiez Middle School</v>
      </c>
      <c r="K1281" s="5" t="str">
        <f>VLOOKUP(I1281,Vlookups!A:D,3,FALSE)</f>
        <v>BG RAMIREZ K8</v>
      </c>
      <c r="L1281" s="5" t="str">
        <f t="shared" si="447"/>
        <v>11</v>
      </c>
      <c r="M1281" s="5" t="str">
        <f t="shared" si="448"/>
        <v>939</v>
      </c>
      <c r="N1281" s="5" t="str">
        <f>VLOOKUP(M1281,Vlookups!G:I,2,FALSE)</f>
        <v>INSTRUCTIONAL MATERIALS</v>
      </c>
      <c r="O1281" s="5" t="str">
        <f>VLOOKUP(M1281,Vlookups!G:I,3,FALSE)</f>
        <v>DSASS</v>
      </c>
      <c r="P1281" s="6">
        <f t="shared" si="449"/>
        <v>75000</v>
      </c>
      <c r="Q1281" s="6">
        <f t="shared" si="450"/>
        <v>0</v>
      </c>
      <c r="R1281" s="6">
        <f t="shared" si="451"/>
        <v>3192.38</v>
      </c>
      <c r="S1281" s="6">
        <f t="shared" si="452"/>
        <v>0</v>
      </c>
      <c r="T1281" s="6">
        <f t="shared" si="453"/>
        <v>-75000</v>
      </c>
      <c r="U1281" t="s">
        <v>1324</v>
      </c>
      <c r="V1281" t="s">
        <v>29</v>
      </c>
      <c r="W1281" s="2">
        <v>75000</v>
      </c>
      <c r="X1281" s="2">
        <v>0</v>
      </c>
      <c r="Y1281" s="2">
        <v>3192.38</v>
      </c>
      <c r="Z1281" s="2">
        <v>71807.62</v>
      </c>
      <c r="AA1281" s="2">
        <v>0</v>
      </c>
      <c r="AB1281" s="3">
        <v>-75000</v>
      </c>
    </row>
    <row r="1282" spans="1:28">
      <c r="A1282" s="5" t="str">
        <f t="shared" si="440"/>
        <v>420</v>
      </c>
      <c r="B1282" s="5" t="str">
        <f>VLOOKUP(A1282,Vlookups!O:P,2,FALSE)</f>
        <v>LOCAL</v>
      </c>
      <c r="C1282" s="5" t="str">
        <f t="shared" si="441"/>
        <v>E</v>
      </c>
      <c r="D1282" s="5" t="str">
        <f t="shared" si="442"/>
        <v>11</v>
      </c>
      <c r="E1282" s="5" t="str">
        <f t="shared" si="443"/>
        <v>63--</v>
      </c>
      <c r="F1282" s="5" t="str">
        <f>VLOOKUP(E1282,Vlookups!K:M,3,FALSE)</f>
        <v>Op Exp</v>
      </c>
      <c r="G1282" s="5" t="str">
        <f t="shared" si="444"/>
        <v>6321</v>
      </c>
      <c r="H1282" s="5" t="str">
        <f t="shared" si="445"/>
        <v>TEXTBOOKS</v>
      </c>
      <c r="I1282" s="5" t="str">
        <f t="shared" si="446"/>
        <v>043</v>
      </c>
      <c r="J1282" s="5" t="str">
        <f>VLOOKUP(I1282,Vlookups!A:D,2,FALSE)</f>
        <v>MSG Ramirez Elementary</v>
      </c>
      <c r="K1282" s="5" t="str">
        <f>VLOOKUP(I1282,Vlookups!A:D,3,FALSE)</f>
        <v>MSG RAMIREZ K8</v>
      </c>
      <c r="L1282" s="5" t="str">
        <f t="shared" si="447"/>
        <v>11</v>
      </c>
      <c r="M1282" s="5" t="str">
        <f t="shared" si="448"/>
        <v>939</v>
      </c>
      <c r="N1282" s="5" t="str">
        <f>VLOOKUP(M1282,Vlookups!G:I,2,FALSE)</f>
        <v>INSTRUCTIONAL MATERIALS</v>
      </c>
      <c r="O1282" s="5" t="str">
        <f>VLOOKUP(M1282,Vlookups!G:I,3,FALSE)</f>
        <v>DSASS</v>
      </c>
      <c r="P1282" s="6">
        <f t="shared" si="449"/>
        <v>149112.35999999999</v>
      </c>
      <c r="Q1282" s="6">
        <f t="shared" si="450"/>
        <v>0</v>
      </c>
      <c r="R1282" s="6">
        <f t="shared" si="451"/>
        <v>0</v>
      </c>
      <c r="S1282" s="6">
        <f t="shared" si="452"/>
        <v>0</v>
      </c>
      <c r="T1282" s="6">
        <f t="shared" si="453"/>
        <v>-149112.35999999999</v>
      </c>
      <c r="U1282" t="s">
        <v>1325</v>
      </c>
      <c r="V1282" t="s">
        <v>29</v>
      </c>
      <c r="W1282" s="2">
        <v>149112.35999999999</v>
      </c>
      <c r="X1282" s="2">
        <v>0</v>
      </c>
      <c r="Y1282" s="2">
        <v>0</v>
      </c>
      <c r="Z1282" s="2">
        <v>149112.35999999999</v>
      </c>
      <c r="AA1282" s="2">
        <v>0</v>
      </c>
      <c r="AB1282" s="3">
        <v>-149112.35999999999</v>
      </c>
    </row>
    <row r="1283" spans="1:28">
      <c r="A1283" s="5" t="str">
        <f t="shared" si="440"/>
        <v>420</v>
      </c>
      <c r="B1283" s="5" t="str">
        <f>VLOOKUP(A1283,Vlookups!O:P,2,FALSE)</f>
        <v>LOCAL</v>
      </c>
      <c r="C1283" s="5" t="str">
        <f t="shared" si="441"/>
        <v>E</v>
      </c>
      <c r="D1283" s="5" t="str">
        <f t="shared" si="442"/>
        <v>11</v>
      </c>
      <c r="E1283" s="5" t="str">
        <f t="shared" si="443"/>
        <v>63--</v>
      </c>
      <c r="F1283" s="5" t="str">
        <f>VLOOKUP(E1283,Vlookups!K:M,3,FALSE)</f>
        <v>Op Exp</v>
      </c>
      <c r="G1283" s="5" t="str">
        <f t="shared" si="444"/>
        <v>6321</v>
      </c>
      <c r="H1283" s="5" t="str">
        <f t="shared" si="445"/>
        <v>TEXTBOOKS</v>
      </c>
      <c r="I1283" s="5" t="str">
        <f t="shared" si="446"/>
        <v>044</v>
      </c>
      <c r="J1283" s="5" t="str">
        <f>VLOOKUP(I1283,Vlookups!A:D,2,FALSE)</f>
        <v>MSG Ramirez Middle School</v>
      </c>
      <c r="K1283" s="5" t="str">
        <f>VLOOKUP(I1283,Vlookups!A:D,3,FALSE)</f>
        <v>MSG RAMIREZ K8</v>
      </c>
      <c r="L1283" s="5" t="str">
        <f t="shared" si="447"/>
        <v>11</v>
      </c>
      <c r="M1283" s="5" t="str">
        <f t="shared" si="448"/>
        <v>939</v>
      </c>
      <c r="N1283" s="5" t="str">
        <f>VLOOKUP(M1283,Vlookups!G:I,2,FALSE)</f>
        <v>INSTRUCTIONAL MATERIALS</v>
      </c>
      <c r="O1283" s="5" t="str">
        <f>VLOOKUP(M1283,Vlookups!G:I,3,FALSE)</f>
        <v>DSASS</v>
      </c>
      <c r="P1283" s="6">
        <f t="shared" si="449"/>
        <v>134612</v>
      </c>
      <c r="Q1283" s="6">
        <f t="shared" si="450"/>
        <v>0</v>
      </c>
      <c r="R1283" s="6">
        <f t="shared" si="451"/>
        <v>105.69</v>
      </c>
      <c r="S1283" s="6">
        <f t="shared" si="452"/>
        <v>0</v>
      </c>
      <c r="T1283" s="6">
        <f t="shared" si="453"/>
        <v>-134612</v>
      </c>
      <c r="U1283" t="s">
        <v>1326</v>
      </c>
      <c r="V1283" t="s">
        <v>29</v>
      </c>
      <c r="W1283" s="2">
        <v>134612</v>
      </c>
      <c r="X1283" s="2">
        <v>0</v>
      </c>
      <c r="Y1283" s="2">
        <v>105.69</v>
      </c>
      <c r="Z1283" s="2">
        <v>134506.31</v>
      </c>
      <c r="AA1283" s="2">
        <v>0</v>
      </c>
      <c r="AB1283" s="3">
        <v>-134612</v>
      </c>
    </row>
    <row r="1284" spans="1:28">
      <c r="A1284" s="5" t="str">
        <f t="shared" si="440"/>
        <v>420</v>
      </c>
      <c r="B1284" s="5" t="str">
        <f>VLOOKUP(A1284,Vlookups!O:P,2,FALSE)</f>
        <v>LOCAL</v>
      </c>
      <c r="C1284" s="5" t="str">
        <f t="shared" si="441"/>
        <v>E</v>
      </c>
      <c r="D1284" s="5" t="str">
        <f t="shared" si="442"/>
        <v>11</v>
      </c>
      <c r="E1284" s="5" t="str">
        <f t="shared" si="443"/>
        <v>63--</v>
      </c>
      <c r="F1284" s="5" t="str">
        <f>VLOOKUP(E1284,Vlookups!K:M,3,FALSE)</f>
        <v>Op Exp</v>
      </c>
      <c r="G1284" s="5" t="str">
        <f t="shared" si="444"/>
        <v>6321</v>
      </c>
      <c r="H1284" s="5" t="str">
        <f t="shared" si="445"/>
        <v>TEXTBOOKS</v>
      </c>
      <c r="I1284" s="5" t="str">
        <f t="shared" si="446"/>
        <v>045</v>
      </c>
      <c r="J1284" s="5" t="str">
        <f>VLOOKUP(I1284,Vlookups!A:D,2,FALSE)</f>
        <v>Liberty HS</v>
      </c>
      <c r="K1284" s="5" t="str">
        <f>VLOOKUP(I1284,Vlookups!A:D,3,FALSE)</f>
        <v>LIBERTY HS</v>
      </c>
      <c r="L1284" s="5" t="str">
        <f t="shared" si="447"/>
        <v>11</v>
      </c>
      <c r="M1284" s="5" t="str">
        <f t="shared" si="448"/>
        <v>939</v>
      </c>
      <c r="N1284" s="5" t="str">
        <f>VLOOKUP(M1284,Vlookups!G:I,2,FALSE)</f>
        <v>INSTRUCTIONAL MATERIALS</v>
      </c>
      <c r="O1284" s="5" t="str">
        <f>VLOOKUP(M1284,Vlookups!G:I,3,FALSE)</f>
        <v>DSASS</v>
      </c>
      <c r="P1284" s="6">
        <f t="shared" si="449"/>
        <v>94427</v>
      </c>
      <c r="Q1284" s="6">
        <f t="shared" si="450"/>
        <v>22148</v>
      </c>
      <c r="R1284" s="6">
        <f t="shared" si="451"/>
        <v>6478.48</v>
      </c>
      <c r="S1284" s="6">
        <f t="shared" si="452"/>
        <v>53000</v>
      </c>
      <c r="T1284" s="6">
        <f t="shared" si="453"/>
        <v>-41427</v>
      </c>
      <c r="U1284" t="s">
        <v>1327</v>
      </c>
      <c r="V1284" t="s">
        <v>29</v>
      </c>
      <c r="W1284" s="2">
        <v>94427</v>
      </c>
      <c r="X1284" s="2">
        <v>22148</v>
      </c>
      <c r="Y1284" s="2">
        <v>6478.48</v>
      </c>
      <c r="Z1284" s="2">
        <v>65800.52</v>
      </c>
      <c r="AA1284" s="2">
        <v>53000</v>
      </c>
      <c r="AB1284" s="3">
        <v>-41427</v>
      </c>
    </row>
    <row r="1285" spans="1:28">
      <c r="A1285" s="5" t="str">
        <f t="shared" si="440"/>
        <v>420</v>
      </c>
      <c r="B1285" s="5" t="str">
        <f>VLOOKUP(A1285,Vlookups!O:P,2,FALSE)</f>
        <v>LOCAL</v>
      </c>
      <c r="C1285" s="5" t="str">
        <f t="shared" si="441"/>
        <v>E</v>
      </c>
      <c r="D1285" s="5" t="str">
        <f t="shared" si="442"/>
        <v>11</v>
      </c>
      <c r="E1285" s="5" t="str">
        <f t="shared" si="443"/>
        <v>63--</v>
      </c>
      <c r="F1285" s="5" t="str">
        <f>VLOOKUP(E1285,Vlookups!K:M,3,FALSE)</f>
        <v>Op Exp</v>
      </c>
      <c r="G1285" s="5" t="str">
        <f t="shared" si="444"/>
        <v>6321</v>
      </c>
      <c r="H1285" s="5" t="str">
        <f t="shared" si="445"/>
        <v>TEXTBOOKS</v>
      </c>
      <c r="I1285" s="5" t="str">
        <f t="shared" si="446"/>
        <v>045</v>
      </c>
      <c r="J1285" s="5" t="str">
        <f>VLOOKUP(I1285,Vlookups!A:D,2,FALSE)</f>
        <v>Liberty HS</v>
      </c>
      <c r="K1285" s="5" t="str">
        <f>VLOOKUP(I1285,Vlookups!A:D,3,FALSE)</f>
        <v>LIBERTY HS</v>
      </c>
      <c r="L1285" s="5" t="str">
        <f t="shared" si="447"/>
        <v>21</v>
      </c>
      <c r="M1285" s="5" t="str">
        <f t="shared" si="448"/>
        <v>939</v>
      </c>
      <c r="N1285" s="5" t="str">
        <f>VLOOKUP(M1285,Vlookups!G:I,2,FALSE)</f>
        <v>INSTRUCTIONAL MATERIALS</v>
      </c>
      <c r="O1285" s="5" t="str">
        <f>VLOOKUP(M1285,Vlookups!G:I,3,FALSE)</f>
        <v>DSASS</v>
      </c>
      <c r="P1285" s="6">
        <f t="shared" si="449"/>
        <v>10315.31</v>
      </c>
      <c r="Q1285" s="6">
        <f t="shared" si="450"/>
        <v>0</v>
      </c>
      <c r="R1285" s="6">
        <f t="shared" si="451"/>
        <v>0</v>
      </c>
      <c r="S1285" s="6">
        <f t="shared" si="452"/>
        <v>0</v>
      </c>
      <c r="T1285" s="6">
        <f t="shared" si="453"/>
        <v>-10315.31</v>
      </c>
      <c r="U1285" t="s">
        <v>1328</v>
      </c>
      <c r="V1285" t="s">
        <v>29</v>
      </c>
      <c r="W1285" s="2">
        <v>10315.31</v>
      </c>
      <c r="X1285" s="2">
        <v>0</v>
      </c>
      <c r="Y1285" s="2">
        <v>0</v>
      </c>
      <c r="Z1285" s="2">
        <v>10315.31</v>
      </c>
      <c r="AA1285" s="2">
        <v>0</v>
      </c>
      <c r="AB1285" s="3">
        <v>-10315.31</v>
      </c>
    </row>
    <row r="1286" spans="1:28">
      <c r="A1286" s="5" t="str">
        <f t="shared" si="440"/>
        <v>420</v>
      </c>
      <c r="B1286" s="5" t="str">
        <f>VLOOKUP(A1286,Vlookups!O:P,2,FALSE)</f>
        <v>LOCAL</v>
      </c>
      <c r="C1286" s="5" t="str">
        <f t="shared" si="441"/>
        <v>E</v>
      </c>
      <c r="D1286" s="5" t="str">
        <f t="shared" si="442"/>
        <v>11</v>
      </c>
      <c r="E1286" s="5" t="str">
        <f t="shared" si="443"/>
        <v>63--</v>
      </c>
      <c r="F1286" s="5" t="str">
        <f>VLOOKUP(E1286,Vlookups!K:M,3,FALSE)</f>
        <v>Op Exp</v>
      </c>
      <c r="G1286" s="5" t="str">
        <f t="shared" si="444"/>
        <v>6321</v>
      </c>
      <c r="H1286" s="5" t="str">
        <f t="shared" si="445"/>
        <v>TEXTBOOKS</v>
      </c>
      <c r="I1286" s="5" t="str">
        <f t="shared" si="446"/>
        <v>045</v>
      </c>
      <c r="J1286" s="5" t="str">
        <f>VLOOKUP(I1286,Vlookups!A:D,2,FALSE)</f>
        <v>Liberty HS</v>
      </c>
      <c r="K1286" s="5" t="str">
        <f>VLOOKUP(I1286,Vlookups!A:D,3,FALSE)</f>
        <v>LIBERTY HS</v>
      </c>
      <c r="L1286" s="5" t="str">
        <f t="shared" si="447"/>
        <v>22</v>
      </c>
      <c r="M1286" s="5" t="str">
        <f t="shared" si="448"/>
        <v>939</v>
      </c>
      <c r="N1286" s="5" t="str">
        <f>VLOOKUP(M1286,Vlookups!G:I,2,FALSE)</f>
        <v>INSTRUCTIONAL MATERIALS</v>
      </c>
      <c r="O1286" s="5" t="str">
        <f>VLOOKUP(M1286,Vlookups!G:I,3,FALSE)</f>
        <v>DSASS</v>
      </c>
      <c r="P1286" s="6">
        <f t="shared" si="449"/>
        <v>100</v>
      </c>
      <c r="Q1286" s="6">
        <f t="shared" si="450"/>
        <v>49.9</v>
      </c>
      <c r="R1286" s="6">
        <f t="shared" si="451"/>
        <v>0</v>
      </c>
      <c r="S1286" s="6">
        <f t="shared" si="452"/>
        <v>0</v>
      </c>
      <c r="T1286" s="6">
        <f t="shared" si="453"/>
        <v>-100</v>
      </c>
      <c r="U1286" t="s">
        <v>1329</v>
      </c>
      <c r="V1286" t="s">
        <v>29</v>
      </c>
      <c r="W1286" s="2">
        <v>100</v>
      </c>
      <c r="X1286" s="2">
        <v>49.9</v>
      </c>
      <c r="Y1286" s="2">
        <v>0</v>
      </c>
      <c r="Z1286" s="2">
        <v>50.1</v>
      </c>
      <c r="AA1286" s="2">
        <v>0</v>
      </c>
      <c r="AB1286" s="3">
        <v>-100</v>
      </c>
    </row>
    <row r="1287" spans="1:28">
      <c r="A1287" s="5" t="str">
        <f t="shared" si="440"/>
        <v>420</v>
      </c>
      <c r="B1287" s="5" t="str">
        <f>VLOOKUP(A1287,Vlookups!O:P,2,FALSE)</f>
        <v>LOCAL</v>
      </c>
      <c r="C1287" s="5" t="str">
        <f t="shared" si="441"/>
        <v>E</v>
      </c>
      <c r="D1287" s="5" t="str">
        <f t="shared" si="442"/>
        <v>11</v>
      </c>
      <c r="E1287" s="5" t="str">
        <f t="shared" si="443"/>
        <v>63--</v>
      </c>
      <c r="F1287" s="5" t="str">
        <f>VLOOKUP(E1287,Vlookups!K:M,3,FALSE)</f>
        <v>Op Exp</v>
      </c>
      <c r="G1287" s="5" t="str">
        <f t="shared" si="444"/>
        <v>6321</v>
      </c>
      <c r="H1287" s="5" t="str">
        <f t="shared" si="445"/>
        <v>TEXTBOOKS</v>
      </c>
      <c r="I1287" s="5" t="str">
        <f t="shared" si="446"/>
        <v>045</v>
      </c>
      <c r="J1287" s="5" t="str">
        <f>VLOOKUP(I1287,Vlookups!A:D,2,FALSE)</f>
        <v>Liberty HS</v>
      </c>
      <c r="K1287" s="5" t="str">
        <f>VLOOKUP(I1287,Vlookups!A:D,3,FALSE)</f>
        <v>LIBERTY HS</v>
      </c>
      <c r="L1287" s="5" t="str">
        <f t="shared" si="447"/>
        <v>25</v>
      </c>
      <c r="M1287" s="5" t="str">
        <f t="shared" si="448"/>
        <v>939</v>
      </c>
      <c r="N1287" s="5" t="str">
        <f>VLOOKUP(M1287,Vlookups!G:I,2,FALSE)</f>
        <v>INSTRUCTIONAL MATERIALS</v>
      </c>
      <c r="O1287" s="5" t="str">
        <f>VLOOKUP(M1287,Vlookups!G:I,3,FALSE)</f>
        <v>DSASS</v>
      </c>
      <c r="P1287" s="6">
        <f t="shared" si="449"/>
        <v>25156.25</v>
      </c>
      <c r="Q1287" s="6">
        <f t="shared" si="450"/>
        <v>474.5</v>
      </c>
      <c r="R1287" s="6">
        <f t="shared" si="451"/>
        <v>0</v>
      </c>
      <c r="S1287" s="6">
        <f t="shared" si="452"/>
        <v>7000</v>
      </c>
      <c r="T1287" s="6">
        <f t="shared" si="453"/>
        <v>-18156.25</v>
      </c>
      <c r="U1287" t="s">
        <v>1330</v>
      </c>
      <c r="V1287" t="s">
        <v>29</v>
      </c>
      <c r="W1287" s="2">
        <v>25156.25</v>
      </c>
      <c r="X1287" s="2">
        <v>474.5</v>
      </c>
      <c r="Y1287" s="2">
        <v>0</v>
      </c>
      <c r="Z1287" s="2">
        <v>24681.75</v>
      </c>
      <c r="AA1287" s="2">
        <v>7000</v>
      </c>
      <c r="AB1287" s="3">
        <v>-18156.25</v>
      </c>
    </row>
    <row r="1288" spans="1:28">
      <c r="A1288" s="5" t="str">
        <f t="shared" si="440"/>
        <v>420</v>
      </c>
      <c r="B1288" s="5" t="str">
        <f>VLOOKUP(A1288,Vlookups!O:P,2,FALSE)</f>
        <v>LOCAL</v>
      </c>
      <c r="C1288" s="5" t="str">
        <f t="shared" si="441"/>
        <v>E</v>
      </c>
      <c r="D1288" s="5" t="str">
        <f t="shared" si="442"/>
        <v>11</v>
      </c>
      <c r="E1288" s="5" t="str">
        <f t="shared" si="443"/>
        <v>63--</v>
      </c>
      <c r="F1288" s="5" t="str">
        <f>VLOOKUP(E1288,Vlookups!K:M,3,FALSE)</f>
        <v>Op Exp</v>
      </c>
      <c r="G1288" s="5" t="str">
        <f t="shared" si="444"/>
        <v>6321</v>
      </c>
      <c r="H1288" s="5" t="str">
        <f t="shared" si="445"/>
        <v>TEXTBOOKS</v>
      </c>
      <c r="I1288" s="5" t="str">
        <f t="shared" si="446"/>
        <v>999</v>
      </c>
      <c r="J1288" s="5" t="str">
        <f>VLOOKUP(I1288,Vlookups!A:D,2,FALSE)</f>
        <v>CHARTER WIDE</v>
      </c>
      <c r="K1288" s="5" t="str">
        <f>VLOOKUP(I1288,Vlookups!A:D,3,FALSE)</f>
        <v>CHARTER WIDE</v>
      </c>
      <c r="L1288" s="5" t="str">
        <f t="shared" si="447"/>
        <v>11</v>
      </c>
      <c r="M1288" s="5" t="str">
        <f t="shared" si="448"/>
        <v>939</v>
      </c>
      <c r="N1288" s="5" t="str">
        <f>VLOOKUP(M1288,Vlookups!G:I,2,FALSE)</f>
        <v>INSTRUCTIONAL MATERIALS</v>
      </c>
      <c r="O1288" s="5" t="str">
        <f>VLOOKUP(M1288,Vlookups!G:I,3,FALSE)</f>
        <v>DSASS</v>
      </c>
      <c r="P1288" s="6">
        <f t="shared" si="449"/>
        <v>1109525.78</v>
      </c>
      <c r="Q1288" s="6">
        <f t="shared" si="450"/>
        <v>11990.25</v>
      </c>
      <c r="R1288" s="6">
        <f t="shared" si="451"/>
        <v>1012246.9</v>
      </c>
      <c r="S1288" s="6">
        <f t="shared" si="452"/>
        <v>1064887.28</v>
      </c>
      <c r="T1288" s="6">
        <f t="shared" si="453"/>
        <v>-44638.5</v>
      </c>
      <c r="U1288" t="s">
        <v>1331</v>
      </c>
      <c r="V1288" t="s">
        <v>29</v>
      </c>
      <c r="W1288" s="2">
        <v>1109525.78</v>
      </c>
      <c r="X1288" s="2">
        <v>11990.25</v>
      </c>
      <c r="Y1288" s="2">
        <v>1012246.9</v>
      </c>
      <c r="Z1288" s="2">
        <v>85288.63</v>
      </c>
      <c r="AA1288" s="2">
        <v>1064887.28</v>
      </c>
      <c r="AB1288" s="3">
        <v>-44638.5</v>
      </c>
    </row>
    <row r="1289" spans="1:28">
      <c r="A1289" s="5" t="str">
        <f t="shared" si="440"/>
        <v>420</v>
      </c>
      <c r="B1289" s="5" t="str">
        <f>VLOOKUP(A1289,Vlookups!O:P,2,FALSE)</f>
        <v>LOCAL</v>
      </c>
      <c r="C1289" s="5" t="str">
        <f t="shared" si="441"/>
        <v>E</v>
      </c>
      <c r="D1289" s="5" t="str">
        <f t="shared" si="442"/>
        <v>11</v>
      </c>
      <c r="E1289" s="5" t="str">
        <f t="shared" si="443"/>
        <v>63--</v>
      </c>
      <c r="F1289" s="5" t="str">
        <f>VLOOKUP(E1289,Vlookups!K:M,3,FALSE)</f>
        <v>Op Exp</v>
      </c>
      <c r="G1289" s="5" t="str">
        <f t="shared" si="444"/>
        <v>6321</v>
      </c>
      <c r="H1289" s="5" t="str">
        <f t="shared" si="445"/>
        <v>TEXTBOOKS</v>
      </c>
      <c r="I1289" s="5" t="str">
        <f t="shared" si="446"/>
        <v>999</v>
      </c>
      <c r="J1289" s="5" t="str">
        <f>VLOOKUP(I1289,Vlookups!A:D,2,FALSE)</f>
        <v>CHARTER WIDE</v>
      </c>
      <c r="K1289" s="5" t="str">
        <f>VLOOKUP(I1289,Vlookups!A:D,3,FALSE)</f>
        <v>CHARTER WIDE</v>
      </c>
      <c r="L1289" s="5" t="str">
        <f t="shared" si="447"/>
        <v>21</v>
      </c>
      <c r="M1289" s="5" t="str">
        <f t="shared" si="448"/>
        <v>939</v>
      </c>
      <c r="N1289" s="5" t="str">
        <f>VLOOKUP(M1289,Vlookups!G:I,2,FALSE)</f>
        <v>INSTRUCTIONAL MATERIALS</v>
      </c>
      <c r="O1289" s="5" t="str">
        <f>VLOOKUP(M1289,Vlookups!G:I,3,FALSE)</f>
        <v>DSASS</v>
      </c>
      <c r="P1289" s="6">
        <f t="shared" si="449"/>
        <v>110384.32000000001</v>
      </c>
      <c r="Q1289" s="6">
        <f t="shared" si="450"/>
        <v>0</v>
      </c>
      <c r="R1289" s="6">
        <f t="shared" si="451"/>
        <v>15768</v>
      </c>
      <c r="S1289" s="6">
        <f t="shared" si="452"/>
        <v>0</v>
      </c>
      <c r="T1289" s="6">
        <f t="shared" si="453"/>
        <v>-110384.32000000001</v>
      </c>
      <c r="U1289" t="s">
        <v>1332</v>
      </c>
      <c r="V1289" t="s">
        <v>29</v>
      </c>
      <c r="W1289" s="2">
        <v>110384.32000000001</v>
      </c>
      <c r="X1289" s="2">
        <v>0</v>
      </c>
      <c r="Y1289" s="2">
        <v>15768</v>
      </c>
      <c r="Z1289" s="2">
        <v>94616.320000000007</v>
      </c>
      <c r="AA1289" s="2">
        <v>0</v>
      </c>
      <c r="AB1289" s="3">
        <v>-110384.32000000001</v>
      </c>
    </row>
    <row r="1290" spans="1:28">
      <c r="A1290" s="5" t="str">
        <f t="shared" si="440"/>
        <v>420</v>
      </c>
      <c r="B1290" s="5" t="str">
        <f>VLOOKUP(A1290,Vlookups!O:P,2,FALSE)</f>
        <v>LOCAL</v>
      </c>
      <c r="C1290" s="5" t="str">
        <f t="shared" si="441"/>
        <v>E</v>
      </c>
      <c r="D1290" s="5" t="str">
        <f t="shared" si="442"/>
        <v>11</v>
      </c>
      <c r="E1290" s="5" t="str">
        <f t="shared" si="443"/>
        <v>63--</v>
      </c>
      <c r="F1290" s="5" t="str">
        <f>VLOOKUP(E1290,Vlookups!K:M,3,FALSE)</f>
        <v>Op Exp</v>
      </c>
      <c r="G1290" s="5" t="str">
        <f t="shared" si="444"/>
        <v>6321</v>
      </c>
      <c r="H1290" s="5" t="str">
        <f t="shared" si="445"/>
        <v>TEXTBOOKS</v>
      </c>
      <c r="I1290" s="5" t="str">
        <f t="shared" si="446"/>
        <v>999</v>
      </c>
      <c r="J1290" s="5" t="str">
        <f>VLOOKUP(I1290,Vlookups!A:D,2,FALSE)</f>
        <v>CHARTER WIDE</v>
      </c>
      <c r="K1290" s="5" t="str">
        <f>VLOOKUP(I1290,Vlookups!A:D,3,FALSE)</f>
        <v>CHARTER WIDE</v>
      </c>
      <c r="L1290" s="5" t="str">
        <f t="shared" si="447"/>
        <v>23</v>
      </c>
      <c r="M1290" s="5" t="str">
        <f t="shared" si="448"/>
        <v>939</v>
      </c>
      <c r="N1290" s="5" t="str">
        <f>VLOOKUP(M1290,Vlookups!G:I,2,FALSE)</f>
        <v>INSTRUCTIONAL MATERIALS</v>
      </c>
      <c r="O1290" s="5" t="str">
        <f>VLOOKUP(M1290,Vlookups!G:I,3,FALSE)</f>
        <v>DSASS</v>
      </c>
      <c r="P1290" s="6">
        <f t="shared" si="449"/>
        <v>100000</v>
      </c>
      <c r="Q1290" s="6">
        <f t="shared" si="450"/>
        <v>0</v>
      </c>
      <c r="R1290" s="6">
        <f t="shared" si="451"/>
        <v>3730.38</v>
      </c>
      <c r="S1290" s="6">
        <f t="shared" si="452"/>
        <v>0</v>
      </c>
      <c r="T1290" s="6">
        <f t="shared" si="453"/>
        <v>-100000</v>
      </c>
      <c r="U1290" t="s">
        <v>1333</v>
      </c>
      <c r="V1290" t="s">
        <v>29</v>
      </c>
      <c r="W1290" s="2">
        <v>100000</v>
      </c>
      <c r="X1290" s="2">
        <v>0</v>
      </c>
      <c r="Y1290" s="2">
        <v>3730.38</v>
      </c>
      <c r="Z1290" s="2">
        <v>96269.62</v>
      </c>
      <c r="AA1290" s="2">
        <v>0</v>
      </c>
      <c r="AB1290" s="3">
        <v>-100000</v>
      </c>
    </row>
    <row r="1291" spans="1:28">
      <c r="A1291" s="5" t="str">
        <f t="shared" si="440"/>
        <v>420</v>
      </c>
      <c r="B1291" s="5" t="str">
        <f>VLOOKUP(A1291,Vlookups!O:P,2,FALSE)</f>
        <v>LOCAL</v>
      </c>
      <c r="C1291" s="5" t="str">
        <f t="shared" si="441"/>
        <v>E</v>
      </c>
      <c r="D1291" s="5" t="str">
        <f t="shared" si="442"/>
        <v>11</v>
      </c>
      <c r="E1291" s="5" t="str">
        <f t="shared" si="443"/>
        <v>63--</v>
      </c>
      <c r="F1291" s="5" t="str">
        <f>VLOOKUP(E1291,Vlookups!K:M,3,FALSE)</f>
        <v>Op Exp</v>
      </c>
      <c r="G1291" s="5" t="str">
        <f t="shared" si="444"/>
        <v>6321</v>
      </c>
      <c r="H1291" s="5" t="str">
        <f t="shared" si="445"/>
        <v>TEXTBOOKS</v>
      </c>
      <c r="I1291" s="5" t="str">
        <f t="shared" si="446"/>
        <v>999</v>
      </c>
      <c r="J1291" s="5" t="str">
        <f>VLOOKUP(I1291,Vlookups!A:D,2,FALSE)</f>
        <v>CHARTER WIDE</v>
      </c>
      <c r="K1291" s="5" t="str">
        <f>VLOOKUP(I1291,Vlookups!A:D,3,FALSE)</f>
        <v>CHARTER WIDE</v>
      </c>
      <c r="L1291" s="5" t="str">
        <f t="shared" si="447"/>
        <v>25</v>
      </c>
      <c r="M1291" s="5" t="str">
        <f t="shared" si="448"/>
        <v>850</v>
      </c>
      <c r="N1291" s="5" t="str">
        <f>VLOOKUP(M1291,Vlookups!G:I,2,FALSE)</f>
        <v>DEPUTY SUPT ACADEMICS/STU SERV</v>
      </c>
      <c r="O1291" s="5" t="str">
        <f>VLOOKUP(M1291,Vlookups!G:I,3,FALSE)</f>
        <v>DSASS</v>
      </c>
      <c r="P1291" s="6">
        <f t="shared" si="449"/>
        <v>5000</v>
      </c>
      <c r="Q1291" s="6">
        <f t="shared" si="450"/>
        <v>0</v>
      </c>
      <c r="R1291" s="6">
        <f t="shared" si="451"/>
        <v>1320.75</v>
      </c>
      <c r="S1291" s="6">
        <f t="shared" si="452"/>
        <v>0</v>
      </c>
      <c r="T1291" s="6">
        <f t="shared" si="453"/>
        <v>-5000</v>
      </c>
      <c r="U1291" t="s">
        <v>1334</v>
      </c>
      <c r="V1291" t="s">
        <v>29</v>
      </c>
      <c r="W1291" s="2">
        <v>5000</v>
      </c>
      <c r="X1291" s="2">
        <v>0</v>
      </c>
      <c r="Y1291" s="2">
        <v>1320.75</v>
      </c>
      <c r="Z1291" s="2">
        <v>3679.25</v>
      </c>
      <c r="AA1291" s="2">
        <v>0</v>
      </c>
      <c r="AB1291" s="3">
        <v>-5000</v>
      </c>
    </row>
    <row r="1292" spans="1:28">
      <c r="A1292" s="5" t="str">
        <f t="shared" si="440"/>
        <v>420</v>
      </c>
      <c r="B1292" s="5" t="str">
        <f>VLOOKUP(A1292,Vlookups!O:P,2,FALSE)</f>
        <v>LOCAL</v>
      </c>
      <c r="C1292" s="5" t="str">
        <f t="shared" si="441"/>
        <v>E</v>
      </c>
      <c r="D1292" s="5" t="str">
        <f t="shared" si="442"/>
        <v>11</v>
      </c>
      <c r="E1292" s="5" t="str">
        <f t="shared" si="443"/>
        <v>63--</v>
      </c>
      <c r="F1292" s="5" t="str">
        <f>VLOOKUP(E1292,Vlookups!K:M,3,FALSE)</f>
        <v>Op Exp</v>
      </c>
      <c r="G1292" s="5" t="str">
        <f t="shared" si="444"/>
        <v>6321</v>
      </c>
      <c r="H1292" s="5" t="str">
        <f t="shared" si="445"/>
        <v>TEXTBOOKS</v>
      </c>
      <c r="I1292" s="5" t="str">
        <f t="shared" si="446"/>
        <v>999</v>
      </c>
      <c r="J1292" s="5" t="str">
        <f>VLOOKUP(I1292,Vlookups!A:D,2,FALSE)</f>
        <v>CHARTER WIDE</v>
      </c>
      <c r="K1292" s="5" t="str">
        <f>VLOOKUP(I1292,Vlookups!A:D,3,FALSE)</f>
        <v>CHARTER WIDE</v>
      </c>
      <c r="L1292" s="5" t="str">
        <f t="shared" si="447"/>
        <v>36</v>
      </c>
      <c r="M1292" s="5" t="str">
        <f t="shared" si="448"/>
        <v>939</v>
      </c>
      <c r="N1292" s="5" t="str">
        <f>VLOOKUP(M1292,Vlookups!G:I,2,FALSE)</f>
        <v>INSTRUCTIONAL MATERIALS</v>
      </c>
      <c r="O1292" s="5" t="str">
        <f>VLOOKUP(M1292,Vlookups!G:I,3,FALSE)</f>
        <v>DSASS</v>
      </c>
      <c r="P1292" s="6">
        <f t="shared" si="449"/>
        <v>7050</v>
      </c>
      <c r="Q1292" s="6">
        <f t="shared" si="450"/>
        <v>0</v>
      </c>
      <c r="R1292" s="6">
        <f t="shared" si="451"/>
        <v>7050</v>
      </c>
      <c r="S1292" s="6">
        <f t="shared" si="452"/>
        <v>0</v>
      </c>
      <c r="T1292" s="6">
        <f t="shared" si="453"/>
        <v>-7050</v>
      </c>
      <c r="U1292" t="s">
        <v>1335</v>
      </c>
      <c r="V1292" t="s">
        <v>29</v>
      </c>
      <c r="W1292" s="2">
        <v>7050</v>
      </c>
      <c r="X1292" s="2">
        <v>0</v>
      </c>
      <c r="Y1292" s="2">
        <v>7050</v>
      </c>
      <c r="Z1292" s="2">
        <v>0</v>
      </c>
      <c r="AA1292" s="2">
        <v>0</v>
      </c>
      <c r="AB1292" s="3">
        <v>-7050</v>
      </c>
    </row>
    <row r="1293" spans="1:28">
      <c r="A1293" s="5" t="str">
        <f t="shared" si="440"/>
        <v>420</v>
      </c>
      <c r="B1293" s="5" t="str">
        <f>VLOOKUP(A1293,Vlookups!O:P,2,FALSE)</f>
        <v>LOCAL</v>
      </c>
      <c r="C1293" s="5" t="str">
        <f t="shared" si="441"/>
        <v>E</v>
      </c>
      <c r="D1293" s="5" t="str">
        <f t="shared" si="442"/>
        <v>11</v>
      </c>
      <c r="E1293" s="5" t="str">
        <f t="shared" si="443"/>
        <v>63--</v>
      </c>
      <c r="F1293" s="5" t="str">
        <f>VLOOKUP(E1293,Vlookups!K:M,3,FALSE)</f>
        <v>Op Exp</v>
      </c>
      <c r="G1293" s="5" t="str">
        <f t="shared" si="444"/>
        <v>6329</v>
      </c>
      <c r="H1293" s="5" t="str">
        <f t="shared" si="445"/>
        <v>READING MATERIALS</v>
      </c>
      <c r="I1293" s="5" t="str">
        <f t="shared" si="446"/>
        <v>001</v>
      </c>
      <c r="J1293" s="5" t="str">
        <f>VLOOKUP(I1293,Vlookups!A:D,2,FALSE)</f>
        <v>GARLAND ELEMENTARY SCHOOL</v>
      </c>
      <c r="K1293" s="5" t="str">
        <f>VLOOKUP(I1293,Vlookups!A:D,3,FALSE)</f>
        <v>GARLAND K8</v>
      </c>
      <c r="L1293" s="5" t="str">
        <f t="shared" si="447"/>
        <v>11</v>
      </c>
      <c r="M1293" s="5" t="str">
        <f t="shared" si="448"/>
        <v>939</v>
      </c>
      <c r="N1293" s="5" t="str">
        <f>VLOOKUP(M1293,Vlookups!G:I,2,FALSE)</f>
        <v>INSTRUCTIONAL MATERIALS</v>
      </c>
      <c r="O1293" s="5" t="str">
        <f>VLOOKUP(M1293,Vlookups!G:I,3,FALSE)</f>
        <v>DSASS</v>
      </c>
      <c r="P1293" s="6">
        <f t="shared" si="449"/>
        <v>6779.59</v>
      </c>
      <c r="Q1293" s="6">
        <f t="shared" si="450"/>
        <v>0</v>
      </c>
      <c r="R1293" s="6">
        <f t="shared" si="451"/>
        <v>6779.68</v>
      </c>
      <c r="S1293" s="6">
        <f t="shared" si="452"/>
        <v>6105</v>
      </c>
      <c r="T1293" s="6">
        <f t="shared" si="453"/>
        <v>-674.59</v>
      </c>
      <c r="U1293" t="s">
        <v>1336</v>
      </c>
      <c r="V1293" t="s">
        <v>45</v>
      </c>
      <c r="W1293" s="2">
        <v>6779.59</v>
      </c>
      <c r="X1293" s="2">
        <v>0</v>
      </c>
      <c r="Y1293" s="2">
        <v>6779.68</v>
      </c>
      <c r="Z1293" s="3">
        <v>-0.09</v>
      </c>
      <c r="AA1293" s="2">
        <v>6105</v>
      </c>
      <c r="AB1293" s="3">
        <v>-674.59</v>
      </c>
    </row>
    <row r="1294" spans="1:28">
      <c r="A1294" s="5" t="str">
        <f t="shared" si="440"/>
        <v>420</v>
      </c>
      <c r="B1294" s="5" t="str">
        <f>VLOOKUP(A1294,Vlookups!O:P,2,FALSE)</f>
        <v>LOCAL</v>
      </c>
      <c r="C1294" s="5" t="str">
        <f t="shared" si="441"/>
        <v>E</v>
      </c>
      <c r="D1294" s="5" t="str">
        <f t="shared" si="442"/>
        <v>11</v>
      </c>
      <c r="E1294" s="5" t="str">
        <f t="shared" si="443"/>
        <v>63--</v>
      </c>
      <c r="F1294" s="5" t="str">
        <f>VLOOKUP(E1294,Vlookups!K:M,3,FALSE)</f>
        <v>Op Exp</v>
      </c>
      <c r="G1294" s="5" t="str">
        <f t="shared" si="444"/>
        <v>6329</v>
      </c>
      <c r="H1294" s="5" t="str">
        <f t="shared" si="445"/>
        <v>READING MATERIALS</v>
      </c>
      <c r="I1294" s="5" t="str">
        <f t="shared" si="446"/>
        <v>002</v>
      </c>
      <c r="J1294" s="5" t="str">
        <f>VLOOKUP(I1294,Vlookups!A:D,2,FALSE)</f>
        <v>GARLAND MIDDLE SCHOOL</v>
      </c>
      <c r="K1294" s="5" t="str">
        <f>VLOOKUP(I1294,Vlookups!A:D,3,FALSE)</f>
        <v>GARLAND K8</v>
      </c>
      <c r="L1294" s="5" t="str">
        <f t="shared" si="447"/>
        <v>11</v>
      </c>
      <c r="M1294" s="5" t="str">
        <f t="shared" si="448"/>
        <v>939</v>
      </c>
      <c r="N1294" s="5" t="str">
        <f>VLOOKUP(M1294,Vlookups!G:I,2,FALSE)</f>
        <v>INSTRUCTIONAL MATERIALS</v>
      </c>
      <c r="O1294" s="5" t="str">
        <f>VLOOKUP(M1294,Vlookups!G:I,3,FALSE)</f>
        <v>DSASS</v>
      </c>
      <c r="P1294" s="6">
        <f t="shared" si="449"/>
        <v>0</v>
      </c>
      <c r="Q1294" s="6">
        <f t="shared" si="450"/>
        <v>0</v>
      </c>
      <c r="R1294" s="6">
        <f t="shared" si="451"/>
        <v>0</v>
      </c>
      <c r="S1294" s="6">
        <f t="shared" si="452"/>
        <v>3145</v>
      </c>
      <c r="T1294" s="6">
        <f t="shared" si="453"/>
        <v>3145</v>
      </c>
      <c r="U1294" t="s">
        <v>1337</v>
      </c>
      <c r="V1294" t="s">
        <v>45</v>
      </c>
      <c r="W1294" s="2">
        <v>0</v>
      </c>
      <c r="X1294" s="2">
        <v>0</v>
      </c>
      <c r="Y1294" s="2">
        <v>0</v>
      </c>
      <c r="Z1294" s="2">
        <v>0</v>
      </c>
      <c r="AA1294" s="2">
        <v>3145</v>
      </c>
      <c r="AB1294" s="2">
        <v>3145</v>
      </c>
    </row>
    <row r="1295" spans="1:28">
      <c r="A1295" s="5" t="str">
        <f t="shared" si="440"/>
        <v>420</v>
      </c>
      <c r="B1295" s="5" t="str">
        <f>VLOOKUP(A1295,Vlookups!O:P,2,FALSE)</f>
        <v>LOCAL</v>
      </c>
      <c r="C1295" s="5" t="str">
        <f t="shared" si="441"/>
        <v>E</v>
      </c>
      <c r="D1295" s="5" t="str">
        <f t="shared" si="442"/>
        <v>11</v>
      </c>
      <c r="E1295" s="5" t="str">
        <f t="shared" si="443"/>
        <v>63--</v>
      </c>
      <c r="F1295" s="5" t="str">
        <f>VLOOKUP(E1295,Vlookups!K:M,3,FALSE)</f>
        <v>Op Exp</v>
      </c>
      <c r="G1295" s="5" t="str">
        <f t="shared" si="444"/>
        <v>6329</v>
      </c>
      <c r="H1295" s="5" t="str">
        <f t="shared" si="445"/>
        <v>READING MATERIALS</v>
      </c>
      <c r="I1295" s="5" t="str">
        <f t="shared" si="446"/>
        <v>003</v>
      </c>
      <c r="J1295" s="5" t="str">
        <f>VLOOKUP(I1295,Vlookups!A:D,2,FALSE)</f>
        <v>GARLAND HIGH SCHOOL</v>
      </c>
      <c r="K1295" s="5" t="str">
        <f>VLOOKUP(I1295,Vlookups!A:D,3,FALSE)</f>
        <v>GARLAND HS</v>
      </c>
      <c r="L1295" s="5" t="str">
        <f t="shared" si="447"/>
        <v>11</v>
      </c>
      <c r="M1295" s="5" t="str">
        <f t="shared" si="448"/>
        <v>939</v>
      </c>
      <c r="N1295" s="5" t="str">
        <f>VLOOKUP(M1295,Vlookups!G:I,2,FALSE)</f>
        <v>INSTRUCTIONAL MATERIALS</v>
      </c>
      <c r="O1295" s="5" t="str">
        <f>VLOOKUP(M1295,Vlookups!G:I,3,FALSE)</f>
        <v>DSASS</v>
      </c>
      <c r="P1295" s="6">
        <f t="shared" si="449"/>
        <v>0</v>
      </c>
      <c r="Q1295" s="6">
        <f t="shared" si="450"/>
        <v>0</v>
      </c>
      <c r="R1295" s="6">
        <f t="shared" si="451"/>
        <v>0</v>
      </c>
      <c r="S1295" s="6">
        <f t="shared" si="452"/>
        <v>4500</v>
      </c>
      <c r="T1295" s="6">
        <f t="shared" si="453"/>
        <v>4500</v>
      </c>
      <c r="U1295" t="s">
        <v>1338</v>
      </c>
      <c r="V1295" t="s">
        <v>45</v>
      </c>
      <c r="W1295" s="2">
        <v>0</v>
      </c>
      <c r="X1295" s="2">
        <v>0</v>
      </c>
      <c r="Y1295" s="2">
        <v>0</v>
      </c>
      <c r="Z1295" s="2">
        <v>0</v>
      </c>
      <c r="AA1295" s="2">
        <v>4500</v>
      </c>
      <c r="AB1295" s="2">
        <v>4500</v>
      </c>
    </row>
    <row r="1296" spans="1:28">
      <c r="A1296" s="5" t="str">
        <f t="shared" si="440"/>
        <v>420</v>
      </c>
      <c r="B1296" s="5" t="str">
        <f>VLOOKUP(A1296,Vlookups!O:P,2,FALSE)</f>
        <v>LOCAL</v>
      </c>
      <c r="C1296" s="5" t="str">
        <f t="shared" si="441"/>
        <v>E</v>
      </c>
      <c r="D1296" s="5" t="str">
        <f t="shared" si="442"/>
        <v>11</v>
      </c>
      <c r="E1296" s="5" t="str">
        <f t="shared" si="443"/>
        <v>63--</v>
      </c>
      <c r="F1296" s="5" t="str">
        <f>VLOOKUP(E1296,Vlookups!K:M,3,FALSE)</f>
        <v>Op Exp</v>
      </c>
      <c r="G1296" s="5" t="str">
        <f t="shared" si="444"/>
        <v>6329</v>
      </c>
      <c r="H1296" s="5" t="str">
        <f t="shared" si="445"/>
        <v>READING MATERIALS</v>
      </c>
      <c r="I1296" s="5" t="str">
        <f t="shared" si="446"/>
        <v>004</v>
      </c>
      <c r="J1296" s="5" t="str">
        <f>VLOOKUP(I1296,Vlookups!A:D,2,FALSE)</f>
        <v>ARLINGTON ELEMENTARY SCHOOL</v>
      </c>
      <c r="K1296" s="5" t="str">
        <f>VLOOKUP(I1296,Vlookups!A:D,3,FALSE)</f>
        <v>ARLINGTON K8</v>
      </c>
      <c r="L1296" s="5" t="str">
        <f t="shared" si="447"/>
        <v>11</v>
      </c>
      <c r="M1296" s="5" t="str">
        <f t="shared" si="448"/>
        <v>939</v>
      </c>
      <c r="N1296" s="5" t="str">
        <f>VLOOKUP(M1296,Vlookups!G:I,2,FALSE)</f>
        <v>INSTRUCTIONAL MATERIALS</v>
      </c>
      <c r="O1296" s="5" t="str">
        <f>VLOOKUP(M1296,Vlookups!G:I,3,FALSE)</f>
        <v>DSASS</v>
      </c>
      <c r="P1296" s="6">
        <f t="shared" si="449"/>
        <v>8700</v>
      </c>
      <c r="Q1296" s="6">
        <f t="shared" si="450"/>
        <v>0</v>
      </c>
      <c r="R1296" s="6">
        <f t="shared" si="451"/>
        <v>8656.7900000000009</v>
      </c>
      <c r="S1296" s="6">
        <f t="shared" si="452"/>
        <v>6105</v>
      </c>
      <c r="T1296" s="6">
        <f t="shared" si="453"/>
        <v>-2595</v>
      </c>
      <c r="U1296" t="s">
        <v>1339</v>
      </c>
      <c r="V1296" t="s">
        <v>45</v>
      </c>
      <c r="W1296" s="2">
        <v>8700</v>
      </c>
      <c r="X1296" s="2">
        <v>0</v>
      </c>
      <c r="Y1296" s="2">
        <v>8656.7900000000009</v>
      </c>
      <c r="Z1296" s="2">
        <v>43.21</v>
      </c>
      <c r="AA1296" s="2">
        <v>6105</v>
      </c>
      <c r="AB1296" s="3">
        <v>-2595</v>
      </c>
    </row>
    <row r="1297" spans="1:28">
      <c r="A1297" s="5" t="str">
        <f t="shared" si="440"/>
        <v>420</v>
      </c>
      <c r="B1297" s="5" t="str">
        <f>VLOOKUP(A1297,Vlookups!O:P,2,FALSE)</f>
        <v>LOCAL</v>
      </c>
      <c r="C1297" s="5" t="str">
        <f t="shared" si="441"/>
        <v>E</v>
      </c>
      <c r="D1297" s="5" t="str">
        <f t="shared" si="442"/>
        <v>11</v>
      </c>
      <c r="E1297" s="5" t="str">
        <f t="shared" si="443"/>
        <v>63--</v>
      </c>
      <c r="F1297" s="5" t="str">
        <f>VLOOKUP(E1297,Vlookups!K:M,3,FALSE)</f>
        <v>Op Exp</v>
      </c>
      <c r="G1297" s="5" t="str">
        <f t="shared" si="444"/>
        <v>6329</v>
      </c>
      <c r="H1297" s="5" t="str">
        <f t="shared" si="445"/>
        <v>READING MATERIALS</v>
      </c>
      <c r="I1297" s="5" t="str">
        <f t="shared" si="446"/>
        <v>005</v>
      </c>
      <c r="J1297" s="5" t="str">
        <f>VLOOKUP(I1297,Vlookups!A:D,2,FALSE)</f>
        <v>ARLINGTON MIDDLE SCHOOL</v>
      </c>
      <c r="K1297" s="5" t="str">
        <f>VLOOKUP(I1297,Vlookups!A:D,3,FALSE)</f>
        <v>ARLINGTON K8</v>
      </c>
      <c r="L1297" s="5" t="str">
        <f t="shared" si="447"/>
        <v>11</v>
      </c>
      <c r="M1297" s="5" t="str">
        <f t="shared" si="448"/>
        <v>939</v>
      </c>
      <c r="N1297" s="5" t="str">
        <f>VLOOKUP(M1297,Vlookups!G:I,2,FALSE)</f>
        <v>INSTRUCTIONAL MATERIALS</v>
      </c>
      <c r="O1297" s="5" t="str">
        <f>VLOOKUP(M1297,Vlookups!G:I,3,FALSE)</f>
        <v>DSASS</v>
      </c>
      <c r="P1297" s="6">
        <f t="shared" si="449"/>
        <v>0</v>
      </c>
      <c r="Q1297" s="6">
        <f t="shared" si="450"/>
        <v>0</v>
      </c>
      <c r="R1297" s="6">
        <f t="shared" si="451"/>
        <v>0</v>
      </c>
      <c r="S1297" s="6">
        <f t="shared" si="452"/>
        <v>3145</v>
      </c>
      <c r="T1297" s="6">
        <f t="shared" si="453"/>
        <v>3145</v>
      </c>
      <c r="U1297" t="s">
        <v>1340</v>
      </c>
      <c r="V1297" t="s">
        <v>45</v>
      </c>
      <c r="W1297" s="2">
        <v>0</v>
      </c>
      <c r="X1297" s="2">
        <v>0</v>
      </c>
      <c r="Y1297" s="2">
        <v>0</v>
      </c>
      <c r="Z1297" s="2">
        <v>0</v>
      </c>
      <c r="AA1297" s="2">
        <v>3145</v>
      </c>
      <c r="AB1297" s="2">
        <v>3145</v>
      </c>
    </row>
    <row r="1298" spans="1:28">
      <c r="A1298" s="5" t="str">
        <f t="shared" si="440"/>
        <v>420</v>
      </c>
      <c r="B1298" s="5" t="str">
        <f>VLOOKUP(A1298,Vlookups!O:P,2,FALSE)</f>
        <v>LOCAL</v>
      </c>
      <c r="C1298" s="5" t="str">
        <f t="shared" si="441"/>
        <v>E</v>
      </c>
      <c r="D1298" s="5" t="str">
        <f t="shared" si="442"/>
        <v>11</v>
      </c>
      <c r="E1298" s="5" t="str">
        <f t="shared" si="443"/>
        <v>63--</v>
      </c>
      <c r="F1298" s="5" t="str">
        <f>VLOOKUP(E1298,Vlookups!K:M,3,FALSE)</f>
        <v>Op Exp</v>
      </c>
      <c r="G1298" s="5" t="str">
        <f t="shared" si="444"/>
        <v>6329</v>
      </c>
      <c r="H1298" s="5" t="str">
        <f t="shared" si="445"/>
        <v>READING MATERIALS</v>
      </c>
      <c r="I1298" s="5" t="str">
        <f t="shared" si="446"/>
        <v>006</v>
      </c>
      <c r="J1298" s="5" t="str">
        <f>VLOOKUP(I1298,Vlookups!A:D,2,FALSE)</f>
        <v>ARLINGTON HIGH SCHOOL</v>
      </c>
      <c r="K1298" s="5" t="str">
        <f>VLOOKUP(I1298,Vlookups!A:D,3,FALSE)</f>
        <v>ARLINGTON HS</v>
      </c>
      <c r="L1298" s="5" t="str">
        <f t="shared" si="447"/>
        <v>11</v>
      </c>
      <c r="M1298" s="5" t="str">
        <f t="shared" si="448"/>
        <v>939</v>
      </c>
      <c r="N1298" s="5" t="str">
        <f>VLOOKUP(M1298,Vlookups!G:I,2,FALSE)</f>
        <v>INSTRUCTIONAL MATERIALS</v>
      </c>
      <c r="O1298" s="5" t="str">
        <f>VLOOKUP(M1298,Vlookups!G:I,3,FALSE)</f>
        <v>DSASS</v>
      </c>
      <c r="P1298" s="6">
        <f t="shared" si="449"/>
        <v>0</v>
      </c>
      <c r="Q1298" s="6">
        <f t="shared" si="450"/>
        <v>0</v>
      </c>
      <c r="R1298" s="6">
        <f t="shared" si="451"/>
        <v>46.33</v>
      </c>
      <c r="S1298" s="6">
        <f t="shared" si="452"/>
        <v>4500</v>
      </c>
      <c r="T1298" s="6">
        <f t="shared" si="453"/>
        <v>4500</v>
      </c>
      <c r="U1298" t="s">
        <v>1341</v>
      </c>
      <c r="V1298" t="s">
        <v>45</v>
      </c>
      <c r="W1298" s="2">
        <v>0</v>
      </c>
      <c r="X1298" s="2">
        <v>0</v>
      </c>
      <c r="Y1298" s="2">
        <v>46.33</v>
      </c>
      <c r="Z1298" s="3">
        <v>-46.33</v>
      </c>
      <c r="AA1298" s="2">
        <v>4500</v>
      </c>
      <c r="AB1298" s="2">
        <v>4500</v>
      </c>
    </row>
    <row r="1299" spans="1:28">
      <c r="A1299" s="5" t="str">
        <f t="shared" si="440"/>
        <v>420</v>
      </c>
      <c r="B1299" s="5" t="str">
        <f>VLOOKUP(A1299,Vlookups!O:P,2,FALSE)</f>
        <v>LOCAL</v>
      </c>
      <c r="C1299" s="5" t="str">
        <f t="shared" si="441"/>
        <v>E</v>
      </c>
      <c r="D1299" s="5" t="str">
        <f t="shared" si="442"/>
        <v>11</v>
      </c>
      <c r="E1299" s="5" t="str">
        <f t="shared" si="443"/>
        <v>63--</v>
      </c>
      <c r="F1299" s="5" t="str">
        <f>VLOOKUP(E1299,Vlookups!K:M,3,FALSE)</f>
        <v>Op Exp</v>
      </c>
      <c r="G1299" s="5" t="str">
        <f t="shared" si="444"/>
        <v>6329</v>
      </c>
      <c r="H1299" s="5" t="str">
        <f t="shared" si="445"/>
        <v>READING MATERIALS</v>
      </c>
      <c r="I1299" s="5" t="str">
        <f t="shared" si="446"/>
        <v>006</v>
      </c>
      <c r="J1299" s="5" t="str">
        <f>VLOOKUP(I1299,Vlookups!A:D,2,FALSE)</f>
        <v>ARLINGTON HIGH SCHOOL</v>
      </c>
      <c r="K1299" s="5" t="str">
        <f>VLOOKUP(I1299,Vlookups!A:D,3,FALSE)</f>
        <v>ARLINGTON HS</v>
      </c>
      <c r="L1299" s="5" t="str">
        <f t="shared" si="447"/>
        <v>22</v>
      </c>
      <c r="M1299" s="5" t="str">
        <f t="shared" si="448"/>
        <v>939</v>
      </c>
      <c r="N1299" s="5" t="str">
        <f>VLOOKUP(M1299,Vlookups!G:I,2,FALSE)</f>
        <v>INSTRUCTIONAL MATERIALS</v>
      </c>
      <c r="O1299" s="5" t="str">
        <f>VLOOKUP(M1299,Vlookups!G:I,3,FALSE)</f>
        <v>DSASS</v>
      </c>
      <c r="P1299" s="6">
        <f t="shared" si="449"/>
        <v>22000</v>
      </c>
      <c r="Q1299" s="6">
        <f t="shared" si="450"/>
        <v>0</v>
      </c>
      <c r="R1299" s="6">
        <f t="shared" si="451"/>
        <v>-26.55</v>
      </c>
      <c r="S1299" s="6">
        <f t="shared" si="452"/>
        <v>0</v>
      </c>
      <c r="T1299" s="6">
        <f t="shared" si="453"/>
        <v>-22000</v>
      </c>
      <c r="U1299" t="s">
        <v>1342</v>
      </c>
      <c r="V1299" t="s">
        <v>45</v>
      </c>
      <c r="W1299" s="2">
        <v>22000</v>
      </c>
      <c r="X1299" s="2">
        <v>0</v>
      </c>
      <c r="Y1299" s="3">
        <v>-26.55</v>
      </c>
      <c r="Z1299" s="2">
        <v>22026.55</v>
      </c>
      <c r="AA1299" s="2">
        <v>0</v>
      </c>
      <c r="AB1299" s="3">
        <v>-22000</v>
      </c>
    </row>
    <row r="1300" spans="1:28">
      <c r="A1300" s="5" t="str">
        <f t="shared" si="440"/>
        <v>420</v>
      </c>
      <c r="B1300" s="5" t="str">
        <f>VLOOKUP(A1300,Vlookups!O:P,2,FALSE)</f>
        <v>LOCAL</v>
      </c>
      <c r="C1300" s="5" t="str">
        <f t="shared" si="441"/>
        <v>E</v>
      </c>
      <c r="D1300" s="5" t="str">
        <f t="shared" si="442"/>
        <v>11</v>
      </c>
      <c r="E1300" s="5" t="str">
        <f t="shared" si="443"/>
        <v>63--</v>
      </c>
      <c r="F1300" s="5" t="str">
        <f>VLOOKUP(E1300,Vlookups!K:M,3,FALSE)</f>
        <v>Op Exp</v>
      </c>
      <c r="G1300" s="5" t="str">
        <f t="shared" si="444"/>
        <v>6329</v>
      </c>
      <c r="H1300" s="5" t="str">
        <f t="shared" si="445"/>
        <v>READING MATERIALS</v>
      </c>
      <c r="I1300" s="5" t="str">
        <f t="shared" si="446"/>
        <v>007</v>
      </c>
      <c r="J1300" s="5" t="str">
        <f>VLOOKUP(I1300,Vlookups!A:D,2,FALSE)</f>
        <v>KELLER ELEMENTARY SCHOOL</v>
      </c>
      <c r="K1300" s="5" t="str">
        <f>VLOOKUP(I1300,Vlookups!A:D,3,FALSE)</f>
        <v>KELLER K8</v>
      </c>
      <c r="L1300" s="5" t="str">
        <f t="shared" si="447"/>
        <v>11</v>
      </c>
      <c r="M1300" s="5" t="str">
        <f t="shared" si="448"/>
        <v>939</v>
      </c>
      <c r="N1300" s="5" t="str">
        <f>VLOOKUP(M1300,Vlookups!G:I,2,FALSE)</f>
        <v>INSTRUCTIONAL MATERIALS</v>
      </c>
      <c r="O1300" s="5" t="str">
        <f>VLOOKUP(M1300,Vlookups!G:I,3,FALSE)</f>
        <v>DSASS</v>
      </c>
      <c r="P1300" s="6">
        <f t="shared" si="449"/>
        <v>9500</v>
      </c>
      <c r="Q1300" s="6">
        <f t="shared" si="450"/>
        <v>0</v>
      </c>
      <c r="R1300" s="6">
        <f t="shared" si="451"/>
        <v>9423.3700000000008</v>
      </c>
      <c r="S1300" s="6">
        <f t="shared" si="452"/>
        <v>6105</v>
      </c>
      <c r="T1300" s="6">
        <f t="shared" si="453"/>
        <v>-3395</v>
      </c>
      <c r="U1300" t="s">
        <v>1343</v>
      </c>
      <c r="V1300" t="s">
        <v>45</v>
      </c>
      <c r="W1300" s="2">
        <v>9500</v>
      </c>
      <c r="X1300" s="2">
        <v>0</v>
      </c>
      <c r="Y1300" s="2">
        <v>9423.3700000000008</v>
      </c>
      <c r="Z1300" s="2">
        <v>76.63</v>
      </c>
      <c r="AA1300" s="2">
        <v>6105</v>
      </c>
      <c r="AB1300" s="3">
        <v>-3395</v>
      </c>
    </row>
    <row r="1301" spans="1:28">
      <c r="A1301" s="5" t="str">
        <f t="shared" si="440"/>
        <v>420</v>
      </c>
      <c r="B1301" s="5" t="str">
        <f>VLOOKUP(A1301,Vlookups!O:P,2,FALSE)</f>
        <v>LOCAL</v>
      </c>
      <c r="C1301" s="5" t="str">
        <f t="shared" si="441"/>
        <v>E</v>
      </c>
      <c r="D1301" s="5" t="str">
        <f t="shared" si="442"/>
        <v>11</v>
      </c>
      <c r="E1301" s="5" t="str">
        <f t="shared" si="443"/>
        <v>63--</v>
      </c>
      <c r="F1301" s="5" t="str">
        <f>VLOOKUP(E1301,Vlookups!K:M,3,FALSE)</f>
        <v>Op Exp</v>
      </c>
      <c r="G1301" s="5" t="str">
        <f t="shared" si="444"/>
        <v>6329</v>
      </c>
      <c r="H1301" s="5" t="str">
        <f t="shared" si="445"/>
        <v>READING MATERIALS</v>
      </c>
      <c r="I1301" s="5" t="str">
        <f t="shared" si="446"/>
        <v>008</v>
      </c>
      <c r="J1301" s="5" t="str">
        <f>VLOOKUP(I1301,Vlookups!A:D,2,FALSE)</f>
        <v>KELLER MIDDLE SCHOOL</v>
      </c>
      <c r="K1301" s="5" t="str">
        <f>VLOOKUP(I1301,Vlookups!A:D,3,FALSE)</f>
        <v>KELLER K8</v>
      </c>
      <c r="L1301" s="5" t="str">
        <f t="shared" si="447"/>
        <v>11</v>
      </c>
      <c r="M1301" s="5" t="str">
        <f t="shared" si="448"/>
        <v>939</v>
      </c>
      <c r="N1301" s="5" t="str">
        <f>VLOOKUP(M1301,Vlookups!G:I,2,FALSE)</f>
        <v>INSTRUCTIONAL MATERIALS</v>
      </c>
      <c r="O1301" s="5" t="str">
        <f>VLOOKUP(M1301,Vlookups!G:I,3,FALSE)</f>
        <v>DSASS</v>
      </c>
      <c r="P1301" s="6">
        <f t="shared" si="449"/>
        <v>0</v>
      </c>
      <c r="Q1301" s="6">
        <f t="shared" si="450"/>
        <v>0</v>
      </c>
      <c r="R1301" s="6">
        <f t="shared" si="451"/>
        <v>0</v>
      </c>
      <c r="S1301" s="6">
        <f t="shared" si="452"/>
        <v>3145</v>
      </c>
      <c r="T1301" s="6">
        <f t="shared" si="453"/>
        <v>3145</v>
      </c>
      <c r="U1301" t="s">
        <v>1344</v>
      </c>
      <c r="V1301" t="s">
        <v>45</v>
      </c>
      <c r="W1301" s="2">
        <v>0</v>
      </c>
      <c r="X1301" s="2">
        <v>0</v>
      </c>
      <c r="Y1301" s="2">
        <v>0</v>
      </c>
      <c r="Z1301" s="2">
        <v>0</v>
      </c>
      <c r="AA1301" s="2">
        <v>3145</v>
      </c>
      <c r="AB1301" s="2">
        <v>3145</v>
      </c>
    </row>
    <row r="1302" spans="1:28">
      <c r="A1302" s="5" t="str">
        <f t="shared" si="440"/>
        <v>420</v>
      </c>
      <c r="B1302" s="5" t="str">
        <f>VLOOKUP(A1302,Vlookups!O:P,2,FALSE)</f>
        <v>LOCAL</v>
      </c>
      <c r="C1302" s="5" t="str">
        <f t="shared" si="441"/>
        <v>E</v>
      </c>
      <c r="D1302" s="5" t="str">
        <f t="shared" si="442"/>
        <v>11</v>
      </c>
      <c r="E1302" s="5" t="str">
        <f t="shared" si="443"/>
        <v>63--</v>
      </c>
      <c r="F1302" s="5" t="str">
        <f>VLOOKUP(E1302,Vlookups!K:M,3,FALSE)</f>
        <v>Op Exp</v>
      </c>
      <c r="G1302" s="5" t="str">
        <f t="shared" si="444"/>
        <v>6329</v>
      </c>
      <c r="H1302" s="5" t="str">
        <f t="shared" si="445"/>
        <v>READING MATERIALS</v>
      </c>
      <c r="I1302" s="5" t="str">
        <f t="shared" si="446"/>
        <v>009</v>
      </c>
      <c r="J1302" s="5" t="str">
        <f>VLOOKUP(I1302,Vlookups!A:D,2,FALSE)</f>
        <v>KELLER HIGH SCHOOL</v>
      </c>
      <c r="K1302" s="5" t="str">
        <f>VLOOKUP(I1302,Vlookups!A:D,3,FALSE)</f>
        <v>KELLER HS</v>
      </c>
      <c r="L1302" s="5" t="str">
        <f t="shared" si="447"/>
        <v>11</v>
      </c>
      <c r="M1302" s="5" t="str">
        <f t="shared" si="448"/>
        <v>939</v>
      </c>
      <c r="N1302" s="5" t="str">
        <f>VLOOKUP(M1302,Vlookups!G:I,2,FALSE)</f>
        <v>INSTRUCTIONAL MATERIALS</v>
      </c>
      <c r="O1302" s="5" t="str">
        <f>VLOOKUP(M1302,Vlookups!G:I,3,FALSE)</f>
        <v>DSASS</v>
      </c>
      <c r="P1302" s="6">
        <f t="shared" si="449"/>
        <v>0</v>
      </c>
      <c r="Q1302" s="6">
        <f t="shared" si="450"/>
        <v>0</v>
      </c>
      <c r="R1302" s="6">
        <f t="shared" si="451"/>
        <v>0</v>
      </c>
      <c r="S1302" s="6">
        <f t="shared" si="452"/>
        <v>4500</v>
      </c>
      <c r="T1302" s="6">
        <f t="shared" si="453"/>
        <v>4500</v>
      </c>
      <c r="U1302" t="s">
        <v>1345</v>
      </c>
      <c r="V1302" t="s">
        <v>45</v>
      </c>
      <c r="W1302" s="2">
        <v>0</v>
      </c>
      <c r="X1302" s="2">
        <v>0</v>
      </c>
      <c r="Y1302" s="2">
        <v>0</v>
      </c>
      <c r="Z1302" s="2">
        <v>0</v>
      </c>
      <c r="AA1302" s="2">
        <v>4500</v>
      </c>
      <c r="AB1302" s="2">
        <v>4500</v>
      </c>
    </row>
    <row r="1303" spans="1:28">
      <c r="A1303" s="5" t="str">
        <f t="shared" si="440"/>
        <v>420</v>
      </c>
      <c r="B1303" s="5" t="str">
        <f>VLOOKUP(A1303,Vlookups!O:P,2,FALSE)</f>
        <v>LOCAL</v>
      </c>
      <c r="C1303" s="5" t="str">
        <f t="shared" si="441"/>
        <v>E</v>
      </c>
      <c r="D1303" s="5" t="str">
        <f t="shared" si="442"/>
        <v>11</v>
      </c>
      <c r="E1303" s="5" t="str">
        <f t="shared" si="443"/>
        <v>63--</v>
      </c>
      <c r="F1303" s="5" t="str">
        <f>VLOOKUP(E1303,Vlookups!K:M,3,FALSE)</f>
        <v>Op Exp</v>
      </c>
      <c r="G1303" s="5" t="str">
        <f t="shared" si="444"/>
        <v>6329</v>
      </c>
      <c r="H1303" s="5" t="str">
        <f t="shared" si="445"/>
        <v>READING MATERIALS</v>
      </c>
      <c r="I1303" s="5" t="str">
        <f t="shared" si="446"/>
        <v>010</v>
      </c>
      <c r="J1303" s="5" t="str">
        <f>VLOOKUP(I1303,Vlookups!A:D,2,FALSE)</f>
        <v>GRAND PRAIRIE ELEMENTARY SCHOO</v>
      </c>
      <c r="K1303" s="5" t="str">
        <f>VLOOKUP(I1303,Vlookups!A:D,3,FALSE)</f>
        <v>GRAND PR K8</v>
      </c>
      <c r="L1303" s="5" t="str">
        <f t="shared" si="447"/>
        <v>11</v>
      </c>
      <c r="M1303" s="5" t="str">
        <f t="shared" si="448"/>
        <v>939</v>
      </c>
      <c r="N1303" s="5" t="str">
        <f>VLOOKUP(M1303,Vlookups!G:I,2,FALSE)</f>
        <v>INSTRUCTIONAL MATERIALS</v>
      </c>
      <c r="O1303" s="5" t="str">
        <f>VLOOKUP(M1303,Vlookups!G:I,3,FALSE)</f>
        <v>DSASS</v>
      </c>
      <c r="P1303" s="6">
        <f t="shared" si="449"/>
        <v>9000</v>
      </c>
      <c r="Q1303" s="6">
        <f t="shared" si="450"/>
        <v>0</v>
      </c>
      <c r="R1303" s="6">
        <f t="shared" si="451"/>
        <v>8910.36</v>
      </c>
      <c r="S1303" s="6">
        <f t="shared" si="452"/>
        <v>6105</v>
      </c>
      <c r="T1303" s="6">
        <f t="shared" si="453"/>
        <v>-2895</v>
      </c>
      <c r="U1303" t="s">
        <v>1346</v>
      </c>
      <c r="V1303" t="s">
        <v>45</v>
      </c>
      <c r="W1303" s="2">
        <v>9000</v>
      </c>
      <c r="X1303" s="2">
        <v>0</v>
      </c>
      <c r="Y1303" s="2">
        <v>8910.36</v>
      </c>
      <c r="Z1303" s="2">
        <v>89.64</v>
      </c>
      <c r="AA1303" s="2">
        <v>6105</v>
      </c>
      <c r="AB1303" s="3">
        <v>-2895</v>
      </c>
    </row>
    <row r="1304" spans="1:28">
      <c r="A1304" s="5" t="str">
        <f t="shared" si="440"/>
        <v>420</v>
      </c>
      <c r="B1304" s="5" t="str">
        <f>VLOOKUP(A1304,Vlookups!O:P,2,FALSE)</f>
        <v>LOCAL</v>
      </c>
      <c r="C1304" s="5" t="str">
        <f t="shared" si="441"/>
        <v>E</v>
      </c>
      <c r="D1304" s="5" t="str">
        <f t="shared" si="442"/>
        <v>11</v>
      </c>
      <c r="E1304" s="5" t="str">
        <f t="shared" si="443"/>
        <v>63--</v>
      </c>
      <c r="F1304" s="5" t="str">
        <f>VLOOKUP(E1304,Vlookups!K:M,3,FALSE)</f>
        <v>Op Exp</v>
      </c>
      <c r="G1304" s="5" t="str">
        <f t="shared" si="444"/>
        <v>6329</v>
      </c>
      <c r="H1304" s="5" t="str">
        <f t="shared" si="445"/>
        <v>READING MATERIALS</v>
      </c>
      <c r="I1304" s="5" t="str">
        <f t="shared" si="446"/>
        <v>011</v>
      </c>
      <c r="J1304" s="5" t="str">
        <f>VLOOKUP(I1304,Vlookups!A:D,2,FALSE)</f>
        <v>GRAND PRAIRIE MIDDLE SCHOOL</v>
      </c>
      <c r="K1304" s="5" t="str">
        <f>VLOOKUP(I1304,Vlookups!A:D,3,FALSE)</f>
        <v>GRAND PR K8</v>
      </c>
      <c r="L1304" s="5" t="str">
        <f t="shared" si="447"/>
        <v>11</v>
      </c>
      <c r="M1304" s="5" t="str">
        <f t="shared" si="448"/>
        <v>939</v>
      </c>
      <c r="N1304" s="5" t="str">
        <f>VLOOKUP(M1304,Vlookups!G:I,2,FALSE)</f>
        <v>INSTRUCTIONAL MATERIALS</v>
      </c>
      <c r="O1304" s="5" t="str">
        <f>VLOOKUP(M1304,Vlookups!G:I,3,FALSE)</f>
        <v>DSASS</v>
      </c>
      <c r="P1304" s="6">
        <f t="shared" si="449"/>
        <v>0</v>
      </c>
      <c r="Q1304" s="6">
        <f t="shared" si="450"/>
        <v>0</v>
      </c>
      <c r="R1304" s="6">
        <f t="shared" si="451"/>
        <v>0</v>
      </c>
      <c r="S1304" s="6">
        <f t="shared" si="452"/>
        <v>3145</v>
      </c>
      <c r="T1304" s="6">
        <f t="shared" si="453"/>
        <v>3145</v>
      </c>
      <c r="U1304" t="s">
        <v>1347</v>
      </c>
      <c r="V1304" t="s">
        <v>45</v>
      </c>
      <c r="W1304" s="2">
        <v>0</v>
      </c>
      <c r="X1304" s="2">
        <v>0</v>
      </c>
      <c r="Y1304" s="2">
        <v>0</v>
      </c>
      <c r="Z1304" s="2">
        <v>0</v>
      </c>
      <c r="AA1304" s="2">
        <v>3145</v>
      </c>
      <c r="AB1304" s="2">
        <v>3145</v>
      </c>
    </row>
    <row r="1305" spans="1:28">
      <c r="A1305" s="5" t="str">
        <f t="shared" si="440"/>
        <v>420</v>
      </c>
      <c r="B1305" s="5" t="str">
        <f>VLOOKUP(A1305,Vlookups!O:P,2,FALSE)</f>
        <v>LOCAL</v>
      </c>
      <c r="C1305" s="5" t="str">
        <f t="shared" si="441"/>
        <v>E</v>
      </c>
      <c r="D1305" s="5" t="str">
        <f t="shared" si="442"/>
        <v>11</v>
      </c>
      <c r="E1305" s="5" t="str">
        <f t="shared" si="443"/>
        <v>63--</v>
      </c>
      <c r="F1305" s="5" t="str">
        <f>VLOOKUP(E1305,Vlookups!K:M,3,FALSE)</f>
        <v>Op Exp</v>
      </c>
      <c r="G1305" s="5" t="str">
        <f t="shared" si="444"/>
        <v>6329</v>
      </c>
      <c r="H1305" s="5" t="str">
        <f t="shared" si="445"/>
        <v>READING MATERIALS</v>
      </c>
      <c r="I1305" s="5" t="str">
        <f t="shared" si="446"/>
        <v>012</v>
      </c>
      <c r="J1305" s="5" t="str">
        <f>VLOOKUP(I1305,Vlookups!A:D,2,FALSE)</f>
        <v>NORTH RICHLAND HILLS ELEMENTAR</v>
      </c>
      <c r="K1305" s="5" t="str">
        <f>VLOOKUP(I1305,Vlookups!A:D,3,FALSE)</f>
        <v>NORTH RICHLAND HILLS K8</v>
      </c>
      <c r="L1305" s="5" t="str">
        <f t="shared" si="447"/>
        <v>11</v>
      </c>
      <c r="M1305" s="5" t="str">
        <f t="shared" si="448"/>
        <v>939</v>
      </c>
      <c r="N1305" s="5" t="str">
        <f>VLOOKUP(M1305,Vlookups!G:I,2,FALSE)</f>
        <v>INSTRUCTIONAL MATERIALS</v>
      </c>
      <c r="O1305" s="5" t="str">
        <f>VLOOKUP(M1305,Vlookups!G:I,3,FALSE)</f>
        <v>DSASS</v>
      </c>
      <c r="P1305" s="6">
        <f t="shared" si="449"/>
        <v>5000</v>
      </c>
      <c r="Q1305" s="6">
        <f t="shared" si="450"/>
        <v>0</v>
      </c>
      <c r="R1305" s="6">
        <f t="shared" si="451"/>
        <v>4899.42</v>
      </c>
      <c r="S1305" s="6">
        <f t="shared" si="452"/>
        <v>6105</v>
      </c>
      <c r="T1305" s="6">
        <f t="shared" si="453"/>
        <v>1105</v>
      </c>
      <c r="U1305" t="s">
        <v>1348</v>
      </c>
      <c r="V1305" t="s">
        <v>45</v>
      </c>
      <c r="W1305" s="2">
        <v>5000</v>
      </c>
      <c r="X1305" s="2">
        <v>0</v>
      </c>
      <c r="Y1305" s="2">
        <v>4899.42</v>
      </c>
      <c r="Z1305" s="2">
        <v>100.58</v>
      </c>
      <c r="AA1305" s="2">
        <v>6105</v>
      </c>
      <c r="AB1305" s="2">
        <v>1105</v>
      </c>
    </row>
    <row r="1306" spans="1:28">
      <c r="A1306" s="5" t="str">
        <f t="shared" si="440"/>
        <v>420</v>
      </c>
      <c r="B1306" s="5" t="str">
        <f>VLOOKUP(A1306,Vlookups!O:P,2,FALSE)</f>
        <v>LOCAL</v>
      </c>
      <c r="C1306" s="5" t="str">
        <f t="shared" si="441"/>
        <v>E</v>
      </c>
      <c r="D1306" s="5" t="str">
        <f t="shared" si="442"/>
        <v>11</v>
      </c>
      <c r="E1306" s="5" t="str">
        <f t="shared" si="443"/>
        <v>63--</v>
      </c>
      <c r="F1306" s="5" t="str">
        <f>VLOOKUP(E1306,Vlookups!K:M,3,FALSE)</f>
        <v>Op Exp</v>
      </c>
      <c r="G1306" s="5" t="str">
        <f t="shared" si="444"/>
        <v>6329</v>
      </c>
      <c r="H1306" s="5" t="str">
        <f t="shared" si="445"/>
        <v>READING MATERIALS</v>
      </c>
      <c r="I1306" s="5" t="str">
        <f t="shared" si="446"/>
        <v>013</v>
      </c>
      <c r="J1306" s="5" t="str">
        <f>VLOOKUP(I1306,Vlookups!A:D,2,FALSE)</f>
        <v>NORTH RICHLAND HILLS MIDDLE SC</v>
      </c>
      <c r="K1306" s="5" t="str">
        <f>VLOOKUP(I1306,Vlookups!A:D,3,FALSE)</f>
        <v>NORTH RICHLAND HILLS K8</v>
      </c>
      <c r="L1306" s="5" t="str">
        <f t="shared" si="447"/>
        <v>11</v>
      </c>
      <c r="M1306" s="5" t="str">
        <f t="shared" si="448"/>
        <v>939</v>
      </c>
      <c r="N1306" s="5" t="str">
        <f>VLOOKUP(M1306,Vlookups!G:I,2,FALSE)</f>
        <v>INSTRUCTIONAL MATERIALS</v>
      </c>
      <c r="O1306" s="5" t="str">
        <f>VLOOKUP(M1306,Vlookups!G:I,3,FALSE)</f>
        <v>DSASS</v>
      </c>
      <c r="P1306" s="6">
        <f t="shared" si="449"/>
        <v>0</v>
      </c>
      <c r="Q1306" s="6">
        <f t="shared" si="450"/>
        <v>0</v>
      </c>
      <c r="R1306" s="6">
        <f t="shared" si="451"/>
        <v>0</v>
      </c>
      <c r="S1306" s="6">
        <f t="shared" si="452"/>
        <v>3145</v>
      </c>
      <c r="T1306" s="6">
        <f t="shared" si="453"/>
        <v>3145</v>
      </c>
      <c r="U1306" t="s">
        <v>1349</v>
      </c>
      <c r="V1306" t="s">
        <v>45</v>
      </c>
      <c r="W1306" s="2">
        <v>0</v>
      </c>
      <c r="X1306" s="2">
        <v>0</v>
      </c>
      <c r="Y1306" s="2">
        <v>0</v>
      </c>
      <c r="Z1306" s="2">
        <v>0</v>
      </c>
      <c r="AA1306" s="2">
        <v>3145</v>
      </c>
      <c r="AB1306" s="2">
        <v>3145</v>
      </c>
    </row>
    <row r="1307" spans="1:28">
      <c r="A1307" s="5" t="str">
        <f t="shared" si="440"/>
        <v>420</v>
      </c>
      <c r="B1307" s="5" t="str">
        <f>VLOOKUP(A1307,Vlookups!O:P,2,FALSE)</f>
        <v>LOCAL</v>
      </c>
      <c r="C1307" s="5" t="str">
        <f t="shared" si="441"/>
        <v>E</v>
      </c>
      <c r="D1307" s="5" t="str">
        <f t="shared" si="442"/>
        <v>11</v>
      </c>
      <c r="E1307" s="5" t="str">
        <f t="shared" si="443"/>
        <v>63--</v>
      </c>
      <c r="F1307" s="5" t="str">
        <f>VLOOKUP(E1307,Vlookups!K:M,3,FALSE)</f>
        <v>Op Exp</v>
      </c>
      <c r="G1307" s="5" t="str">
        <f t="shared" si="444"/>
        <v>6329</v>
      </c>
      <c r="H1307" s="5" t="str">
        <f t="shared" si="445"/>
        <v>READING MATERIALS</v>
      </c>
      <c r="I1307" s="5" t="str">
        <f t="shared" si="446"/>
        <v>014</v>
      </c>
      <c r="J1307" s="5" t="str">
        <f>VLOOKUP(I1307,Vlookups!A:D,2,FALSE)</f>
        <v>KATY ELEMENTARY SCHOOL</v>
      </c>
      <c r="K1307" s="5" t="str">
        <f>VLOOKUP(I1307,Vlookups!A:D,3,FALSE)</f>
        <v>KATY K8</v>
      </c>
      <c r="L1307" s="5" t="str">
        <f t="shared" si="447"/>
        <v>11</v>
      </c>
      <c r="M1307" s="5" t="str">
        <f t="shared" si="448"/>
        <v>939</v>
      </c>
      <c r="N1307" s="5" t="str">
        <f>VLOOKUP(M1307,Vlookups!G:I,2,FALSE)</f>
        <v>INSTRUCTIONAL MATERIALS</v>
      </c>
      <c r="O1307" s="5" t="str">
        <f>VLOOKUP(M1307,Vlookups!G:I,3,FALSE)</f>
        <v>DSASS</v>
      </c>
      <c r="P1307" s="6">
        <f t="shared" si="449"/>
        <v>7300</v>
      </c>
      <c r="Q1307" s="6">
        <f t="shared" si="450"/>
        <v>0</v>
      </c>
      <c r="R1307" s="6">
        <f t="shared" si="451"/>
        <v>7220.18</v>
      </c>
      <c r="S1307" s="6">
        <f t="shared" si="452"/>
        <v>6105</v>
      </c>
      <c r="T1307" s="6">
        <f t="shared" si="453"/>
        <v>-1195</v>
      </c>
      <c r="U1307" t="s">
        <v>1350</v>
      </c>
      <c r="V1307" t="s">
        <v>45</v>
      </c>
      <c r="W1307" s="2">
        <v>7300</v>
      </c>
      <c r="X1307" s="2">
        <v>0</v>
      </c>
      <c r="Y1307" s="2">
        <v>7220.18</v>
      </c>
      <c r="Z1307" s="2">
        <v>79.819999999999993</v>
      </c>
      <c r="AA1307" s="2">
        <v>6105</v>
      </c>
      <c r="AB1307" s="3">
        <v>-1195</v>
      </c>
    </row>
    <row r="1308" spans="1:28">
      <c r="A1308" s="5" t="str">
        <f t="shared" si="440"/>
        <v>420</v>
      </c>
      <c r="B1308" s="5" t="str">
        <f>VLOOKUP(A1308,Vlookups!O:P,2,FALSE)</f>
        <v>LOCAL</v>
      </c>
      <c r="C1308" s="5" t="str">
        <f t="shared" si="441"/>
        <v>E</v>
      </c>
      <c r="D1308" s="5" t="str">
        <f t="shared" si="442"/>
        <v>11</v>
      </c>
      <c r="E1308" s="5" t="str">
        <f t="shared" si="443"/>
        <v>63--</v>
      </c>
      <c r="F1308" s="5" t="str">
        <f>VLOOKUP(E1308,Vlookups!K:M,3,FALSE)</f>
        <v>Op Exp</v>
      </c>
      <c r="G1308" s="5" t="str">
        <f t="shared" si="444"/>
        <v>6329</v>
      </c>
      <c r="H1308" s="5" t="str">
        <f t="shared" si="445"/>
        <v>READING MATERIALS</v>
      </c>
      <c r="I1308" s="5" t="str">
        <f t="shared" si="446"/>
        <v>015</v>
      </c>
      <c r="J1308" s="5" t="str">
        <f>VLOOKUP(I1308,Vlookups!A:D,2,FALSE)</f>
        <v>KATY MIDDLE SCHOOL</v>
      </c>
      <c r="K1308" s="5" t="str">
        <f>VLOOKUP(I1308,Vlookups!A:D,3,FALSE)</f>
        <v>KATY K8</v>
      </c>
      <c r="L1308" s="5" t="str">
        <f t="shared" si="447"/>
        <v>11</v>
      </c>
      <c r="M1308" s="5" t="str">
        <f t="shared" si="448"/>
        <v>939</v>
      </c>
      <c r="N1308" s="5" t="str">
        <f>VLOOKUP(M1308,Vlookups!G:I,2,FALSE)</f>
        <v>INSTRUCTIONAL MATERIALS</v>
      </c>
      <c r="O1308" s="5" t="str">
        <f>VLOOKUP(M1308,Vlookups!G:I,3,FALSE)</f>
        <v>DSASS</v>
      </c>
      <c r="P1308" s="6">
        <f t="shared" si="449"/>
        <v>0</v>
      </c>
      <c r="Q1308" s="6">
        <f t="shared" si="450"/>
        <v>0</v>
      </c>
      <c r="R1308" s="6">
        <f t="shared" si="451"/>
        <v>0</v>
      </c>
      <c r="S1308" s="6">
        <f t="shared" si="452"/>
        <v>3145</v>
      </c>
      <c r="T1308" s="6">
        <f t="shared" si="453"/>
        <v>3145</v>
      </c>
      <c r="U1308" t="s">
        <v>1351</v>
      </c>
      <c r="V1308" t="s">
        <v>45</v>
      </c>
      <c r="W1308" s="2">
        <v>0</v>
      </c>
      <c r="X1308" s="2">
        <v>0</v>
      </c>
      <c r="Y1308" s="2">
        <v>0</v>
      </c>
      <c r="Z1308" s="2">
        <v>0</v>
      </c>
      <c r="AA1308" s="2">
        <v>3145</v>
      </c>
      <c r="AB1308" s="2">
        <v>3145</v>
      </c>
    </row>
    <row r="1309" spans="1:28">
      <c r="A1309" s="5" t="str">
        <f t="shared" si="440"/>
        <v>420</v>
      </c>
      <c r="B1309" s="5" t="str">
        <f>VLOOKUP(A1309,Vlookups!O:P,2,FALSE)</f>
        <v>LOCAL</v>
      </c>
      <c r="C1309" s="5" t="str">
        <f t="shared" si="441"/>
        <v>E</v>
      </c>
      <c r="D1309" s="5" t="str">
        <f t="shared" si="442"/>
        <v>11</v>
      </c>
      <c r="E1309" s="5" t="str">
        <f t="shared" si="443"/>
        <v>63--</v>
      </c>
      <c r="F1309" s="5" t="str">
        <f>VLOOKUP(E1309,Vlookups!K:M,3,FALSE)</f>
        <v>Op Exp</v>
      </c>
      <c r="G1309" s="5" t="str">
        <f t="shared" si="444"/>
        <v>6329</v>
      </c>
      <c r="H1309" s="5" t="str">
        <f t="shared" si="445"/>
        <v>READING MATERIALS</v>
      </c>
      <c r="I1309" s="5" t="str">
        <f t="shared" si="446"/>
        <v>016</v>
      </c>
      <c r="J1309" s="5" t="str">
        <f>VLOOKUP(I1309,Vlookups!A:D,2,FALSE)</f>
        <v>WESTPARK ELEMENTARY SCHOOL</v>
      </c>
      <c r="K1309" s="5" t="str">
        <f>VLOOKUP(I1309,Vlookups!A:D,3,FALSE)</f>
        <v>WESTPARK K8</v>
      </c>
      <c r="L1309" s="5" t="str">
        <f t="shared" si="447"/>
        <v>11</v>
      </c>
      <c r="M1309" s="5" t="str">
        <f t="shared" si="448"/>
        <v>939</v>
      </c>
      <c r="N1309" s="5" t="str">
        <f>VLOOKUP(M1309,Vlookups!G:I,2,FALSE)</f>
        <v>INSTRUCTIONAL MATERIALS</v>
      </c>
      <c r="O1309" s="5" t="str">
        <f>VLOOKUP(M1309,Vlookups!G:I,3,FALSE)</f>
        <v>DSASS</v>
      </c>
      <c r="P1309" s="6">
        <f t="shared" si="449"/>
        <v>7800</v>
      </c>
      <c r="Q1309" s="6">
        <f t="shared" si="450"/>
        <v>0</v>
      </c>
      <c r="R1309" s="6">
        <f t="shared" si="451"/>
        <v>7756.05</v>
      </c>
      <c r="S1309" s="6">
        <f t="shared" si="452"/>
        <v>6105</v>
      </c>
      <c r="T1309" s="6">
        <f t="shared" si="453"/>
        <v>-1695</v>
      </c>
      <c r="U1309" t="s">
        <v>1352</v>
      </c>
      <c r="V1309" t="s">
        <v>45</v>
      </c>
      <c r="W1309" s="2">
        <v>7800</v>
      </c>
      <c r="X1309" s="2">
        <v>0</v>
      </c>
      <c r="Y1309" s="2">
        <v>7756.05</v>
      </c>
      <c r="Z1309" s="2">
        <v>43.95</v>
      </c>
      <c r="AA1309" s="2">
        <v>6105</v>
      </c>
      <c r="AB1309" s="3">
        <v>-1695</v>
      </c>
    </row>
    <row r="1310" spans="1:28">
      <c r="A1310" s="5" t="str">
        <f t="shared" si="440"/>
        <v>420</v>
      </c>
      <c r="B1310" s="5" t="str">
        <f>VLOOKUP(A1310,Vlookups!O:P,2,FALSE)</f>
        <v>LOCAL</v>
      </c>
      <c r="C1310" s="5" t="str">
        <f t="shared" si="441"/>
        <v>E</v>
      </c>
      <c r="D1310" s="5" t="str">
        <f t="shared" si="442"/>
        <v>11</v>
      </c>
      <c r="E1310" s="5" t="str">
        <f t="shared" si="443"/>
        <v>63--</v>
      </c>
      <c r="F1310" s="5" t="str">
        <f>VLOOKUP(E1310,Vlookups!K:M,3,FALSE)</f>
        <v>Op Exp</v>
      </c>
      <c r="G1310" s="5" t="str">
        <f t="shared" si="444"/>
        <v>6329</v>
      </c>
      <c r="H1310" s="5" t="str">
        <f t="shared" si="445"/>
        <v>READING MATERIALS</v>
      </c>
      <c r="I1310" s="5" t="str">
        <f t="shared" si="446"/>
        <v>017</v>
      </c>
      <c r="J1310" s="5" t="str">
        <f>VLOOKUP(I1310,Vlookups!A:D,2,FALSE)</f>
        <v>WESTPARK MIDDLE SCHOOL</v>
      </c>
      <c r="K1310" s="5" t="str">
        <f>VLOOKUP(I1310,Vlookups!A:D,3,FALSE)</f>
        <v>WESTPARK K8</v>
      </c>
      <c r="L1310" s="5" t="str">
        <f t="shared" si="447"/>
        <v>11</v>
      </c>
      <c r="M1310" s="5" t="str">
        <f t="shared" si="448"/>
        <v>939</v>
      </c>
      <c r="N1310" s="5" t="str">
        <f>VLOOKUP(M1310,Vlookups!G:I,2,FALSE)</f>
        <v>INSTRUCTIONAL MATERIALS</v>
      </c>
      <c r="O1310" s="5" t="str">
        <f>VLOOKUP(M1310,Vlookups!G:I,3,FALSE)</f>
        <v>DSASS</v>
      </c>
      <c r="P1310" s="6">
        <f t="shared" si="449"/>
        <v>0</v>
      </c>
      <c r="Q1310" s="6">
        <f t="shared" si="450"/>
        <v>0</v>
      </c>
      <c r="R1310" s="6">
        <f t="shared" si="451"/>
        <v>0</v>
      </c>
      <c r="S1310" s="6">
        <f t="shared" si="452"/>
        <v>3145</v>
      </c>
      <c r="T1310" s="6">
        <f t="shared" si="453"/>
        <v>3145</v>
      </c>
      <c r="U1310" t="s">
        <v>1353</v>
      </c>
      <c r="V1310" t="s">
        <v>45</v>
      </c>
      <c r="W1310" s="2">
        <v>0</v>
      </c>
      <c r="X1310" s="2">
        <v>0</v>
      </c>
      <c r="Y1310" s="2">
        <v>0</v>
      </c>
      <c r="Z1310" s="2">
        <v>0</v>
      </c>
      <c r="AA1310" s="2">
        <v>3145</v>
      </c>
      <c r="AB1310" s="2">
        <v>3145</v>
      </c>
    </row>
    <row r="1311" spans="1:28">
      <c r="A1311" s="5" t="str">
        <f t="shared" si="440"/>
        <v>420</v>
      </c>
      <c r="B1311" s="5" t="str">
        <f>VLOOKUP(A1311,Vlookups!O:P,2,FALSE)</f>
        <v>LOCAL</v>
      </c>
      <c r="C1311" s="5" t="str">
        <f t="shared" si="441"/>
        <v>E</v>
      </c>
      <c r="D1311" s="5" t="str">
        <f t="shared" si="442"/>
        <v>11</v>
      </c>
      <c r="E1311" s="5" t="str">
        <f t="shared" si="443"/>
        <v>63--</v>
      </c>
      <c r="F1311" s="5" t="str">
        <f>VLOOKUP(E1311,Vlookups!K:M,3,FALSE)</f>
        <v>Op Exp</v>
      </c>
      <c r="G1311" s="5" t="str">
        <f t="shared" si="444"/>
        <v>6329</v>
      </c>
      <c r="H1311" s="5" t="str">
        <f t="shared" si="445"/>
        <v>READING MATERIALS</v>
      </c>
      <c r="I1311" s="5" t="str">
        <f t="shared" si="446"/>
        <v>018</v>
      </c>
      <c r="J1311" s="5" t="str">
        <f>VLOOKUP(I1311,Vlookups!A:D,2,FALSE)</f>
        <v>KATY/WEST PARK HS</v>
      </c>
      <c r="K1311" s="5" t="str">
        <f>VLOOKUP(I1311,Vlookups!A:D,3,FALSE)</f>
        <v>KATY WESTPARK HS</v>
      </c>
      <c r="L1311" s="5" t="str">
        <f t="shared" si="447"/>
        <v>11</v>
      </c>
      <c r="M1311" s="5" t="str">
        <f t="shared" si="448"/>
        <v>939</v>
      </c>
      <c r="N1311" s="5" t="str">
        <f>VLOOKUP(M1311,Vlookups!G:I,2,FALSE)</f>
        <v>INSTRUCTIONAL MATERIALS</v>
      </c>
      <c r="O1311" s="5" t="str">
        <f>VLOOKUP(M1311,Vlookups!G:I,3,FALSE)</f>
        <v>DSASS</v>
      </c>
      <c r="P1311" s="6">
        <f t="shared" si="449"/>
        <v>0</v>
      </c>
      <c r="Q1311" s="6">
        <f t="shared" si="450"/>
        <v>0</v>
      </c>
      <c r="R1311" s="6">
        <f t="shared" si="451"/>
        <v>0</v>
      </c>
      <c r="S1311" s="6">
        <f t="shared" si="452"/>
        <v>4500</v>
      </c>
      <c r="T1311" s="6">
        <f t="shared" si="453"/>
        <v>4500</v>
      </c>
      <c r="U1311" t="s">
        <v>1354</v>
      </c>
      <c r="V1311" t="s">
        <v>45</v>
      </c>
      <c r="W1311" s="2">
        <v>0</v>
      </c>
      <c r="X1311" s="2">
        <v>0</v>
      </c>
      <c r="Y1311" s="2">
        <v>0</v>
      </c>
      <c r="Z1311" s="2">
        <v>0</v>
      </c>
      <c r="AA1311" s="2">
        <v>4500</v>
      </c>
      <c r="AB1311" s="2">
        <v>4500</v>
      </c>
    </row>
    <row r="1312" spans="1:28">
      <c r="A1312" s="5" t="str">
        <f t="shared" si="440"/>
        <v>420</v>
      </c>
      <c r="B1312" s="5" t="str">
        <f>VLOOKUP(A1312,Vlookups!O:P,2,FALSE)</f>
        <v>LOCAL</v>
      </c>
      <c r="C1312" s="5" t="str">
        <f t="shared" si="441"/>
        <v>E</v>
      </c>
      <c r="D1312" s="5" t="str">
        <f t="shared" si="442"/>
        <v>11</v>
      </c>
      <c r="E1312" s="5" t="str">
        <f t="shared" si="443"/>
        <v>63--</v>
      </c>
      <c r="F1312" s="5" t="str">
        <f>VLOOKUP(E1312,Vlookups!K:M,3,FALSE)</f>
        <v>Op Exp</v>
      </c>
      <c r="G1312" s="5" t="str">
        <f t="shared" si="444"/>
        <v>6329</v>
      </c>
      <c r="H1312" s="5" t="str">
        <f t="shared" si="445"/>
        <v>READING MATERIALS</v>
      </c>
      <c r="I1312" s="5" t="str">
        <f t="shared" si="446"/>
        <v>019</v>
      </c>
      <c r="J1312" s="5" t="str">
        <f>VLOOKUP(I1312,Vlookups!A:D,2,FALSE)</f>
        <v>LANCASTER ELEMENTARY</v>
      </c>
      <c r="K1312" s="5" t="str">
        <f>VLOOKUP(I1312,Vlookups!A:D,3,FALSE)</f>
        <v>LANCASTER K8</v>
      </c>
      <c r="L1312" s="5" t="str">
        <f t="shared" si="447"/>
        <v>11</v>
      </c>
      <c r="M1312" s="5" t="str">
        <f t="shared" si="448"/>
        <v>939</v>
      </c>
      <c r="N1312" s="5" t="str">
        <f>VLOOKUP(M1312,Vlookups!G:I,2,FALSE)</f>
        <v>INSTRUCTIONAL MATERIALS</v>
      </c>
      <c r="O1312" s="5" t="str">
        <f>VLOOKUP(M1312,Vlookups!G:I,3,FALSE)</f>
        <v>DSASS</v>
      </c>
      <c r="P1312" s="6">
        <f t="shared" si="449"/>
        <v>8500</v>
      </c>
      <c r="Q1312" s="6">
        <f t="shared" si="450"/>
        <v>0</v>
      </c>
      <c r="R1312" s="6">
        <f t="shared" si="451"/>
        <v>8406.7199999999993</v>
      </c>
      <c r="S1312" s="6">
        <f t="shared" si="452"/>
        <v>6105</v>
      </c>
      <c r="T1312" s="6">
        <f t="shared" si="453"/>
        <v>-2395</v>
      </c>
      <c r="U1312" t="s">
        <v>1355</v>
      </c>
      <c r="V1312" t="s">
        <v>45</v>
      </c>
      <c r="W1312" s="2">
        <v>8500</v>
      </c>
      <c r="X1312" s="2">
        <v>0</v>
      </c>
      <c r="Y1312" s="2">
        <v>8406.7199999999993</v>
      </c>
      <c r="Z1312" s="2">
        <v>93.28</v>
      </c>
      <c r="AA1312" s="2">
        <v>6105</v>
      </c>
      <c r="AB1312" s="3">
        <v>-2395</v>
      </c>
    </row>
    <row r="1313" spans="1:28">
      <c r="A1313" s="5" t="str">
        <f t="shared" si="440"/>
        <v>420</v>
      </c>
      <c r="B1313" s="5" t="str">
        <f>VLOOKUP(A1313,Vlookups!O:P,2,FALSE)</f>
        <v>LOCAL</v>
      </c>
      <c r="C1313" s="5" t="str">
        <f t="shared" si="441"/>
        <v>E</v>
      </c>
      <c r="D1313" s="5" t="str">
        <f t="shared" si="442"/>
        <v>11</v>
      </c>
      <c r="E1313" s="5" t="str">
        <f t="shared" si="443"/>
        <v>63--</v>
      </c>
      <c r="F1313" s="5" t="str">
        <f>VLOOKUP(E1313,Vlookups!K:M,3,FALSE)</f>
        <v>Op Exp</v>
      </c>
      <c r="G1313" s="5" t="str">
        <f t="shared" si="444"/>
        <v>6329</v>
      </c>
      <c r="H1313" s="5" t="str">
        <f t="shared" si="445"/>
        <v>READING MATERIALS</v>
      </c>
      <c r="I1313" s="5" t="str">
        <f t="shared" si="446"/>
        <v>020</v>
      </c>
      <c r="J1313" s="5" t="str">
        <f>VLOOKUP(I1313,Vlookups!A:D,2,FALSE)</f>
        <v>LANCASTER MIDDLE SCHOOL</v>
      </c>
      <c r="K1313" s="5" t="str">
        <f>VLOOKUP(I1313,Vlookups!A:D,3,FALSE)</f>
        <v>LANCASTER K8</v>
      </c>
      <c r="L1313" s="5" t="str">
        <f t="shared" si="447"/>
        <v>11</v>
      </c>
      <c r="M1313" s="5" t="str">
        <f t="shared" si="448"/>
        <v>939</v>
      </c>
      <c r="N1313" s="5" t="str">
        <f>VLOOKUP(M1313,Vlookups!G:I,2,FALSE)</f>
        <v>INSTRUCTIONAL MATERIALS</v>
      </c>
      <c r="O1313" s="5" t="str">
        <f>VLOOKUP(M1313,Vlookups!G:I,3,FALSE)</f>
        <v>DSASS</v>
      </c>
      <c r="P1313" s="6">
        <f t="shared" si="449"/>
        <v>0</v>
      </c>
      <c r="Q1313" s="6">
        <f t="shared" si="450"/>
        <v>0</v>
      </c>
      <c r="R1313" s="6">
        <f t="shared" si="451"/>
        <v>0</v>
      </c>
      <c r="S1313" s="6">
        <f t="shared" si="452"/>
        <v>3145</v>
      </c>
      <c r="T1313" s="6">
        <f t="shared" si="453"/>
        <v>3145</v>
      </c>
      <c r="U1313" t="s">
        <v>1356</v>
      </c>
      <c r="V1313" t="s">
        <v>45</v>
      </c>
      <c r="W1313" s="2">
        <v>0</v>
      </c>
      <c r="X1313" s="2">
        <v>0</v>
      </c>
      <c r="Y1313" s="2">
        <v>0</v>
      </c>
      <c r="Z1313" s="2">
        <v>0</v>
      </c>
      <c r="AA1313" s="2">
        <v>3145</v>
      </c>
      <c r="AB1313" s="2">
        <v>3145</v>
      </c>
    </row>
    <row r="1314" spans="1:28">
      <c r="A1314" s="5" t="str">
        <f t="shared" si="440"/>
        <v>420</v>
      </c>
      <c r="B1314" s="5" t="str">
        <f>VLOOKUP(A1314,Vlookups!O:P,2,FALSE)</f>
        <v>LOCAL</v>
      </c>
      <c r="C1314" s="5" t="str">
        <f t="shared" si="441"/>
        <v>E</v>
      </c>
      <c r="D1314" s="5" t="str">
        <f t="shared" si="442"/>
        <v>11</v>
      </c>
      <c r="E1314" s="5" t="str">
        <f t="shared" si="443"/>
        <v>63--</v>
      </c>
      <c r="F1314" s="5" t="str">
        <f>VLOOKUP(E1314,Vlookups!K:M,3,FALSE)</f>
        <v>Op Exp</v>
      </c>
      <c r="G1314" s="5" t="str">
        <f t="shared" si="444"/>
        <v>6329</v>
      </c>
      <c r="H1314" s="5" t="str">
        <f t="shared" si="445"/>
        <v>READING MATERIALS</v>
      </c>
      <c r="I1314" s="5" t="str">
        <f t="shared" si="446"/>
        <v>021</v>
      </c>
      <c r="J1314" s="5" t="str">
        <f>VLOOKUP(I1314,Vlookups!A:D,2,FALSE)</f>
        <v>WOODHAVEN ELEMENTARY</v>
      </c>
      <c r="K1314" s="5" t="str">
        <f>VLOOKUP(I1314,Vlookups!A:D,3,FALSE)</f>
        <v>WOODHAVEN K8</v>
      </c>
      <c r="L1314" s="5" t="str">
        <f t="shared" si="447"/>
        <v>11</v>
      </c>
      <c r="M1314" s="5" t="str">
        <f t="shared" si="448"/>
        <v>939</v>
      </c>
      <c r="N1314" s="5" t="str">
        <f>VLOOKUP(M1314,Vlookups!G:I,2,FALSE)</f>
        <v>INSTRUCTIONAL MATERIALS</v>
      </c>
      <c r="O1314" s="5" t="str">
        <f>VLOOKUP(M1314,Vlookups!G:I,3,FALSE)</f>
        <v>DSASS</v>
      </c>
      <c r="P1314" s="6">
        <f t="shared" si="449"/>
        <v>7300</v>
      </c>
      <c r="Q1314" s="6">
        <f t="shared" si="450"/>
        <v>0</v>
      </c>
      <c r="R1314" s="6">
        <f t="shared" si="451"/>
        <v>7257.85</v>
      </c>
      <c r="S1314" s="6">
        <f t="shared" si="452"/>
        <v>6105</v>
      </c>
      <c r="T1314" s="6">
        <f t="shared" si="453"/>
        <v>-1195</v>
      </c>
      <c r="U1314" t="s">
        <v>1357</v>
      </c>
      <c r="V1314" t="s">
        <v>45</v>
      </c>
      <c r="W1314" s="2">
        <v>7300</v>
      </c>
      <c r="X1314" s="2">
        <v>0</v>
      </c>
      <c r="Y1314" s="2">
        <v>7257.85</v>
      </c>
      <c r="Z1314" s="2">
        <v>42.15</v>
      </c>
      <c r="AA1314" s="2">
        <v>6105</v>
      </c>
      <c r="AB1314" s="3">
        <v>-1195</v>
      </c>
    </row>
    <row r="1315" spans="1:28">
      <c r="A1315" s="5" t="str">
        <f t="shared" si="440"/>
        <v>420</v>
      </c>
      <c r="B1315" s="5" t="str">
        <f>VLOOKUP(A1315,Vlookups!O:P,2,FALSE)</f>
        <v>LOCAL</v>
      </c>
      <c r="C1315" s="5" t="str">
        <f t="shared" si="441"/>
        <v>E</v>
      </c>
      <c r="D1315" s="5" t="str">
        <f t="shared" si="442"/>
        <v>11</v>
      </c>
      <c r="E1315" s="5" t="str">
        <f t="shared" si="443"/>
        <v>63--</v>
      </c>
      <c r="F1315" s="5" t="str">
        <f>VLOOKUP(E1315,Vlookups!K:M,3,FALSE)</f>
        <v>Op Exp</v>
      </c>
      <c r="G1315" s="5" t="str">
        <f t="shared" si="444"/>
        <v>6329</v>
      </c>
      <c r="H1315" s="5" t="str">
        <f t="shared" si="445"/>
        <v>READING MATERIALS</v>
      </c>
      <c r="I1315" s="5" t="str">
        <f t="shared" si="446"/>
        <v>022</v>
      </c>
      <c r="J1315" s="5" t="str">
        <f>VLOOKUP(I1315,Vlookups!A:D,2,FALSE)</f>
        <v>WOODHAVEN MIDDLE SCHOOL</v>
      </c>
      <c r="K1315" s="5" t="str">
        <f>VLOOKUP(I1315,Vlookups!A:D,3,FALSE)</f>
        <v>WOODHAVEN K8</v>
      </c>
      <c r="L1315" s="5" t="str">
        <f t="shared" si="447"/>
        <v>11</v>
      </c>
      <c r="M1315" s="5" t="str">
        <f t="shared" si="448"/>
        <v>939</v>
      </c>
      <c r="N1315" s="5" t="str">
        <f>VLOOKUP(M1315,Vlookups!G:I,2,FALSE)</f>
        <v>INSTRUCTIONAL MATERIALS</v>
      </c>
      <c r="O1315" s="5" t="str">
        <f>VLOOKUP(M1315,Vlookups!G:I,3,FALSE)</f>
        <v>DSASS</v>
      </c>
      <c r="P1315" s="6">
        <f t="shared" si="449"/>
        <v>0</v>
      </c>
      <c r="Q1315" s="6">
        <f t="shared" si="450"/>
        <v>0</v>
      </c>
      <c r="R1315" s="6">
        <f t="shared" si="451"/>
        <v>0</v>
      </c>
      <c r="S1315" s="6">
        <f t="shared" si="452"/>
        <v>3145</v>
      </c>
      <c r="T1315" s="6">
        <f t="shared" si="453"/>
        <v>3145</v>
      </c>
      <c r="U1315" t="s">
        <v>1358</v>
      </c>
      <c r="V1315" t="s">
        <v>45</v>
      </c>
      <c r="W1315" s="2">
        <v>0</v>
      </c>
      <c r="X1315" s="2">
        <v>0</v>
      </c>
      <c r="Y1315" s="2">
        <v>0</v>
      </c>
      <c r="Z1315" s="2">
        <v>0</v>
      </c>
      <c r="AA1315" s="2">
        <v>3145</v>
      </c>
      <c r="AB1315" s="2">
        <v>3145</v>
      </c>
    </row>
    <row r="1316" spans="1:28">
      <c r="A1316" s="5" t="str">
        <f t="shared" si="440"/>
        <v>420</v>
      </c>
      <c r="B1316" s="5" t="str">
        <f>VLOOKUP(A1316,Vlookups!O:P,2,FALSE)</f>
        <v>LOCAL</v>
      </c>
      <c r="C1316" s="5" t="str">
        <f t="shared" si="441"/>
        <v>E</v>
      </c>
      <c r="D1316" s="5" t="str">
        <f t="shared" si="442"/>
        <v>11</v>
      </c>
      <c r="E1316" s="5" t="str">
        <f t="shared" si="443"/>
        <v>63--</v>
      </c>
      <c r="F1316" s="5" t="str">
        <f>VLOOKUP(E1316,Vlookups!K:M,3,FALSE)</f>
        <v>Op Exp</v>
      </c>
      <c r="G1316" s="5" t="str">
        <f t="shared" si="444"/>
        <v>6329</v>
      </c>
      <c r="H1316" s="5" t="str">
        <f t="shared" si="445"/>
        <v>READING MATERIALS</v>
      </c>
      <c r="I1316" s="5" t="str">
        <f t="shared" si="446"/>
        <v>023</v>
      </c>
      <c r="J1316" s="5" t="str">
        <f>VLOOKUP(I1316,Vlookups!A:D,2,FALSE)</f>
        <v>SAGINAW ELEMENTARY</v>
      </c>
      <c r="K1316" s="5" t="str">
        <f>VLOOKUP(I1316,Vlookups!A:D,3,FALSE)</f>
        <v>SAGINAW K8</v>
      </c>
      <c r="L1316" s="5" t="str">
        <f t="shared" si="447"/>
        <v>11</v>
      </c>
      <c r="M1316" s="5" t="str">
        <f t="shared" si="448"/>
        <v>939</v>
      </c>
      <c r="N1316" s="5" t="str">
        <f>VLOOKUP(M1316,Vlookups!G:I,2,FALSE)</f>
        <v>INSTRUCTIONAL MATERIALS</v>
      </c>
      <c r="O1316" s="5" t="str">
        <f>VLOOKUP(M1316,Vlookups!G:I,3,FALSE)</f>
        <v>DSASS</v>
      </c>
      <c r="P1316" s="6">
        <f t="shared" si="449"/>
        <v>7200</v>
      </c>
      <c r="Q1316" s="6">
        <f t="shared" si="450"/>
        <v>0</v>
      </c>
      <c r="R1316" s="6">
        <f t="shared" si="451"/>
        <v>7107.99</v>
      </c>
      <c r="S1316" s="6">
        <f t="shared" si="452"/>
        <v>6105</v>
      </c>
      <c r="T1316" s="6">
        <f t="shared" si="453"/>
        <v>-1095</v>
      </c>
      <c r="U1316" t="s">
        <v>1359</v>
      </c>
      <c r="V1316" t="s">
        <v>45</v>
      </c>
      <c r="W1316" s="2">
        <v>7200</v>
      </c>
      <c r="X1316" s="2">
        <v>0</v>
      </c>
      <c r="Y1316" s="2">
        <v>7107.99</v>
      </c>
      <c r="Z1316" s="2">
        <v>92.01</v>
      </c>
      <c r="AA1316" s="2">
        <v>6105</v>
      </c>
      <c r="AB1316" s="3">
        <v>-1095</v>
      </c>
    </row>
    <row r="1317" spans="1:28">
      <c r="A1317" s="5" t="str">
        <f t="shared" si="440"/>
        <v>420</v>
      </c>
      <c r="B1317" s="5" t="str">
        <f>VLOOKUP(A1317,Vlookups!O:P,2,FALSE)</f>
        <v>LOCAL</v>
      </c>
      <c r="C1317" s="5" t="str">
        <f t="shared" si="441"/>
        <v>E</v>
      </c>
      <c r="D1317" s="5" t="str">
        <f t="shared" si="442"/>
        <v>11</v>
      </c>
      <c r="E1317" s="5" t="str">
        <f t="shared" si="443"/>
        <v>63--</v>
      </c>
      <c r="F1317" s="5" t="str">
        <f>VLOOKUP(E1317,Vlookups!K:M,3,FALSE)</f>
        <v>Op Exp</v>
      </c>
      <c r="G1317" s="5" t="str">
        <f t="shared" si="444"/>
        <v>6329</v>
      </c>
      <c r="H1317" s="5" t="str">
        <f t="shared" si="445"/>
        <v>READING MATERIALS</v>
      </c>
      <c r="I1317" s="5" t="str">
        <f t="shared" si="446"/>
        <v>024</v>
      </c>
      <c r="J1317" s="5" t="str">
        <f>VLOOKUP(I1317,Vlookups!A:D,2,FALSE)</f>
        <v>SAGINAW MIDDLE SCHOOL</v>
      </c>
      <c r="K1317" s="5" t="str">
        <f>VLOOKUP(I1317,Vlookups!A:D,3,FALSE)</f>
        <v>SAGINAW K8</v>
      </c>
      <c r="L1317" s="5" t="str">
        <f t="shared" si="447"/>
        <v>11</v>
      </c>
      <c r="M1317" s="5" t="str">
        <f t="shared" si="448"/>
        <v>939</v>
      </c>
      <c r="N1317" s="5" t="str">
        <f>VLOOKUP(M1317,Vlookups!G:I,2,FALSE)</f>
        <v>INSTRUCTIONAL MATERIALS</v>
      </c>
      <c r="O1317" s="5" t="str">
        <f>VLOOKUP(M1317,Vlookups!G:I,3,FALSE)</f>
        <v>DSASS</v>
      </c>
      <c r="P1317" s="6">
        <f t="shared" si="449"/>
        <v>0</v>
      </c>
      <c r="Q1317" s="6">
        <f t="shared" si="450"/>
        <v>0</v>
      </c>
      <c r="R1317" s="6">
        <f t="shared" si="451"/>
        <v>0</v>
      </c>
      <c r="S1317" s="6">
        <f t="shared" si="452"/>
        <v>3145</v>
      </c>
      <c r="T1317" s="6">
        <f t="shared" si="453"/>
        <v>3145</v>
      </c>
      <c r="U1317" t="s">
        <v>1360</v>
      </c>
      <c r="V1317" t="s">
        <v>45</v>
      </c>
      <c r="W1317" s="2">
        <v>0</v>
      </c>
      <c r="X1317" s="2">
        <v>0</v>
      </c>
      <c r="Y1317" s="2">
        <v>0</v>
      </c>
      <c r="Z1317" s="2">
        <v>0</v>
      </c>
      <c r="AA1317" s="2">
        <v>3145</v>
      </c>
      <c r="AB1317" s="2">
        <v>3145</v>
      </c>
    </row>
    <row r="1318" spans="1:28">
      <c r="A1318" s="5" t="str">
        <f t="shared" si="440"/>
        <v>420</v>
      </c>
      <c r="B1318" s="5" t="str">
        <f>VLOOKUP(A1318,Vlookups!O:P,2,FALSE)</f>
        <v>LOCAL</v>
      </c>
      <c r="C1318" s="5" t="str">
        <f t="shared" si="441"/>
        <v>E</v>
      </c>
      <c r="D1318" s="5" t="str">
        <f t="shared" si="442"/>
        <v>11</v>
      </c>
      <c r="E1318" s="5" t="str">
        <f t="shared" si="443"/>
        <v>63--</v>
      </c>
      <c r="F1318" s="5" t="str">
        <f>VLOOKUP(E1318,Vlookups!K:M,3,FALSE)</f>
        <v>Op Exp</v>
      </c>
      <c r="G1318" s="5" t="str">
        <f t="shared" si="444"/>
        <v>6329</v>
      </c>
      <c r="H1318" s="5" t="str">
        <f t="shared" si="445"/>
        <v>READING MATERIALS</v>
      </c>
      <c r="I1318" s="5" t="str">
        <f t="shared" si="446"/>
        <v>025</v>
      </c>
      <c r="J1318" s="5" t="str">
        <f>VLOOKUP(I1318,Vlookups!A:D,2,FALSE)</f>
        <v>WINDMILL LAKES ELEMENTARY</v>
      </c>
      <c r="K1318" s="5" t="str">
        <f>VLOOKUP(I1318,Vlookups!A:D,3,FALSE)</f>
        <v>WINDMILL LAKES K8</v>
      </c>
      <c r="L1318" s="5" t="str">
        <f t="shared" si="447"/>
        <v>11</v>
      </c>
      <c r="M1318" s="5" t="str">
        <f t="shared" si="448"/>
        <v>939</v>
      </c>
      <c r="N1318" s="5" t="str">
        <f>VLOOKUP(M1318,Vlookups!G:I,2,FALSE)</f>
        <v>INSTRUCTIONAL MATERIALS</v>
      </c>
      <c r="O1318" s="5" t="str">
        <f>VLOOKUP(M1318,Vlookups!G:I,3,FALSE)</f>
        <v>DSASS</v>
      </c>
      <c r="P1318" s="6">
        <f t="shared" si="449"/>
        <v>7900</v>
      </c>
      <c r="Q1318" s="6">
        <f t="shared" si="450"/>
        <v>0</v>
      </c>
      <c r="R1318" s="6">
        <f t="shared" si="451"/>
        <v>7836.59</v>
      </c>
      <c r="S1318" s="6">
        <f t="shared" si="452"/>
        <v>6105</v>
      </c>
      <c r="T1318" s="6">
        <f t="shared" si="453"/>
        <v>-1795</v>
      </c>
      <c r="U1318" t="s">
        <v>1361</v>
      </c>
      <c r="V1318" t="s">
        <v>45</v>
      </c>
      <c r="W1318" s="2">
        <v>7900</v>
      </c>
      <c r="X1318" s="2">
        <v>0</v>
      </c>
      <c r="Y1318" s="2">
        <v>7836.59</v>
      </c>
      <c r="Z1318" s="2">
        <v>63.41</v>
      </c>
      <c r="AA1318" s="2">
        <v>6105</v>
      </c>
      <c r="AB1318" s="3">
        <v>-1795</v>
      </c>
    </row>
    <row r="1319" spans="1:28">
      <c r="A1319" s="5" t="str">
        <f t="shared" si="440"/>
        <v>420</v>
      </c>
      <c r="B1319" s="5" t="str">
        <f>VLOOKUP(A1319,Vlookups!O:P,2,FALSE)</f>
        <v>LOCAL</v>
      </c>
      <c r="C1319" s="5" t="str">
        <f t="shared" si="441"/>
        <v>E</v>
      </c>
      <c r="D1319" s="5" t="str">
        <f t="shared" si="442"/>
        <v>11</v>
      </c>
      <c r="E1319" s="5" t="str">
        <f t="shared" si="443"/>
        <v>63--</v>
      </c>
      <c r="F1319" s="5" t="str">
        <f>VLOOKUP(E1319,Vlookups!K:M,3,FALSE)</f>
        <v>Op Exp</v>
      </c>
      <c r="G1319" s="5" t="str">
        <f t="shared" si="444"/>
        <v>6329</v>
      </c>
      <c r="H1319" s="5" t="str">
        <f t="shared" si="445"/>
        <v>READING MATERIALS</v>
      </c>
      <c r="I1319" s="5" t="str">
        <f t="shared" si="446"/>
        <v>026</v>
      </c>
      <c r="J1319" s="5" t="str">
        <f>VLOOKUP(I1319,Vlookups!A:D,2,FALSE)</f>
        <v>WM LAKES MIDDLE SCHOOL</v>
      </c>
      <c r="K1319" s="5" t="str">
        <f>VLOOKUP(I1319,Vlookups!A:D,3,FALSE)</f>
        <v>WINDMILL LAKES K8</v>
      </c>
      <c r="L1319" s="5" t="str">
        <f t="shared" si="447"/>
        <v>11</v>
      </c>
      <c r="M1319" s="5" t="str">
        <f t="shared" si="448"/>
        <v>939</v>
      </c>
      <c r="N1319" s="5" t="str">
        <f>VLOOKUP(M1319,Vlookups!G:I,2,FALSE)</f>
        <v>INSTRUCTIONAL MATERIALS</v>
      </c>
      <c r="O1319" s="5" t="str">
        <f>VLOOKUP(M1319,Vlookups!G:I,3,FALSE)</f>
        <v>DSASS</v>
      </c>
      <c r="P1319" s="6">
        <f t="shared" si="449"/>
        <v>0</v>
      </c>
      <c r="Q1319" s="6">
        <f t="shared" si="450"/>
        <v>0</v>
      </c>
      <c r="R1319" s="6">
        <f t="shared" si="451"/>
        <v>0</v>
      </c>
      <c r="S1319" s="6">
        <f t="shared" si="452"/>
        <v>3145</v>
      </c>
      <c r="T1319" s="6">
        <f t="shared" si="453"/>
        <v>3145</v>
      </c>
      <c r="U1319" t="s">
        <v>1362</v>
      </c>
      <c r="V1319" t="s">
        <v>45</v>
      </c>
      <c r="W1319" s="2">
        <v>0</v>
      </c>
      <c r="X1319" s="2">
        <v>0</v>
      </c>
      <c r="Y1319" s="2">
        <v>0</v>
      </c>
      <c r="Z1319" s="2">
        <v>0</v>
      </c>
      <c r="AA1319" s="2">
        <v>3145</v>
      </c>
      <c r="AB1319" s="2">
        <v>3145</v>
      </c>
    </row>
    <row r="1320" spans="1:28">
      <c r="A1320" s="5" t="str">
        <f t="shared" si="440"/>
        <v>420</v>
      </c>
      <c r="B1320" s="5" t="str">
        <f>VLOOKUP(A1320,Vlookups!O:P,2,FALSE)</f>
        <v>LOCAL</v>
      </c>
      <c r="C1320" s="5" t="str">
        <f t="shared" si="441"/>
        <v>E</v>
      </c>
      <c r="D1320" s="5" t="str">
        <f t="shared" si="442"/>
        <v>11</v>
      </c>
      <c r="E1320" s="5" t="str">
        <f t="shared" si="443"/>
        <v>63--</v>
      </c>
      <c r="F1320" s="5" t="str">
        <f>VLOOKUP(E1320,Vlookups!K:M,3,FALSE)</f>
        <v>Op Exp</v>
      </c>
      <c r="G1320" s="5" t="str">
        <f t="shared" si="444"/>
        <v>6329</v>
      </c>
      <c r="H1320" s="5" t="str">
        <f t="shared" si="445"/>
        <v>READING MATERIALS</v>
      </c>
      <c r="I1320" s="5" t="str">
        <f t="shared" si="446"/>
        <v>027</v>
      </c>
      <c r="J1320" s="5" t="str">
        <f>VLOOKUP(I1320,Vlookups!A:D,2,FALSE)</f>
        <v>HOUSTON OREM ELEMENTARY</v>
      </c>
      <c r="K1320" s="5" t="str">
        <f>VLOOKUP(I1320,Vlookups!A:D,3,FALSE)</f>
        <v>OREM K8</v>
      </c>
      <c r="L1320" s="5" t="str">
        <f t="shared" si="447"/>
        <v>11</v>
      </c>
      <c r="M1320" s="5" t="str">
        <f t="shared" si="448"/>
        <v>939</v>
      </c>
      <c r="N1320" s="5" t="str">
        <f>VLOOKUP(M1320,Vlookups!G:I,2,FALSE)</f>
        <v>INSTRUCTIONAL MATERIALS</v>
      </c>
      <c r="O1320" s="5" t="str">
        <f>VLOOKUP(M1320,Vlookups!G:I,3,FALSE)</f>
        <v>DSASS</v>
      </c>
      <c r="P1320" s="6">
        <f t="shared" si="449"/>
        <v>14200</v>
      </c>
      <c r="Q1320" s="6">
        <f t="shared" si="450"/>
        <v>0</v>
      </c>
      <c r="R1320" s="6">
        <f t="shared" si="451"/>
        <v>8171.57</v>
      </c>
      <c r="S1320" s="6">
        <f t="shared" si="452"/>
        <v>6105</v>
      </c>
      <c r="T1320" s="6">
        <f t="shared" si="453"/>
        <v>-8095</v>
      </c>
      <c r="U1320" t="s">
        <v>1363</v>
      </c>
      <c r="V1320" t="s">
        <v>45</v>
      </c>
      <c r="W1320" s="2">
        <v>14200</v>
      </c>
      <c r="X1320" s="2">
        <v>0</v>
      </c>
      <c r="Y1320" s="2">
        <v>8171.57</v>
      </c>
      <c r="Z1320" s="2">
        <v>6028.43</v>
      </c>
      <c r="AA1320" s="2">
        <v>6105</v>
      </c>
      <c r="AB1320" s="3">
        <v>-8095</v>
      </c>
    </row>
    <row r="1321" spans="1:28">
      <c r="A1321" s="5" t="str">
        <f t="shared" si="440"/>
        <v>420</v>
      </c>
      <c r="B1321" s="5" t="str">
        <f>VLOOKUP(A1321,Vlookups!O:P,2,FALSE)</f>
        <v>LOCAL</v>
      </c>
      <c r="C1321" s="5" t="str">
        <f t="shared" si="441"/>
        <v>E</v>
      </c>
      <c r="D1321" s="5" t="str">
        <f t="shared" si="442"/>
        <v>11</v>
      </c>
      <c r="E1321" s="5" t="str">
        <f t="shared" si="443"/>
        <v>63--</v>
      </c>
      <c r="F1321" s="5" t="str">
        <f>VLOOKUP(E1321,Vlookups!K:M,3,FALSE)</f>
        <v>Op Exp</v>
      </c>
      <c r="G1321" s="5" t="str">
        <f t="shared" si="444"/>
        <v>6329</v>
      </c>
      <c r="H1321" s="5" t="str">
        <f t="shared" si="445"/>
        <v>READING MATERIALS</v>
      </c>
      <c r="I1321" s="5" t="str">
        <f t="shared" si="446"/>
        <v>028</v>
      </c>
      <c r="J1321" s="5" t="str">
        <f>VLOOKUP(I1321,Vlookups!A:D,2,FALSE)</f>
        <v>HOUSTON OREM MIDDLE SCHOOL</v>
      </c>
      <c r="K1321" s="5" t="str">
        <f>VLOOKUP(I1321,Vlookups!A:D,3,FALSE)</f>
        <v>OREM K8</v>
      </c>
      <c r="L1321" s="5" t="str">
        <f t="shared" si="447"/>
        <v>11</v>
      </c>
      <c r="M1321" s="5" t="str">
        <f t="shared" si="448"/>
        <v>939</v>
      </c>
      <c r="N1321" s="5" t="str">
        <f>VLOOKUP(M1321,Vlookups!G:I,2,FALSE)</f>
        <v>INSTRUCTIONAL MATERIALS</v>
      </c>
      <c r="O1321" s="5" t="str">
        <f>VLOOKUP(M1321,Vlookups!G:I,3,FALSE)</f>
        <v>DSASS</v>
      </c>
      <c r="P1321" s="6">
        <f t="shared" si="449"/>
        <v>3100</v>
      </c>
      <c r="Q1321" s="6">
        <f t="shared" si="450"/>
        <v>0</v>
      </c>
      <c r="R1321" s="6">
        <f t="shared" si="451"/>
        <v>0</v>
      </c>
      <c r="S1321" s="6">
        <f t="shared" si="452"/>
        <v>3145</v>
      </c>
      <c r="T1321" s="6">
        <f t="shared" si="453"/>
        <v>45</v>
      </c>
      <c r="U1321" t="s">
        <v>1364</v>
      </c>
      <c r="V1321" t="s">
        <v>45</v>
      </c>
      <c r="W1321" s="2">
        <v>3100</v>
      </c>
      <c r="X1321" s="2">
        <v>0</v>
      </c>
      <c r="Y1321" s="2">
        <v>0</v>
      </c>
      <c r="Z1321" s="2">
        <v>3100</v>
      </c>
      <c r="AA1321" s="2">
        <v>3145</v>
      </c>
      <c r="AB1321" s="2">
        <v>45</v>
      </c>
    </row>
    <row r="1322" spans="1:28">
      <c r="A1322" s="5" t="str">
        <f t="shared" ref="A1322:A1385" si="454">LEFT(U1322,3)</f>
        <v>420</v>
      </c>
      <c r="B1322" s="5" t="str">
        <f>VLOOKUP(A1322,Vlookups!O:P,2,FALSE)</f>
        <v>LOCAL</v>
      </c>
      <c r="C1322" s="5" t="str">
        <f t="shared" ref="C1322:C1385" si="455">RIGHT(LEFT(U1322,5),1)</f>
        <v>E</v>
      </c>
      <c r="D1322" s="5" t="str">
        <f t="shared" ref="D1322:D1385" si="456">RIGHT(LEFT(U1322,8),2)</f>
        <v>11</v>
      </c>
      <c r="E1322" s="5" t="str">
        <f t="shared" ref="E1322:E1385" si="457">CONCATENATE(LEFT(G1322,2),"--")</f>
        <v>63--</v>
      </c>
      <c r="F1322" s="5" t="str">
        <f>VLOOKUP(E1322,Vlookups!K:M,3,FALSE)</f>
        <v>Op Exp</v>
      </c>
      <c r="G1322" s="5" t="str">
        <f t="shared" ref="G1322:G1385" si="458">MID(U1322,10,4)</f>
        <v>6329</v>
      </c>
      <c r="H1322" s="5" t="str">
        <f t="shared" ref="H1322:H1385" si="459">V1322</f>
        <v>READING MATERIALS</v>
      </c>
      <c r="I1322" s="5" t="str">
        <f t="shared" ref="I1322:I1385" si="460">LEFT(RIGHT(U1322,12),3)</f>
        <v>030</v>
      </c>
      <c r="J1322" s="5" t="str">
        <f>VLOOKUP(I1322,Vlookups!A:D,2,FALSE)</f>
        <v>COLLEGE STATION ELEMENTARY</v>
      </c>
      <c r="K1322" s="5" t="str">
        <f>VLOOKUP(I1322,Vlookups!A:D,3,FALSE)</f>
        <v>COLLEGE STATION K8</v>
      </c>
      <c r="L1322" s="5" t="str">
        <f t="shared" ref="L1322:L1385" si="461">LEFT(RIGHT(U1322,6),2)</f>
        <v>11</v>
      </c>
      <c r="M1322" s="5" t="str">
        <f t="shared" ref="M1322:M1385" si="462">RIGHT(U1322,3)</f>
        <v>939</v>
      </c>
      <c r="N1322" s="5" t="str">
        <f>VLOOKUP(M1322,Vlookups!G:I,2,FALSE)</f>
        <v>INSTRUCTIONAL MATERIALS</v>
      </c>
      <c r="O1322" s="5" t="str">
        <f>VLOOKUP(M1322,Vlookups!G:I,3,FALSE)</f>
        <v>DSASS</v>
      </c>
      <c r="P1322" s="6">
        <f t="shared" ref="P1322:P1385" si="463">W1322</f>
        <v>8000</v>
      </c>
      <c r="Q1322" s="6">
        <f t="shared" ref="Q1322:Q1385" si="464">X1322</f>
        <v>0</v>
      </c>
      <c r="R1322" s="6">
        <f t="shared" ref="R1322:R1385" si="465">Y1322</f>
        <v>7954.95</v>
      </c>
      <c r="S1322" s="6">
        <f t="shared" ref="S1322:S1385" si="466">AA1322</f>
        <v>6105</v>
      </c>
      <c r="T1322" s="6">
        <f t="shared" ref="T1322:T1385" si="467">AB1322</f>
        <v>-1895</v>
      </c>
      <c r="U1322" t="s">
        <v>1365</v>
      </c>
      <c r="V1322" t="s">
        <v>45</v>
      </c>
      <c r="W1322" s="2">
        <v>8000</v>
      </c>
      <c r="X1322" s="2">
        <v>0</v>
      </c>
      <c r="Y1322" s="2">
        <v>7954.95</v>
      </c>
      <c r="Z1322" s="2">
        <v>45.05</v>
      </c>
      <c r="AA1322" s="2">
        <v>6105</v>
      </c>
      <c r="AB1322" s="3">
        <v>-1895</v>
      </c>
    </row>
    <row r="1323" spans="1:28">
      <c r="A1323" s="5" t="str">
        <f t="shared" si="454"/>
        <v>420</v>
      </c>
      <c r="B1323" s="5" t="str">
        <f>VLOOKUP(A1323,Vlookups!O:P,2,FALSE)</f>
        <v>LOCAL</v>
      </c>
      <c r="C1323" s="5" t="str">
        <f t="shared" si="455"/>
        <v>E</v>
      </c>
      <c r="D1323" s="5" t="str">
        <f t="shared" si="456"/>
        <v>11</v>
      </c>
      <c r="E1323" s="5" t="str">
        <f t="shared" si="457"/>
        <v>63--</v>
      </c>
      <c r="F1323" s="5" t="str">
        <f>VLOOKUP(E1323,Vlookups!K:M,3,FALSE)</f>
        <v>Op Exp</v>
      </c>
      <c r="G1323" s="5" t="str">
        <f t="shared" si="458"/>
        <v>6329</v>
      </c>
      <c r="H1323" s="5" t="str">
        <f t="shared" si="459"/>
        <v>READING MATERIALS</v>
      </c>
      <c r="I1323" s="5" t="str">
        <f t="shared" si="460"/>
        <v>031</v>
      </c>
      <c r="J1323" s="5" t="str">
        <f>VLOOKUP(I1323,Vlookups!A:D,2,FALSE)</f>
        <v>COLLEGE STATION MIDDLE SCHOOL</v>
      </c>
      <c r="K1323" s="5" t="str">
        <f>VLOOKUP(I1323,Vlookups!A:D,3,FALSE)</f>
        <v>COLLEGE STATION K8</v>
      </c>
      <c r="L1323" s="5" t="str">
        <f t="shared" si="461"/>
        <v>11</v>
      </c>
      <c r="M1323" s="5" t="str">
        <f t="shared" si="462"/>
        <v>939</v>
      </c>
      <c r="N1323" s="5" t="str">
        <f>VLOOKUP(M1323,Vlookups!G:I,2,FALSE)</f>
        <v>INSTRUCTIONAL MATERIALS</v>
      </c>
      <c r="O1323" s="5" t="str">
        <f>VLOOKUP(M1323,Vlookups!G:I,3,FALSE)</f>
        <v>DSASS</v>
      </c>
      <c r="P1323" s="6">
        <f t="shared" si="463"/>
        <v>0</v>
      </c>
      <c r="Q1323" s="6">
        <f t="shared" si="464"/>
        <v>0</v>
      </c>
      <c r="R1323" s="6">
        <f t="shared" si="465"/>
        <v>0</v>
      </c>
      <c r="S1323" s="6">
        <f t="shared" si="466"/>
        <v>3145</v>
      </c>
      <c r="T1323" s="6">
        <f t="shared" si="467"/>
        <v>3145</v>
      </c>
      <c r="U1323" t="s">
        <v>1366</v>
      </c>
      <c r="V1323" t="s">
        <v>45</v>
      </c>
      <c r="W1323" s="2">
        <v>0</v>
      </c>
      <c r="X1323" s="2">
        <v>0</v>
      </c>
      <c r="Y1323" s="2">
        <v>0</v>
      </c>
      <c r="Z1323" s="2">
        <v>0</v>
      </c>
      <c r="AA1323" s="2">
        <v>3145</v>
      </c>
      <c r="AB1323" s="2">
        <v>3145</v>
      </c>
    </row>
    <row r="1324" spans="1:28">
      <c r="A1324" s="5" t="str">
        <f t="shared" si="454"/>
        <v>420</v>
      </c>
      <c r="B1324" s="5" t="str">
        <f>VLOOKUP(A1324,Vlookups!O:P,2,FALSE)</f>
        <v>LOCAL</v>
      </c>
      <c r="C1324" s="5" t="str">
        <f t="shared" si="455"/>
        <v>E</v>
      </c>
      <c r="D1324" s="5" t="str">
        <f t="shared" si="456"/>
        <v>11</v>
      </c>
      <c r="E1324" s="5" t="str">
        <f t="shared" si="457"/>
        <v>63--</v>
      </c>
      <c r="F1324" s="5" t="str">
        <f>VLOOKUP(E1324,Vlookups!K:M,3,FALSE)</f>
        <v>Op Exp</v>
      </c>
      <c r="G1324" s="5" t="str">
        <f t="shared" si="458"/>
        <v>6329</v>
      </c>
      <c r="H1324" s="5" t="str">
        <f t="shared" si="459"/>
        <v>READING MATERIALS</v>
      </c>
      <c r="I1324" s="5" t="str">
        <f t="shared" si="460"/>
        <v>032</v>
      </c>
      <c r="J1324" s="5" t="str">
        <f>VLOOKUP(I1324,Vlookups!A:D,2,FALSE)</f>
        <v>LANCASTER HS</v>
      </c>
      <c r="K1324" s="5" t="str">
        <f>VLOOKUP(I1324,Vlookups!A:D,3,FALSE)</f>
        <v>LANCASTER HS</v>
      </c>
      <c r="L1324" s="5" t="str">
        <f t="shared" si="461"/>
        <v>11</v>
      </c>
      <c r="M1324" s="5" t="str">
        <f t="shared" si="462"/>
        <v>939</v>
      </c>
      <c r="N1324" s="5" t="str">
        <f>VLOOKUP(M1324,Vlookups!G:I,2,FALSE)</f>
        <v>INSTRUCTIONAL MATERIALS</v>
      </c>
      <c r="O1324" s="5" t="str">
        <f>VLOOKUP(M1324,Vlookups!G:I,3,FALSE)</f>
        <v>DSASS</v>
      </c>
      <c r="P1324" s="6">
        <f t="shared" si="463"/>
        <v>4650</v>
      </c>
      <c r="Q1324" s="6">
        <f t="shared" si="464"/>
        <v>0</v>
      </c>
      <c r="R1324" s="6">
        <f t="shared" si="465"/>
        <v>1460.25</v>
      </c>
      <c r="S1324" s="6">
        <f t="shared" si="466"/>
        <v>4500</v>
      </c>
      <c r="T1324" s="6">
        <f t="shared" si="467"/>
        <v>-150</v>
      </c>
      <c r="U1324" t="s">
        <v>1367</v>
      </c>
      <c r="V1324" t="s">
        <v>45</v>
      </c>
      <c r="W1324" s="2">
        <v>4650</v>
      </c>
      <c r="X1324" s="2">
        <v>0</v>
      </c>
      <c r="Y1324" s="2">
        <v>1460.25</v>
      </c>
      <c r="Z1324" s="2">
        <v>3189.75</v>
      </c>
      <c r="AA1324" s="2">
        <v>4500</v>
      </c>
      <c r="AB1324" s="3">
        <v>-150</v>
      </c>
    </row>
    <row r="1325" spans="1:28">
      <c r="A1325" s="5" t="str">
        <f t="shared" si="454"/>
        <v>420</v>
      </c>
      <c r="B1325" s="5" t="str">
        <f>VLOOKUP(A1325,Vlookups!O:P,2,FALSE)</f>
        <v>LOCAL</v>
      </c>
      <c r="C1325" s="5" t="str">
        <f t="shared" si="455"/>
        <v>E</v>
      </c>
      <c r="D1325" s="5" t="str">
        <f t="shared" si="456"/>
        <v>11</v>
      </c>
      <c r="E1325" s="5" t="str">
        <f t="shared" si="457"/>
        <v>63--</v>
      </c>
      <c r="F1325" s="5" t="str">
        <f>VLOOKUP(E1325,Vlookups!K:M,3,FALSE)</f>
        <v>Op Exp</v>
      </c>
      <c r="G1325" s="5" t="str">
        <f t="shared" si="458"/>
        <v>6329</v>
      </c>
      <c r="H1325" s="5" t="str">
        <f t="shared" si="459"/>
        <v>READING MATERIALS</v>
      </c>
      <c r="I1325" s="5" t="str">
        <f t="shared" si="460"/>
        <v>033</v>
      </c>
      <c r="J1325" s="5" t="str">
        <f>VLOOKUP(I1325,Vlookups!A:D,2,FALSE)</f>
        <v>WINDMILL LAKES HS</v>
      </c>
      <c r="K1325" s="5" t="str">
        <f>VLOOKUP(I1325,Vlookups!A:D,3,FALSE)</f>
        <v>WINDMILL LAKES HS</v>
      </c>
      <c r="L1325" s="5" t="str">
        <f t="shared" si="461"/>
        <v>11</v>
      </c>
      <c r="M1325" s="5" t="str">
        <f t="shared" si="462"/>
        <v>939</v>
      </c>
      <c r="N1325" s="5" t="str">
        <f>VLOOKUP(M1325,Vlookups!G:I,2,FALSE)</f>
        <v>INSTRUCTIONAL MATERIALS</v>
      </c>
      <c r="O1325" s="5" t="str">
        <f>VLOOKUP(M1325,Vlookups!G:I,3,FALSE)</f>
        <v>DSASS</v>
      </c>
      <c r="P1325" s="6">
        <f t="shared" si="463"/>
        <v>0</v>
      </c>
      <c r="Q1325" s="6">
        <f t="shared" si="464"/>
        <v>0</v>
      </c>
      <c r="R1325" s="6">
        <f t="shared" si="465"/>
        <v>0</v>
      </c>
      <c r="S1325" s="6">
        <f t="shared" si="466"/>
        <v>4500</v>
      </c>
      <c r="T1325" s="6">
        <f t="shared" si="467"/>
        <v>4500</v>
      </c>
      <c r="U1325" t="s">
        <v>1368</v>
      </c>
      <c r="V1325" t="s">
        <v>45</v>
      </c>
      <c r="W1325" s="2">
        <v>0</v>
      </c>
      <c r="X1325" s="2">
        <v>0</v>
      </c>
      <c r="Y1325" s="2">
        <v>0</v>
      </c>
      <c r="Z1325" s="2">
        <v>0</v>
      </c>
      <c r="AA1325" s="2">
        <v>4500</v>
      </c>
      <c r="AB1325" s="2">
        <v>4500</v>
      </c>
    </row>
    <row r="1326" spans="1:28">
      <c r="A1326" s="5" t="str">
        <f t="shared" si="454"/>
        <v>420</v>
      </c>
      <c r="B1326" s="5" t="str">
        <f>VLOOKUP(A1326,Vlookups!O:P,2,FALSE)</f>
        <v>LOCAL</v>
      </c>
      <c r="C1326" s="5" t="str">
        <f t="shared" si="455"/>
        <v>E</v>
      </c>
      <c r="D1326" s="5" t="str">
        <f t="shared" si="456"/>
        <v>11</v>
      </c>
      <c r="E1326" s="5" t="str">
        <f t="shared" si="457"/>
        <v>63--</v>
      </c>
      <c r="F1326" s="5" t="str">
        <f>VLOOKUP(E1326,Vlookups!K:M,3,FALSE)</f>
        <v>Op Exp</v>
      </c>
      <c r="G1326" s="5" t="str">
        <f t="shared" si="458"/>
        <v>6329</v>
      </c>
      <c r="H1326" s="5" t="str">
        <f t="shared" si="459"/>
        <v>READING MATERIALS</v>
      </c>
      <c r="I1326" s="5" t="str">
        <f t="shared" si="460"/>
        <v>034</v>
      </c>
      <c r="J1326" s="5" t="str">
        <f>VLOOKUP(I1326,Vlookups!A:D,2,FALSE)</f>
        <v>AGGIELAND HIGH SCHOOL</v>
      </c>
      <c r="K1326" s="5" t="str">
        <f>VLOOKUP(I1326,Vlookups!A:D,3,FALSE)</f>
        <v>AGGIELAND HS</v>
      </c>
      <c r="L1326" s="5" t="str">
        <f t="shared" si="461"/>
        <v>11</v>
      </c>
      <c r="M1326" s="5" t="str">
        <f t="shared" si="462"/>
        <v>939</v>
      </c>
      <c r="N1326" s="5" t="str">
        <f>VLOOKUP(M1326,Vlookups!G:I,2,FALSE)</f>
        <v>INSTRUCTIONAL MATERIALS</v>
      </c>
      <c r="O1326" s="5" t="str">
        <f>VLOOKUP(M1326,Vlookups!G:I,3,FALSE)</f>
        <v>DSASS</v>
      </c>
      <c r="P1326" s="6">
        <f t="shared" si="463"/>
        <v>0</v>
      </c>
      <c r="Q1326" s="6">
        <f t="shared" si="464"/>
        <v>0</v>
      </c>
      <c r="R1326" s="6">
        <f t="shared" si="465"/>
        <v>0</v>
      </c>
      <c r="S1326" s="6">
        <f t="shared" si="466"/>
        <v>4500</v>
      </c>
      <c r="T1326" s="6">
        <f t="shared" si="467"/>
        <v>4500</v>
      </c>
      <c r="U1326" t="s">
        <v>1369</v>
      </c>
      <c r="V1326" t="s">
        <v>45</v>
      </c>
      <c r="W1326" s="2">
        <v>0</v>
      </c>
      <c r="X1326" s="2">
        <v>0</v>
      </c>
      <c r="Y1326" s="2">
        <v>0</v>
      </c>
      <c r="Z1326" s="2">
        <v>0</v>
      </c>
      <c r="AA1326" s="2">
        <v>4500</v>
      </c>
      <c r="AB1326" s="2">
        <v>4500</v>
      </c>
    </row>
    <row r="1327" spans="1:28">
      <c r="A1327" s="5" t="str">
        <f t="shared" si="454"/>
        <v>420</v>
      </c>
      <c r="B1327" s="5" t="str">
        <f>VLOOKUP(A1327,Vlookups!O:P,2,FALSE)</f>
        <v>LOCAL</v>
      </c>
      <c r="C1327" s="5" t="str">
        <f t="shared" si="455"/>
        <v>E</v>
      </c>
      <c r="D1327" s="5" t="str">
        <f t="shared" si="456"/>
        <v>11</v>
      </c>
      <c r="E1327" s="5" t="str">
        <f t="shared" si="457"/>
        <v>63--</v>
      </c>
      <c r="F1327" s="5" t="str">
        <f>VLOOKUP(E1327,Vlookups!K:M,3,FALSE)</f>
        <v>Op Exp</v>
      </c>
      <c r="G1327" s="5" t="str">
        <f t="shared" si="458"/>
        <v>6329</v>
      </c>
      <c r="H1327" s="5" t="str">
        <f t="shared" si="459"/>
        <v>READING MATERIALS</v>
      </c>
      <c r="I1327" s="5" t="str">
        <f t="shared" si="460"/>
        <v>035</v>
      </c>
      <c r="J1327" s="5" t="str">
        <f>VLOOKUP(I1327,Vlookups!A:D,2,FALSE)</f>
        <v>Richmond Elementary</v>
      </c>
      <c r="K1327" s="5" t="str">
        <f>VLOOKUP(I1327,Vlookups!A:D,3,FALSE)</f>
        <v>RICHMOND K8</v>
      </c>
      <c r="L1327" s="5" t="str">
        <f t="shared" si="461"/>
        <v>11</v>
      </c>
      <c r="M1327" s="5" t="str">
        <f t="shared" si="462"/>
        <v>939</v>
      </c>
      <c r="N1327" s="5" t="str">
        <f>VLOOKUP(M1327,Vlookups!G:I,2,FALSE)</f>
        <v>INSTRUCTIONAL MATERIALS</v>
      </c>
      <c r="O1327" s="5" t="str">
        <f>VLOOKUP(M1327,Vlookups!G:I,3,FALSE)</f>
        <v>DSASS</v>
      </c>
      <c r="P1327" s="6">
        <f t="shared" si="463"/>
        <v>0</v>
      </c>
      <c r="Q1327" s="6">
        <f t="shared" si="464"/>
        <v>314051.7</v>
      </c>
      <c r="R1327" s="6">
        <f t="shared" si="465"/>
        <v>0</v>
      </c>
      <c r="S1327" s="6">
        <f t="shared" si="466"/>
        <v>317780.5</v>
      </c>
      <c r="T1327" s="6">
        <f t="shared" si="467"/>
        <v>317780.5</v>
      </c>
      <c r="U1327" t="s">
        <v>1370</v>
      </c>
      <c r="V1327" t="s">
        <v>45</v>
      </c>
      <c r="W1327" s="2">
        <v>0</v>
      </c>
      <c r="X1327" s="2">
        <v>314051.7</v>
      </c>
      <c r="Y1327" s="2">
        <v>0</v>
      </c>
      <c r="Z1327" s="3">
        <v>-314051.7</v>
      </c>
      <c r="AA1327" s="2">
        <v>317780.5</v>
      </c>
      <c r="AB1327" s="2">
        <v>317780.5</v>
      </c>
    </row>
    <row r="1328" spans="1:28">
      <c r="A1328" s="5" t="str">
        <f t="shared" si="454"/>
        <v>420</v>
      </c>
      <c r="B1328" s="5" t="str">
        <f>VLOOKUP(A1328,Vlookups!O:P,2,FALSE)</f>
        <v>LOCAL</v>
      </c>
      <c r="C1328" s="5" t="str">
        <f t="shared" si="455"/>
        <v>E</v>
      </c>
      <c r="D1328" s="5" t="str">
        <f t="shared" si="456"/>
        <v>11</v>
      </c>
      <c r="E1328" s="5" t="str">
        <f t="shared" si="457"/>
        <v>63--</v>
      </c>
      <c r="F1328" s="5" t="str">
        <f>VLOOKUP(E1328,Vlookups!K:M,3,FALSE)</f>
        <v>Op Exp</v>
      </c>
      <c r="G1328" s="5" t="str">
        <f t="shared" si="458"/>
        <v>6329</v>
      </c>
      <c r="H1328" s="5" t="str">
        <f t="shared" si="459"/>
        <v>READING MATERIALS</v>
      </c>
      <c r="I1328" s="5" t="str">
        <f t="shared" si="460"/>
        <v>036</v>
      </c>
      <c r="J1328" s="5" t="str">
        <f>VLOOKUP(I1328,Vlookups!A:D,2,FALSE)</f>
        <v>Richmond Middle School</v>
      </c>
      <c r="K1328" s="5" t="str">
        <f>VLOOKUP(I1328,Vlookups!A:D,3,FALSE)</f>
        <v>RICHMOND K8</v>
      </c>
      <c r="L1328" s="5" t="str">
        <f t="shared" si="461"/>
        <v>11</v>
      </c>
      <c r="M1328" s="5" t="str">
        <f t="shared" si="462"/>
        <v>939</v>
      </c>
      <c r="N1328" s="5" t="str">
        <f>VLOOKUP(M1328,Vlookups!G:I,2,FALSE)</f>
        <v>INSTRUCTIONAL MATERIALS</v>
      </c>
      <c r="O1328" s="5" t="str">
        <f>VLOOKUP(M1328,Vlookups!G:I,3,FALSE)</f>
        <v>DSASS</v>
      </c>
      <c r="P1328" s="6">
        <f t="shared" si="463"/>
        <v>0</v>
      </c>
      <c r="Q1328" s="6">
        <f t="shared" si="464"/>
        <v>6771.35</v>
      </c>
      <c r="R1328" s="6">
        <f t="shared" si="465"/>
        <v>0</v>
      </c>
      <c r="S1328" s="6">
        <f t="shared" si="466"/>
        <v>20000</v>
      </c>
      <c r="T1328" s="6">
        <f t="shared" si="467"/>
        <v>20000</v>
      </c>
      <c r="U1328" t="s">
        <v>1371</v>
      </c>
      <c r="V1328" t="s">
        <v>45</v>
      </c>
      <c r="W1328" s="2">
        <v>0</v>
      </c>
      <c r="X1328" s="2">
        <v>6771.35</v>
      </c>
      <c r="Y1328" s="2">
        <v>0</v>
      </c>
      <c r="Z1328" s="3">
        <v>-6771.35</v>
      </c>
      <c r="AA1328" s="2">
        <v>20000</v>
      </c>
      <c r="AB1328" s="2">
        <v>20000</v>
      </c>
    </row>
    <row r="1329" spans="1:28">
      <c r="A1329" s="5" t="str">
        <f t="shared" si="454"/>
        <v>420</v>
      </c>
      <c r="B1329" s="5" t="str">
        <f>VLOOKUP(A1329,Vlookups!O:P,2,FALSE)</f>
        <v>LOCAL</v>
      </c>
      <c r="C1329" s="5" t="str">
        <f t="shared" si="455"/>
        <v>E</v>
      </c>
      <c r="D1329" s="5" t="str">
        <f t="shared" si="456"/>
        <v>11</v>
      </c>
      <c r="E1329" s="5" t="str">
        <f t="shared" si="457"/>
        <v>63--</v>
      </c>
      <c r="F1329" s="5" t="str">
        <f>VLOOKUP(E1329,Vlookups!K:M,3,FALSE)</f>
        <v>Op Exp</v>
      </c>
      <c r="G1329" s="5" t="str">
        <f t="shared" si="458"/>
        <v>6329</v>
      </c>
      <c r="H1329" s="5" t="str">
        <f t="shared" si="459"/>
        <v>READING MATERIALS</v>
      </c>
      <c r="I1329" s="5" t="str">
        <f t="shared" si="460"/>
        <v>037</v>
      </c>
      <c r="J1329" s="5" t="str">
        <f>VLOOKUP(I1329,Vlookups!A:D,2,FALSE)</f>
        <v>Heritage Elementary</v>
      </c>
      <c r="K1329" s="5" t="str">
        <f>VLOOKUP(I1329,Vlookups!A:D,3,FALSE)</f>
        <v>HERITAGE K8</v>
      </c>
      <c r="L1329" s="5" t="str">
        <f t="shared" si="461"/>
        <v>11</v>
      </c>
      <c r="M1329" s="5" t="str">
        <f t="shared" si="462"/>
        <v>939</v>
      </c>
      <c r="N1329" s="5" t="str">
        <f>VLOOKUP(M1329,Vlookups!G:I,2,FALSE)</f>
        <v>INSTRUCTIONAL MATERIALS</v>
      </c>
      <c r="O1329" s="5" t="str">
        <f>VLOOKUP(M1329,Vlookups!G:I,3,FALSE)</f>
        <v>DSASS</v>
      </c>
      <c r="P1329" s="6">
        <f t="shared" si="463"/>
        <v>0</v>
      </c>
      <c r="Q1329" s="6">
        <f t="shared" si="464"/>
        <v>314051.7</v>
      </c>
      <c r="R1329" s="6">
        <f t="shared" si="465"/>
        <v>0</v>
      </c>
      <c r="S1329" s="6">
        <f t="shared" si="466"/>
        <v>317780.5</v>
      </c>
      <c r="T1329" s="6">
        <f t="shared" si="467"/>
        <v>317780.5</v>
      </c>
      <c r="U1329" t="s">
        <v>1372</v>
      </c>
      <c r="V1329" t="s">
        <v>45</v>
      </c>
      <c r="W1329" s="2">
        <v>0</v>
      </c>
      <c r="X1329" s="2">
        <v>314051.7</v>
      </c>
      <c r="Y1329" s="2">
        <v>0</v>
      </c>
      <c r="Z1329" s="3">
        <v>-314051.7</v>
      </c>
      <c r="AA1329" s="2">
        <v>317780.5</v>
      </c>
      <c r="AB1329" s="2">
        <v>317780.5</v>
      </c>
    </row>
    <row r="1330" spans="1:28">
      <c r="A1330" s="5" t="str">
        <f t="shared" si="454"/>
        <v>420</v>
      </c>
      <c r="B1330" s="5" t="str">
        <f>VLOOKUP(A1330,Vlookups!O:P,2,FALSE)</f>
        <v>LOCAL</v>
      </c>
      <c r="C1330" s="5" t="str">
        <f t="shared" si="455"/>
        <v>E</v>
      </c>
      <c r="D1330" s="5" t="str">
        <f t="shared" si="456"/>
        <v>11</v>
      </c>
      <c r="E1330" s="5" t="str">
        <f t="shared" si="457"/>
        <v>63--</v>
      </c>
      <c r="F1330" s="5" t="str">
        <f>VLOOKUP(E1330,Vlookups!K:M,3,FALSE)</f>
        <v>Op Exp</v>
      </c>
      <c r="G1330" s="5" t="str">
        <f t="shared" si="458"/>
        <v>6329</v>
      </c>
      <c r="H1330" s="5" t="str">
        <f t="shared" si="459"/>
        <v>READING MATERIALS</v>
      </c>
      <c r="I1330" s="5" t="str">
        <f t="shared" si="460"/>
        <v>038</v>
      </c>
      <c r="J1330" s="5" t="str">
        <f>VLOOKUP(I1330,Vlookups!A:D,2,FALSE)</f>
        <v>Heritage Middle School</v>
      </c>
      <c r="K1330" s="5" t="str">
        <f>VLOOKUP(I1330,Vlookups!A:D,3,FALSE)</f>
        <v>HERITAGE K8</v>
      </c>
      <c r="L1330" s="5" t="str">
        <f t="shared" si="461"/>
        <v>11</v>
      </c>
      <c r="M1330" s="5" t="str">
        <f t="shared" si="462"/>
        <v>939</v>
      </c>
      <c r="N1330" s="5" t="str">
        <f>VLOOKUP(M1330,Vlookups!G:I,2,FALSE)</f>
        <v>INSTRUCTIONAL MATERIALS</v>
      </c>
      <c r="O1330" s="5" t="str">
        <f>VLOOKUP(M1330,Vlookups!G:I,3,FALSE)</f>
        <v>DSASS</v>
      </c>
      <c r="P1330" s="6">
        <f t="shared" si="463"/>
        <v>0</v>
      </c>
      <c r="Q1330" s="6">
        <f t="shared" si="464"/>
        <v>10817.56</v>
      </c>
      <c r="R1330" s="6">
        <f t="shared" si="465"/>
        <v>0</v>
      </c>
      <c r="S1330" s="6">
        <f t="shared" si="466"/>
        <v>20000</v>
      </c>
      <c r="T1330" s="6">
        <f t="shared" si="467"/>
        <v>20000</v>
      </c>
      <c r="U1330" t="s">
        <v>1373</v>
      </c>
      <c r="V1330" t="s">
        <v>45</v>
      </c>
      <c r="W1330" s="2">
        <v>0</v>
      </c>
      <c r="X1330" s="2">
        <v>10817.56</v>
      </c>
      <c r="Y1330" s="2">
        <v>0</v>
      </c>
      <c r="Z1330" s="3">
        <v>-10817.56</v>
      </c>
      <c r="AA1330" s="2">
        <v>20000</v>
      </c>
      <c r="AB1330" s="2">
        <v>20000</v>
      </c>
    </row>
    <row r="1331" spans="1:28">
      <c r="A1331" s="5" t="str">
        <f t="shared" si="454"/>
        <v>420</v>
      </c>
      <c r="B1331" s="5" t="str">
        <f>VLOOKUP(A1331,Vlookups!O:P,2,FALSE)</f>
        <v>LOCAL</v>
      </c>
      <c r="C1331" s="5" t="str">
        <f t="shared" si="455"/>
        <v>E</v>
      </c>
      <c r="D1331" s="5" t="str">
        <f t="shared" si="456"/>
        <v>11</v>
      </c>
      <c r="E1331" s="5" t="str">
        <f t="shared" si="457"/>
        <v>63--</v>
      </c>
      <c r="F1331" s="5" t="str">
        <f>VLOOKUP(E1331,Vlookups!K:M,3,FALSE)</f>
        <v>Op Exp</v>
      </c>
      <c r="G1331" s="5" t="str">
        <f t="shared" si="458"/>
        <v>6329</v>
      </c>
      <c r="H1331" s="5" t="str">
        <f t="shared" si="459"/>
        <v>READING MATERIALS</v>
      </c>
      <c r="I1331" s="5" t="str">
        <f t="shared" si="460"/>
        <v>039</v>
      </c>
      <c r="J1331" s="5" t="str">
        <f>VLOOKUP(I1331,Vlookups!A:D,2,FALSE)</f>
        <v>Pearland Elementary</v>
      </c>
      <c r="K1331" s="5" t="str">
        <f>VLOOKUP(I1331,Vlookups!A:D,3,FALSE)</f>
        <v>PEARLAND K8</v>
      </c>
      <c r="L1331" s="5" t="str">
        <f t="shared" si="461"/>
        <v>11</v>
      </c>
      <c r="M1331" s="5" t="str">
        <f t="shared" si="462"/>
        <v>939</v>
      </c>
      <c r="N1331" s="5" t="str">
        <f>VLOOKUP(M1331,Vlookups!G:I,2,FALSE)</f>
        <v>INSTRUCTIONAL MATERIALS</v>
      </c>
      <c r="O1331" s="5" t="str">
        <f>VLOOKUP(M1331,Vlookups!G:I,3,FALSE)</f>
        <v>DSASS</v>
      </c>
      <c r="P1331" s="6">
        <f t="shared" si="463"/>
        <v>0</v>
      </c>
      <c r="Q1331" s="6">
        <f t="shared" si="464"/>
        <v>314051.7</v>
      </c>
      <c r="R1331" s="6">
        <f t="shared" si="465"/>
        <v>0</v>
      </c>
      <c r="S1331" s="6">
        <f t="shared" si="466"/>
        <v>317780.5</v>
      </c>
      <c r="T1331" s="6">
        <f t="shared" si="467"/>
        <v>317780.5</v>
      </c>
      <c r="U1331" t="s">
        <v>1374</v>
      </c>
      <c r="V1331" t="s">
        <v>45</v>
      </c>
      <c r="W1331" s="2">
        <v>0</v>
      </c>
      <c r="X1331" s="2">
        <v>314051.7</v>
      </c>
      <c r="Y1331" s="2">
        <v>0</v>
      </c>
      <c r="Z1331" s="3">
        <v>-314051.7</v>
      </c>
      <c r="AA1331" s="2">
        <v>317780.5</v>
      </c>
      <c r="AB1331" s="2">
        <v>317780.5</v>
      </c>
    </row>
    <row r="1332" spans="1:28">
      <c r="A1332" s="5" t="str">
        <f t="shared" si="454"/>
        <v>420</v>
      </c>
      <c r="B1332" s="5" t="str">
        <f>VLOOKUP(A1332,Vlookups!O:P,2,FALSE)</f>
        <v>LOCAL</v>
      </c>
      <c r="C1332" s="5" t="str">
        <f t="shared" si="455"/>
        <v>E</v>
      </c>
      <c r="D1332" s="5" t="str">
        <f t="shared" si="456"/>
        <v>11</v>
      </c>
      <c r="E1332" s="5" t="str">
        <f t="shared" si="457"/>
        <v>63--</v>
      </c>
      <c r="F1332" s="5" t="str">
        <f>VLOOKUP(E1332,Vlookups!K:M,3,FALSE)</f>
        <v>Op Exp</v>
      </c>
      <c r="G1332" s="5" t="str">
        <f t="shared" si="458"/>
        <v>6329</v>
      </c>
      <c r="H1332" s="5" t="str">
        <f t="shared" si="459"/>
        <v>READING MATERIALS</v>
      </c>
      <c r="I1332" s="5" t="str">
        <f t="shared" si="460"/>
        <v>040</v>
      </c>
      <c r="J1332" s="5" t="str">
        <f>VLOOKUP(I1332,Vlookups!A:D,2,FALSE)</f>
        <v>Pearland Middle School</v>
      </c>
      <c r="K1332" s="5" t="str">
        <f>VLOOKUP(I1332,Vlookups!A:D,3,FALSE)</f>
        <v>PEARLAND K8</v>
      </c>
      <c r="L1332" s="5" t="str">
        <f t="shared" si="461"/>
        <v>11</v>
      </c>
      <c r="M1332" s="5" t="str">
        <f t="shared" si="462"/>
        <v>939</v>
      </c>
      <c r="N1332" s="5" t="str">
        <f>VLOOKUP(M1332,Vlookups!G:I,2,FALSE)</f>
        <v>INSTRUCTIONAL MATERIALS</v>
      </c>
      <c r="O1332" s="5" t="str">
        <f>VLOOKUP(M1332,Vlookups!G:I,3,FALSE)</f>
        <v>DSASS</v>
      </c>
      <c r="P1332" s="6">
        <f t="shared" si="463"/>
        <v>0</v>
      </c>
      <c r="Q1332" s="6">
        <f t="shared" si="464"/>
        <v>10817.56</v>
      </c>
      <c r="R1332" s="6">
        <f t="shared" si="465"/>
        <v>0</v>
      </c>
      <c r="S1332" s="6">
        <f t="shared" si="466"/>
        <v>20000</v>
      </c>
      <c r="T1332" s="6">
        <f t="shared" si="467"/>
        <v>20000</v>
      </c>
      <c r="U1332" t="s">
        <v>1375</v>
      </c>
      <c r="V1332" t="s">
        <v>45</v>
      </c>
      <c r="W1332" s="2">
        <v>0</v>
      </c>
      <c r="X1332" s="2">
        <v>10817.56</v>
      </c>
      <c r="Y1332" s="2">
        <v>0</v>
      </c>
      <c r="Z1332" s="3">
        <v>-10817.56</v>
      </c>
      <c r="AA1332" s="2">
        <v>20000</v>
      </c>
      <c r="AB1332" s="2">
        <v>20000</v>
      </c>
    </row>
    <row r="1333" spans="1:28">
      <c r="A1333" s="5" t="str">
        <f t="shared" si="454"/>
        <v>420</v>
      </c>
      <c r="B1333" s="5" t="str">
        <f>VLOOKUP(A1333,Vlookups!O:P,2,FALSE)</f>
        <v>LOCAL</v>
      </c>
      <c r="C1333" s="5" t="str">
        <f t="shared" si="455"/>
        <v>E</v>
      </c>
      <c r="D1333" s="5" t="str">
        <f t="shared" si="456"/>
        <v>11</v>
      </c>
      <c r="E1333" s="5" t="str">
        <f t="shared" si="457"/>
        <v>63--</v>
      </c>
      <c r="F1333" s="5" t="str">
        <f>VLOOKUP(E1333,Vlookups!K:M,3,FALSE)</f>
        <v>Op Exp</v>
      </c>
      <c r="G1333" s="5" t="str">
        <f t="shared" si="458"/>
        <v>6329</v>
      </c>
      <c r="H1333" s="5" t="str">
        <f t="shared" si="459"/>
        <v>READING MATERIALS</v>
      </c>
      <c r="I1333" s="5" t="str">
        <f t="shared" si="460"/>
        <v>041</v>
      </c>
      <c r="J1333" s="5" t="str">
        <f>VLOOKUP(I1333,Vlookups!A:D,2,FALSE)</f>
        <v>BG Rarmiez Middle School</v>
      </c>
      <c r="K1333" s="5" t="str">
        <f>VLOOKUP(I1333,Vlookups!A:D,3,FALSE)</f>
        <v>BG RAMIREZ K8</v>
      </c>
      <c r="L1333" s="5" t="str">
        <f t="shared" si="461"/>
        <v>11</v>
      </c>
      <c r="M1333" s="5" t="str">
        <f t="shared" si="462"/>
        <v>939</v>
      </c>
      <c r="N1333" s="5" t="str">
        <f>VLOOKUP(M1333,Vlookups!G:I,2,FALSE)</f>
        <v>INSTRUCTIONAL MATERIALS</v>
      </c>
      <c r="O1333" s="5" t="str">
        <f>VLOOKUP(M1333,Vlookups!G:I,3,FALSE)</f>
        <v>DSASS</v>
      </c>
      <c r="P1333" s="6">
        <f t="shared" si="463"/>
        <v>75000</v>
      </c>
      <c r="Q1333" s="6">
        <f t="shared" si="464"/>
        <v>0</v>
      </c>
      <c r="R1333" s="6">
        <f t="shared" si="465"/>
        <v>0</v>
      </c>
      <c r="S1333" s="6">
        <f t="shared" si="466"/>
        <v>3145</v>
      </c>
      <c r="T1333" s="6">
        <f t="shared" si="467"/>
        <v>-71855</v>
      </c>
      <c r="U1333" t="s">
        <v>1376</v>
      </c>
      <c r="V1333" t="s">
        <v>45</v>
      </c>
      <c r="W1333" s="2">
        <v>75000</v>
      </c>
      <c r="X1333" s="2">
        <v>0</v>
      </c>
      <c r="Y1333" s="2">
        <v>0</v>
      </c>
      <c r="Z1333" s="2">
        <v>75000</v>
      </c>
      <c r="AA1333" s="2">
        <v>3145</v>
      </c>
      <c r="AB1333" s="3">
        <v>-71855</v>
      </c>
    </row>
    <row r="1334" spans="1:28">
      <c r="A1334" s="5" t="str">
        <f t="shared" si="454"/>
        <v>420</v>
      </c>
      <c r="B1334" s="5" t="str">
        <f>VLOOKUP(A1334,Vlookups!O:P,2,FALSE)</f>
        <v>LOCAL</v>
      </c>
      <c r="C1334" s="5" t="str">
        <f t="shared" si="455"/>
        <v>E</v>
      </c>
      <c r="D1334" s="5" t="str">
        <f t="shared" si="456"/>
        <v>11</v>
      </c>
      <c r="E1334" s="5" t="str">
        <f t="shared" si="457"/>
        <v>63--</v>
      </c>
      <c r="F1334" s="5" t="str">
        <f>VLOOKUP(E1334,Vlookups!K:M,3,FALSE)</f>
        <v>Op Exp</v>
      </c>
      <c r="G1334" s="5" t="str">
        <f t="shared" si="458"/>
        <v>6329</v>
      </c>
      <c r="H1334" s="5" t="str">
        <f t="shared" si="459"/>
        <v>READING MATERIALS</v>
      </c>
      <c r="I1334" s="5" t="str">
        <f t="shared" si="460"/>
        <v>041</v>
      </c>
      <c r="J1334" s="5" t="str">
        <f>VLOOKUP(I1334,Vlookups!A:D,2,FALSE)</f>
        <v>BG Rarmiez Middle School</v>
      </c>
      <c r="K1334" s="5" t="str">
        <f>VLOOKUP(I1334,Vlookups!A:D,3,FALSE)</f>
        <v>BG RAMIREZ K8</v>
      </c>
      <c r="L1334" s="5" t="str">
        <f t="shared" si="461"/>
        <v>25</v>
      </c>
      <c r="M1334" s="5" t="str">
        <f t="shared" si="462"/>
        <v>850</v>
      </c>
      <c r="N1334" s="5" t="str">
        <f>VLOOKUP(M1334,Vlookups!G:I,2,FALSE)</f>
        <v>DEPUTY SUPT ACADEMICS/STU SERV</v>
      </c>
      <c r="O1334" s="5" t="str">
        <f>VLOOKUP(M1334,Vlookups!G:I,3,FALSE)</f>
        <v>DSASS</v>
      </c>
      <c r="P1334" s="6">
        <f t="shared" si="463"/>
        <v>7000</v>
      </c>
      <c r="Q1334" s="6">
        <f t="shared" si="464"/>
        <v>0</v>
      </c>
      <c r="R1334" s="6">
        <f t="shared" si="465"/>
        <v>4224.7700000000004</v>
      </c>
      <c r="S1334" s="6">
        <f t="shared" si="466"/>
        <v>0</v>
      </c>
      <c r="T1334" s="6">
        <f t="shared" si="467"/>
        <v>-7000</v>
      </c>
      <c r="U1334" t="s">
        <v>1377</v>
      </c>
      <c r="V1334" t="s">
        <v>45</v>
      </c>
      <c r="W1334" s="2">
        <v>7000</v>
      </c>
      <c r="X1334" s="2">
        <v>0</v>
      </c>
      <c r="Y1334" s="2">
        <v>4224.7700000000004</v>
      </c>
      <c r="Z1334" s="2">
        <v>2775.23</v>
      </c>
      <c r="AA1334" s="2">
        <v>0</v>
      </c>
      <c r="AB1334" s="3">
        <v>-7000</v>
      </c>
    </row>
    <row r="1335" spans="1:28">
      <c r="A1335" s="5" t="str">
        <f t="shared" si="454"/>
        <v>420</v>
      </c>
      <c r="B1335" s="5" t="str">
        <f>VLOOKUP(A1335,Vlookups!O:P,2,FALSE)</f>
        <v>LOCAL</v>
      </c>
      <c r="C1335" s="5" t="str">
        <f t="shared" si="455"/>
        <v>E</v>
      </c>
      <c r="D1335" s="5" t="str">
        <f t="shared" si="456"/>
        <v>11</v>
      </c>
      <c r="E1335" s="5" t="str">
        <f t="shared" si="457"/>
        <v>63--</v>
      </c>
      <c r="F1335" s="5" t="str">
        <f>VLOOKUP(E1335,Vlookups!K:M,3,FALSE)</f>
        <v>Op Exp</v>
      </c>
      <c r="G1335" s="5" t="str">
        <f t="shared" si="458"/>
        <v>6329</v>
      </c>
      <c r="H1335" s="5" t="str">
        <f t="shared" si="459"/>
        <v>READING MATERIALS</v>
      </c>
      <c r="I1335" s="5" t="str">
        <f t="shared" si="460"/>
        <v>042</v>
      </c>
      <c r="J1335" s="5" t="str">
        <f>VLOOKUP(I1335,Vlookups!A:D,2,FALSE)</f>
        <v>BG Ramirez Elementary</v>
      </c>
      <c r="K1335" s="5" t="str">
        <f>VLOOKUP(I1335,Vlookups!A:D,3,FALSE)</f>
        <v>BG RAMIREZ K8</v>
      </c>
      <c r="L1335" s="5" t="str">
        <f t="shared" si="461"/>
        <v>11</v>
      </c>
      <c r="M1335" s="5" t="str">
        <f t="shared" si="462"/>
        <v>939</v>
      </c>
      <c r="N1335" s="5" t="str">
        <f>VLOOKUP(M1335,Vlookups!G:I,2,FALSE)</f>
        <v>INSTRUCTIONAL MATERIALS</v>
      </c>
      <c r="O1335" s="5" t="str">
        <f>VLOOKUP(M1335,Vlookups!G:I,3,FALSE)</f>
        <v>DSASS</v>
      </c>
      <c r="P1335" s="6">
        <f t="shared" si="463"/>
        <v>5958.63</v>
      </c>
      <c r="Q1335" s="6">
        <f t="shared" si="464"/>
        <v>0</v>
      </c>
      <c r="R1335" s="6">
        <f t="shared" si="465"/>
        <v>0</v>
      </c>
      <c r="S1335" s="6">
        <f t="shared" si="466"/>
        <v>6105</v>
      </c>
      <c r="T1335" s="6">
        <f t="shared" si="467"/>
        <v>146.37</v>
      </c>
      <c r="U1335" t="s">
        <v>1378</v>
      </c>
      <c r="V1335" t="s">
        <v>45</v>
      </c>
      <c r="W1335" s="2">
        <v>5958.63</v>
      </c>
      <c r="X1335" s="2">
        <v>0</v>
      </c>
      <c r="Y1335" s="2">
        <v>0</v>
      </c>
      <c r="Z1335" s="2">
        <v>5958.63</v>
      </c>
      <c r="AA1335" s="2">
        <v>6105</v>
      </c>
      <c r="AB1335" s="2">
        <v>146.37</v>
      </c>
    </row>
    <row r="1336" spans="1:28">
      <c r="A1336" s="5" t="str">
        <f t="shared" si="454"/>
        <v>420</v>
      </c>
      <c r="B1336" s="5" t="str">
        <f>VLOOKUP(A1336,Vlookups!O:P,2,FALSE)</f>
        <v>LOCAL</v>
      </c>
      <c r="C1336" s="5" t="str">
        <f t="shared" si="455"/>
        <v>E</v>
      </c>
      <c r="D1336" s="5" t="str">
        <f t="shared" si="456"/>
        <v>11</v>
      </c>
      <c r="E1336" s="5" t="str">
        <f t="shared" si="457"/>
        <v>63--</v>
      </c>
      <c r="F1336" s="5" t="str">
        <f>VLOOKUP(E1336,Vlookups!K:M,3,FALSE)</f>
        <v>Op Exp</v>
      </c>
      <c r="G1336" s="5" t="str">
        <f t="shared" si="458"/>
        <v>6329</v>
      </c>
      <c r="H1336" s="5" t="str">
        <f t="shared" si="459"/>
        <v>READING MATERIALS</v>
      </c>
      <c r="I1336" s="5" t="str">
        <f t="shared" si="460"/>
        <v>043</v>
      </c>
      <c r="J1336" s="5" t="str">
        <f>VLOOKUP(I1336,Vlookups!A:D,2,FALSE)</f>
        <v>MSG Ramirez Elementary</v>
      </c>
      <c r="K1336" s="5" t="str">
        <f>VLOOKUP(I1336,Vlookups!A:D,3,FALSE)</f>
        <v>MSG RAMIREZ K8</v>
      </c>
      <c r="L1336" s="5" t="str">
        <f t="shared" si="461"/>
        <v>11</v>
      </c>
      <c r="M1336" s="5" t="str">
        <f t="shared" si="462"/>
        <v>939</v>
      </c>
      <c r="N1336" s="5" t="str">
        <f>VLOOKUP(M1336,Vlookups!G:I,2,FALSE)</f>
        <v>INSTRUCTIONAL MATERIALS</v>
      </c>
      <c r="O1336" s="5" t="str">
        <f>VLOOKUP(M1336,Vlookups!G:I,3,FALSE)</f>
        <v>DSASS</v>
      </c>
      <c r="P1336" s="6">
        <f t="shared" si="463"/>
        <v>52056.25</v>
      </c>
      <c r="Q1336" s="6">
        <f t="shared" si="464"/>
        <v>0</v>
      </c>
      <c r="R1336" s="6">
        <f t="shared" si="465"/>
        <v>5738.49</v>
      </c>
      <c r="S1336" s="6">
        <f t="shared" si="466"/>
        <v>6105</v>
      </c>
      <c r="T1336" s="6">
        <f t="shared" si="467"/>
        <v>-45951.25</v>
      </c>
      <c r="U1336" t="s">
        <v>1379</v>
      </c>
      <c r="V1336" t="s">
        <v>45</v>
      </c>
      <c r="W1336" s="2">
        <v>52056.25</v>
      </c>
      <c r="X1336" s="2">
        <v>0</v>
      </c>
      <c r="Y1336" s="2">
        <v>5738.49</v>
      </c>
      <c r="Z1336" s="2">
        <v>46317.760000000002</v>
      </c>
      <c r="AA1336" s="2">
        <v>6105</v>
      </c>
      <c r="AB1336" s="3">
        <v>-45951.25</v>
      </c>
    </row>
    <row r="1337" spans="1:28">
      <c r="A1337" s="5" t="str">
        <f t="shared" si="454"/>
        <v>420</v>
      </c>
      <c r="B1337" s="5" t="str">
        <f>VLOOKUP(A1337,Vlookups!O:P,2,FALSE)</f>
        <v>LOCAL</v>
      </c>
      <c r="C1337" s="5" t="str">
        <f t="shared" si="455"/>
        <v>E</v>
      </c>
      <c r="D1337" s="5" t="str">
        <f t="shared" si="456"/>
        <v>11</v>
      </c>
      <c r="E1337" s="5" t="str">
        <f t="shared" si="457"/>
        <v>63--</v>
      </c>
      <c r="F1337" s="5" t="str">
        <f>VLOOKUP(E1337,Vlookups!K:M,3,FALSE)</f>
        <v>Op Exp</v>
      </c>
      <c r="G1337" s="5" t="str">
        <f t="shared" si="458"/>
        <v>6329</v>
      </c>
      <c r="H1337" s="5" t="str">
        <f t="shared" si="459"/>
        <v>READING MATERIALS</v>
      </c>
      <c r="I1337" s="5" t="str">
        <f t="shared" si="460"/>
        <v>044</v>
      </c>
      <c r="J1337" s="5" t="str">
        <f>VLOOKUP(I1337,Vlookups!A:D,2,FALSE)</f>
        <v>MSG Ramirez Middle School</v>
      </c>
      <c r="K1337" s="5" t="str">
        <f>VLOOKUP(I1337,Vlookups!A:D,3,FALSE)</f>
        <v>MSG RAMIREZ K8</v>
      </c>
      <c r="L1337" s="5" t="str">
        <f t="shared" si="461"/>
        <v>11</v>
      </c>
      <c r="M1337" s="5" t="str">
        <f t="shared" si="462"/>
        <v>939</v>
      </c>
      <c r="N1337" s="5" t="str">
        <f>VLOOKUP(M1337,Vlookups!G:I,2,FALSE)</f>
        <v>INSTRUCTIONAL MATERIALS</v>
      </c>
      <c r="O1337" s="5" t="str">
        <f>VLOOKUP(M1337,Vlookups!G:I,3,FALSE)</f>
        <v>DSASS</v>
      </c>
      <c r="P1337" s="6">
        <f t="shared" si="463"/>
        <v>107578.12</v>
      </c>
      <c r="Q1337" s="6">
        <f t="shared" si="464"/>
        <v>0</v>
      </c>
      <c r="R1337" s="6">
        <f t="shared" si="465"/>
        <v>23045.53</v>
      </c>
      <c r="S1337" s="6">
        <f t="shared" si="466"/>
        <v>3145</v>
      </c>
      <c r="T1337" s="6">
        <f t="shared" si="467"/>
        <v>-104433.12</v>
      </c>
      <c r="U1337" t="s">
        <v>1380</v>
      </c>
      <c r="V1337" t="s">
        <v>45</v>
      </c>
      <c r="W1337" s="2">
        <v>107578.12</v>
      </c>
      <c r="X1337" s="2">
        <v>0</v>
      </c>
      <c r="Y1337" s="2">
        <v>23045.53</v>
      </c>
      <c r="Z1337" s="2">
        <v>84532.59</v>
      </c>
      <c r="AA1337" s="2">
        <v>3145</v>
      </c>
      <c r="AB1337" s="3">
        <v>-104433.12</v>
      </c>
    </row>
    <row r="1338" spans="1:28">
      <c r="A1338" s="5" t="str">
        <f t="shared" si="454"/>
        <v>420</v>
      </c>
      <c r="B1338" s="5" t="str">
        <f>VLOOKUP(A1338,Vlookups!O:P,2,FALSE)</f>
        <v>LOCAL</v>
      </c>
      <c r="C1338" s="5" t="str">
        <f t="shared" si="455"/>
        <v>E</v>
      </c>
      <c r="D1338" s="5" t="str">
        <f t="shared" si="456"/>
        <v>11</v>
      </c>
      <c r="E1338" s="5" t="str">
        <f t="shared" si="457"/>
        <v>63--</v>
      </c>
      <c r="F1338" s="5" t="str">
        <f>VLOOKUP(E1338,Vlookups!K:M,3,FALSE)</f>
        <v>Op Exp</v>
      </c>
      <c r="G1338" s="5" t="str">
        <f t="shared" si="458"/>
        <v>6329</v>
      </c>
      <c r="H1338" s="5" t="str">
        <f t="shared" si="459"/>
        <v>READING MATERIALS</v>
      </c>
      <c r="I1338" s="5" t="str">
        <f t="shared" si="460"/>
        <v>044</v>
      </c>
      <c r="J1338" s="5" t="str">
        <f>VLOOKUP(I1338,Vlookups!A:D,2,FALSE)</f>
        <v>MSG Ramirez Middle School</v>
      </c>
      <c r="K1338" s="5" t="str">
        <f>VLOOKUP(I1338,Vlookups!A:D,3,FALSE)</f>
        <v>MSG RAMIREZ K8</v>
      </c>
      <c r="L1338" s="5" t="str">
        <f t="shared" si="461"/>
        <v>25</v>
      </c>
      <c r="M1338" s="5" t="str">
        <f t="shared" si="462"/>
        <v>850</v>
      </c>
      <c r="N1338" s="5" t="str">
        <f>VLOOKUP(M1338,Vlookups!G:I,2,FALSE)</f>
        <v>DEPUTY SUPT ACADEMICS/STU SERV</v>
      </c>
      <c r="O1338" s="5" t="str">
        <f>VLOOKUP(M1338,Vlookups!G:I,3,FALSE)</f>
        <v>DSASS</v>
      </c>
      <c r="P1338" s="6">
        <f t="shared" si="463"/>
        <v>5000</v>
      </c>
      <c r="Q1338" s="6">
        <f t="shared" si="464"/>
        <v>0</v>
      </c>
      <c r="R1338" s="6">
        <f t="shared" si="465"/>
        <v>2304.42</v>
      </c>
      <c r="S1338" s="6">
        <f t="shared" si="466"/>
        <v>0</v>
      </c>
      <c r="T1338" s="6">
        <f t="shared" si="467"/>
        <v>-5000</v>
      </c>
      <c r="U1338" t="s">
        <v>1381</v>
      </c>
      <c r="V1338" t="s">
        <v>45</v>
      </c>
      <c r="W1338" s="2">
        <v>5000</v>
      </c>
      <c r="X1338" s="2">
        <v>0</v>
      </c>
      <c r="Y1338" s="2">
        <v>2304.42</v>
      </c>
      <c r="Z1338" s="2">
        <v>2695.58</v>
      </c>
      <c r="AA1338" s="2">
        <v>0</v>
      </c>
      <c r="AB1338" s="3">
        <v>-5000</v>
      </c>
    </row>
    <row r="1339" spans="1:28">
      <c r="A1339" s="5" t="str">
        <f t="shared" si="454"/>
        <v>420</v>
      </c>
      <c r="B1339" s="5" t="str">
        <f>VLOOKUP(A1339,Vlookups!O:P,2,FALSE)</f>
        <v>LOCAL</v>
      </c>
      <c r="C1339" s="5" t="str">
        <f t="shared" si="455"/>
        <v>E</v>
      </c>
      <c r="D1339" s="5" t="str">
        <f t="shared" si="456"/>
        <v>11</v>
      </c>
      <c r="E1339" s="5" t="str">
        <f t="shared" si="457"/>
        <v>63--</v>
      </c>
      <c r="F1339" s="5" t="str">
        <f>VLOOKUP(E1339,Vlookups!K:M,3,FALSE)</f>
        <v>Op Exp</v>
      </c>
      <c r="G1339" s="5" t="str">
        <f t="shared" si="458"/>
        <v>6329</v>
      </c>
      <c r="H1339" s="5" t="str">
        <f t="shared" si="459"/>
        <v>READING MATERIALS</v>
      </c>
      <c r="I1339" s="5" t="str">
        <f t="shared" si="460"/>
        <v>045</v>
      </c>
      <c r="J1339" s="5" t="str">
        <f>VLOOKUP(I1339,Vlookups!A:D,2,FALSE)</f>
        <v>Liberty HS</v>
      </c>
      <c r="K1339" s="5" t="str">
        <f>VLOOKUP(I1339,Vlookups!A:D,3,FALSE)</f>
        <v>LIBERTY HS</v>
      </c>
      <c r="L1339" s="5" t="str">
        <f t="shared" si="461"/>
        <v>11</v>
      </c>
      <c r="M1339" s="5" t="str">
        <f t="shared" si="462"/>
        <v>939</v>
      </c>
      <c r="N1339" s="5" t="str">
        <f>VLOOKUP(M1339,Vlookups!G:I,2,FALSE)</f>
        <v>INSTRUCTIONAL MATERIALS</v>
      </c>
      <c r="O1339" s="5" t="str">
        <f>VLOOKUP(M1339,Vlookups!G:I,3,FALSE)</f>
        <v>DSASS</v>
      </c>
      <c r="P1339" s="6">
        <f t="shared" si="463"/>
        <v>25000</v>
      </c>
      <c r="Q1339" s="6">
        <f t="shared" si="464"/>
        <v>269.5</v>
      </c>
      <c r="R1339" s="6">
        <f t="shared" si="465"/>
        <v>5171.59</v>
      </c>
      <c r="S1339" s="6">
        <f t="shared" si="466"/>
        <v>7000</v>
      </c>
      <c r="T1339" s="6">
        <f t="shared" si="467"/>
        <v>-18000</v>
      </c>
      <c r="U1339" t="s">
        <v>1382</v>
      </c>
      <c r="V1339" t="s">
        <v>45</v>
      </c>
      <c r="W1339" s="2">
        <v>25000</v>
      </c>
      <c r="X1339" s="2">
        <v>269.5</v>
      </c>
      <c r="Y1339" s="2">
        <v>5171.59</v>
      </c>
      <c r="Z1339" s="2">
        <v>19558.91</v>
      </c>
      <c r="AA1339" s="2">
        <v>7000</v>
      </c>
      <c r="AB1339" s="3">
        <v>-18000</v>
      </c>
    </row>
    <row r="1340" spans="1:28">
      <c r="A1340" s="5" t="str">
        <f t="shared" si="454"/>
        <v>420</v>
      </c>
      <c r="B1340" s="5" t="str">
        <f>VLOOKUP(A1340,Vlookups!O:P,2,FALSE)</f>
        <v>LOCAL</v>
      </c>
      <c r="C1340" s="5" t="str">
        <f t="shared" si="455"/>
        <v>E</v>
      </c>
      <c r="D1340" s="5" t="str">
        <f t="shared" si="456"/>
        <v>11</v>
      </c>
      <c r="E1340" s="5" t="str">
        <f t="shared" si="457"/>
        <v>63--</v>
      </c>
      <c r="F1340" s="5" t="str">
        <f>VLOOKUP(E1340,Vlookups!K:M,3,FALSE)</f>
        <v>Op Exp</v>
      </c>
      <c r="G1340" s="5" t="str">
        <f t="shared" si="458"/>
        <v>6329</v>
      </c>
      <c r="H1340" s="5" t="str">
        <f t="shared" si="459"/>
        <v>READING MATERIALS</v>
      </c>
      <c r="I1340" s="5" t="str">
        <f t="shared" si="460"/>
        <v>045</v>
      </c>
      <c r="J1340" s="5" t="str">
        <f>VLOOKUP(I1340,Vlookups!A:D,2,FALSE)</f>
        <v>Liberty HS</v>
      </c>
      <c r="K1340" s="5" t="str">
        <f>VLOOKUP(I1340,Vlookups!A:D,3,FALSE)</f>
        <v>LIBERTY HS</v>
      </c>
      <c r="L1340" s="5" t="str">
        <f t="shared" si="461"/>
        <v>25</v>
      </c>
      <c r="M1340" s="5" t="str">
        <f t="shared" si="462"/>
        <v>850</v>
      </c>
      <c r="N1340" s="5" t="str">
        <f>VLOOKUP(M1340,Vlookups!G:I,2,FALSE)</f>
        <v>DEPUTY SUPT ACADEMICS/STU SERV</v>
      </c>
      <c r="O1340" s="5" t="str">
        <f>VLOOKUP(M1340,Vlookups!G:I,3,FALSE)</f>
        <v>DSASS</v>
      </c>
      <c r="P1340" s="6">
        <f t="shared" si="463"/>
        <v>2500</v>
      </c>
      <c r="Q1340" s="6">
        <f t="shared" si="464"/>
        <v>0</v>
      </c>
      <c r="R1340" s="6">
        <f t="shared" si="465"/>
        <v>1152.21</v>
      </c>
      <c r="S1340" s="6">
        <f t="shared" si="466"/>
        <v>0</v>
      </c>
      <c r="T1340" s="6">
        <f t="shared" si="467"/>
        <v>-2500</v>
      </c>
      <c r="U1340" t="s">
        <v>1383</v>
      </c>
      <c r="V1340" t="s">
        <v>45</v>
      </c>
      <c r="W1340" s="2">
        <v>2500</v>
      </c>
      <c r="X1340" s="2">
        <v>0</v>
      </c>
      <c r="Y1340" s="2">
        <v>1152.21</v>
      </c>
      <c r="Z1340" s="2">
        <v>1347.79</v>
      </c>
      <c r="AA1340" s="2">
        <v>0</v>
      </c>
      <c r="AB1340" s="3">
        <v>-2500</v>
      </c>
    </row>
    <row r="1341" spans="1:28">
      <c r="A1341" s="5" t="str">
        <f t="shared" si="454"/>
        <v>420</v>
      </c>
      <c r="B1341" s="5" t="str">
        <f>VLOOKUP(A1341,Vlookups!O:P,2,FALSE)</f>
        <v>LOCAL</v>
      </c>
      <c r="C1341" s="5" t="str">
        <f t="shared" si="455"/>
        <v>E</v>
      </c>
      <c r="D1341" s="5" t="str">
        <f t="shared" si="456"/>
        <v>11</v>
      </c>
      <c r="E1341" s="5" t="str">
        <f t="shared" si="457"/>
        <v>63--</v>
      </c>
      <c r="F1341" s="5" t="str">
        <f>VLOOKUP(E1341,Vlookups!K:M,3,FALSE)</f>
        <v>Op Exp</v>
      </c>
      <c r="G1341" s="5" t="str">
        <f t="shared" si="458"/>
        <v>6329</v>
      </c>
      <c r="H1341" s="5" t="str">
        <f t="shared" si="459"/>
        <v>READING MATERIALS</v>
      </c>
      <c r="I1341" s="5" t="str">
        <f t="shared" si="460"/>
        <v>999</v>
      </c>
      <c r="J1341" s="5" t="str">
        <f>VLOOKUP(I1341,Vlookups!A:D,2,FALSE)</f>
        <v>CHARTER WIDE</v>
      </c>
      <c r="K1341" s="5" t="str">
        <f>VLOOKUP(I1341,Vlookups!A:D,3,FALSE)</f>
        <v>CHARTER WIDE</v>
      </c>
      <c r="L1341" s="5" t="str">
        <f t="shared" si="461"/>
        <v>11</v>
      </c>
      <c r="M1341" s="5" t="str">
        <f t="shared" si="462"/>
        <v>850</v>
      </c>
      <c r="N1341" s="5" t="str">
        <f>VLOOKUP(M1341,Vlookups!G:I,2,FALSE)</f>
        <v>DEPUTY SUPT ACADEMICS/STU SERV</v>
      </c>
      <c r="O1341" s="5" t="str">
        <f>VLOOKUP(M1341,Vlookups!G:I,3,FALSE)</f>
        <v>DSASS</v>
      </c>
      <c r="P1341" s="6">
        <f t="shared" si="463"/>
        <v>4428</v>
      </c>
      <c r="Q1341" s="6">
        <f t="shared" si="464"/>
        <v>0</v>
      </c>
      <c r="R1341" s="6">
        <f t="shared" si="465"/>
        <v>2765</v>
      </c>
      <c r="S1341" s="6">
        <f t="shared" si="466"/>
        <v>0</v>
      </c>
      <c r="T1341" s="6">
        <f t="shared" si="467"/>
        <v>-4428</v>
      </c>
      <c r="U1341" t="s">
        <v>1384</v>
      </c>
      <c r="V1341" t="s">
        <v>45</v>
      </c>
      <c r="W1341" s="2">
        <v>4428</v>
      </c>
      <c r="X1341" s="2">
        <v>0</v>
      </c>
      <c r="Y1341" s="2">
        <v>2765</v>
      </c>
      <c r="Z1341" s="2">
        <v>1663</v>
      </c>
      <c r="AA1341" s="2">
        <v>0</v>
      </c>
      <c r="AB1341" s="3">
        <v>-4428</v>
      </c>
    </row>
    <row r="1342" spans="1:28">
      <c r="A1342" s="5" t="str">
        <f t="shared" si="454"/>
        <v>420</v>
      </c>
      <c r="B1342" s="5" t="str">
        <f>VLOOKUP(A1342,Vlookups!O:P,2,FALSE)</f>
        <v>LOCAL</v>
      </c>
      <c r="C1342" s="5" t="str">
        <f t="shared" si="455"/>
        <v>E</v>
      </c>
      <c r="D1342" s="5" t="str">
        <f t="shared" si="456"/>
        <v>11</v>
      </c>
      <c r="E1342" s="5" t="str">
        <f t="shared" si="457"/>
        <v>63--</v>
      </c>
      <c r="F1342" s="5" t="str">
        <f>VLOOKUP(E1342,Vlookups!K:M,3,FALSE)</f>
        <v>Op Exp</v>
      </c>
      <c r="G1342" s="5" t="str">
        <f t="shared" si="458"/>
        <v>6329</v>
      </c>
      <c r="H1342" s="5" t="str">
        <f t="shared" si="459"/>
        <v>READING MATERIALS</v>
      </c>
      <c r="I1342" s="5" t="str">
        <f t="shared" si="460"/>
        <v>999</v>
      </c>
      <c r="J1342" s="5" t="str">
        <f>VLOOKUP(I1342,Vlookups!A:D,2,FALSE)</f>
        <v>CHARTER WIDE</v>
      </c>
      <c r="K1342" s="5" t="str">
        <f>VLOOKUP(I1342,Vlookups!A:D,3,FALSE)</f>
        <v>CHARTER WIDE</v>
      </c>
      <c r="L1342" s="5" t="str">
        <f t="shared" si="461"/>
        <v>11</v>
      </c>
      <c r="M1342" s="5" t="str">
        <f t="shared" si="462"/>
        <v>939</v>
      </c>
      <c r="N1342" s="5" t="str">
        <f>VLOOKUP(M1342,Vlookups!G:I,2,FALSE)</f>
        <v>INSTRUCTIONAL MATERIALS</v>
      </c>
      <c r="O1342" s="5" t="str">
        <f>VLOOKUP(M1342,Vlookups!G:I,3,FALSE)</f>
        <v>DSASS</v>
      </c>
      <c r="P1342" s="6">
        <f t="shared" si="463"/>
        <v>116605.18</v>
      </c>
      <c r="Q1342" s="6">
        <f t="shared" si="464"/>
        <v>808.5</v>
      </c>
      <c r="R1342" s="6">
        <f t="shared" si="465"/>
        <v>28626.42</v>
      </c>
      <c r="S1342" s="6">
        <f t="shared" si="466"/>
        <v>28200</v>
      </c>
      <c r="T1342" s="6">
        <f t="shared" si="467"/>
        <v>-88405.18</v>
      </c>
      <c r="U1342" t="s">
        <v>1385</v>
      </c>
      <c r="V1342" t="s">
        <v>45</v>
      </c>
      <c r="W1342" s="2">
        <v>116605.18</v>
      </c>
      <c r="X1342" s="2">
        <v>808.5</v>
      </c>
      <c r="Y1342" s="2">
        <v>28626.42</v>
      </c>
      <c r="Z1342" s="2">
        <v>87170.26</v>
      </c>
      <c r="AA1342" s="2">
        <v>28200</v>
      </c>
      <c r="AB1342" s="3">
        <v>-88405.18</v>
      </c>
    </row>
    <row r="1343" spans="1:28">
      <c r="A1343" s="5" t="str">
        <f t="shared" si="454"/>
        <v>420</v>
      </c>
      <c r="B1343" s="5" t="str">
        <f>VLOOKUP(A1343,Vlookups!O:P,2,FALSE)</f>
        <v>LOCAL</v>
      </c>
      <c r="C1343" s="5" t="str">
        <f t="shared" si="455"/>
        <v>E</v>
      </c>
      <c r="D1343" s="5" t="str">
        <f t="shared" si="456"/>
        <v>11</v>
      </c>
      <c r="E1343" s="5" t="str">
        <f t="shared" si="457"/>
        <v>63--</v>
      </c>
      <c r="F1343" s="5" t="str">
        <f>VLOOKUP(E1343,Vlookups!K:M,3,FALSE)</f>
        <v>Op Exp</v>
      </c>
      <c r="G1343" s="5" t="str">
        <f t="shared" si="458"/>
        <v>6329</v>
      </c>
      <c r="H1343" s="5" t="str">
        <f t="shared" si="459"/>
        <v>READING MATERIALS</v>
      </c>
      <c r="I1343" s="5" t="str">
        <f t="shared" si="460"/>
        <v>999</v>
      </c>
      <c r="J1343" s="5" t="str">
        <f>VLOOKUP(I1343,Vlookups!A:D,2,FALSE)</f>
        <v>CHARTER WIDE</v>
      </c>
      <c r="K1343" s="5" t="str">
        <f>VLOOKUP(I1343,Vlookups!A:D,3,FALSE)</f>
        <v>CHARTER WIDE</v>
      </c>
      <c r="L1343" s="5" t="str">
        <f t="shared" si="461"/>
        <v>22</v>
      </c>
      <c r="M1343" s="5" t="str">
        <f t="shared" si="462"/>
        <v>939</v>
      </c>
      <c r="N1343" s="5" t="str">
        <f>VLOOKUP(M1343,Vlookups!G:I,2,FALSE)</f>
        <v>INSTRUCTIONAL MATERIALS</v>
      </c>
      <c r="O1343" s="5" t="str">
        <f>VLOOKUP(M1343,Vlookups!G:I,3,FALSE)</f>
        <v>DSASS</v>
      </c>
      <c r="P1343" s="6">
        <f t="shared" si="463"/>
        <v>47440.91</v>
      </c>
      <c r="Q1343" s="6">
        <f t="shared" si="464"/>
        <v>6419.45</v>
      </c>
      <c r="R1343" s="6">
        <f t="shared" si="465"/>
        <v>41021.46</v>
      </c>
      <c r="S1343" s="6">
        <f t="shared" si="466"/>
        <v>0</v>
      </c>
      <c r="T1343" s="6">
        <f t="shared" si="467"/>
        <v>-47440.91</v>
      </c>
      <c r="U1343" t="s">
        <v>1386</v>
      </c>
      <c r="V1343" t="s">
        <v>45</v>
      </c>
      <c r="W1343" s="2">
        <v>47440.91</v>
      </c>
      <c r="X1343" s="2">
        <v>6419.45</v>
      </c>
      <c r="Y1343" s="2">
        <v>41021.46</v>
      </c>
      <c r="Z1343" s="2">
        <v>0</v>
      </c>
      <c r="AA1343" s="2">
        <v>0</v>
      </c>
      <c r="AB1343" s="3">
        <v>-47440.91</v>
      </c>
    </row>
    <row r="1344" spans="1:28">
      <c r="A1344" s="5" t="str">
        <f t="shared" si="454"/>
        <v>420</v>
      </c>
      <c r="B1344" s="5" t="str">
        <f>VLOOKUP(A1344,Vlookups!O:P,2,FALSE)</f>
        <v>LOCAL</v>
      </c>
      <c r="C1344" s="5" t="str">
        <f t="shared" si="455"/>
        <v>E</v>
      </c>
      <c r="D1344" s="5" t="str">
        <f t="shared" si="456"/>
        <v>11</v>
      </c>
      <c r="E1344" s="5" t="str">
        <f t="shared" si="457"/>
        <v>63--</v>
      </c>
      <c r="F1344" s="5" t="str">
        <f>VLOOKUP(E1344,Vlookups!K:M,3,FALSE)</f>
        <v>Op Exp</v>
      </c>
      <c r="G1344" s="5" t="str">
        <f t="shared" si="458"/>
        <v>6339</v>
      </c>
      <c r="H1344" s="5" t="str">
        <f t="shared" si="459"/>
        <v>TESTING MATERIALS</v>
      </c>
      <c r="I1344" s="5" t="str">
        <f t="shared" si="460"/>
        <v>999</v>
      </c>
      <c r="J1344" s="5" t="str">
        <f>VLOOKUP(I1344,Vlookups!A:D,2,FALSE)</f>
        <v>CHARTER WIDE</v>
      </c>
      <c r="K1344" s="5" t="str">
        <f>VLOOKUP(I1344,Vlookups!A:D,3,FALSE)</f>
        <v>CHARTER WIDE</v>
      </c>
      <c r="L1344" s="5" t="str">
        <f t="shared" si="461"/>
        <v>11</v>
      </c>
      <c r="M1344" s="5" t="str">
        <f t="shared" si="462"/>
        <v>850</v>
      </c>
      <c r="N1344" s="5" t="str">
        <f>VLOOKUP(M1344,Vlookups!G:I,2,FALSE)</f>
        <v>DEPUTY SUPT ACADEMICS/STU SERV</v>
      </c>
      <c r="O1344" s="5" t="str">
        <f>VLOOKUP(M1344,Vlookups!G:I,3,FALSE)</f>
        <v>DSASS</v>
      </c>
      <c r="P1344" s="6">
        <f t="shared" si="463"/>
        <v>481655</v>
      </c>
      <c r="Q1344" s="6">
        <f t="shared" si="464"/>
        <v>481655</v>
      </c>
      <c r="R1344" s="6">
        <f t="shared" si="465"/>
        <v>0</v>
      </c>
      <c r="S1344" s="6">
        <f t="shared" si="466"/>
        <v>0</v>
      </c>
      <c r="T1344" s="6">
        <f t="shared" si="467"/>
        <v>-481655</v>
      </c>
      <c r="U1344" t="s">
        <v>1387</v>
      </c>
      <c r="V1344" t="s">
        <v>454</v>
      </c>
      <c r="W1344" s="2">
        <v>481655</v>
      </c>
      <c r="X1344" s="2">
        <v>481655</v>
      </c>
      <c r="Y1344" s="2">
        <v>0</v>
      </c>
      <c r="Z1344" s="2">
        <v>0</v>
      </c>
      <c r="AA1344" s="2">
        <v>0</v>
      </c>
      <c r="AB1344" s="3">
        <v>-481655</v>
      </c>
    </row>
    <row r="1345" spans="1:28">
      <c r="A1345" s="5" t="str">
        <f t="shared" si="454"/>
        <v>420</v>
      </c>
      <c r="B1345" s="5" t="str">
        <f>VLOOKUP(A1345,Vlookups!O:P,2,FALSE)</f>
        <v>LOCAL</v>
      </c>
      <c r="C1345" s="5" t="str">
        <f t="shared" si="455"/>
        <v>E</v>
      </c>
      <c r="D1345" s="5" t="str">
        <f t="shared" si="456"/>
        <v>11</v>
      </c>
      <c r="E1345" s="5" t="str">
        <f t="shared" si="457"/>
        <v>63--</v>
      </c>
      <c r="F1345" s="5" t="str">
        <f>VLOOKUP(E1345,Vlookups!K:M,3,FALSE)</f>
        <v>Op Exp</v>
      </c>
      <c r="G1345" s="5" t="str">
        <f t="shared" si="458"/>
        <v>6339</v>
      </c>
      <c r="H1345" s="5" t="str">
        <f t="shared" si="459"/>
        <v>TESTING MATERIALS</v>
      </c>
      <c r="I1345" s="5" t="str">
        <f t="shared" si="460"/>
        <v>999</v>
      </c>
      <c r="J1345" s="5" t="str">
        <f>VLOOKUP(I1345,Vlookups!A:D,2,FALSE)</f>
        <v>CHARTER WIDE</v>
      </c>
      <c r="K1345" s="5" t="str">
        <f>VLOOKUP(I1345,Vlookups!A:D,3,FALSE)</f>
        <v>CHARTER WIDE</v>
      </c>
      <c r="L1345" s="5" t="str">
        <f t="shared" si="461"/>
        <v>21</v>
      </c>
      <c r="M1345" s="5" t="str">
        <f t="shared" si="462"/>
        <v>939</v>
      </c>
      <c r="N1345" s="5" t="str">
        <f>VLOOKUP(M1345,Vlookups!G:I,2,FALSE)</f>
        <v>INSTRUCTIONAL MATERIALS</v>
      </c>
      <c r="O1345" s="5" t="str">
        <f>VLOOKUP(M1345,Vlookups!G:I,3,FALSE)</f>
        <v>DSASS</v>
      </c>
      <c r="P1345" s="6">
        <f t="shared" si="463"/>
        <v>25125</v>
      </c>
      <c r="Q1345" s="6">
        <f t="shared" si="464"/>
        <v>0</v>
      </c>
      <c r="R1345" s="6">
        <f t="shared" si="465"/>
        <v>25125</v>
      </c>
      <c r="S1345" s="6">
        <f t="shared" si="466"/>
        <v>0</v>
      </c>
      <c r="T1345" s="6">
        <f t="shared" si="467"/>
        <v>-25125</v>
      </c>
      <c r="U1345" t="s">
        <v>1388</v>
      </c>
      <c r="V1345" t="s">
        <v>454</v>
      </c>
      <c r="W1345" s="2">
        <v>25125</v>
      </c>
      <c r="X1345" s="2">
        <v>0</v>
      </c>
      <c r="Y1345" s="2">
        <v>25125</v>
      </c>
      <c r="Z1345" s="2">
        <v>0</v>
      </c>
      <c r="AA1345" s="2">
        <v>0</v>
      </c>
      <c r="AB1345" s="3">
        <v>-25125</v>
      </c>
    </row>
    <row r="1346" spans="1:28">
      <c r="A1346" s="5" t="str">
        <f t="shared" si="454"/>
        <v>420</v>
      </c>
      <c r="B1346" s="5" t="str">
        <f>VLOOKUP(A1346,Vlookups!O:P,2,FALSE)</f>
        <v>LOCAL</v>
      </c>
      <c r="C1346" s="5" t="str">
        <f t="shared" si="455"/>
        <v>E</v>
      </c>
      <c r="D1346" s="5" t="str">
        <f t="shared" si="456"/>
        <v>11</v>
      </c>
      <c r="E1346" s="5" t="str">
        <f t="shared" si="457"/>
        <v>63--</v>
      </c>
      <c r="F1346" s="5" t="str">
        <f>VLOOKUP(E1346,Vlookups!K:M,3,FALSE)</f>
        <v>Op Exp</v>
      </c>
      <c r="G1346" s="5" t="str">
        <f t="shared" si="458"/>
        <v>6339</v>
      </c>
      <c r="H1346" s="5" t="str">
        <f t="shared" si="459"/>
        <v>TESTING MATERIALS</v>
      </c>
      <c r="I1346" s="5" t="str">
        <f t="shared" si="460"/>
        <v>999</v>
      </c>
      <c r="J1346" s="5" t="str">
        <f>VLOOKUP(I1346,Vlookups!A:D,2,FALSE)</f>
        <v>CHARTER WIDE</v>
      </c>
      <c r="K1346" s="5" t="str">
        <f>VLOOKUP(I1346,Vlookups!A:D,3,FALSE)</f>
        <v>CHARTER WIDE</v>
      </c>
      <c r="L1346" s="5" t="str">
        <f t="shared" si="461"/>
        <v>25</v>
      </c>
      <c r="M1346" s="5" t="str">
        <f t="shared" si="462"/>
        <v>850</v>
      </c>
      <c r="N1346" s="5" t="str">
        <f>VLOOKUP(M1346,Vlookups!G:I,2,FALSE)</f>
        <v>DEPUTY SUPT ACADEMICS/STU SERV</v>
      </c>
      <c r="O1346" s="5" t="str">
        <f>VLOOKUP(M1346,Vlookups!G:I,3,FALSE)</f>
        <v>DSASS</v>
      </c>
      <c r="P1346" s="6">
        <f t="shared" si="463"/>
        <v>0</v>
      </c>
      <c r="Q1346" s="6">
        <f t="shared" si="464"/>
        <v>1750</v>
      </c>
      <c r="R1346" s="6">
        <f t="shared" si="465"/>
        <v>13870</v>
      </c>
      <c r="S1346" s="6">
        <f t="shared" si="466"/>
        <v>0</v>
      </c>
      <c r="T1346" s="6">
        <f t="shared" si="467"/>
        <v>0</v>
      </c>
      <c r="U1346" t="s">
        <v>1389</v>
      </c>
      <c r="V1346" t="s">
        <v>454</v>
      </c>
      <c r="W1346" s="2">
        <v>0</v>
      </c>
      <c r="X1346" s="2">
        <v>1750</v>
      </c>
      <c r="Y1346" s="2">
        <v>13870</v>
      </c>
      <c r="Z1346" s="3">
        <v>-15620</v>
      </c>
      <c r="AA1346" s="2">
        <v>0</v>
      </c>
      <c r="AB1346" s="2">
        <v>0</v>
      </c>
    </row>
    <row r="1347" spans="1:28">
      <c r="A1347" s="5" t="str">
        <f t="shared" si="454"/>
        <v>420</v>
      </c>
      <c r="B1347" s="5" t="str">
        <f>VLOOKUP(A1347,Vlookups!O:P,2,FALSE)</f>
        <v>LOCAL</v>
      </c>
      <c r="C1347" s="5" t="str">
        <f t="shared" si="455"/>
        <v>E</v>
      </c>
      <c r="D1347" s="5" t="str">
        <f t="shared" si="456"/>
        <v>11</v>
      </c>
      <c r="E1347" s="5" t="str">
        <f t="shared" si="457"/>
        <v>63--</v>
      </c>
      <c r="F1347" s="5" t="str">
        <f>VLOOKUP(E1347,Vlookups!K:M,3,FALSE)</f>
        <v>Op Exp</v>
      </c>
      <c r="G1347" s="5" t="str">
        <f t="shared" si="458"/>
        <v>6399</v>
      </c>
      <c r="H1347" s="5" t="str">
        <f t="shared" si="459"/>
        <v>GENERAL SUPPLIES</v>
      </c>
      <c r="I1347" s="5" t="str">
        <f t="shared" si="460"/>
        <v>001</v>
      </c>
      <c r="J1347" s="5" t="str">
        <f>VLOOKUP(I1347,Vlookups!A:D,2,FALSE)</f>
        <v>GARLAND ELEMENTARY SCHOOL</v>
      </c>
      <c r="K1347" s="5" t="str">
        <f>VLOOKUP(I1347,Vlookups!A:D,3,FALSE)</f>
        <v>GARLAND K8</v>
      </c>
      <c r="L1347" s="5" t="str">
        <f t="shared" si="461"/>
        <v>11</v>
      </c>
      <c r="M1347" s="5" t="str">
        <f t="shared" si="462"/>
        <v>850</v>
      </c>
      <c r="N1347" s="5" t="str">
        <f>VLOOKUP(M1347,Vlookups!G:I,2,FALSE)</f>
        <v>DEPUTY SUPT ACADEMICS/STU SERV</v>
      </c>
      <c r="O1347" s="5" t="str">
        <f>VLOOKUP(M1347,Vlookups!G:I,3,FALSE)</f>
        <v>DSASS</v>
      </c>
      <c r="P1347" s="6">
        <f t="shared" si="463"/>
        <v>12492.07</v>
      </c>
      <c r="Q1347" s="6">
        <f t="shared" si="464"/>
        <v>0</v>
      </c>
      <c r="R1347" s="6">
        <f t="shared" si="465"/>
        <v>17690.580000000002</v>
      </c>
      <c r="S1347" s="6">
        <f t="shared" si="466"/>
        <v>0</v>
      </c>
      <c r="T1347" s="6">
        <f t="shared" si="467"/>
        <v>-12492.07</v>
      </c>
      <c r="U1347" t="s">
        <v>1390</v>
      </c>
      <c r="V1347" t="s">
        <v>54</v>
      </c>
      <c r="W1347" s="2">
        <v>12492.07</v>
      </c>
      <c r="X1347" s="2">
        <v>0</v>
      </c>
      <c r="Y1347" s="2">
        <v>17690.580000000002</v>
      </c>
      <c r="Z1347" s="3">
        <v>-5198.51</v>
      </c>
      <c r="AA1347" s="2">
        <v>0</v>
      </c>
      <c r="AB1347" s="3">
        <v>-12492.07</v>
      </c>
    </row>
    <row r="1348" spans="1:28">
      <c r="A1348" s="5" t="str">
        <f t="shared" si="454"/>
        <v>420</v>
      </c>
      <c r="B1348" s="5" t="str">
        <f>VLOOKUP(A1348,Vlookups!O:P,2,FALSE)</f>
        <v>LOCAL</v>
      </c>
      <c r="C1348" s="5" t="str">
        <f t="shared" si="455"/>
        <v>E</v>
      </c>
      <c r="D1348" s="5" t="str">
        <f t="shared" si="456"/>
        <v>11</v>
      </c>
      <c r="E1348" s="5" t="str">
        <f t="shared" si="457"/>
        <v>63--</v>
      </c>
      <c r="F1348" s="5" t="str">
        <f>VLOOKUP(E1348,Vlookups!K:M,3,FALSE)</f>
        <v>Op Exp</v>
      </c>
      <c r="G1348" s="5" t="str">
        <f t="shared" si="458"/>
        <v>6399</v>
      </c>
      <c r="H1348" s="5" t="str">
        <f t="shared" si="459"/>
        <v>GENERAL SUPPLIES</v>
      </c>
      <c r="I1348" s="5" t="str">
        <f t="shared" si="460"/>
        <v>001</v>
      </c>
      <c r="J1348" s="5" t="str">
        <f>VLOOKUP(I1348,Vlookups!A:D,2,FALSE)</f>
        <v>GARLAND ELEMENTARY SCHOOL</v>
      </c>
      <c r="K1348" s="5" t="str">
        <f>VLOOKUP(I1348,Vlookups!A:D,3,FALSE)</f>
        <v>GARLAND K8</v>
      </c>
      <c r="L1348" s="5" t="str">
        <f t="shared" si="461"/>
        <v>11</v>
      </c>
      <c r="M1348" s="5" t="str">
        <f t="shared" si="462"/>
        <v>858</v>
      </c>
      <c r="N1348" s="5" t="str">
        <f>VLOOKUP(M1348,Vlookups!G:I,2,FALSE)</f>
        <v>FINE ARTS</v>
      </c>
      <c r="O1348" s="5" t="str">
        <f>VLOOKUP(M1348,Vlookups!G:I,3,FALSE)</f>
        <v>DSASS</v>
      </c>
      <c r="P1348" s="6">
        <f t="shared" si="463"/>
        <v>3022.01</v>
      </c>
      <c r="Q1348" s="6">
        <f t="shared" si="464"/>
        <v>56.73</v>
      </c>
      <c r="R1348" s="6">
        <f t="shared" si="465"/>
        <v>2965.28</v>
      </c>
      <c r="S1348" s="6">
        <f t="shared" si="466"/>
        <v>2200</v>
      </c>
      <c r="T1348" s="6">
        <f t="shared" si="467"/>
        <v>-822.01</v>
      </c>
      <c r="U1348" t="s">
        <v>1391</v>
      </c>
      <c r="V1348" t="s">
        <v>54</v>
      </c>
      <c r="W1348" s="2">
        <v>3022.01</v>
      </c>
      <c r="X1348" s="2">
        <v>56.73</v>
      </c>
      <c r="Y1348" s="2">
        <v>2965.28</v>
      </c>
      <c r="Z1348" s="2">
        <v>0</v>
      </c>
      <c r="AA1348" s="2">
        <v>2200</v>
      </c>
      <c r="AB1348" s="3">
        <v>-822.01</v>
      </c>
    </row>
    <row r="1349" spans="1:28">
      <c r="A1349" s="5" t="str">
        <f t="shared" si="454"/>
        <v>420</v>
      </c>
      <c r="B1349" s="5" t="str">
        <f>VLOOKUP(A1349,Vlookups!O:P,2,FALSE)</f>
        <v>LOCAL</v>
      </c>
      <c r="C1349" s="5" t="str">
        <f t="shared" si="455"/>
        <v>E</v>
      </c>
      <c r="D1349" s="5" t="str">
        <f t="shared" si="456"/>
        <v>11</v>
      </c>
      <c r="E1349" s="5" t="str">
        <f t="shared" si="457"/>
        <v>63--</v>
      </c>
      <c r="F1349" s="5" t="str">
        <f>VLOOKUP(E1349,Vlookups!K:M,3,FALSE)</f>
        <v>Op Exp</v>
      </c>
      <c r="G1349" s="5" t="str">
        <f t="shared" si="458"/>
        <v>6399</v>
      </c>
      <c r="H1349" s="5" t="str">
        <f t="shared" si="459"/>
        <v>GENERAL SUPPLIES</v>
      </c>
      <c r="I1349" s="5" t="str">
        <f t="shared" si="460"/>
        <v>001</v>
      </c>
      <c r="J1349" s="5" t="str">
        <f>VLOOKUP(I1349,Vlookups!A:D,2,FALSE)</f>
        <v>GARLAND ELEMENTARY SCHOOL</v>
      </c>
      <c r="K1349" s="5" t="str">
        <f>VLOOKUP(I1349,Vlookups!A:D,3,FALSE)</f>
        <v>GARLAND K8</v>
      </c>
      <c r="L1349" s="5" t="str">
        <f t="shared" si="461"/>
        <v>11</v>
      </c>
      <c r="M1349" s="5" t="str">
        <f t="shared" si="462"/>
        <v>920</v>
      </c>
      <c r="N1349" s="5" t="str">
        <f>VLOOKUP(M1349,Vlookups!G:I,2,FALSE)</f>
        <v>ATHLETICS</v>
      </c>
      <c r="O1349" s="5" t="str">
        <f>VLOOKUP(M1349,Vlookups!G:I,3,FALSE)</f>
        <v>CSL</v>
      </c>
      <c r="P1349" s="6">
        <f t="shared" si="463"/>
        <v>197.5</v>
      </c>
      <c r="Q1349" s="6">
        <f t="shared" si="464"/>
        <v>0</v>
      </c>
      <c r="R1349" s="6">
        <f t="shared" si="465"/>
        <v>197.5</v>
      </c>
      <c r="S1349" s="6">
        <f t="shared" si="466"/>
        <v>0</v>
      </c>
      <c r="T1349" s="6">
        <f t="shared" si="467"/>
        <v>-197.5</v>
      </c>
      <c r="U1349" t="s">
        <v>1392</v>
      </c>
      <c r="V1349" t="s">
        <v>54</v>
      </c>
      <c r="W1349" s="2">
        <v>197.5</v>
      </c>
      <c r="X1349" s="2">
        <v>0</v>
      </c>
      <c r="Y1349" s="2">
        <v>197.5</v>
      </c>
      <c r="Z1349" s="2">
        <v>0</v>
      </c>
      <c r="AA1349" s="2">
        <v>0</v>
      </c>
      <c r="AB1349" s="3">
        <v>-197.5</v>
      </c>
    </row>
    <row r="1350" spans="1:28">
      <c r="A1350" s="5" t="str">
        <f t="shared" si="454"/>
        <v>420</v>
      </c>
      <c r="B1350" s="5" t="str">
        <f>VLOOKUP(A1350,Vlookups!O:P,2,FALSE)</f>
        <v>LOCAL</v>
      </c>
      <c r="C1350" s="5" t="str">
        <f t="shared" si="455"/>
        <v>E</v>
      </c>
      <c r="D1350" s="5" t="str">
        <f t="shared" si="456"/>
        <v>11</v>
      </c>
      <c r="E1350" s="5" t="str">
        <f t="shared" si="457"/>
        <v>63--</v>
      </c>
      <c r="F1350" s="5" t="str">
        <f>VLOOKUP(E1350,Vlookups!K:M,3,FALSE)</f>
        <v>Op Exp</v>
      </c>
      <c r="G1350" s="5" t="str">
        <f t="shared" si="458"/>
        <v>6399</v>
      </c>
      <c r="H1350" s="5" t="str">
        <f t="shared" si="459"/>
        <v>GENERAL SUPPLIES</v>
      </c>
      <c r="I1350" s="5" t="str">
        <f t="shared" si="460"/>
        <v>001</v>
      </c>
      <c r="J1350" s="5" t="str">
        <f>VLOOKUP(I1350,Vlookups!A:D,2,FALSE)</f>
        <v>GARLAND ELEMENTARY SCHOOL</v>
      </c>
      <c r="K1350" s="5" t="str">
        <f>VLOOKUP(I1350,Vlookups!A:D,3,FALSE)</f>
        <v>GARLAND K8</v>
      </c>
      <c r="L1350" s="5" t="str">
        <f t="shared" si="461"/>
        <v>11</v>
      </c>
      <c r="M1350" s="5" t="str">
        <f t="shared" si="462"/>
        <v>939</v>
      </c>
      <c r="N1350" s="5" t="str">
        <f>VLOOKUP(M1350,Vlookups!G:I,2,FALSE)</f>
        <v>INSTRUCTIONAL MATERIALS</v>
      </c>
      <c r="O1350" s="5" t="str">
        <f>VLOOKUP(M1350,Vlookups!G:I,3,FALSE)</f>
        <v>DSASS</v>
      </c>
      <c r="P1350" s="6">
        <f t="shared" si="463"/>
        <v>12947.74</v>
      </c>
      <c r="Q1350" s="6">
        <f t="shared" si="464"/>
        <v>1304.04</v>
      </c>
      <c r="R1350" s="6">
        <f t="shared" si="465"/>
        <v>2416.79</v>
      </c>
      <c r="S1350" s="6">
        <f t="shared" si="466"/>
        <v>1400</v>
      </c>
      <c r="T1350" s="6">
        <f t="shared" si="467"/>
        <v>-11547.74</v>
      </c>
      <c r="U1350" t="s">
        <v>1393</v>
      </c>
      <c r="V1350" t="s">
        <v>54</v>
      </c>
      <c r="W1350" s="2">
        <v>12947.74</v>
      </c>
      <c r="X1350" s="2">
        <v>1304.04</v>
      </c>
      <c r="Y1350" s="2">
        <v>2416.79</v>
      </c>
      <c r="Z1350" s="2">
        <v>9226.91</v>
      </c>
      <c r="AA1350" s="2">
        <v>1400</v>
      </c>
      <c r="AB1350" s="3">
        <v>-11547.74</v>
      </c>
    </row>
    <row r="1351" spans="1:28">
      <c r="A1351" s="5" t="str">
        <f t="shared" si="454"/>
        <v>420</v>
      </c>
      <c r="B1351" s="5" t="str">
        <f>VLOOKUP(A1351,Vlookups!O:P,2,FALSE)</f>
        <v>LOCAL</v>
      </c>
      <c r="C1351" s="5" t="str">
        <f t="shared" si="455"/>
        <v>E</v>
      </c>
      <c r="D1351" s="5" t="str">
        <f t="shared" si="456"/>
        <v>11</v>
      </c>
      <c r="E1351" s="5" t="str">
        <f t="shared" si="457"/>
        <v>63--</v>
      </c>
      <c r="F1351" s="5" t="str">
        <f>VLOOKUP(E1351,Vlookups!K:M,3,FALSE)</f>
        <v>Op Exp</v>
      </c>
      <c r="G1351" s="5" t="str">
        <f t="shared" si="458"/>
        <v>6399</v>
      </c>
      <c r="H1351" s="5" t="str">
        <f t="shared" si="459"/>
        <v>GENERAL SUPPLIES</v>
      </c>
      <c r="I1351" s="5" t="str">
        <f t="shared" si="460"/>
        <v>001</v>
      </c>
      <c r="J1351" s="5" t="str">
        <f>VLOOKUP(I1351,Vlookups!A:D,2,FALSE)</f>
        <v>GARLAND ELEMENTARY SCHOOL</v>
      </c>
      <c r="K1351" s="5" t="str">
        <f>VLOOKUP(I1351,Vlookups!A:D,3,FALSE)</f>
        <v>GARLAND K8</v>
      </c>
      <c r="L1351" s="5" t="str">
        <f t="shared" si="461"/>
        <v>21</v>
      </c>
      <c r="M1351" s="5" t="str">
        <f t="shared" si="462"/>
        <v>939</v>
      </c>
      <c r="N1351" s="5" t="str">
        <f>VLOOKUP(M1351,Vlookups!G:I,2,FALSE)</f>
        <v>INSTRUCTIONAL MATERIALS</v>
      </c>
      <c r="O1351" s="5" t="str">
        <f>VLOOKUP(M1351,Vlookups!G:I,3,FALSE)</f>
        <v>DSASS</v>
      </c>
      <c r="P1351" s="6">
        <f t="shared" si="463"/>
        <v>361.45</v>
      </c>
      <c r="Q1351" s="6">
        <f t="shared" si="464"/>
        <v>0</v>
      </c>
      <c r="R1351" s="6">
        <f t="shared" si="465"/>
        <v>361.45</v>
      </c>
      <c r="S1351" s="6">
        <f t="shared" si="466"/>
        <v>0</v>
      </c>
      <c r="T1351" s="6">
        <f t="shared" si="467"/>
        <v>-361.45</v>
      </c>
      <c r="U1351" t="s">
        <v>1394</v>
      </c>
      <c r="V1351" t="s">
        <v>54</v>
      </c>
      <c r="W1351" s="2">
        <v>361.45</v>
      </c>
      <c r="X1351" s="2">
        <v>0</v>
      </c>
      <c r="Y1351" s="2">
        <v>361.45</v>
      </c>
      <c r="Z1351" s="2">
        <v>0</v>
      </c>
      <c r="AA1351" s="2">
        <v>0</v>
      </c>
      <c r="AB1351" s="3">
        <v>-361.45</v>
      </c>
    </row>
    <row r="1352" spans="1:28">
      <c r="A1352" s="5" t="str">
        <f t="shared" si="454"/>
        <v>420</v>
      </c>
      <c r="B1352" s="5" t="str">
        <f>VLOOKUP(A1352,Vlookups!O:P,2,FALSE)</f>
        <v>LOCAL</v>
      </c>
      <c r="C1352" s="5" t="str">
        <f t="shared" si="455"/>
        <v>E</v>
      </c>
      <c r="D1352" s="5" t="str">
        <f t="shared" si="456"/>
        <v>11</v>
      </c>
      <c r="E1352" s="5" t="str">
        <f t="shared" si="457"/>
        <v>63--</v>
      </c>
      <c r="F1352" s="5" t="str">
        <f>VLOOKUP(E1352,Vlookups!K:M,3,FALSE)</f>
        <v>Op Exp</v>
      </c>
      <c r="G1352" s="5" t="str">
        <f t="shared" si="458"/>
        <v>6399</v>
      </c>
      <c r="H1352" s="5" t="str">
        <f t="shared" si="459"/>
        <v>GENERAL SUPPLIES</v>
      </c>
      <c r="I1352" s="5" t="str">
        <f t="shared" si="460"/>
        <v>001</v>
      </c>
      <c r="J1352" s="5" t="str">
        <f>VLOOKUP(I1352,Vlookups!A:D,2,FALSE)</f>
        <v>GARLAND ELEMENTARY SCHOOL</v>
      </c>
      <c r="K1352" s="5" t="str">
        <f>VLOOKUP(I1352,Vlookups!A:D,3,FALSE)</f>
        <v>GARLAND K8</v>
      </c>
      <c r="L1352" s="5" t="str">
        <f t="shared" si="461"/>
        <v>23</v>
      </c>
      <c r="M1352" s="5" t="str">
        <f t="shared" si="462"/>
        <v>850</v>
      </c>
      <c r="N1352" s="5" t="str">
        <f>VLOOKUP(M1352,Vlookups!G:I,2,FALSE)</f>
        <v>DEPUTY SUPT ACADEMICS/STU SERV</v>
      </c>
      <c r="O1352" s="5" t="str">
        <f>VLOOKUP(M1352,Vlookups!G:I,3,FALSE)</f>
        <v>DSASS</v>
      </c>
      <c r="P1352" s="6">
        <f t="shared" si="463"/>
        <v>0</v>
      </c>
      <c r="Q1352" s="6">
        <f t="shared" si="464"/>
        <v>0</v>
      </c>
      <c r="R1352" s="6">
        <f t="shared" si="465"/>
        <v>0</v>
      </c>
      <c r="S1352" s="6">
        <f t="shared" si="466"/>
        <v>800</v>
      </c>
      <c r="T1352" s="6">
        <f t="shared" si="467"/>
        <v>800</v>
      </c>
      <c r="U1352" t="s">
        <v>1395</v>
      </c>
      <c r="V1352" t="s">
        <v>54</v>
      </c>
      <c r="W1352" s="2">
        <v>0</v>
      </c>
      <c r="X1352" s="2">
        <v>0</v>
      </c>
      <c r="Y1352" s="2">
        <v>0</v>
      </c>
      <c r="Z1352" s="2">
        <v>0</v>
      </c>
      <c r="AA1352" s="2">
        <v>800</v>
      </c>
      <c r="AB1352" s="2">
        <v>800</v>
      </c>
    </row>
    <row r="1353" spans="1:28">
      <c r="A1353" s="5" t="str">
        <f t="shared" si="454"/>
        <v>420</v>
      </c>
      <c r="B1353" s="5" t="str">
        <f>VLOOKUP(A1353,Vlookups!O:P,2,FALSE)</f>
        <v>LOCAL</v>
      </c>
      <c r="C1353" s="5" t="str">
        <f t="shared" si="455"/>
        <v>E</v>
      </c>
      <c r="D1353" s="5" t="str">
        <f t="shared" si="456"/>
        <v>11</v>
      </c>
      <c r="E1353" s="5" t="str">
        <f t="shared" si="457"/>
        <v>63--</v>
      </c>
      <c r="F1353" s="5" t="str">
        <f>VLOOKUP(E1353,Vlookups!K:M,3,FALSE)</f>
        <v>Op Exp</v>
      </c>
      <c r="G1353" s="5" t="str">
        <f t="shared" si="458"/>
        <v>6399</v>
      </c>
      <c r="H1353" s="5" t="str">
        <f t="shared" si="459"/>
        <v>GENERAL SUPPLIES</v>
      </c>
      <c r="I1353" s="5" t="str">
        <f t="shared" si="460"/>
        <v>002</v>
      </c>
      <c r="J1353" s="5" t="str">
        <f>VLOOKUP(I1353,Vlookups!A:D,2,FALSE)</f>
        <v>GARLAND MIDDLE SCHOOL</v>
      </c>
      <c r="K1353" s="5" t="str">
        <f>VLOOKUP(I1353,Vlookups!A:D,3,FALSE)</f>
        <v>GARLAND K8</v>
      </c>
      <c r="L1353" s="5" t="str">
        <f t="shared" si="461"/>
        <v>11</v>
      </c>
      <c r="M1353" s="5" t="str">
        <f t="shared" si="462"/>
        <v>850</v>
      </c>
      <c r="N1353" s="5" t="str">
        <f>VLOOKUP(M1353,Vlookups!G:I,2,FALSE)</f>
        <v>DEPUTY SUPT ACADEMICS/STU SERV</v>
      </c>
      <c r="O1353" s="5" t="str">
        <f>VLOOKUP(M1353,Vlookups!G:I,3,FALSE)</f>
        <v>DSASS</v>
      </c>
      <c r="P1353" s="6">
        <f t="shared" si="463"/>
        <v>6822.09</v>
      </c>
      <c r="Q1353" s="6">
        <f t="shared" si="464"/>
        <v>0</v>
      </c>
      <c r="R1353" s="6">
        <f t="shared" si="465"/>
        <v>9496.0499999999993</v>
      </c>
      <c r="S1353" s="6">
        <f t="shared" si="466"/>
        <v>0</v>
      </c>
      <c r="T1353" s="6">
        <f t="shared" si="467"/>
        <v>-6822.09</v>
      </c>
      <c r="U1353" t="s">
        <v>1396</v>
      </c>
      <c r="V1353" t="s">
        <v>54</v>
      </c>
      <c r="W1353" s="2">
        <v>6822.09</v>
      </c>
      <c r="X1353" s="2">
        <v>0</v>
      </c>
      <c r="Y1353" s="2">
        <v>9496.0499999999993</v>
      </c>
      <c r="Z1353" s="3">
        <v>-2673.96</v>
      </c>
      <c r="AA1353" s="2">
        <v>0</v>
      </c>
      <c r="AB1353" s="3">
        <v>-6822.09</v>
      </c>
    </row>
    <row r="1354" spans="1:28">
      <c r="A1354" s="5" t="str">
        <f t="shared" si="454"/>
        <v>420</v>
      </c>
      <c r="B1354" s="5" t="str">
        <f>VLOOKUP(A1354,Vlookups!O:P,2,FALSE)</f>
        <v>LOCAL</v>
      </c>
      <c r="C1354" s="5" t="str">
        <f t="shared" si="455"/>
        <v>E</v>
      </c>
      <c r="D1354" s="5" t="str">
        <f t="shared" si="456"/>
        <v>11</v>
      </c>
      <c r="E1354" s="5" t="str">
        <f t="shared" si="457"/>
        <v>63--</v>
      </c>
      <c r="F1354" s="5" t="str">
        <f>VLOOKUP(E1354,Vlookups!K:M,3,FALSE)</f>
        <v>Op Exp</v>
      </c>
      <c r="G1354" s="5" t="str">
        <f t="shared" si="458"/>
        <v>6399</v>
      </c>
      <c r="H1354" s="5" t="str">
        <f t="shared" si="459"/>
        <v>GENERAL SUPPLIES</v>
      </c>
      <c r="I1354" s="5" t="str">
        <f t="shared" si="460"/>
        <v>002</v>
      </c>
      <c r="J1354" s="5" t="str">
        <f>VLOOKUP(I1354,Vlookups!A:D,2,FALSE)</f>
        <v>GARLAND MIDDLE SCHOOL</v>
      </c>
      <c r="K1354" s="5" t="str">
        <f>VLOOKUP(I1354,Vlookups!A:D,3,FALSE)</f>
        <v>GARLAND K8</v>
      </c>
      <c r="L1354" s="5" t="str">
        <f t="shared" si="461"/>
        <v>11</v>
      </c>
      <c r="M1354" s="5" t="str">
        <f t="shared" si="462"/>
        <v>858</v>
      </c>
      <c r="N1354" s="5" t="str">
        <f>VLOOKUP(M1354,Vlookups!G:I,2,FALSE)</f>
        <v>FINE ARTS</v>
      </c>
      <c r="O1354" s="5" t="str">
        <f>VLOOKUP(M1354,Vlookups!G:I,3,FALSE)</f>
        <v>DSASS</v>
      </c>
      <c r="P1354" s="6">
        <f t="shared" si="463"/>
        <v>3289.17</v>
      </c>
      <c r="Q1354" s="6">
        <f t="shared" si="464"/>
        <v>0</v>
      </c>
      <c r="R1354" s="6">
        <f t="shared" si="465"/>
        <v>909.05</v>
      </c>
      <c r="S1354" s="6">
        <f t="shared" si="466"/>
        <v>4400</v>
      </c>
      <c r="T1354" s="6">
        <f t="shared" si="467"/>
        <v>1110.83</v>
      </c>
      <c r="U1354" t="s">
        <v>1397</v>
      </c>
      <c r="V1354" t="s">
        <v>54</v>
      </c>
      <c r="W1354" s="2">
        <v>3289.17</v>
      </c>
      <c r="X1354" s="2">
        <v>0</v>
      </c>
      <c r="Y1354" s="2">
        <v>909.05</v>
      </c>
      <c r="Z1354" s="2">
        <v>2020.15</v>
      </c>
      <c r="AA1354" s="2">
        <v>4400</v>
      </c>
      <c r="AB1354" s="2">
        <v>1110.83</v>
      </c>
    </row>
    <row r="1355" spans="1:28">
      <c r="A1355" s="5" t="str">
        <f t="shared" si="454"/>
        <v>420</v>
      </c>
      <c r="B1355" s="5" t="str">
        <f>VLOOKUP(A1355,Vlookups!O:P,2,FALSE)</f>
        <v>LOCAL</v>
      </c>
      <c r="C1355" s="5" t="str">
        <f t="shared" si="455"/>
        <v>E</v>
      </c>
      <c r="D1355" s="5" t="str">
        <f t="shared" si="456"/>
        <v>11</v>
      </c>
      <c r="E1355" s="5" t="str">
        <f t="shared" si="457"/>
        <v>63--</v>
      </c>
      <c r="F1355" s="5" t="str">
        <f>VLOOKUP(E1355,Vlookups!K:M,3,FALSE)</f>
        <v>Op Exp</v>
      </c>
      <c r="G1355" s="5" t="str">
        <f t="shared" si="458"/>
        <v>6399</v>
      </c>
      <c r="H1355" s="5" t="str">
        <f t="shared" si="459"/>
        <v>GENERAL SUPPLIES</v>
      </c>
      <c r="I1355" s="5" t="str">
        <f t="shared" si="460"/>
        <v>002</v>
      </c>
      <c r="J1355" s="5" t="str">
        <f>VLOOKUP(I1355,Vlookups!A:D,2,FALSE)</f>
        <v>GARLAND MIDDLE SCHOOL</v>
      </c>
      <c r="K1355" s="5" t="str">
        <f>VLOOKUP(I1355,Vlookups!A:D,3,FALSE)</f>
        <v>GARLAND K8</v>
      </c>
      <c r="L1355" s="5" t="str">
        <f t="shared" si="461"/>
        <v>11</v>
      </c>
      <c r="M1355" s="5" t="str">
        <f t="shared" si="462"/>
        <v>920</v>
      </c>
      <c r="N1355" s="5" t="str">
        <f>VLOOKUP(M1355,Vlookups!G:I,2,FALSE)</f>
        <v>ATHLETICS</v>
      </c>
      <c r="O1355" s="5" t="str">
        <f>VLOOKUP(M1355,Vlookups!G:I,3,FALSE)</f>
        <v>CSL</v>
      </c>
      <c r="P1355" s="6">
        <f t="shared" si="463"/>
        <v>653.20000000000005</v>
      </c>
      <c r="Q1355" s="6">
        <f t="shared" si="464"/>
        <v>0</v>
      </c>
      <c r="R1355" s="6">
        <f t="shared" si="465"/>
        <v>653.20000000000005</v>
      </c>
      <c r="S1355" s="6">
        <f t="shared" si="466"/>
        <v>0</v>
      </c>
      <c r="T1355" s="6">
        <f t="shared" si="467"/>
        <v>-653.20000000000005</v>
      </c>
      <c r="U1355" t="s">
        <v>1398</v>
      </c>
      <c r="V1355" t="s">
        <v>54</v>
      </c>
      <c r="W1355" s="2">
        <v>653.20000000000005</v>
      </c>
      <c r="X1355" s="2">
        <v>0</v>
      </c>
      <c r="Y1355" s="2">
        <v>653.20000000000005</v>
      </c>
      <c r="Z1355" s="2">
        <v>0</v>
      </c>
      <c r="AA1355" s="2">
        <v>0</v>
      </c>
      <c r="AB1355" s="3">
        <v>-653.20000000000005</v>
      </c>
    </row>
    <row r="1356" spans="1:28">
      <c r="A1356" s="5" t="str">
        <f t="shared" si="454"/>
        <v>420</v>
      </c>
      <c r="B1356" s="5" t="str">
        <f>VLOOKUP(A1356,Vlookups!O:P,2,FALSE)</f>
        <v>LOCAL</v>
      </c>
      <c r="C1356" s="5" t="str">
        <f t="shared" si="455"/>
        <v>E</v>
      </c>
      <c r="D1356" s="5" t="str">
        <f t="shared" si="456"/>
        <v>11</v>
      </c>
      <c r="E1356" s="5" t="str">
        <f t="shared" si="457"/>
        <v>63--</v>
      </c>
      <c r="F1356" s="5" t="str">
        <f>VLOOKUP(E1356,Vlookups!K:M,3,FALSE)</f>
        <v>Op Exp</v>
      </c>
      <c r="G1356" s="5" t="str">
        <f t="shared" si="458"/>
        <v>6399</v>
      </c>
      <c r="H1356" s="5" t="str">
        <f t="shared" si="459"/>
        <v>GENERAL SUPPLIES</v>
      </c>
      <c r="I1356" s="5" t="str">
        <f t="shared" si="460"/>
        <v>002</v>
      </c>
      <c r="J1356" s="5" t="str">
        <f>VLOOKUP(I1356,Vlookups!A:D,2,FALSE)</f>
        <v>GARLAND MIDDLE SCHOOL</v>
      </c>
      <c r="K1356" s="5" t="str">
        <f>VLOOKUP(I1356,Vlookups!A:D,3,FALSE)</f>
        <v>GARLAND K8</v>
      </c>
      <c r="L1356" s="5" t="str">
        <f t="shared" si="461"/>
        <v>11</v>
      </c>
      <c r="M1356" s="5" t="str">
        <f t="shared" si="462"/>
        <v>939</v>
      </c>
      <c r="N1356" s="5" t="str">
        <f>VLOOKUP(M1356,Vlookups!G:I,2,FALSE)</f>
        <v>INSTRUCTIONAL MATERIALS</v>
      </c>
      <c r="O1356" s="5" t="str">
        <f>VLOOKUP(M1356,Vlookups!G:I,3,FALSE)</f>
        <v>DSASS</v>
      </c>
      <c r="P1356" s="6">
        <f t="shared" si="463"/>
        <v>29274.04</v>
      </c>
      <c r="Q1356" s="6">
        <f t="shared" si="464"/>
        <v>0</v>
      </c>
      <c r="R1356" s="6">
        <f t="shared" si="465"/>
        <v>697.6</v>
      </c>
      <c r="S1356" s="6">
        <f t="shared" si="466"/>
        <v>1580</v>
      </c>
      <c r="T1356" s="6">
        <f t="shared" si="467"/>
        <v>-27694.04</v>
      </c>
      <c r="U1356" t="s">
        <v>1399</v>
      </c>
      <c r="V1356" t="s">
        <v>54</v>
      </c>
      <c r="W1356" s="2">
        <v>29274.04</v>
      </c>
      <c r="X1356" s="2">
        <v>0</v>
      </c>
      <c r="Y1356" s="2">
        <v>697.6</v>
      </c>
      <c r="Z1356" s="2">
        <v>28576.44</v>
      </c>
      <c r="AA1356" s="2">
        <v>1580</v>
      </c>
      <c r="AB1356" s="3">
        <v>-27694.04</v>
      </c>
    </row>
    <row r="1357" spans="1:28">
      <c r="A1357" s="5" t="str">
        <f t="shared" si="454"/>
        <v>420</v>
      </c>
      <c r="B1357" s="5" t="str">
        <f>VLOOKUP(A1357,Vlookups!O:P,2,FALSE)</f>
        <v>LOCAL</v>
      </c>
      <c r="C1357" s="5" t="str">
        <f t="shared" si="455"/>
        <v>E</v>
      </c>
      <c r="D1357" s="5" t="str">
        <f t="shared" si="456"/>
        <v>11</v>
      </c>
      <c r="E1357" s="5" t="str">
        <f t="shared" si="457"/>
        <v>63--</v>
      </c>
      <c r="F1357" s="5" t="str">
        <f>VLOOKUP(E1357,Vlookups!K:M,3,FALSE)</f>
        <v>Op Exp</v>
      </c>
      <c r="G1357" s="5" t="str">
        <f t="shared" si="458"/>
        <v>6399</v>
      </c>
      <c r="H1357" s="5" t="str">
        <f t="shared" si="459"/>
        <v>GENERAL SUPPLIES</v>
      </c>
      <c r="I1357" s="5" t="str">
        <f t="shared" si="460"/>
        <v>002</v>
      </c>
      <c r="J1357" s="5" t="str">
        <f>VLOOKUP(I1357,Vlookups!A:D,2,FALSE)</f>
        <v>GARLAND MIDDLE SCHOOL</v>
      </c>
      <c r="K1357" s="5" t="str">
        <f>VLOOKUP(I1357,Vlookups!A:D,3,FALSE)</f>
        <v>GARLAND K8</v>
      </c>
      <c r="L1357" s="5" t="str">
        <f t="shared" si="461"/>
        <v>21</v>
      </c>
      <c r="M1357" s="5" t="str">
        <f t="shared" si="462"/>
        <v>939</v>
      </c>
      <c r="N1357" s="5" t="str">
        <f>VLOOKUP(M1357,Vlookups!G:I,2,FALSE)</f>
        <v>INSTRUCTIONAL MATERIALS</v>
      </c>
      <c r="O1357" s="5" t="str">
        <f>VLOOKUP(M1357,Vlookups!G:I,3,FALSE)</f>
        <v>DSASS</v>
      </c>
      <c r="P1357" s="6">
        <f t="shared" si="463"/>
        <v>75.41</v>
      </c>
      <c r="Q1357" s="6">
        <f t="shared" si="464"/>
        <v>0</v>
      </c>
      <c r="R1357" s="6">
        <f t="shared" si="465"/>
        <v>76.209999999999994</v>
      </c>
      <c r="S1357" s="6">
        <f t="shared" si="466"/>
        <v>0</v>
      </c>
      <c r="T1357" s="6">
        <f t="shared" si="467"/>
        <v>-75.41</v>
      </c>
      <c r="U1357" t="s">
        <v>1400</v>
      </c>
      <c r="V1357" t="s">
        <v>54</v>
      </c>
      <c r="W1357" s="2">
        <v>75.41</v>
      </c>
      <c r="X1357" s="2">
        <v>0</v>
      </c>
      <c r="Y1357" s="2">
        <v>76.209999999999994</v>
      </c>
      <c r="Z1357" s="3">
        <v>-0.8</v>
      </c>
      <c r="AA1357" s="2">
        <v>0</v>
      </c>
      <c r="AB1357" s="3">
        <v>-75.41</v>
      </c>
    </row>
    <row r="1358" spans="1:28">
      <c r="A1358" s="5" t="str">
        <f t="shared" si="454"/>
        <v>420</v>
      </c>
      <c r="B1358" s="5" t="str">
        <f>VLOOKUP(A1358,Vlookups!O:P,2,FALSE)</f>
        <v>LOCAL</v>
      </c>
      <c r="C1358" s="5" t="str">
        <f t="shared" si="455"/>
        <v>E</v>
      </c>
      <c r="D1358" s="5" t="str">
        <f t="shared" si="456"/>
        <v>11</v>
      </c>
      <c r="E1358" s="5" t="str">
        <f t="shared" si="457"/>
        <v>63--</v>
      </c>
      <c r="F1358" s="5" t="str">
        <f>VLOOKUP(E1358,Vlookups!K:M,3,FALSE)</f>
        <v>Op Exp</v>
      </c>
      <c r="G1358" s="5" t="str">
        <f t="shared" si="458"/>
        <v>6399</v>
      </c>
      <c r="H1358" s="5" t="str">
        <f t="shared" si="459"/>
        <v>GENERAL SUPPLIES</v>
      </c>
      <c r="I1358" s="5" t="str">
        <f t="shared" si="460"/>
        <v>002</v>
      </c>
      <c r="J1358" s="5" t="str">
        <f>VLOOKUP(I1358,Vlookups!A:D,2,FALSE)</f>
        <v>GARLAND MIDDLE SCHOOL</v>
      </c>
      <c r="K1358" s="5" t="str">
        <f>VLOOKUP(I1358,Vlookups!A:D,3,FALSE)</f>
        <v>GARLAND K8</v>
      </c>
      <c r="L1358" s="5" t="str">
        <f t="shared" si="461"/>
        <v>23</v>
      </c>
      <c r="M1358" s="5" t="str">
        <f t="shared" si="462"/>
        <v>850</v>
      </c>
      <c r="N1358" s="5" t="str">
        <f>VLOOKUP(M1358,Vlookups!G:I,2,FALSE)</f>
        <v>DEPUTY SUPT ACADEMICS/STU SERV</v>
      </c>
      <c r="O1358" s="5" t="str">
        <f>VLOOKUP(M1358,Vlookups!G:I,3,FALSE)</f>
        <v>DSASS</v>
      </c>
      <c r="P1358" s="6">
        <f t="shared" si="463"/>
        <v>0</v>
      </c>
      <c r="Q1358" s="6">
        <f t="shared" si="464"/>
        <v>0</v>
      </c>
      <c r="R1358" s="6">
        <f t="shared" si="465"/>
        <v>0</v>
      </c>
      <c r="S1358" s="6">
        <f t="shared" si="466"/>
        <v>800</v>
      </c>
      <c r="T1358" s="6">
        <f t="shared" si="467"/>
        <v>800</v>
      </c>
      <c r="U1358" t="s">
        <v>1401</v>
      </c>
      <c r="V1358" t="s">
        <v>54</v>
      </c>
      <c r="W1358" s="2">
        <v>0</v>
      </c>
      <c r="X1358" s="2">
        <v>0</v>
      </c>
      <c r="Y1358" s="2">
        <v>0</v>
      </c>
      <c r="Z1358" s="2">
        <v>0</v>
      </c>
      <c r="AA1358" s="2">
        <v>800</v>
      </c>
      <c r="AB1358" s="2">
        <v>800</v>
      </c>
    </row>
    <row r="1359" spans="1:28">
      <c r="A1359" s="5" t="str">
        <f t="shared" si="454"/>
        <v>420</v>
      </c>
      <c r="B1359" s="5" t="str">
        <f>VLOOKUP(A1359,Vlookups!O:P,2,FALSE)</f>
        <v>LOCAL</v>
      </c>
      <c r="C1359" s="5" t="str">
        <f t="shared" si="455"/>
        <v>E</v>
      </c>
      <c r="D1359" s="5" t="str">
        <f t="shared" si="456"/>
        <v>11</v>
      </c>
      <c r="E1359" s="5" t="str">
        <f t="shared" si="457"/>
        <v>63--</v>
      </c>
      <c r="F1359" s="5" t="str">
        <f>VLOOKUP(E1359,Vlookups!K:M,3,FALSE)</f>
        <v>Op Exp</v>
      </c>
      <c r="G1359" s="5" t="str">
        <f t="shared" si="458"/>
        <v>6399</v>
      </c>
      <c r="H1359" s="5" t="str">
        <f t="shared" si="459"/>
        <v>GENERAL SUPPLIES</v>
      </c>
      <c r="I1359" s="5" t="str">
        <f t="shared" si="460"/>
        <v>003</v>
      </c>
      <c r="J1359" s="5" t="str">
        <f>VLOOKUP(I1359,Vlookups!A:D,2,FALSE)</f>
        <v>GARLAND HIGH SCHOOL</v>
      </c>
      <c r="K1359" s="5" t="str">
        <f>VLOOKUP(I1359,Vlookups!A:D,3,FALSE)</f>
        <v>GARLAND HS</v>
      </c>
      <c r="L1359" s="5" t="str">
        <f t="shared" si="461"/>
        <v>11</v>
      </c>
      <c r="M1359" s="5" t="str">
        <f t="shared" si="462"/>
        <v>850</v>
      </c>
      <c r="N1359" s="5" t="str">
        <f>VLOOKUP(M1359,Vlookups!G:I,2,FALSE)</f>
        <v>DEPUTY SUPT ACADEMICS/STU SERV</v>
      </c>
      <c r="O1359" s="5" t="str">
        <f>VLOOKUP(M1359,Vlookups!G:I,3,FALSE)</f>
        <v>DSASS</v>
      </c>
      <c r="P1359" s="6">
        <f t="shared" si="463"/>
        <v>8710.1</v>
      </c>
      <c r="Q1359" s="6">
        <f t="shared" si="464"/>
        <v>15.9</v>
      </c>
      <c r="R1359" s="6">
        <f t="shared" si="465"/>
        <v>8694.2000000000007</v>
      </c>
      <c r="S1359" s="6">
        <f t="shared" si="466"/>
        <v>0</v>
      </c>
      <c r="T1359" s="6">
        <f t="shared" si="467"/>
        <v>-8710.1</v>
      </c>
      <c r="U1359" t="s">
        <v>1402</v>
      </c>
      <c r="V1359" t="s">
        <v>54</v>
      </c>
      <c r="W1359" s="2">
        <v>8710.1</v>
      </c>
      <c r="X1359" s="2">
        <v>15.9</v>
      </c>
      <c r="Y1359" s="2">
        <v>8694.2000000000007</v>
      </c>
      <c r="Z1359" s="2">
        <v>0</v>
      </c>
      <c r="AA1359" s="2">
        <v>0</v>
      </c>
      <c r="AB1359" s="3">
        <v>-8710.1</v>
      </c>
    </row>
    <row r="1360" spans="1:28">
      <c r="A1360" s="5" t="str">
        <f t="shared" si="454"/>
        <v>420</v>
      </c>
      <c r="B1360" s="5" t="str">
        <f>VLOOKUP(A1360,Vlookups!O:P,2,FALSE)</f>
        <v>LOCAL</v>
      </c>
      <c r="C1360" s="5" t="str">
        <f t="shared" si="455"/>
        <v>E</v>
      </c>
      <c r="D1360" s="5" t="str">
        <f t="shared" si="456"/>
        <v>11</v>
      </c>
      <c r="E1360" s="5" t="str">
        <f t="shared" si="457"/>
        <v>63--</v>
      </c>
      <c r="F1360" s="5" t="str">
        <f>VLOOKUP(E1360,Vlookups!K:M,3,FALSE)</f>
        <v>Op Exp</v>
      </c>
      <c r="G1360" s="5" t="str">
        <f t="shared" si="458"/>
        <v>6399</v>
      </c>
      <c r="H1360" s="5" t="str">
        <f t="shared" si="459"/>
        <v>GENERAL SUPPLIES</v>
      </c>
      <c r="I1360" s="5" t="str">
        <f t="shared" si="460"/>
        <v>003</v>
      </c>
      <c r="J1360" s="5" t="str">
        <f>VLOOKUP(I1360,Vlookups!A:D,2,FALSE)</f>
        <v>GARLAND HIGH SCHOOL</v>
      </c>
      <c r="K1360" s="5" t="str">
        <f>VLOOKUP(I1360,Vlookups!A:D,3,FALSE)</f>
        <v>GARLAND HS</v>
      </c>
      <c r="L1360" s="5" t="str">
        <f t="shared" si="461"/>
        <v>11</v>
      </c>
      <c r="M1360" s="5" t="str">
        <f t="shared" si="462"/>
        <v>858</v>
      </c>
      <c r="N1360" s="5" t="str">
        <f>VLOOKUP(M1360,Vlookups!G:I,2,FALSE)</f>
        <v>FINE ARTS</v>
      </c>
      <c r="O1360" s="5" t="str">
        <f>VLOOKUP(M1360,Vlookups!G:I,3,FALSE)</f>
        <v>DSASS</v>
      </c>
      <c r="P1360" s="6">
        <f t="shared" si="463"/>
        <v>14513.99</v>
      </c>
      <c r="Q1360" s="6">
        <f t="shared" si="464"/>
        <v>872.41</v>
      </c>
      <c r="R1360" s="6">
        <f t="shared" si="465"/>
        <v>12351.78</v>
      </c>
      <c r="S1360" s="6">
        <f t="shared" si="466"/>
        <v>5500</v>
      </c>
      <c r="T1360" s="6">
        <f t="shared" si="467"/>
        <v>-9013.99</v>
      </c>
      <c r="U1360" t="s">
        <v>1403</v>
      </c>
      <c r="V1360" t="s">
        <v>54</v>
      </c>
      <c r="W1360" s="2">
        <v>14513.99</v>
      </c>
      <c r="X1360" s="2">
        <v>872.41</v>
      </c>
      <c r="Y1360" s="2">
        <v>12351.78</v>
      </c>
      <c r="Z1360" s="2">
        <v>1289.8</v>
      </c>
      <c r="AA1360" s="2">
        <v>5500</v>
      </c>
      <c r="AB1360" s="3">
        <v>-9013.99</v>
      </c>
    </row>
    <row r="1361" spans="1:28">
      <c r="A1361" s="5" t="str">
        <f t="shared" si="454"/>
        <v>420</v>
      </c>
      <c r="B1361" s="5" t="str">
        <f>VLOOKUP(A1361,Vlookups!O:P,2,FALSE)</f>
        <v>LOCAL</v>
      </c>
      <c r="C1361" s="5" t="str">
        <f t="shared" si="455"/>
        <v>E</v>
      </c>
      <c r="D1361" s="5" t="str">
        <f t="shared" si="456"/>
        <v>11</v>
      </c>
      <c r="E1361" s="5" t="str">
        <f t="shared" si="457"/>
        <v>63--</v>
      </c>
      <c r="F1361" s="5" t="str">
        <f>VLOOKUP(E1361,Vlookups!K:M,3,FALSE)</f>
        <v>Op Exp</v>
      </c>
      <c r="G1361" s="5" t="str">
        <f t="shared" si="458"/>
        <v>6399</v>
      </c>
      <c r="H1361" s="5" t="str">
        <f t="shared" si="459"/>
        <v>GENERAL SUPPLIES</v>
      </c>
      <c r="I1361" s="5" t="str">
        <f t="shared" si="460"/>
        <v>003</v>
      </c>
      <c r="J1361" s="5" t="str">
        <f>VLOOKUP(I1361,Vlookups!A:D,2,FALSE)</f>
        <v>GARLAND HIGH SCHOOL</v>
      </c>
      <c r="K1361" s="5" t="str">
        <f>VLOOKUP(I1361,Vlookups!A:D,3,FALSE)</f>
        <v>GARLAND HS</v>
      </c>
      <c r="L1361" s="5" t="str">
        <f t="shared" si="461"/>
        <v>11</v>
      </c>
      <c r="M1361" s="5" t="str">
        <f t="shared" si="462"/>
        <v>920</v>
      </c>
      <c r="N1361" s="5" t="str">
        <f>VLOOKUP(M1361,Vlookups!G:I,2,FALSE)</f>
        <v>ATHLETICS</v>
      </c>
      <c r="O1361" s="5" t="str">
        <f>VLOOKUP(M1361,Vlookups!G:I,3,FALSE)</f>
        <v>CSL</v>
      </c>
      <c r="P1361" s="6">
        <f t="shared" si="463"/>
        <v>4301.7</v>
      </c>
      <c r="Q1361" s="6">
        <f t="shared" si="464"/>
        <v>0</v>
      </c>
      <c r="R1361" s="6">
        <f t="shared" si="465"/>
        <v>4301.71</v>
      </c>
      <c r="S1361" s="6">
        <f t="shared" si="466"/>
        <v>0</v>
      </c>
      <c r="T1361" s="6">
        <f t="shared" si="467"/>
        <v>-4301.7</v>
      </c>
      <c r="U1361" t="s">
        <v>1404</v>
      </c>
      <c r="V1361" t="s">
        <v>54</v>
      </c>
      <c r="W1361" s="2">
        <v>4301.7</v>
      </c>
      <c r="X1361" s="2">
        <v>0</v>
      </c>
      <c r="Y1361" s="2">
        <v>4301.71</v>
      </c>
      <c r="Z1361" s="3">
        <v>-0.01</v>
      </c>
      <c r="AA1361" s="2">
        <v>0</v>
      </c>
      <c r="AB1361" s="3">
        <v>-4301.7</v>
      </c>
    </row>
    <row r="1362" spans="1:28">
      <c r="A1362" s="5" t="str">
        <f t="shared" si="454"/>
        <v>420</v>
      </c>
      <c r="B1362" s="5" t="str">
        <f>VLOOKUP(A1362,Vlookups!O:P,2,FALSE)</f>
        <v>LOCAL</v>
      </c>
      <c r="C1362" s="5" t="str">
        <f t="shared" si="455"/>
        <v>E</v>
      </c>
      <c r="D1362" s="5" t="str">
        <f t="shared" si="456"/>
        <v>11</v>
      </c>
      <c r="E1362" s="5" t="str">
        <f t="shared" si="457"/>
        <v>63--</v>
      </c>
      <c r="F1362" s="5" t="str">
        <f>VLOOKUP(E1362,Vlookups!K:M,3,FALSE)</f>
        <v>Op Exp</v>
      </c>
      <c r="G1362" s="5" t="str">
        <f t="shared" si="458"/>
        <v>6399</v>
      </c>
      <c r="H1362" s="5" t="str">
        <f t="shared" si="459"/>
        <v>GENERAL SUPPLIES</v>
      </c>
      <c r="I1362" s="5" t="str">
        <f t="shared" si="460"/>
        <v>003</v>
      </c>
      <c r="J1362" s="5" t="str">
        <f>VLOOKUP(I1362,Vlookups!A:D,2,FALSE)</f>
        <v>GARLAND HIGH SCHOOL</v>
      </c>
      <c r="K1362" s="5" t="str">
        <f>VLOOKUP(I1362,Vlookups!A:D,3,FALSE)</f>
        <v>GARLAND HS</v>
      </c>
      <c r="L1362" s="5" t="str">
        <f t="shared" si="461"/>
        <v>11</v>
      </c>
      <c r="M1362" s="5" t="str">
        <f t="shared" si="462"/>
        <v>939</v>
      </c>
      <c r="N1362" s="5" t="str">
        <f>VLOOKUP(M1362,Vlookups!G:I,2,FALSE)</f>
        <v>INSTRUCTIONAL MATERIALS</v>
      </c>
      <c r="O1362" s="5" t="str">
        <f>VLOOKUP(M1362,Vlookups!G:I,3,FALSE)</f>
        <v>DSASS</v>
      </c>
      <c r="P1362" s="6">
        <f t="shared" si="463"/>
        <v>11113.16</v>
      </c>
      <c r="Q1362" s="6">
        <f t="shared" si="464"/>
        <v>1897</v>
      </c>
      <c r="R1362" s="6">
        <f t="shared" si="465"/>
        <v>3704.23</v>
      </c>
      <c r="S1362" s="6">
        <f t="shared" si="466"/>
        <v>1380</v>
      </c>
      <c r="T1362" s="6">
        <f t="shared" si="467"/>
        <v>-9733.16</v>
      </c>
      <c r="U1362" t="s">
        <v>1405</v>
      </c>
      <c r="V1362" t="s">
        <v>54</v>
      </c>
      <c r="W1362" s="2">
        <v>11113.16</v>
      </c>
      <c r="X1362" s="2">
        <v>1897</v>
      </c>
      <c r="Y1362" s="2">
        <v>3704.23</v>
      </c>
      <c r="Z1362" s="2">
        <v>5511.93</v>
      </c>
      <c r="AA1362" s="2">
        <v>1380</v>
      </c>
      <c r="AB1362" s="3">
        <v>-9733.16</v>
      </c>
    </row>
    <row r="1363" spans="1:28">
      <c r="A1363" s="5" t="str">
        <f t="shared" si="454"/>
        <v>420</v>
      </c>
      <c r="B1363" s="5" t="str">
        <f>VLOOKUP(A1363,Vlookups!O:P,2,FALSE)</f>
        <v>LOCAL</v>
      </c>
      <c r="C1363" s="5" t="str">
        <f t="shared" si="455"/>
        <v>E</v>
      </c>
      <c r="D1363" s="5" t="str">
        <f t="shared" si="456"/>
        <v>11</v>
      </c>
      <c r="E1363" s="5" t="str">
        <f t="shared" si="457"/>
        <v>63--</v>
      </c>
      <c r="F1363" s="5" t="str">
        <f>VLOOKUP(E1363,Vlookups!K:M,3,FALSE)</f>
        <v>Op Exp</v>
      </c>
      <c r="G1363" s="5" t="str">
        <f t="shared" si="458"/>
        <v>6399</v>
      </c>
      <c r="H1363" s="5" t="str">
        <f t="shared" si="459"/>
        <v>GENERAL SUPPLIES</v>
      </c>
      <c r="I1363" s="5" t="str">
        <f t="shared" si="460"/>
        <v>003</v>
      </c>
      <c r="J1363" s="5" t="str">
        <f>VLOOKUP(I1363,Vlookups!A:D,2,FALSE)</f>
        <v>GARLAND HIGH SCHOOL</v>
      </c>
      <c r="K1363" s="5" t="str">
        <f>VLOOKUP(I1363,Vlookups!A:D,3,FALSE)</f>
        <v>GARLAND HS</v>
      </c>
      <c r="L1363" s="5" t="str">
        <f t="shared" si="461"/>
        <v>21</v>
      </c>
      <c r="M1363" s="5" t="str">
        <f t="shared" si="462"/>
        <v>939</v>
      </c>
      <c r="N1363" s="5" t="str">
        <f>VLOOKUP(M1363,Vlookups!G:I,2,FALSE)</f>
        <v>INSTRUCTIONAL MATERIALS</v>
      </c>
      <c r="O1363" s="5" t="str">
        <f>VLOOKUP(M1363,Vlookups!G:I,3,FALSE)</f>
        <v>DSASS</v>
      </c>
      <c r="P1363" s="6">
        <f t="shared" si="463"/>
        <v>1100</v>
      </c>
      <c r="Q1363" s="6">
        <f t="shared" si="464"/>
        <v>0</v>
      </c>
      <c r="R1363" s="6">
        <f t="shared" si="465"/>
        <v>1009.6</v>
      </c>
      <c r="S1363" s="6">
        <f t="shared" si="466"/>
        <v>0</v>
      </c>
      <c r="T1363" s="6">
        <f t="shared" si="467"/>
        <v>-1100</v>
      </c>
      <c r="U1363" t="s">
        <v>1406</v>
      </c>
      <c r="V1363" t="s">
        <v>54</v>
      </c>
      <c r="W1363" s="2">
        <v>1100</v>
      </c>
      <c r="X1363" s="2">
        <v>0</v>
      </c>
      <c r="Y1363" s="2">
        <v>1009.6</v>
      </c>
      <c r="Z1363" s="2">
        <v>90.4</v>
      </c>
      <c r="AA1363" s="2">
        <v>0</v>
      </c>
      <c r="AB1363" s="3">
        <v>-1100</v>
      </c>
    </row>
    <row r="1364" spans="1:28">
      <c r="A1364" s="5" t="str">
        <f t="shared" si="454"/>
        <v>420</v>
      </c>
      <c r="B1364" s="5" t="str">
        <f>VLOOKUP(A1364,Vlookups!O:P,2,FALSE)</f>
        <v>LOCAL</v>
      </c>
      <c r="C1364" s="5" t="str">
        <f t="shared" si="455"/>
        <v>E</v>
      </c>
      <c r="D1364" s="5" t="str">
        <f t="shared" si="456"/>
        <v>11</v>
      </c>
      <c r="E1364" s="5" t="str">
        <f t="shared" si="457"/>
        <v>63--</v>
      </c>
      <c r="F1364" s="5" t="str">
        <f>VLOOKUP(E1364,Vlookups!K:M,3,FALSE)</f>
        <v>Op Exp</v>
      </c>
      <c r="G1364" s="5" t="str">
        <f t="shared" si="458"/>
        <v>6399</v>
      </c>
      <c r="H1364" s="5" t="str">
        <f t="shared" si="459"/>
        <v>GENERAL SUPPLIES</v>
      </c>
      <c r="I1364" s="5" t="str">
        <f t="shared" si="460"/>
        <v>003</v>
      </c>
      <c r="J1364" s="5" t="str">
        <f>VLOOKUP(I1364,Vlookups!A:D,2,FALSE)</f>
        <v>GARLAND HIGH SCHOOL</v>
      </c>
      <c r="K1364" s="5" t="str">
        <f>VLOOKUP(I1364,Vlookups!A:D,3,FALSE)</f>
        <v>GARLAND HS</v>
      </c>
      <c r="L1364" s="5" t="str">
        <f t="shared" si="461"/>
        <v>22</v>
      </c>
      <c r="M1364" s="5" t="str">
        <f t="shared" si="462"/>
        <v>850</v>
      </c>
      <c r="N1364" s="5" t="str">
        <f>VLOOKUP(M1364,Vlookups!G:I,2,FALSE)</f>
        <v>DEPUTY SUPT ACADEMICS/STU SERV</v>
      </c>
      <c r="O1364" s="5" t="str">
        <f>VLOOKUP(M1364,Vlookups!G:I,3,FALSE)</f>
        <v>DSASS</v>
      </c>
      <c r="P1364" s="6">
        <f t="shared" si="463"/>
        <v>72</v>
      </c>
      <c r="Q1364" s="6">
        <f t="shared" si="464"/>
        <v>0</v>
      </c>
      <c r="R1364" s="6">
        <f t="shared" si="465"/>
        <v>0</v>
      </c>
      <c r="S1364" s="6">
        <f t="shared" si="466"/>
        <v>0</v>
      </c>
      <c r="T1364" s="6">
        <f t="shared" si="467"/>
        <v>-72</v>
      </c>
      <c r="U1364" t="s">
        <v>1407</v>
      </c>
      <c r="V1364" t="s">
        <v>54</v>
      </c>
      <c r="W1364" s="2">
        <v>72</v>
      </c>
      <c r="X1364" s="2">
        <v>0</v>
      </c>
      <c r="Y1364" s="2">
        <v>0</v>
      </c>
      <c r="Z1364" s="2">
        <v>72</v>
      </c>
      <c r="AA1364" s="2">
        <v>0</v>
      </c>
      <c r="AB1364" s="3">
        <v>-72</v>
      </c>
    </row>
    <row r="1365" spans="1:28">
      <c r="A1365" s="5" t="str">
        <f t="shared" si="454"/>
        <v>420</v>
      </c>
      <c r="B1365" s="5" t="str">
        <f>VLOOKUP(A1365,Vlookups!O:P,2,FALSE)</f>
        <v>LOCAL</v>
      </c>
      <c r="C1365" s="5" t="str">
        <f t="shared" si="455"/>
        <v>E</v>
      </c>
      <c r="D1365" s="5" t="str">
        <f t="shared" si="456"/>
        <v>11</v>
      </c>
      <c r="E1365" s="5" t="str">
        <f t="shared" si="457"/>
        <v>63--</v>
      </c>
      <c r="F1365" s="5" t="str">
        <f>VLOOKUP(E1365,Vlookups!K:M,3,FALSE)</f>
        <v>Op Exp</v>
      </c>
      <c r="G1365" s="5" t="str">
        <f t="shared" si="458"/>
        <v>6399</v>
      </c>
      <c r="H1365" s="5" t="str">
        <f t="shared" si="459"/>
        <v>GENERAL SUPPLIES</v>
      </c>
      <c r="I1365" s="5" t="str">
        <f t="shared" si="460"/>
        <v>003</v>
      </c>
      <c r="J1365" s="5" t="str">
        <f>VLOOKUP(I1365,Vlookups!A:D,2,FALSE)</f>
        <v>GARLAND HIGH SCHOOL</v>
      </c>
      <c r="K1365" s="5" t="str">
        <f>VLOOKUP(I1365,Vlookups!A:D,3,FALSE)</f>
        <v>GARLAND HS</v>
      </c>
      <c r="L1365" s="5" t="str">
        <f t="shared" si="461"/>
        <v>22</v>
      </c>
      <c r="M1365" s="5" t="str">
        <f t="shared" si="462"/>
        <v>939</v>
      </c>
      <c r="N1365" s="5" t="str">
        <f>VLOOKUP(M1365,Vlookups!G:I,2,FALSE)</f>
        <v>INSTRUCTIONAL MATERIALS</v>
      </c>
      <c r="O1365" s="5" t="str">
        <f>VLOOKUP(M1365,Vlookups!G:I,3,FALSE)</f>
        <v>DSASS</v>
      </c>
      <c r="P1365" s="6">
        <f t="shared" si="463"/>
        <v>22736.02</v>
      </c>
      <c r="Q1365" s="6">
        <f t="shared" si="464"/>
        <v>3</v>
      </c>
      <c r="R1365" s="6">
        <f t="shared" si="465"/>
        <v>3799.27</v>
      </c>
      <c r="S1365" s="6">
        <f t="shared" si="466"/>
        <v>0</v>
      </c>
      <c r="T1365" s="6">
        <f t="shared" si="467"/>
        <v>-22736.02</v>
      </c>
      <c r="U1365" t="s">
        <v>1408</v>
      </c>
      <c r="V1365" t="s">
        <v>54</v>
      </c>
      <c r="W1365" s="2">
        <v>22736.02</v>
      </c>
      <c r="X1365" s="2">
        <v>3</v>
      </c>
      <c r="Y1365" s="2">
        <v>3799.27</v>
      </c>
      <c r="Z1365" s="2">
        <v>18933.75</v>
      </c>
      <c r="AA1365" s="2">
        <v>0</v>
      </c>
      <c r="AB1365" s="3">
        <v>-22736.02</v>
      </c>
    </row>
    <row r="1366" spans="1:28">
      <c r="A1366" s="5" t="str">
        <f t="shared" si="454"/>
        <v>420</v>
      </c>
      <c r="B1366" s="5" t="str">
        <f>VLOOKUP(A1366,Vlookups!O:P,2,FALSE)</f>
        <v>LOCAL</v>
      </c>
      <c r="C1366" s="5" t="str">
        <f t="shared" si="455"/>
        <v>E</v>
      </c>
      <c r="D1366" s="5" t="str">
        <f t="shared" si="456"/>
        <v>11</v>
      </c>
      <c r="E1366" s="5" t="str">
        <f t="shared" si="457"/>
        <v>63--</v>
      </c>
      <c r="F1366" s="5" t="str">
        <f>VLOOKUP(E1366,Vlookups!K:M,3,FALSE)</f>
        <v>Op Exp</v>
      </c>
      <c r="G1366" s="5" t="str">
        <f t="shared" si="458"/>
        <v>6399</v>
      </c>
      <c r="H1366" s="5" t="str">
        <f t="shared" si="459"/>
        <v>GENERAL SUPPLIES</v>
      </c>
      <c r="I1366" s="5" t="str">
        <f t="shared" si="460"/>
        <v>003</v>
      </c>
      <c r="J1366" s="5" t="str">
        <f>VLOOKUP(I1366,Vlookups!A:D,2,FALSE)</f>
        <v>GARLAND HIGH SCHOOL</v>
      </c>
      <c r="K1366" s="5" t="str">
        <f>VLOOKUP(I1366,Vlookups!A:D,3,FALSE)</f>
        <v>GARLAND HS</v>
      </c>
      <c r="L1366" s="5" t="str">
        <f t="shared" si="461"/>
        <v>23</v>
      </c>
      <c r="M1366" s="5" t="str">
        <f t="shared" si="462"/>
        <v>850</v>
      </c>
      <c r="N1366" s="5" t="str">
        <f>VLOOKUP(M1366,Vlookups!G:I,2,FALSE)</f>
        <v>DEPUTY SUPT ACADEMICS/STU SERV</v>
      </c>
      <c r="O1366" s="5" t="str">
        <f>VLOOKUP(M1366,Vlookups!G:I,3,FALSE)</f>
        <v>DSASS</v>
      </c>
      <c r="P1366" s="6">
        <f t="shared" si="463"/>
        <v>0</v>
      </c>
      <c r="Q1366" s="6">
        <f t="shared" si="464"/>
        <v>0</v>
      </c>
      <c r="R1366" s="6">
        <f t="shared" si="465"/>
        <v>0</v>
      </c>
      <c r="S1366" s="6">
        <f t="shared" si="466"/>
        <v>800</v>
      </c>
      <c r="T1366" s="6">
        <f t="shared" si="467"/>
        <v>800</v>
      </c>
      <c r="U1366" t="s">
        <v>1409</v>
      </c>
      <c r="V1366" t="s">
        <v>54</v>
      </c>
      <c r="W1366" s="2">
        <v>0</v>
      </c>
      <c r="X1366" s="2">
        <v>0</v>
      </c>
      <c r="Y1366" s="2">
        <v>0</v>
      </c>
      <c r="Z1366" s="2">
        <v>0</v>
      </c>
      <c r="AA1366" s="2">
        <v>800</v>
      </c>
      <c r="AB1366" s="2">
        <v>800</v>
      </c>
    </row>
    <row r="1367" spans="1:28">
      <c r="A1367" s="5" t="str">
        <f t="shared" si="454"/>
        <v>420</v>
      </c>
      <c r="B1367" s="5" t="str">
        <f>VLOOKUP(A1367,Vlookups!O:P,2,FALSE)</f>
        <v>LOCAL</v>
      </c>
      <c r="C1367" s="5" t="str">
        <f t="shared" si="455"/>
        <v>E</v>
      </c>
      <c r="D1367" s="5" t="str">
        <f t="shared" si="456"/>
        <v>11</v>
      </c>
      <c r="E1367" s="5" t="str">
        <f t="shared" si="457"/>
        <v>63--</v>
      </c>
      <c r="F1367" s="5" t="str">
        <f>VLOOKUP(E1367,Vlookups!K:M,3,FALSE)</f>
        <v>Op Exp</v>
      </c>
      <c r="G1367" s="5" t="str">
        <f t="shared" si="458"/>
        <v>6399</v>
      </c>
      <c r="H1367" s="5" t="str">
        <f t="shared" si="459"/>
        <v>GENERAL SUPPLIES</v>
      </c>
      <c r="I1367" s="5" t="str">
        <f t="shared" si="460"/>
        <v>003</v>
      </c>
      <c r="J1367" s="5" t="str">
        <f>VLOOKUP(I1367,Vlookups!A:D,2,FALSE)</f>
        <v>GARLAND HIGH SCHOOL</v>
      </c>
      <c r="K1367" s="5" t="str">
        <f>VLOOKUP(I1367,Vlookups!A:D,3,FALSE)</f>
        <v>GARLAND HS</v>
      </c>
      <c r="L1367" s="5" t="str">
        <f t="shared" si="461"/>
        <v>38</v>
      </c>
      <c r="M1367" s="5" t="str">
        <f t="shared" si="462"/>
        <v>930</v>
      </c>
      <c r="N1367" s="5" t="str">
        <f>VLOOKUP(M1367,Vlookups!G:I,2,FALSE)</f>
        <v>CONSTRUCTION</v>
      </c>
      <c r="O1367" s="5" t="str">
        <f>VLOOKUP(M1367,Vlookups!G:I,3,FALSE)</f>
        <v>DSO</v>
      </c>
      <c r="P1367" s="6">
        <f t="shared" si="463"/>
        <v>0</v>
      </c>
      <c r="Q1367" s="6">
        <f t="shared" si="464"/>
        <v>0</v>
      </c>
      <c r="R1367" s="6">
        <f t="shared" si="465"/>
        <v>3856</v>
      </c>
      <c r="S1367" s="6">
        <f t="shared" si="466"/>
        <v>0</v>
      </c>
      <c r="T1367" s="6">
        <f t="shared" si="467"/>
        <v>0</v>
      </c>
      <c r="U1367" t="s">
        <v>1410</v>
      </c>
      <c r="V1367" t="s">
        <v>54</v>
      </c>
      <c r="W1367" s="2">
        <v>0</v>
      </c>
      <c r="X1367" s="2">
        <v>0</v>
      </c>
      <c r="Y1367" s="2">
        <v>3856</v>
      </c>
      <c r="Z1367" s="3">
        <v>-3856</v>
      </c>
      <c r="AA1367" s="2">
        <v>0</v>
      </c>
      <c r="AB1367" s="2">
        <v>0</v>
      </c>
    </row>
    <row r="1368" spans="1:28">
      <c r="A1368" s="5" t="str">
        <f t="shared" si="454"/>
        <v>420</v>
      </c>
      <c r="B1368" s="5" t="str">
        <f>VLOOKUP(A1368,Vlookups!O:P,2,FALSE)</f>
        <v>LOCAL</v>
      </c>
      <c r="C1368" s="5" t="str">
        <f t="shared" si="455"/>
        <v>E</v>
      </c>
      <c r="D1368" s="5" t="str">
        <f t="shared" si="456"/>
        <v>11</v>
      </c>
      <c r="E1368" s="5" t="str">
        <f t="shared" si="457"/>
        <v>63--</v>
      </c>
      <c r="F1368" s="5" t="str">
        <f>VLOOKUP(E1368,Vlookups!K:M,3,FALSE)</f>
        <v>Op Exp</v>
      </c>
      <c r="G1368" s="5" t="str">
        <f t="shared" si="458"/>
        <v>6399</v>
      </c>
      <c r="H1368" s="5" t="str">
        <f t="shared" si="459"/>
        <v>GENERAL SUPPLIES</v>
      </c>
      <c r="I1368" s="5" t="str">
        <f t="shared" si="460"/>
        <v>004</v>
      </c>
      <c r="J1368" s="5" t="str">
        <f>VLOOKUP(I1368,Vlookups!A:D,2,FALSE)</f>
        <v>ARLINGTON ELEMENTARY SCHOOL</v>
      </c>
      <c r="K1368" s="5" t="str">
        <f>VLOOKUP(I1368,Vlookups!A:D,3,FALSE)</f>
        <v>ARLINGTON K8</v>
      </c>
      <c r="L1368" s="5" t="str">
        <f t="shared" si="461"/>
        <v>11</v>
      </c>
      <c r="M1368" s="5" t="str">
        <f t="shared" si="462"/>
        <v>850</v>
      </c>
      <c r="N1368" s="5" t="str">
        <f>VLOOKUP(M1368,Vlookups!G:I,2,FALSE)</f>
        <v>DEPUTY SUPT ACADEMICS/STU SERV</v>
      </c>
      <c r="O1368" s="5" t="str">
        <f>VLOOKUP(M1368,Vlookups!G:I,3,FALSE)</f>
        <v>DSASS</v>
      </c>
      <c r="P1368" s="6">
        <f t="shared" si="463"/>
        <v>1237.08</v>
      </c>
      <c r="Q1368" s="6">
        <f t="shared" si="464"/>
        <v>30.96</v>
      </c>
      <c r="R1368" s="6">
        <f t="shared" si="465"/>
        <v>780.6</v>
      </c>
      <c r="S1368" s="6">
        <f t="shared" si="466"/>
        <v>0</v>
      </c>
      <c r="T1368" s="6">
        <f t="shared" si="467"/>
        <v>-1237.08</v>
      </c>
      <c r="U1368" t="s">
        <v>1411</v>
      </c>
      <c r="V1368" t="s">
        <v>54</v>
      </c>
      <c r="W1368" s="2">
        <v>1237.08</v>
      </c>
      <c r="X1368" s="2">
        <v>30.96</v>
      </c>
      <c r="Y1368" s="2">
        <v>780.6</v>
      </c>
      <c r="Z1368" s="2">
        <v>425.52</v>
      </c>
      <c r="AA1368" s="2">
        <v>0</v>
      </c>
      <c r="AB1368" s="3">
        <v>-1237.08</v>
      </c>
    </row>
    <row r="1369" spans="1:28">
      <c r="A1369" s="5" t="str">
        <f t="shared" si="454"/>
        <v>420</v>
      </c>
      <c r="B1369" s="5" t="str">
        <f>VLOOKUP(A1369,Vlookups!O:P,2,FALSE)</f>
        <v>LOCAL</v>
      </c>
      <c r="C1369" s="5" t="str">
        <f t="shared" si="455"/>
        <v>E</v>
      </c>
      <c r="D1369" s="5" t="str">
        <f t="shared" si="456"/>
        <v>11</v>
      </c>
      <c r="E1369" s="5" t="str">
        <f t="shared" si="457"/>
        <v>63--</v>
      </c>
      <c r="F1369" s="5" t="str">
        <f>VLOOKUP(E1369,Vlookups!K:M,3,FALSE)</f>
        <v>Op Exp</v>
      </c>
      <c r="G1369" s="5" t="str">
        <f t="shared" si="458"/>
        <v>6399</v>
      </c>
      <c r="H1369" s="5" t="str">
        <f t="shared" si="459"/>
        <v>GENERAL SUPPLIES</v>
      </c>
      <c r="I1369" s="5" t="str">
        <f t="shared" si="460"/>
        <v>004</v>
      </c>
      <c r="J1369" s="5" t="str">
        <f>VLOOKUP(I1369,Vlookups!A:D,2,FALSE)</f>
        <v>ARLINGTON ELEMENTARY SCHOOL</v>
      </c>
      <c r="K1369" s="5" t="str">
        <f>VLOOKUP(I1369,Vlookups!A:D,3,FALSE)</f>
        <v>ARLINGTON K8</v>
      </c>
      <c r="L1369" s="5" t="str">
        <f t="shared" si="461"/>
        <v>11</v>
      </c>
      <c r="M1369" s="5" t="str">
        <f t="shared" si="462"/>
        <v>858</v>
      </c>
      <c r="N1369" s="5" t="str">
        <f>VLOOKUP(M1369,Vlookups!G:I,2,FALSE)</f>
        <v>FINE ARTS</v>
      </c>
      <c r="O1369" s="5" t="str">
        <f>VLOOKUP(M1369,Vlookups!G:I,3,FALSE)</f>
        <v>DSASS</v>
      </c>
      <c r="P1369" s="6">
        <f t="shared" si="463"/>
        <v>2750</v>
      </c>
      <c r="Q1369" s="6">
        <f t="shared" si="464"/>
        <v>45</v>
      </c>
      <c r="R1369" s="6">
        <f t="shared" si="465"/>
        <v>1917.05</v>
      </c>
      <c r="S1369" s="6">
        <f t="shared" si="466"/>
        <v>2200</v>
      </c>
      <c r="T1369" s="6">
        <f t="shared" si="467"/>
        <v>-550</v>
      </c>
      <c r="U1369" t="s">
        <v>1412</v>
      </c>
      <c r="V1369" t="s">
        <v>54</v>
      </c>
      <c r="W1369" s="2">
        <v>2750</v>
      </c>
      <c r="X1369" s="2">
        <v>45</v>
      </c>
      <c r="Y1369" s="2">
        <v>1917.05</v>
      </c>
      <c r="Z1369" s="3">
        <v>-108.92</v>
      </c>
      <c r="AA1369" s="2">
        <v>2200</v>
      </c>
      <c r="AB1369" s="3">
        <v>-550</v>
      </c>
    </row>
    <row r="1370" spans="1:28">
      <c r="A1370" s="5" t="str">
        <f t="shared" si="454"/>
        <v>420</v>
      </c>
      <c r="B1370" s="5" t="str">
        <f>VLOOKUP(A1370,Vlookups!O:P,2,FALSE)</f>
        <v>LOCAL</v>
      </c>
      <c r="C1370" s="5" t="str">
        <f t="shared" si="455"/>
        <v>E</v>
      </c>
      <c r="D1370" s="5" t="str">
        <f t="shared" si="456"/>
        <v>11</v>
      </c>
      <c r="E1370" s="5" t="str">
        <f t="shared" si="457"/>
        <v>63--</v>
      </c>
      <c r="F1370" s="5" t="str">
        <f>VLOOKUP(E1370,Vlookups!K:M,3,FALSE)</f>
        <v>Op Exp</v>
      </c>
      <c r="G1370" s="5" t="str">
        <f t="shared" si="458"/>
        <v>6399</v>
      </c>
      <c r="H1370" s="5" t="str">
        <f t="shared" si="459"/>
        <v>GENERAL SUPPLIES</v>
      </c>
      <c r="I1370" s="5" t="str">
        <f t="shared" si="460"/>
        <v>004</v>
      </c>
      <c r="J1370" s="5" t="str">
        <f>VLOOKUP(I1370,Vlookups!A:D,2,FALSE)</f>
        <v>ARLINGTON ELEMENTARY SCHOOL</v>
      </c>
      <c r="K1370" s="5" t="str">
        <f>VLOOKUP(I1370,Vlookups!A:D,3,FALSE)</f>
        <v>ARLINGTON K8</v>
      </c>
      <c r="L1370" s="5" t="str">
        <f t="shared" si="461"/>
        <v>11</v>
      </c>
      <c r="M1370" s="5" t="str">
        <f t="shared" si="462"/>
        <v>920</v>
      </c>
      <c r="N1370" s="5" t="str">
        <f>VLOOKUP(M1370,Vlookups!G:I,2,FALSE)</f>
        <v>ATHLETICS</v>
      </c>
      <c r="O1370" s="5" t="str">
        <f>VLOOKUP(M1370,Vlookups!G:I,3,FALSE)</f>
        <v>CSL</v>
      </c>
      <c r="P1370" s="6">
        <f t="shared" si="463"/>
        <v>1421</v>
      </c>
      <c r="Q1370" s="6">
        <f t="shared" si="464"/>
        <v>0</v>
      </c>
      <c r="R1370" s="6">
        <f t="shared" si="465"/>
        <v>1421</v>
      </c>
      <c r="S1370" s="6">
        <f t="shared" si="466"/>
        <v>0</v>
      </c>
      <c r="T1370" s="6">
        <f t="shared" si="467"/>
        <v>-1421</v>
      </c>
      <c r="U1370" t="s">
        <v>1413</v>
      </c>
      <c r="V1370" t="s">
        <v>54</v>
      </c>
      <c r="W1370" s="2">
        <v>1421</v>
      </c>
      <c r="X1370" s="2">
        <v>0</v>
      </c>
      <c r="Y1370" s="2">
        <v>1421</v>
      </c>
      <c r="Z1370" s="2">
        <v>0</v>
      </c>
      <c r="AA1370" s="2">
        <v>0</v>
      </c>
      <c r="AB1370" s="3">
        <v>-1421</v>
      </c>
    </row>
    <row r="1371" spans="1:28">
      <c r="A1371" s="5" t="str">
        <f t="shared" si="454"/>
        <v>420</v>
      </c>
      <c r="B1371" s="5" t="str">
        <f>VLOOKUP(A1371,Vlookups!O:P,2,FALSE)</f>
        <v>LOCAL</v>
      </c>
      <c r="C1371" s="5" t="str">
        <f t="shared" si="455"/>
        <v>E</v>
      </c>
      <c r="D1371" s="5" t="str">
        <f t="shared" si="456"/>
        <v>11</v>
      </c>
      <c r="E1371" s="5" t="str">
        <f t="shared" si="457"/>
        <v>63--</v>
      </c>
      <c r="F1371" s="5" t="str">
        <f>VLOOKUP(E1371,Vlookups!K:M,3,FALSE)</f>
        <v>Op Exp</v>
      </c>
      <c r="G1371" s="5" t="str">
        <f t="shared" si="458"/>
        <v>6399</v>
      </c>
      <c r="H1371" s="5" t="str">
        <f t="shared" si="459"/>
        <v>GENERAL SUPPLIES</v>
      </c>
      <c r="I1371" s="5" t="str">
        <f t="shared" si="460"/>
        <v>004</v>
      </c>
      <c r="J1371" s="5" t="str">
        <f>VLOOKUP(I1371,Vlookups!A:D,2,FALSE)</f>
        <v>ARLINGTON ELEMENTARY SCHOOL</v>
      </c>
      <c r="K1371" s="5" t="str">
        <f>VLOOKUP(I1371,Vlookups!A:D,3,FALSE)</f>
        <v>ARLINGTON K8</v>
      </c>
      <c r="L1371" s="5" t="str">
        <f t="shared" si="461"/>
        <v>11</v>
      </c>
      <c r="M1371" s="5" t="str">
        <f t="shared" si="462"/>
        <v>939</v>
      </c>
      <c r="N1371" s="5" t="str">
        <f>VLOOKUP(M1371,Vlookups!G:I,2,FALSE)</f>
        <v>INSTRUCTIONAL MATERIALS</v>
      </c>
      <c r="O1371" s="5" t="str">
        <f>VLOOKUP(M1371,Vlookups!G:I,3,FALSE)</f>
        <v>DSASS</v>
      </c>
      <c r="P1371" s="6">
        <f t="shared" si="463"/>
        <v>2429.83</v>
      </c>
      <c r="Q1371" s="6">
        <f t="shared" si="464"/>
        <v>920.71</v>
      </c>
      <c r="R1371" s="6">
        <f t="shared" si="465"/>
        <v>2429.83</v>
      </c>
      <c r="S1371" s="6">
        <f t="shared" si="466"/>
        <v>18900</v>
      </c>
      <c r="T1371" s="6">
        <f t="shared" si="467"/>
        <v>16470.169999999998</v>
      </c>
      <c r="U1371" t="s">
        <v>1414</v>
      </c>
      <c r="V1371" t="s">
        <v>54</v>
      </c>
      <c r="W1371" s="2">
        <v>2429.83</v>
      </c>
      <c r="X1371" s="2">
        <v>920.71</v>
      </c>
      <c r="Y1371" s="2">
        <v>2429.83</v>
      </c>
      <c r="Z1371" s="3">
        <v>-920.71</v>
      </c>
      <c r="AA1371" s="2">
        <v>18900</v>
      </c>
      <c r="AB1371" s="2">
        <v>16470.169999999998</v>
      </c>
    </row>
    <row r="1372" spans="1:28">
      <c r="A1372" s="5" t="str">
        <f t="shared" si="454"/>
        <v>420</v>
      </c>
      <c r="B1372" s="5" t="str">
        <f>VLOOKUP(A1372,Vlookups!O:P,2,FALSE)</f>
        <v>LOCAL</v>
      </c>
      <c r="C1372" s="5" t="str">
        <f t="shared" si="455"/>
        <v>E</v>
      </c>
      <c r="D1372" s="5" t="str">
        <f t="shared" si="456"/>
        <v>11</v>
      </c>
      <c r="E1372" s="5" t="str">
        <f t="shared" si="457"/>
        <v>63--</v>
      </c>
      <c r="F1372" s="5" t="str">
        <f>VLOOKUP(E1372,Vlookups!K:M,3,FALSE)</f>
        <v>Op Exp</v>
      </c>
      <c r="G1372" s="5" t="str">
        <f t="shared" si="458"/>
        <v>6399</v>
      </c>
      <c r="H1372" s="5" t="str">
        <f t="shared" si="459"/>
        <v>GENERAL SUPPLIES</v>
      </c>
      <c r="I1372" s="5" t="str">
        <f t="shared" si="460"/>
        <v>004</v>
      </c>
      <c r="J1372" s="5" t="str">
        <f>VLOOKUP(I1372,Vlookups!A:D,2,FALSE)</f>
        <v>ARLINGTON ELEMENTARY SCHOOL</v>
      </c>
      <c r="K1372" s="5" t="str">
        <f>VLOOKUP(I1372,Vlookups!A:D,3,FALSE)</f>
        <v>ARLINGTON K8</v>
      </c>
      <c r="L1372" s="5" t="str">
        <f t="shared" si="461"/>
        <v>23</v>
      </c>
      <c r="M1372" s="5" t="str">
        <f t="shared" si="462"/>
        <v>850</v>
      </c>
      <c r="N1372" s="5" t="str">
        <f>VLOOKUP(M1372,Vlookups!G:I,2,FALSE)</f>
        <v>DEPUTY SUPT ACADEMICS/STU SERV</v>
      </c>
      <c r="O1372" s="5" t="str">
        <f>VLOOKUP(M1372,Vlookups!G:I,3,FALSE)</f>
        <v>DSASS</v>
      </c>
      <c r="P1372" s="6">
        <f t="shared" si="463"/>
        <v>0</v>
      </c>
      <c r="Q1372" s="6">
        <f t="shared" si="464"/>
        <v>0</v>
      </c>
      <c r="R1372" s="6">
        <f t="shared" si="465"/>
        <v>0</v>
      </c>
      <c r="S1372" s="6">
        <f t="shared" si="466"/>
        <v>800</v>
      </c>
      <c r="T1372" s="6">
        <f t="shared" si="467"/>
        <v>800</v>
      </c>
      <c r="U1372" t="s">
        <v>1415</v>
      </c>
      <c r="V1372" t="s">
        <v>54</v>
      </c>
      <c r="W1372" s="2">
        <v>0</v>
      </c>
      <c r="X1372" s="2">
        <v>0</v>
      </c>
      <c r="Y1372" s="2">
        <v>0</v>
      </c>
      <c r="Z1372" s="2">
        <v>0</v>
      </c>
      <c r="AA1372" s="2">
        <v>800</v>
      </c>
      <c r="AB1372" s="2">
        <v>800</v>
      </c>
    </row>
    <row r="1373" spans="1:28">
      <c r="A1373" s="5" t="str">
        <f t="shared" si="454"/>
        <v>420</v>
      </c>
      <c r="B1373" s="5" t="str">
        <f>VLOOKUP(A1373,Vlookups!O:P,2,FALSE)</f>
        <v>LOCAL</v>
      </c>
      <c r="C1373" s="5" t="str">
        <f t="shared" si="455"/>
        <v>E</v>
      </c>
      <c r="D1373" s="5" t="str">
        <f t="shared" si="456"/>
        <v>11</v>
      </c>
      <c r="E1373" s="5" t="str">
        <f t="shared" si="457"/>
        <v>63--</v>
      </c>
      <c r="F1373" s="5" t="str">
        <f>VLOOKUP(E1373,Vlookups!K:M,3,FALSE)</f>
        <v>Op Exp</v>
      </c>
      <c r="G1373" s="5" t="str">
        <f t="shared" si="458"/>
        <v>6399</v>
      </c>
      <c r="H1373" s="5" t="str">
        <f t="shared" si="459"/>
        <v>GENERAL SUPPLIES</v>
      </c>
      <c r="I1373" s="5" t="str">
        <f t="shared" si="460"/>
        <v>005</v>
      </c>
      <c r="J1373" s="5" t="str">
        <f>VLOOKUP(I1373,Vlookups!A:D,2,FALSE)</f>
        <v>ARLINGTON MIDDLE SCHOOL</v>
      </c>
      <c r="K1373" s="5" t="str">
        <f>VLOOKUP(I1373,Vlookups!A:D,3,FALSE)</f>
        <v>ARLINGTON K8</v>
      </c>
      <c r="L1373" s="5" t="str">
        <f t="shared" si="461"/>
        <v>11</v>
      </c>
      <c r="M1373" s="5" t="str">
        <f t="shared" si="462"/>
        <v>850</v>
      </c>
      <c r="N1373" s="5" t="str">
        <f>VLOOKUP(M1373,Vlookups!G:I,2,FALSE)</f>
        <v>DEPUTY SUPT ACADEMICS/STU SERV</v>
      </c>
      <c r="O1373" s="5" t="str">
        <f>VLOOKUP(M1373,Vlookups!G:I,3,FALSE)</f>
        <v>DSASS</v>
      </c>
      <c r="P1373" s="6">
        <f t="shared" si="463"/>
        <v>623.21</v>
      </c>
      <c r="Q1373" s="6">
        <f t="shared" si="464"/>
        <v>0</v>
      </c>
      <c r="R1373" s="6">
        <f t="shared" si="465"/>
        <v>623.21</v>
      </c>
      <c r="S1373" s="6">
        <f t="shared" si="466"/>
        <v>0</v>
      </c>
      <c r="T1373" s="6">
        <f t="shared" si="467"/>
        <v>-623.21</v>
      </c>
      <c r="U1373" t="s">
        <v>1416</v>
      </c>
      <c r="V1373" t="s">
        <v>54</v>
      </c>
      <c r="W1373" s="2">
        <v>623.21</v>
      </c>
      <c r="X1373" s="2">
        <v>0</v>
      </c>
      <c r="Y1373" s="2">
        <v>623.21</v>
      </c>
      <c r="Z1373" s="2">
        <v>0</v>
      </c>
      <c r="AA1373" s="2">
        <v>0</v>
      </c>
      <c r="AB1373" s="3">
        <v>-623.21</v>
      </c>
    </row>
    <row r="1374" spans="1:28">
      <c r="A1374" s="5" t="str">
        <f t="shared" si="454"/>
        <v>420</v>
      </c>
      <c r="B1374" s="5" t="str">
        <f>VLOOKUP(A1374,Vlookups!O:P,2,FALSE)</f>
        <v>LOCAL</v>
      </c>
      <c r="C1374" s="5" t="str">
        <f t="shared" si="455"/>
        <v>E</v>
      </c>
      <c r="D1374" s="5" t="str">
        <f t="shared" si="456"/>
        <v>11</v>
      </c>
      <c r="E1374" s="5" t="str">
        <f t="shared" si="457"/>
        <v>63--</v>
      </c>
      <c r="F1374" s="5" t="str">
        <f>VLOOKUP(E1374,Vlookups!K:M,3,FALSE)</f>
        <v>Op Exp</v>
      </c>
      <c r="G1374" s="5" t="str">
        <f t="shared" si="458"/>
        <v>6399</v>
      </c>
      <c r="H1374" s="5" t="str">
        <f t="shared" si="459"/>
        <v>GENERAL SUPPLIES</v>
      </c>
      <c r="I1374" s="5" t="str">
        <f t="shared" si="460"/>
        <v>005</v>
      </c>
      <c r="J1374" s="5" t="str">
        <f>VLOOKUP(I1374,Vlookups!A:D,2,FALSE)</f>
        <v>ARLINGTON MIDDLE SCHOOL</v>
      </c>
      <c r="K1374" s="5" t="str">
        <f>VLOOKUP(I1374,Vlookups!A:D,3,FALSE)</f>
        <v>ARLINGTON K8</v>
      </c>
      <c r="L1374" s="5" t="str">
        <f t="shared" si="461"/>
        <v>11</v>
      </c>
      <c r="M1374" s="5" t="str">
        <f t="shared" si="462"/>
        <v>858</v>
      </c>
      <c r="N1374" s="5" t="str">
        <f>VLOOKUP(M1374,Vlookups!G:I,2,FALSE)</f>
        <v>FINE ARTS</v>
      </c>
      <c r="O1374" s="5" t="str">
        <f>VLOOKUP(M1374,Vlookups!G:I,3,FALSE)</f>
        <v>DSASS</v>
      </c>
      <c r="P1374" s="6">
        <f t="shared" si="463"/>
        <v>7250</v>
      </c>
      <c r="Q1374" s="6">
        <f t="shared" si="464"/>
        <v>1145.99</v>
      </c>
      <c r="R1374" s="6">
        <f t="shared" si="465"/>
        <v>2159.4</v>
      </c>
      <c r="S1374" s="6">
        <f t="shared" si="466"/>
        <v>4400</v>
      </c>
      <c r="T1374" s="6">
        <f t="shared" si="467"/>
        <v>-2850</v>
      </c>
      <c r="U1374" t="s">
        <v>1417</v>
      </c>
      <c r="V1374" t="s">
        <v>54</v>
      </c>
      <c r="W1374" s="2">
        <v>7250</v>
      </c>
      <c r="X1374" s="2">
        <v>1145.99</v>
      </c>
      <c r="Y1374" s="2">
        <v>2159.4</v>
      </c>
      <c r="Z1374" s="2">
        <v>3765.62</v>
      </c>
      <c r="AA1374" s="2">
        <v>4400</v>
      </c>
      <c r="AB1374" s="3">
        <v>-2850</v>
      </c>
    </row>
    <row r="1375" spans="1:28">
      <c r="A1375" s="5" t="str">
        <f t="shared" si="454"/>
        <v>420</v>
      </c>
      <c r="B1375" s="5" t="str">
        <f>VLOOKUP(A1375,Vlookups!O:P,2,FALSE)</f>
        <v>LOCAL</v>
      </c>
      <c r="C1375" s="5" t="str">
        <f t="shared" si="455"/>
        <v>E</v>
      </c>
      <c r="D1375" s="5" t="str">
        <f t="shared" si="456"/>
        <v>11</v>
      </c>
      <c r="E1375" s="5" t="str">
        <f t="shared" si="457"/>
        <v>63--</v>
      </c>
      <c r="F1375" s="5" t="str">
        <f>VLOOKUP(E1375,Vlookups!K:M,3,FALSE)</f>
        <v>Op Exp</v>
      </c>
      <c r="G1375" s="5" t="str">
        <f t="shared" si="458"/>
        <v>6399</v>
      </c>
      <c r="H1375" s="5" t="str">
        <f t="shared" si="459"/>
        <v>GENERAL SUPPLIES</v>
      </c>
      <c r="I1375" s="5" t="str">
        <f t="shared" si="460"/>
        <v>005</v>
      </c>
      <c r="J1375" s="5" t="str">
        <f>VLOOKUP(I1375,Vlookups!A:D,2,FALSE)</f>
        <v>ARLINGTON MIDDLE SCHOOL</v>
      </c>
      <c r="K1375" s="5" t="str">
        <f>VLOOKUP(I1375,Vlookups!A:D,3,FALSE)</f>
        <v>ARLINGTON K8</v>
      </c>
      <c r="L1375" s="5" t="str">
        <f t="shared" si="461"/>
        <v>11</v>
      </c>
      <c r="M1375" s="5" t="str">
        <f t="shared" si="462"/>
        <v>920</v>
      </c>
      <c r="N1375" s="5" t="str">
        <f>VLOOKUP(M1375,Vlookups!G:I,2,FALSE)</f>
        <v>ATHLETICS</v>
      </c>
      <c r="O1375" s="5" t="str">
        <f>VLOOKUP(M1375,Vlookups!G:I,3,FALSE)</f>
        <v>CSL</v>
      </c>
      <c r="P1375" s="6">
        <f t="shared" si="463"/>
        <v>1421</v>
      </c>
      <c r="Q1375" s="6">
        <f t="shared" si="464"/>
        <v>0</v>
      </c>
      <c r="R1375" s="6">
        <f t="shared" si="465"/>
        <v>1421</v>
      </c>
      <c r="S1375" s="6">
        <f t="shared" si="466"/>
        <v>0</v>
      </c>
      <c r="T1375" s="6">
        <f t="shared" si="467"/>
        <v>-1421</v>
      </c>
      <c r="U1375" t="s">
        <v>1418</v>
      </c>
      <c r="V1375" t="s">
        <v>54</v>
      </c>
      <c r="W1375" s="2">
        <v>1421</v>
      </c>
      <c r="X1375" s="2">
        <v>0</v>
      </c>
      <c r="Y1375" s="2">
        <v>1421</v>
      </c>
      <c r="Z1375" s="2">
        <v>0</v>
      </c>
      <c r="AA1375" s="2">
        <v>0</v>
      </c>
      <c r="AB1375" s="3">
        <v>-1421</v>
      </c>
    </row>
    <row r="1376" spans="1:28">
      <c r="A1376" s="5" t="str">
        <f t="shared" si="454"/>
        <v>420</v>
      </c>
      <c r="B1376" s="5" t="str">
        <f>VLOOKUP(A1376,Vlookups!O:P,2,FALSE)</f>
        <v>LOCAL</v>
      </c>
      <c r="C1376" s="5" t="str">
        <f t="shared" si="455"/>
        <v>E</v>
      </c>
      <c r="D1376" s="5" t="str">
        <f t="shared" si="456"/>
        <v>11</v>
      </c>
      <c r="E1376" s="5" t="str">
        <f t="shared" si="457"/>
        <v>63--</v>
      </c>
      <c r="F1376" s="5" t="str">
        <f>VLOOKUP(E1376,Vlookups!K:M,3,FALSE)</f>
        <v>Op Exp</v>
      </c>
      <c r="G1376" s="5" t="str">
        <f t="shared" si="458"/>
        <v>6399</v>
      </c>
      <c r="H1376" s="5" t="str">
        <f t="shared" si="459"/>
        <v>GENERAL SUPPLIES</v>
      </c>
      <c r="I1376" s="5" t="str">
        <f t="shared" si="460"/>
        <v>005</v>
      </c>
      <c r="J1376" s="5" t="str">
        <f>VLOOKUP(I1376,Vlookups!A:D,2,FALSE)</f>
        <v>ARLINGTON MIDDLE SCHOOL</v>
      </c>
      <c r="K1376" s="5" t="str">
        <f>VLOOKUP(I1376,Vlookups!A:D,3,FALSE)</f>
        <v>ARLINGTON K8</v>
      </c>
      <c r="L1376" s="5" t="str">
        <f t="shared" si="461"/>
        <v>11</v>
      </c>
      <c r="M1376" s="5" t="str">
        <f t="shared" si="462"/>
        <v>939</v>
      </c>
      <c r="N1376" s="5" t="str">
        <f>VLOOKUP(M1376,Vlookups!G:I,2,FALSE)</f>
        <v>INSTRUCTIONAL MATERIALS</v>
      </c>
      <c r="O1376" s="5" t="str">
        <f>VLOOKUP(M1376,Vlookups!G:I,3,FALSE)</f>
        <v>DSASS</v>
      </c>
      <c r="P1376" s="6">
        <f t="shared" si="463"/>
        <v>2712.41</v>
      </c>
      <c r="Q1376" s="6">
        <f t="shared" si="464"/>
        <v>0</v>
      </c>
      <c r="R1376" s="6">
        <f t="shared" si="465"/>
        <v>704.04</v>
      </c>
      <c r="S1376" s="6">
        <f t="shared" si="466"/>
        <v>17500</v>
      </c>
      <c r="T1376" s="6">
        <f t="shared" si="467"/>
        <v>14787.59</v>
      </c>
      <c r="U1376" t="s">
        <v>1419</v>
      </c>
      <c r="V1376" t="s">
        <v>54</v>
      </c>
      <c r="W1376" s="2">
        <v>2712.41</v>
      </c>
      <c r="X1376" s="2">
        <v>0</v>
      </c>
      <c r="Y1376" s="2">
        <v>704.04</v>
      </c>
      <c r="Z1376" s="2">
        <v>2008.37</v>
      </c>
      <c r="AA1376" s="2">
        <v>17500</v>
      </c>
      <c r="AB1376" s="2">
        <v>14787.59</v>
      </c>
    </row>
    <row r="1377" spans="1:28">
      <c r="A1377" s="5" t="str">
        <f t="shared" si="454"/>
        <v>420</v>
      </c>
      <c r="B1377" s="5" t="str">
        <f>VLOOKUP(A1377,Vlookups!O:P,2,FALSE)</f>
        <v>LOCAL</v>
      </c>
      <c r="C1377" s="5" t="str">
        <f t="shared" si="455"/>
        <v>E</v>
      </c>
      <c r="D1377" s="5" t="str">
        <f t="shared" si="456"/>
        <v>11</v>
      </c>
      <c r="E1377" s="5" t="str">
        <f t="shared" si="457"/>
        <v>63--</v>
      </c>
      <c r="F1377" s="5" t="str">
        <f>VLOOKUP(E1377,Vlookups!K:M,3,FALSE)</f>
        <v>Op Exp</v>
      </c>
      <c r="G1377" s="5" t="str">
        <f t="shared" si="458"/>
        <v>6399</v>
      </c>
      <c r="H1377" s="5" t="str">
        <f t="shared" si="459"/>
        <v>GENERAL SUPPLIES</v>
      </c>
      <c r="I1377" s="5" t="str">
        <f t="shared" si="460"/>
        <v>005</v>
      </c>
      <c r="J1377" s="5" t="str">
        <f>VLOOKUP(I1377,Vlookups!A:D,2,FALSE)</f>
        <v>ARLINGTON MIDDLE SCHOOL</v>
      </c>
      <c r="K1377" s="5" t="str">
        <f>VLOOKUP(I1377,Vlookups!A:D,3,FALSE)</f>
        <v>ARLINGTON K8</v>
      </c>
      <c r="L1377" s="5" t="str">
        <f t="shared" si="461"/>
        <v>21</v>
      </c>
      <c r="M1377" s="5" t="str">
        <f t="shared" si="462"/>
        <v>939</v>
      </c>
      <c r="N1377" s="5" t="str">
        <f>VLOOKUP(M1377,Vlookups!G:I,2,FALSE)</f>
        <v>INSTRUCTIONAL MATERIALS</v>
      </c>
      <c r="O1377" s="5" t="str">
        <f>VLOOKUP(M1377,Vlookups!G:I,3,FALSE)</f>
        <v>DSASS</v>
      </c>
      <c r="P1377" s="6">
        <f t="shared" si="463"/>
        <v>384.38</v>
      </c>
      <c r="Q1377" s="6">
        <f t="shared" si="464"/>
        <v>0</v>
      </c>
      <c r="R1377" s="6">
        <f t="shared" si="465"/>
        <v>689.58</v>
      </c>
      <c r="S1377" s="6">
        <f t="shared" si="466"/>
        <v>0</v>
      </c>
      <c r="T1377" s="6">
        <f t="shared" si="467"/>
        <v>-384.38</v>
      </c>
      <c r="U1377" t="s">
        <v>1420</v>
      </c>
      <c r="V1377" t="s">
        <v>54</v>
      </c>
      <c r="W1377" s="2">
        <v>384.38</v>
      </c>
      <c r="X1377" s="2">
        <v>0</v>
      </c>
      <c r="Y1377" s="2">
        <v>689.58</v>
      </c>
      <c r="Z1377" s="3">
        <v>-305.2</v>
      </c>
      <c r="AA1377" s="2">
        <v>0</v>
      </c>
      <c r="AB1377" s="3">
        <v>-384.38</v>
      </c>
    </row>
    <row r="1378" spans="1:28">
      <c r="A1378" s="5" t="str">
        <f t="shared" si="454"/>
        <v>420</v>
      </c>
      <c r="B1378" s="5" t="str">
        <f>VLOOKUP(A1378,Vlookups!O:P,2,FALSE)</f>
        <v>LOCAL</v>
      </c>
      <c r="C1378" s="5" t="str">
        <f t="shared" si="455"/>
        <v>E</v>
      </c>
      <c r="D1378" s="5" t="str">
        <f t="shared" si="456"/>
        <v>11</v>
      </c>
      <c r="E1378" s="5" t="str">
        <f t="shared" si="457"/>
        <v>63--</v>
      </c>
      <c r="F1378" s="5" t="str">
        <f>VLOOKUP(E1378,Vlookups!K:M,3,FALSE)</f>
        <v>Op Exp</v>
      </c>
      <c r="G1378" s="5" t="str">
        <f t="shared" si="458"/>
        <v>6399</v>
      </c>
      <c r="H1378" s="5" t="str">
        <f t="shared" si="459"/>
        <v>GENERAL SUPPLIES</v>
      </c>
      <c r="I1378" s="5" t="str">
        <f t="shared" si="460"/>
        <v>005</v>
      </c>
      <c r="J1378" s="5" t="str">
        <f>VLOOKUP(I1378,Vlookups!A:D,2,FALSE)</f>
        <v>ARLINGTON MIDDLE SCHOOL</v>
      </c>
      <c r="K1378" s="5" t="str">
        <f>VLOOKUP(I1378,Vlookups!A:D,3,FALSE)</f>
        <v>ARLINGTON K8</v>
      </c>
      <c r="L1378" s="5" t="str">
        <f t="shared" si="461"/>
        <v>23</v>
      </c>
      <c r="M1378" s="5" t="str">
        <f t="shared" si="462"/>
        <v>850</v>
      </c>
      <c r="N1378" s="5" t="str">
        <f>VLOOKUP(M1378,Vlookups!G:I,2,FALSE)</f>
        <v>DEPUTY SUPT ACADEMICS/STU SERV</v>
      </c>
      <c r="O1378" s="5" t="str">
        <f>VLOOKUP(M1378,Vlookups!G:I,3,FALSE)</f>
        <v>DSASS</v>
      </c>
      <c r="P1378" s="6">
        <f t="shared" si="463"/>
        <v>0</v>
      </c>
      <c r="Q1378" s="6">
        <f t="shared" si="464"/>
        <v>0</v>
      </c>
      <c r="R1378" s="6">
        <f t="shared" si="465"/>
        <v>0</v>
      </c>
      <c r="S1378" s="6">
        <f t="shared" si="466"/>
        <v>800</v>
      </c>
      <c r="T1378" s="6">
        <f t="shared" si="467"/>
        <v>800</v>
      </c>
      <c r="U1378" t="s">
        <v>1421</v>
      </c>
      <c r="V1378" t="s">
        <v>54</v>
      </c>
      <c r="W1378" s="2">
        <v>0</v>
      </c>
      <c r="X1378" s="2">
        <v>0</v>
      </c>
      <c r="Y1378" s="2">
        <v>0</v>
      </c>
      <c r="Z1378" s="2">
        <v>0</v>
      </c>
      <c r="AA1378" s="2">
        <v>800</v>
      </c>
      <c r="AB1378" s="2">
        <v>800</v>
      </c>
    </row>
    <row r="1379" spans="1:28">
      <c r="A1379" s="5" t="str">
        <f t="shared" si="454"/>
        <v>420</v>
      </c>
      <c r="B1379" s="5" t="str">
        <f>VLOOKUP(A1379,Vlookups!O:P,2,FALSE)</f>
        <v>LOCAL</v>
      </c>
      <c r="C1379" s="5" t="str">
        <f t="shared" si="455"/>
        <v>E</v>
      </c>
      <c r="D1379" s="5" t="str">
        <f t="shared" si="456"/>
        <v>11</v>
      </c>
      <c r="E1379" s="5" t="str">
        <f t="shared" si="457"/>
        <v>63--</v>
      </c>
      <c r="F1379" s="5" t="str">
        <f>VLOOKUP(E1379,Vlookups!K:M,3,FALSE)</f>
        <v>Op Exp</v>
      </c>
      <c r="G1379" s="5" t="str">
        <f t="shared" si="458"/>
        <v>6399</v>
      </c>
      <c r="H1379" s="5" t="str">
        <f t="shared" si="459"/>
        <v>GENERAL SUPPLIES</v>
      </c>
      <c r="I1379" s="5" t="str">
        <f t="shared" si="460"/>
        <v>006</v>
      </c>
      <c r="J1379" s="5" t="str">
        <f>VLOOKUP(I1379,Vlookups!A:D,2,FALSE)</f>
        <v>ARLINGTON HIGH SCHOOL</v>
      </c>
      <c r="K1379" s="5" t="str">
        <f>VLOOKUP(I1379,Vlookups!A:D,3,FALSE)</f>
        <v>ARLINGTON HS</v>
      </c>
      <c r="L1379" s="5" t="str">
        <f t="shared" si="461"/>
        <v>11</v>
      </c>
      <c r="M1379" s="5" t="str">
        <f t="shared" si="462"/>
        <v>850</v>
      </c>
      <c r="N1379" s="5" t="str">
        <f>VLOOKUP(M1379,Vlookups!G:I,2,FALSE)</f>
        <v>DEPUTY SUPT ACADEMICS/STU SERV</v>
      </c>
      <c r="O1379" s="5" t="str">
        <f>VLOOKUP(M1379,Vlookups!G:I,3,FALSE)</f>
        <v>DSASS</v>
      </c>
      <c r="P1379" s="6">
        <f t="shared" si="463"/>
        <v>1321.09</v>
      </c>
      <c r="Q1379" s="6">
        <f t="shared" si="464"/>
        <v>660.53</v>
      </c>
      <c r="R1379" s="6">
        <f t="shared" si="465"/>
        <v>660.56</v>
      </c>
      <c r="S1379" s="6">
        <f t="shared" si="466"/>
        <v>0</v>
      </c>
      <c r="T1379" s="6">
        <f t="shared" si="467"/>
        <v>-1321.09</v>
      </c>
      <c r="U1379" t="s">
        <v>1422</v>
      </c>
      <c r="V1379" t="s">
        <v>54</v>
      </c>
      <c r="W1379" s="2">
        <v>1321.09</v>
      </c>
      <c r="X1379" s="2">
        <v>660.53</v>
      </c>
      <c r="Y1379" s="2">
        <v>660.56</v>
      </c>
      <c r="Z1379" s="2">
        <v>0</v>
      </c>
      <c r="AA1379" s="2">
        <v>0</v>
      </c>
      <c r="AB1379" s="3">
        <v>-1321.09</v>
      </c>
    </row>
    <row r="1380" spans="1:28">
      <c r="A1380" s="5" t="str">
        <f t="shared" si="454"/>
        <v>420</v>
      </c>
      <c r="B1380" s="5" t="str">
        <f>VLOOKUP(A1380,Vlookups!O:P,2,FALSE)</f>
        <v>LOCAL</v>
      </c>
      <c r="C1380" s="5" t="str">
        <f t="shared" si="455"/>
        <v>E</v>
      </c>
      <c r="D1380" s="5" t="str">
        <f t="shared" si="456"/>
        <v>11</v>
      </c>
      <c r="E1380" s="5" t="str">
        <f t="shared" si="457"/>
        <v>63--</v>
      </c>
      <c r="F1380" s="5" t="str">
        <f>VLOOKUP(E1380,Vlookups!K:M,3,FALSE)</f>
        <v>Op Exp</v>
      </c>
      <c r="G1380" s="5" t="str">
        <f t="shared" si="458"/>
        <v>6399</v>
      </c>
      <c r="H1380" s="5" t="str">
        <f t="shared" si="459"/>
        <v>GENERAL SUPPLIES</v>
      </c>
      <c r="I1380" s="5" t="str">
        <f t="shared" si="460"/>
        <v>006</v>
      </c>
      <c r="J1380" s="5" t="str">
        <f>VLOOKUP(I1380,Vlookups!A:D,2,FALSE)</f>
        <v>ARLINGTON HIGH SCHOOL</v>
      </c>
      <c r="K1380" s="5" t="str">
        <f>VLOOKUP(I1380,Vlookups!A:D,3,FALSE)</f>
        <v>ARLINGTON HS</v>
      </c>
      <c r="L1380" s="5" t="str">
        <f t="shared" si="461"/>
        <v>11</v>
      </c>
      <c r="M1380" s="5" t="str">
        <f t="shared" si="462"/>
        <v>858</v>
      </c>
      <c r="N1380" s="5" t="str">
        <f>VLOOKUP(M1380,Vlookups!G:I,2,FALSE)</f>
        <v>FINE ARTS</v>
      </c>
      <c r="O1380" s="5" t="str">
        <f>VLOOKUP(M1380,Vlookups!G:I,3,FALSE)</f>
        <v>DSASS</v>
      </c>
      <c r="P1380" s="6">
        <f t="shared" si="463"/>
        <v>15158.01</v>
      </c>
      <c r="Q1380" s="6">
        <f t="shared" si="464"/>
        <v>2580.35</v>
      </c>
      <c r="R1380" s="6">
        <f t="shared" si="465"/>
        <v>12658.33</v>
      </c>
      <c r="S1380" s="6">
        <f t="shared" si="466"/>
        <v>5500</v>
      </c>
      <c r="T1380" s="6">
        <f t="shared" si="467"/>
        <v>-9658.01</v>
      </c>
      <c r="U1380" t="s">
        <v>1423</v>
      </c>
      <c r="V1380" t="s">
        <v>54</v>
      </c>
      <c r="W1380" s="2">
        <v>15158.01</v>
      </c>
      <c r="X1380" s="2">
        <v>2580.35</v>
      </c>
      <c r="Y1380" s="2">
        <v>12658.33</v>
      </c>
      <c r="Z1380" s="3">
        <v>-80.67</v>
      </c>
      <c r="AA1380" s="2">
        <v>5500</v>
      </c>
      <c r="AB1380" s="3">
        <v>-9658.01</v>
      </c>
    </row>
    <row r="1381" spans="1:28">
      <c r="A1381" s="5" t="str">
        <f t="shared" si="454"/>
        <v>420</v>
      </c>
      <c r="B1381" s="5" t="str">
        <f>VLOOKUP(A1381,Vlookups!O:P,2,FALSE)</f>
        <v>LOCAL</v>
      </c>
      <c r="C1381" s="5" t="str">
        <f t="shared" si="455"/>
        <v>E</v>
      </c>
      <c r="D1381" s="5" t="str">
        <f t="shared" si="456"/>
        <v>11</v>
      </c>
      <c r="E1381" s="5" t="str">
        <f t="shared" si="457"/>
        <v>63--</v>
      </c>
      <c r="F1381" s="5" t="str">
        <f>VLOOKUP(E1381,Vlookups!K:M,3,FALSE)</f>
        <v>Op Exp</v>
      </c>
      <c r="G1381" s="5" t="str">
        <f t="shared" si="458"/>
        <v>6399</v>
      </c>
      <c r="H1381" s="5" t="str">
        <f t="shared" si="459"/>
        <v>GENERAL SUPPLIES</v>
      </c>
      <c r="I1381" s="5" t="str">
        <f t="shared" si="460"/>
        <v>006</v>
      </c>
      <c r="J1381" s="5" t="str">
        <f>VLOOKUP(I1381,Vlookups!A:D,2,FALSE)</f>
        <v>ARLINGTON HIGH SCHOOL</v>
      </c>
      <c r="K1381" s="5" t="str">
        <f>VLOOKUP(I1381,Vlookups!A:D,3,FALSE)</f>
        <v>ARLINGTON HS</v>
      </c>
      <c r="L1381" s="5" t="str">
        <f t="shared" si="461"/>
        <v>11</v>
      </c>
      <c r="M1381" s="5" t="str">
        <f t="shared" si="462"/>
        <v>920</v>
      </c>
      <c r="N1381" s="5" t="str">
        <f>VLOOKUP(M1381,Vlookups!G:I,2,FALSE)</f>
        <v>ATHLETICS</v>
      </c>
      <c r="O1381" s="5" t="str">
        <f>VLOOKUP(M1381,Vlookups!G:I,3,FALSE)</f>
        <v>CSL</v>
      </c>
      <c r="P1381" s="6">
        <f t="shared" si="463"/>
        <v>7273.9</v>
      </c>
      <c r="Q1381" s="6">
        <f t="shared" si="464"/>
        <v>0</v>
      </c>
      <c r="R1381" s="6">
        <f t="shared" si="465"/>
        <v>7273.86</v>
      </c>
      <c r="S1381" s="6">
        <f t="shared" si="466"/>
        <v>0</v>
      </c>
      <c r="T1381" s="6">
        <f t="shared" si="467"/>
        <v>-7273.9</v>
      </c>
      <c r="U1381" t="s">
        <v>1424</v>
      </c>
      <c r="V1381" t="s">
        <v>54</v>
      </c>
      <c r="W1381" s="2">
        <v>7273.9</v>
      </c>
      <c r="X1381" s="2">
        <v>0</v>
      </c>
      <c r="Y1381" s="2">
        <v>7273.86</v>
      </c>
      <c r="Z1381" s="2">
        <v>0.04</v>
      </c>
      <c r="AA1381" s="2">
        <v>0</v>
      </c>
      <c r="AB1381" s="3">
        <v>-7273.9</v>
      </c>
    </row>
    <row r="1382" spans="1:28">
      <c r="A1382" s="5" t="str">
        <f t="shared" si="454"/>
        <v>420</v>
      </c>
      <c r="B1382" s="5" t="str">
        <f>VLOOKUP(A1382,Vlookups!O:P,2,FALSE)</f>
        <v>LOCAL</v>
      </c>
      <c r="C1382" s="5" t="str">
        <f t="shared" si="455"/>
        <v>E</v>
      </c>
      <c r="D1382" s="5" t="str">
        <f t="shared" si="456"/>
        <v>11</v>
      </c>
      <c r="E1382" s="5" t="str">
        <f t="shared" si="457"/>
        <v>63--</v>
      </c>
      <c r="F1382" s="5" t="str">
        <f>VLOOKUP(E1382,Vlookups!K:M,3,FALSE)</f>
        <v>Op Exp</v>
      </c>
      <c r="G1382" s="5" t="str">
        <f t="shared" si="458"/>
        <v>6399</v>
      </c>
      <c r="H1382" s="5" t="str">
        <f t="shared" si="459"/>
        <v>GENERAL SUPPLIES</v>
      </c>
      <c r="I1382" s="5" t="str">
        <f t="shared" si="460"/>
        <v>006</v>
      </c>
      <c r="J1382" s="5" t="str">
        <f>VLOOKUP(I1382,Vlookups!A:D,2,FALSE)</f>
        <v>ARLINGTON HIGH SCHOOL</v>
      </c>
      <c r="K1382" s="5" t="str">
        <f>VLOOKUP(I1382,Vlookups!A:D,3,FALSE)</f>
        <v>ARLINGTON HS</v>
      </c>
      <c r="L1382" s="5" t="str">
        <f t="shared" si="461"/>
        <v>11</v>
      </c>
      <c r="M1382" s="5" t="str">
        <f t="shared" si="462"/>
        <v>939</v>
      </c>
      <c r="N1382" s="5" t="str">
        <f>VLOOKUP(M1382,Vlookups!G:I,2,FALSE)</f>
        <v>INSTRUCTIONAL MATERIALS</v>
      </c>
      <c r="O1382" s="5" t="str">
        <f>VLOOKUP(M1382,Vlookups!G:I,3,FALSE)</f>
        <v>DSASS</v>
      </c>
      <c r="P1382" s="6">
        <f t="shared" si="463"/>
        <v>13627.26</v>
      </c>
      <c r="Q1382" s="6">
        <f t="shared" si="464"/>
        <v>2257.35</v>
      </c>
      <c r="R1382" s="6">
        <f t="shared" si="465"/>
        <v>6355.29</v>
      </c>
      <c r="S1382" s="6">
        <f t="shared" si="466"/>
        <v>1380</v>
      </c>
      <c r="T1382" s="6">
        <f t="shared" si="467"/>
        <v>-12247.26</v>
      </c>
      <c r="U1382" t="s">
        <v>1425</v>
      </c>
      <c r="V1382" t="s">
        <v>54</v>
      </c>
      <c r="W1382" s="2">
        <v>13627.26</v>
      </c>
      <c r="X1382" s="2">
        <v>2257.35</v>
      </c>
      <c r="Y1382" s="2">
        <v>6355.29</v>
      </c>
      <c r="Z1382" s="2">
        <v>5014.62</v>
      </c>
      <c r="AA1382" s="2">
        <v>1380</v>
      </c>
      <c r="AB1382" s="3">
        <v>-12247.26</v>
      </c>
    </row>
    <row r="1383" spans="1:28">
      <c r="A1383" s="5" t="str">
        <f t="shared" si="454"/>
        <v>420</v>
      </c>
      <c r="B1383" s="5" t="str">
        <f>VLOOKUP(A1383,Vlookups!O:P,2,FALSE)</f>
        <v>LOCAL</v>
      </c>
      <c r="C1383" s="5" t="str">
        <f t="shared" si="455"/>
        <v>E</v>
      </c>
      <c r="D1383" s="5" t="str">
        <f t="shared" si="456"/>
        <v>11</v>
      </c>
      <c r="E1383" s="5" t="str">
        <f t="shared" si="457"/>
        <v>63--</v>
      </c>
      <c r="F1383" s="5" t="str">
        <f>VLOOKUP(E1383,Vlookups!K:M,3,FALSE)</f>
        <v>Op Exp</v>
      </c>
      <c r="G1383" s="5" t="str">
        <f t="shared" si="458"/>
        <v>6399</v>
      </c>
      <c r="H1383" s="5" t="str">
        <f t="shared" si="459"/>
        <v>GENERAL SUPPLIES</v>
      </c>
      <c r="I1383" s="5" t="str">
        <f t="shared" si="460"/>
        <v>006</v>
      </c>
      <c r="J1383" s="5" t="str">
        <f>VLOOKUP(I1383,Vlookups!A:D,2,FALSE)</f>
        <v>ARLINGTON HIGH SCHOOL</v>
      </c>
      <c r="K1383" s="5" t="str">
        <f>VLOOKUP(I1383,Vlookups!A:D,3,FALSE)</f>
        <v>ARLINGTON HS</v>
      </c>
      <c r="L1383" s="5" t="str">
        <f t="shared" si="461"/>
        <v>21</v>
      </c>
      <c r="M1383" s="5" t="str">
        <f t="shared" si="462"/>
        <v>939</v>
      </c>
      <c r="N1383" s="5" t="str">
        <f>VLOOKUP(M1383,Vlookups!G:I,2,FALSE)</f>
        <v>INSTRUCTIONAL MATERIALS</v>
      </c>
      <c r="O1383" s="5" t="str">
        <f>VLOOKUP(M1383,Vlookups!G:I,3,FALSE)</f>
        <v>DSASS</v>
      </c>
      <c r="P1383" s="6">
        <f t="shared" si="463"/>
        <v>500</v>
      </c>
      <c r="Q1383" s="6">
        <f t="shared" si="464"/>
        <v>0</v>
      </c>
      <c r="R1383" s="6">
        <f t="shared" si="465"/>
        <v>465.49</v>
      </c>
      <c r="S1383" s="6">
        <f t="shared" si="466"/>
        <v>0</v>
      </c>
      <c r="T1383" s="6">
        <f t="shared" si="467"/>
        <v>-500</v>
      </c>
      <c r="U1383" t="s">
        <v>1426</v>
      </c>
      <c r="V1383" t="s">
        <v>54</v>
      </c>
      <c r="W1383" s="2">
        <v>500</v>
      </c>
      <c r="X1383" s="2">
        <v>0</v>
      </c>
      <c r="Y1383" s="2">
        <v>465.49</v>
      </c>
      <c r="Z1383" s="2">
        <v>34.51</v>
      </c>
      <c r="AA1383" s="2">
        <v>0</v>
      </c>
      <c r="AB1383" s="3">
        <v>-500</v>
      </c>
    </row>
    <row r="1384" spans="1:28">
      <c r="A1384" s="5" t="str">
        <f t="shared" si="454"/>
        <v>420</v>
      </c>
      <c r="B1384" s="5" t="str">
        <f>VLOOKUP(A1384,Vlookups!O:P,2,FALSE)</f>
        <v>LOCAL</v>
      </c>
      <c r="C1384" s="5" t="str">
        <f t="shared" si="455"/>
        <v>E</v>
      </c>
      <c r="D1384" s="5" t="str">
        <f t="shared" si="456"/>
        <v>11</v>
      </c>
      <c r="E1384" s="5" t="str">
        <f t="shared" si="457"/>
        <v>63--</v>
      </c>
      <c r="F1384" s="5" t="str">
        <f>VLOOKUP(E1384,Vlookups!K:M,3,FALSE)</f>
        <v>Op Exp</v>
      </c>
      <c r="G1384" s="5" t="str">
        <f t="shared" si="458"/>
        <v>6399</v>
      </c>
      <c r="H1384" s="5" t="str">
        <f t="shared" si="459"/>
        <v>GENERAL SUPPLIES</v>
      </c>
      <c r="I1384" s="5" t="str">
        <f t="shared" si="460"/>
        <v>006</v>
      </c>
      <c r="J1384" s="5" t="str">
        <f>VLOOKUP(I1384,Vlookups!A:D,2,FALSE)</f>
        <v>ARLINGTON HIGH SCHOOL</v>
      </c>
      <c r="K1384" s="5" t="str">
        <f>VLOOKUP(I1384,Vlookups!A:D,3,FALSE)</f>
        <v>ARLINGTON HS</v>
      </c>
      <c r="L1384" s="5" t="str">
        <f t="shared" si="461"/>
        <v>22</v>
      </c>
      <c r="M1384" s="5" t="str">
        <f t="shared" si="462"/>
        <v>939</v>
      </c>
      <c r="N1384" s="5" t="str">
        <f>VLOOKUP(M1384,Vlookups!G:I,2,FALSE)</f>
        <v>INSTRUCTIONAL MATERIALS</v>
      </c>
      <c r="O1384" s="5" t="str">
        <f>VLOOKUP(M1384,Vlookups!G:I,3,FALSE)</f>
        <v>DSASS</v>
      </c>
      <c r="P1384" s="6">
        <f t="shared" si="463"/>
        <v>6900</v>
      </c>
      <c r="Q1384" s="6">
        <f t="shared" si="464"/>
        <v>0</v>
      </c>
      <c r="R1384" s="6">
        <f t="shared" si="465"/>
        <v>871.22</v>
      </c>
      <c r="S1384" s="6">
        <f t="shared" si="466"/>
        <v>0</v>
      </c>
      <c r="T1384" s="6">
        <f t="shared" si="467"/>
        <v>-6900</v>
      </c>
      <c r="U1384" t="s">
        <v>1427</v>
      </c>
      <c r="V1384" t="s">
        <v>54</v>
      </c>
      <c r="W1384" s="2">
        <v>6900</v>
      </c>
      <c r="X1384" s="2">
        <v>0</v>
      </c>
      <c r="Y1384" s="2">
        <v>871.22</v>
      </c>
      <c r="Z1384" s="2">
        <v>6028.78</v>
      </c>
      <c r="AA1384" s="2">
        <v>0</v>
      </c>
      <c r="AB1384" s="3">
        <v>-6900</v>
      </c>
    </row>
    <row r="1385" spans="1:28">
      <c r="A1385" s="5" t="str">
        <f t="shared" si="454"/>
        <v>420</v>
      </c>
      <c r="B1385" s="5" t="str">
        <f>VLOOKUP(A1385,Vlookups!O:P,2,FALSE)</f>
        <v>LOCAL</v>
      </c>
      <c r="C1385" s="5" t="str">
        <f t="shared" si="455"/>
        <v>E</v>
      </c>
      <c r="D1385" s="5" t="str">
        <f t="shared" si="456"/>
        <v>11</v>
      </c>
      <c r="E1385" s="5" t="str">
        <f t="shared" si="457"/>
        <v>63--</v>
      </c>
      <c r="F1385" s="5" t="str">
        <f>VLOOKUP(E1385,Vlookups!K:M,3,FALSE)</f>
        <v>Op Exp</v>
      </c>
      <c r="G1385" s="5" t="str">
        <f t="shared" si="458"/>
        <v>6399</v>
      </c>
      <c r="H1385" s="5" t="str">
        <f t="shared" si="459"/>
        <v>GENERAL SUPPLIES</v>
      </c>
      <c r="I1385" s="5" t="str">
        <f t="shared" si="460"/>
        <v>006</v>
      </c>
      <c r="J1385" s="5" t="str">
        <f>VLOOKUP(I1385,Vlookups!A:D,2,FALSE)</f>
        <v>ARLINGTON HIGH SCHOOL</v>
      </c>
      <c r="K1385" s="5" t="str">
        <f>VLOOKUP(I1385,Vlookups!A:D,3,FALSE)</f>
        <v>ARLINGTON HS</v>
      </c>
      <c r="L1385" s="5" t="str">
        <f t="shared" si="461"/>
        <v>23</v>
      </c>
      <c r="M1385" s="5" t="str">
        <f t="shared" si="462"/>
        <v>850</v>
      </c>
      <c r="N1385" s="5" t="str">
        <f>VLOOKUP(M1385,Vlookups!G:I,2,FALSE)</f>
        <v>DEPUTY SUPT ACADEMICS/STU SERV</v>
      </c>
      <c r="O1385" s="5" t="str">
        <f>VLOOKUP(M1385,Vlookups!G:I,3,FALSE)</f>
        <v>DSASS</v>
      </c>
      <c r="P1385" s="6">
        <f t="shared" si="463"/>
        <v>0</v>
      </c>
      <c r="Q1385" s="6">
        <f t="shared" si="464"/>
        <v>0</v>
      </c>
      <c r="R1385" s="6">
        <f t="shared" si="465"/>
        <v>13.77</v>
      </c>
      <c r="S1385" s="6">
        <f t="shared" si="466"/>
        <v>800</v>
      </c>
      <c r="T1385" s="6">
        <f t="shared" si="467"/>
        <v>800</v>
      </c>
      <c r="U1385" t="s">
        <v>1428</v>
      </c>
      <c r="V1385" t="s">
        <v>54</v>
      </c>
      <c r="W1385" s="2">
        <v>0</v>
      </c>
      <c r="X1385" s="2">
        <v>0</v>
      </c>
      <c r="Y1385" s="2">
        <v>13.77</v>
      </c>
      <c r="Z1385" s="3">
        <v>-13.77</v>
      </c>
      <c r="AA1385" s="2">
        <v>800</v>
      </c>
      <c r="AB1385" s="2">
        <v>800</v>
      </c>
    </row>
    <row r="1386" spans="1:28">
      <c r="A1386" s="5" t="str">
        <f t="shared" ref="A1386:A1449" si="468">LEFT(U1386,3)</f>
        <v>420</v>
      </c>
      <c r="B1386" s="5" t="str">
        <f>VLOOKUP(A1386,Vlookups!O:P,2,FALSE)</f>
        <v>LOCAL</v>
      </c>
      <c r="C1386" s="5" t="str">
        <f t="shared" ref="C1386:C1449" si="469">RIGHT(LEFT(U1386,5),1)</f>
        <v>E</v>
      </c>
      <c r="D1386" s="5" t="str">
        <f t="shared" ref="D1386:D1449" si="470">RIGHT(LEFT(U1386,8),2)</f>
        <v>11</v>
      </c>
      <c r="E1386" s="5" t="str">
        <f t="shared" ref="E1386:E1449" si="471">CONCATENATE(LEFT(G1386,2),"--")</f>
        <v>63--</v>
      </c>
      <c r="F1386" s="5" t="str">
        <f>VLOOKUP(E1386,Vlookups!K:M,3,FALSE)</f>
        <v>Op Exp</v>
      </c>
      <c r="G1386" s="5" t="str">
        <f t="shared" ref="G1386:G1449" si="472">MID(U1386,10,4)</f>
        <v>6399</v>
      </c>
      <c r="H1386" s="5" t="str">
        <f t="shared" ref="H1386:H1449" si="473">V1386</f>
        <v>GENERAL SUPPLIES</v>
      </c>
      <c r="I1386" s="5" t="str">
        <f t="shared" ref="I1386:I1449" si="474">LEFT(RIGHT(U1386,12),3)</f>
        <v>007</v>
      </c>
      <c r="J1386" s="5" t="str">
        <f>VLOOKUP(I1386,Vlookups!A:D,2,FALSE)</f>
        <v>KELLER ELEMENTARY SCHOOL</v>
      </c>
      <c r="K1386" s="5" t="str">
        <f>VLOOKUP(I1386,Vlookups!A:D,3,FALSE)</f>
        <v>KELLER K8</v>
      </c>
      <c r="L1386" s="5" t="str">
        <f t="shared" ref="L1386:L1449" si="475">LEFT(RIGHT(U1386,6),2)</f>
        <v>11</v>
      </c>
      <c r="M1386" s="5" t="str">
        <f t="shared" ref="M1386:M1449" si="476">RIGHT(U1386,3)</f>
        <v>850</v>
      </c>
      <c r="N1386" s="5" t="str">
        <f>VLOOKUP(M1386,Vlookups!G:I,2,FALSE)</f>
        <v>DEPUTY SUPT ACADEMICS/STU SERV</v>
      </c>
      <c r="O1386" s="5" t="str">
        <f>VLOOKUP(M1386,Vlookups!G:I,3,FALSE)</f>
        <v>DSASS</v>
      </c>
      <c r="P1386" s="6">
        <f t="shared" ref="P1386:P1449" si="477">W1386</f>
        <v>11242.19</v>
      </c>
      <c r="Q1386" s="6">
        <f t="shared" ref="Q1386:Q1449" si="478">X1386</f>
        <v>242.39</v>
      </c>
      <c r="R1386" s="6">
        <f t="shared" ref="R1386:R1449" si="479">Y1386</f>
        <v>10778.47</v>
      </c>
      <c r="S1386" s="6">
        <f t="shared" ref="S1386:S1449" si="480">AA1386</f>
        <v>0</v>
      </c>
      <c r="T1386" s="6">
        <f t="shared" ref="T1386:T1449" si="481">AB1386</f>
        <v>-11242.19</v>
      </c>
      <c r="U1386" t="s">
        <v>1429</v>
      </c>
      <c r="V1386" t="s">
        <v>54</v>
      </c>
      <c r="W1386" s="2">
        <v>11242.19</v>
      </c>
      <c r="X1386" s="2">
        <v>242.39</v>
      </c>
      <c r="Y1386" s="2">
        <v>10778.47</v>
      </c>
      <c r="Z1386" s="2">
        <v>221.33</v>
      </c>
      <c r="AA1386" s="2">
        <v>0</v>
      </c>
      <c r="AB1386" s="3">
        <v>-11242.19</v>
      </c>
    </row>
    <row r="1387" spans="1:28">
      <c r="A1387" s="5" t="str">
        <f t="shared" si="468"/>
        <v>420</v>
      </c>
      <c r="B1387" s="5" t="str">
        <f>VLOOKUP(A1387,Vlookups!O:P,2,FALSE)</f>
        <v>LOCAL</v>
      </c>
      <c r="C1387" s="5" t="str">
        <f t="shared" si="469"/>
        <v>E</v>
      </c>
      <c r="D1387" s="5" t="str">
        <f t="shared" si="470"/>
        <v>11</v>
      </c>
      <c r="E1387" s="5" t="str">
        <f t="shared" si="471"/>
        <v>63--</v>
      </c>
      <c r="F1387" s="5" t="str">
        <f>VLOOKUP(E1387,Vlookups!K:M,3,FALSE)</f>
        <v>Op Exp</v>
      </c>
      <c r="G1387" s="5" t="str">
        <f t="shared" si="472"/>
        <v>6399</v>
      </c>
      <c r="H1387" s="5" t="str">
        <f t="shared" si="473"/>
        <v>GENERAL SUPPLIES</v>
      </c>
      <c r="I1387" s="5" t="str">
        <f t="shared" si="474"/>
        <v>007</v>
      </c>
      <c r="J1387" s="5" t="str">
        <f>VLOOKUP(I1387,Vlookups!A:D,2,FALSE)</f>
        <v>KELLER ELEMENTARY SCHOOL</v>
      </c>
      <c r="K1387" s="5" t="str">
        <f>VLOOKUP(I1387,Vlookups!A:D,3,FALSE)</f>
        <v>KELLER K8</v>
      </c>
      <c r="L1387" s="5" t="str">
        <f t="shared" si="475"/>
        <v>11</v>
      </c>
      <c r="M1387" s="5" t="str">
        <f t="shared" si="476"/>
        <v>858</v>
      </c>
      <c r="N1387" s="5" t="str">
        <f>VLOOKUP(M1387,Vlookups!G:I,2,FALSE)</f>
        <v>FINE ARTS</v>
      </c>
      <c r="O1387" s="5" t="str">
        <f>VLOOKUP(M1387,Vlookups!G:I,3,FALSE)</f>
        <v>DSASS</v>
      </c>
      <c r="P1387" s="6">
        <f t="shared" si="477"/>
        <v>2750</v>
      </c>
      <c r="Q1387" s="6">
        <f t="shared" si="478"/>
        <v>12.57</v>
      </c>
      <c r="R1387" s="6">
        <f t="shared" si="479"/>
        <v>2093.08</v>
      </c>
      <c r="S1387" s="6">
        <f t="shared" si="480"/>
        <v>2200</v>
      </c>
      <c r="T1387" s="6">
        <f t="shared" si="481"/>
        <v>-550</v>
      </c>
      <c r="U1387" t="s">
        <v>1430</v>
      </c>
      <c r="V1387" t="s">
        <v>54</v>
      </c>
      <c r="W1387" s="2">
        <v>2750</v>
      </c>
      <c r="X1387" s="2">
        <v>12.57</v>
      </c>
      <c r="Y1387" s="2">
        <v>2093.08</v>
      </c>
      <c r="Z1387" s="2">
        <v>644.35</v>
      </c>
      <c r="AA1387" s="2">
        <v>2200</v>
      </c>
      <c r="AB1387" s="3">
        <v>-550</v>
      </c>
    </row>
    <row r="1388" spans="1:28">
      <c r="A1388" s="5" t="str">
        <f t="shared" si="468"/>
        <v>420</v>
      </c>
      <c r="B1388" s="5" t="str">
        <f>VLOOKUP(A1388,Vlookups!O:P,2,FALSE)</f>
        <v>LOCAL</v>
      </c>
      <c r="C1388" s="5" t="str">
        <f t="shared" si="469"/>
        <v>E</v>
      </c>
      <c r="D1388" s="5" t="str">
        <f t="shared" si="470"/>
        <v>11</v>
      </c>
      <c r="E1388" s="5" t="str">
        <f t="shared" si="471"/>
        <v>63--</v>
      </c>
      <c r="F1388" s="5" t="str">
        <f>VLOOKUP(E1388,Vlookups!K:M,3,FALSE)</f>
        <v>Op Exp</v>
      </c>
      <c r="G1388" s="5" t="str">
        <f t="shared" si="472"/>
        <v>6399</v>
      </c>
      <c r="H1388" s="5" t="str">
        <f t="shared" si="473"/>
        <v>GENERAL SUPPLIES</v>
      </c>
      <c r="I1388" s="5" t="str">
        <f t="shared" si="474"/>
        <v>007</v>
      </c>
      <c r="J1388" s="5" t="str">
        <f>VLOOKUP(I1388,Vlookups!A:D,2,FALSE)</f>
        <v>KELLER ELEMENTARY SCHOOL</v>
      </c>
      <c r="K1388" s="5" t="str">
        <f>VLOOKUP(I1388,Vlookups!A:D,3,FALSE)</f>
        <v>KELLER K8</v>
      </c>
      <c r="L1388" s="5" t="str">
        <f t="shared" si="475"/>
        <v>11</v>
      </c>
      <c r="M1388" s="5" t="str">
        <f t="shared" si="476"/>
        <v>920</v>
      </c>
      <c r="N1388" s="5" t="str">
        <f>VLOOKUP(M1388,Vlookups!G:I,2,FALSE)</f>
        <v>ATHLETICS</v>
      </c>
      <c r="O1388" s="5" t="str">
        <f>VLOOKUP(M1388,Vlookups!G:I,3,FALSE)</f>
        <v>CSL</v>
      </c>
      <c r="P1388" s="6">
        <f t="shared" si="477"/>
        <v>1725.5</v>
      </c>
      <c r="Q1388" s="6">
        <f t="shared" si="478"/>
        <v>0</v>
      </c>
      <c r="R1388" s="6">
        <f t="shared" si="479"/>
        <v>1725.5</v>
      </c>
      <c r="S1388" s="6">
        <f t="shared" si="480"/>
        <v>0</v>
      </c>
      <c r="T1388" s="6">
        <f t="shared" si="481"/>
        <v>-1725.5</v>
      </c>
      <c r="U1388" t="s">
        <v>1431</v>
      </c>
      <c r="V1388" t="s">
        <v>54</v>
      </c>
      <c r="W1388" s="2">
        <v>1725.5</v>
      </c>
      <c r="X1388" s="2">
        <v>0</v>
      </c>
      <c r="Y1388" s="2">
        <v>1725.5</v>
      </c>
      <c r="Z1388" s="2">
        <v>0</v>
      </c>
      <c r="AA1388" s="2">
        <v>0</v>
      </c>
      <c r="AB1388" s="3">
        <v>-1725.5</v>
      </c>
    </row>
    <row r="1389" spans="1:28">
      <c r="A1389" s="5" t="str">
        <f t="shared" si="468"/>
        <v>420</v>
      </c>
      <c r="B1389" s="5" t="str">
        <f>VLOOKUP(A1389,Vlookups!O:P,2,FALSE)</f>
        <v>LOCAL</v>
      </c>
      <c r="C1389" s="5" t="str">
        <f t="shared" si="469"/>
        <v>E</v>
      </c>
      <c r="D1389" s="5" t="str">
        <f t="shared" si="470"/>
        <v>11</v>
      </c>
      <c r="E1389" s="5" t="str">
        <f t="shared" si="471"/>
        <v>63--</v>
      </c>
      <c r="F1389" s="5" t="str">
        <f>VLOOKUP(E1389,Vlookups!K:M,3,FALSE)</f>
        <v>Op Exp</v>
      </c>
      <c r="G1389" s="5" t="str">
        <f t="shared" si="472"/>
        <v>6399</v>
      </c>
      <c r="H1389" s="5" t="str">
        <f t="shared" si="473"/>
        <v>GENERAL SUPPLIES</v>
      </c>
      <c r="I1389" s="5" t="str">
        <f t="shared" si="474"/>
        <v>007</v>
      </c>
      <c r="J1389" s="5" t="str">
        <f>VLOOKUP(I1389,Vlookups!A:D,2,FALSE)</f>
        <v>KELLER ELEMENTARY SCHOOL</v>
      </c>
      <c r="K1389" s="5" t="str">
        <f>VLOOKUP(I1389,Vlookups!A:D,3,FALSE)</f>
        <v>KELLER K8</v>
      </c>
      <c r="L1389" s="5" t="str">
        <f t="shared" si="475"/>
        <v>11</v>
      </c>
      <c r="M1389" s="5" t="str">
        <f t="shared" si="476"/>
        <v>939</v>
      </c>
      <c r="N1389" s="5" t="str">
        <f>VLOOKUP(M1389,Vlookups!G:I,2,FALSE)</f>
        <v>INSTRUCTIONAL MATERIALS</v>
      </c>
      <c r="O1389" s="5" t="str">
        <f>VLOOKUP(M1389,Vlookups!G:I,3,FALSE)</f>
        <v>DSASS</v>
      </c>
      <c r="P1389" s="6">
        <f t="shared" si="477"/>
        <v>11399</v>
      </c>
      <c r="Q1389" s="6">
        <f t="shared" si="478"/>
        <v>920.71</v>
      </c>
      <c r="R1389" s="6">
        <f t="shared" si="479"/>
        <v>3949.35</v>
      </c>
      <c r="S1389" s="6">
        <f t="shared" si="480"/>
        <v>1400</v>
      </c>
      <c r="T1389" s="6">
        <f t="shared" si="481"/>
        <v>-9999</v>
      </c>
      <c r="U1389" t="s">
        <v>1432</v>
      </c>
      <c r="V1389" t="s">
        <v>54</v>
      </c>
      <c r="W1389" s="2">
        <v>11399</v>
      </c>
      <c r="X1389" s="2">
        <v>920.71</v>
      </c>
      <c r="Y1389" s="2">
        <v>3949.35</v>
      </c>
      <c r="Z1389" s="2">
        <v>6528.94</v>
      </c>
      <c r="AA1389" s="2">
        <v>1400</v>
      </c>
      <c r="AB1389" s="3">
        <v>-9999</v>
      </c>
    </row>
    <row r="1390" spans="1:28">
      <c r="A1390" s="5" t="str">
        <f t="shared" si="468"/>
        <v>420</v>
      </c>
      <c r="B1390" s="5" t="str">
        <f>VLOOKUP(A1390,Vlookups!O:P,2,FALSE)</f>
        <v>LOCAL</v>
      </c>
      <c r="C1390" s="5" t="str">
        <f t="shared" si="469"/>
        <v>E</v>
      </c>
      <c r="D1390" s="5" t="str">
        <f t="shared" si="470"/>
        <v>11</v>
      </c>
      <c r="E1390" s="5" t="str">
        <f t="shared" si="471"/>
        <v>63--</v>
      </c>
      <c r="F1390" s="5" t="str">
        <f>VLOOKUP(E1390,Vlookups!K:M,3,FALSE)</f>
        <v>Op Exp</v>
      </c>
      <c r="G1390" s="5" t="str">
        <f t="shared" si="472"/>
        <v>6399</v>
      </c>
      <c r="H1390" s="5" t="str">
        <f t="shared" si="473"/>
        <v>GENERAL SUPPLIES</v>
      </c>
      <c r="I1390" s="5" t="str">
        <f t="shared" si="474"/>
        <v>007</v>
      </c>
      <c r="J1390" s="5" t="str">
        <f>VLOOKUP(I1390,Vlookups!A:D,2,FALSE)</f>
        <v>KELLER ELEMENTARY SCHOOL</v>
      </c>
      <c r="K1390" s="5" t="str">
        <f>VLOOKUP(I1390,Vlookups!A:D,3,FALSE)</f>
        <v>KELLER K8</v>
      </c>
      <c r="L1390" s="5" t="str">
        <f t="shared" si="475"/>
        <v>23</v>
      </c>
      <c r="M1390" s="5" t="str">
        <f t="shared" si="476"/>
        <v>850</v>
      </c>
      <c r="N1390" s="5" t="str">
        <f>VLOOKUP(M1390,Vlookups!G:I,2,FALSE)</f>
        <v>DEPUTY SUPT ACADEMICS/STU SERV</v>
      </c>
      <c r="O1390" s="5" t="str">
        <f>VLOOKUP(M1390,Vlookups!G:I,3,FALSE)</f>
        <v>DSASS</v>
      </c>
      <c r="P1390" s="6">
        <f t="shared" si="477"/>
        <v>0</v>
      </c>
      <c r="Q1390" s="6">
        <f t="shared" si="478"/>
        <v>0</v>
      </c>
      <c r="R1390" s="6">
        <f t="shared" si="479"/>
        <v>0</v>
      </c>
      <c r="S1390" s="6">
        <f t="shared" si="480"/>
        <v>800</v>
      </c>
      <c r="T1390" s="6">
        <f t="shared" si="481"/>
        <v>800</v>
      </c>
      <c r="U1390" t="s">
        <v>1433</v>
      </c>
      <c r="V1390" t="s">
        <v>54</v>
      </c>
      <c r="W1390" s="2">
        <v>0</v>
      </c>
      <c r="X1390" s="2">
        <v>0</v>
      </c>
      <c r="Y1390" s="2">
        <v>0</v>
      </c>
      <c r="Z1390" s="2">
        <v>0</v>
      </c>
      <c r="AA1390" s="2">
        <v>800</v>
      </c>
      <c r="AB1390" s="2">
        <v>800</v>
      </c>
    </row>
    <row r="1391" spans="1:28">
      <c r="A1391" s="5" t="str">
        <f t="shared" si="468"/>
        <v>420</v>
      </c>
      <c r="B1391" s="5" t="str">
        <f>VLOOKUP(A1391,Vlookups!O:P,2,FALSE)</f>
        <v>LOCAL</v>
      </c>
      <c r="C1391" s="5" t="str">
        <f t="shared" si="469"/>
        <v>E</v>
      </c>
      <c r="D1391" s="5" t="str">
        <f t="shared" si="470"/>
        <v>11</v>
      </c>
      <c r="E1391" s="5" t="str">
        <f t="shared" si="471"/>
        <v>63--</v>
      </c>
      <c r="F1391" s="5" t="str">
        <f>VLOOKUP(E1391,Vlookups!K:M,3,FALSE)</f>
        <v>Op Exp</v>
      </c>
      <c r="G1391" s="5" t="str">
        <f t="shared" si="472"/>
        <v>6399</v>
      </c>
      <c r="H1391" s="5" t="str">
        <f t="shared" si="473"/>
        <v>GENERAL SUPPLIES</v>
      </c>
      <c r="I1391" s="5" t="str">
        <f t="shared" si="474"/>
        <v>008</v>
      </c>
      <c r="J1391" s="5" t="str">
        <f>VLOOKUP(I1391,Vlookups!A:D,2,FALSE)</f>
        <v>KELLER MIDDLE SCHOOL</v>
      </c>
      <c r="K1391" s="5" t="str">
        <f>VLOOKUP(I1391,Vlookups!A:D,3,FALSE)</f>
        <v>KELLER K8</v>
      </c>
      <c r="L1391" s="5" t="str">
        <f t="shared" si="475"/>
        <v>11</v>
      </c>
      <c r="M1391" s="5" t="str">
        <f t="shared" si="476"/>
        <v>850</v>
      </c>
      <c r="N1391" s="5" t="str">
        <f>VLOOKUP(M1391,Vlookups!G:I,2,FALSE)</f>
        <v>DEPUTY SUPT ACADEMICS/STU SERV</v>
      </c>
      <c r="O1391" s="5" t="str">
        <f>VLOOKUP(M1391,Vlookups!G:I,3,FALSE)</f>
        <v>DSASS</v>
      </c>
      <c r="P1391" s="6">
        <f t="shared" si="477"/>
        <v>5110.74</v>
      </c>
      <c r="Q1391" s="6">
        <f t="shared" si="478"/>
        <v>119.39</v>
      </c>
      <c r="R1391" s="6">
        <f t="shared" si="479"/>
        <v>5212.68</v>
      </c>
      <c r="S1391" s="6">
        <f t="shared" si="480"/>
        <v>0</v>
      </c>
      <c r="T1391" s="6">
        <f t="shared" si="481"/>
        <v>-5110.74</v>
      </c>
      <c r="U1391" t="s">
        <v>1434</v>
      </c>
      <c r="V1391" t="s">
        <v>54</v>
      </c>
      <c r="W1391" s="2">
        <v>5110.74</v>
      </c>
      <c r="X1391" s="2">
        <v>119.39</v>
      </c>
      <c r="Y1391" s="2">
        <v>5212.68</v>
      </c>
      <c r="Z1391" s="3">
        <v>-221.33</v>
      </c>
      <c r="AA1391" s="2">
        <v>0</v>
      </c>
      <c r="AB1391" s="3">
        <v>-5110.74</v>
      </c>
    </row>
    <row r="1392" spans="1:28">
      <c r="A1392" s="5" t="str">
        <f t="shared" si="468"/>
        <v>420</v>
      </c>
      <c r="B1392" s="5" t="str">
        <f>VLOOKUP(A1392,Vlookups!O:P,2,FALSE)</f>
        <v>LOCAL</v>
      </c>
      <c r="C1392" s="5" t="str">
        <f t="shared" si="469"/>
        <v>E</v>
      </c>
      <c r="D1392" s="5" t="str">
        <f t="shared" si="470"/>
        <v>11</v>
      </c>
      <c r="E1392" s="5" t="str">
        <f t="shared" si="471"/>
        <v>63--</v>
      </c>
      <c r="F1392" s="5" t="str">
        <f>VLOOKUP(E1392,Vlookups!K:M,3,FALSE)</f>
        <v>Op Exp</v>
      </c>
      <c r="G1392" s="5" t="str">
        <f t="shared" si="472"/>
        <v>6399</v>
      </c>
      <c r="H1392" s="5" t="str">
        <f t="shared" si="473"/>
        <v>GENERAL SUPPLIES</v>
      </c>
      <c r="I1392" s="5" t="str">
        <f t="shared" si="474"/>
        <v>008</v>
      </c>
      <c r="J1392" s="5" t="str">
        <f>VLOOKUP(I1392,Vlookups!A:D,2,FALSE)</f>
        <v>KELLER MIDDLE SCHOOL</v>
      </c>
      <c r="K1392" s="5" t="str">
        <f>VLOOKUP(I1392,Vlookups!A:D,3,FALSE)</f>
        <v>KELLER K8</v>
      </c>
      <c r="L1392" s="5" t="str">
        <f t="shared" si="475"/>
        <v>11</v>
      </c>
      <c r="M1392" s="5" t="str">
        <f t="shared" si="476"/>
        <v>858</v>
      </c>
      <c r="N1392" s="5" t="str">
        <f>VLOOKUP(M1392,Vlookups!G:I,2,FALSE)</f>
        <v>FINE ARTS</v>
      </c>
      <c r="O1392" s="5" t="str">
        <f>VLOOKUP(M1392,Vlookups!G:I,3,FALSE)</f>
        <v>DSASS</v>
      </c>
      <c r="P1392" s="6">
        <f t="shared" si="477"/>
        <v>8250</v>
      </c>
      <c r="Q1392" s="6">
        <f t="shared" si="478"/>
        <v>800.58</v>
      </c>
      <c r="R1392" s="6">
        <f t="shared" si="479"/>
        <v>4310.82</v>
      </c>
      <c r="S1392" s="6">
        <f t="shared" si="480"/>
        <v>4400</v>
      </c>
      <c r="T1392" s="6">
        <f t="shared" si="481"/>
        <v>-3850</v>
      </c>
      <c r="U1392" t="s">
        <v>1435</v>
      </c>
      <c r="V1392" t="s">
        <v>54</v>
      </c>
      <c r="W1392" s="2">
        <v>8250</v>
      </c>
      <c r="X1392" s="2">
        <v>800.58</v>
      </c>
      <c r="Y1392" s="2">
        <v>4310.82</v>
      </c>
      <c r="Z1392" s="2">
        <v>3132.15</v>
      </c>
      <c r="AA1392" s="2">
        <v>4400</v>
      </c>
      <c r="AB1392" s="3">
        <v>-3850</v>
      </c>
    </row>
    <row r="1393" spans="1:28">
      <c r="A1393" s="5" t="str">
        <f t="shared" si="468"/>
        <v>420</v>
      </c>
      <c r="B1393" s="5" t="str">
        <f>VLOOKUP(A1393,Vlookups!O:P,2,FALSE)</f>
        <v>LOCAL</v>
      </c>
      <c r="C1393" s="5" t="str">
        <f t="shared" si="469"/>
        <v>E</v>
      </c>
      <c r="D1393" s="5" t="str">
        <f t="shared" si="470"/>
        <v>11</v>
      </c>
      <c r="E1393" s="5" t="str">
        <f t="shared" si="471"/>
        <v>63--</v>
      </c>
      <c r="F1393" s="5" t="str">
        <f>VLOOKUP(E1393,Vlookups!K:M,3,FALSE)</f>
        <v>Op Exp</v>
      </c>
      <c r="G1393" s="5" t="str">
        <f t="shared" si="472"/>
        <v>6399</v>
      </c>
      <c r="H1393" s="5" t="str">
        <f t="shared" si="473"/>
        <v>GENERAL SUPPLIES</v>
      </c>
      <c r="I1393" s="5" t="str">
        <f t="shared" si="474"/>
        <v>008</v>
      </c>
      <c r="J1393" s="5" t="str">
        <f>VLOOKUP(I1393,Vlookups!A:D,2,FALSE)</f>
        <v>KELLER MIDDLE SCHOOL</v>
      </c>
      <c r="K1393" s="5" t="str">
        <f>VLOOKUP(I1393,Vlookups!A:D,3,FALSE)</f>
        <v>KELLER K8</v>
      </c>
      <c r="L1393" s="5" t="str">
        <f t="shared" si="475"/>
        <v>11</v>
      </c>
      <c r="M1393" s="5" t="str">
        <f t="shared" si="476"/>
        <v>920</v>
      </c>
      <c r="N1393" s="5" t="str">
        <f>VLOOKUP(M1393,Vlookups!G:I,2,FALSE)</f>
        <v>ATHLETICS</v>
      </c>
      <c r="O1393" s="5" t="str">
        <f>VLOOKUP(M1393,Vlookups!G:I,3,FALSE)</f>
        <v>CSL</v>
      </c>
      <c r="P1393" s="6">
        <f t="shared" si="477"/>
        <v>1725.5</v>
      </c>
      <c r="Q1393" s="6">
        <f t="shared" si="478"/>
        <v>0</v>
      </c>
      <c r="R1393" s="6">
        <f t="shared" si="479"/>
        <v>1725.5</v>
      </c>
      <c r="S1393" s="6">
        <f t="shared" si="480"/>
        <v>0</v>
      </c>
      <c r="T1393" s="6">
        <f t="shared" si="481"/>
        <v>-1725.5</v>
      </c>
      <c r="U1393" t="s">
        <v>1436</v>
      </c>
      <c r="V1393" t="s">
        <v>54</v>
      </c>
      <c r="W1393" s="2">
        <v>1725.5</v>
      </c>
      <c r="X1393" s="2">
        <v>0</v>
      </c>
      <c r="Y1393" s="2">
        <v>1725.5</v>
      </c>
      <c r="Z1393" s="2">
        <v>0</v>
      </c>
      <c r="AA1393" s="2">
        <v>0</v>
      </c>
      <c r="AB1393" s="3">
        <v>-1725.5</v>
      </c>
    </row>
    <row r="1394" spans="1:28">
      <c r="A1394" s="5" t="str">
        <f t="shared" si="468"/>
        <v>420</v>
      </c>
      <c r="B1394" s="5" t="str">
        <f>VLOOKUP(A1394,Vlookups!O:P,2,FALSE)</f>
        <v>LOCAL</v>
      </c>
      <c r="C1394" s="5" t="str">
        <f t="shared" si="469"/>
        <v>E</v>
      </c>
      <c r="D1394" s="5" t="str">
        <f t="shared" si="470"/>
        <v>11</v>
      </c>
      <c r="E1394" s="5" t="str">
        <f t="shared" si="471"/>
        <v>63--</v>
      </c>
      <c r="F1394" s="5" t="str">
        <f>VLOOKUP(E1394,Vlookups!K:M,3,FALSE)</f>
        <v>Op Exp</v>
      </c>
      <c r="G1394" s="5" t="str">
        <f t="shared" si="472"/>
        <v>6399</v>
      </c>
      <c r="H1394" s="5" t="str">
        <f t="shared" si="473"/>
        <v>GENERAL SUPPLIES</v>
      </c>
      <c r="I1394" s="5" t="str">
        <f t="shared" si="474"/>
        <v>008</v>
      </c>
      <c r="J1394" s="5" t="str">
        <f>VLOOKUP(I1394,Vlookups!A:D,2,FALSE)</f>
        <v>KELLER MIDDLE SCHOOL</v>
      </c>
      <c r="K1394" s="5" t="str">
        <f>VLOOKUP(I1394,Vlookups!A:D,3,FALSE)</f>
        <v>KELLER K8</v>
      </c>
      <c r="L1394" s="5" t="str">
        <f t="shared" si="475"/>
        <v>11</v>
      </c>
      <c r="M1394" s="5" t="str">
        <f t="shared" si="476"/>
        <v>939</v>
      </c>
      <c r="N1394" s="5" t="str">
        <f>VLOOKUP(M1394,Vlookups!G:I,2,FALSE)</f>
        <v>INSTRUCTIONAL MATERIALS</v>
      </c>
      <c r="O1394" s="5" t="str">
        <f>VLOOKUP(M1394,Vlookups!G:I,3,FALSE)</f>
        <v>DSASS</v>
      </c>
      <c r="P1394" s="6">
        <f t="shared" si="477"/>
        <v>29803.79</v>
      </c>
      <c r="Q1394" s="6">
        <f t="shared" si="478"/>
        <v>191.51</v>
      </c>
      <c r="R1394" s="6">
        <f t="shared" si="479"/>
        <v>26135.38</v>
      </c>
      <c r="S1394" s="6">
        <f t="shared" si="480"/>
        <v>1580</v>
      </c>
      <c r="T1394" s="6">
        <f t="shared" si="481"/>
        <v>-28223.79</v>
      </c>
      <c r="U1394" t="s">
        <v>1437</v>
      </c>
      <c r="V1394" t="s">
        <v>54</v>
      </c>
      <c r="W1394" s="2">
        <v>29803.79</v>
      </c>
      <c r="X1394" s="2">
        <v>191.51</v>
      </c>
      <c r="Y1394" s="2">
        <v>26135.38</v>
      </c>
      <c r="Z1394" s="2">
        <v>3476.9</v>
      </c>
      <c r="AA1394" s="2">
        <v>1580</v>
      </c>
      <c r="AB1394" s="3">
        <v>-28223.79</v>
      </c>
    </row>
    <row r="1395" spans="1:28">
      <c r="A1395" s="5" t="str">
        <f t="shared" si="468"/>
        <v>420</v>
      </c>
      <c r="B1395" s="5" t="str">
        <f>VLOOKUP(A1395,Vlookups!O:P,2,FALSE)</f>
        <v>LOCAL</v>
      </c>
      <c r="C1395" s="5" t="str">
        <f t="shared" si="469"/>
        <v>E</v>
      </c>
      <c r="D1395" s="5" t="str">
        <f t="shared" si="470"/>
        <v>11</v>
      </c>
      <c r="E1395" s="5" t="str">
        <f t="shared" si="471"/>
        <v>63--</v>
      </c>
      <c r="F1395" s="5" t="str">
        <f>VLOOKUP(E1395,Vlookups!K:M,3,FALSE)</f>
        <v>Op Exp</v>
      </c>
      <c r="G1395" s="5" t="str">
        <f t="shared" si="472"/>
        <v>6399</v>
      </c>
      <c r="H1395" s="5" t="str">
        <f t="shared" si="473"/>
        <v>GENERAL SUPPLIES</v>
      </c>
      <c r="I1395" s="5" t="str">
        <f t="shared" si="474"/>
        <v>008</v>
      </c>
      <c r="J1395" s="5" t="str">
        <f>VLOOKUP(I1395,Vlookups!A:D,2,FALSE)</f>
        <v>KELLER MIDDLE SCHOOL</v>
      </c>
      <c r="K1395" s="5" t="str">
        <f>VLOOKUP(I1395,Vlookups!A:D,3,FALSE)</f>
        <v>KELLER K8</v>
      </c>
      <c r="L1395" s="5" t="str">
        <f t="shared" si="475"/>
        <v>21</v>
      </c>
      <c r="M1395" s="5" t="str">
        <f t="shared" si="476"/>
        <v>939</v>
      </c>
      <c r="N1395" s="5" t="str">
        <f>VLOOKUP(M1395,Vlookups!G:I,2,FALSE)</f>
        <v>INSTRUCTIONAL MATERIALS</v>
      </c>
      <c r="O1395" s="5" t="str">
        <f>VLOOKUP(M1395,Vlookups!G:I,3,FALSE)</f>
        <v>DSASS</v>
      </c>
      <c r="P1395" s="6">
        <f t="shared" si="477"/>
        <v>550</v>
      </c>
      <c r="Q1395" s="6">
        <f t="shared" si="478"/>
        <v>180.86</v>
      </c>
      <c r="R1395" s="6">
        <f t="shared" si="479"/>
        <v>362.4</v>
      </c>
      <c r="S1395" s="6">
        <f t="shared" si="480"/>
        <v>0</v>
      </c>
      <c r="T1395" s="6">
        <f t="shared" si="481"/>
        <v>-550</v>
      </c>
      <c r="U1395" t="s">
        <v>1438</v>
      </c>
      <c r="V1395" t="s">
        <v>54</v>
      </c>
      <c r="W1395" s="2">
        <v>550</v>
      </c>
      <c r="X1395" s="2">
        <v>180.86</v>
      </c>
      <c r="Y1395" s="2">
        <v>362.4</v>
      </c>
      <c r="Z1395" s="2">
        <v>6.74</v>
      </c>
      <c r="AA1395" s="2">
        <v>0</v>
      </c>
      <c r="AB1395" s="3">
        <v>-550</v>
      </c>
    </row>
    <row r="1396" spans="1:28">
      <c r="A1396" s="5" t="str">
        <f t="shared" si="468"/>
        <v>420</v>
      </c>
      <c r="B1396" s="5" t="str">
        <f>VLOOKUP(A1396,Vlookups!O:P,2,FALSE)</f>
        <v>LOCAL</v>
      </c>
      <c r="C1396" s="5" t="str">
        <f t="shared" si="469"/>
        <v>E</v>
      </c>
      <c r="D1396" s="5" t="str">
        <f t="shared" si="470"/>
        <v>11</v>
      </c>
      <c r="E1396" s="5" t="str">
        <f t="shared" si="471"/>
        <v>63--</v>
      </c>
      <c r="F1396" s="5" t="str">
        <f>VLOOKUP(E1396,Vlookups!K:M,3,FALSE)</f>
        <v>Op Exp</v>
      </c>
      <c r="G1396" s="5" t="str">
        <f t="shared" si="472"/>
        <v>6399</v>
      </c>
      <c r="H1396" s="5" t="str">
        <f t="shared" si="473"/>
        <v>GENERAL SUPPLIES</v>
      </c>
      <c r="I1396" s="5" t="str">
        <f t="shared" si="474"/>
        <v>008</v>
      </c>
      <c r="J1396" s="5" t="str">
        <f>VLOOKUP(I1396,Vlookups!A:D,2,FALSE)</f>
        <v>KELLER MIDDLE SCHOOL</v>
      </c>
      <c r="K1396" s="5" t="str">
        <f>VLOOKUP(I1396,Vlookups!A:D,3,FALSE)</f>
        <v>KELLER K8</v>
      </c>
      <c r="L1396" s="5" t="str">
        <f t="shared" si="475"/>
        <v>23</v>
      </c>
      <c r="M1396" s="5" t="str">
        <f t="shared" si="476"/>
        <v>850</v>
      </c>
      <c r="N1396" s="5" t="str">
        <f>VLOOKUP(M1396,Vlookups!G:I,2,FALSE)</f>
        <v>DEPUTY SUPT ACADEMICS/STU SERV</v>
      </c>
      <c r="O1396" s="5" t="str">
        <f>VLOOKUP(M1396,Vlookups!G:I,3,FALSE)</f>
        <v>DSASS</v>
      </c>
      <c r="P1396" s="6">
        <f t="shared" si="477"/>
        <v>0</v>
      </c>
      <c r="Q1396" s="6">
        <f t="shared" si="478"/>
        <v>0</v>
      </c>
      <c r="R1396" s="6">
        <f t="shared" si="479"/>
        <v>0</v>
      </c>
      <c r="S1396" s="6">
        <f t="shared" si="480"/>
        <v>800</v>
      </c>
      <c r="T1396" s="6">
        <f t="shared" si="481"/>
        <v>800</v>
      </c>
      <c r="U1396" t="s">
        <v>1439</v>
      </c>
      <c r="V1396" t="s">
        <v>54</v>
      </c>
      <c r="W1396" s="2">
        <v>0</v>
      </c>
      <c r="X1396" s="2">
        <v>0</v>
      </c>
      <c r="Y1396" s="2">
        <v>0</v>
      </c>
      <c r="Z1396" s="2">
        <v>0</v>
      </c>
      <c r="AA1396" s="2">
        <v>800</v>
      </c>
      <c r="AB1396" s="2">
        <v>800</v>
      </c>
    </row>
    <row r="1397" spans="1:28">
      <c r="A1397" s="5" t="str">
        <f t="shared" si="468"/>
        <v>420</v>
      </c>
      <c r="B1397" s="5" t="str">
        <f>VLOOKUP(A1397,Vlookups!O:P,2,FALSE)</f>
        <v>LOCAL</v>
      </c>
      <c r="C1397" s="5" t="str">
        <f t="shared" si="469"/>
        <v>E</v>
      </c>
      <c r="D1397" s="5" t="str">
        <f t="shared" si="470"/>
        <v>11</v>
      </c>
      <c r="E1397" s="5" t="str">
        <f t="shared" si="471"/>
        <v>63--</v>
      </c>
      <c r="F1397" s="5" t="str">
        <f>VLOOKUP(E1397,Vlookups!K:M,3,FALSE)</f>
        <v>Op Exp</v>
      </c>
      <c r="G1397" s="5" t="str">
        <f t="shared" si="472"/>
        <v>6399</v>
      </c>
      <c r="H1397" s="5" t="str">
        <f t="shared" si="473"/>
        <v>GENERAL SUPPLIES</v>
      </c>
      <c r="I1397" s="5" t="str">
        <f t="shared" si="474"/>
        <v>009</v>
      </c>
      <c r="J1397" s="5" t="str">
        <f>VLOOKUP(I1397,Vlookups!A:D,2,FALSE)</f>
        <v>KELLER HIGH SCHOOL</v>
      </c>
      <c r="K1397" s="5" t="str">
        <f>VLOOKUP(I1397,Vlookups!A:D,3,FALSE)</f>
        <v>KELLER HS</v>
      </c>
      <c r="L1397" s="5" t="str">
        <f t="shared" si="475"/>
        <v>11</v>
      </c>
      <c r="M1397" s="5" t="str">
        <f t="shared" si="476"/>
        <v>850</v>
      </c>
      <c r="N1397" s="5" t="str">
        <f>VLOOKUP(M1397,Vlookups!G:I,2,FALSE)</f>
        <v>DEPUTY SUPT ACADEMICS/STU SERV</v>
      </c>
      <c r="O1397" s="5" t="str">
        <f>VLOOKUP(M1397,Vlookups!G:I,3,FALSE)</f>
        <v>DSASS</v>
      </c>
      <c r="P1397" s="6">
        <f t="shared" si="477"/>
        <v>1898.2</v>
      </c>
      <c r="Q1397" s="6">
        <f t="shared" si="478"/>
        <v>197.7</v>
      </c>
      <c r="R1397" s="6">
        <f t="shared" si="479"/>
        <v>1700.5</v>
      </c>
      <c r="S1397" s="6">
        <f t="shared" si="480"/>
        <v>0</v>
      </c>
      <c r="T1397" s="6">
        <f t="shared" si="481"/>
        <v>-1898.2</v>
      </c>
      <c r="U1397" t="s">
        <v>1440</v>
      </c>
      <c r="V1397" t="s">
        <v>54</v>
      </c>
      <c r="W1397" s="2">
        <v>1898.2</v>
      </c>
      <c r="X1397" s="2">
        <v>197.7</v>
      </c>
      <c r="Y1397" s="2">
        <v>1700.5</v>
      </c>
      <c r="Z1397" s="2">
        <v>0</v>
      </c>
      <c r="AA1397" s="2">
        <v>0</v>
      </c>
      <c r="AB1397" s="3">
        <v>-1898.2</v>
      </c>
    </row>
    <row r="1398" spans="1:28">
      <c r="A1398" s="5" t="str">
        <f t="shared" si="468"/>
        <v>420</v>
      </c>
      <c r="B1398" s="5" t="str">
        <f>VLOOKUP(A1398,Vlookups!O:P,2,FALSE)</f>
        <v>LOCAL</v>
      </c>
      <c r="C1398" s="5" t="str">
        <f t="shared" si="469"/>
        <v>E</v>
      </c>
      <c r="D1398" s="5" t="str">
        <f t="shared" si="470"/>
        <v>11</v>
      </c>
      <c r="E1398" s="5" t="str">
        <f t="shared" si="471"/>
        <v>63--</v>
      </c>
      <c r="F1398" s="5" t="str">
        <f>VLOOKUP(E1398,Vlookups!K:M,3,FALSE)</f>
        <v>Op Exp</v>
      </c>
      <c r="G1398" s="5" t="str">
        <f t="shared" si="472"/>
        <v>6399</v>
      </c>
      <c r="H1398" s="5" t="str">
        <f t="shared" si="473"/>
        <v>GENERAL SUPPLIES</v>
      </c>
      <c r="I1398" s="5" t="str">
        <f t="shared" si="474"/>
        <v>009</v>
      </c>
      <c r="J1398" s="5" t="str">
        <f>VLOOKUP(I1398,Vlookups!A:D,2,FALSE)</f>
        <v>KELLER HIGH SCHOOL</v>
      </c>
      <c r="K1398" s="5" t="str">
        <f>VLOOKUP(I1398,Vlookups!A:D,3,FALSE)</f>
        <v>KELLER HS</v>
      </c>
      <c r="L1398" s="5" t="str">
        <f t="shared" si="475"/>
        <v>11</v>
      </c>
      <c r="M1398" s="5" t="str">
        <f t="shared" si="476"/>
        <v>858</v>
      </c>
      <c r="N1398" s="5" t="str">
        <f>VLOOKUP(M1398,Vlookups!G:I,2,FALSE)</f>
        <v>FINE ARTS</v>
      </c>
      <c r="O1398" s="5" t="str">
        <f>VLOOKUP(M1398,Vlookups!G:I,3,FALSE)</f>
        <v>DSASS</v>
      </c>
      <c r="P1398" s="6">
        <f t="shared" si="477"/>
        <v>9161.4500000000007</v>
      </c>
      <c r="Q1398" s="6">
        <f t="shared" si="478"/>
        <v>1382.99</v>
      </c>
      <c r="R1398" s="6">
        <f t="shared" si="479"/>
        <v>7777.64</v>
      </c>
      <c r="S1398" s="6">
        <f t="shared" si="480"/>
        <v>5500</v>
      </c>
      <c r="T1398" s="6">
        <f t="shared" si="481"/>
        <v>-3661.45</v>
      </c>
      <c r="U1398" t="s">
        <v>1441</v>
      </c>
      <c r="V1398" t="s">
        <v>54</v>
      </c>
      <c r="W1398" s="2">
        <v>9161.4500000000007</v>
      </c>
      <c r="X1398" s="2">
        <v>1382.99</v>
      </c>
      <c r="Y1398" s="2">
        <v>7777.64</v>
      </c>
      <c r="Z1398" s="2">
        <v>0.82</v>
      </c>
      <c r="AA1398" s="2">
        <v>5500</v>
      </c>
      <c r="AB1398" s="3">
        <v>-3661.45</v>
      </c>
    </row>
    <row r="1399" spans="1:28">
      <c r="A1399" s="5" t="str">
        <f t="shared" si="468"/>
        <v>420</v>
      </c>
      <c r="B1399" s="5" t="str">
        <f>VLOOKUP(A1399,Vlookups!O:P,2,FALSE)</f>
        <v>LOCAL</v>
      </c>
      <c r="C1399" s="5" t="str">
        <f t="shared" si="469"/>
        <v>E</v>
      </c>
      <c r="D1399" s="5" t="str">
        <f t="shared" si="470"/>
        <v>11</v>
      </c>
      <c r="E1399" s="5" t="str">
        <f t="shared" si="471"/>
        <v>63--</v>
      </c>
      <c r="F1399" s="5" t="str">
        <f>VLOOKUP(E1399,Vlookups!K:M,3,FALSE)</f>
        <v>Op Exp</v>
      </c>
      <c r="G1399" s="5" t="str">
        <f t="shared" si="472"/>
        <v>6399</v>
      </c>
      <c r="H1399" s="5" t="str">
        <f t="shared" si="473"/>
        <v>GENERAL SUPPLIES</v>
      </c>
      <c r="I1399" s="5" t="str">
        <f t="shared" si="474"/>
        <v>009</v>
      </c>
      <c r="J1399" s="5" t="str">
        <f>VLOOKUP(I1399,Vlookups!A:D,2,FALSE)</f>
        <v>KELLER HIGH SCHOOL</v>
      </c>
      <c r="K1399" s="5" t="str">
        <f>VLOOKUP(I1399,Vlookups!A:D,3,FALSE)</f>
        <v>KELLER HS</v>
      </c>
      <c r="L1399" s="5" t="str">
        <f t="shared" si="475"/>
        <v>11</v>
      </c>
      <c r="M1399" s="5" t="str">
        <f t="shared" si="476"/>
        <v>920</v>
      </c>
      <c r="N1399" s="5" t="str">
        <f>VLOOKUP(M1399,Vlookups!G:I,2,FALSE)</f>
        <v>ATHLETICS</v>
      </c>
      <c r="O1399" s="5" t="str">
        <f>VLOOKUP(M1399,Vlookups!G:I,3,FALSE)</f>
        <v>CSL</v>
      </c>
      <c r="P1399" s="6">
        <f t="shared" si="477"/>
        <v>7334.4</v>
      </c>
      <c r="Q1399" s="6">
        <f t="shared" si="478"/>
        <v>760</v>
      </c>
      <c r="R1399" s="6">
        <f t="shared" si="479"/>
        <v>6574.35</v>
      </c>
      <c r="S1399" s="6">
        <f t="shared" si="480"/>
        <v>0</v>
      </c>
      <c r="T1399" s="6">
        <f t="shared" si="481"/>
        <v>-7334.4</v>
      </c>
      <c r="U1399" t="s">
        <v>1442</v>
      </c>
      <c r="V1399" t="s">
        <v>54</v>
      </c>
      <c r="W1399" s="2">
        <v>7334.4</v>
      </c>
      <c r="X1399" s="2">
        <v>760</v>
      </c>
      <c r="Y1399" s="2">
        <v>6574.35</v>
      </c>
      <c r="Z1399" s="2">
        <v>0.05</v>
      </c>
      <c r="AA1399" s="2">
        <v>0</v>
      </c>
      <c r="AB1399" s="3">
        <v>-7334.4</v>
      </c>
    </row>
    <row r="1400" spans="1:28">
      <c r="A1400" s="5" t="str">
        <f t="shared" si="468"/>
        <v>420</v>
      </c>
      <c r="B1400" s="5" t="str">
        <f>VLOOKUP(A1400,Vlookups!O:P,2,FALSE)</f>
        <v>LOCAL</v>
      </c>
      <c r="C1400" s="5" t="str">
        <f t="shared" si="469"/>
        <v>E</v>
      </c>
      <c r="D1400" s="5" t="str">
        <f t="shared" si="470"/>
        <v>11</v>
      </c>
      <c r="E1400" s="5" t="str">
        <f t="shared" si="471"/>
        <v>63--</v>
      </c>
      <c r="F1400" s="5" t="str">
        <f>VLOOKUP(E1400,Vlookups!K:M,3,FALSE)</f>
        <v>Op Exp</v>
      </c>
      <c r="G1400" s="5" t="str">
        <f t="shared" si="472"/>
        <v>6399</v>
      </c>
      <c r="H1400" s="5" t="str">
        <f t="shared" si="473"/>
        <v>GENERAL SUPPLIES</v>
      </c>
      <c r="I1400" s="5" t="str">
        <f t="shared" si="474"/>
        <v>009</v>
      </c>
      <c r="J1400" s="5" t="str">
        <f>VLOOKUP(I1400,Vlookups!A:D,2,FALSE)</f>
        <v>KELLER HIGH SCHOOL</v>
      </c>
      <c r="K1400" s="5" t="str">
        <f>VLOOKUP(I1400,Vlookups!A:D,3,FALSE)</f>
        <v>KELLER HS</v>
      </c>
      <c r="L1400" s="5" t="str">
        <f t="shared" si="475"/>
        <v>11</v>
      </c>
      <c r="M1400" s="5" t="str">
        <f t="shared" si="476"/>
        <v>939</v>
      </c>
      <c r="N1400" s="5" t="str">
        <f>VLOOKUP(M1400,Vlookups!G:I,2,FALSE)</f>
        <v>INSTRUCTIONAL MATERIALS</v>
      </c>
      <c r="O1400" s="5" t="str">
        <f>VLOOKUP(M1400,Vlookups!G:I,3,FALSE)</f>
        <v>DSASS</v>
      </c>
      <c r="P1400" s="6">
        <f t="shared" si="477"/>
        <v>41856.42</v>
      </c>
      <c r="Q1400" s="6">
        <f t="shared" si="478"/>
        <v>8397.74</v>
      </c>
      <c r="R1400" s="6">
        <f t="shared" si="479"/>
        <v>9638.35</v>
      </c>
      <c r="S1400" s="6">
        <f t="shared" si="480"/>
        <v>6894.99</v>
      </c>
      <c r="T1400" s="6">
        <f t="shared" si="481"/>
        <v>-34961.43</v>
      </c>
      <c r="U1400" t="s">
        <v>1443</v>
      </c>
      <c r="V1400" t="s">
        <v>54</v>
      </c>
      <c r="W1400" s="2">
        <v>41856.42</v>
      </c>
      <c r="X1400" s="2">
        <v>8397.74</v>
      </c>
      <c r="Y1400" s="2">
        <v>9638.35</v>
      </c>
      <c r="Z1400" s="2">
        <v>23820.33</v>
      </c>
      <c r="AA1400" s="2">
        <v>6894.99</v>
      </c>
      <c r="AB1400" s="3">
        <v>-34961.43</v>
      </c>
    </row>
    <row r="1401" spans="1:28">
      <c r="A1401" s="5" t="str">
        <f t="shared" si="468"/>
        <v>420</v>
      </c>
      <c r="B1401" s="5" t="str">
        <f>VLOOKUP(A1401,Vlookups!O:P,2,FALSE)</f>
        <v>LOCAL</v>
      </c>
      <c r="C1401" s="5" t="str">
        <f t="shared" si="469"/>
        <v>E</v>
      </c>
      <c r="D1401" s="5" t="str">
        <f t="shared" si="470"/>
        <v>11</v>
      </c>
      <c r="E1401" s="5" t="str">
        <f t="shared" si="471"/>
        <v>63--</v>
      </c>
      <c r="F1401" s="5" t="str">
        <f>VLOOKUP(E1401,Vlookups!K:M,3,FALSE)</f>
        <v>Op Exp</v>
      </c>
      <c r="G1401" s="5" t="str">
        <f t="shared" si="472"/>
        <v>6399</v>
      </c>
      <c r="H1401" s="5" t="str">
        <f t="shared" si="473"/>
        <v>GENERAL SUPPLIES</v>
      </c>
      <c r="I1401" s="5" t="str">
        <f t="shared" si="474"/>
        <v>009</v>
      </c>
      <c r="J1401" s="5" t="str">
        <f>VLOOKUP(I1401,Vlookups!A:D,2,FALSE)</f>
        <v>KELLER HIGH SCHOOL</v>
      </c>
      <c r="K1401" s="5" t="str">
        <f>VLOOKUP(I1401,Vlookups!A:D,3,FALSE)</f>
        <v>KELLER HS</v>
      </c>
      <c r="L1401" s="5" t="str">
        <f t="shared" si="475"/>
        <v>21</v>
      </c>
      <c r="M1401" s="5" t="str">
        <f t="shared" si="476"/>
        <v>939</v>
      </c>
      <c r="N1401" s="5" t="str">
        <f>VLOOKUP(M1401,Vlookups!G:I,2,FALSE)</f>
        <v>INSTRUCTIONAL MATERIALS</v>
      </c>
      <c r="O1401" s="5" t="str">
        <f>VLOOKUP(M1401,Vlookups!G:I,3,FALSE)</f>
        <v>DSASS</v>
      </c>
      <c r="P1401" s="6">
        <f t="shared" si="477"/>
        <v>14.9</v>
      </c>
      <c r="Q1401" s="6">
        <f t="shared" si="478"/>
        <v>0</v>
      </c>
      <c r="R1401" s="6">
        <f t="shared" si="479"/>
        <v>0</v>
      </c>
      <c r="S1401" s="6">
        <f t="shared" si="480"/>
        <v>0</v>
      </c>
      <c r="T1401" s="6">
        <f t="shared" si="481"/>
        <v>-14.9</v>
      </c>
      <c r="U1401" t="s">
        <v>1444</v>
      </c>
      <c r="V1401" t="s">
        <v>54</v>
      </c>
      <c r="W1401" s="2">
        <v>14.9</v>
      </c>
      <c r="X1401" s="2">
        <v>0</v>
      </c>
      <c r="Y1401" s="2">
        <v>0</v>
      </c>
      <c r="Z1401" s="2">
        <v>14.9</v>
      </c>
      <c r="AA1401" s="2">
        <v>0</v>
      </c>
      <c r="AB1401" s="3">
        <v>-14.9</v>
      </c>
    </row>
    <row r="1402" spans="1:28">
      <c r="A1402" s="5" t="str">
        <f t="shared" si="468"/>
        <v>420</v>
      </c>
      <c r="B1402" s="5" t="str">
        <f>VLOOKUP(A1402,Vlookups!O:P,2,FALSE)</f>
        <v>LOCAL</v>
      </c>
      <c r="C1402" s="5" t="str">
        <f t="shared" si="469"/>
        <v>E</v>
      </c>
      <c r="D1402" s="5" t="str">
        <f t="shared" si="470"/>
        <v>11</v>
      </c>
      <c r="E1402" s="5" t="str">
        <f t="shared" si="471"/>
        <v>63--</v>
      </c>
      <c r="F1402" s="5" t="str">
        <f>VLOOKUP(E1402,Vlookups!K:M,3,FALSE)</f>
        <v>Op Exp</v>
      </c>
      <c r="G1402" s="5" t="str">
        <f t="shared" si="472"/>
        <v>6399</v>
      </c>
      <c r="H1402" s="5" t="str">
        <f t="shared" si="473"/>
        <v>GENERAL SUPPLIES</v>
      </c>
      <c r="I1402" s="5" t="str">
        <f t="shared" si="474"/>
        <v>009</v>
      </c>
      <c r="J1402" s="5" t="str">
        <f>VLOOKUP(I1402,Vlookups!A:D,2,FALSE)</f>
        <v>KELLER HIGH SCHOOL</v>
      </c>
      <c r="K1402" s="5" t="str">
        <f>VLOOKUP(I1402,Vlookups!A:D,3,FALSE)</f>
        <v>KELLER HS</v>
      </c>
      <c r="L1402" s="5" t="str">
        <f t="shared" si="475"/>
        <v>22</v>
      </c>
      <c r="M1402" s="5" t="str">
        <f t="shared" si="476"/>
        <v>850</v>
      </c>
      <c r="N1402" s="5" t="str">
        <f>VLOOKUP(M1402,Vlookups!G:I,2,FALSE)</f>
        <v>DEPUTY SUPT ACADEMICS/STU SERV</v>
      </c>
      <c r="O1402" s="5" t="str">
        <f>VLOOKUP(M1402,Vlookups!G:I,3,FALSE)</f>
        <v>DSASS</v>
      </c>
      <c r="P1402" s="6">
        <f t="shared" si="477"/>
        <v>1100</v>
      </c>
      <c r="Q1402" s="6">
        <f t="shared" si="478"/>
        <v>0</v>
      </c>
      <c r="R1402" s="6">
        <f t="shared" si="479"/>
        <v>995</v>
      </c>
      <c r="S1402" s="6">
        <f t="shared" si="480"/>
        <v>0</v>
      </c>
      <c r="T1402" s="6">
        <f t="shared" si="481"/>
        <v>-1100</v>
      </c>
      <c r="U1402" t="s">
        <v>1445</v>
      </c>
      <c r="V1402" t="s">
        <v>54</v>
      </c>
      <c r="W1402" s="2">
        <v>1100</v>
      </c>
      <c r="X1402" s="2">
        <v>0</v>
      </c>
      <c r="Y1402" s="2">
        <v>995</v>
      </c>
      <c r="Z1402" s="2">
        <v>105</v>
      </c>
      <c r="AA1402" s="2">
        <v>0</v>
      </c>
      <c r="AB1402" s="3">
        <v>-1100</v>
      </c>
    </row>
    <row r="1403" spans="1:28">
      <c r="A1403" s="5" t="str">
        <f t="shared" si="468"/>
        <v>420</v>
      </c>
      <c r="B1403" s="5" t="str">
        <f>VLOOKUP(A1403,Vlookups!O:P,2,FALSE)</f>
        <v>LOCAL</v>
      </c>
      <c r="C1403" s="5" t="str">
        <f t="shared" si="469"/>
        <v>E</v>
      </c>
      <c r="D1403" s="5" t="str">
        <f t="shared" si="470"/>
        <v>11</v>
      </c>
      <c r="E1403" s="5" t="str">
        <f t="shared" si="471"/>
        <v>63--</v>
      </c>
      <c r="F1403" s="5" t="str">
        <f>VLOOKUP(E1403,Vlookups!K:M,3,FALSE)</f>
        <v>Op Exp</v>
      </c>
      <c r="G1403" s="5" t="str">
        <f t="shared" si="472"/>
        <v>6399</v>
      </c>
      <c r="H1403" s="5" t="str">
        <f t="shared" si="473"/>
        <v>GENERAL SUPPLIES</v>
      </c>
      <c r="I1403" s="5" t="str">
        <f t="shared" si="474"/>
        <v>009</v>
      </c>
      <c r="J1403" s="5" t="str">
        <f>VLOOKUP(I1403,Vlookups!A:D,2,FALSE)</f>
        <v>KELLER HIGH SCHOOL</v>
      </c>
      <c r="K1403" s="5" t="str">
        <f>VLOOKUP(I1403,Vlookups!A:D,3,FALSE)</f>
        <v>KELLER HS</v>
      </c>
      <c r="L1403" s="5" t="str">
        <f t="shared" si="475"/>
        <v>22</v>
      </c>
      <c r="M1403" s="5" t="str">
        <f t="shared" si="476"/>
        <v>939</v>
      </c>
      <c r="N1403" s="5" t="str">
        <f>VLOOKUP(M1403,Vlookups!G:I,2,FALSE)</f>
        <v>INSTRUCTIONAL MATERIALS</v>
      </c>
      <c r="O1403" s="5" t="str">
        <f>VLOOKUP(M1403,Vlookups!G:I,3,FALSE)</f>
        <v>DSASS</v>
      </c>
      <c r="P1403" s="6">
        <f t="shared" si="477"/>
        <v>57900</v>
      </c>
      <c r="Q1403" s="6">
        <f t="shared" si="478"/>
        <v>3776</v>
      </c>
      <c r="R1403" s="6">
        <f t="shared" si="479"/>
        <v>5348.16</v>
      </c>
      <c r="S1403" s="6">
        <f t="shared" si="480"/>
        <v>0</v>
      </c>
      <c r="T1403" s="6">
        <f t="shared" si="481"/>
        <v>-57900</v>
      </c>
      <c r="U1403" t="s">
        <v>1446</v>
      </c>
      <c r="V1403" t="s">
        <v>54</v>
      </c>
      <c r="W1403" s="2">
        <v>57900</v>
      </c>
      <c r="X1403" s="2">
        <v>3776</v>
      </c>
      <c r="Y1403" s="2">
        <v>5348.16</v>
      </c>
      <c r="Z1403" s="2">
        <v>48775.839999999997</v>
      </c>
      <c r="AA1403" s="2">
        <v>0</v>
      </c>
      <c r="AB1403" s="3">
        <v>-57900</v>
      </c>
    </row>
    <row r="1404" spans="1:28">
      <c r="A1404" s="5" t="str">
        <f t="shared" si="468"/>
        <v>420</v>
      </c>
      <c r="B1404" s="5" t="str">
        <f>VLOOKUP(A1404,Vlookups!O:P,2,FALSE)</f>
        <v>LOCAL</v>
      </c>
      <c r="C1404" s="5" t="str">
        <f t="shared" si="469"/>
        <v>E</v>
      </c>
      <c r="D1404" s="5" t="str">
        <f t="shared" si="470"/>
        <v>11</v>
      </c>
      <c r="E1404" s="5" t="str">
        <f t="shared" si="471"/>
        <v>63--</v>
      </c>
      <c r="F1404" s="5" t="str">
        <f>VLOOKUP(E1404,Vlookups!K:M,3,FALSE)</f>
        <v>Op Exp</v>
      </c>
      <c r="G1404" s="5" t="str">
        <f t="shared" si="472"/>
        <v>6399</v>
      </c>
      <c r="H1404" s="5" t="str">
        <f t="shared" si="473"/>
        <v>GENERAL SUPPLIES</v>
      </c>
      <c r="I1404" s="5" t="str">
        <f t="shared" si="474"/>
        <v>009</v>
      </c>
      <c r="J1404" s="5" t="str">
        <f>VLOOKUP(I1404,Vlookups!A:D,2,FALSE)</f>
        <v>KELLER HIGH SCHOOL</v>
      </c>
      <c r="K1404" s="5" t="str">
        <f>VLOOKUP(I1404,Vlookups!A:D,3,FALSE)</f>
        <v>KELLER HS</v>
      </c>
      <c r="L1404" s="5" t="str">
        <f t="shared" si="475"/>
        <v>23</v>
      </c>
      <c r="M1404" s="5" t="str">
        <f t="shared" si="476"/>
        <v>850</v>
      </c>
      <c r="N1404" s="5" t="str">
        <f>VLOOKUP(M1404,Vlookups!G:I,2,FALSE)</f>
        <v>DEPUTY SUPT ACADEMICS/STU SERV</v>
      </c>
      <c r="O1404" s="5" t="str">
        <f>VLOOKUP(M1404,Vlookups!G:I,3,FALSE)</f>
        <v>DSASS</v>
      </c>
      <c r="P1404" s="6">
        <f t="shared" si="477"/>
        <v>0</v>
      </c>
      <c r="Q1404" s="6">
        <f t="shared" si="478"/>
        <v>0</v>
      </c>
      <c r="R1404" s="6">
        <f t="shared" si="479"/>
        <v>0</v>
      </c>
      <c r="S1404" s="6">
        <f t="shared" si="480"/>
        <v>800</v>
      </c>
      <c r="T1404" s="6">
        <f t="shared" si="481"/>
        <v>800</v>
      </c>
      <c r="U1404" t="s">
        <v>1447</v>
      </c>
      <c r="V1404" t="s">
        <v>54</v>
      </c>
      <c r="W1404" s="2">
        <v>0</v>
      </c>
      <c r="X1404" s="2">
        <v>0</v>
      </c>
      <c r="Y1404" s="2">
        <v>0</v>
      </c>
      <c r="Z1404" s="2">
        <v>0</v>
      </c>
      <c r="AA1404" s="2">
        <v>800</v>
      </c>
      <c r="AB1404" s="2">
        <v>800</v>
      </c>
    </row>
    <row r="1405" spans="1:28">
      <c r="A1405" s="5" t="str">
        <f t="shared" si="468"/>
        <v>420</v>
      </c>
      <c r="B1405" s="5" t="str">
        <f>VLOOKUP(A1405,Vlookups!O:P,2,FALSE)</f>
        <v>LOCAL</v>
      </c>
      <c r="C1405" s="5" t="str">
        <f t="shared" si="469"/>
        <v>E</v>
      </c>
      <c r="D1405" s="5" t="str">
        <f t="shared" si="470"/>
        <v>11</v>
      </c>
      <c r="E1405" s="5" t="str">
        <f t="shared" si="471"/>
        <v>63--</v>
      </c>
      <c r="F1405" s="5" t="str">
        <f>VLOOKUP(E1405,Vlookups!K:M,3,FALSE)</f>
        <v>Op Exp</v>
      </c>
      <c r="G1405" s="5" t="str">
        <f t="shared" si="472"/>
        <v>6399</v>
      </c>
      <c r="H1405" s="5" t="str">
        <f t="shared" si="473"/>
        <v>GENERAL SUPPLIES</v>
      </c>
      <c r="I1405" s="5" t="str">
        <f t="shared" si="474"/>
        <v>010</v>
      </c>
      <c r="J1405" s="5" t="str">
        <f>VLOOKUP(I1405,Vlookups!A:D,2,FALSE)</f>
        <v>GRAND PRAIRIE ELEMENTARY SCHOO</v>
      </c>
      <c r="K1405" s="5" t="str">
        <f>VLOOKUP(I1405,Vlookups!A:D,3,FALSE)</f>
        <v>GRAND PR K8</v>
      </c>
      <c r="L1405" s="5" t="str">
        <f t="shared" si="475"/>
        <v>11</v>
      </c>
      <c r="M1405" s="5" t="str">
        <f t="shared" si="476"/>
        <v>850</v>
      </c>
      <c r="N1405" s="5" t="str">
        <f>VLOOKUP(M1405,Vlookups!G:I,2,FALSE)</f>
        <v>DEPUTY SUPT ACADEMICS/STU SERV</v>
      </c>
      <c r="O1405" s="5" t="str">
        <f>VLOOKUP(M1405,Vlookups!G:I,3,FALSE)</f>
        <v>DSASS</v>
      </c>
      <c r="P1405" s="6">
        <f t="shared" si="477"/>
        <v>817.74</v>
      </c>
      <c r="Q1405" s="6">
        <f t="shared" si="478"/>
        <v>0</v>
      </c>
      <c r="R1405" s="6">
        <f t="shared" si="479"/>
        <v>817.74</v>
      </c>
      <c r="S1405" s="6">
        <f t="shared" si="480"/>
        <v>0</v>
      </c>
      <c r="T1405" s="6">
        <f t="shared" si="481"/>
        <v>-817.74</v>
      </c>
      <c r="U1405" t="s">
        <v>1448</v>
      </c>
      <c r="V1405" t="s">
        <v>54</v>
      </c>
      <c r="W1405" s="2">
        <v>817.74</v>
      </c>
      <c r="X1405" s="2">
        <v>0</v>
      </c>
      <c r="Y1405" s="2">
        <v>817.74</v>
      </c>
      <c r="Z1405" s="2">
        <v>0</v>
      </c>
      <c r="AA1405" s="2">
        <v>0</v>
      </c>
      <c r="AB1405" s="3">
        <v>-817.74</v>
      </c>
    </row>
    <row r="1406" spans="1:28">
      <c r="A1406" s="5" t="str">
        <f t="shared" si="468"/>
        <v>420</v>
      </c>
      <c r="B1406" s="5" t="str">
        <f>VLOOKUP(A1406,Vlookups!O:P,2,FALSE)</f>
        <v>LOCAL</v>
      </c>
      <c r="C1406" s="5" t="str">
        <f t="shared" si="469"/>
        <v>E</v>
      </c>
      <c r="D1406" s="5" t="str">
        <f t="shared" si="470"/>
        <v>11</v>
      </c>
      <c r="E1406" s="5" t="str">
        <f t="shared" si="471"/>
        <v>63--</v>
      </c>
      <c r="F1406" s="5" t="str">
        <f>VLOOKUP(E1406,Vlookups!K:M,3,FALSE)</f>
        <v>Op Exp</v>
      </c>
      <c r="G1406" s="5" t="str">
        <f t="shared" si="472"/>
        <v>6399</v>
      </c>
      <c r="H1406" s="5" t="str">
        <f t="shared" si="473"/>
        <v>GENERAL SUPPLIES</v>
      </c>
      <c r="I1406" s="5" t="str">
        <f t="shared" si="474"/>
        <v>010</v>
      </c>
      <c r="J1406" s="5" t="str">
        <f>VLOOKUP(I1406,Vlookups!A:D,2,FALSE)</f>
        <v>GRAND PRAIRIE ELEMENTARY SCHOO</v>
      </c>
      <c r="K1406" s="5" t="str">
        <f>VLOOKUP(I1406,Vlookups!A:D,3,FALSE)</f>
        <v>GRAND PR K8</v>
      </c>
      <c r="L1406" s="5" t="str">
        <f t="shared" si="475"/>
        <v>11</v>
      </c>
      <c r="M1406" s="5" t="str">
        <f t="shared" si="476"/>
        <v>858</v>
      </c>
      <c r="N1406" s="5" t="str">
        <f>VLOOKUP(M1406,Vlookups!G:I,2,FALSE)</f>
        <v>FINE ARTS</v>
      </c>
      <c r="O1406" s="5" t="str">
        <f>VLOOKUP(M1406,Vlookups!G:I,3,FALSE)</f>
        <v>DSASS</v>
      </c>
      <c r="P1406" s="6">
        <f t="shared" si="477"/>
        <v>2750</v>
      </c>
      <c r="Q1406" s="6">
        <f t="shared" si="478"/>
        <v>0</v>
      </c>
      <c r="R1406" s="6">
        <f t="shared" si="479"/>
        <v>2115.48</v>
      </c>
      <c r="S1406" s="6">
        <f t="shared" si="480"/>
        <v>2200</v>
      </c>
      <c r="T1406" s="6">
        <f t="shared" si="481"/>
        <v>-550</v>
      </c>
      <c r="U1406" t="s">
        <v>1449</v>
      </c>
      <c r="V1406" t="s">
        <v>54</v>
      </c>
      <c r="W1406" s="2">
        <v>2750</v>
      </c>
      <c r="X1406" s="2">
        <v>0</v>
      </c>
      <c r="Y1406" s="2">
        <v>2115.48</v>
      </c>
      <c r="Z1406" s="2">
        <v>634.52</v>
      </c>
      <c r="AA1406" s="2">
        <v>2200</v>
      </c>
      <c r="AB1406" s="3">
        <v>-550</v>
      </c>
    </row>
    <row r="1407" spans="1:28">
      <c r="A1407" s="5" t="str">
        <f t="shared" si="468"/>
        <v>420</v>
      </c>
      <c r="B1407" s="5" t="str">
        <f>VLOOKUP(A1407,Vlookups!O:P,2,FALSE)</f>
        <v>LOCAL</v>
      </c>
      <c r="C1407" s="5" t="str">
        <f t="shared" si="469"/>
        <v>E</v>
      </c>
      <c r="D1407" s="5" t="str">
        <f t="shared" si="470"/>
        <v>11</v>
      </c>
      <c r="E1407" s="5" t="str">
        <f t="shared" si="471"/>
        <v>63--</v>
      </c>
      <c r="F1407" s="5" t="str">
        <f>VLOOKUP(E1407,Vlookups!K:M,3,FALSE)</f>
        <v>Op Exp</v>
      </c>
      <c r="G1407" s="5" t="str">
        <f t="shared" si="472"/>
        <v>6399</v>
      </c>
      <c r="H1407" s="5" t="str">
        <f t="shared" si="473"/>
        <v>GENERAL SUPPLIES</v>
      </c>
      <c r="I1407" s="5" t="str">
        <f t="shared" si="474"/>
        <v>010</v>
      </c>
      <c r="J1407" s="5" t="str">
        <f>VLOOKUP(I1407,Vlookups!A:D,2,FALSE)</f>
        <v>GRAND PRAIRIE ELEMENTARY SCHOO</v>
      </c>
      <c r="K1407" s="5" t="str">
        <f>VLOOKUP(I1407,Vlookups!A:D,3,FALSE)</f>
        <v>GRAND PR K8</v>
      </c>
      <c r="L1407" s="5" t="str">
        <f t="shared" si="475"/>
        <v>11</v>
      </c>
      <c r="M1407" s="5" t="str">
        <f t="shared" si="476"/>
        <v>920</v>
      </c>
      <c r="N1407" s="5" t="str">
        <f>VLOOKUP(M1407,Vlookups!G:I,2,FALSE)</f>
        <v>ATHLETICS</v>
      </c>
      <c r="O1407" s="5" t="str">
        <f>VLOOKUP(M1407,Vlookups!G:I,3,FALSE)</f>
        <v>CSL</v>
      </c>
      <c r="P1407" s="6">
        <f t="shared" si="477"/>
        <v>3541.3</v>
      </c>
      <c r="Q1407" s="6">
        <f t="shared" si="478"/>
        <v>0</v>
      </c>
      <c r="R1407" s="6">
        <f t="shared" si="479"/>
        <v>3541.27</v>
      </c>
      <c r="S1407" s="6">
        <f t="shared" si="480"/>
        <v>0</v>
      </c>
      <c r="T1407" s="6">
        <f t="shared" si="481"/>
        <v>-3541.3</v>
      </c>
      <c r="U1407" t="s">
        <v>1450</v>
      </c>
      <c r="V1407" t="s">
        <v>54</v>
      </c>
      <c r="W1407" s="2">
        <v>3541.3</v>
      </c>
      <c r="X1407" s="2">
        <v>0</v>
      </c>
      <c r="Y1407" s="2">
        <v>3541.27</v>
      </c>
      <c r="Z1407" s="2">
        <v>0.03</v>
      </c>
      <c r="AA1407" s="2">
        <v>0</v>
      </c>
      <c r="AB1407" s="3">
        <v>-3541.3</v>
      </c>
    </row>
    <row r="1408" spans="1:28">
      <c r="A1408" s="5" t="str">
        <f t="shared" si="468"/>
        <v>420</v>
      </c>
      <c r="B1408" s="5" t="str">
        <f>VLOOKUP(A1408,Vlookups!O:P,2,FALSE)</f>
        <v>LOCAL</v>
      </c>
      <c r="C1408" s="5" t="str">
        <f t="shared" si="469"/>
        <v>E</v>
      </c>
      <c r="D1408" s="5" t="str">
        <f t="shared" si="470"/>
        <v>11</v>
      </c>
      <c r="E1408" s="5" t="str">
        <f t="shared" si="471"/>
        <v>63--</v>
      </c>
      <c r="F1408" s="5" t="str">
        <f>VLOOKUP(E1408,Vlookups!K:M,3,FALSE)</f>
        <v>Op Exp</v>
      </c>
      <c r="G1408" s="5" t="str">
        <f t="shared" si="472"/>
        <v>6399</v>
      </c>
      <c r="H1408" s="5" t="str">
        <f t="shared" si="473"/>
        <v>GENERAL SUPPLIES</v>
      </c>
      <c r="I1408" s="5" t="str">
        <f t="shared" si="474"/>
        <v>010</v>
      </c>
      <c r="J1408" s="5" t="str">
        <f>VLOOKUP(I1408,Vlookups!A:D,2,FALSE)</f>
        <v>GRAND PRAIRIE ELEMENTARY SCHOO</v>
      </c>
      <c r="K1408" s="5" t="str">
        <f>VLOOKUP(I1408,Vlookups!A:D,3,FALSE)</f>
        <v>GRAND PR K8</v>
      </c>
      <c r="L1408" s="5" t="str">
        <f t="shared" si="475"/>
        <v>11</v>
      </c>
      <c r="M1408" s="5" t="str">
        <f t="shared" si="476"/>
        <v>939</v>
      </c>
      <c r="N1408" s="5" t="str">
        <f>VLOOKUP(M1408,Vlookups!G:I,2,FALSE)</f>
        <v>INSTRUCTIONAL MATERIALS</v>
      </c>
      <c r="O1408" s="5" t="str">
        <f>VLOOKUP(M1408,Vlookups!G:I,3,FALSE)</f>
        <v>DSASS</v>
      </c>
      <c r="P1408" s="6">
        <f t="shared" si="477"/>
        <v>3490.09</v>
      </c>
      <c r="Q1408" s="6">
        <f t="shared" si="478"/>
        <v>1000.55</v>
      </c>
      <c r="R1408" s="6">
        <f t="shared" si="479"/>
        <v>2489.54</v>
      </c>
      <c r="S1408" s="6">
        <f t="shared" si="480"/>
        <v>1400</v>
      </c>
      <c r="T1408" s="6">
        <f t="shared" si="481"/>
        <v>-2090.09</v>
      </c>
      <c r="U1408" t="s">
        <v>1451</v>
      </c>
      <c r="V1408" t="s">
        <v>54</v>
      </c>
      <c r="W1408" s="2">
        <v>3490.09</v>
      </c>
      <c r="X1408" s="2">
        <v>1000.55</v>
      </c>
      <c r="Y1408" s="2">
        <v>2489.54</v>
      </c>
      <c r="Z1408" s="2">
        <v>0</v>
      </c>
      <c r="AA1408" s="2">
        <v>1400</v>
      </c>
      <c r="AB1408" s="3">
        <v>-2090.09</v>
      </c>
    </row>
    <row r="1409" spans="1:28">
      <c r="A1409" s="5" t="str">
        <f t="shared" si="468"/>
        <v>420</v>
      </c>
      <c r="B1409" s="5" t="str">
        <f>VLOOKUP(A1409,Vlookups!O:P,2,FALSE)</f>
        <v>LOCAL</v>
      </c>
      <c r="C1409" s="5" t="str">
        <f t="shared" si="469"/>
        <v>E</v>
      </c>
      <c r="D1409" s="5" t="str">
        <f t="shared" si="470"/>
        <v>11</v>
      </c>
      <c r="E1409" s="5" t="str">
        <f t="shared" si="471"/>
        <v>63--</v>
      </c>
      <c r="F1409" s="5" t="str">
        <f>VLOOKUP(E1409,Vlookups!K:M,3,FALSE)</f>
        <v>Op Exp</v>
      </c>
      <c r="G1409" s="5" t="str">
        <f t="shared" si="472"/>
        <v>6399</v>
      </c>
      <c r="H1409" s="5" t="str">
        <f t="shared" si="473"/>
        <v>GENERAL SUPPLIES</v>
      </c>
      <c r="I1409" s="5" t="str">
        <f t="shared" si="474"/>
        <v>010</v>
      </c>
      <c r="J1409" s="5" t="str">
        <f>VLOOKUP(I1409,Vlookups!A:D,2,FALSE)</f>
        <v>GRAND PRAIRIE ELEMENTARY SCHOO</v>
      </c>
      <c r="K1409" s="5" t="str">
        <f>VLOOKUP(I1409,Vlookups!A:D,3,FALSE)</f>
        <v>GRAND PR K8</v>
      </c>
      <c r="L1409" s="5" t="str">
        <f t="shared" si="475"/>
        <v>23</v>
      </c>
      <c r="M1409" s="5" t="str">
        <f t="shared" si="476"/>
        <v>850</v>
      </c>
      <c r="N1409" s="5" t="str">
        <f>VLOOKUP(M1409,Vlookups!G:I,2,FALSE)</f>
        <v>DEPUTY SUPT ACADEMICS/STU SERV</v>
      </c>
      <c r="O1409" s="5" t="str">
        <f>VLOOKUP(M1409,Vlookups!G:I,3,FALSE)</f>
        <v>DSASS</v>
      </c>
      <c r="P1409" s="6">
        <f t="shared" si="477"/>
        <v>0</v>
      </c>
      <c r="Q1409" s="6">
        <f t="shared" si="478"/>
        <v>0</v>
      </c>
      <c r="R1409" s="6">
        <f t="shared" si="479"/>
        <v>0</v>
      </c>
      <c r="S1409" s="6">
        <f t="shared" si="480"/>
        <v>800</v>
      </c>
      <c r="T1409" s="6">
        <f t="shared" si="481"/>
        <v>800</v>
      </c>
      <c r="U1409" t="s">
        <v>1452</v>
      </c>
      <c r="V1409" t="s">
        <v>54</v>
      </c>
      <c r="W1409" s="2">
        <v>0</v>
      </c>
      <c r="X1409" s="2">
        <v>0</v>
      </c>
      <c r="Y1409" s="2">
        <v>0</v>
      </c>
      <c r="Z1409" s="2">
        <v>0</v>
      </c>
      <c r="AA1409" s="2">
        <v>800</v>
      </c>
      <c r="AB1409" s="2">
        <v>800</v>
      </c>
    </row>
    <row r="1410" spans="1:28">
      <c r="A1410" s="5" t="str">
        <f t="shared" si="468"/>
        <v>420</v>
      </c>
      <c r="B1410" s="5" t="str">
        <f>VLOOKUP(A1410,Vlookups!O:P,2,FALSE)</f>
        <v>LOCAL</v>
      </c>
      <c r="C1410" s="5" t="str">
        <f t="shared" si="469"/>
        <v>E</v>
      </c>
      <c r="D1410" s="5" t="str">
        <f t="shared" si="470"/>
        <v>11</v>
      </c>
      <c r="E1410" s="5" t="str">
        <f t="shared" si="471"/>
        <v>63--</v>
      </c>
      <c r="F1410" s="5" t="str">
        <f>VLOOKUP(E1410,Vlookups!K:M,3,FALSE)</f>
        <v>Op Exp</v>
      </c>
      <c r="G1410" s="5" t="str">
        <f t="shared" si="472"/>
        <v>6399</v>
      </c>
      <c r="H1410" s="5" t="str">
        <f t="shared" si="473"/>
        <v>GENERAL SUPPLIES</v>
      </c>
      <c r="I1410" s="5" t="str">
        <f t="shared" si="474"/>
        <v>011</v>
      </c>
      <c r="J1410" s="5" t="str">
        <f>VLOOKUP(I1410,Vlookups!A:D,2,FALSE)</f>
        <v>GRAND PRAIRIE MIDDLE SCHOOL</v>
      </c>
      <c r="K1410" s="5" t="str">
        <f>VLOOKUP(I1410,Vlookups!A:D,3,FALSE)</f>
        <v>GRAND PR K8</v>
      </c>
      <c r="L1410" s="5" t="str">
        <f t="shared" si="475"/>
        <v>11</v>
      </c>
      <c r="M1410" s="5" t="str">
        <f t="shared" si="476"/>
        <v>850</v>
      </c>
      <c r="N1410" s="5" t="str">
        <f>VLOOKUP(M1410,Vlookups!G:I,2,FALSE)</f>
        <v>DEPUTY SUPT ACADEMICS/STU SERV</v>
      </c>
      <c r="O1410" s="5" t="str">
        <f>VLOOKUP(M1410,Vlookups!G:I,3,FALSE)</f>
        <v>DSASS</v>
      </c>
      <c r="P1410" s="6">
        <f t="shared" si="477"/>
        <v>613.9</v>
      </c>
      <c r="Q1410" s="6">
        <f t="shared" si="478"/>
        <v>0</v>
      </c>
      <c r="R1410" s="6">
        <f t="shared" si="479"/>
        <v>613.9</v>
      </c>
      <c r="S1410" s="6">
        <f t="shared" si="480"/>
        <v>0</v>
      </c>
      <c r="T1410" s="6">
        <f t="shared" si="481"/>
        <v>-613.9</v>
      </c>
      <c r="U1410" t="s">
        <v>1453</v>
      </c>
      <c r="V1410" t="s">
        <v>54</v>
      </c>
      <c r="W1410" s="2">
        <v>613.9</v>
      </c>
      <c r="X1410" s="2">
        <v>0</v>
      </c>
      <c r="Y1410" s="2">
        <v>613.9</v>
      </c>
      <c r="Z1410" s="2">
        <v>0</v>
      </c>
      <c r="AA1410" s="2">
        <v>0</v>
      </c>
      <c r="AB1410" s="3">
        <v>-613.9</v>
      </c>
    </row>
    <row r="1411" spans="1:28">
      <c r="A1411" s="5" t="str">
        <f t="shared" si="468"/>
        <v>420</v>
      </c>
      <c r="B1411" s="5" t="str">
        <f>VLOOKUP(A1411,Vlookups!O:P,2,FALSE)</f>
        <v>LOCAL</v>
      </c>
      <c r="C1411" s="5" t="str">
        <f t="shared" si="469"/>
        <v>E</v>
      </c>
      <c r="D1411" s="5" t="str">
        <f t="shared" si="470"/>
        <v>11</v>
      </c>
      <c r="E1411" s="5" t="str">
        <f t="shared" si="471"/>
        <v>63--</v>
      </c>
      <c r="F1411" s="5" t="str">
        <f>VLOOKUP(E1411,Vlookups!K:M,3,FALSE)</f>
        <v>Op Exp</v>
      </c>
      <c r="G1411" s="5" t="str">
        <f t="shared" si="472"/>
        <v>6399</v>
      </c>
      <c r="H1411" s="5" t="str">
        <f t="shared" si="473"/>
        <v>GENERAL SUPPLIES</v>
      </c>
      <c r="I1411" s="5" t="str">
        <f t="shared" si="474"/>
        <v>011</v>
      </c>
      <c r="J1411" s="5" t="str">
        <f>VLOOKUP(I1411,Vlookups!A:D,2,FALSE)</f>
        <v>GRAND PRAIRIE MIDDLE SCHOOL</v>
      </c>
      <c r="K1411" s="5" t="str">
        <f>VLOOKUP(I1411,Vlookups!A:D,3,FALSE)</f>
        <v>GRAND PR K8</v>
      </c>
      <c r="L1411" s="5" t="str">
        <f t="shared" si="475"/>
        <v>11</v>
      </c>
      <c r="M1411" s="5" t="str">
        <f t="shared" si="476"/>
        <v>858</v>
      </c>
      <c r="N1411" s="5" t="str">
        <f>VLOOKUP(M1411,Vlookups!G:I,2,FALSE)</f>
        <v>FINE ARTS</v>
      </c>
      <c r="O1411" s="5" t="str">
        <f>VLOOKUP(M1411,Vlookups!G:I,3,FALSE)</f>
        <v>DSASS</v>
      </c>
      <c r="P1411" s="6">
        <f t="shared" si="477"/>
        <v>8250</v>
      </c>
      <c r="Q1411" s="6">
        <f t="shared" si="478"/>
        <v>7.23</v>
      </c>
      <c r="R1411" s="6">
        <f t="shared" si="479"/>
        <v>4436.79</v>
      </c>
      <c r="S1411" s="6">
        <f t="shared" si="480"/>
        <v>4400</v>
      </c>
      <c r="T1411" s="6">
        <f t="shared" si="481"/>
        <v>-3850</v>
      </c>
      <c r="U1411" t="s">
        <v>1454</v>
      </c>
      <c r="V1411" t="s">
        <v>54</v>
      </c>
      <c r="W1411" s="2">
        <v>8250</v>
      </c>
      <c r="X1411" s="2">
        <v>7.23</v>
      </c>
      <c r="Y1411" s="2">
        <v>4436.79</v>
      </c>
      <c r="Z1411" s="2">
        <v>3805.98</v>
      </c>
      <c r="AA1411" s="2">
        <v>4400</v>
      </c>
      <c r="AB1411" s="3">
        <v>-3850</v>
      </c>
    </row>
    <row r="1412" spans="1:28">
      <c r="A1412" s="5" t="str">
        <f t="shared" si="468"/>
        <v>420</v>
      </c>
      <c r="B1412" s="5" t="str">
        <f>VLOOKUP(A1412,Vlookups!O:P,2,FALSE)</f>
        <v>LOCAL</v>
      </c>
      <c r="C1412" s="5" t="str">
        <f t="shared" si="469"/>
        <v>E</v>
      </c>
      <c r="D1412" s="5" t="str">
        <f t="shared" si="470"/>
        <v>11</v>
      </c>
      <c r="E1412" s="5" t="str">
        <f t="shared" si="471"/>
        <v>63--</v>
      </c>
      <c r="F1412" s="5" t="str">
        <f>VLOOKUP(E1412,Vlookups!K:M,3,FALSE)</f>
        <v>Op Exp</v>
      </c>
      <c r="G1412" s="5" t="str">
        <f t="shared" si="472"/>
        <v>6399</v>
      </c>
      <c r="H1412" s="5" t="str">
        <f t="shared" si="473"/>
        <v>GENERAL SUPPLIES</v>
      </c>
      <c r="I1412" s="5" t="str">
        <f t="shared" si="474"/>
        <v>011</v>
      </c>
      <c r="J1412" s="5" t="str">
        <f>VLOOKUP(I1412,Vlookups!A:D,2,FALSE)</f>
        <v>GRAND PRAIRIE MIDDLE SCHOOL</v>
      </c>
      <c r="K1412" s="5" t="str">
        <f>VLOOKUP(I1412,Vlookups!A:D,3,FALSE)</f>
        <v>GRAND PR K8</v>
      </c>
      <c r="L1412" s="5" t="str">
        <f t="shared" si="475"/>
        <v>11</v>
      </c>
      <c r="M1412" s="5" t="str">
        <f t="shared" si="476"/>
        <v>920</v>
      </c>
      <c r="N1412" s="5" t="str">
        <f>VLOOKUP(M1412,Vlookups!G:I,2,FALSE)</f>
        <v>ATHLETICS</v>
      </c>
      <c r="O1412" s="5" t="str">
        <f>VLOOKUP(M1412,Vlookups!G:I,3,FALSE)</f>
        <v>CSL</v>
      </c>
      <c r="P1412" s="6">
        <f t="shared" si="477"/>
        <v>3541.3</v>
      </c>
      <c r="Q1412" s="6">
        <f t="shared" si="478"/>
        <v>0</v>
      </c>
      <c r="R1412" s="6">
        <f t="shared" si="479"/>
        <v>3541.27</v>
      </c>
      <c r="S1412" s="6">
        <f t="shared" si="480"/>
        <v>0</v>
      </c>
      <c r="T1412" s="6">
        <f t="shared" si="481"/>
        <v>-3541.3</v>
      </c>
      <c r="U1412" t="s">
        <v>1455</v>
      </c>
      <c r="V1412" t="s">
        <v>54</v>
      </c>
      <c r="W1412" s="2">
        <v>3541.3</v>
      </c>
      <c r="X1412" s="2">
        <v>0</v>
      </c>
      <c r="Y1412" s="2">
        <v>3541.27</v>
      </c>
      <c r="Z1412" s="2">
        <v>0.03</v>
      </c>
      <c r="AA1412" s="2">
        <v>0</v>
      </c>
      <c r="AB1412" s="3">
        <v>-3541.3</v>
      </c>
    </row>
    <row r="1413" spans="1:28">
      <c r="A1413" s="5" t="str">
        <f t="shared" si="468"/>
        <v>420</v>
      </c>
      <c r="B1413" s="5" t="str">
        <f>VLOOKUP(A1413,Vlookups!O:P,2,FALSE)</f>
        <v>LOCAL</v>
      </c>
      <c r="C1413" s="5" t="str">
        <f t="shared" si="469"/>
        <v>E</v>
      </c>
      <c r="D1413" s="5" t="str">
        <f t="shared" si="470"/>
        <v>11</v>
      </c>
      <c r="E1413" s="5" t="str">
        <f t="shared" si="471"/>
        <v>63--</v>
      </c>
      <c r="F1413" s="5" t="str">
        <f>VLOOKUP(E1413,Vlookups!K:M,3,FALSE)</f>
        <v>Op Exp</v>
      </c>
      <c r="G1413" s="5" t="str">
        <f t="shared" si="472"/>
        <v>6399</v>
      </c>
      <c r="H1413" s="5" t="str">
        <f t="shared" si="473"/>
        <v>GENERAL SUPPLIES</v>
      </c>
      <c r="I1413" s="5" t="str">
        <f t="shared" si="474"/>
        <v>011</v>
      </c>
      <c r="J1413" s="5" t="str">
        <f>VLOOKUP(I1413,Vlookups!A:D,2,FALSE)</f>
        <v>GRAND PRAIRIE MIDDLE SCHOOL</v>
      </c>
      <c r="K1413" s="5" t="str">
        <f>VLOOKUP(I1413,Vlookups!A:D,3,FALSE)</f>
        <v>GRAND PR K8</v>
      </c>
      <c r="L1413" s="5" t="str">
        <f t="shared" si="475"/>
        <v>11</v>
      </c>
      <c r="M1413" s="5" t="str">
        <f t="shared" si="476"/>
        <v>939</v>
      </c>
      <c r="N1413" s="5" t="str">
        <f>VLOOKUP(M1413,Vlookups!G:I,2,FALSE)</f>
        <v>INSTRUCTIONAL MATERIALS</v>
      </c>
      <c r="O1413" s="5" t="str">
        <f>VLOOKUP(M1413,Vlookups!G:I,3,FALSE)</f>
        <v>DSASS</v>
      </c>
      <c r="P1413" s="6">
        <f t="shared" si="477"/>
        <v>25000</v>
      </c>
      <c r="Q1413" s="6">
        <f t="shared" si="478"/>
        <v>0</v>
      </c>
      <c r="R1413" s="6">
        <f t="shared" si="479"/>
        <v>1057.9100000000001</v>
      </c>
      <c r="S1413" s="6">
        <f t="shared" si="480"/>
        <v>1580</v>
      </c>
      <c r="T1413" s="6">
        <f t="shared" si="481"/>
        <v>-23420</v>
      </c>
      <c r="U1413" t="s">
        <v>1456</v>
      </c>
      <c r="V1413" t="s">
        <v>54</v>
      </c>
      <c r="W1413" s="2">
        <v>25000</v>
      </c>
      <c r="X1413" s="2">
        <v>0</v>
      </c>
      <c r="Y1413" s="2">
        <v>1057.9100000000001</v>
      </c>
      <c r="Z1413" s="2">
        <v>23942.09</v>
      </c>
      <c r="AA1413" s="2">
        <v>1580</v>
      </c>
      <c r="AB1413" s="3">
        <v>-23420</v>
      </c>
    </row>
    <row r="1414" spans="1:28">
      <c r="A1414" s="5" t="str">
        <f t="shared" si="468"/>
        <v>420</v>
      </c>
      <c r="B1414" s="5" t="str">
        <f>VLOOKUP(A1414,Vlookups!O:P,2,FALSE)</f>
        <v>LOCAL</v>
      </c>
      <c r="C1414" s="5" t="str">
        <f t="shared" si="469"/>
        <v>E</v>
      </c>
      <c r="D1414" s="5" t="str">
        <f t="shared" si="470"/>
        <v>11</v>
      </c>
      <c r="E1414" s="5" t="str">
        <f t="shared" si="471"/>
        <v>63--</v>
      </c>
      <c r="F1414" s="5" t="str">
        <f>VLOOKUP(E1414,Vlookups!K:M,3,FALSE)</f>
        <v>Op Exp</v>
      </c>
      <c r="G1414" s="5" t="str">
        <f t="shared" si="472"/>
        <v>6399</v>
      </c>
      <c r="H1414" s="5" t="str">
        <f t="shared" si="473"/>
        <v>GENERAL SUPPLIES</v>
      </c>
      <c r="I1414" s="5" t="str">
        <f t="shared" si="474"/>
        <v>011</v>
      </c>
      <c r="J1414" s="5" t="str">
        <f>VLOOKUP(I1414,Vlookups!A:D,2,FALSE)</f>
        <v>GRAND PRAIRIE MIDDLE SCHOOL</v>
      </c>
      <c r="K1414" s="5" t="str">
        <f>VLOOKUP(I1414,Vlookups!A:D,3,FALSE)</f>
        <v>GRAND PR K8</v>
      </c>
      <c r="L1414" s="5" t="str">
        <f t="shared" si="475"/>
        <v>23</v>
      </c>
      <c r="M1414" s="5" t="str">
        <f t="shared" si="476"/>
        <v>850</v>
      </c>
      <c r="N1414" s="5" t="str">
        <f>VLOOKUP(M1414,Vlookups!G:I,2,FALSE)</f>
        <v>DEPUTY SUPT ACADEMICS/STU SERV</v>
      </c>
      <c r="O1414" s="5" t="str">
        <f>VLOOKUP(M1414,Vlookups!G:I,3,FALSE)</f>
        <v>DSASS</v>
      </c>
      <c r="P1414" s="6">
        <f t="shared" si="477"/>
        <v>0</v>
      </c>
      <c r="Q1414" s="6">
        <f t="shared" si="478"/>
        <v>0</v>
      </c>
      <c r="R1414" s="6">
        <f t="shared" si="479"/>
        <v>0</v>
      </c>
      <c r="S1414" s="6">
        <f t="shared" si="480"/>
        <v>800</v>
      </c>
      <c r="T1414" s="6">
        <f t="shared" si="481"/>
        <v>800</v>
      </c>
      <c r="U1414" t="s">
        <v>1457</v>
      </c>
      <c r="V1414" t="s">
        <v>54</v>
      </c>
      <c r="W1414" s="2">
        <v>0</v>
      </c>
      <c r="X1414" s="2">
        <v>0</v>
      </c>
      <c r="Y1414" s="2">
        <v>0</v>
      </c>
      <c r="Z1414" s="2">
        <v>0</v>
      </c>
      <c r="AA1414" s="2">
        <v>800</v>
      </c>
      <c r="AB1414" s="2">
        <v>800</v>
      </c>
    </row>
    <row r="1415" spans="1:28">
      <c r="A1415" s="5" t="str">
        <f t="shared" si="468"/>
        <v>420</v>
      </c>
      <c r="B1415" s="5" t="str">
        <f>VLOOKUP(A1415,Vlookups!O:P,2,FALSE)</f>
        <v>LOCAL</v>
      </c>
      <c r="C1415" s="5" t="str">
        <f t="shared" si="469"/>
        <v>E</v>
      </c>
      <c r="D1415" s="5" t="str">
        <f t="shared" si="470"/>
        <v>11</v>
      </c>
      <c r="E1415" s="5" t="str">
        <f t="shared" si="471"/>
        <v>63--</v>
      </c>
      <c r="F1415" s="5" t="str">
        <f>VLOOKUP(E1415,Vlookups!K:M,3,FALSE)</f>
        <v>Op Exp</v>
      </c>
      <c r="G1415" s="5" t="str">
        <f t="shared" si="472"/>
        <v>6399</v>
      </c>
      <c r="H1415" s="5" t="str">
        <f t="shared" si="473"/>
        <v>GENERAL SUPPLIES</v>
      </c>
      <c r="I1415" s="5" t="str">
        <f t="shared" si="474"/>
        <v>012</v>
      </c>
      <c r="J1415" s="5" t="str">
        <f>VLOOKUP(I1415,Vlookups!A:D,2,FALSE)</f>
        <v>NORTH RICHLAND HILLS ELEMENTAR</v>
      </c>
      <c r="K1415" s="5" t="str">
        <f>VLOOKUP(I1415,Vlookups!A:D,3,FALSE)</f>
        <v>NORTH RICHLAND HILLS K8</v>
      </c>
      <c r="L1415" s="5" t="str">
        <f t="shared" si="475"/>
        <v>11</v>
      </c>
      <c r="M1415" s="5" t="str">
        <f t="shared" si="476"/>
        <v>850</v>
      </c>
      <c r="N1415" s="5" t="str">
        <f>VLOOKUP(M1415,Vlookups!G:I,2,FALSE)</f>
        <v>DEPUTY SUPT ACADEMICS/STU SERV</v>
      </c>
      <c r="O1415" s="5" t="str">
        <f>VLOOKUP(M1415,Vlookups!G:I,3,FALSE)</f>
        <v>DSASS</v>
      </c>
      <c r="P1415" s="6">
        <f t="shared" si="477"/>
        <v>1261.31</v>
      </c>
      <c r="Q1415" s="6">
        <f t="shared" si="478"/>
        <v>0</v>
      </c>
      <c r="R1415" s="6">
        <f t="shared" si="479"/>
        <v>1261.31</v>
      </c>
      <c r="S1415" s="6">
        <f t="shared" si="480"/>
        <v>0</v>
      </c>
      <c r="T1415" s="6">
        <f t="shared" si="481"/>
        <v>-1261.31</v>
      </c>
      <c r="U1415" t="s">
        <v>1458</v>
      </c>
      <c r="V1415" t="s">
        <v>54</v>
      </c>
      <c r="W1415" s="2">
        <v>1261.31</v>
      </c>
      <c r="X1415" s="2">
        <v>0</v>
      </c>
      <c r="Y1415" s="2">
        <v>1261.31</v>
      </c>
      <c r="Z1415" s="2">
        <v>0</v>
      </c>
      <c r="AA1415" s="2">
        <v>0</v>
      </c>
      <c r="AB1415" s="3">
        <v>-1261.31</v>
      </c>
    </row>
    <row r="1416" spans="1:28">
      <c r="A1416" s="5" t="str">
        <f t="shared" si="468"/>
        <v>420</v>
      </c>
      <c r="B1416" s="5" t="str">
        <f>VLOOKUP(A1416,Vlookups!O:P,2,FALSE)</f>
        <v>LOCAL</v>
      </c>
      <c r="C1416" s="5" t="str">
        <f t="shared" si="469"/>
        <v>E</v>
      </c>
      <c r="D1416" s="5" t="str">
        <f t="shared" si="470"/>
        <v>11</v>
      </c>
      <c r="E1416" s="5" t="str">
        <f t="shared" si="471"/>
        <v>63--</v>
      </c>
      <c r="F1416" s="5" t="str">
        <f>VLOOKUP(E1416,Vlookups!K:M,3,FALSE)</f>
        <v>Op Exp</v>
      </c>
      <c r="G1416" s="5" t="str">
        <f t="shared" si="472"/>
        <v>6399</v>
      </c>
      <c r="H1416" s="5" t="str">
        <f t="shared" si="473"/>
        <v>GENERAL SUPPLIES</v>
      </c>
      <c r="I1416" s="5" t="str">
        <f t="shared" si="474"/>
        <v>012</v>
      </c>
      <c r="J1416" s="5" t="str">
        <f>VLOOKUP(I1416,Vlookups!A:D,2,FALSE)</f>
        <v>NORTH RICHLAND HILLS ELEMENTAR</v>
      </c>
      <c r="K1416" s="5" t="str">
        <f>VLOOKUP(I1416,Vlookups!A:D,3,FALSE)</f>
        <v>NORTH RICHLAND HILLS K8</v>
      </c>
      <c r="L1416" s="5" t="str">
        <f t="shared" si="475"/>
        <v>11</v>
      </c>
      <c r="M1416" s="5" t="str">
        <f t="shared" si="476"/>
        <v>858</v>
      </c>
      <c r="N1416" s="5" t="str">
        <f>VLOOKUP(M1416,Vlookups!G:I,2,FALSE)</f>
        <v>FINE ARTS</v>
      </c>
      <c r="O1416" s="5" t="str">
        <f>VLOOKUP(M1416,Vlookups!G:I,3,FALSE)</f>
        <v>DSASS</v>
      </c>
      <c r="P1416" s="6">
        <f t="shared" si="477"/>
        <v>3086.98</v>
      </c>
      <c r="Q1416" s="6">
        <f t="shared" si="478"/>
        <v>38.380000000000003</v>
      </c>
      <c r="R1416" s="6">
        <f t="shared" si="479"/>
        <v>3048.6</v>
      </c>
      <c r="S1416" s="6">
        <f t="shared" si="480"/>
        <v>2200</v>
      </c>
      <c r="T1416" s="6">
        <f t="shared" si="481"/>
        <v>-886.98</v>
      </c>
      <c r="U1416" t="s">
        <v>1459</v>
      </c>
      <c r="V1416" t="s">
        <v>54</v>
      </c>
      <c r="W1416" s="2">
        <v>3086.98</v>
      </c>
      <c r="X1416" s="2">
        <v>38.380000000000003</v>
      </c>
      <c r="Y1416" s="2">
        <v>3048.6</v>
      </c>
      <c r="Z1416" s="2">
        <v>0</v>
      </c>
      <c r="AA1416" s="2">
        <v>2200</v>
      </c>
      <c r="AB1416" s="3">
        <v>-886.98</v>
      </c>
    </row>
    <row r="1417" spans="1:28">
      <c r="A1417" s="5" t="str">
        <f t="shared" si="468"/>
        <v>420</v>
      </c>
      <c r="B1417" s="5" t="str">
        <f>VLOOKUP(A1417,Vlookups!O:P,2,FALSE)</f>
        <v>LOCAL</v>
      </c>
      <c r="C1417" s="5" t="str">
        <f t="shared" si="469"/>
        <v>E</v>
      </c>
      <c r="D1417" s="5" t="str">
        <f t="shared" si="470"/>
        <v>11</v>
      </c>
      <c r="E1417" s="5" t="str">
        <f t="shared" si="471"/>
        <v>63--</v>
      </c>
      <c r="F1417" s="5" t="str">
        <f>VLOOKUP(E1417,Vlookups!K:M,3,FALSE)</f>
        <v>Op Exp</v>
      </c>
      <c r="G1417" s="5" t="str">
        <f t="shared" si="472"/>
        <v>6399</v>
      </c>
      <c r="H1417" s="5" t="str">
        <f t="shared" si="473"/>
        <v>GENERAL SUPPLIES</v>
      </c>
      <c r="I1417" s="5" t="str">
        <f t="shared" si="474"/>
        <v>012</v>
      </c>
      <c r="J1417" s="5" t="str">
        <f>VLOOKUP(I1417,Vlookups!A:D,2,FALSE)</f>
        <v>NORTH RICHLAND HILLS ELEMENTAR</v>
      </c>
      <c r="K1417" s="5" t="str">
        <f>VLOOKUP(I1417,Vlookups!A:D,3,FALSE)</f>
        <v>NORTH RICHLAND HILLS K8</v>
      </c>
      <c r="L1417" s="5" t="str">
        <f t="shared" si="475"/>
        <v>11</v>
      </c>
      <c r="M1417" s="5" t="str">
        <f t="shared" si="476"/>
        <v>920</v>
      </c>
      <c r="N1417" s="5" t="str">
        <f>VLOOKUP(M1417,Vlookups!G:I,2,FALSE)</f>
        <v>ATHLETICS</v>
      </c>
      <c r="O1417" s="5" t="str">
        <f>VLOOKUP(M1417,Vlookups!G:I,3,FALSE)</f>
        <v>CSL</v>
      </c>
      <c r="P1417" s="6">
        <f t="shared" si="477"/>
        <v>0</v>
      </c>
      <c r="Q1417" s="6">
        <f t="shared" si="478"/>
        <v>0</v>
      </c>
      <c r="R1417" s="6">
        <f t="shared" si="479"/>
        <v>4105.51</v>
      </c>
      <c r="S1417" s="6">
        <f t="shared" si="480"/>
        <v>0</v>
      </c>
      <c r="T1417" s="6">
        <f t="shared" si="481"/>
        <v>0</v>
      </c>
      <c r="U1417" t="s">
        <v>1460</v>
      </c>
      <c r="V1417" t="s">
        <v>54</v>
      </c>
      <c r="W1417" s="2">
        <v>0</v>
      </c>
      <c r="X1417" s="2">
        <v>0</v>
      </c>
      <c r="Y1417" s="2">
        <v>4105.51</v>
      </c>
      <c r="Z1417" s="3">
        <v>-4105.51</v>
      </c>
      <c r="AA1417" s="2">
        <v>0</v>
      </c>
      <c r="AB1417" s="2">
        <v>0</v>
      </c>
    </row>
    <row r="1418" spans="1:28">
      <c r="A1418" s="5" t="str">
        <f t="shared" si="468"/>
        <v>420</v>
      </c>
      <c r="B1418" s="5" t="str">
        <f>VLOOKUP(A1418,Vlookups!O:P,2,FALSE)</f>
        <v>LOCAL</v>
      </c>
      <c r="C1418" s="5" t="str">
        <f t="shared" si="469"/>
        <v>E</v>
      </c>
      <c r="D1418" s="5" t="str">
        <f t="shared" si="470"/>
        <v>11</v>
      </c>
      <c r="E1418" s="5" t="str">
        <f t="shared" si="471"/>
        <v>63--</v>
      </c>
      <c r="F1418" s="5" t="str">
        <f>VLOOKUP(E1418,Vlookups!K:M,3,FALSE)</f>
        <v>Op Exp</v>
      </c>
      <c r="G1418" s="5" t="str">
        <f t="shared" si="472"/>
        <v>6399</v>
      </c>
      <c r="H1418" s="5" t="str">
        <f t="shared" si="473"/>
        <v>GENERAL SUPPLIES</v>
      </c>
      <c r="I1418" s="5" t="str">
        <f t="shared" si="474"/>
        <v>012</v>
      </c>
      <c r="J1418" s="5" t="str">
        <f>VLOOKUP(I1418,Vlookups!A:D,2,FALSE)</f>
        <v>NORTH RICHLAND HILLS ELEMENTAR</v>
      </c>
      <c r="K1418" s="5" t="str">
        <f>VLOOKUP(I1418,Vlookups!A:D,3,FALSE)</f>
        <v>NORTH RICHLAND HILLS K8</v>
      </c>
      <c r="L1418" s="5" t="str">
        <f t="shared" si="475"/>
        <v>11</v>
      </c>
      <c r="M1418" s="5" t="str">
        <f t="shared" si="476"/>
        <v>939</v>
      </c>
      <c r="N1418" s="5" t="str">
        <f>VLOOKUP(M1418,Vlookups!G:I,2,FALSE)</f>
        <v>INSTRUCTIONAL MATERIALS</v>
      </c>
      <c r="O1418" s="5" t="str">
        <f>VLOOKUP(M1418,Vlookups!G:I,3,FALSE)</f>
        <v>DSASS</v>
      </c>
      <c r="P1418" s="6">
        <f t="shared" si="477"/>
        <v>3390.99</v>
      </c>
      <c r="Q1418" s="6">
        <f t="shared" si="478"/>
        <v>974.2</v>
      </c>
      <c r="R1418" s="6">
        <f t="shared" si="479"/>
        <v>2416.79</v>
      </c>
      <c r="S1418" s="6">
        <f t="shared" si="480"/>
        <v>1400</v>
      </c>
      <c r="T1418" s="6">
        <f t="shared" si="481"/>
        <v>-1990.99</v>
      </c>
      <c r="U1418" t="s">
        <v>1461</v>
      </c>
      <c r="V1418" t="s">
        <v>54</v>
      </c>
      <c r="W1418" s="2">
        <v>3390.99</v>
      </c>
      <c r="X1418" s="2">
        <v>974.2</v>
      </c>
      <c r="Y1418" s="2">
        <v>2416.79</v>
      </c>
      <c r="Z1418" s="2">
        <v>0</v>
      </c>
      <c r="AA1418" s="2">
        <v>1400</v>
      </c>
      <c r="AB1418" s="3">
        <v>-1990.99</v>
      </c>
    </row>
    <row r="1419" spans="1:28">
      <c r="A1419" s="5" t="str">
        <f t="shared" si="468"/>
        <v>420</v>
      </c>
      <c r="B1419" s="5" t="str">
        <f>VLOOKUP(A1419,Vlookups!O:P,2,FALSE)</f>
        <v>LOCAL</v>
      </c>
      <c r="C1419" s="5" t="str">
        <f t="shared" si="469"/>
        <v>E</v>
      </c>
      <c r="D1419" s="5" t="str">
        <f t="shared" si="470"/>
        <v>11</v>
      </c>
      <c r="E1419" s="5" t="str">
        <f t="shared" si="471"/>
        <v>63--</v>
      </c>
      <c r="F1419" s="5" t="str">
        <f>VLOOKUP(E1419,Vlookups!K:M,3,FALSE)</f>
        <v>Op Exp</v>
      </c>
      <c r="G1419" s="5" t="str">
        <f t="shared" si="472"/>
        <v>6399</v>
      </c>
      <c r="H1419" s="5" t="str">
        <f t="shared" si="473"/>
        <v>GENERAL SUPPLIES</v>
      </c>
      <c r="I1419" s="5" t="str">
        <f t="shared" si="474"/>
        <v>012</v>
      </c>
      <c r="J1419" s="5" t="str">
        <f>VLOOKUP(I1419,Vlookups!A:D,2,FALSE)</f>
        <v>NORTH RICHLAND HILLS ELEMENTAR</v>
      </c>
      <c r="K1419" s="5" t="str">
        <f>VLOOKUP(I1419,Vlookups!A:D,3,FALSE)</f>
        <v>NORTH RICHLAND HILLS K8</v>
      </c>
      <c r="L1419" s="5" t="str">
        <f t="shared" si="475"/>
        <v>23</v>
      </c>
      <c r="M1419" s="5" t="str">
        <f t="shared" si="476"/>
        <v>850</v>
      </c>
      <c r="N1419" s="5" t="str">
        <f>VLOOKUP(M1419,Vlookups!G:I,2,FALSE)</f>
        <v>DEPUTY SUPT ACADEMICS/STU SERV</v>
      </c>
      <c r="O1419" s="5" t="str">
        <f>VLOOKUP(M1419,Vlookups!G:I,3,FALSE)</f>
        <v>DSASS</v>
      </c>
      <c r="P1419" s="6">
        <f t="shared" si="477"/>
        <v>0</v>
      </c>
      <c r="Q1419" s="6">
        <f t="shared" si="478"/>
        <v>0</v>
      </c>
      <c r="R1419" s="6">
        <f t="shared" si="479"/>
        <v>0</v>
      </c>
      <c r="S1419" s="6">
        <f t="shared" si="480"/>
        <v>800</v>
      </c>
      <c r="T1419" s="6">
        <f t="shared" si="481"/>
        <v>800</v>
      </c>
      <c r="U1419" t="s">
        <v>1462</v>
      </c>
      <c r="V1419" t="s">
        <v>54</v>
      </c>
      <c r="W1419" s="2">
        <v>0</v>
      </c>
      <c r="X1419" s="2">
        <v>0</v>
      </c>
      <c r="Y1419" s="2">
        <v>0</v>
      </c>
      <c r="Z1419" s="2">
        <v>0</v>
      </c>
      <c r="AA1419" s="2">
        <v>800</v>
      </c>
      <c r="AB1419" s="2">
        <v>800</v>
      </c>
    </row>
    <row r="1420" spans="1:28">
      <c r="A1420" s="5" t="str">
        <f t="shared" si="468"/>
        <v>420</v>
      </c>
      <c r="B1420" s="5" t="str">
        <f>VLOOKUP(A1420,Vlookups!O:P,2,FALSE)</f>
        <v>LOCAL</v>
      </c>
      <c r="C1420" s="5" t="str">
        <f t="shared" si="469"/>
        <v>E</v>
      </c>
      <c r="D1420" s="5" t="str">
        <f t="shared" si="470"/>
        <v>11</v>
      </c>
      <c r="E1420" s="5" t="str">
        <f t="shared" si="471"/>
        <v>63--</v>
      </c>
      <c r="F1420" s="5" t="str">
        <f>VLOOKUP(E1420,Vlookups!K:M,3,FALSE)</f>
        <v>Op Exp</v>
      </c>
      <c r="G1420" s="5" t="str">
        <f t="shared" si="472"/>
        <v>6399</v>
      </c>
      <c r="H1420" s="5" t="str">
        <f t="shared" si="473"/>
        <v>GENERAL SUPPLIES</v>
      </c>
      <c r="I1420" s="5" t="str">
        <f t="shared" si="474"/>
        <v>013</v>
      </c>
      <c r="J1420" s="5" t="str">
        <f>VLOOKUP(I1420,Vlookups!A:D,2,FALSE)</f>
        <v>NORTH RICHLAND HILLS MIDDLE SC</v>
      </c>
      <c r="K1420" s="5" t="str">
        <f>VLOOKUP(I1420,Vlookups!A:D,3,FALSE)</f>
        <v>NORTH RICHLAND HILLS K8</v>
      </c>
      <c r="L1420" s="5" t="str">
        <f t="shared" si="475"/>
        <v>11</v>
      </c>
      <c r="M1420" s="5" t="str">
        <f t="shared" si="476"/>
        <v>858</v>
      </c>
      <c r="N1420" s="5" t="str">
        <f>VLOOKUP(M1420,Vlookups!G:I,2,FALSE)</f>
        <v>FINE ARTS</v>
      </c>
      <c r="O1420" s="5" t="str">
        <f>VLOOKUP(M1420,Vlookups!G:I,3,FALSE)</f>
        <v>DSASS</v>
      </c>
      <c r="P1420" s="6">
        <f t="shared" si="477"/>
        <v>5568.81</v>
      </c>
      <c r="Q1420" s="6">
        <f t="shared" si="478"/>
        <v>18.899999999999999</v>
      </c>
      <c r="R1420" s="6">
        <f t="shared" si="479"/>
        <v>2426.83</v>
      </c>
      <c r="S1420" s="6">
        <f t="shared" si="480"/>
        <v>4400</v>
      </c>
      <c r="T1420" s="6">
        <f t="shared" si="481"/>
        <v>-1168.81</v>
      </c>
      <c r="U1420" t="s">
        <v>1463</v>
      </c>
      <c r="V1420" t="s">
        <v>54</v>
      </c>
      <c r="W1420" s="2">
        <v>5568.81</v>
      </c>
      <c r="X1420" s="2">
        <v>18.899999999999999</v>
      </c>
      <c r="Y1420" s="2">
        <v>2426.83</v>
      </c>
      <c r="Z1420" s="2">
        <v>3123.08</v>
      </c>
      <c r="AA1420" s="2">
        <v>4400</v>
      </c>
      <c r="AB1420" s="3">
        <v>-1168.81</v>
      </c>
    </row>
    <row r="1421" spans="1:28">
      <c r="A1421" s="5" t="str">
        <f t="shared" si="468"/>
        <v>420</v>
      </c>
      <c r="B1421" s="5" t="str">
        <f>VLOOKUP(A1421,Vlookups!O:P,2,FALSE)</f>
        <v>LOCAL</v>
      </c>
      <c r="C1421" s="5" t="str">
        <f t="shared" si="469"/>
        <v>E</v>
      </c>
      <c r="D1421" s="5" t="str">
        <f t="shared" si="470"/>
        <v>11</v>
      </c>
      <c r="E1421" s="5" t="str">
        <f t="shared" si="471"/>
        <v>63--</v>
      </c>
      <c r="F1421" s="5" t="str">
        <f>VLOOKUP(E1421,Vlookups!K:M,3,FALSE)</f>
        <v>Op Exp</v>
      </c>
      <c r="G1421" s="5" t="str">
        <f t="shared" si="472"/>
        <v>6399</v>
      </c>
      <c r="H1421" s="5" t="str">
        <f t="shared" si="473"/>
        <v>GENERAL SUPPLIES</v>
      </c>
      <c r="I1421" s="5" t="str">
        <f t="shared" si="474"/>
        <v>013</v>
      </c>
      <c r="J1421" s="5" t="str">
        <f>VLOOKUP(I1421,Vlookups!A:D,2,FALSE)</f>
        <v>NORTH RICHLAND HILLS MIDDLE SC</v>
      </c>
      <c r="K1421" s="5" t="str">
        <f>VLOOKUP(I1421,Vlookups!A:D,3,FALSE)</f>
        <v>NORTH RICHLAND HILLS K8</v>
      </c>
      <c r="L1421" s="5" t="str">
        <f t="shared" si="475"/>
        <v>11</v>
      </c>
      <c r="M1421" s="5" t="str">
        <f t="shared" si="476"/>
        <v>920</v>
      </c>
      <c r="N1421" s="5" t="str">
        <f>VLOOKUP(M1421,Vlookups!G:I,2,FALSE)</f>
        <v>ATHLETICS</v>
      </c>
      <c r="O1421" s="5" t="str">
        <f>VLOOKUP(M1421,Vlookups!G:I,3,FALSE)</f>
        <v>CSL</v>
      </c>
      <c r="P1421" s="6">
        <f t="shared" si="477"/>
        <v>0</v>
      </c>
      <c r="Q1421" s="6">
        <f t="shared" si="478"/>
        <v>0.01</v>
      </c>
      <c r="R1421" s="6">
        <f t="shared" si="479"/>
        <v>4105.49</v>
      </c>
      <c r="S1421" s="6">
        <f t="shared" si="480"/>
        <v>0</v>
      </c>
      <c r="T1421" s="6">
        <f t="shared" si="481"/>
        <v>0</v>
      </c>
      <c r="U1421" t="s">
        <v>1464</v>
      </c>
      <c r="V1421" t="s">
        <v>54</v>
      </c>
      <c r="W1421" s="2">
        <v>0</v>
      </c>
      <c r="X1421" s="2">
        <v>0.01</v>
      </c>
      <c r="Y1421" s="2">
        <v>4105.49</v>
      </c>
      <c r="Z1421" s="3">
        <v>-4105.5</v>
      </c>
      <c r="AA1421" s="2">
        <v>0</v>
      </c>
      <c r="AB1421" s="2">
        <v>0</v>
      </c>
    </row>
    <row r="1422" spans="1:28">
      <c r="A1422" s="5" t="str">
        <f t="shared" si="468"/>
        <v>420</v>
      </c>
      <c r="B1422" s="5" t="str">
        <f>VLOOKUP(A1422,Vlookups!O:P,2,FALSE)</f>
        <v>LOCAL</v>
      </c>
      <c r="C1422" s="5" t="str">
        <f t="shared" si="469"/>
        <v>E</v>
      </c>
      <c r="D1422" s="5" t="str">
        <f t="shared" si="470"/>
        <v>11</v>
      </c>
      <c r="E1422" s="5" t="str">
        <f t="shared" si="471"/>
        <v>63--</v>
      </c>
      <c r="F1422" s="5" t="str">
        <f>VLOOKUP(E1422,Vlookups!K:M,3,FALSE)</f>
        <v>Op Exp</v>
      </c>
      <c r="G1422" s="5" t="str">
        <f t="shared" si="472"/>
        <v>6399</v>
      </c>
      <c r="H1422" s="5" t="str">
        <f t="shared" si="473"/>
        <v>GENERAL SUPPLIES</v>
      </c>
      <c r="I1422" s="5" t="str">
        <f t="shared" si="474"/>
        <v>013</v>
      </c>
      <c r="J1422" s="5" t="str">
        <f>VLOOKUP(I1422,Vlookups!A:D,2,FALSE)</f>
        <v>NORTH RICHLAND HILLS MIDDLE SC</v>
      </c>
      <c r="K1422" s="5" t="str">
        <f>VLOOKUP(I1422,Vlookups!A:D,3,FALSE)</f>
        <v>NORTH RICHLAND HILLS K8</v>
      </c>
      <c r="L1422" s="5" t="str">
        <f t="shared" si="475"/>
        <v>11</v>
      </c>
      <c r="M1422" s="5" t="str">
        <f t="shared" si="476"/>
        <v>939</v>
      </c>
      <c r="N1422" s="5" t="str">
        <f>VLOOKUP(M1422,Vlookups!G:I,2,FALSE)</f>
        <v>INSTRUCTIONAL MATERIALS</v>
      </c>
      <c r="O1422" s="5" t="str">
        <f>VLOOKUP(M1422,Vlookups!G:I,3,FALSE)</f>
        <v>DSASS</v>
      </c>
      <c r="P1422" s="6">
        <f t="shared" si="477"/>
        <v>25000</v>
      </c>
      <c r="Q1422" s="6">
        <f t="shared" si="478"/>
        <v>123.85</v>
      </c>
      <c r="R1422" s="6">
        <f t="shared" si="479"/>
        <v>697.6</v>
      </c>
      <c r="S1422" s="6">
        <f t="shared" si="480"/>
        <v>1580</v>
      </c>
      <c r="T1422" s="6">
        <f t="shared" si="481"/>
        <v>-23420</v>
      </c>
      <c r="U1422" t="s">
        <v>1465</v>
      </c>
      <c r="V1422" t="s">
        <v>54</v>
      </c>
      <c r="W1422" s="2">
        <v>25000</v>
      </c>
      <c r="X1422" s="2">
        <v>123.85</v>
      </c>
      <c r="Y1422" s="2">
        <v>697.6</v>
      </c>
      <c r="Z1422" s="2">
        <v>24178.55</v>
      </c>
      <c r="AA1422" s="2">
        <v>1580</v>
      </c>
      <c r="AB1422" s="3">
        <v>-23420</v>
      </c>
    </row>
    <row r="1423" spans="1:28">
      <c r="A1423" s="5" t="str">
        <f t="shared" si="468"/>
        <v>420</v>
      </c>
      <c r="B1423" s="5" t="str">
        <f>VLOOKUP(A1423,Vlookups!O:P,2,FALSE)</f>
        <v>LOCAL</v>
      </c>
      <c r="C1423" s="5" t="str">
        <f t="shared" si="469"/>
        <v>E</v>
      </c>
      <c r="D1423" s="5" t="str">
        <f t="shared" si="470"/>
        <v>11</v>
      </c>
      <c r="E1423" s="5" t="str">
        <f t="shared" si="471"/>
        <v>63--</v>
      </c>
      <c r="F1423" s="5" t="str">
        <f>VLOOKUP(E1423,Vlookups!K:M,3,FALSE)</f>
        <v>Op Exp</v>
      </c>
      <c r="G1423" s="5" t="str">
        <f t="shared" si="472"/>
        <v>6399</v>
      </c>
      <c r="H1423" s="5" t="str">
        <f t="shared" si="473"/>
        <v>GENERAL SUPPLIES</v>
      </c>
      <c r="I1423" s="5" t="str">
        <f t="shared" si="474"/>
        <v>013</v>
      </c>
      <c r="J1423" s="5" t="str">
        <f>VLOOKUP(I1423,Vlookups!A:D,2,FALSE)</f>
        <v>NORTH RICHLAND HILLS MIDDLE SC</v>
      </c>
      <c r="K1423" s="5" t="str">
        <f>VLOOKUP(I1423,Vlookups!A:D,3,FALSE)</f>
        <v>NORTH RICHLAND HILLS K8</v>
      </c>
      <c r="L1423" s="5" t="str">
        <f t="shared" si="475"/>
        <v>23</v>
      </c>
      <c r="M1423" s="5" t="str">
        <f t="shared" si="476"/>
        <v>850</v>
      </c>
      <c r="N1423" s="5" t="str">
        <f>VLOOKUP(M1423,Vlookups!G:I,2,FALSE)</f>
        <v>DEPUTY SUPT ACADEMICS/STU SERV</v>
      </c>
      <c r="O1423" s="5" t="str">
        <f>VLOOKUP(M1423,Vlookups!G:I,3,FALSE)</f>
        <v>DSASS</v>
      </c>
      <c r="P1423" s="6">
        <f t="shared" si="477"/>
        <v>0</v>
      </c>
      <c r="Q1423" s="6">
        <f t="shared" si="478"/>
        <v>0</v>
      </c>
      <c r="R1423" s="6">
        <f t="shared" si="479"/>
        <v>0</v>
      </c>
      <c r="S1423" s="6">
        <f t="shared" si="480"/>
        <v>800</v>
      </c>
      <c r="T1423" s="6">
        <f t="shared" si="481"/>
        <v>800</v>
      </c>
      <c r="U1423" t="s">
        <v>1466</v>
      </c>
      <c r="V1423" t="s">
        <v>54</v>
      </c>
      <c r="W1423" s="2">
        <v>0</v>
      </c>
      <c r="X1423" s="2">
        <v>0</v>
      </c>
      <c r="Y1423" s="2">
        <v>0</v>
      </c>
      <c r="Z1423" s="2">
        <v>0</v>
      </c>
      <c r="AA1423" s="2">
        <v>800</v>
      </c>
      <c r="AB1423" s="2">
        <v>800</v>
      </c>
    </row>
    <row r="1424" spans="1:28">
      <c r="A1424" s="5" t="str">
        <f t="shared" si="468"/>
        <v>420</v>
      </c>
      <c r="B1424" s="5" t="str">
        <f>VLOOKUP(A1424,Vlookups!O:P,2,FALSE)</f>
        <v>LOCAL</v>
      </c>
      <c r="C1424" s="5" t="str">
        <f t="shared" si="469"/>
        <v>E</v>
      </c>
      <c r="D1424" s="5" t="str">
        <f t="shared" si="470"/>
        <v>11</v>
      </c>
      <c r="E1424" s="5" t="str">
        <f t="shared" si="471"/>
        <v>63--</v>
      </c>
      <c r="F1424" s="5" t="str">
        <f>VLOOKUP(E1424,Vlookups!K:M,3,FALSE)</f>
        <v>Op Exp</v>
      </c>
      <c r="G1424" s="5" t="str">
        <f t="shared" si="472"/>
        <v>6399</v>
      </c>
      <c r="H1424" s="5" t="str">
        <f t="shared" si="473"/>
        <v>GENERAL SUPPLIES</v>
      </c>
      <c r="I1424" s="5" t="str">
        <f t="shared" si="474"/>
        <v>014</v>
      </c>
      <c r="J1424" s="5" t="str">
        <f>VLOOKUP(I1424,Vlookups!A:D,2,FALSE)</f>
        <v>KATY ELEMENTARY SCHOOL</v>
      </c>
      <c r="K1424" s="5" t="str">
        <f>VLOOKUP(I1424,Vlookups!A:D,3,FALSE)</f>
        <v>KATY K8</v>
      </c>
      <c r="L1424" s="5" t="str">
        <f t="shared" si="475"/>
        <v>11</v>
      </c>
      <c r="M1424" s="5" t="str">
        <f t="shared" si="476"/>
        <v>850</v>
      </c>
      <c r="N1424" s="5" t="str">
        <f>VLOOKUP(M1424,Vlookups!G:I,2,FALSE)</f>
        <v>DEPUTY SUPT ACADEMICS/STU SERV</v>
      </c>
      <c r="O1424" s="5" t="str">
        <f>VLOOKUP(M1424,Vlookups!G:I,3,FALSE)</f>
        <v>DSASS</v>
      </c>
      <c r="P1424" s="6">
        <f t="shared" si="477"/>
        <v>1139.7</v>
      </c>
      <c r="Q1424" s="6">
        <f t="shared" si="478"/>
        <v>14.86</v>
      </c>
      <c r="R1424" s="6">
        <f t="shared" si="479"/>
        <v>1124.8399999999999</v>
      </c>
      <c r="S1424" s="6">
        <f t="shared" si="480"/>
        <v>0</v>
      </c>
      <c r="T1424" s="6">
        <f t="shared" si="481"/>
        <v>-1139.7</v>
      </c>
      <c r="U1424" t="s">
        <v>1467</v>
      </c>
      <c r="V1424" t="s">
        <v>54</v>
      </c>
      <c r="W1424" s="2">
        <v>1139.7</v>
      </c>
      <c r="X1424" s="2">
        <v>14.86</v>
      </c>
      <c r="Y1424" s="2">
        <v>1124.8399999999999</v>
      </c>
      <c r="Z1424" s="2">
        <v>0</v>
      </c>
      <c r="AA1424" s="2">
        <v>0</v>
      </c>
      <c r="AB1424" s="3">
        <v>-1139.7</v>
      </c>
    </row>
    <row r="1425" spans="1:28">
      <c r="A1425" s="5" t="str">
        <f t="shared" si="468"/>
        <v>420</v>
      </c>
      <c r="B1425" s="5" t="str">
        <f>VLOOKUP(A1425,Vlookups!O:P,2,FALSE)</f>
        <v>LOCAL</v>
      </c>
      <c r="C1425" s="5" t="str">
        <f t="shared" si="469"/>
        <v>E</v>
      </c>
      <c r="D1425" s="5" t="str">
        <f t="shared" si="470"/>
        <v>11</v>
      </c>
      <c r="E1425" s="5" t="str">
        <f t="shared" si="471"/>
        <v>63--</v>
      </c>
      <c r="F1425" s="5" t="str">
        <f>VLOOKUP(E1425,Vlookups!K:M,3,FALSE)</f>
        <v>Op Exp</v>
      </c>
      <c r="G1425" s="5" t="str">
        <f t="shared" si="472"/>
        <v>6399</v>
      </c>
      <c r="H1425" s="5" t="str">
        <f t="shared" si="473"/>
        <v>GENERAL SUPPLIES</v>
      </c>
      <c r="I1425" s="5" t="str">
        <f t="shared" si="474"/>
        <v>014</v>
      </c>
      <c r="J1425" s="5" t="str">
        <f>VLOOKUP(I1425,Vlookups!A:D,2,FALSE)</f>
        <v>KATY ELEMENTARY SCHOOL</v>
      </c>
      <c r="K1425" s="5" t="str">
        <f>VLOOKUP(I1425,Vlookups!A:D,3,FALSE)</f>
        <v>KATY K8</v>
      </c>
      <c r="L1425" s="5" t="str">
        <f t="shared" si="475"/>
        <v>11</v>
      </c>
      <c r="M1425" s="5" t="str">
        <f t="shared" si="476"/>
        <v>858</v>
      </c>
      <c r="N1425" s="5" t="str">
        <f>VLOOKUP(M1425,Vlookups!G:I,2,FALSE)</f>
        <v>FINE ARTS</v>
      </c>
      <c r="O1425" s="5" t="str">
        <f>VLOOKUP(M1425,Vlookups!G:I,3,FALSE)</f>
        <v>DSASS</v>
      </c>
      <c r="P1425" s="6">
        <f t="shared" si="477"/>
        <v>3502.23</v>
      </c>
      <c r="Q1425" s="6">
        <f t="shared" si="478"/>
        <v>105.83</v>
      </c>
      <c r="R1425" s="6">
        <f t="shared" si="479"/>
        <v>3423.85</v>
      </c>
      <c r="S1425" s="6">
        <f t="shared" si="480"/>
        <v>2200</v>
      </c>
      <c r="T1425" s="6">
        <f t="shared" si="481"/>
        <v>-1302.23</v>
      </c>
      <c r="U1425" t="s">
        <v>1468</v>
      </c>
      <c r="V1425" t="s">
        <v>54</v>
      </c>
      <c r="W1425" s="2">
        <v>3502.23</v>
      </c>
      <c r="X1425" s="2">
        <v>105.83</v>
      </c>
      <c r="Y1425" s="2">
        <v>3423.85</v>
      </c>
      <c r="Z1425" s="3">
        <v>-532.17999999999995</v>
      </c>
      <c r="AA1425" s="2">
        <v>2200</v>
      </c>
      <c r="AB1425" s="3">
        <v>-1302.23</v>
      </c>
    </row>
    <row r="1426" spans="1:28">
      <c r="A1426" s="5" t="str">
        <f t="shared" si="468"/>
        <v>420</v>
      </c>
      <c r="B1426" s="5" t="str">
        <f>VLOOKUP(A1426,Vlookups!O:P,2,FALSE)</f>
        <v>LOCAL</v>
      </c>
      <c r="C1426" s="5" t="str">
        <f t="shared" si="469"/>
        <v>E</v>
      </c>
      <c r="D1426" s="5" t="str">
        <f t="shared" si="470"/>
        <v>11</v>
      </c>
      <c r="E1426" s="5" t="str">
        <f t="shared" si="471"/>
        <v>63--</v>
      </c>
      <c r="F1426" s="5" t="str">
        <f>VLOOKUP(E1426,Vlookups!K:M,3,FALSE)</f>
        <v>Op Exp</v>
      </c>
      <c r="G1426" s="5" t="str">
        <f t="shared" si="472"/>
        <v>6399</v>
      </c>
      <c r="H1426" s="5" t="str">
        <f t="shared" si="473"/>
        <v>GENERAL SUPPLIES</v>
      </c>
      <c r="I1426" s="5" t="str">
        <f t="shared" si="474"/>
        <v>014</v>
      </c>
      <c r="J1426" s="5" t="str">
        <f>VLOOKUP(I1426,Vlookups!A:D,2,FALSE)</f>
        <v>KATY ELEMENTARY SCHOOL</v>
      </c>
      <c r="K1426" s="5" t="str">
        <f>VLOOKUP(I1426,Vlookups!A:D,3,FALSE)</f>
        <v>KATY K8</v>
      </c>
      <c r="L1426" s="5" t="str">
        <f t="shared" si="475"/>
        <v>11</v>
      </c>
      <c r="M1426" s="5" t="str">
        <f t="shared" si="476"/>
        <v>920</v>
      </c>
      <c r="N1426" s="5" t="str">
        <f>VLOOKUP(M1426,Vlookups!G:I,2,FALSE)</f>
        <v>ATHLETICS</v>
      </c>
      <c r="O1426" s="5" t="str">
        <f>VLOOKUP(M1426,Vlookups!G:I,3,FALSE)</f>
        <v>CSL</v>
      </c>
      <c r="P1426" s="6">
        <f t="shared" si="477"/>
        <v>2559</v>
      </c>
      <c r="Q1426" s="6">
        <f t="shared" si="478"/>
        <v>2517.25</v>
      </c>
      <c r="R1426" s="6">
        <f t="shared" si="479"/>
        <v>41.72</v>
      </c>
      <c r="S1426" s="6">
        <f t="shared" si="480"/>
        <v>0</v>
      </c>
      <c r="T1426" s="6">
        <f t="shared" si="481"/>
        <v>-2559</v>
      </c>
      <c r="U1426" t="s">
        <v>1469</v>
      </c>
      <c r="V1426" t="s">
        <v>54</v>
      </c>
      <c r="W1426" s="2">
        <v>2559</v>
      </c>
      <c r="X1426" s="2">
        <v>2517.25</v>
      </c>
      <c r="Y1426" s="2">
        <v>41.72</v>
      </c>
      <c r="Z1426" s="2">
        <v>0.03</v>
      </c>
      <c r="AA1426" s="2">
        <v>0</v>
      </c>
      <c r="AB1426" s="3">
        <v>-2559</v>
      </c>
    </row>
    <row r="1427" spans="1:28">
      <c r="A1427" s="5" t="str">
        <f t="shared" si="468"/>
        <v>420</v>
      </c>
      <c r="B1427" s="5" t="str">
        <f>VLOOKUP(A1427,Vlookups!O:P,2,FALSE)</f>
        <v>LOCAL</v>
      </c>
      <c r="C1427" s="5" t="str">
        <f t="shared" si="469"/>
        <v>E</v>
      </c>
      <c r="D1427" s="5" t="str">
        <f t="shared" si="470"/>
        <v>11</v>
      </c>
      <c r="E1427" s="5" t="str">
        <f t="shared" si="471"/>
        <v>63--</v>
      </c>
      <c r="F1427" s="5" t="str">
        <f>VLOOKUP(E1427,Vlookups!K:M,3,FALSE)</f>
        <v>Op Exp</v>
      </c>
      <c r="G1427" s="5" t="str">
        <f t="shared" si="472"/>
        <v>6399</v>
      </c>
      <c r="H1427" s="5" t="str">
        <f t="shared" si="473"/>
        <v>GENERAL SUPPLIES</v>
      </c>
      <c r="I1427" s="5" t="str">
        <f t="shared" si="474"/>
        <v>014</v>
      </c>
      <c r="J1427" s="5" t="str">
        <f>VLOOKUP(I1427,Vlookups!A:D,2,FALSE)</f>
        <v>KATY ELEMENTARY SCHOOL</v>
      </c>
      <c r="K1427" s="5" t="str">
        <f>VLOOKUP(I1427,Vlookups!A:D,3,FALSE)</f>
        <v>KATY K8</v>
      </c>
      <c r="L1427" s="5" t="str">
        <f t="shared" si="475"/>
        <v>11</v>
      </c>
      <c r="M1427" s="5" t="str">
        <f t="shared" si="476"/>
        <v>939</v>
      </c>
      <c r="N1427" s="5" t="str">
        <f>VLOOKUP(M1427,Vlookups!G:I,2,FALSE)</f>
        <v>INSTRUCTIONAL MATERIALS</v>
      </c>
      <c r="O1427" s="5" t="str">
        <f>VLOOKUP(M1427,Vlookups!G:I,3,FALSE)</f>
        <v>DSASS</v>
      </c>
      <c r="P1427" s="6">
        <f t="shared" si="477"/>
        <v>3390.99</v>
      </c>
      <c r="Q1427" s="6">
        <f t="shared" si="478"/>
        <v>974.2</v>
      </c>
      <c r="R1427" s="6">
        <f t="shared" si="479"/>
        <v>2416.79</v>
      </c>
      <c r="S1427" s="6">
        <f t="shared" si="480"/>
        <v>1400</v>
      </c>
      <c r="T1427" s="6">
        <f t="shared" si="481"/>
        <v>-1990.99</v>
      </c>
      <c r="U1427" t="s">
        <v>1470</v>
      </c>
      <c r="V1427" t="s">
        <v>54</v>
      </c>
      <c r="W1427" s="2">
        <v>3390.99</v>
      </c>
      <c r="X1427" s="2">
        <v>974.2</v>
      </c>
      <c r="Y1427" s="2">
        <v>2416.79</v>
      </c>
      <c r="Z1427" s="2">
        <v>0</v>
      </c>
      <c r="AA1427" s="2">
        <v>1400</v>
      </c>
      <c r="AB1427" s="3">
        <v>-1990.99</v>
      </c>
    </row>
    <row r="1428" spans="1:28">
      <c r="A1428" s="5" t="str">
        <f t="shared" si="468"/>
        <v>420</v>
      </c>
      <c r="B1428" s="5" t="str">
        <f>VLOOKUP(A1428,Vlookups!O:P,2,FALSE)</f>
        <v>LOCAL</v>
      </c>
      <c r="C1428" s="5" t="str">
        <f t="shared" si="469"/>
        <v>E</v>
      </c>
      <c r="D1428" s="5" t="str">
        <f t="shared" si="470"/>
        <v>11</v>
      </c>
      <c r="E1428" s="5" t="str">
        <f t="shared" si="471"/>
        <v>63--</v>
      </c>
      <c r="F1428" s="5" t="str">
        <f>VLOOKUP(E1428,Vlookups!K:M,3,FALSE)</f>
        <v>Op Exp</v>
      </c>
      <c r="G1428" s="5" t="str">
        <f t="shared" si="472"/>
        <v>6399</v>
      </c>
      <c r="H1428" s="5" t="str">
        <f t="shared" si="473"/>
        <v>GENERAL SUPPLIES</v>
      </c>
      <c r="I1428" s="5" t="str">
        <f t="shared" si="474"/>
        <v>014</v>
      </c>
      <c r="J1428" s="5" t="str">
        <f>VLOOKUP(I1428,Vlookups!A:D,2,FALSE)</f>
        <v>KATY ELEMENTARY SCHOOL</v>
      </c>
      <c r="K1428" s="5" t="str">
        <f>VLOOKUP(I1428,Vlookups!A:D,3,FALSE)</f>
        <v>KATY K8</v>
      </c>
      <c r="L1428" s="5" t="str">
        <f t="shared" si="475"/>
        <v>21</v>
      </c>
      <c r="M1428" s="5" t="str">
        <f t="shared" si="476"/>
        <v>939</v>
      </c>
      <c r="N1428" s="5" t="str">
        <f>VLOOKUP(M1428,Vlookups!G:I,2,FALSE)</f>
        <v>INSTRUCTIONAL MATERIALS</v>
      </c>
      <c r="O1428" s="5" t="str">
        <f>VLOOKUP(M1428,Vlookups!G:I,3,FALSE)</f>
        <v>DSASS</v>
      </c>
      <c r="P1428" s="6">
        <f t="shared" si="477"/>
        <v>200</v>
      </c>
      <c r="Q1428" s="6">
        <f t="shared" si="478"/>
        <v>0</v>
      </c>
      <c r="R1428" s="6">
        <f t="shared" si="479"/>
        <v>120.63</v>
      </c>
      <c r="S1428" s="6">
        <f t="shared" si="480"/>
        <v>0</v>
      </c>
      <c r="T1428" s="6">
        <f t="shared" si="481"/>
        <v>-200</v>
      </c>
      <c r="U1428" t="s">
        <v>1471</v>
      </c>
      <c r="V1428" t="s">
        <v>54</v>
      </c>
      <c r="W1428" s="2">
        <v>200</v>
      </c>
      <c r="X1428" s="2">
        <v>0</v>
      </c>
      <c r="Y1428" s="2">
        <v>120.63</v>
      </c>
      <c r="Z1428" s="2">
        <v>79.37</v>
      </c>
      <c r="AA1428" s="2">
        <v>0</v>
      </c>
      <c r="AB1428" s="3">
        <v>-200</v>
      </c>
    </row>
    <row r="1429" spans="1:28">
      <c r="A1429" s="5" t="str">
        <f t="shared" si="468"/>
        <v>420</v>
      </c>
      <c r="B1429" s="5" t="str">
        <f>VLOOKUP(A1429,Vlookups!O:P,2,FALSE)</f>
        <v>LOCAL</v>
      </c>
      <c r="C1429" s="5" t="str">
        <f t="shared" si="469"/>
        <v>E</v>
      </c>
      <c r="D1429" s="5" t="str">
        <f t="shared" si="470"/>
        <v>11</v>
      </c>
      <c r="E1429" s="5" t="str">
        <f t="shared" si="471"/>
        <v>63--</v>
      </c>
      <c r="F1429" s="5" t="str">
        <f>VLOOKUP(E1429,Vlookups!K:M,3,FALSE)</f>
        <v>Op Exp</v>
      </c>
      <c r="G1429" s="5" t="str">
        <f t="shared" si="472"/>
        <v>6399</v>
      </c>
      <c r="H1429" s="5" t="str">
        <f t="shared" si="473"/>
        <v>GENERAL SUPPLIES</v>
      </c>
      <c r="I1429" s="5" t="str">
        <f t="shared" si="474"/>
        <v>014</v>
      </c>
      <c r="J1429" s="5" t="str">
        <f>VLOOKUP(I1429,Vlookups!A:D,2,FALSE)</f>
        <v>KATY ELEMENTARY SCHOOL</v>
      </c>
      <c r="K1429" s="5" t="str">
        <f>VLOOKUP(I1429,Vlookups!A:D,3,FALSE)</f>
        <v>KATY K8</v>
      </c>
      <c r="L1429" s="5" t="str">
        <f t="shared" si="475"/>
        <v>23</v>
      </c>
      <c r="M1429" s="5" t="str">
        <f t="shared" si="476"/>
        <v>850</v>
      </c>
      <c r="N1429" s="5" t="str">
        <f>VLOOKUP(M1429,Vlookups!G:I,2,FALSE)</f>
        <v>DEPUTY SUPT ACADEMICS/STU SERV</v>
      </c>
      <c r="O1429" s="5" t="str">
        <f>VLOOKUP(M1429,Vlookups!G:I,3,FALSE)</f>
        <v>DSASS</v>
      </c>
      <c r="P1429" s="6">
        <f t="shared" si="477"/>
        <v>0</v>
      </c>
      <c r="Q1429" s="6">
        <f t="shared" si="478"/>
        <v>0</v>
      </c>
      <c r="R1429" s="6">
        <f t="shared" si="479"/>
        <v>0</v>
      </c>
      <c r="S1429" s="6">
        <f t="shared" si="480"/>
        <v>800</v>
      </c>
      <c r="T1429" s="6">
        <f t="shared" si="481"/>
        <v>800</v>
      </c>
      <c r="U1429" t="s">
        <v>1472</v>
      </c>
      <c r="V1429" t="s">
        <v>54</v>
      </c>
      <c r="W1429" s="2">
        <v>0</v>
      </c>
      <c r="X1429" s="2">
        <v>0</v>
      </c>
      <c r="Y1429" s="2">
        <v>0</v>
      </c>
      <c r="Z1429" s="2">
        <v>0</v>
      </c>
      <c r="AA1429" s="2">
        <v>800</v>
      </c>
      <c r="AB1429" s="2">
        <v>800</v>
      </c>
    </row>
    <row r="1430" spans="1:28">
      <c r="A1430" s="5" t="str">
        <f t="shared" si="468"/>
        <v>420</v>
      </c>
      <c r="B1430" s="5" t="str">
        <f>VLOOKUP(A1430,Vlookups!O:P,2,FALSE)</f>
        <v>LOCAL</v>
      </c>
      <c r="C1430" s="5" t="str">
        <f t="shared" si="469"/>
        <v>E</v>
      </c>
      <c r="D1430" s="5" t="str">
        <f t="shared" si="470"/>
        <v>11</v>
      </c>
      <c r="E1430" s="5" t="str">
        <f t="shared" si="471"/>
        <v>63--</v>
      </c>
      <c r="F1430" s="5" t="str">
        <f>VLOOKUP(E1430,Vlookups!K:M,3,FALSE)</f>
        <v>Op Exp</v>
      </c>
      <c r="G1430" s="5" t="str">
        <f t="shared" si="472"/>
        <v>6399</v>
      </c>
      <c r="H1430" s="5" t="str">
        <f t="shared" si="473"/>
        <v>GENERAL SUPPLIES</v>
      </c>
      <c r="I1430" s="5" t="str">
        <f t="shared" si="474"/>
        <v>015</v>
      </c>
      <c r="J1430" s="5" t="str">
        <f>VLOOKUP(I1430,Vlookups!A:D,2,FALSE)</f>
        <v>KATY MIDDLE SCHOOL</v>
      </c>
      <c r="K1430" s="5" t="str">
        <f>VLOOKUP(I1430,Vlookups!A:D,3,FALSE)</f>
        <v>KATY K8</v>
      </c>
      <c r="L1430" s="5" t="str">
        <f t="shared" si="475"/>
        <v>11</v>
      </c>
      <c r="M1430" s="5" t="str">
        <f t="shared" si="476"/>
        <v>850</v>
      </c>
      <c r="N1430" s="5" t="str">
        <f>VLOOKUP(M1430,Vlookups!G:I,2,FALSE)</f>
        <v>DEPUTY SUPT ACADEMICS/STU SERV</v>
      </c>
      <c r="O1430" s="5" t="str">
        <f>VLOOKUP(M1430,Vlookups!G:I,3,FALSE)</f>
        <v>DSASS</v>
      </c>
      <c r="P1430" s="6">
        <f t="shared" si="477"/>
        <v>315.07</v>
      </c>
      <c r="Q1430" s="6">
        <f t="shared" si="478"/>
        <v>0</v>
      </c>
      <c r="R1430" s="6">
        <f t="shared" si="479"/>
        <v>315.07</v>
      </c>
      <c r="S1430" s="6">
        <f t="shared" si="480"/>
        <v>0</v>
      </c>
      <c r="T1430" s="6">
        <f t="shared" si="481"/>
        <v>-315.07</v>
      </c>
      <c r="U1430" t="s">
        <v>1473</v>
      </c>
      <c r="V1430" t="s">
        <v>54</v>
      </c>
      <c r="W1430" s="2">
        <v>315.07</v>
      </c>
      <c r="X1430" s="2">
        <v>0</v>
      </c>
      <c r="Y1430" s="2">
        <v>315.07</v>
      </c>
      <c r="Z1430" s="2">
        <v>0</v>
      </c>
      <c r="AA1430" s="2">
        <v>0</v>
      </c>
      <c r="AB1430" s="3">
        <v>-315.07</v>
      </c>
    </row>
    <row r="1431" spans="1:28">
      <c r="A1431" s="5" t="str">
        <f t="shared" si="468"/>
        <v>420</v>
      </c>
      <c r="B1431" s="5" t="str">
        <f>VLOOKUP(A1431,Vlookups!O:P,2,FALSE)</f>
        <v>LOCAL</v>
      </c>
      <c r="C1431" s="5" t="str">
        <f t="shared" si="469"/>
        <v>E</v>
      </c>
      <c r="D1431" s="5" t="str">
        <f t="shared" si="470"/>
        <v>11</v>
      </c>
      <c r="E1431" s="5" t="str">
        <f t="shared" si="471"/>
        <v>63--</v>
      </c>
      <c r="F1431" s="5" t="str">
        <f>VLOOKUP(E1431,Vlookups!K:M,3,FALSE)</f>
        <v>Op Exp</v>
      </c>
      <c r="G1431" s="5" t="str">
        <f t="shared" si="472"/>
        <v>6399</v>
      </c>
      <c r="H1431" s="5" t="str">
        <f t="shared" si="473"/>
        <v>GENERAL SUPPLIES</v>
      </c>
      <c r="I1431" s="5" t="str">
        <f t="shared" si="474"/>
        <v>015</v>
      </c>
      <c r="J1431" s="5" t="str">
        <f>VLOOKUP(I1431,Vlookups!A:D,2,FALSE)</f>
        <v>KATY MIDDLE SCHOOL</v>
      </c>
      <c r="K1431" s="5" t="str">
        <f>VLOOKUP(I1431,Vlookups!A:D,3,FALSE)</f>
        <v>KATY K8</v>
      </c>
      <c r="L1431" s="5" t="str">
        <f t="shared" si="475"/>
        <v>11</v>
      </c>
      <c r="M1431" s="5" t="str">
        <f t="shared" si="476"/>
        <v>858</v>
      </c>
      <c r="N1431" s="5" t="str">
        <f>VLOOKUP(M1431,Vlookups!G:I,2,FALSE)</f>
        <v>FINE ARTS</v>
      </c>
      <c r="O1431" s="5" t="str">
        <f>VLOOKUP(M1431,Vlookups!G:I,3,FALSE)</f>
        <v>DSASS</v>
      </c>
      <c r="P1431" s="6">
        <f t="shared" si="477"/>
        <v>8250</v>
      </c>
      <c r="Q1431" s="6">
        <f t="shared" si="478"/>
        <v>2390</v>
      </c>
      <c r="R1431" s="6">
        <f t="shared" si="479"/>
        <v>3916.26</v>
      </c>
      <c r="S1431" s="6">
        <f t="shared" si="480"/>
        <v>4400</v>
      </c>
      <c r="T1431" s="6">
        <f t="shared" si="481"/>
        <v>-3850</v>
      </c>
      <c r="U1431" t="s">
        <v>1474</v>
      </c>
      <c r="V1431" t="s">
        <v>54</v>
      </c>
      <c r="W1431" s="2">
        <v>8250</v>
      </c>
      <c r="X1431" s="2">
        <v>2390</v>
      </c>
      <c r="Y1431" s="2">
        <v>3916.26</v>
      </c>
      <c r="Z1431" s="2">
        <v>1943.74</v>
      </c>
      <c r="AA1431" s="2">
        <v>4400</v>
      </c>
      <c r="AB1431" s="3">
        <v>-3850</v>
      </c>
    </row>
    <row r="1432" spans="1:28">
      <c r="A1432" s="5" t="str">
        <f t="shared" si="468"/>
        <v>420</v>
      </c>
      <c r="B1432" s="5" t="str">
        <f>VLOOKUP(A1432,Vlookups!O:P,2,FALSE)</f>
        <v>LOCAL</v>
      </c>
      <c r="C1432" s="5" t="str">
        <f t="shared" si="469"/>
        <v>E</v>
      </c>
      <c r="D1432" s="5" t="str">
        <f t="shared" si="470"/>
        <v>11</v>
      </c>
      <c r="E1432" s="5" t="str">
        <f t="shared" si="471"/>
        <v>63--</v>
      </c>
      <c r="F1432" s="5" t="str">
        <f>VLOOKUP(E1432,Vlookups!K:M,3,FALSE)</f>
        <v>Op Exp</v>
      </c>
      <c r="G1432" s="5" t="str">
        <f t="shared" si="472"/>
        <v>6399</v>
      </c>
      <c r="H1432" s="5" t="str">
        <f t="shared" si="473"/>
        <v>GENERAL SUPPLIES</v>
      </c>
      <c r="I1432" s="5" t="str">
        <f t="shared" si="474"/>
        <v>015</v>
      </c>
      <c r="J1432" s="5" t="str">
        <f>VLOOKUP(I1432,Vlookups!A:D,2,FALSE)</f>
        <v>KATY MIDDLE SCHOOL</v>
      </c>
      <c r="K1432" s="5" t="str">
        <f>VLOOKUP(I1432,Vlookups!A:D,3,FALSE)</f>
        <v>KATY K8</v>
      </c>
      <c r="L1432" s="5" t="str">
        <f t="shared" si="475"/>
        <v>11</v>
      </c>
      <c r="M1432" s="5" t="str">
        <f t="shared" si="476"/>
        <v>920</v>
      </c>
      <c r="N1432" s="5" t="str">
        <f>VLOOKUP(M1432,Vlookups!G:I,2,FALSE)</f>
        <v>ATHLETICS</v>
      </c>
      <c r="O1432" s="5" t="str">
        <f>VLOOKUP(M1432,Vlookups!G:I,3,FALSE)</f>
        <v>CSL</v>
      </c>
      <c r="P1432" s="6">
        <f t="shared" si="477"/>
        <v>2559</v>
      </c>
      <c r="Q1432" s="6">
        <f t="shared" si="478"/>
        <v>2517.25</v>
      </c>
      <c r="R1432" s="6">
        <f t="shared" si="479"/>
        <v>41.71</v>
      </c>
      <c r="S1432" s="6">
        <f t="shared" si="480"/>
        <v>0</v>
      </c>
      <c r="T1432" s="6">
        <f t="shared" si="481"/>
        <v>-2559</v>
      </c>
      <c r="U1432" t="s">
        <v>1475</v>
      </c>
      <c r="V1432" t="s">
        <v>54</v>
      </c>
      <c r="W1432" s="2">
        <v>2559</v>
      </c>
      <c r="X1432" s="2">
        <v>2517.25</v>
      </c>
      <c r="Y1432" s="2">
        <v>41.71</v>
      </c>
      <c r="Z1432" s="2">
        <v>0.04</v>
      </c>
      <c r="AA1432" s="2">
        <v>0</v>
      </c>
      <c r="AB1432" s="3">
        <v>-2559</v>
      </c>
    </row>
    <row r="1433" spans="1:28">
      <c r="A1433" s="5" t="str">
        <f t="shared" si="468"/>
        <v>420</v>
      </c>
      <c r="B1433" s="5" t="str">
        <f>VLOOKUP(A1433,Vlookups!O:P,2,FALSE)</f>
        <v>LOCAL</v>
      </c>
      <c r="C1433" s="5" t="str">
        <f t="shared" si="469"/>
        <v>E</v>
      </c>
      <c r="D1433" s="5" t="str">
        <f t="shared" si="470"/>
        <v>11</v>
      </c>
      <c r="E1433" s="5" t="str">
        <f t="shared" si="471"/>
        <v>63--</v>
      </c>
      <c r="F1433" s="5" t="str">
        <f>VLOOKUP(E1433,Vlookups!K:M,3,FALSE)</f>
        <v>Op Exp</v>
      </c>
      <c r="G1433" s="5" t="str">
        <f t="shared" si="472"/>
        <v>6399</v>
      </c>
      <c r="H1433" s="5" t="str">
        <f t="shared" si="473"/>
        <v>GENERAL SUPPLIES</v>
      </c>
      <c r="I1433" s="5" t="str">
        <f t="shared" si="474"/>
        <v>015</v>
      </c>
      <c r="J1433" s="5" t="str">
        <f>VLOOKUP(I1433,Vlookups!A:D,2,FALSE)</f>
        <v>KATY MIDDLE SCHOOL</v>
      </c>
      <c r="K1433" s="5" t="str">
        <f>VLOOKUP(I1433,Vlookups!A:D,3,FALSE)</f>
        <v>KATY K8</v>
      </c>
      <c r="L1433" s="5" t="str">
        <f t="shared" si="475"/>
        <v>11</v>
      </c>
      <c r="M1433" s="5" t="str">
        <f t="shared" si="476"/>
        <v>939</v>
      </c>
      <c r="N1433" s="5" t="str">
        <f>VLOOKUP(M1433,Vlookups!G:I,2,FALSE)</f>
        <v>INSTRUCTIONAL MATERIALS</v>
      </c>
      <c r="O1433" s="5" t="str">
        <f>VLOOKUP(M1433,Vlookups!G:I,3,FALSE)</f>
        <v>DSASS</v>
      </c>
      <c r="P1433" s="6">
        <f t="shared" si="477"/>
        <v>25000</v>
      </c>
      <c r="Q1433" s="6">
        <f t="shared" si="478"/>
        <v>26.35</v>
      </c>
      <c r="R1433" s="6">
        <f t="shared" si="479"/>
        <v>795.1</v>
      </c>
      <c r="S1433" s="6">
        <f t="shared" si="480"/>
        <v>1580</v>
      </c>
      <c r="T1433" s="6">
        <f t="shared" si="481"/>
        <v>-23420</v>
      </c>
      <c r="U1433" t="s">
        <v>1476</v>
      </c>
      <c r="V1433" t="s">
        <v>54</v>
      </c>
      <c r="W1433" s="2">
        <v>25000</v>
      </c>
      <c r="X1433" s="2">
        <v>26.35</v>
      </c>
      <c r="Y1433" s="2">
        <v>795.1</v>
      </c>
      <c r="Z1433" s="2">
        <v>24178.55</v>
      </c>
      <c r="AA1433" s="2">
        <v>1580</v>
      </c>
      <c r="AB1433" s="3">
        <v>-23420</v>
      </c>
    </row>
    <row r="1434" spans="1:28">
      <c r="A1434" s="5" t="str">
        <f t="shared" si="468"/>
        <v>420</v>
      </c>
      <c r="B1434" s="5" t="str">
        <f>VLOOKUP(A1434,Vlookups!O:P,2,FALSE)</f>
        <v>LOCAL</v>
      </c>
      <c r="C1434" s="5" t="str">
        <f t="shared" si="469"/>
        <v>E</v>
      </c>
      <c r="D1434" s="5" t="str">
        <f t="shared" si="470"/>
        <v>11</v>
      </c>
      <c r="E1434" s="5" t="str">
        <f t="shared" si="471"/>
        <v>63--</v>
      </c>
      <c r="F1434" s="5" t="str">
        <f>VLOOKUP(E1434,Vlookups!K:M,3,FALSE)</f>
        <v>Op Exp</v>
      </c>
      <c r="G1434" s="5" t="str">
        <f t="shared" si="472"/>
        <v>6399</v>
      </c>
      <c r="H1434" s="5" t="str">
        <f t="shared" si="473"/>
        <v>GENERAL SUPPLIES</v>
      </c>
      <c r="I1434" s="5" t="str">
        <f t="shared" si="474"/>
        <v>015</v>
      </c>
      <c r="J1434" s="5" t="str">
        <f>VLOOKUP(I1434,Vlookups!A:D,2,FALSE)</f>
        <v>KATY MIDDLE SCHOOL</v>
      </c>
      <c r="K1434" s="5" t="str">
        <f>VLOOKUP(I1434,Vlookups!A:D,3,FALSE)</f>
        <v>KATY K8</v>
      </c>
      <c r="L1434" s="5" t="str">
        <f t="shared" si="475"/>
        <v>21</v>
      </c>
      <c r="M1434" s="5" t="str">
        <f t="shared" si="476"/>
        <v>939</v>
      </c>
      <c r="N1434" s="5" t="str">
        <f>VLOOKUP(M1434,Vlookups!G:I,2,FALSE)</f>
        <v>INSTRUCTIONAL MATERIALS</v>
      </c>
      <c r="O1434" s="5" t="str">
        <f>VLOOKUP(M1434,Vlookups!G:I,3,FALSE)</f>
        <v>DSASS</v>
      </c>
      <c r="P1434" s="6">
        <f t="shared" si="477"/>
        <v>233.93</v>
      </c>
      <c r="Q1434" s="6">
        <f t="shared" si="478"/>
        <v>0.28000000000000003</v>
      </c>
      <c r="R1434" s="6">
        <f t="shared" si="479"/>
        <v>233.65</v>
      </c>
      <c r="S1434" s="6">
        <f t="shared" si="480"/>
        <v>0</v>
      </c>
      <c r="T1434" s="6">
        <f t="shared" si="481"/>
        <v>-233.93</v>
      </c>
      <c r="U1434" t="s">
        <v>1477</v>
      </c>
      <c r="V1434" t="s">
        <v>54</v>
      </c>
      <c r="W1434" s="2">
        <v>233.93</v>
      </c>
      <c r="X1434" s="2">
        <v>0.28000000000000003</v>
      </c>
      <c r="Y1434" s="2">
        <v>233.65</v>
      </c>
      <c r="Z1434" s="2">
        <v>0</v>
      </c>
      <c r="AA1434" s="2">
        <v>0</v>
      </c>
      <c r="AB1434" s="3">
        <v>-233.93</v>
      </c>
    </row>
    <row r="1435" spans="1:28">
      <c r="A1435" s="5" t="str">
        <f t="shared" si="468"/>
        <v>420</v>
      </c>
      <c r="B1435" s="5" t="str">
        <f>VLOOKUP(A1435,Vlookups!O:P,2,FALSE)</f>
        <v>LOCAL</v>
      </c>
      <c r="C1435" s="5" t="str">
        <f t="shared" si="469"/>
        <v>E</v>
      </c>
      <c r="D1435" s="5" t="str">
        <f t="shared" si="470"/>
        <v>11</v>
      </c>
      <c r="E1435" s="5" t="str">
        <f t="shared" si="471"/>
        <v>63--</v>
      </c>
      <c r="F1435" s="5" t="str">
        <f>VLOOKUP(E1435,Vlookups!K:M,3,FALSE)</f>
        <v>Op Exp</v>
      </c>
      <c r="G1435" s="5" t="str">
        <f t="shared" si="472"/>
        <v>6399</v>
      </c>
      <c r="H1435" s="5" t="str">
        <f t="shared" si="473"/>
        <v>GENERAL SUPPLIES</v>
      </c>
      <c r="I1435" s="5" t="str">
        <f t="shared" si="474"/>
        <v>015</v>
      </c>
      <c r="J1435" s="5" t="str">
        <f>VLOOKUP(I1435,Vlookups!A:D,2,FALSE)</f>
        <v>KATY MIDDLE SCHOOL</v>
      </c>
      <c r="K1435" s="5" t="str">
        <f>VLOOKUP(I1435,Vlookups!A:D,3,FALSE)</f>
        <v>KATY K8</v>
      </c>
      <c r="L1435" s="5" t="str">
        <f t="shared" si="475"/>
        <v>23</v>
      </c>
      <c r="M1435" s="5" t="str">
        <f t="shared" si="476"/>
        <v>850</v>
      </c>
      <c r="N1435" s="5" t="str">
        <f>VLOOKUP(M1435,Vlookups!G:I,2,FALSE)</f>
        <v>DEPUTY SUPT ACADEMICS/STU SERV</v>
      </c>
      <c r="O1435" s="5" t="str">
        <f>VLOOKUP(M1435,Vlookups!G:I,3,FALSE)</f>
        <v>DSASS</v>
      </c>
      <c r="P1435" s="6">
        <f t="shared" si="477"/>
        <v>0</v>
      </c>
      <c r="Q1435" s="6">
        <f t="shared" si="478"/>
        <v>0</v>
      </c>
      <c r="R1435" s="6">
        <f t="shared" si="479"/>
        <v>0</v>
      </c>
      <c r="S1435" s="6">
        <f t="shared" si="480"/>
        <v>800</v>
      </c>
      <c r="T1435" s="6">
        <f t="shared" si="481"/>
        <v>800</v>
      </c>
      <c r="U1435" t="s">
        <v>1478</v>
      </c>
      <c r="V1435" t="s">
        <v>54</v>
      </c>
      <c r="W1435" s="2">
        <v>0</v>
      </c>
      <c r="X1435" s="2">
        <v>0</v>
      </c>
      <c r="Y1435" s="2">
        <v>0</v>
      </c>
      <c r="Z1435" s="2">
        <v>0</v>
      </c>
      <c r="AA1435" s="2">
        <v>800</v>
      </c>
      <c r="AB1435" s="2">
        <v>800</v>
      </c>
    </row>
    <row r="1436" spans="1:28">
      <c r="A1436" s="5" t="str">
        <f t="shared" si="468"/>
        <v>420</v>
      </c>
      <c r="B1436" s="5" t="str">
        <f>VLOOKUP(A1436,Vlookups!O:P,2,FALSE)</f>
        <v>LOCAL</v>
      </c>
      <c r="C1436" s="5" t="str">
        <f t="shared" si="469"/>
        <v>E</v>
      </c>
      <c r="D1436" s="5" t="str">
        <f t="shared" si="470"/>
        <v>11</v>
      </c>
      <c r="E1436" s="5" t="str">
        <f t="shared" si="471"/>
        <v>63--</v>
      </c>
      <c r="F1436" s="5" t="str">
        <f>VLOOKUP(E1436,Vlookups!K:M,3,FALSE)</f>
        <v>Op Exp</v>
      </c>
      <c r="G1436" s="5" t="str">
        <f t="shared" si="472"/>
        <v>6399</v>
      </c>
      <c r="H1436" s="5" t="str">
        <f t="shared" si="473"/>
        <v>GENERAL SUPPLIES</v>
      </c>
      <c r="I1436" s="5" t="str">
        <f t="shared" si="474"/>
        <v>016</v>
      </c>
      <c r="J1436" s="5" t="str">
        <f>VLOOKUP(I1436,Vlookups!A:D,2,FALSE)</f>
        <v>WESTPARK ELEMENTARY SCHOOL</v>
      </c>
      <c r="K1436" s="5" t="str">
        <f>VLOOKUP(I1436,Vlookups!A:D,3,FALSE)</f>
        <v>WESTPARK K8</v>
      </c>
      <c r="L1436" s="5" t="str">
        <f t="shared" si="475"/>
        <v>11</v>
      </c>
      <c r="M1436" s="5" t="str">
        <f t="shared" si="476"/>
        <v>850</v>
      </c>
      <c r="N1436" s="5" t="str">
        <f>VLOOKUP(M1436,Vlookups!G:I,2,FALSE)</f>
        <v>DEPUTY SUPT ACADEMICS/STU SERV</v>
      </c>
      <c r="O1436" s="5" t="str">
        <f>VLOOKUP(M1436,Vlookups!G:I,3,FALSE)</f>
        <v>DSASS</v>
      </c>
      <c r="P1436" s="6">
        <f t="shared" si="477"/>
        <v>1076.3</v>
      </c>
      <c r="Q1436" s="6">
        <f t="shared" si="478"/>
        <v>40.65</v>
      </c>
      <c r="R1436" s="6">
        <f t="shared" si="479"/>
        <v>1035.6500000000001</v>
      </c>
      <c r="S1436" s="6">
        <f t="shared" si="480"/>
        <v>0</v>
      </c>
      <c r="T1436" s="6">
        <f t="shared" si="481"/>
        <v>-1076.3</v>
      </c>
      <c r="U1436" t="s">
        <v>1479</v>
      </c>
      <c r="V1436" t="s">
        <v>54</v>
      </c>
      <c r="W1436" s="2">
        <v>1076.3</v>
      </c>
      <c r="X1436" s="2">
        <v>40.65</v>
      </c>
      <c r="Y1436" s="2">
        <v>1035.6500000000001</v>
      </c>
      <c r="Z1436" s="2">
        <v>0</v>
      </c>
      <c r="AA1436" s="2">
        <v>0</v>
      </c>
      <c r="AB1436" s="3">
        <v>-1076.3</v>
      </c>
    </row>
    <row r="1437" spans="1:28">
      <c r="A1437" s="5" t="str">
        <f t="shared" si="468"/>
        <v>420</v>
      </c>
      <c r="B1437" s="5" t="str">
        <f>VLOOKUP(A1437,Vlookups!O:P,2,FALSE)</f>
        <v>LOCAL</v>
      </c>
      <c r="C1437" s="5" t="str">
        <f t="shared" si="469"/>
        <v>E</v>
      </c>
      <c r="D1437" s="5" t="str">
        <f t="shared" si="470"/>
        <v>11</v>
      </c>
      <c r="E1437" s="5" t="str">
        <f t="shared" si="471"/>
        <v>63--</v>
      </c>
      <c r="F1437" s="5" t="str">
        <f>VLOOKUP(E1437,Vlookups!K:M,3,FALSE)</f>
        <v>Op Exp</v>
      </c>
      <c r="G1437" s="5" t="str">
        <f t="shared" si="472"/>
        <v>6399</v>
      </c>
      <c r="H1437" s="5" t="str">
        <f t="shared" si="473"/>
        <v>GENERAL SUPPLIES</v>
      </c>
      <c r="I1437" s="5" t="str">
        <f t="shared" si="474"/>
        <v>016</v>
      </c>
      <c r="J1437" s="5" t="str">
        <f>VLOOKUP(I1437,Vlookups!A:D,2,FALSE)</f>
        <v>WESTPARK ELEMENTARY SCHOOL</v>
      </c>
      <c r="K1437" s="5" t="str">
        <f>VLOOKUP(I1437,Vlookups!A:D,3,FALSE)</f>
        <v>WESTPARK K8</v>
      </c>
      <c r="L1437" s="5" t="str">
        <f t="shared" si="475"/>
        <v>11</v>
      </c>
      <c r="M1437" s="5" t="str">
        <f t="shared" si="476"/>
        <v>858</v>
      </c>
      <c r="N1437" s="5" t="str">
        <f>VLOOKUP(M1437,Vlookups!G:I,2,FALSE)</f>
        <v>FINE ARTS</v>
      </c>
      <c r="O1437" s="5" t="str">
        <f>VLOOKUP(M1437,Vlookups!G:I,3,FALSE)</f>
        <v>DSASS</v>
      </c>
      <c r="P1437" s="6">
        <f t="shared" si="477"/>
        <v>9185.32</v>
      </c>
      <c r="Q1437" s="6">
        <f t="shared" si="478"/>
        <v>260.39999999999998</v>
      </c>
      <c r="R1437" s="6">
        <f t="shared" si="479"/>
        <v>8154.2</v>
      </c>
      <c r="S1437" s="6">
        <f t="shared" si="480"/>
        <v>2200</v>
      </c>
      <c r="T1437" s="6">
        <f t="shared" si="481"/>
        <v>-6985.32</v>
      </c>
      <c r="U1437" t="s">
        <v>1480</v>
      </c>
      <c r="V1437" t="s">
        <v>54</v>
      </c>
      <c r="W1437" s="2">
        <v>9185.32</v>
      </c>
      <c r="X1437" s="2">
        <v>260.39999999999998</v>
      </c>
      <c r="Y1437" s="2">
        <v>8154.2</v>
      </c>
      <c r="Z1437" s="2">
        <v>627.73</v>
      </c>
      <c r="AA1437" s="2">
        <v>2200</v>
      </c>
      <c r="AB1437" s="3">
        <v>-6985.32</v>
      </c>
    </row>
    <row r="1438" spans="1:28">
      <c r="A1438" s="5" t="str">
        <f t="shared" si="468"/>
        <v>420</v>
      </c>
      <c r="B1438" s="5" t="str">
        <f>VLOOKUP(A1438,Vlookups!O:P,2,FALSE)</f>
        <v>LOCAL</v>
      </c>
      <c r="C1438" s="5" t="str">
        <f t="shared" si="469"/>
        <v>E</v>
      </c>
      <c r="D1438" s="5" t="str">
        <f t="shared" si="470"/>
        <v>11</v>
      </c>
      <c r="E1438" s="5" t="str">
        <f t="shared" si="471"/>
        <v>63--</v>
      </c>
      <c r="F1438" s="5" t="str">
        <f>VLOOKUP(E1438,Vlookups!K:M,3,FALSE)</f>
        <v>Op Exp</v>
      </c>
      <c r="G1438" s="5" t="str">
        <f t="shared" si="472"/>
        <v>6399</v>
      </c>
      <c r="H1438" s="5" t="str">
        <f t="shared" si="473"/>
        <v>GENERAL SUPPLIES</v>
      </c>
      <c r="I1438" s="5" t="str">
        <f t="shared" si="474"/>
        <v>016</v>
      </c>
      <c r="J1438" s="5" t="str">
        <f>VLOOKUP(I1438,Vlookups!A:D,2,FALSE)</f>
        <v>WESTPARK ELEMENTARY SCHOOL</v>
      </c>
      <c r="K1438" s="5" t="str">
        <f>VLOOKUP(I1438,Vlookups!A:D,3,FALSE)</f>
        <v>WESTPARK K8</v>
      </c>
      <c r="L1438" s="5" t="str">
        <f t="shared" si="475"/>
        <v>11</v>
      </c>
      <c r="M1438" s="5" t="str">
        <f t="shared" si="476"/>
        <v>920</v>
      </c>
      <c r="N1438" s="5" t="str">
        <f>VLOOKUP(M1438,Vlookups!G:I,2,FALSE)</f>
        <v>ATHLETICS</v>
      </c>
      <c r="O1438" s="5" t="str">
        <f>VLOOKUP(M1438,Vlookups!G:I,3,FALSE)</f>
        <v>CSL</v>
      </c>
      <c r="P1438" s="6">
        <f t="shared" si="477"/>
        <v>3700.6</v>
      </c>
      <c r="Q1438" s="6">
        <f t="shared" si="478"/>
        <v>0</v>
      </c>
      <c r="R1438" s="6">
        <f t="shared" si="479"/>
        <v>3700.57</v>
      </c>
      <c r="S1438" s="6">
        <f t="shared" si="480"/>
        <v>0</v>
      </c>
      <c r="T1438" s="6">
        <f t="shared" si="481"/>
        <v>-3700.6</v>
      </c>
      <c r="U1438" t="s">
        <v>1481</v>
      </c>
      <c r="V1438" t="s">
        <v>54</v>
      </c>
      <c r="W1438" s="2">
        <v>3700.6</v>
      </c>
      <c r="X1438" s="2">
        <v>0</v>
      </c>
      <c r="Y1438" s="2">
        <v>3700.57</v>
      </c>
      <c r="Z1438" s="2">
        <v>0.03</v>
      </c>
      <c r="AA1438" s="2">
        <v>0</v>
      </c>
      <c r="AB1438" s="3">
        <v>-3700.6</v>
      </c>
    </row>
    <row r="1439" spans="1:28">
      <c r="A1439" s="5" t="str">
        <f t="shared" si="468"/>
        <v>420</v>
      </c>
      <c r="B1439" s="5" t="str">
        <f>VLOOKUP(A1439,Vlookups!O:P,2,FALSE)</f>
        <v>LOCAL</v>
      </c>
      <c r="C1439" s="5" t="str">
        <f t="shared" si="469"/>
        <v>E</v>
      </c>
      <c r="D1439" s="5" t="str">
        <f t="shared" si="470"/>
        <v>11</v>
      </c>
      <c r="E1439" s="5" t="str">
        <f t="shared" si="471"/>
        <v>63--</v>
      </c>
      <c r="F1439" s="5" t="str">
        <f>VLOOKUP(E1439,Vlookups!K:M,3,FALSE)</f>
        <v>Op Exp</v>
      </c>
      <c r="G1439" s="5" t="str">
        <f t="shared" si="472"/>
        <v>6399</v>
      </c>
      <c r="H1439" s="5" t="str">
        <f t="shared" si="473"/>
        <v>GENERAL SUPPLIES</v>
      </c>
      <c r="I1439" s="5" t="str">
        <f t="shared" si="474"/>
        <v>016</v>
      </c>
      <c r="J1439" s="5" t="str">
        <f>VLOOKUP(I1439,Vlookups!A:D,2,FALSE)</f>
        <v>WESTPARK ELEMENTARY SCHOOL</v>
      </c>
      <c r="K1439" s="5" t="str">
        <f>VLOOKUP(I1439,Vlookups!A:D,3,FALSE)</f>
        <v>WESTPARK K8</v>
      </c>
      <c r="L1439" s="5" t="str">
        <f t="shared" si="475"/>
        <v>11</v>
      </c>
      <c r="M1439" s="5" t="str">
        <f t="shared" si="476"/>
        <v>939</v>
      </c>
      <c r="N1439" s="5" t="str">
        <f>VLOOKUP(M1439,Vlookups!G:I,2,FALSE)</f>
        <v>INSTRUCTIONAL MATERIALS</v>
      </c>
      <c r="O1439" s="5" t="str">
        <f>VLOOKUP(M1439,Vlookups!G:I,3,FALSE)</f>
        <v>DSASS</v>
      </c>
      <c r="P1439" s="6">
        <f t="shared" si="477"/>
        <v>3390.99</v>
      </c>
      <c r="Q1439" s="6">
        <f t="shared" si="478"/>
        <v>974.2</v>
      </c>
      <c r="R1439" s="6">
        <f t="shared" si="479"/>
        <v>2416.79</v>
      </c>
      <c r="S1439" s="6">
        <f t="shared" si="480"/>
        <v>1400</v>
      </c>
      <c r="T1439" s="6">
        <f t="shared" si="481"/>
        <v>-1990.99</v>
      </c>
      <c r="U1439" t="s">
        <v>1482</v>
      </c>
      <c r="V1439" t="s">
        <v>54</v>
      </c>
      <c r="W1439" s="2">
        <v>3390.99</v>
      </c>
      <c r="X1439" s="2">
        <v>974.2</v>
      </c>
      <c r="Y1439" s="2">
        <v>2416.79</v>
      </c>
      <c r="Z1439" s="2">
        <v>0</v>
      </c>
      <c r="AA1439" s="2">
        <v>1400</v>
      </c>
      <c r="AB1439" s="3">
        <v>-1990.99</v>
      </c>
    </row>
    <row r="1440" spans="1:28">
      <c r="A1440" s="5" t="str">
        <f t="shared" si="468"/>
        <v>420</v>
      </c>
      <c r="B1440" s="5" t="str">
        <f>VLOOKUP(A1440,Vlookups!O:P,2,FALSE)</f>
        <v>LOCAL</v>
      </c>
      <c r="C1440" s="5" t="str">
        <f t="shared" si="469"/>
        <v>E</v>
      </c>
      <c r="D1440" s="5" t="str">
        <f t="shared" si="470"/>
        <v>11</v>
      </c>
      <c r="E1440" s="5" t="str">
        <f t="shared" si="471"/>
        <v>63--</v>
      </c>
      <c r="F1440" s="5" t="str">
        <f>VLOOKUP(E1440,Vlookups!K:M,3,FALSE)</f>
        <v>Op Exp</v>
      </c>
      <c r="G1440" s="5" t="str">
        <f t="shared" si="472"/>
        <v>6399</v>
      </c>
      <c r="H1440" s="5" t="str">
        <f t="shared" si="473"/>
        <v>GENERAL SUPPLIES</v>
      </c>
      <c r="I1440" s="5" t="str">
        <f t="shared" si="474"/>
        <v>016</v>
      </c>
      <c r="J1440" s="5" t="str">
        <f>VLOOKUP(I1440,Vlookups!A:D,2,FALSE)</f>
        <v>WESTPARK ELEMENTARY SCHOOL</v>
      </c>
      <c r="K1440" s="5" t="str">
        <f>VLOOKUP(I1440,Vlookups!A:D,3,FALSE)</f>
        <v>WESTPARK K8</v>
      </c>
      <c r="L1440" s="5" t="str">
        <f t="shared" si="475"/>
        <v>21</v>
      </c>
      <c r="M1440" s="5" t="str">
        <f t="shared" si="476"/>
        <v>939</v>
      </c>
      <c r="N1440" s="5" t="str">
        <f>VLOOKUP(M1440,Vlookups!G:I,2,FALSE)</f>
        <v>INSTRUCTIONAL MATERIALS</v>
      </c>
      <c r="O1440" s="5" t="str">
        <f>VLOOKUP(M1440,Vlookups!G:I,3,FALSE)</f>
        <v>DSASS</v>
      </c>
      <c r="P1440" s="6">
        <f t="shared" si="477"/>
        <v>135.06</v>
      </c>
      <c r="Q1440" s="6">
        <f t="shared" si="478"/>
        <v>0</v>
      </c>
      <c r="R1440" s="6">
        <f t="shared" si="479"/>
        <v>136.5</v>
      </c>
      <c r="S1440" s="6">
        <f t="shared" si="480"/>
        <v>0</v>
      </c>
      <c r="T1440" s="6">
        <f t="shared" si="481"/>
        <v>-135.06</v>
      </c>
      <c r="U1440" t="s">
        <v>1483</v>
      </c>
      <c r="V1440" t="s">
        <v>54</v>
      </c>
      <c r="W1440" s="2">
        <v>135.06</v>
      </c>
      <c r="X1440" s="2">
        <v>0</v>
      </c>
      <c r="Y1440" s="2">
        <v>136.5</v>
      </c>
      <c r="Z1440" s="3">
        <v>-1.44</v>
      </c>
      <c r="AA1440" s="2">
        <v>0</v>
      </c>
      <c r="AB1440" s="3">
        <v>-135.06</v>
      </c>
    </row>
    <row r="1441" spans="1:28">
      <c r="A1441" s="5" t="str">
        <f t="shared" si="468"/>
        <v>420</v>
      </c>
      <c r="B1441" s="5" t="str">
        <f>VLOOKUP(A1441,Vlookups!O:P,2,FALSE)</f>
        <v>LOCAL</v>
      </c>
      <c r="C1441" s="5" t="str">
        <f t="shared" si="469"/>
        <v>E</v>
      </c>
      <c r="D1441" s="5" t="str">
        <f t="shared" si="470"/>
        <v>11</v>
      </c>
      <c r="E1441" s="5" t="str">
        <f t="shared" si="471"/>
        <v>63--</v>
      </c>
      <c r="F1441" s="5" t="str">
        <f>VLOOKUP(E1441,Vlookups!K:M,3,FALSE)</f>
        <v>Op Exp</v>
      </c>
      <c r="G1441" s="5" t="str">
        <f t="shared" si="472"/>
        <v>6399</v>
      </c>
      <c r="H1441" s="5" t="str">
        <f t="shared" si="473"/>
        <v>GENERAL SUPPLIES</v>
      </c>
      <c r="I1441" s="5" t="str">
        <f t="shared" si="474"/>
        <v>016</v>
      </c>
      <c r="J1441" s="5" t="str">
        <f>VLOOKUP(I1441,Vlookups!A:D,2,FALSE)</f>
        <v>WESTPARK ELEMENTARY SCHOOL</v>
      </c>
      <c r="K1441" s="5" t="str">
        <f>VLOOKUP(I1441,Vlookups!A:D,3,FALSE)</f>
        <v>WESTPARK K8</v>
      </c>
      <c r="L1441" s="5" t="str">
        <f t="shared" si="475"/>
        <v>23</v>
      </c>
      <c r="M1441" s="5" t="str">
        <f t="shared" si="476"/>
        <v>850</v>
      </c>
      <c r="N1441" s="5" t="str">
        <f>VLOOKUP(M1441,Vlookups!G:I,2,FALSE)</f>
        <v>DEPUTY SUPT ACADEMICS/STU SERV</v>
      </c>
      <c r="O1441" s="5" t="str">
        <f>VLOOKUP(M1441,Vlookups!G:I,3,FALSE)</f>
        <v>DSASS</v>
      </c>
      <c r="P1441" s="6">
        <f t="shared" si="477"/>
        <v>0</v>
      </c>
      <c r="Q1441" s="6">
        <f t="shared" si="478"/>
        <v>0</v>
      </c>
      <c r="R1441" s="6">
        <f t="shared" si="479"/>
        <v>0</v>
      </c>
      <c r="S1441" s="6">
        <f t="shared" si="480"/>
        <v>800</v>
      </c>
      <c r="T1441" s="6">
        <f t="shared" si="481"/>
        <v>800</v>
      </c>
      <c r="U1441" t="s">
        <v>1484</v>
      </c>
      <c r="V1441" t="s">
        <v>54</v>
      </c>
      <c r="W1441" s="2">
        <v>0</v>
      </c>
      <c r="X1441" s="2">
        <v>0</v>
      </c>
      <c r="Y1441" s="2">
        <v>0</v>
      </c>
      <c r="Z1441" s="2">
        <v>0</v>
      </c>
      <c r="AA1441" s="2">
        <v>800</v>
      </c>
      <c r="AB1441" s="2">
        <v>800</v>
      </c>
    </row>
    <row r="1442" spans="1:28">
      <c r="A1442" s="5" t="str">
        <f t="shared" si="468"/>
        <v>420</v>
      </c>
      <c r="B1442" s="5" t="str">
        <f>VLOOKUP(A1442,Vlookups!O:P,2,FALSE)</f>
        <v>LOCAL</v>
      </c>
      <c r="C1442" s="5" t="str">
        <f t="shared" si="469"/>
        <v>E</v>
      </c>
      <c r="D1442" s="5" t="str">
        <f t="shared" si="470"/>
        <v>11</v>
      </c>
      <c r="E1442" s="5" t="str">
        <f t="shared" si="471"/>
        <v>63--</v>
      </c>
      <c r="F1442" s="5" t="str">
        <f>VLOOKUP(E1442,Vlookups!K:M,3,FALSE)</f>
        <v>Op Exp</v>
      </c>
      <c r="G1442" s="5" t="str">
        <f t="shared" si="472"/>
        <v>6399</v>
      </c>
      <c r="H1442" s="5" t="str">
        <f t="shared" si="473"/>
        <v>GENERAL SUPPLIES</v>
      </c>
      <c r="I1442" s="5" t="str">
        <f t="shared" si="474"/>
        <v>017</v>
      </c>
      <c r="J1442" s="5" t="str">
        <f>VLOOKUP(I1442,Vlookups!A:D,2,FALSE)</f>
        <v>WESTPARK MIDDLE SCHOOL</v>
      </c>
      <c r="K1442" s="5" t="str">
        <f>VLOOKUP(I1442,Vlookups!A:D,3,FALSE)</f>
        <v>WESTPARK K8</v>
      </c>
      <c r="L1442" s="5" t="str">
        <f t="shared" si="475"/>
        <v>11</v>
      </c>
      <c r="M1442" s="5" t="str">
        <f t="shared" si="476"/>
        <v>850</v>
      </c>
      <c r="N1442" s="5" t="str">
        <f>VLOOKUP(M1442,Vlookups!G:I,2,FALSE)</f>
        <v>DEPUTY SUPT ACADEMICS/STU SERV</v>
      </c>
      <c r="O1442" s="5" t="str">
        <f>VLOOKUP(M1442,Vlookups!G:I,3,FALSE)</f>
        <v>DSASS</v>
      </c>
      <c r="P1442" s="6">
        <f t="shared" si="477"/>
        <v>307.89999999999998</v>
      </c>
      <c r="Q1442" s="6">
        <f t="shared" si="478"/>
        <v>0</v>
      </c>
      <c r="R1442" s="6">
        <f t="shared" si="479"/>
        <v>307.08999999999997</v>
      </c>
      <c r="S1442" s="6">
        <f t="shared" si="480"/>
        <v>0</v>
      </c>
      <c r="T1442" s="6">
        <f t="shared" si="481"/>
        <v>-307.89999999999998</v>
      </c>
      <c r="U1442" t="s">
        <v>1485</v>
      </c>
      <c r="V1442" t="s">
        <v>54</v>
      </c>
      <c r="W1442" s="2">
        <v>307.89999999999998</v>
      </c>
      <c r="X1442" s="2">
        <v>0</v>
      </c>
      <c r="Y1442" s="2">
        <v>307.08999999999997</v>
      </c>
      <c r="Z1442" s="2">
        <v>0.81</v>
      </c>
      <c r="AA1442" s="2">
        <v>0</v>
      </c>
      <c r="AB1442" s="3">
        <v>-307.89999999999998</v>
      </c>
    </row>
    <row r="1443" spans="1:28">
      <c r="A1443" s="5" t="str">
        <f t="shared" si="468"/>
        <v>420</v>
      </c>
      <c r="B1443" s="5" t="str">
        <f>VLOOKUP(A1443,Vlookups!O:P,2,FALSE)</f>
        <v>LOCAL</v>
      </c>
      <c r="C1443" s="5" t="str">
        <f t="shared" si="469"/>
        <v>E</v>
      </c>
      <c r="D1443" s="5" t="str">
        <f t="shared" si="470"/>
        <v>11</v>
      </c>
      <c r="E1443" s="5" t="str">
        <f t="shared" si="471"/>
        <v>63--</v>
      </c>
      <c r="F1443" s="5" t="str">
        <f>VLOOKUP(E1443,Vlookups!K:M,3,FALSE)</f>
        <v>Op Exp</v>
      </c>
      <c r="G1443" s="5" t="str">
        <f t="shared" si="472"/>
        <v>6399</v>
      </c>
      <c r="H1443" s="5" t="str">
        <f t="shared" si="473"/>
        <v>GENERAL SUPPLIES</v>
      </c>
      <c r="I1443" s="5" t="str">
        <f t="shared" si="474"/>
        <v>017</v>
      </c>
      <c r="J1443" s="5" t="str">
        <f>VLOOKUP(I1443,Vlookups!A:D,2,FALSE)</f>
        <v>WESTPARK MIDDLE SCHOOL</v>
      </c>
      <c r="K1443" s="5" t="str">
        <f>VLOOKUP(I1443,Vlookups!A:D,3,FALSE)</f>
        <v>WESTPARK K8</v>
      </c>
      <c r="L1443" s="5" t="str">
        <f t="shared" si="475"/>
        <v>11</v>
      </c>
      <c r="M1443" s="5" t="str">
        <f t="shared" si="476"/>
        <v>858</v>
      </c>
      <c r="N1443" s="5" t="str">
        <f>VLOOKUP(M1443,Vlookups!G:I,2,FALSE)</f>
        <v>FINE ARTS</v>
      </c>
      <c r="O1443" s="5" t="str">
        <f>VLOOKUP(M1443,Vlookups!G:I,3,FALSE)</f>
        <v>DSASS</v>
      </c>
      <c r="P1443" s="6">
        <f t="shared" si="477"/>
        <v>5686.01</v>
      </c>
      <c r="Q1443" s="6">
        <f t="shared" si="478"/>
        <v>128.25</v>
      </c>
      <c r="R1443" s="6">
        <f t="shared" si="479"/>
        <v>2841.87</v>
      </c>
      <c r="S1443" s="6">
        <f t="shared" si="480"/>
        <v>4400</v>
      </c>
      <c r="T1443" s="6">
        <f t="shared" si="481"/>
        <v>-1286.01</v>
      </c>
      <c r="U1443" t="s">
        <v>1486</v>
      </c>
      <c r="V1443" t="s">
        <v>54</v>
      </c>
      <c r="W1443" s="2">
        <v>5686.01</v>
      </c>
      <c r="X1443" s="2">
        <v>128.25</v>
      </c>
      <c r="Y1443" s="2">
        <v>2841.87</v>
      </c>
      <c r="Z1443" s="2">
        <v>2715.89</v>
      </c>
      <c r="AA1443" s="2">
        <v>4400</v>
      </c>
      <c r="AB1443" s="3">
        <v>-1286.01</v>
      </c>
    </row>
    <row r="1444" spans="1:28">
      <c r="A1444" s="5" t="str">
        <f t="shared" si="468"/>
        <v>420</v>
      </c>
      <c r="B1444" s="5" t="str">
        <f>VLOOKUP(A1444,Vlookups!O:P,2,FALSE)</f>
        <v>LOCAL</v>
      </c>
      <c r="C1444" s="5" t="str">
        <f t="shared" si="469"/>
        <v>E</v>
      </c>
      <c r="D1444" s="5" t="str">
        <f t="shared" si="470"/>
        <v>11</v>
      </c>
      <c r="E1444" s="5" t="str">
        <f t="shared" si="471"/>
        <v>63--</v>
      </c>
      <c r="F1444" s="5" t="str">
        <f>VLOOKUP(E1444,Vlookups!K:M,3,FALSE)</f>
        <v>Op Exp</v>
      </c>
      <c r="G1444" s="5" t="str">
        <f t="shared" si="472"/>
        <v>6399</v>
      </c>
      <c r="H1444" s="5" t="str">
        <f t="shared" si="473"/>
        <v>GENERAL SUPPLIES</v>
      </c>
      <c r="I1444" s="5" t="str">
        <f t="shared" si="474"/>
        <v>017</v>
      </c>
      <c r="J1444" s="5" t="str">
        <f>VLOOKUP(I1444,Vlookups!A:D,2,FALSE)</f>
        <v>WESTPARK MIDDLE SCHOOL</v>
      </c>
      <c r="K1444" s="5" t="str">
        <f>VLOOKUP(I1444,Vlookups!A:D,3,FALSE)</f>
        <v>WESTPARK K8</v>
      </c>
      <c r="L1444" s="5" t="str">
        <f t="shared" si="475"/>
        <v>11</v>
      </c>
      <c r="M1444" s="5" t="str">
        <f t="shared" si="476"/>
        <v>920</v>
      </c>
      <c r="N1444" s="5" t="str">
        <f>VLOOKUP(M1444,Vlookups!G:I,2,FALSE)</f>
        <v>ATHLETICS</v>
      </c>
      <c r="O1444" s="5" t="str">
        <f>VLOOKUP(M1444,Vlookups!G:I,3,FALSE)</f>
        <v>CSL</v>
      </c>
      <c r="P1444" s="6">
        <f t="shared" si="477"/>
        <v>3885.9</v>
      </c>
      <c r="Q1444" s="6">
        <f t="shared" si="478"/>
        <v>0</v>
      </c>
      <c r="R1444" s="6">
        <f t="shared" si="479"/>
        <v>3885.86</v>
      </c>
      <c r="S1444" s="6">
        <f t="shared" si="480"/>
        <v>0</v>
      </c>
      <c r="T1444" s="6">
        <f t="shared" si="481"/>
        <v>-3885.9</v>
      </c>
      <c r="U1444" t="s">
        <v>1487</v>
      </c>
      <c r="V1444" t="s">
        <v>54</v>
      </c>
      <c r="W1444" s="2">
        <v>3885.9</v>
      </c>
      <c r="X1444" s="2">
        <v>0</v>
      </c>
      <c r="Y1444" s="2">
        <v>3885.86</v>
      </c>
      <c r="Z1444" s="2">
        <v>0.04</v>
      </c>
      <c r="AA1444" s="2">
        <v>0</v>
      </c>
      <c r="AB1444" s="3">
        <v>-3885.9</v>
      </c>
    </row>
    <row r="1445" spans="1:28">
      <c r="A1445" s="5" t="str">
        <f t="shared" si="468"/>
        <v>420</v>
      </c>
      <c r="B1445" s="5" t="str">
        <f>VLOOKUP(A1445,Vlookups!O:P,2,FALSE)</f>
        <v>LOCAL</v>
      </c>
      <c r="C1445" s="5" t="str">
        <f t="shared" si="469"/>
        <v>E</v>
      </c>
      <c r="D1445" s="5" t="str">
        <f t="shared" si="470"/>
        <v>11</v>
      </c>
      <c r="E1445" s="5" t="str">
        <f t="shared" si="471"/>
        <v>63--</v>
      </c>
      <c r="F1445" s="5" t="str">
        <f>VLOOKUP(E1445,Vlookups!K:M,3,FALSE)</f>
        <v>Op Exp</v>
      </c>
      <c r="G1445" s="5" t="str">
        <f t="shared" si="472"/>
        <v>6399</v>
      </c>
      <c r="H1445" s="5" t="str">
        <f t="shared" si="473"/>
        <v>GENERAL SUPPLIES</v>
      </c>
      <c r="I1445" s="5" t="str">
        <f t="shared" si="474"/>
        <v>017</v>
      </c>
      <c r="J1445" s="5" t="str">
        <f>VLOOKUP(I1445,Vlookups!A:D,2,FALSE)</f>
        <v>WESTPARK MIDDLE SCHOOL</v>
      </c>
      <c r="K1445" s="5" t="str">
        <f>VLOOKUP(I1445,Vlookups!A:D,3,FALSE)</f>
        <v>WESTPARK K8</v>
      </c>
      <c r="L1445" s="5" t="str">
        <f t="shared" si="475"/>
        <v>11</v>
      </c>
      <c r="M1445" s="5" t="str">
        <f t="shared" si="476"/>
        <v>939</v>
      </c>
      <c r="N1445" s="5" t="str">
        <f>VLOOKUP(M1445,Vlookups!G:I,2,FALSE)</f>
        <v>INSTRUCTIONAL MATERIALS</v>
      </c>
      <c r="O1445" s="5" t="str">
        <f>VLOOKUP(M1445,Vlookups!G:I,3,FALSE)</f>
        <v>DSASS</v>
      </c>
      <c r="P1445" s="6">
        <f t="shared" si="477"/>
        <v>25000</v>
      </c>
      <c r="Q1445" s="6">
        <f t="shared" si="478"/>
        <v>26.35</v>
      </c>
      <c r="R1445" s="6">
        <f t="shared" si="479"/>
        <v>795.1</v>
      </c>
      <c r="S1445" s="6">
        <f t="shared" si="480"/>
        <v>1580</v>
      </c>
      <c r="T1445" s="6">
        <f t="shared" si="481"/>
        <v>-23420</v>
      </c>
      <c r="U1445" t="s">
        <v>1488</v>
      </c>
      <c r="V1445" t="s">
        <v>54</v>
      </c>
      <c r="W1445" s="2">
        <v>25000</v>
      </c>
      <c r="X1445" s="2">
        <v>26.35</v>
      </c>
      <c r="Y1445" s="2">
        <v>795.1</v>
      </c>
      <c r="Z1445" s="2">
        <v>24178.55</v>
      </c>
      <c r="AA1445" s="2">
        <v>1580</v>
      </c>
      <c r="AB1445" s="3">
        <v>-23420</v>
      </c>
    </row>
    <row r="1446" spans="1:28">
      <c r="A1446" s="5" t="str">
        <f t="shared" si="468"/>
        <v>420</v>
      </c>
      <c r="B1446" s="5" t="str">
        <f>VLOOKUP(A1446,Vlookups!O:P,2,FALSE)</f>
        <v>LOCAL</v>
      </c>
      <c r="C1446" s="5" t="str">
        <f t="shared" si="469"/>
        <v>E</v>
      </c>
      <c r="D1446" s="5" t="str">
        <f t="shared" si="470"/>
        <v>11</v>
      </c>
      <c r="E1446" s="5" t="str">
        <f t="shared" si="471"/>
        <v>63--</v>
      </c>
      <c r="F1446" s="5" t="str">
        <f>VLOOKUP(E1446,Vlookups!K:M,3,FALSE)</f>
        <v>Op Exp</v>
      </c>
      <c r="G1446" s="5" t="str">
        <f t="shared" si="472"/>
        <v>6399</v>
      </c>
      <c r="H1446" s="5" t="str">
        <f t="shared" si="473"/>
        <v>GENERAL SUPPLIES</v>
      </c>
      <c r="I1446" s="5" t="str">
        <f t="shared" si="474"/>
        <v>017</v>
      </c>
      <c r="J1446" s="5" t="str">
        <f>VLOOKUP(I1446,Vlookups!A:D,2,FALSE)</f>
        <v>WESTPARK MIDDLE SCHOOL</v>
      </c>
      <c r="K1446" s="5" t="str">
        <f>VLOOKUP(I1446,Vlookups!A:D,3,FALSE)</f>
        <v>WESTPARK K8</v>
      </c>
      <c r="L1446" s="5" t="str">
        <f t="shared" si="475"/>
        <v>23</v>
      </c>
      <c r="M1446" s="5" t="str">
        <f t="shared" si="476"/>
        <v>850</v>
      </c>
      <c r="N1446" s="5" t="str">
        <f>VLOOKUP(M1446,Vlookups!G:I,2,FALSE)</f>
        <v>DEPUTY SUPT ACADEMICS/STU SERV</v>
      </c>
      <c r="O1446" s="5" t="str">
        <f>VLOOKUP(M1446,Vlookups!G:I,3,FALSE)</f>
        <v>DSASS</v>
      </c>
      <c r="P1446" s="6">
        <f t="shared" si="477"/>
        <v>0</v>
      </c>
      <c r="Q1446" s="6">
        <f t="shared" si="478"/>
        <v>0</v>
      </c>
      <c r="R1446" s="6">
        <f t="shared" si="479"/>
        <v>0</v>
      </c>
      <c r="S1446" s="6">
        <f t="shared" si="480"/>
        <v>800</v>
      </c>
      <c r="T1446" s="6">
        <f t="shared" si="481"/>
        <v>800</v>
      </c>
      <c r="U1446" t="s">
        <v>1489</v>
      </c>
      <c r="V1446" t="s">
        <v>54</v>
      </c>
      <c r="W1446" s="2">
        <v>0</v>
      </c>
      <c r="X1446" s="2">
        <v>0</v>
      </c>
      <c r="Y1446" s="2">
        <v>0</v>
      </c>
      <c r="Z1446" s="2">
        <v>0</v>
      </c>
      <c r="AA1446" s="2">
        <v>800</v>
      </c>
      <c r="AB1446" s="2">
        <v>800</v>
      </c>
    </row>
    <row r="1447" spans="1:28">
      <c r="A1447" s="5" t="str">
        <f t="shared" si="468"/>
        <v>420</v>
      </c>
      <c r="B1447" s="5" t="str">
        <f>VLOOKUP(A1447,Vlookups!O:P,2,FALSE)</f>
        <v>LOCAL</v>
      </c>
      <c r="C1447" s="5" t="str">
        <f t="shared" si="469"/>
        <v>E</v>
      </c>
      <c r="D1447" s="5" t="str">
        <f t="shared" si="470"/>
        <v>11</v>
      </c>
      <c r="E1447" s="5" t="str">
        <f t="shared" si="471"/>
        <v>63--</v>
      </c>
      <c r="F1447" s="5" t="str">
        <f>VLOOKUP(E1447,Vlookups!K:M,3,FALSE)</f>
        <v>Op Exp</v>
      </c>
      <c r="G1447" s="5" t="str">
        <f t="shared" si="472"/>
        <v>6399</v>
      </c>
      <c r="H1447" s="5" t="str">
        <f t="shared" si="473"/>
        <v>GENERAL SUPPLIES</v>
      </c>
      <c r="I1447" s="5" t="str">
        <f t="shared" si="474"/>
        <v>018</v>
      </c>
      <c r="J1447" s="5" t="str">
        <f>VLOOKUP(I1447,Vlookups!A:D,2,FALSE)</f>
        <v>KATY/WEST PARK HS</v>
      </c>
      <c r="K1447" s="5" t="str">
        <f>VLOOKUP(I1447,Vlookups!A:D,3,FALSE)</f>
        <v>KATY WESTPARK HS</v>
      </c>
      <c r="L1447" s="5" t="str">
        <f t="shared" si="475"/>
        <v>11</v>
      </c>
      <c r="M1447" s="5" t="str">
        <f t="shared" si="476"/>
        <v>850</v>
      </c>
      <c r="N1447" s="5" t="str">
        <f>VLOOKUP(M1447,Vlookups!G:I,2,FALSE)</f>
        <v>DEPUTY SUPT ACADEMICS/STU SERV</v>
      </c>
      <c r="O1447" s="5" t="str">
        <f>VLOOKUP(M1447,Vlookups!G:I,3,FALSE)</f>
        <v>DSASS</v>
      </c>
      <c r="P1447" s="6">
        <f t="shared" si="477"/>
        <v>1011.68</v>
      </c>
      <c r="Q1447" s="6">
        <f t="shared" si="478"/>
        <v>30.99</v>
      </c>
      <c r="R1447" s="6">
        <f t="shared" si="479"/>
        <v>980.69</v>
      </c>
      <c r="S1447" s="6">
        <f t="shared" si="480"/>
        <v>0</v>
      </c>
      <c r="T1447" s="6">
        <f t="shared" si="481"/>
        <v>-1011.68</v>
      </c>
      <c r="U1447" t="s">
        <v>1490</v>
      </c>
      <c r="V1447" t="s">
        <v>54</v>
      </c>
      <c r="W1447" s="2">
        <v>1011.68</v>
      </c>
      <c r="X1447" s="2">
        <v>30.99</v>
      </c>
      <c r="Y1447" s="2">
        <v>980.69</v>
      </c>
      <c r="Z1447" s="2">
        <v>0</v>
      </c>
      <c r="AA1447" s="2">
        <v>0</v>
      </c>
      <c r="AB1447" s="3">
        <v>-1011.68</v>
      </c>
    </row>
    <row r="1448" spans="1:28">
      <c r="A1448" s="5" t="str">
        <f t="shared" si="468"/>
        <v>420</v>
      </c>
      <c r="B1448" s="5" t="str">
        <f>VLOOKUP(A1448,Vlookups!O:P,2,FALSE)</f>
        <v>LOCAL</v>
      </c>
      <c r="C1448" s="5" t="str">
        <f t="shared" si="469"/>
        <v>E</v>
      </c>
      <c r="D1448" s="5" t="str">
        <f t="shared" si="470"/>
        <v>11</v>
      </c>
      <c r="E1448" s="5" t="str">
        <f t="shared" si="471"/>
        <v>63--</v>
      </c>
      <c r="F1448" s="5" t="str">
        <f>VLOOKUP(E1448,Vlookups!K:M,3,FALSE)</f>
        <v>Op Exp</v>
      </c>
      <c r="G1448" s="5" t="str">
        <f t="shared" si="472"/>
        <v>6399</v>
      </c>
      <c r="H1448" s="5" t="str">
        <f t="shared" si="473"/>
        <v>GENERAL SUPPLIES</v>
      </c>
      <c r="I1448" s="5" t="str">
        <f t="shared" si="474"/>
        <v>018</v>
      </c>
      <c r="J1448" s="5" t="str">
        <f>VLOOKUP(I1448,Vlookups!A:D,2,FALSE)</f>
        <v>KATY/WEST PARK HS</v>
      </c>
      <c r="K1448" s="5" t="str">
        <f>VLOOKUP(I1448,Vlookups!A:D,3,FALSE)</f>
        <v>KATY WESTPARK HS</v>
      </c>
      <c r="L1448" s="5" t="str">
        <f t="shared" si="475"/>
        <v>11</v>
      </c>
      <c r="M1448" s="5" t="str">
        <f t="shared" si="476"/>
        <v>858</v>
      </c>
      <c r="N1448" s="5" t="str">
        <f>VLOOKUP(M1448,Vlookups!G:I,2,FALSE)</f>
        <v>FINE ARTS</v>
      </c>
      <c r="O1448" s="5" t="str">
        <f>VLOOKUP(M1448,Vlookups!G:I,3,FALSE)</f>
        <v>DSASS</v>
      </c>
      <c r="P1448" s="6">
        <f t="shared" si="477"/>
        <v>14923.42</v>
      </c>
      <c r="Q1448" s="6">
        <f t="shared" si="478"/>
        <v>58.98</v>
      </c>
      <c r="R1448" s="6">
        <f t="shared" si="479"/>
        <v>12834.64</v>
      </c>
      <c r="S1448" s="6">
        <f t="shared" si="480"/>
        <v>5500</v>
      </c>
      <c r="T1448" s="6">
        <f t="shared" si="481"/>
        <v>-9423.42</v>
      </c>
      <c r="U1448" t="s">
        <v>1491</v>
      </c>
      <c r="V1448" t="s">
        <v>54</v>
      </c>
      <c r="W1448" s="2">
        <v>14923.42</v>
      </c>
      <c r="X1448" s="2">
        <v>58.98</v>
      </c>
      <c r="Y1448" s="2">
        <v>12834.64</v>
      </c>
      <c r="Z1448" s="2">
        <v>2029.8</v>
      </c>
      <c r="AA1448" s="2">
        <v>5500</v>
      </c>
      <c r="AB1448" s="3">
        <v>-9423.42</v>
      </c>
    </row>
    <row r="1449" spans="1:28">
      <c r="A1449" s="5" t="str">
        <f t="shared" si="468"/>
        <v>420</v>
      </c>
      <c r="B1449" s="5" t="str">
        <f>VLOOKUP(A1449,Vlookups!O:P,2,FALSE)</f>
        <v>LOCAL</v>
      </c>
      <c r="C1449" s="5" t="str">
        <f t="shared" si="469"/>
        <v>E</v>
      </c>
      <c r="D1449" s="5" t="str">
        <f t="shared" si="470"/>
        <v>11</v>
      </c>
      <c r="E1449" s="5" t="str">
        <f t="shared" si="471"/>
        <v>63--</v>
      </c>
      <c r="F1449" s="5" t="str">
        <f>VLOOKUP(E1449,Vlookups!K:M,3,FALSE)</f>
        <v>Op Exp</v>
      </c>
      <c r="G1449" s="5" t="str">
        <f t="shared" si="472"/>
        <v>6399</v>
      </c>
      <c r="H1449" s="5" t="str">
        <f t="shared" si="473"/>
        <v>GENERAL SUPPLIES</v>
      </c>
      <c r="I1449" s="5" t="str">
        <f t="shared" si="474"/>
        <v>018</v>
      </c>
      <c r="J1449" s="5" t="str">
        <f>VLOOKUP(I1449,Vlookups!A:D,2,FALSE)</f>
        <v>KATY/WEST PARK HS</v>
      </c>
      <c r="K1449" s="5" t="str">
        <f>VLOOKUP(I1449,Vlookups!A:D,3,FALSE)</f>
        <v>KATY WESTPARK HS</v>
      </c>
      <c r="L1449" s="5" t="str">
        <f t="shared" si="475"/>
        <v>11</v>
      </c>
      <c r="M1449" s="5" t="str">
        <f t="shared" si="476"/>
        <v>920</v>
      </c>
      <c r="N1449" s="5" t="str">
        <f>VLOOKUP(M1449,Vlookups!G:I,2,FALSE)</f>
        <v>ATHLETICS</v>
      </c>
      <c r="O1449" s="5" t="str">
        <f>VLOOKUP(M1449,Vlookups!G:I,3,FALSE)</f>
        <v>CSL</v>
      </c>
      <c r="P1449" s="6">
        <f t="shared" si="477"/>
        <v>4561</v>
      </c>
      <c r="Q1449" s="6">
        <f t="shared" si="478"/>
        <v>0</v>
      </c>
      <c r="R1449" s="6">
        <f t="shared" si="479"/>
        <v>4561</v>
      </c>
      <c r="S1449" s="6">
        <f t="shared" si="480"/>
        <v>0</v>
      </c>
      <c r="T1449" s="6">
        <f t="shared" si="481"/>
        <v>-4561</v>
      </c>
      <c r="U1449" t="s">
        <v>1492</v>
      </c>
      <c r="V1449" t="s">
        <v>54</v>
      </c>
      <c r="W1449" s="2">
        <v>4561</v>
      </c>
      <c r="X1449" s="2">
        <v>0</v>
      </c>
      <c r="Y1449" s="2">
        <v>4561</v>
      </c>
      <c r="Z1449" s="2">
        <v>0</v>
      </c>
      <c r="AA1449" s="2">
        <v>0</v>
      </c>
      <c r="AB1449" s="3">
        <v>-4561</v>
      </c>
    </row>
    <row r="1450" spans="1:28">
      <c r="A1450" s="5" t="str">
        <f t="shared" ref="A1450:A1513" si="482">LEFT(U1450,3)</f>
        <v>420</v>
      </c>
      <c r="B1450" s="5" t="str">
        <f>VLOOKUP(A1450,Vlookups!O:P,2,FALSE)</f>
        <v>LOCAL</v>
      </c>
      <c r="C1450" s="5" t="str">
        <f t="shared" ref="C1450:C1513" si="483">RIGHT(LEFT(U1450,5),1)</f>
        <v>E</v>
      </c>
      <c r="D1450" s="5" t="str">
        <f t="shared" ref="D1450:D1513" si="484">RIGHT(LEFT(U1450,8),2)</f>
        <v>11</v>
      </c>
      <c r="E1450" s="5" t="str">
        <f t="shared" ref="E1450:E1513" si="485">CONCATENATE(LEFT(G1450,2),"--")</f>
        <v>63--</v>
      </c>
      <c r="F1450" s="5" t="str">
        <f>VLOOKUP(E1450,Vlookups!K:M,3,FALSE)</f>
        <v>Op Exp</v>
      </c>
      <c r="G1450" s="5" t="str">
        <f t="shared" ref="G1450:G1513" si="486">MID(U1450,10,4)</f>
        <v>6399</v>
      </c>
      <c r="H1450" s="5" t="str">
        <f t="shared" ref="H1450:H1513" si="487">V1450</f>
        <v>GENERAL SUPPLIES</v>
      </c>
      <c r="I1450" s="5" t="str">
        <f t="shared" ref="I1450:I1513" si="488">LEFT(RIGHT(U1450,12),3)</f>
        <v>018</v>
      </c>
      <c r="J1450" s="5" t="str">
        <f>VLOOKUP(I1450,Vlookups!A:D,2,FALSE)</f>
        <v>KATY/WEST PARK HS</v>
      </c>
      <c r="K1450" s="5" t="str">
        <f>VLOOKUP(I1450,Vlookups!A:D,3,FALSE)</f>
        <v>KATY WESTPARK HS</v>
      </c>
      <c r="L1450" s="5" t="str">
        <f t="shared" ref="L1450:L1513" si="489">LEFT(RIGHT(U1450,6),2)</f>
        <v>11</v>
      </c>
      <c r="M1450" s="5" t="str">
        <f t="shared" ref="M1450:M1513" si="490">RIGHT(U1450,3)</f>
        <v>939</v>
      </c>
      <c r="N1450" s="5" t="str">
        <f>VLOOKUP(M1450,Vlookups!G:I,2,FALSE)</f>
        <v>INSTRUCTIONAL MATERIALS</v>
      </c>
      <c r="O1450" s="5" t="str">
        <f>VLOOKUP(M1450,Vlookups!G:I,3,FALSE)</f>
        <v>DSASS</v>
      </c>
      <c r="P1450" s="6">
        <f t="shared" ref="P1450:P1513" si="491">W1450</f>
        <v>7042.79</v>
      </c>
      <c r="Q1450" s="6">
        <f t="shared" ref="Q1450:Q1513" si="492">X1450</f>
        <v>360.35</v>
      </c>
      <c r="R1450" s="6">
        <f t="shared" ref="R1450:R1513" si="493">Y1450</f>
        <v>6872.99</v>
      </c>
      <c r="S1450" s="6">
        <f t="shared" ref="S1450:S1513" si="494">AA1450</f>
        <v>1380</v>
      </c>
      <c r="T1450" s="6">
        <f t="shared" ref="T1450:T1513" si="495">AB1450</f>
        <v>-5662.79</v>
      </c>
      <c r="U1450" t="s">
        <v>1493</v>
      </c>
      <c r="V1450" t="s">
        <v>54</v>
      </c>
      <c r="W1450" s="2">
        <v>7042.79</v>
      </c>
      <c r="X1450" s="2">
        <v>360.35</v>
      </c>
      <c r="Y1450" s="2">
        <v>6872.99</v>
      </c>
      <c r="Z1450" s="3">
        <v>-190.55</v>
      </c>
      <c r="AA1450" s="2">
        <v>1380</v>
      </c>
      <c r="AB1450" s="3">
        <v>-5662.79</v>
      </c>
    </row>
    <row r="1451" spans="1:28">
      <c r="A1451" s="5" t="str">
        <f t="shared" si="482"/>
        <v>420</v>
      </c>
      <c r="B1451" s="5" t="str">
        <f>VLOOKUP(A1451,Vlookups!O:P,2,FALSE)</f>
        <v>LOCAL</v>
      </c>
      <c r="C1451" s="5" t="str">
        <f t="shared" si="483"/>
        <v>E</v>
      </c>
      <c r="D1451" s="5" t="str">
        <f t="shared" si="484"/>
        <v>11</v>
      </c>
      <c r="E1451" s="5" t="str">
        <f t="shared" si="485"/>
        <v>63--</v>
      </c>
      <c r="F1451" s="5" t="str">
        <f>VLOOKUP(E1451,Vlookups!K:M,3,FALSE)</f>
        <v>Op Exp</v>
      </c>
      <c r="G1451" s="5" t="str">
        <f t="shared" si="486"/>
        <v>6399</v>
      </c>
      <c r="H1451" s="5" t="str">
        <f t="shared" si="487"/>
        <v>GENERAL SUPPLIES</v>
      </c>
      <c r="I1451" s="5" t="str">
        <f t="shared" si="488"/>
        <v>018</v>
      </c>
      <c r="J1451" s="5" t="str">
        <f>VLOOKUP(I1451,Vlookups!A:D,2,FALSE)</f>
        <v>KATY/WEST PARK HS</v>
      </c>
      <c r="K1451" s="5" t="str">
        <f>VLOOKUP(I1451,Vlookups!A:D,3,FALSE)</f>
        <v>KATY WESTPARK HS</v>
      </c>
      <c r="L1451" s="5" t="str">
        <f t="shared" si="489"/>
        <v>22</v>
      </c>
      <c r="M1451" s="5" t="str">
        <f t="shared" si="490"/>
        <v>850</v>
      </c>
      <c r="N1451" s="5" t="str">
        <f>VLOOKUP(M1451,Vlookups!G:I,2,FALSE)</f>
        <v>DEPUTY SUPT ACADEMICS/STU SERV</v>
      </c>
      <c r="O1451" s="5" t="str">
        <f>VLOOKUP(M1451,Vlookups!G:I,3,FALSE)</f>
        <v>DSASS</v>
      </c>
      <c r="P1451" s="6">
        <f t="shared" si="491"/>
        <v>750</v>
      </c>
      <c r="Q1451" s="6">
        <f t="shared" si="492"/>
        <v>0</v>
      </c>
      <c r="R1451" s="6">
        <f t="shared" si="493"/>
        <v>150.75</v>
      </c>
      <c r="S1451" s="6">
        <f t="shared" si="494"/>
        <v>0</v>
      </c>
      <c r="T1451" s="6">
        <f t="shared" si="495"/>
        <v>-750</v>
      </c>
      <c r="U1451" t="s">
        <v>1494</v>
      </c>
      <c r="V1451" t="s">
        <v>54</v>
      </c>
      <c r="W1451" s="2">
        <v>750</v>
      </c>
      <c r="X1451" s="2">
        <v>0</v>
      </c>
      <c r="Y1451" s="2">
        <v>150.75</v>
      </c>
      <c r="Z1451" s="2">
        <v>599.25</v>
      </c>
      <c r="AA1451" s="2">
        <v>0</v>
      </c>
      <c r="AB1451" s="3">
        <v>-750</v>
      </c>
    </row>
    <row r="1452" spans="1:28">
      <c r="A1452" s="5" t="str">
        <f t="shared" si="482"/>
        <v>420</v>
      </c>
      <c r="B1452" s="5" t="str">
        <f>VLOOKUP(A1452,Vlookups!O:P,2,FALSE)</f>
        <v>LOCAL</v>
      </c>
      <c r="C1452" s="5" t="str">
        <f t="shared" si="483"/>
        <v>E</v>
      </c>
      <c r="D1452" s="5" t="str">
        <f t="shared" si="484"/>
        <v>11</v>
      </c>
      <c r="E1452" s="5" t="str">
        <f t="shared" si="485"/>
        <v>63--</v>
      </c>
      <c r="F1452" s="5" t="str">
        <f>VLOOKUP(E1452,Vlookups!K:M,3,FALSE)</f>
        <v>Op Exp</v>
      </c>
      <c r="G1452" s="5" t="str">
        <f t="shared" si="486"/>
        <v>6399</v>
      </c>
      <c r="H1452" s="5" t="str">
        <f t="shared" si="487"/>
        <v>GENERAL SUPPLIES</v>
      </c>
      <c r="I1452" s="5" t="str">
        <f t="shared" si="488"/>
        <v>018</v>
      </c>
      <c r="J1452" s="5" t="str">
        <f>VLOOKUP(I1452,Vlookups!A:D,2,FALSE)</f>
        <v>KATY/WEST PARK HS</v>
      </c>
      <c r="K1452" s="5" t="str">
        <f>VLOOKUP(I1452,Vlookups!A:D,3,FALSE)</f>
        <v>KATY WESTPARK HS</v>
      </c>
      <c r="L1452" s="5" t="str">
        <f t="shared" si="489"/>
        <v>22</v>
      </c>
      <c r="M1452" s="5" t="str">
        <f t="shared" si="490"/>
        <v>939</v>
      </c>
      <c r="N1452" s="5" t="str">
        <f>VLOOKUP(M1452,Vlookups!G:I,2,FALSE)</f>
        <v>INSTRUCTIONAL MATERIALS</v>
      </c>
      <c r="O1452" s="5" t="str">
        <f>VLOOKUP(M1452,Vlookups!G:I,3,FALSE)</f>
        <v>DSASS</v>
      </c>
      <c r="P1452" s="6">
        <f t="shared" si="491"/>
        <v>72350</v>
      </c>
      <c r="Q1452" s="6">
        <f t="shared" si="492"/>
        <v>0</v>
      </c>
      <c r="R1452" s="6">
        <f t="shared" si="493"/>
        <v>6239.18</v>
      </c>
      <c r="S1452" s="6">
        <f t="shared" si="494"/>
        <v>0</v>
      </c>
      <c r="T1452" s="6">
        <f t="shared" si="495"/>
        <v>-72350</v>
      </c>
      <c r="U1452" t="s">
        <v>1495</v>
      </c>
      <c r="V1452" t="s">
        <v>54</v>
      </c>
      <c r="W1452" s="2">
        <v>72350</v>
      </c>
      <c r="X1452" s="2">
        <v>0</v>
      </c>
      <c r="Y1452" s="2">
        <v>6239.18</v>
      </c>
      <c r="Z1452" s="2">
        <v>66110.820000000007</v>
      </c>
      <c r="AA1452" s="2">
        <v>0</v>
      </c>
      <c r="AB1452" s="3">
        <v>-72350</v>
      </c>
    </row>
    <row r="1453" spans="1:28">
      <c r="A1453" s="5" t="str">
        <f t="shared" si="482"/>
        <v>420</v>
      </c>
      <c r="B1453" s="5" t="str">
        <f>VLOOKUP(A1453,Vlookups!O:P,2,FALSE)</f>
        <v>LOCAL</v>
      </c>
      <c r="C1453" s="5" t="str">
        <f t="shared" si="483"/>
        <v>E</v>
      </c>
      <c r="D1453" s="5" t="str">
        <f t="shared" si="484"/>
        <v>11</v>
      </c>
      <c r="E1453" s="5" t="str">
        <f t="shared" si="485"/>
        <v>63--</v>
      </c>
      <c r="F1453" s="5" t="str">
        <f>VLOOKUP(E1453,Vlookups!K:M,3,FALSE)</f>
        <v>Op Exp</v>
      </c>
      <c r="G1453" s="5" t="str">
        <f t="shared" si="486"/>
        <v>6399</v>
      </c>
      <c r="H1453" s="5" t="str">
        <f t="shared" si="487"/>
        <v>GENERAL SUPPLIES</v>
      </c>
      <c r="I1453" s="5" t="str">
        <f t="shared" si="488"/>
        <v>018</v>
      </c>
      <c r="J1453" s="5" t="str">
        <f>VLOOKUP(I1453,Vlookups!A:D,2,FALSE)</f>
        <v>KATY/WEST PARK HS</v>
      </c>
      <c r="K1453" s="5" t="str">
        <f>VLOOKUP(I1453,Vlookups!A:D,3,FALSE)</f>
        <v>KATY WESTPARK HS</v>
      </c>
      <c r="L1453" s="5" t="str">
        <f t="shared" si="489"/>
        <v>23</v>
      </c>
      <c r="M1453" s="5" t="str">
        <f t="shared" si="490"/>
        <v>850</v>
      </c>
      <c r="N1453" s="5" t="str">
        <f>VLOOKUP(M1453,Vlookups!G:I,2,FALSE)</f>
        <v>DEPUTY SUPT ACADEMICS/STU SERV</v>
      </c>
      <c r="O1453" s="5" t="str">
        <f>VLOOKUP(M1453,Vlookups!G:I,3,FALSE)</f>
        <v>DSASS</v>
      </c>
      <c r="P1453" s="6">
        <f t="shared" si="491"/>
        <v>0</v>
      </c>
      <c r="Q1453" s="6">
        <f t="shared" si="492"/>
        <v>0</v>
      </c>
      <c r="R1453" s="6">
        <f t="shared" si="493"/>
        <v>0</v>
      </c>
      <c r="S1453" s="6">
        <f t="shared" si="494"/>
        <v>800</v>
      </c>
      <c r="T1453" s="6">
        <f t="shared" si="495"/>
        <v>800</v>
      </c>
      <c r="U1453" t="s">
        <v>1496</v>
      </c>
      <c r="V1453" t="s">
        <v>54</v>
      </c>
      <c r="W1453" s="2">
        <v>0</v>
      </c>
      <c r="X1453" s="2">
        <v>0</v>
      </c>
      <c r="Y1453" s="2">
        <v>0</v>
      </c>
      <c r="Z1453" s="2">
        <v>0</v>
      </c>
      <c r="AA1453" s="2">
        <v>800</v>
      </c>
      <c r="AB1453" s="2">
        <v>800</v>
      </c>
    </row>
    <row r="1454" spans="1:28">
      <c r="A1454" s="5" t="str">
        <f t="shared" si="482"/>
        <v>420</v>
      </c>
      <c r="B1454" s="5" t="str">
        <f>VLOOKUP(A1454,Vlookups!O:P,2,FALSE)</f>
        <v>LOCAL</v>
      </c>
      <c r="C1454" s="5" t="str">
        <f t="shared" si="483"/>
        <v>E</v>
      </c>
      <c r="D1454" s="5" t="str">
        <f t="shared" si="484"/>
        <v>11</v>
      </c>
      <c r="E1454" s="5" t="str">
        <f t="shared" si="485"/>
        <v>63--</v>
      </c>
      <c r="F1454" s="5" t="str">
        <f>VLOOKUP(E1454,Vlookups!K:M,3,FALSE)</f>
        <v>Op Exp</v>
      </c>
      <c r="G1454" s="5" t="str">
        <f t="shared" si="486"/>
        <v>6399</v>
      </c>
      <c r="H1454" s="5" t="str">
        <f t="shared" si="487"/>
        <v>GENERAL SUPPLIES</v>
      </c>
      <c r="I1454" s="5" t="str">
        <f t="shared" si="488"/>
        <v>019</v>
      </c>
      <c r="J1454" s="5" t="str">
        <f>VLOOKUP(I1454,Vlookups!A:D,2,FALSE)</f>
        <v>LANCASTER ELEMENTARY</v>
      </c>
      <c r="K1454" s="5" t="str">
        <f>VLOOKUP(I1454,Vlookups!A:D,3,FALSE)</f>
        <v>LANCASTER K8</v>
      </c>
      <c r="L1454" s="5" t="str">
        <f t="shared" si="489"/>
        <v>11</v>
      </c>
      <c r="M1454" s="5" t="str">
        <f t="shared" si="490"/>
        <v>850</v>
      </c>
      <c r="N1454" s="5" t="str">
        <f>VLOOKUP(M1454,Vlookups!G:I,2,FALSE)</f>
        <v>DEPUTY SUPT ACADEMICS/STU SERV</v>
      </c>
      <c r="O1454" s="5" t="str">
        <f>VLOOKUP(M1454,Vlookups!G:I,3,FALSE)</f>
        <v>DSASS</v>
      </c>
      <c r="P1454" s="6">
        <f t="shared" si="491"/>
        <v>584.57000000000005</v>
      </c>
      <c r="Q1454" s="6">
        <f t="shared" si="492"/>
        <v>19.13</v>
      </c>
      <c r="R1454" s="6">
        <f t="shared" si="493"/>
        <v>565.44000000000005</v>
      </c>
      <c r="S1454" s="6">
        <f t="shared" si="494"/>
        <v>0</v>
      </c>
      <c r="T1454" s="6">
        <f t="shared" si="495"/>
        <v>-584.57000000000005</v>
      </c>
      <c r="U1454" t="s">
        <v>1497</v>
      </c>
      <c r="V1454" t="s">
        <v>54</v>
      </c>
      <c r="W1454" s="2">
        <v>584.57000000000005</v>
      </c>
      <c r="X1454" s="2">
        <v>19.13</v>
      </c>
      <c r="Y1454" s="2">
        <v>565.44000000000005</v>
      </c>
      <c r="Z1454" s="2">
        <v>0</v>
      </c>
      <c r="AA1454" s="2">
        <v>0</v>
      </c>
      <c r="AB1454" s="3">
        <v>-584.57000000000005</v>
      </c>
    </row>
    <row r="1455" spans="1:28">
      <c r="A1455" s="5" t="str">
        <f t="shared" si="482"/>
        <v>420</v>
      </c>
      <c r="B1455" s="5" t="str">
        <f>VLOOKUP(A1455,Vlookups!O:P,2,FALSE)</f>
        <v>LOCAL</v>
      </c>
      <c r="C1455" s="5" t="str">
        <f t="shared" si="483"/>
        <v>E</v>
      </c>
      <c r="D1455" s="5" t="str">
        <f t="shared" si="484"/>
        <v>11</v>
      </c>
      <c r="E1455" s="5" t="str">
        <f t="shared" si="485"/>
        <v>63--</v>
      </c>
      <c r="F1455" s="5" t="str">
        <f>VLOOKUP(E1455,Vlookups!K:M,3,FALSE)</f>
        <v>Op Exp</v>
      </c>
      <c r="G1455" s="5" t="str">
        <f t="shared" si="486"/>
        <v>6399</v>
      </c>
      <c r="H1455" s="5" t="str">
        <f t="shared" si="487"/>
        <v>GENERAL SUPPLIES</v>
      </c>
      <c r="I1455" s="5" t="str">
        <f t="shared" si="488"/>
        <v>019</v>
      </c>
      <c r="J1455" s="5" t="str">
        <f>VLOOKUP(I1455,Vlookups!A:D,2,FALSE)</f>
        <v>LANCASTER ELEMENTARY</v>
      </c>
      <c r="K1455" s="5" t="str">
        <f>VLOOKUP(I1455,Vlookups!A:D,3,FALSE)</f>
        <v>LANCASTER K8</v>
      </c>
      <c r="L1455" s="5" t="str">
        <f t="shared" si="489"/>
        <v>11</v>
      </c>
      <c r="M1455" s="5" t="str">
        <f t="shared" si="490"/>
        <v>858</v>
      </c>
      <c r="N1455" s="5" t="str">
        <f>VLOOKUP(M1455,Vlookups!G:I,2,FALSE)</f>
        <v>FINE ARTS</v>
      </c>
      <c r="O1455" s="5" t="str">
        <f>VLOOKUP(M1455,Vlookups!G:I,3,FALSE)</f>
        <v>DSASS</v>
      </c>
      <c r="P1455" s="6">
        <f t="shared" si="491"/>
        <v>2750</v>
      </c>
      <c r="Q1455" s="6">
        <f t="shared" si="492"/>
        <v>68.87</v>
      </c>
      <c r="R1455" s="6">
        <f t="shared" si="493"/>
        <v>2127.98</v>
      </c>
      <c r="S1455" s="6">
        <f t="shared" si="494"/>
        <v>2200</v>
      </c>
      <c r="T1455" s="6">
        <f t="shared" si="495"/>
        <v>-550</v>
      </c>
      <c r="U1455" t="s">
        <v>1498</v>
      </c>
      <c r="V1455" t="s">
        <v>54</v>
      </c>
      <c r="W1455" s="2">
        <v>2750</v>
      </c>
      <c r="X1455" s="2">
        <v>68.87</v>
      </c>
      <c r="Y1455" s="2">
        <v>2127.98</v>
      </c>
      <c r="Z1455" s="2">
        <v>553.15</v>
      </c>
      <c r="AA1455" s="2">
        <v>2200</v>
      </c>
      <c r="AB1455" s="3">
        <v>-550</v>
      </c>
    </row>
    <row r="1456" spans="1:28">
      <c r="A1456" s="5" t="str">
        <f t="shared" si="482"/>
        <v>420</v>
      </c>
      <c r="B1456" s="5" t="str">
        <f>VLOOKUP(A1456,Vlookups!O:P,2,FALSE)</f>
        <v>LOCAL</v>
      </c>
      <c r="C1456" s="5" t="str">
        <f t="shared" si="483"/>
        <v>E</v>
      </c>
      <c r="D1456" s="5" t="str">
        <f t="shared" si="484"/>
        <v>11</v>
      </c>
      <c r="E1456" s="5" t="str">
        <f t="shared" si="485"/>
        <v>63--</v>
      </c>
      <c r="F1456" s="5" t="str">
        <f>VLOOKUP(E1456,Vlookups!K:M,3,FALSE)</f>
        <v>Op Exp</v>
      </c>
      <c r="G1456" s="5" t="str">
        <f t="shared" si="486"/>
        <v>6399</v>
      </c>
      <c r="H1456" s="5" t="str">
        <f t="shared" si="487"/>
        <v>GENERAL SUPPLIES</v>
      </c>
      <c r="I1456" s="5" t="str">
        <f t="shared" si="488"/>
        <v>019</v>
      </c>
      <c r="J1456" s="5" t="str">
        <f>VLOOKUP(I1456,Vlookups!A:D,2,FALSE)</f>
        <v>LANCASTER ELEMENTARY</v>
      </c>
      <c r="K1456" s="5" t="str">
        <f>VLOOKUP(I1456,Vlookups!A:D,3,FALSE)</f>
        <v>LANCASTER K8</v>
      </c>
      <c r="L1456" s="5" t="str">
        <f t="shared" si="489"/>
        <v>11</v>
      </c>
      <c r="M1456" s="5" t="str">
        <f t="shared" si="490"/>
        <v>920</v>
      </c>
      <c r="N1456" s="5" t="str">
        <f>VLOOKUP(M1456,Vlookups!G:I,2,FALSE)</f>
        <v>ATHLETICS</v>
      </c>
      <c r="O1456" s="5" t="str">
        <f>VLOOKUP(M1456,Vlookups!G:I,3,FALSE)</f>
        <v>CSL</v>
      </c>
      <c r="P1456" s="6">
        <f t="shared" si="491"/>
        <v>3530.9</v>
      </c>
      <c r="Q1456" s="6">
        <f t="shared" si="492"/>
        <v>99.48</v>
      </c>
      <c r="R1456" s="6">
        <f t="shared" si="493"/>
        <v>3431.42</v>
      </c>
      <c r="S1456" s="6">
        <f t="shared" si="494"/>
        <v>0</v>
      </c>
      <c r="T1456" s="6">
        <f t="shared" si="495"/>
        <v>-3530.9</v>
      </c>
      <c r="U1456" t="s">
        <v>1499</v>
      </c>
      <c r="V1456" t="s">
        <v>54</v>
      </c>
      <c r="W1456" s="2">
        <v>3530.9</v>
      </c>
      <c r="X1456" s="2">
        <v>99.48</v>
      </c>
      <c r="Y1456" s="2">
        <v>3431.42</v>
      </c>
      <c r="Z1456" s="2">
        <v>0</v>
      </c>
      <c r="AA1456" s="2">
        <v>0</v>
      </c>
      <c r="AB1456" s="3">
        <v>-3530.9</v>
      </c>
    </row>
    <row r="1457" spans="1:28">
      <c r="A1457" s="5" t="str">
        <f t="shared" si="482"/>
        <v>420</v>
      </c>
      <c r="B1457" s="5" t="str">
        <f>VLOOKUP(A1457,Vlookups!O:P,2,FALSE)</f>
        <v>LOCAL</v>
      </c>
      <c r="C1457" s="5" t="str">
        <f t="shared" si="483"/>
        <v>E</v>
      </c>
      <c r="D1457" s="5" t="str">
        <f t="shared" si="484"/>
        <v>11</v>
      </c>
      <c r="E1457" s="5" t="str">
        <f t="shared" si="485"/>
        <v>63--</v>
      </c>
      <c r="F1457" s="5" t="str">
        <f>VLOOKUP(E1457,Vlookups!K:M,3,FALSE)</f>
        <v>Op Exp</v>
      </c>
      <c r="G1457" s="5" t="str">
        <f t="shared" si="486"/>
        <v>6399</v>
      </c>
      <c r="H1457" s="5" t="str">
        <f t="shared" si="487"/>
        <v>GENERAL SUPPLIES</v>
      </c>
      <c r="I1457" s="5" t="str">
        <f t="shared" si="488"/>
        <v>019</v>
      </c>
      <c r="J1457" s="5" t="str">
        <f>VLOOKUP(I1457,Vlookups!A:D,2,FALSE)</f>
        <v>LANCASTER ELEMENTARY</v>
      </c>
      <c r="K1457" s="5" t="str">
        <f>VLOOKUP(I1457,Vlookups!A:D,3,FALSE)</f>
        <v>LANCASTER K8</v>
      </c>
      <c r="L1457" s="5" t="str">
        <f t="shared" si="489"/>
        <v>11</v>
      </c>
      <c r="M1457" s="5" t="str">
        <f t="shared" si="490"/>
        <v>939</v>
      </c>
      <c r="N1457" s="5" t="str">
        <f>VLOOKUP(M1457,Vlookups!G:I,2,FALSE)</f>
        <v>INSTRUCTIONAL MATERIALS</v>
      </c>
      <c r="O1457" s="5" t="str">
        <f>VLOOKUP(M1457,Vlookups!G:I,3,FALSE)</f>
        <v>DSASS</v>
      </c>
      <c r="P1457" s="6">
        <f t="shared" si="491"/>
        <v>2970.64</v>
      </c>
      <c r="Q1457" s="6">
        <f t="shared" si="492"/>
        <v>0</v>
      </c>
      <c r="R1457" s="6">
        <f t="shared" si="493"/>
        <v>2970.64</v>
      </c>
      <c r="S1457" s="6">
        <f t="shared" si="494"/>
        <v>1400</v>
      </c>
      <c r="T1457" s="6">
        <f t="shared" si="495"/>
        <v>-1570.64</v>
      </c>
      <c r="U1457" t="s">
        <v>1500</v>
      </c>
      <c r="V1457" t="s">
        <v>54</v>
      </c>
      <c r="W1457" s="2">
        <v>2970.64</v>
      </c>
      <c r="X1457" s="2">
        <v>0</v>
      </c>
      <c r="Y1457" s="2">
        <v>2970.64</v>
      </c>
      <c r="Z1457" s="2">
        <v>0</v>
      </c>
      <c r="AA1457" s="2">
        <v>1400</v>
      </c>
      <c r="AB1457" s="3">
        <v>-1570.64</v>
      </c>
    </row>
    <row r="1458" spans="1:28">
      <c r="A1458" s="5" t="str">
        <f t="shared" si="482"/>
        <v>420</v>
      </c>
      <c r="B1458" s="5" t="str">
        <f>VLOOKUP(A1458,Vlookups!O:P,2,FALSE)</f>
        <v>LOCAL</v>
      </c>
      <c r="C1458" s="5" t="str">
        <f t="shared" si="483"/>
        <v>E</v>
      </c>
      <c r="D1458" s="5" t="str">
        <f t="shared" si="484"/>
        <v>11</v>
      </c>
      <c r="E1458" s="5" t="str">
        <f t="shared" si="485"/>
        <v>63--</v>
      </c>
      <c r="F1458" s="5" t="str">
        <f>VLOOKUP(E1458,Vlookups!K:M,3,FALSE)</f>
        <v>Op Exp</v>
      </c>
      <c r="G1458" s="5" t="str">
        <f t="shared" si="486"/>
        <v>6399</v>
      </c>
      <c r="H1458" s="5" t="str">
        <f t="shared" si="487"/>
        <v>GENERAL SUPPLIES</v>
      </c>
      <c r="I1458" s="5" t="str">
        <f t="shared" si="488"/>
        <v>019</v>
      </c>
      <c r="J1458" s="5" t="str">
        <f>VLOOKUP(I1458,Vlookups!A:D,2,FALSE)</f>
        <v>LANCASTER ELEMENTARY</v>
      </c>
      <c r="K1458" s="5" t="str">
        <f>VLOOKUP(I1458,Vlookups!A:D,3,FALSE)</f>
        <v>LANCASTER K8</v>
      </c>
      <c r="L1458" s="5" t="str">
        <f t="shared" si="489"/>
        <v>23</v>
      </c>
      <c r="M1458" s="5" t="str">
        <f t="shared" si="490"/>
        <v>850</v>
      </c>
      <c r="N1458" s="5" t="str">
        <f>VLOOKUP(M1458,Vlookups!G:I,2,FALSE)</f>
        <v>DEPUTY SUPT ACADEMICS/STU SERV</v>
      </c>
      <c r="O1458" s="5" t="str">
        <f>VLOOKUP(M1458,Vlookups!G:I,3,FALSE)</f>
        <v>DSASS</v>
      </c>
      <c r="P1458" s="6">
        <f t="shared" si="491"/>
        <v>0</v>
      </c>
      <c r="Q1458" s="6">
        <f t="shared" si="492"/>
        <v>0</v>
      </c>
      <c r="R1458" s="6">
        <f t="shared" si="493"/>
        <v>0</v>
      </c>
      <c r="S1458" s="6">
        <f t="shared" si="494"/>
        <v>800</v>
      </c>
      <c r="T1458" s="6">
        <f t="shared" si="495"/>
        <v>800</v>
      </c>
      <c r="U1458" t="s">
        <v>1501</v>
      </c>
      <c r="V1458" t="s">
        <v>54</v>
      </c>
      <c r="W1458" s="2">
        <v>0</v>
      </c>
      <c r="X1458" s="2">
        <v>0</v>
      </c>
      <c r="Y1458" s="2">
        <v>0</v>
      </c>
      <c r="Z1458" s="2">
        <v>0</v>
      </c>
      <c r="AA1458" s="2">
        <v>800</v>
      </c>
      <c r="AB1458" s="2">
        <v>800</v>
      </c>
    </row>
    <row r="1459" spans="1:28">
      <c r="A1459" s="5" t="str">
        <f t="shared" si="482"/>
        <v>420</v>
      </c>
      <c r="B1459" s="5" t="str">
        <f>VLOOKUP(A1459,Vlookups!O:P,2,FALSE)</f>
        <v>LOCAL</v>
      </c>
      <c r="C1459" s="5" t="str">
        <f t="shared" si="483"/>
        <v>E</v>
      </c>
      <c r="D1459" s="5" t="str">
        <f t="shared" si="484"/>
        <v>11</v>
      </c>
      <c r="E1459" s="5" t="str">
        <f t="shared" si="485"/>
        <v>63--</v>
      </c>
      <c r="F1459" s="5" t="str">
        <f>VLOOKUP(E1459,Vlookups!K:M,3,FALSE)</f>
        <v>Op Exp</v>
      </c>
      <c r="G1459" s="5" t="str">
        <f t="shared" si="486"/>
        <v>6399</v>
      </c>
      <c r="H1459" s="5" t="str">
        <f t="shared" si="487"/>
        <v>GENERAL SUPPLIES</v>
      </c>
      <c r="I1459" s="5" t="str">
        <f t="shared" si="488"/>
        <v>020</v>
      </c>
      <c r="J1459" s="5" t="str">
        <f>VLOOKUP(I1459,Vlookups!A:D,2,FALSE)</f>
        <v>LANCASTER MIDDLE SCHOOL</v>
      </c>
      <c r="K1459" s="5" t="str">
        <f>VLOOKUP(I1459,Vlookups!A:D,3,FALSE)</f>
        <v>LANCASTER K8</v>
      </c>
      <c r="L1459" s="5" t="str">
        <f t="shared" si="489"/>
        <v>11</v>
      </c>
      <c r="M1459" s="5" t="str">
        <f t="shared" si="490"/>
        <v>858</v>
      </c>
      <c r="N1459" s="5" t="str">
        <f>VLOOKUP(M1459,Vlookups!G:I,2,FALSE)</f>
        <v>FINE ARTS</v>
      </c>
      <c r="O1459" s="5" t="str">
        <f>VLOOKUP(M1459,Vlookups!G:I,3,FALSE)</f>
        <v>DSASS</v>
      </c>
      <c r="P1459" s="6">
        <f t="shared" si="491"/>
        <v>13645.48</v>
      </c>
      <c r="Q1459" s="6">
        <f t="shared" si="492"/>
        <v>37.17</v>
      </c>
      <c r="R1459" s="6">
        <f t="shared" si="493"/>
        <v>9505.56</v>
      </c>
      <c r="S1459" s="6">
        <f t="shared" si="494"/>
        <v>4400</v>
      </c>
      <c r="T1459" s="6">
        <f t="shared" si="495"/>
        <v>-9245.48</v>
      </c>
      <c r="U1459" t="s">
        <v>1502</v>
      </c>
      <c r="V1459" t="s">
        <v>54</v>
      </c>
      <c r="W1459" s="2">
        <v>13645.48</v>
      </c>
      <c r="X1459" s="2">
        <v>37.17</v>
      </c>
      <c r="Y1459" s="2">
        <v>9505.56</v>
      </c>
      <c r="Z1459" s="2">
        <v>3707.38</v>
      </c>
      <c r="AA1459" s="2">
        <v>4400</v>
      </c>
      <c r="AB1459" s="3">
        <v>-9245.48</v>
      </c>
    </row>
    <row r="1460" spans="1:28">
      <c r="A1460" s="5" t="str">
        <f t="shared" si="482"/>
        <v>420</v>
      </c>
      <c r="B1460" s="5" t="str">
        <f>VLOOKUP(A1460,Vlookups!O:P,2,FALSE)</f>
        <v>LOCAL</v>
      </c>
      <c r="C1460" s="5" t="str">
        <f t="shared" si="483"/>
        <v>E</v>
      </c>
      <c r="D1460" s="5" t="str">
        <f t="shared" si="484"/>
        <v>11</v>
      </c>
      <c r="E1460" s="5" t="str">
        <f t="shared" si="485"/>
        <v>63--</v>
      </c>
      <c r="F1460" s="5" t="str">
        <f>VLOOKUP(E1460,Vlookups!K:M,3,FALSE)</f>
        <v>Op Exp</v>
      </c>
      <c r="G1460" s="5" t="str">
        <f t="shared" si="486"/>
        <v>6399</v>
      </c>
      <c r="H1460" s="5" t="str">
        <f t="shared" si="487"/>
        <v>GENERAL SUPPLIES</v>
      </c>
      <c r="I1460" s="5" t="str">
        <f t="shared" si="488"/>
        <v>020</v>
      </c>
      <c r="J1460" s="5" t="str">
        <f>VLOOKUP(I1460,Vlookups!A:D,2,FALSE)</f>
        <v>LANCASTER MIDDLE SCHOOL</v>
      </c>
      <c r="K1460" s="5" t="str">
        <f>VLOOKUP(I1460,Vlookups!A:D,3,FALSE)</f>
        <v>LANCASTER K8</v>
      </c>
      <c r="L1460" s="5" t="str">
        <f t="shared" si="489"/>
        <v>11</v>
      </c>
      <c r="M1460" s="5" t="str">
        <f t="shared" si="490"/>
        <v>920</v>
      </c>
      <c r="N1460" s="5" t="str">
        <f>VLOOKUP(M1460,Vlookups!G:I,2,FALSE)</f>
        <v>ATHLETICS</v>
      </c>
      <c r="O1460" s="5" t="str">
        <f>VLOOKUP(M1460,Vlookups!G:I,3,FALSE)</f>
        <v>CSL</v>
      </c>
      <c r="P1460" s="6">
        <f t="shared" si="491"/>
        <v>3530.9</v>
      </c>
      <c r="Q1460" s="6">
        <f t="shared" si="492"/>
        <v>99.48</v>
      </c>
      <c r="R1460" s="6">
        <f t="shared" si="493"/>
        <v>3431.42</v>
      </c>
      <c r="S1460" s="6">
        <f t="shared" si="494"/>
        <v>0</v>
      </c>
      <c r="T1460" s="6">
        <f t="shared" si="495"/>
        <v>-3530.9</v>
      </c>
      <c r="U1460" t="s">
        <v>1503</v>
      </c>
      <c r="V1460" t="s">
        <v>54</v>
      </c>
      <c r="W1460" s="2">
        <v>3530.9</v>
      </c>
      <c r="X1460" s="2">
        <v>99.48</v>
      </c>
      <c r="Y1460" s="2">
        <v>3431.42</v>
      </c>
      <c r="Z1460" s="2">
        <v>0</v>
      </c>
      <c r="AA1460" s="2">
        <v>0</v>
      </c>
      <c r="AB1460" s="3">
        <v>-3530.9</v>
      </c>
    </row>
    <row r="1461" spans="1:28">
      <c r="A1461" s="5" t="str">
        <f t="shared" si="482"/>
        <v>420</v>
      </c>
      <c r="B1461" s="5" t="str">
        <f>VLOOKUP(A1461,Vlookups!O:P,2,FALSE)</f>
        <v>LOCAL</v>
      </c>
      <c r="C1461" s="5" t="str">
        <f t="shared" si="483"/>
        <v>E</v>
      </c>
      <c r="D1461" s="5" t="str">
        <f t="shared" si="484"/>
        <v>11</v>
      </c>
      <c r="E1461" s="5" t="str">
        <f t="shared" si="485"/>
        <v>63--</v>
      </c>
      <c r="F1461" s="5" t="str">
        <f>VLOOKUP(E1461,Vlookups!K:M,3,FALSE)</f>
        <v>Op Exp</v>
      </c>
      <c r="G1461" s="5" t="str">
        <f t="shared" si="486"/>
        <v>6399</v>
      </c>
      <c r="H1461" s="5" t="str">
        <f t="shared" si="487"/>
        <v>GENERAL SUPPLIES</v>
      </c>
      <c r="I1461" s="5" t="str">
        <f t="shared" si="488"/>
        <v>020</v>
      </c>
      <c r="J1461" s="5" t="str">
        <f>VLOOKUP(I1461,Vlookups!A:D,2,FALSE)</f>
        <v>LANCASTER MIDDLE SCHOOL</v>
      </c>
      <c r="K1461" s="5" t="str">
        <f>VLOOKUP(I1461,Vlookups!A:D,3,FALSE)</f>
        <v>LANCASTER K8</v>
      </c>
      <c r="L1461" s="5" t="str">
        <f t="shared" si="489"/>
        <v>11</v>
      </c>
      <c r="M1461" s="5" t="str">
        <f t="shared" si="490"/>
        <v>939</v>
      </c>
      <c r="N1461" s="5" t="str">
        <f>VLOOKUP(M1461,Vlookups!G:I,2,FALSE)</f>
        <v>INSTRUCTIONAL MATERIALS</v>
      </c>
      <c r="O1461" s="5" t="str">
        <f>VLOOKUP(M1461,Vlookups!G:I,3,FALSE)</f>
        <v>DSASS</v>
      </c>
      <c r="P1461" s="6">
        <f t="shared" si="491"/>
        <v>25000</v>
      </c>
      <c r="Q1461" s="6">
        <f t="shared" si="492"/>
        <v>920.71</v>
      </c>
      <c r="R1461" s="6">
        <f t="shared" si="493"/>
        <v>824.88</v>
      </c>
      <c r="S1461" s="6">
        <f t="shared" si="494"/>
        <v>1580</v>
      </c>
      <c r="T1461" s="6">
        <f t="shared" si="495"/>
        <v>-23420</v>
      </c>
      <c r="U1461" t="s">
        <v>1504</v>
      </c>
      <c r="V1461" t="s">
        <v>54</v>
      </c>
      <c r="W1461" s="2">
        <v>25000</v>
      </c>
      <c r="X1461" s="2">
        <v>920.71</v>
      </c>
      <c r="Y1461" s="2">
        <v>824.88</v>
      </c>
      <c r="Z1461" s="2">
        <v>23254.41</v>
      </c>
      <c r="AA1461" s="2">
        <v>1580</v>
      </c>
      <c r="AB1461" s="3">
        <v>-23420</v>
      </c>
    </row>
    <row r="1462" spans="1:28">
      <c r="A1462" s="5" t="str">
        <f t="shared" si="482"/>
        <v>420</v>
      </c>
      <c r="B1462" s="5" t="str">
        <f>VLOOKUP(A1462,Vlookups!O:P,2,FALSE)</f>
        <v>LOCAL</v>
      </c>
      <c r="C1462" s="5" t="str">
        <f t="shared" si="483"/>
        <v>E</v>
      </c>
      <c r="D1462" s="5" t="str">
        <f t="shared" si="484"/>
        <v>11</v>
      </c>
      <c r="E1462" s="5" t="str">
        <f t="shared" si="485"/>
        <v>63--</v>
      </c>
      <c r="F1462" s="5" t="str">
        <f>VLOOKUP(E1462,Vlookups!K:M,3,FALSE)</f>
        <v>Op Exp</v>
      </c>
      <c r="G1462" s="5" t="str">
        <f t="shared" si="486"/>
        <v>6399</v>
      </c>
      <c r="H1462" s="5" t="str">
        <f t="shared" si="487"/>
        <v>GENERAL SUPPLIES</v>
      </c>
      <c r="I1462" s="5" t="str">
        <f t="shared" si="488"/>
        <v>020</v>
      </c>
      <c r="J1462" s="5" t="str">
        <f>VLOOKUP(I1462,Vlookups!A:D,2,FALSE)</f>
        <v>LANCASTER MIDDLE SCHOOL</v>
      </c>
      <c r="K1462" s="5" t="str">
        <f>VLOOKUP(I1462,Vlookups!A:D,3,FALSE)</f>
        <v>LANCASTER K8</v>
      </c>
      <c r="L1462" s="5" t="str">
        <f t="shared" si="489"/>
        <v>23</v>
      </c>
      <c r="M1462" s="5" t="str">
        <f t="shared" si="490"/>
        <v>850</v>
      </c>
      <c r="N1462" s="5" t="str">
        <f>VLOOKUP(M1462,Vlookups!G:I,2,FALSE)</f>
        <v>DEPUTY SUPT ACADEMICS/STU SERV</v>
      </c>
      <c r="O1462" s="5" t="str">
        <f>VLOOKUP(M1462,Vlookups!G:I,3,FALSE)</f>
        <v>DSASS</v>
      </c>
      <c r="P1462" s="6">
        <f t="shared" si="491"/>
        <v>0</v>
      </c>
      <c r="Q1462" s="6">
        <f t="shared" si="492"/>
        <v>0</v>
      </c>
      <c r="R1462" s="6">
        <f t="shared" si="493"/>
        <v>0</v>
      </c>
      <c r="S1462" s="6">
        <f t="shared" si="494"/>
        <v>800</v>
      </c>
      <c r="T1462" s="6">
        <f t="shared" si="495"/>
        <v>800</v>
      </c>
      <c r="U1462" t="s">
        <v>1505</v>
      </c>
      <c r="V1462" t="s">
        <v>54</v>
      </c>
      <c r="W1462" s="2">
        <v>0</v>
      </c>
      <c r="X1462" s="2">
        <v>0</v>
      </c>
      <c r="Y1462" s="2">
        <v>0</v>
      </c>
      <c r="Z1462" s="2">
        <v>0</v>
      </c>
      <c r="AA1462" s="2">
        <v>800</v>
      </c>
      <c r="AB1462" s="2">
        <v>800</v>
      </c>
    </row>
    <row r="1463" spans="1:28">
      <c r="A1463" s="5" t="str">
        <f t="shared" si="482"/>
        <v>420</v>
      </c>
      <c r="B1463" s="5" t="str">
        <f>VLOOKUP(A1463,Vlookups!O:P,2,FALSE)</f>
        <v>LOCAL</v>
      </c>
      <c r="C1463" s="5" t="str">
        <f t="shared" si="483"/>
        <v>E</v>
      </c>
      <c r="D1463" s="5" t="str">
        <f t="shared" si="484"/>
        <v>11</v>
      </c>
      <c r="E1463" s="5" t="str">
        <f t="shared" si="485"/>
        <v>63--</v>
      </c>
      <c r="F1463" s="5" t="str">
        <f>VLOOKUP(E1463,Vlookups!K:M,3,FALSE)</f>
        <v>Op Exp</v>
      </c>
      <c r="G1463" s="5" t="str">
        <f t="shared" si="486"/>
        <v>6399</v>
      </c>
      <c r="H1463" s="5" t="str">
        <f t="shared" si="487"/>
        <v>GENERAL SUPPLIES</v>
      </c>
      <c r="I1463" s="5" t="str">
        <f t="shared" si="488"/>
        <v>021</v>
      </c>
      <c r="J1463" s="5" t="str">
        <f>VLOOKUP(I1463,Vlookups!A:D,2,FALSE)</f>
        <v>WOODHAVEN ELEMENTARY</v>
      </c>
      <c r="K1463" s="5" t="str">
        <f>VLOOKUP(I1463,Vlookups!A:D,3,FALSE)</f>
        <v>WOODHAVEN K8</v>
      </c>
      <c r="L1463" s="5" t="str">
        <f t="shared" si="489"/>
        <v>11</v>
      </c>
      <c r="M1463" s="5" t="str">
        <f t="shared" si="490"/>
        <v>850</v>
      </c>
      <c r="N1463" s="5" t="str">
        <f>VLOOKUP(M1463,Vlookups!G:I,2,FALSE)</f>
        <v>DEPUTY SUPT ACADEMICS/STU SERV</v>
      </c>
      <c r="O1463" s="5" t="str">
        <f>VLOOKUP(M1463,Vlookups!G:I,3,FALSE)</f>
        <v>DSASS</v>
      </c>
      <c r="P1463" s="6">
        <f t="shared" si="491"/>
        <v>623.21</v>
      </c>
      <c r="Q1463" s="6">
        <f t="shared" si="492"/>
        <v>0</v>
      </c>
      <c r="R1463" s="6">
        <f t="shared" si="493"/>
        <v>623.21</v>
      </c>
      <c r="S1463" s="6">
        <f t="shared" si="494"/>
        <v>0</v>
      </c>
      <c r="T1463" s="6">
        <f t="shared" si="495"/>
        <v>-623.21</v>
      </c>
      <c r="U1463" t="s">
        <v>1506</v>
      </c>
      <c r="V1463" t="s">
        <v>54</v>
      </c>
      <c r="W1463" s="2">
        <v>623.21</v>
      </c>
      <c r="X1463" s="2">
        <v>0</v>
      </c>
      <c r="Y1463" s="2">
        <v>623.21</v>
      </c>
      <c r="Z1463" s="2">
        <v>0</v>
      </c>
      <c r="AA1463" s="2">
        <v>0</v>
      </c>
      <c r="AB1463" s="3">
        <v>-623.21</v>
      </c>
    </row>
    <row r="1464" spans="1:28">
      <c r="A1464" s="5" t="str">
        <f t="shared" si="482"/>
        <v>420</v>
      </c>
      <c r="B1464" s="5" t="str">
        <f>VLOOKUP(A1464,Vlookups!O:P,2,FALSE)</f>
        <v>LOCAL</v>
      </c>
      <c r="C1464" s="5" t="str">
        <f t="shared" si="483"/>
        <v>E</v>
      </c>
      <c r="D1464" s="5" t="str">
        <f t="shared" si="484"/>
        <v>11</v>
      </c>
      <c r="E1464" s="5" t="str">
        <f t="shared" si="485"/>
        <v>63--</v>
      </c>
      <c r="F1464" s="5" t="str">
        <f>VLOOKUP(E1464,Vlookups!K:M,3,FALSE)</f>
        <v>Op Exp</v>
      </c>
      <c r="G1464" s="5" t="str">
        <f t="shared" si="486"/>
        <v>6399</v>
      </c>
      <c r="H1464" s="5" t="str">
        <f t="shared" si="487"/>
        <v>GENERAL SUPPLIES</v>
      </c>
      <c r="I1464" s="5" t="str">
        <f t="shared" si="488"/>
        <v>021</v>
      </c>
      <c r="J1464" s="5" t="str">
        <f>VLOOKUP(I1464,Vlookups!A:D,2,FALSE)</f>
        <v>WOODHAVEN ELEMENTARY</v>
      </c>
      <c r="K1464" s="5" t="str">
        <f>VLOOKUP(I1464,Vlookups!A:D,3,FALSE)</f>
        <v>WOODHAVEN K8</v>
      </c>
      <c r="L1464" s="5" t="str">
        <f t="shared" si="489"/>
        <v>11</v>
      </c>
      <c r="M1464" s="5" t="str">
        <f t="shared" si="490"/>
        <v>858</v>
      </c>
      <c r="N1464" s="5" t="str">
        <f>VLOOKUP(M1464,Vlookups!G:I,2,FALSE)</f>
        <v>FINE ARTS</v>
      </c>
      <c r="O1464" s="5" t="str">
        <f>VLOOKUP(M1464,Vlookups!G:I,3,FALSE)</f>
        <v>DSASS</v>
      </c>
      <c r="P1464" s="6">
        <f t="shared" si="491"/>
        <v>2964.19</v>
      </c>
      <c r="Q1464" s="6">
        <f t="shared" si="492"/>
        <v>0</v>
      </c>
      <c r="R1464" s="6">
        <f t="shared" si="493"/>
        <v>2964.19</v>
      </c>
      <c r="S1464" s="6">
        <f t="shared" si="494"/>
        <v>2200</v>
      </c>
      <c r="T1464" s="6">
        <f t="shared" si="495"/>
        <v>-764.19</v>
      </c>
      <c r="U1464" t="s">
        <v>1507</v>
      </c>
      <c r="V1464" t="s">
        <v>54</v>
      </c>
      <c r="W1464" s="2">
        <v>2964.19</v>
      </c>
      <c r="X1464" s="2">
        <v>0</v>
      </c>
      <c r="Y1464" s="2">
        <v>2964.19</v>
      </c>
      <c r="Z1464" s="2">
        <v>0</v>
      </c>
      <c r="AA1464" s="2">
        <v>2200</v>
      </c>
      <c r="AB1464" s="3">
        <v>-764.19</v>
      </c>
    </row>
    <row r="1465" spans="1:28">
      <c r="A1465" s="5" t="str">
        <f t="shared" si="482"/>
        <v>420</v>
      </c>
      <c r="B1465" s="5" t="str">
        <f>VLOOKUP(A1465,Vlookups!O:P,2,FALSE)</f>
        <v>LOCAL</v>
      </c>
      <c r="C1465" s="5" t="str">
        <f t="shared" si="483"/>
        <v>E</v>
      </c>
      <c r="D1465" s="5" t="str">
        <f t="shared" si="484"/>
        <v>11</v>
      </c>
      <c r="E1465" s="5" t="str">
        <f t="shared" si="485"/>
        <v>63--</v>
      </c>
      <c r="F1465" s="5" t="str">
        <f>VLOOKUP(E1465,Vlookups!K:M,3,FALSE)</f>
        <v>Op Exp</v>
      </c>
      <c r="G1465" s="5" t="str">
        <f t="shared" si="486"/>
        <v>6399</v>
      </c>
      <c r="H1465" s="5" t="str">
        <f t="shared" si="487"/>
        <v>GENERAL SUPPLIES</v>
      </c>
      <c r="I1465" s="5" t="str">
        <f t="shared" si="488"/>
        <v>021</v>
      </c>
      <c r="J1465" s="5" t="str">
        <f>VLOOKUP(I1465,Vlookups!A:D,2,FALSE)</f>
        <v>WOODHAVEN ELEMENTARY</v>
      </c>
      <c r="K1465" s="5" t="str">
        <f>VLOOKUP(I1465,Vlookups!A:D,3,FALSE)</f>
        <v>WOODHAVEN K8</v>
      </c>
      <c r="L1465" s="5" t="str">
        <f t="shared" si="489"/>
        <v>11</v>
      </c>
      <c r="M1465" s="5" t="str">
        <f t="shared" si="490"/>
        <v>920</v>
      </c>
      <c r="N1465" s="5" t="str">
        <f>VLOOKUP(M1465,Vlookups!G:I,2,FALSE)</f>
        <v>ATHLETICS</v>
      </c>
      <c r="O1465" s="5" t="str">
        <f>VLOOKUP(M1465,Vlookups!G:I,3,FALSE)</f>
        <v>CSL</v>
      </c>
      <c r="P1465" s="6">
        <f t="shared" si="491"/>
        <v>5277.7</v>
      </c>
      <c r="Q1465" s="6">
        <f t="shared" si="492"/>
        <v>678.48</v>
      </c>
      <c r="R1465" s="6">
        <f t="shared" si="493"/>
        <v>4599.24</v>
      </c>
      <c r="S1465" s="6">
        <f t="shared" si="494"/>
        <v>0</v>
      </c>
      <c r="T1465" s="6">
        <f t="shared" si="495"/>
        <v>-5277.7</v>
      </c>
      <c r="U1465" t="s">
        <v>1508</v>
      </c>
      <c r="V1465" t="s">
        <v>54</v>
      </c>
      <c r="W1465" s="2">
        <v>5277.7</v>
      </c>
      <c r="X1465" s="2">
        <v>678.48</v>
      </c>
      <c r="Y1465" s="2">
        <v>4599.24</v>
      </c>
      <c r="Z1465" s="3">
        <v>-0.02</v>
      </c>
      <c r="AA1465" s="2">
        <v>0</v>
      </c>
      <c r="AB1465" s="3">
        <v>-5277.7</v>
      </c>
    </row>
    <row r="1466" spans="1:28">
      <c r="A1466" s="5" t="str">
        <f t="shared" si="482"/>
        <v>420</v>
      </c>
      <c r="B1466" s="5" t="str">
        <f>VLOOKUP(A1466,Vlookups!O:P,2,FALSE)</f>
        <v>LOCAL</v>
      </c>
      <c r="C1466" s="5" t="str">
        <f t="shared" si="483"/>
        <v>E</v>
      </c>
      <c r="D1466" s="5" t="str">
        <f t="shared" si="484"/>
        <v>11</v>
      </c>
      <c r="E1466" s="5" t="str">
        <f t="shared" si="485"/>
        <v>63--</v>
      </c>
      <c r="F1466" s="5" t="str">
        <f>VLOOKUP(E1466,Vlookups!K:M,3,FALSE)</f>
        <v>Op Exp</v>
      </c>
      <c r="G1466" s="5" t="str">
        <f t="shared" si="486"/>
        <v>6399</v>
      </c>
      <c r="H1466" s="5" t="str">
        <f t="shared" si="487"/>
        <v>GENERAL SUPPLIES</v>
      </c>
      <c r="I1466" s="5" t="str">
        <f t="shared" si="488"/>
        <v>021</v>
      </c>
      <c r="J1466" s="5" t="str">
        <f>VLOOKUP(I1466,Vlookups!A:D,2,FALSE)</f>
        <v>WOODHAVEN ELEMENTARY</v>
      </c>
      <c r="K1466" s="5" t="str">
        <f>VLOOKUP(I1466,Vlookups!A:D,3,FALSE)</f>
        <v>WOODHAVEN K8</v>
      </c>
      <c r="L1466" s="5" t="str">
        <f t="shared" si="489"/>
        <v>11</v>
      </c>
      <c r="M1466" s="5" t="str">
        <f t="shared" si="490"/>
        <v>939</v>
      </c>
      <c r="N1466" s="5" t="str">
        <f>VLOOKUP(M1466,Vlookups!G:I,2,FALSE)</f>
        <v>INSTRUCTIONAL MATERIALS</v>
      </c>
      <c r="O1466" s="5" t="str">
        <f>VLOOKUP(M1466,Vlookups!G:I,3,FALSE)</f>
        <v>DSASS</v>
      </c>
      <c r="P1466" s="6">
        <f t="shared" si="491"/>
        <v>4009.85</v>
      </c>
      <c r="Q1466" s="6">
        <f t="shared" si="492"/>
        <v>1129.22</v>
      </c>
      <c r="R1466" s="6">
        <f t="shared" si="493"/>
        <v>2880.63</v>
      </c>
      <c r="S1466" s="6">
        <f t="shared" si="494"/>
        <v>1400</v>
      </c>
      <c r="T1466" s="6">
        <f t="shared" si="495"/>
        <v>-2609.85</v>
      </c>
      <c r="U1466" t="s">
        <v>1509</v>
      </c>
      <c r="V1466" t="s">
        <v>54</v>
      </c>
      <c r="W1466" s="2">
        <v>4009.85</v>
      </c>
      <c r="X1466" s="2">
        <v>1129.22</v>
      </c>
      <c r="Y1466" s="2">
        <v>2880.63</v>
      </c>
      <c r="Z1466" s="2">
        <v>0</v>
      </c>
      <c r="AA1466" s="2">
        <v>1400</v>
      </c>
      <c r="AB1466" s="3">
        <v>-2609.85</v>
      </c>
    </row>
    <row r="1467" spans="1:28">
      <c r="A1467" s="5" t="str">
        <f t="shared" si="482"/>
        <v>420</v>
      </c>
      <c r="B1467" s="5" t="str">
        <f>VLOOKUP(A1467,Vlookups!O:P,2,FALSE)</f>
        <v>LOCAL</v>
      </c>
      <c r="C1467" s="5" t="str">
        <f t="shared" si="483"/>
        <v>E</v>
      </c>
      <c r="D1467" s="5" t="str">
        <f t="shared" si="484"/>
        <v>11</v>
      </c>
      <c r="E1467" s="5" t="str">
        <f t="shared" si="485"/>
        <v>63--</v>
      </c>
      <c r="F1467" s="5" t="str">
        <f>VLOOKUP(E1467,Vlookups!K:M,3,FALSE)</f>
        <v>Op Exp</v>
      </c>
      <c r="G1467" s="5" t="str">
        <f t="shared" si="486"/>
        <v>6399</v>
      </c>
      <c r="H1467" s="5" t="str">
        <f t="shared" si="487"/>
        <v>GENERAL SUPPLIES</v>
      </c>
      <c r="I1467" s="5" t="str">
        <f t="shared" si="488"/>
        <v>021</v>
      </c>
      <c r="J1467" s="5" t="str">
        <f>VLOOKUP(I1467,Vlookups!A:D,2,FALSE)</f>
        <v>WOODHAVEN ELEMENTARY</v>
      </c>
      <c r="K1467" s="5" t="str">
        <f>VLOOKUP(I1467,Vlookups!A:D,3,FALSE)</f>
        <v>WOODHAVEN K8</v>
      </c>
      <c r="L1467" s="5" t="str">
        <f t="shared" si="489"/>
        <v>23</v>
      </c>
      <c r="M1467" s="5" t="str">
        <f t="shared" si="490"/>
        <v>850</v>
      </c>
      <c r="N1467" s="5" t="str">
        <f>VLOOKUP(M1467,Vlookups!G:I,2,FALSE)</f>
        <v>DEPUTY SUPT ACADEMICS/STU SERV</v>
      </c>
      <c r="O1467" s="5" t="str">
        <f>VLOOKUP(M1467,Vlookups!G:I,3,FALSE)</f>
        <v>DSASS</v>
      </c>
      <c r="P1467" s="6">
        <f t="shared" si="491"/>
        <v>0</v>
      </c>
      <c r="Q1467" s="6">
        <f t="shared" si="492"/>
        <v>0</v>
      </c>
      <c r="R1467" s="6">
        <f t="shared" si="493"/>
        <v>0</v>
      </c>
      <c r="S1467" s="6">
        <f t="shared" si="494"/>
        <v>800</v>
      </c>
      <c r="T1467" s="6">
        <f t="shared" si="495"/>
        <v>800</v>
      </c>
      <c r="U1467" t="s">
        <v>1510</v>
      </c>
      <c r="V1467" t="s">
        <v>54</v>
      </c>
      <c r="W1467" s="2">
        <v>0</v>
      </c>
      <c r="X1467" s="2">
        <v>0</v>
      </c>
      <c r="Y1467" s="2">
        <v>0</v>
      </c>
      <c r="Z1467" s="2">
        <v>0</v>
      </c>
      <c r="AA1467" s="2">
        <v>800</v>
      </c>
      <c r="AB1467" s="2">
        <v>800</v>
      </c>
    </row>
    <row r="1468" spans="1:28">
      <c r="A1468" s="5" t="str">
        <f t="shared" si="482"/>
        <v>420</v>
      </c>
      <c r="B1468" s="5" t="str">
        <f>VLOOKUP(A1468,Vlookups!O:P,2,FALSE)</f>
        <v>LOCAL</v>
      </c>
      <c r="C1468" s="5" t="str">
        <f t="shared" si="483"/>
        <v>E</v>
      </c>
      <c r="D1468" s="5" t="str">
        <f t="shared" si="484"/>
        <v>11</v>
      </c>
      <c r="E1468" s="5" t="str">
        <f t="shared" si="485"/>
        <v>63--</v>
      </c>
      <c r="F1468" s="5" t="str">
        <f>VLOOKUP(E1468,Vlookups!K:M,3,FALSE)</f>
        <v>Op Exp</v>
      </c>
      <c r="G1468" s="5" t="str">
        <f t="shared" si="486"/>
        <v>6399</v>
      </c>
      <c r="H1468" s="5" t="str">
        <f t="shared" si="487"/>
        <v>GENERAL SUPPLIES</v>
      </c>
      <c r="I1468" s="5" t="str">
        <f t="shared" si="488"/>
        <v>022</v>
      </c>
      <c r="J1468" s="5" t="str">
        <f>VLOOKUP(I1468,Vlookups!A:D,2,FALSE)</f>
        <v>WOODHAVEN MIDDLE SCHOOL</v>
      </c>
      <c r="K1468" s="5" t="str">
        <f>VLOOKUP(I1468,Vlookups!A:D,3,FALSE)</f>
        <v>WOODHAVEN K8</v>
      </c>
      <c r="L1468" s="5" t="str">
        <f t="shared" si="489"/>
        <v>11</v>
      </c>
      <c r="M1468" s="5" t="str">
        <f t="shared" si="490"/>
        <v>850</v>
      </c>
      <c r="N1468" s="5" t="str">
        <f>VLOOKUP(M1468,Vlookups!G:I,2,FALSE)</f>
        <v>DEPUTY SUPT ACADEMICS/STU SERV</v>
      </c>
      <c r="O1468" s="5" t="str">
        <f>VLOOKUP(M1468,Vlookups!G:I,3,FALSE)</f>
        <v>DSASS</v>
      </c>
      <c r="P1468" s="6">
        <f t="shared" si="491"/>
        <v>754.09</v>
      </c>
      <c r="Q1468" s="6">
        <f t="shared" si="492"/>
        <v>43.84</v>
      </c>
      <c r="R1468" s="6">
        <f t="shared" si="493"/>
        <v>710.25</v>
      </c>
      <c r="S1468" s="6">
        <f t="shared" si="494"/>
        <v>0</v>
      </c>
      <c r="T1468" s="6">
        <f t="shared" si="495"/>
        <v>-754.09</v>
      </c>
      <c r="U1468" t="s">
        <v>1511</v>
      </c>
      <c r="V1468" t="s">
        <v>54</v>
      </c>
      <c r="W1468" s="2">
        <v>754.09</v>
      </c>
      <c r="X1468" s="2">
        <v>43.84</v>
      </c>
      <c r="Y1468" s="2">
        <v>710.25</v>
      </c>
      <c r="Z1468" s="2">
        <v>0</v>
      </c>
      <c r="AA1468" s="2">
        <v>0</v>
      </c>
      <c r="AB1468" s="3">
        <v>-754.09</v>
      </c>
    </row>
    <row r="1469" spans="1:28">
      <c r="A1469" s="5" t="str">
        <f t="shared" si="482"/>
        <v>420</v>
      </c>
      <c r="B1469" s="5" t="str">
        <f>VLOOKUP(A1469,Vlookups!O:P,2,FALSE)</f>
        <v>LOCAL</v>
      </c>
      <c r="C1469" s="5" t="str">
        <f t="shared" si="483"/>
        <v>E</v>
      </c>
      <c r="D1469" s="5" t="str">
        <f t="shared" si="484"/>
        <v>11</v>
      </c>
      <c r="E1469" s="5" t="str">
        <f t="shared" si="485"/>
        <v>63--</v>
      </c>
      <c r="F1469" s="5" t="str">
        <f>VLOOKUP(E1469,Vlookups!K:M,3,FALSE)</f>
        <v>Op Exp</v>
      </c>
      <c r="G1469" s="5" t="str">
        <f t="shared" si="486"/>
        <v>6399</v>
      </c>
      <c r="H1469" s="5" t="str">
        <f t="shared" si="487"/>
        <v>GENERAL SUPPLIES</v>
      </c>
      <c r="I1469" s="5" t="str">
        <f t="shared" si="488"/>
        <v>022</v>
      </c>
      <c r="J1469" s="5" t="str">
        <f>VLOOKUP(I1469,Vlookups!A:D,2,FALSE)</f>
        <v>WOODHAVEN MIDDLE SCHOOL</v>
      </c>
      <c r="K1469" s="5" t="str">
        <f>VLOOKUP(I1469,Vlookups!A:D,3,FALSE)</f>
        <v>WOODHAVEN K8</v>
      </c>
      <c r="L1469" s="5" t="str">
        <f t="shared" si="489"/>
        <v>11</v>
      </c>
      <c r="M1469" s="5" t="str">
        <f t="shared" si="490"/>
        <v>858</v>
      </c>
      <c r="N1469" s="5" t="str">
        <f>VLOOKUP(M1469,Vlookups!G:I,2,FALSE)</f>
        <v>FINE ARTS</v>
      </c>
      <c r="O1469" s="5" t="str">
        <f>VLOOKUP(M1469,Vlookups!G:I,3,FALSE)</f>
        <v>DSASS</v>
      </c>
      <c r="P1469" s="6">
        <f t="shared" si="491"/>
        <v>8250</v>
      </c>
      <c r="Q1469" s="6">
        <f t="shared" si="492"/>
        <v>10.47</v>
      </c>
      <c r="R1469" s="6">
        <f t="shared" si="493"/>
        <v>4569.34</v>
      </c>
      <c r="S1469" s="6">
        <f t="shared" si="494"/>
        <v>4400</v>
      </c>
      <c r="T1469" s="6">
        <f t="shared" si="495"/>
        <v>-3850</v>
      </c>
      <c r="U1469" t="s">
        <v>1512</v>
      </c>
      <c r="V1469" t="s">
        <v>54</v>
      </c>
      <c r="W1469" s="2">
        <v>8250</v>
      </c>
      <c r="X1469" s="2">
        <v>10.47</v>
      </c>
      <c r="Y1469" s="2">
        <v>4569.34</v>
      </c>
      <c r="Z1469" s="2">
        <v>3670.19</v>
      </c>
      <c r="AA1469" s="2">
        <v>4400</v>
      </c>
      <c r="AB1469" s="3">
        <v>-3850</v>
      </c>
    </row>
    <row r="1470" spans="1:28">
      <c r="A1470" s="5" t="str">
        <f t="shared" si="482"/>
        <v>420</v>
      </c>
      <c r="B1470" s="5" t="str">
        <f>VLOOKUP(A1470,Vlookups!O:P,2,FALSE)</f>
        <v>LOCAL</v>
      </c>
      <c r="C1470" s="5" t="str">
        <f t="shared" si="483"/>
        <v>E</v>
      </c>
      <c r="D1470" s="5" t="str">
        <f t="shared" si="484"/>
        <v>11</v>
      </c>
      <c r="E1470" s="5" t="str">
        <f t="shared" si="485"/>
        <v>63--</v>
      </c>
      <c r="F1470" s="5" t="str">
        <f>VLOOKUP(E1470,Vlookups!K:M,3,FALSE)</f>
        <v>Op Exp</v>
      </c>
      <c r="G1470" s="5" t="str">
        <f t="shared" si="486"/>
        <v>6399</v>
      </c>
      <c r="H1470" s="5" t="str">
        <f t="shared" si="487"/>
        <v>GENERAL SUPPLIES</v>
      </c>
      <c r="I1470" s="5" t="str">
        <f t="shared" si="488"/>
        <v>022</v>
      </c>
      <c r="J1470" s="5" t="str">
        <f>VLOOKUP(I1470,Vlookups!A:D,2,FALSE)</f>
        <v>WOODHAVEN MIDDLE SCHOOL</v>
      </c>
      <c r="K1470" s="5" t="str">
        <f>VLOOKUP(I1470,Vlookups!A:D,3,FALSE)</f>
        <v>WOODHAVEN K8</v>
      </c>
      <c r="L1470" s="5" t="str">
        <f t="shared" si="489"/>
        <v>11</v>
      </c>
      <c r="M1470" s="5" t="str">
        <f t="shared" si="490"/>
        <v>920</v>
      </c>
      <c r="N1470" s="5" t="str">
        <f>VLOOKUP(M1470,Vlookups!G:I,2,FALSE)</f>
        <v>ATHLETICS</v>
      </c>
      <c r="O1470" s="5" t="str">
        <f>VLOOKUP(M1470,Vlookups!G:I,3,FALSE)</f>
        <v>CSL</v>
      </c>
      <c r="P1470" s="6">
        <f t="shared" si="491"/>
        <v>5277.7</v>
      </c>
      <c r="Q1470" s="6">
        <f t="shared" si="492"/>
        <v>678.48</v>
      </c>
      <c r="R1470" s="6">
        <f t="shared" si="493"/>
        <v>4599.2299999999996</v>
      </c>
      <c r="S1470" s="6">
        <f t="shared" si="494"/>
        <v>0</v>
      </c>
      <c r="T1470" s="6">
        <f t="shared" si="495"/>
        <v>-5277.7</v>
      </c>
      <c r="U1470" t="s">
        <v>1513</v>
      </c>
      <c r="V1470" t="s">
        <v>54</v>
      </c>
      <c r="W1470" s="2">
        <v>5277.7</v>
      </c>
      <c r="X1470" s="2">
        <v>678.48</v>
      </c>
      <c r="Y1470" s="2">
        <v>4599.2299999999996</v>
      </c>
      <c r="Z1470" s="3">
        <v>-0.01</v>
      </c>
      <c r="AA1470" s="2">
        <v>0</v>
      </c>
      <c r="AB1470" s="3">
        <v>-5277.7</v>
      </c>
    </row>
    <row r="1471" spans="1:28">
      <c r="A1471" s="5" t="str">
        <f t="shared" si="482"/>
        <v>420</v>
      </c>
      <c r="B1471" s="5" t="str">
        <f>VLOOKUP(A1471,Vlookups!O:P,2,FALSE)</f>
        <v>LOCAL</v>
      </c>
      <c r="C1471" s="5" t="str">
        <f t="shared" si="483"/>
        <v>E</v>
      </c>
      <c r="D1471" s="5" t="str">
        <f t="shared" si="484"/>
        <v>11</v>
      </c>
      <c r="E1471" s="5" t="str">
        <f t="shared" si="485"/>
        <v>63--</v>
      </c>
      <c r="F1471" s="5" t="str">
        <f>VLOOKUP(E1471,Vlookups!K:M,3,FALSE)</f>
        <v>Op Exp</v>
      </c>
      <c r="G1471" s="5" t="str">
        <f t="shared" si="486"/>
        <v>6399</v>
      </c>
      <c r="H1471" s="5" t="str">
        <f t="shared" si="487"/>
        <v>GENERAL SUPPLIES</v>
      </c>
      <c r="I1471" s="5" t="str">
        <f t="shared" si="488"/>
        <v>022</v>
      </c>
      <c r="J1471" s="5" t="str">
        <f>VLOOKUP(I1471,Vlookups!A:D,2,FALSE)</f>
        <v>WOODHAVEN MIDDLE SCHOOL</v>
      </c>
      <c r="K1471" s="5" t="str">
        <f>VLOOKUP(I1471,Vlookups!A:D,3,FALSE)</f>
        <v>WOODHAVEN K8</v>
      </c>
      <c r="L1471" s="5" t="str">
        <f t="shared" si="489"/>
        <v>11</v>
      </c>
      <c r="M1471" s="5" t="str">
        <f t="shared" si="490"/>
        <v>939</v>
      </c>
      <c r="N1471" s="5" t="str">
        <f>VLOOKUP(M1471,Vlookups!G:I,2,FALSE)</f>
        <v>INSTRUCTIONAL MATERIALS</v>
      </c>
      <c r="O1471" s="5" t="str">
        <f>VLOOKUP(M1471,Vlookups!G:I,3,FALSE)</f>
        <v>DSASS</v>
      </c>
      <c r="P1471" s="6">
        <f t="shared" si="491"/>
        <v>10600</v>
      </c>
      <c r="Q1471" s="6">
        <f t="shared" si="492"/>
        <v>4087.7</v>
      </c>
      <c r="R1471" s="6">
        <f t="shared" si="493"/>
        <v>697.6</v>
      </c>
      <c r="S1471" s="6">
        <f t="shared" si="494"/>
        <v>1580</v>
      </c>
      <c r="T1471" s="6">
        <f t="shared" si="495"/>
        <v>-9020</v>
      </c>
      <c r="U1471" t="s">
        <v>1514</v>
      </c>
      <c r="V1471" t="s">
        <v>54</v>
      </c>
      <c r="W1471" s="2">
        <v>10600</v>
      </c>
      <c r="X1471" s="2">
        <v>4087.7</v>
      </c>
      <c r="Y1471" s="2">
        <v>697.6</v>
      </c>
      <c r="Z1471" s="2">
        <v>5814.7</v>
      </c>
      <c r="AA1471" s="2">
        <v>1580</v>
      </c>
      <c r="AB1471" s="3">
        <v>-9020</v>
      </c>
    </row>
    <row r="1472" spans="1:28">
      <c r="A1472" s="5" t="str">
        <f t="shared" si="482"/>
        <v>420</v>
      </c>
      <c r="B1472" s="5" t="str">
        <f>VLOOKUP(A1472,Vlookups!O:P,2,FALSE)</f>
        <v>LOCAL</v>
      </c>
      <c r="C1472" s="5" t="str">
        <f t="shared" si="483"/>
        <v>E</v>
      </c>
      <c r="D1472" s="5" t="str">
        <f t="shared" si="484"/>
        <v>11</v>
      </c>
      <c r="E1472" s="5" t="str">
        <f t="shared" si="485"/>
        <v>63--</v>
      </c>
      <c r="F1472" s="5" t="str">
        <f>VLOOKUP(E1472,Vlookups!K:M,3,FALSE)</f>
        <v>Op Exp</v>
      </c>
      <c r="G1472" s="5" t="str">
        <f t="shared" si="486"/>
        <v>6399</v>
      </c>
      <c r="H1472" s="5" t="str">
        <f t="shared" si="487"/>
        <v>GENERAL SUPPLIES</v>
      </c>
      <c r="I1472" s="5" t="str">
        <f t="shared" si="488"/>
        <v>022</v>
      </c>
      <c r="J1472" s="5" t="str">
        <f>VLOOKUP(I1472,Vlookups!A:D,2,FALSE)</f>
        <v>WOODHAVEN MIDDLE SCHOOL</v>
      </c>
      <c r="K1472" s="5" t="str">
        <f>VLOOKUP(I1472,Vlookups!A:D,3,FALSE)</f>
        <v>WOODHAVEN K8</v>
      </c>
      <c r="L1472" s="5" t="str">
        <f t="shared" si="489"/>
        <v>23</v>
      </c>
      <c r="M1472" s="5" t="str">
        <f t="shared" si="490"/>
        <v>850</v>
      </c>
      <c r="N1472" s="5" t="str">
        <f>VLOOKUP(M1472,Vlookups!G:I,2,FALSE)</f>
        <v>DEPUTY SUPT ACADEMICS/STU SERV</v>
      </c>
      <c r="O1472" s="5" t="str">
        <f>VLOOKUP(M1472,Vlookups!G:I,3,FALSE)</f>
        <v>DSASS</v>
      </c>
      <c r="P1472" s="6">
        <f t="shared" si="491"/>
        <v>0</v>
      </c>
      <c r="Q1472" s="6">
        <f t="shared" si="492"/>
        <v>0</v>
      </c>
      <c r="R1472" s="6">
        <f t="shared" si="493"/>
        <v>0</v>
      </c>
      <c r="S1472" s="6">
        <f t="shared" si="494"/>
        <v>800</v>
      </c>
      <c r="T1472" s="6">
        <f t="shared" si="495"/>
        <v>800</v>
      </c>
      <c r="U1472" t="s">
        <v>1515</v>
      </c>
      <c r="V1472" t="s">
        <v>54</v>
      </c>
      <c r="W1472" s="2">
        <v>0</v>
      </c>
      <c r="X1472" s="2">
        <v>0</v>
      </c>
      <c r="Y1472" s="2">
        <v>0</v>
      </c>
      <c r="Z1472" s="2">
        <v>0</v>
      </c>
      <c r="AA1472" s="2">
        <v>800</v>
      </c>
      <c r="AB1472" s="2">
        <v>800</v>
      </c>
    </row>
    <row r="1473" spans="1:28">
      <c r="A1473" s="5" t="str">
        <f t="shared" si="482"/>
        <v>420</v>
      </c>
      <c r="B1473" s="5" t="str">
        <f>VLOOKUP(A1473,Vlookups!O:P,2,FALSE)</f>
        <v>LOCAL</v>
      </c>
      <c r="C1473" s="5" t="str">
        <f t="shared" si="483"/>
        <v>E</v>
      </c>
      <c r="D1473" s="5" t="str">
        <f t="shared" si="484"/>
        <v>11</v>
      </c>
      <c r="E1473" s="5" t="str">
        <f t="shared" si="485"/>
        <v>63--</v>
      </c>
      <c r="F1473" s="5" t="str">
        <f>VLOOKUP(E1473,Vlookups!K:M,3,FALSE)</f>
        <v>Op Exp</v>
      </c>
      <c r="G1473" s="5" t="str">
        <f t="shared" si="486"/>
        <v>6399</v>
      </c>
      <c r="H1473" s="5" t="str">
        <f t="shared" si="487"/>
        <v>GENERAL SUPPLIES</v>
      </c>
      <c r="I1473" s="5" t="str">
        <f t="shared" si="488"/>
        <v>023</v>
      </c>
      <c r="J1473" s="5" t="str">
        <f>VLOOKUP(I1473,Vlookups!A:D,2,FALSE)</f>
        <v>SAGINAW ELEMENTARY</v>
      </c>
      <c r="K1473" s="5" t="str">
        <f>VLOOKUP(I1473,Vlookups!A:D,3,FALSE)</f>
        <v>SAGINAW K8</v>
      </c>
      <c r="L1473" s="5" t="str">
        <f t="shared" si="489"/>
        <v>11</v>
      </c>
      <c r="M1473" s="5" t="str">
        <f t="shared" si="490"/>
        <v>850</v>
      </c>
      <c r="N1473" s="5" t="str">
        <f>VLOOKUP(M1473,Vlookups!G:I,2,FALSE)</f>
        <v>DEPUTY SUPT ACADEMICS/STU SERV</v>
      </c>
      <c r="O1473" s="5" t="str">
        <f>VLOOKUP(M1473,Vlookups!G:I,3,FALSE)</f>
        <v>DSASS</v>
      </c>
      <c r="P1473" s="6">
        <f t="shared" si="491"/>
        <v>1194.94</v>
      </c>
      <c r="Q1473" s="6">
        <f t="shared" si="492"/>
        <v>149.08000000000001</v>
      </c>
      <c r="R1473" s="6">
        <f t="shared" si="493"/>
        <v>1045.8599999999999</v>
      </c>
      <c r="S1473" s="6">
        <f t="shared" si="494"/>
        <v>0</v>
      </c>
      <c r="T1473" s="6">
        <f t="shared" si="495"/>
        <v>-1194.94</v>
      </c>
      <c r="U1473" t="s">
        <v>1516</v>
      </c>
      <c r="V1473" t="s">
        <v>54</v>
      </c>
      <c r="W1473" s="2">
        <v>1194.94</v>
      </c>
      <c r="X1473" s="2">
        <v>149.08000000000001</v>
      </c>
      <c r="Y1473" s="2">
        <v>1045.8599999999999</v>
      </c>
      <c r="Z1473" s="2">
        <v>0</v>
      </c>
      <c r="AA1473" s="2">
        <v>0</v>
      </c>
      <c r="AB1473" s="3">
        <v>-1194.94</v>
      </c>
    </row>
    <row r="1474" spans="1:28">
      <c r="A1474" s="5" t="str">
        <f t="shared" si="482"/>
        <v>420</v>
      </c>
      <c r="B1474" s="5" t="str">
        <f>VLOOKUP(A1474,Vlookups!O:P,2,FALSE)</f>
        <v>LOCAL</v>
      </c>
      <c r="C1474" s="5" t="str">
        <f t="shared" si="483"/>
        <v>E</v>
      </c>
      <c r="D1474" s="5" t="str">
        <f t="shared" si="484"/>
        <v>11</v>
      </c>
      <c r="E1474" s="5" t="str">
        <f t="shared" si="485"/>
        <v>63--</v>
      </c>
      <c r="F1474" s="5" t="str">
        <f>VLOOKUP(E1474,Vlookups!K:M,3,FALSE)</f>
        <v>Op Exp</v>
      </c>
      <c r="G1474" s="5" t="str">
        <f t="shared" si="486"/>
        <v>6399</v>
      </c>
      <c r="H1474" s="5" t="str">
        <f t="shared" si="487"/>
        <v>GENERAL SUPPLIES</v>
      </c>
      <c r="I1474" s="5" t="str">
        <f t="shared" si="488"/>
        <v>023</v>
      </c>
      <c r="J1474" s="5" t="str">
        <f>VLOOKUP(I1474,Vlookups!A:D,2,FALSE)</f>
        <v>SAGINAW ELEMENTARY</v>
      </c>
      <c r="K1474" s="5" t="str">
        <f>VLOOKUP(I1474,Vlookups!A:D,3,FALSE)</f>
        <v>SAGINAW K8</v>
      </c>
      <c r="L1474" s="5" t="str">
        <f t="shared" si="489"/>
        <v>11</v>
      </c>
      <c r="M1474" s="5" t="str">
        <f t="shared" si="490"/>
        <v>858</v>
      </c>
      <c r="N1474" s="5" t="str">
        <f>VLOOKUP(M1474,Vlookups!G:I,2,FALSE)</f>
        <v>FINE ARTS</v>
      </c>
      <c r="O1474" s="5" t="str">
        <f>VLOOKUP(M1474,Vlookups!G:I,3,FALSE)</f>
        <v>DSASS</v>
      </c>
      <c r="P1474" s="6">
        <f t="shared" si="491"/>
        <v>2750</v>
      </c>
      <c r="Q1474" s="6">
        <f t="shared" si="492"/>
        <v>0</v>
      </c>
      <c r="R1474" s="6">
        <f t="shared" si="493"/>
        <v>1982.27</v>
      </c>
      <c r="S1474" s="6">
        <f t="shared" si="494"/>
        <v>2200</v>
      </c>
      <c r="T1474" s="6">
        <f t="shared" si="495"/>
        <v>-550</v>
      </c>
      <c r="U1474" t="s">
        <v>1517</v>
      </c>
      <c r="V1474" t="s">
        <v>54</v>
      </c>
      <c r="W1474" s="2">
        <v>2750</v>
      </c>
      <c r="X1474" s="2">
        <v>0</v>
      </c>
      <c r="Y1474" s="2">
        <v>1982.27</v>
      </c>
      <c r="Z1474" s="2">
        <v>767.73</v>
      </c>
      <c r="AA1474" s="2">
        <v>2200</v>
      </c>
      <c r="AB1474" s="3">
        <v>-550</v>
      </c>
    </row>
    <row r="1475" spans="1:28">
      <c r="A1475" s="5" t="str">
        <f t="shared" si="482"/>
        <v>420</v>
      </c>
      <c r="B1475" s="5" t="str">
        <f>VLOOKUP(A1475,Vlookups!O:P,2,FALSE)</f>
        <v>LOCAL</v>
      </c>
      <c r="C1475" s="5" t="str">
        <f t="shared" si="483"/>
        <v>E</v>
      </c>
      <c r="D1475" s="5" t="str">
        <f t="shared" si="484"/>
        <v>11</v>
      </c>
      <c r="E1475" s="5" t="str">
        <f t="shared" si="485"/>
        <v>63--</v>
      </c>
      <c r="F1475" s="5" t="str">
        <f>VLOOKUP(E1475,Vlookups!K:M,3,FALSE)</f>
        <v>Op Exp</v>
      </c>
      <c r="G1475" s="5" t="str">
        <f t="shared" si="486"/>
        <v>6399</v>
      </c>
      <c r="H1475" s="5" t="str">
        <f t="shared" si="487"/>
        <v>GENERAL SUPPLIES</v>
      </c>
      <c r="I1475" s="5" t="str">
        <f t="shared" si="488"/>
        <v>023</v>
      </c>
      <c r="J1475" s="5" t="str">
        <f>VLOOKUP(I1475,Vlookups!A:D,2,FALSE)</f>
        <v>SAGINAW ELEMENTARY</v>
      </c>
      <c r="K1475" s="5" t="str">
        <f>VLOOKUP(I1475,Vlookups!A:D,3,FALSE)</f>
        <v>SAGINAW K8</v>
      </c>
      <c r="L1475" s="5" t="str">
        <f t="shared" si="489"/>
        <v>11</v>
      </c>
      <c r="M1475" s="5" t="str">
        <f t="shared" si="490"/>
        <v>920</v>
      </c>
      <c r="N1475" s="5" t="str">
        <f>VLOOKUP(M1475,Vlookups!G:I,2,FALSE)</f>
        <v>ATHLETICS</v>
      </c>
      <c r="O1475" s="5" t="str">
        <f>VLOOKUP(M1475,Vlookups!G:I,3,FALSE)</f>
        <v>CSL</v>
      </c>
      <c r="P1475" s="6">
        <f t="shared" si="491"/>
        <v>3032.8</v>
      </c>
      <c r="Q1475" s="6">
        <f t="shared" si="492"/>
        <v>0</v>
      </c>
      <c r="R1475" s="6">
        <f t="shared" si="493"/>
        <v>3032.76</v>
      </c>
      <c r="S1475" s="6">
        <f t="shared" si="494"/>
        <v>0</v>
      </c>
      <c r="T1475" s="6">
        <f t="shared" si="495"/>
        <v>-3032.8</v>
      </c>
      <c r="U1475" t="s">
        <v>1518</v>
      </c>
      <c r="V1475" t="s">
        <v>54</v>
      </c>
      <c r="W1475" s="2">
        <v>3032.8</v>
      </c>
      <c r="X1475" s="2">
        <v>0</v>
      </c>
      <c r="Y1475" s="2">
        <v>3032.76</v>
      </c>
      <c r="Z1475" s="2">
        <v>0.04</v>
      </c>
      <c r="AA1475" s="2">
        <v>0</v>
      </c>
      <c r="AB1475" s="3">
        <v>-3032.8</v>
      </c>
    </row>
    <row r="1476" spans="1:28">
      <c r="A1476" s="5" t="str">
        <f t="shared" si="482"/>
        <v>420</v>
      </c>
      <c r="B1476" s="5" t="str">
        <f>VLOOKUP(A1476,Vlookups!O:P,2,FALSE)</f>
        <v>LOCAL</v>
      </c>
      <c r="C1476" s="5" t="str">
        <f t="shared" si="483"/>
        <v>E</v>
      </c>
      <c r="D1476" s="5" t="str">
        <f t="shared" si="484"/>
        <v>11</v>
      </c>
      <c r="E1476" s="5" t="str">
        <f t="shared" si="485"/>
        <v>63--</v>
      </c>
      <c r="F1476" s="5" t="str">
        <f>VLOOKUP(E1476,Vlookups!K:M,3,FALSE)</f>
        <v>Op Exp</v>
      </c>
      <c r="G1476" s="5" t="str">
        <f t="shared" si="486"/>
        <v>6399</v>
      </c>
      <c r="H1476" s="5" t="str">
        <f t="shared" si="487"/>
        <v>GENERAL SUPPLIES</v>
      </c>
      <c r="I1476" s="5" t="str">
        <f t="shared" si="488"/>
        <v>023</v>
      </c>
      <c r="J1476" s="5" t="str">
        <f>VLOOKUP(I1476,Vlookups!A:D,2,FALSE)</f>
        <v>SAGINAW ELEMENTARY</v>
      </c>
      <c r="K1476" s="5" t="str">
        <f>VLOOKUP(I1476,Vlookups!A:D,3,FALSE)</f>
        <v>SAGINAW K8</v>
      </c>
      <c r="L1476" s="5" t="str">
        <f t="shared" si="489"/>
        <v>11</v>
      </c>
      <c r="M1476" s="5" t="str">
        <f t="shared" si="490"/>
        <v>939</v>
      </c>
      <c r="N1476" s="5" t="str">
        <f>VLOOKUP(M1476,Vlookups!G:I,2,FALSE)</f>
        <v>INSTRUCTIONAL MATERIALS</v>
      </c>
      <c r="O1476" s="5" t="str">
        <f>VLOOKUP(M1476,Vlookups!G:I,3,FALSE)</f>
        <v>DSASS</v>
      </c>
      <c r="P1476" s="6">
        <f t="shared" si="491"/>
        <v>3337.5</v>
      </c>
      <c r="Q1476" s="6">
        <f t="shared" si="492"/>
        <v>920.71</v>
      </c>
      <c r="R1476" s="6">
        <f t="shared" si="493"/>
        <v>2416.79</v>
      </c>
      <c r="S1476" s="6">
        <f t="shared" si="494"/>
        <v>1400</v>
      </c>
      <c r="T1476" s="6">
        <f t="shared" si="495"/>
        <v>-1937.5</v>
      </c>
      <c r="U1476" t="s">
        <v>1519</v>
      </c>
      <c r="V1476" t="s">
        <v>54</v>
      </c>
      <c r="W1476" s="2">
        <v>3337.5</v>
      </c>
      <c r="X1476" s="2">
        <v>920.71</v>
      </c>
      <c r="Y1476" s="2">
        <v>2416.79</v>
      </c>
      <c r="Z1476" s="2">
        <v>0</v>
      </c>
      <c r="AA1476" s="2">
        <v>1400</v>
      </c>
      <c r="AB1476" s="3">
        <v>-1937.5</v>
      </c>
    </row>
    <row r="1477" spans="1:28">
      <c r="A1477" s="5" t="str">
        <f t="shared" si="482"/>
        <v>420</v>
      </c>
      <c r="B1477" s="5" t="str">
        <f>VLOOKUP(A1477,Vlookups!O:P,2,FALSE)</f>
        <v>LOCAL</v>
      </c>
      <c r="C1477" s="5" t="str">
        <f t="shared" si="483"/>
        <v>E</v>
      </c>
      <c r="D1477" s="5" t="str">
        <f t="shared" si="484"/>
        <v>11</v>
      </c>
      <c r="E1477" s="5" t="str">
        <f t="shared" si="485"/>
        <v>63--</v>
      </c>
      <c r="F1477" s="5" t="str">
        <f>VLOOKUP(E1477,Vlookups!K:M,3,FALSE)</f>
        <v>Op Exp</v>
      </c>
      <c r="G1477" s="5" t="str">
        <f t="shared" si="486"/>
        <v>6399</v>
      </c>
      <c r="H1477" s="5" t="str">
        <f t="shared" si="487"/>
        <v>GENERAL SUPPLIES</v>
      </c>
      <c r="I1477" s="5" t="str">
        <f t="shared" si="488"/>
        <v>023</v>
      </c>
      <c r="J1477" s="5" t="str">
        <f>VLOOKUP(I1477,Vlookups!A:D,2,FALSE)</f>
        <v>SAGINAW ELEMENTARY</v>
      </c>
      <c r="K1477" s="5" t="str">
        <f>VLOOKUP(I1477,Vlookups!A:D,3,FALSE)</f>
        <v>SAGINAW K8</v>
      </c>
      <c r="L1477" s="5" t="str">
        <f t="shared" si="489"/>
        <v>21</v>
      </c>
      <c r="M1477" s="5" t="str">
        <f t="shared" si="490"/>
        <v>850</v>
      </c>
      <c r="N1477" s="5" t="str">
        <f>VLOOKUP(M1477,Vlookups!G:I,2,FALSE)</f>
        <v>DEPUTY SUPT ACADEMICS/STU SERV</v>
      </c>
      <c r="O1477" s="5" t="str">
        <f>VLOOKUP(M1477,Vlookups!G:I,3,FALSE)</f>
        <v>DSASS</v>
      </c>
      <c r="P1477" s="6">
        <f t="shared" si="491"/>
        <v>576.91</v>
      </c>
      <c r="Q1477" s="6">
        <f t="shared" si="492"/>
        <v>0</v>
      </c>
      <c r="R1477" s="6">
        <f t="shared" si="493"/>
        <v>90.51</v>
      </c>
      <c r="S1477" s="6">
        <f t="shared" si="494"/>
        <v>0</v>
      </c>
      <c r="T1477" s="6">
        <f t="shared" si="495"/>
        <v>-576.91</v>
      </c>
      <c r="U1477" t="s">
        <v>1520</v>
      </c>
      <c r="V1477" t="s">
        <v>54</v>
      </c>
      <c r="W1477" s="2">
        <v>576.91</v>
      </c>
      <c r="X1477" s="2">
        <v>0</v>
      </c>
      <c r="Y1477" s="2">
        <v>90.51</v>
      </c>
      <c r="Z1477" s="2">
        <v>486.4</v>
      </c>
      <c r="AA1477" s="2">
        <v>0</v>
      </c>
      <c r="AB1477" s="3">
        <v>-576.91</v>
      </c>
    </row>
    <row r="1478" spans="1:28">
      <c r="A1478" s="5" t="str">
        <f t="shared" si="482"/>
        <v>420</v>
      </c>
      <c r="B1478" s="5" t="str">
        <f>VLOOKUP(A1478,Vlookups!O:P,2,FALSE)</f>
        <v>LOCAL</v>
      </c>
      <c r="C1478" s="5" t="str">
        <f t="shared" si="483"/>
        <v>E</v>
      </c>
      <c r="D1478" s="5" t="str">
        <f t="shared" si="484"/>
        <v>11</v>
      </c>
      <c r="E1478" s="5" t="str">
        <f t="shared" si="485"/>
        <v>63--</v>
      </c>
      <c r="F1478" s="5" t="str">
        <f>VLOOKUP(E1478,Vlookups!K:M,3,FALSE)</f>
        <v>Op Exp</v>
      </c>
      <c r="G1478" s="5" t="str">
        <f t="shared" si="486"/>
        <v>6399</v>
      </c>
      <c r="H1478" s="5" t="str">
        <f t="shared" si="487"/>
        <v>GENERAL SUPPLIES</v>
      </c>
      <c r="I1478" s="5" t="str">
        <f t="shared" si="488"/>
        <v>023</v>
      </c>
      <c r="J1478" s="5" t="str">
        <f>VLOOKUP(I1478,Vlookups!A:D,2,FALSE)</f>
        <v>SAGINAW ELEMENTARY</v>
      </c>
      <c r="K1478" s="5" t="str">
        <f>VLOOKUP(I1478,Vlookups!A:D,3,FALSE)</f>
        <v>SAGINAW K8</v>
      </c>
      <c r="L1478" s="5" t="str">
        <f t="shared" si="489"/>
        <v>23</v>
      </c>
      <c r="M1478" s="5" t="str">
        <f t="shared" si="490"/>
        <v>850</v>
      </c>
      <c r="N1478" s="5" t="str">
        <f>VLOOKUP(M1478,Vlookups!G:I,2,FALSE)</f>
        <v>DEPUTY SUPT ACADEMICS/STU SERV</v>
      </c>
      <c r="O1478" s="5" t="str">
        <f>VLOOKUP(M1478,Vlookups!G:I,3,FALSE)</f>
        <v>DSASS</v>
      </c>
      <c r="P1478" s="6">
        <f t="shared" si="491"/>
        <v>50</v>
      </c>
      <c r="Q1478" s="6">
        <f t="shared" si="492"/>
        <v>0</v>
      </c>
      <c r="R1478" s="6">
        <f t="shared" si="493"/>
        <v>28.91</v>
      </c>
      <c r="S1478" s="6">
        <f t="shared" si="494"/>
        <v>800</v>
      </c>
      <c r="T1478" s="6">
        <f t="shared" si="495"/>
        <v>750</v>
      </c>
      <c r="U1478" t="s">
        <v>1521</v>
      </c>
      <c r="V1478" t="s">
        <v>54</v>
      </c>
      <c r="W1478" s="2">
        <v>50</v>
      </c>
      <c r="X1478" s="2">
        <v>0</v>
      </c>
      <c r="Y1478" s="2">
        <v>28.91</v>
      </c>
      <c r="Z1478" s="2">
        <v>21.09</v>
      </c>
      <c r="AA1478" s="2">
        <v>800</v>
      </c>
      <c r="AB1478" s="2">
        <v>750</v>
      </c>
    </row>
    <row r="1479" spans="1:28">
      <c r="A1479" s="5" t="str">
        <f t="shared" si="482"/>
        <v>420</v>
      </c>
      <c r="B1479" s="5" t="str">
        <f>VLOOKUP(A1479,Vlookups!O:P,2,FALSE)</f>
        <v>LOCAL</v>
      </c>
      <c r="C1479" s="5" t="str">
        <f t="shared" si="483"/>
        <v>E</v>
      </c>
      <c r="D1479" s="5" t="str">
        <f t="shared" si="484"/>
        <v>11</v>
      </c>
      <c r="E1479" s="5" t="str">
        <f t="shared" si="485"/>
        <v>63--</v>
      </c>
      <c r="F1479" s="5" t="str">
        <f>VLOOKUP(E1479,Vlookups!K:M,3,FALSE)</f>
        <v>Op Exp</v>
      </c>
      <c r="G1479" s="5" t="str">
        <f t="shared" si="486"/>
        <v>6399</v>
      </c>
      <c r="H1479" s="5" t="str">
        <f t="shared" si="487"/>
        <v>GENERAL SUPPLIES</v>
      </c>
      <c r="I1479" s="5" t="str">
        <f t="shared" si="488"/>
        <v>024</v>
      </c>
      <c r="J1479" s="5" t="str">
        <f>VLOOKUP(I1479,Vlookups!A:D,2,FALSE)</f>
        <v>SAGINAW MIDDLE SCHOOL</v>
      </c>
      <c r="K1479" s="5" t="str">
        <f>VLOOKUP(I1479,Vlookups!A:D,3,FALSE)</f>
        <v>SAGINAW K8</v>
      </c>
      <c r="L1479" s="5" t="str">
        <f t="shared" si="489"/>
        <v>11</v>
      </c>
      <c r="M1479" s="5" t="str">
        <f t="shared" si="490"/>
        <v>850</v>
      </c>
      <c r="N1479" s="5" t="str">
        <f>VLOOKUP(M1479,Vlookups!G:I,2,FALSE)</f>
        <v>DEPUTY SUPT ACADEMICS/STU SERV</v>
      </c>
      <c r="O1479" s="5" t="str">
        <f>VLOOKUP(M1479,Vlookups!G:I,3,FALSE)</f>
        <v>DSASS</v>
      </c>
      <c r="P1479" s="6">
        <f t="shared" si="491"/>
        <v>306.95</v>
      </c>
      <c r="Q1479" s="6">
        <f t="shared" si="492"/>
        <v>0</v>
      </c>
      <c r="R1479" s="6">
        <f t="shared" si="493"/>
        <v>306.95</v>
      </c>
      <c r="S1479" s="6">
        <f t="shared" si="494"/>
        <v>0</v>
      </c>
      <c r="T1479" s="6">
        <f t="shared" si="495"/>
        <v>-306.95</v>
      </c>
      <c r="U1479" t="s">
        <v>1522</v>
      </c>
      <c r="V1479" t="s">
        <v>54</v>
      </c>
      <c r="W1479" s="2">
        <v>306.95</v>
      </c>
      <c r="X1479" s="2">
        <v>0</v>
      </c>
      <c r="Y1479" s="2">
        <v>306.95</v>
      </c>
      <c r="Z1479" s="2">
        <v>0</v>
      </c>
      <c r="AA1479" s="2">
        <v>0</v>
      </c>
      <c r="AB1479" s="3">
        <v>-306.95</v>
      </c>
    </row>
    <row r="1480" spans="1:28">
      <c r="A1480" s="5" t="str">
        <f t="shared" si="482"/>
        <v>420</v>
      </c>
      <c r="B1480" s="5" t="str">
        <f>VLOOKUP(A1480,Vlookups!O:P,2,FALSE)</f>
        <v>LOCAL</v>
      </c>
      <c r="C1480" s="5" t="str">
        <f t="shared" si="483"/>
        <v>E</v>
      </c>
      <c r="D1480" s="5" t="str">
        <f t="shared" si="484"/>
        <v>11</v>
      </c>
      <c r="E1480" s="5" t="str">
        <f t="shared" si="485"/>
        <v>63--</v>
      </c>
      <c r="F1480" s="5" t="str">
        <f>VLOOKUP(E1480,Vlookups!K:M,3,FALSE)</f>
        <v>Op Exp</v>
      </c>
      <c r="G1480" s="5" t="str">
        <f t="shared" si="486"/>
        <v>6399</v>
      </c>
      <c r="H1480" s="5" t="str">
        <f t="shared" si="487"/>
        <v>GENERAL SUPPLIES</v>
      </c>
      <c r="I1480" s="5" t="str">
        <f t="shared" si="488"/>
        <v>024</v>
      </c>
      <c r="J1480" s="5" t="str">
        <f>VLOOKUP(I1480,Vlookups!A:D,2,FALSE)</f>
        <v>SAGINAW MIDDLE SCHOOL</v>
      </c>
      <c r="K1480" s="5" t="str">
        <f>VLOOKUP(I1480,Vlookups!A:D,3,FALSE)</f>
        <v>SAGINAW K8</v>
      </c>
      <c r="L1480" s="5" t="str">
        <f t="shared" si="489"/>
        <v>11</v>
      </c>
      <c r="M1480" s="5" t="str">
        <f t="shared" si="490"/>
        <v>858</v>
      </c>
      <c r="N1480" s="5" t="str">
        <f>VLOOKUP(M1480,Vlookups!G:I,2,FALSE)</f>
        <v>FINE ARTS</v>
      </c>
      <c r="O1480" s="5" t="str">
        <f>VLOOKUP(M1480,Vlookups!G:I,3,FALSE)</f>
        <v>DSASS</v>
      </c>
      <c r="P1480" s="6">
        <f t="shared" si="491"/>
        <v>13745.3</v>
      </c>
      <c r="Q1480" s="6">
        <f t="shared" si="492"/>
        <v>161.99</v>
      </c>
      <c r="R1480" s="6">
        <f t="shared" si="493"/>
        <v>11689.95</v>
      </c>
      <c r="S1480" s="6">
        <f t="shared" si="494"/>
        <v>4400</v>
      </c>
      <c r="T1480" s="6">
        <f t="shared" si="495"/>
        <v>-9345.2999999999993</v>
      </c>
      <c r="U1480" t="s">
        <v>1523</v>
      </c>
      <c r="V1480" t="s">
        <v>54</v>
      </c>
      <c r="W1480" s="2">
        <v>13745.3</v>
      </c>
      <c r="X1480" s="2">
        <v>161.99</v>
      </c>
      <c r="Y1480" s="2">
        <v>11689.95</v>
      </c>
      <c r="Z1480" s="2">
        <v>1440.97</v>
      </c>
      <c r="AA1480" s="2">
        <v>4400</v>
      </c>
      <c r="AB1480" s="3">
        <v>-9345.2999999999993</v>
      </c>
    </row>
    <row r="1481" spans="1:28">
      <c r="A1481" s="5" t="str">
        <f t="shared" si="482"/>
        <v>420</v>
      </c>
      <c r="B1481" s="5" t="str">
        <f>VLOOKUP(A1481,Vlookups!O:P,2,FALSE)</f>
        <v>LOCAL</v>
      </c>
      <c r="C1481" s="5" t="str">
        <f t="shared" si="483"/>
        <v>E</v>
      </c>
      <c r="D1481" s="5" t="str">
        <f t="shared" si="484"/>
        <v>11</v>
      </c>
      <c r="E1481" s="5" t="str">
        <f t="shared" si="485"/>
        <v>63--</v>
      </c>
      <c r="F1481" s="5" t="str">
        <f>VLOOKUP(E1481,Vlookups!K:M,3,FALSE)</f>
        <v>Op Exp</v>
      </c>
      <c r="G1481" s="5" t="str">
        <f t="shared" si="486"/>
        <v>6399</v>
      </c>
      <c r="H1481" s="5" t="str">
        <f t="shared" si="487"/>
        <v>GENERAL SUPPLIES</v>
      </c>
      <c r="I1481" s="5" t="str">
        <f t="shared" si="488"/>
        <v>024</v>
      </c>
      <c r="J1481" s="5" t="str">
        <f>VLOOKUP(I1481,Vlookups!A:D,2,FALSE)</f>
        <v>SAGINAW MIDDLE SCHOOL</v>
      </c>
      <c r="K1481" s="5" t="str">
        <f>VLOOKUP(I1481,Vlookups!A:D,3,FALSE)</f>
        <v>SAGINAW K8</v>
      </c>
      <c r="L1481" s="5" t="str">
        <f t="shared" si="489"/>
        <v>11</v>
      </c>
      <c r="M1481" s="5" t="str">
        <f t="shared" si="490"/>
        <v>920</v>
      </c>
      <c r="N1481" s="5" t="str">
        <f>VLOOKUP(M1481,Vlookups!G:I,2,FALSE)</f>
        <v>ATHLETICS</v>
      </c>
      <c r="O1481" s="5" t="str">
        <f>VLOOKUP(M1481,Vlookups!G:I,3,FALSE)</f>
        <v>CSL</v>
      </c>
      <c r="P1481" s="6">
        <f t="shared" si="491"/>
        <v>3032.8</v>
      </c>
      <c r="Q1481" s="6">
        <f t="shared" si="492"/>
        <v>0</v>
      </c>
      <c r="R1481" s="6">
        <f t="shared" si="493"/>
        <v>3032.75</v>
      </c>
      <c r="S1481" s="6">
        <f t="shared" si="494"/>
        <v>0</v>
      </c>
      <c r="T1481" s="6">
        <f t="shared" si="495"/>
        <v>-3032.8</v>
      </c>
      <c r="U1481" t="s">
        <v>1524</v>
      </c>
      <c r="V1481" t="s">
        <v>54</v>
      </c>
      <c r="W1481" s="2">
        <v>3032.8</v>
      </c>
      <c r="X1481" s="2">
        <v>0</v>
      </c>
      <c r="Y1481" s="2">
        <v>3032.75</v>
      </c>
      <c r="Z1481" s="2">
        <v>0.05</v>
      </c>
      <c r="AA1481" s="2">
        <v>0</v>
      </c>
      <c r="AB1481" s="3">
        <v>-3032.8</v>
      </c>
    </row>
    <row r="1482" spans="1:28">
      <c r="A1482" s="5" t="str">
        <f t="shared" si="482"/>
        <v>420</v>
      </c>
      <c r="B1482" s="5" t="str">
        <f>VLOOKUP(A1482,Vlookups!O:P,2,FALSE)</f>
        <v>LOCAL</v>
      </c>
      <c r="C1482" s="5" t="str">
        <f t="shared" si="483"/>
        <v>E</v>
      </c>
      <c r="D1482" s="5" t="str">
        <f t="shared" si="484"/>
        <v>11</v>
      </c>
      <c r="E1482" s="5" t="str">
        <f t="shared" si="485"/>
        <v>63--</v>
      </c>
      <c r="F1482" s="5" t="str">
        <f>VLOOKUP(E1482,Vlookups!K:M,3,FALSE)</f>
        <v>Op Exp</v>
      </c>
      <c r="G1482" s="5" t="str">
        <f t="shared" si="486"/>
        <v>6399</v>
      </c>
      <c r="H1482" s="5" t="str">
        <f t="shared" si="487"/>
        <v>GENERAL SUPPLIES</v>
      </c>
      <c r="I1482" s="5" t="str">
        <f t="shared" si="488"/>
        <v>024</v>
      </c>
      <c r="J1482" s="5" t="str">
        <f>VLOOKUP(I1482,Vlookups!A:D,2,FALSE)</f>
        <v>SAGINAW MIDDLE SCHOOL</v>
      </c>
      <c r="K1482" s="5" t="str">
        <f>VLOOKUP(I1482,Vlookups!A:D,3,FALSE)</f>
        <v>SAGINAW K8</v>
      </c>
      <c r="L1482" s="5" t="str">
        <f t="shared" si="489"/>
        <v>11</v>
      </c>
      <c r="M1482" s="5" t="str">
        <f t="shared" si="490"/>
        <v>939</v>
      </c>
      <c r="N1482" s="5" t="str">
        <f>VLOOKUP(M1482,Vlookups!G:I,2,FALSE)</f>
        <v>INSTRUCTIONAL MATERIALS</v>
      </c>
      <c r="O1482" s="5" t="str">
        <f>VLOOKUP(M1482,Vlookups!G:I,3,FALSE)</f>
        <v>DSASS</v>
      </c>
      <c r="P1482" s="6">
        <f t="shared" si="491"/>
        <v>23863.26</v>
      </c>
      <c r="Q1482" s="6">
        <f t="shared" si="492"/>
        <v>359.24</v>
      </c>
      <c r="R1482" s="6">
        <f t="shared" si="493"/>
        <v>697.6</v>
      </c>
      <c r="S1482" s="6">
        <f t="shared" si="494"/>
        <v>1580</v>
      </c>
      <c r="T1482" s="6">
        <f t="shared" si="495"/>
        <v>-22283.26</v>
      </c>
      <c r="U1482" t="s">
        <v>1525</v>
      </c>
      <c r="V1482" t="s">
        <v>54</v>
      </c>
      <c r="W1482" s="2">
        <v>23863.26</v>
      </c>
      <c r="X1482" s="2">
        <v>359.24</v>
      </c>
      <c r="Y1482" s="2">
        <v>697.6</v>
      </c>
      <c r="Z1482" s="2">
        <v>22806.42</v>
      </c>
      <c r="AA1482" s="2">
        <v>1580</v>
      </c>
      <c r="AB1482" s="3">
        <v>-22283.26</v>
      </c>
    </row>
    <row r="1483" spans="1:28">
      <c r="A1483" s="5" t="str">
        <f t="shared" si="482"/>
        <v>420</v>
      </c>
      <c r="B1483" s="5" t="str">
        <f>VLOOKUP(A1483,Vlookups!O:P,2,FALSE)</f>
        <v>LOCAL</v>
      </c>
      <c r="C1483" s="5" t="str">
        <f t="shared" si="483"/>
        <v>E</v>
      </c>
      <c r="D1483" s="5" t="str">
        <f t="shared" si="484"/>
        <v>11</v>
      </c>
      <c r="E1483" s="5" t="str">
        <f t="shared" si="485"/>
        <v>63--</v>
      </c>
      <c r="F1483" s="5" t="str">
        <f>VLOOKUP(E1483,Vlookups!K:M,3,FALSE)</f>
        <v>Op Exp</v>
      </c>
      <c r="G1483" s="5" t="str">
        <f t="shared" si="486"/>
        <v>6399</v>
      </c>
      <c r="H1483" s="5" t="str">
        <f t="shared" si="487"/>
        <v>GENERAL SUPPLIES</v>
      </c>
      <c r="I1483" s="5" t="str">
        <f t="shared" si="488"/>
        <v>024</v>
      </c>
      <c r="J1483" s="5" t="str">
        <f>VLOOKUP(I1483,Vlookups!A:D,2,FALSE)</f>
        <v>SAGINAW MIDDLE SCHOOL</v>
      </c>
      <c r="K1483" s="5" t="str">
        <f>VLOOKUP(I1483,Vlookups!A:D,3,FALSE)</f>
        <v>SAGINAW K8</v>
      </c>
      <c r="L1483" s="5" t="str">
        <f t="shared" si="489"/>
        <v>21</v>
      </c>
      <c r="M1483" s="5" t="str">
        <f t="shared" si="490"/>
        <v>850</v>
      </c>
      <c r="N1483" s="5" t="str">
        <f>VLOOKUP(M1483,Vlookups!G:I,2,FALSE)</f>
        <v>DEPUTY SUPT ACADEMICS/STU SERV</v>
      </c>
      <c r="O1483" s="5" t="str">
        <f>VLOOKUP(M1483,Vlookups!G:I,3,FALSE)</f>
        <v>DSASS</v>
      </c>
      <c r="P1483" s="6">
        <f t="shared" si="491"/>
        <v>88.75</v>
      </c>
      <c r="Q1483" s="6">
        <f t="shared" si="492"/>
        <v>0</v>
      </c>
      <c r="R1483" s="6">
        <f t="shared" si="493"/>
        <v>44.58</v>
      </c>
      <c r="S1483" s="6">
        <f t="shared" si="494"/>
        <v>0</v>
      </c>
      <c r="T1483" s="6">
        <f t="shared" si="495"/>
        <v>-88.75</v>
      </c>
      <c r="U1483" t="s">
        <v>1526</v>
      </c>
      <c r="V1483" t="s">
        <v>54</v>
      </c>
      <c r="W1483" s="2">
        <v>88.75</v>
      </c>
      <c r="X1483" s="2">
        <v>0</v>
      </c>
      <c r="Y1483" s="2">
        <v>44.58</v>
      </c>
      <c r="Z1483" s="2">
        <v>44.17</v>
      </c>
      <c r="AA1483" s="2">
        <v>0</v>
      </c>
      <c r="AB1483" s="3">
        <v>-88.75</v>
      </c>
    </row>
    <row r="1484" spans="1:28">
      <c r="A1484" s="5" t="str">
        <f t="shared" si="482"/>
        <v>420</v>
      </c>
      <c r="B1484" s="5" t="str">
        <f>VLOOKUP(A1484,Vlookups!O:P,2,FALSE)</f>
        <v>LOCAL</v>
      </c>
      <c r="C1484" s="5" t="str">
        <f t="shared" si="483"/>
        <v>E</v>
      </c>
      <c r="D1484" s="5" t="str">
        <f t="shared" si="484"/>
        <v>11</v>
      </c>
      <c r="E1484" s="5" t="str">
        <f t="shared" si="485"/>
        <v>63--</v>
      </c>
      <c r="F1484" s="5" t="str">
        <f>VLOOKUP(E1484,Vlookups!K:M,3,FALSE)</f>
        <v>Op Exp</v>
      </c>
      <c r="G1484" s="5" t="str">
        <f t="shared" si="486"/>
        <v>6399</v>
      </c>
      <c r="H1484" s="5" t="str">
        <f t="shared" si="487"/>
        <v>GENERAL SUPPLIES</v>
      </c>
      <c r="I1484" s="5" t="str">
        <f t="shared" si="488"/>
        <v>024</v>
      </c>
      <c r="J1484" s="5" t="str">
        <f>VLOOKUP(I1484,Vlookups!A:D,2,FALSE)</f>
        <v>SAGINAW MIDDLE SCHOOL</v>
      </c>
      <c r="K1484" s="5" t="str">
        <f>VLOOKUP(I1484,Vlookups!A:D,3,FALSE)</f>
        <v>SAGINAW K8</v>
      </c>
      <c r="L1484" s="5" t="str">
        <f t="shared" si="489"/>
        <v>23</v>
      </c>
      <c r="M1484" s="5" t="str">
        <f t="shared" si="490"/>
        <v>850</v>
      </c>
      <c r="N1484" s="5" t="str">
        <f>VLOOKUP(M1484,Vlookups!G:I,2,FALSE)</f>
        <v>DEPUTY SUPT ACADEMICS/STU SERV</v>
      </c>
      <c r="O1484" s="5" t="str">
        <f>VLOOKUP(M1484,Vlookups!G:I,3,FALSE)</f>
        <v>DSASS</v>
      </c>
      <c r="P1484" s="6">
        <f t="shared" si="491"/>
        <v>0</v>
      </c>
      <c r="Q1484" s="6">
        <f t="shared" si="492"/>
        <v>0</v>
      </c>
      <c r="R1484" s="6">
        <f t="shared" si="493"/>
        <v>0</v>
      </c>
      <c r="S1484" s="6">
        <f t="shared" si="494"/>
        <v>800</v>
      </c>
      <c r="T1484" s="6">
        <f t="shared" si="495"/>
        <v>800</v>
      </c>
      <c r="U1484" t="s">
        <v>1527</v>
      </c>
      <c r="V1484" t="s">
        <v>54</v>
      </c>
      <c r="W1484" s="2">
        <v>0</v>
      </c>
      <c r="X1484" s="2">
        <v>0</v>
      </c>
      <c r="Y1484" s="2">
        <v>0</v>
      </c>
      <c r="Z1484" s="2">
        <v>0</v>
      </c>
      <c r="AA1484" s="2">
        <v>800</v>
      </c>
      <c r="AB1484" s="2">
        <v>800</v>
      </c>
    </row>
    <row r="1485" spans="1:28">
      <c r="A1485" s="5" t="str">
        <f t="shared" si="482"/>
        <v>420</v>
      </c>
      <c r="B1485" s="5" t="str">
        <f>VLOOKUP(A1485,Vlookups!O:P,2,FALSE)</f>
        <v>LOCAL</v>
      </c>
      <c r="C1485" s="5" t="str">
        <f t="shared" si="483"/>
        <v>E</v>
      </c>
      <c r="D1485" s="5" t="str">
        <f t="shared" si="484"/>
        <v>11</v>
      </c>
      <c r="E1485" s="5" t="str">
        <f t="shared" si="485"/>
        <v>63--</v>
      </c>
      <c r="F1485" s="5" t="str">
        <f>VLOOKUP(E1485,Vlookups!K:M,3,FALSE)</f>
        <v>Op Exp</v>
      </c>
      <c r="G1485" s="5" t="str">
        <f t="shared" si="486"/>
        <v>6399</v>
      </c>
      <c r="H1485" s="5" t="str">
        <f t="shared" si="487"/>
        <v>GENERAL SUPPLIES</v>
      </c>
      <c r="I1485" s="5" t="str">
        <f t="shared" si="488"/>
        <v>025</v>
      </c>
      <c r="J1485" s="5" t="str">
        <f>VLOOKUP(I1485,Vlookups!A:D,2,FALSE)</f>
        <v>WINDMILL LAKES ELEMENTARY</v>
      </c>
      <c r="K1485" s="5" t="str">
        <f>VLOOKUP(I1485,Vlookups!A:D,3,FALSE)</f>
        <v>WINDMILL LAKES K8</v>
      </c>
      <c r="L1485" s="5" t="str">
        <f t="shared" si="489"/>
        <v>11</v>
      </c>
      <c r="M1485" s="5" t="str">
        <f t="shared" si="490"/>
        <v>850</v>
      </c>
      <c r="N1485" s="5" t="str">
        <f>VLOOKUP(M1485,Vlookups!G:I,2,FALSE)</f>
        <v>DEPUTY SUPT ACADEMICS/STU SERV</v>
      </c>
      <c r="O1485" s="5" t="str">
        <f>VLOOKUP(M1485,Vlookups!G:I,3,FALSE)</f>
        <v>DSASS</v>
      </c>
      <c r="P1485" s="6">
        <f t="shared" si="491"/>
        <v>11332.68</v>
      </c>
      <c r="Q1485" s="6">
        <f t="shared" si="492"/>
        <v>127.72</v>
      </c>
      <c r="R1485" s="6">
        <f t="shared" si="493"/>
        <v>11204.96</v>
      </c>
      <c r="S1485" s="6">
        <f t="shared" si="494"/>
        <v>0</v>
      </c>
      <c r="T1485" s="6">
        <f t="shared" si="495"/>
        <v>-11332.68</v>
      </c>
      <c r="U1485" t="s">
        <v>1528</v>
      </c>
      <c r="V1485" t="s">
        <v>54</v>
      </c>
      <c r="W1485" s="2">
        <v>11332.68</v>
      </c>
      <c r="X1485" s="2">
        <v>127.72</v>
      </c>
      <c r="Y1485" s="2">
        <v>11204.96</v>
      </c>
      <c r="Z1485" s="2">
        <v>0</v>
      </c>
      <c r="AA1485" s="2">
        <v>0</v>
      </c>
      <c r="AB1485" s="3">
        <v>-11332.68</v>
      </c>
    </row>
    <row r="1486" spans="1:28">
      <c r="A1486" s="5" t="str">
        <f t="shared" si="482"/>
        <v>420</v>
      </c>
      <c r="B1486" s="5" t="str">
        <f>VLOOKUP(A1486,Vlookups!O:P,2,FALSE)</f>
        <v>LOCAL</v>
      </c>
      <c r="C1486" s="5" t="str">
        <f t="shared" si="483"/>
        <v>E</v>
      </c>
      <c r="D1486" s="5" t="str">
        <f t="shared" si="484"/>
        <v>11</v>
      </c>
      <c r="E1486" s="5" t="str">
        <f t="shared" si="485"/>
        <v>63--</v>
      </c>
      <c r="F1486" s="5" t="str">
        <f>VLOOKUP(E1486,Vlookups!K:M,3,FALSE)</f>
        <v>Op Exp</v>
      </c>
      <c r="G1486" s="5" t="str">
        <f t="shared" si="486"/>
        <v>6399</v>
      </c>
      <c r="H1486" s="5" t="str">
        <f t="shared" si="487"/>
        <v>GENERAL SUPPLIES</v>
      </c>
      <c r="I1486" s="5" t="str">
        <f t="shared" si="488"/>
        <v>025</v>
      </c>
      <c r="J1486" s="5" t="str">
        <f>VLOOKUP(I1486,Vlookups!A:D,2,FALSE)</f>
        <v>WINDMILL LAKES ELEMENTARY</v>
      </c>
      <c r="K1486" s="5" t="str">
        <f>VLOOKUP(I1486,Vlookups!A:D,3,FALSE)</f>
        <v>WINDMILL LAKES K8</v>
      </c>
      <c r="L1486" s="5" t="str">
        <f t="shared" si="489"/>
        <v>11</v>
      </c>
      <c r="M1486" s="5" t="str">
        <f t="shared" si="490"/>
        <v>858</v>
      </c>
      <c r="N1486" s="5" t="str">
        <f>VLOOKUP(M1486,Vlookups!G:I,2,FALSE)</f>
        <v>FINE ARTS</v>
      </c>
      <c r="O1486" s="5" t="str">
        <f>VLOOKUP(M1486,Vlookups!G:I,3,FALSE)</f>
        <v>DSASS</v>
      </c>
      <c r="P1486" s="6">
        <f t="shared" si="491"/>
        <v>2886.86</v>
      </c>
      <c r="Q1486" s="6">
        <f t="shared" si="492"/>
        <v>26.12</v>
      </c>
      <c r="R1486" s="6">
        <f t="shared" si="493"/>
        <v>2733.14</v>
      </c>
      <c r="S1486" s="6">
        <f t="shared" si="494"/>
        <v>2200</v>
      </c>
      <c r="T1486" s="6">
        <f t="shared" si="495"/>
        <v>-686.86</v>
      </c>
      <c r="U1486" t="s">
        <v>1529</v>
      </c>
      <c r="V1486" t="s">
        <v>54</v>
      </c>
      <c r="W1486" s="2">
        <v>2886.86</v>
      </c>
      <c r="X1486" s="2">
        <v>26.12</v>
      </c>
      <c r="Y1486" s="2">
        <v>2733.14</v>
      </c>
      <c r="Z1486" s="2">
        <v>127.6</v>
      </c>
      <c r="AA1486" s="2">
        <v>2200</v>
      </c>
      <c r="AB1486" s="3">
        <v>-686.86</v>
      </c>
    </row>
    <row r="1487" spans="1:28">
      <c r="A1487" s="5" t="str">
        <f t="shared" si="482"/>
        <v>420</v>
      </c>
      <c r="B1487" s="5" t="str">
        <f>VLOOKUP(A1487,Vlookups!O:P,2,FALSE)</f>
        <v>LOCAL</v>
      </c>
      <c r="C1487" s="5" t="str">
        <f t="shared" si="483"/>
        <v>E</v>
      </c>
      <c r="D1487" s="5" t="str">
        <f t="shared" si="484"/>
        <v>11</v>
      </c>
      <c r="E1487" s="5" t="str">
        <f t="shared" si="485"/>
        <v>63--</v>
      </c>
      <c r="F1487" s="5" t="str">
        <f>VLOOKUP(E1487,Vlookups!K:M,3,FALSE)</f>
        <v>Op Exp</v>
      </c>
      <c r="G1487" s="5" t="str">
        <f t="shared" si="486"/>
        <v>6399</v>
      </c>
      <c r="H1487" s="5" t="str">
        <f t="shared" si="487"/>
        <v>GENERAL SUPPLIES</v>
      </c>
      <c r="I1487" s="5" t="str">
        <f t="shared" si="488"/>
        <v>025</v>
      </c>
      <c r="J1487" s="5" t="str">
        <f>VLOOKUP(I1487,Vlookups!A:D,2,FALSE)</f>
        <v>WINDMILL LAKES ELEMENTARY</v>
      </c>
      <c r="K1487" s="5" t="str">
        <f>VLOOKUP(I1487,Vlookups!A:D,3,FALSE)</f>
        <v>WINDMILL LAKES K8</v>
      </c>
      <c r="L1487" s="5" t="str">
        <f t="shared" si="489"/>
        <v>11</v>
      </c>
      <c r="M1487" s="5" t="str">
        <f t="shared" si="490"/>
        <v>880</v>
      </c>
      <c r="N1487" s="5" t="str">
        <f>VLOOKUP(M1487,Vlookups!G:I,2,FALSE)</f>
        <v>TECHNOLOGY</v>
      </c>
      <c r="O1487" s="5" t="str">
        <f>VLOOKUP(M1487,Vlookups!G:I,3,FALSE)</f>
        <v>CIO</v>
      </c>
      <c r="P1487" s="6">
        <f t="shared" si="491"/>
        <v>155.37</v>
      </c>
      <c r="Q1487" s="6">
        <f t="shared" si="492"/>
        <v>146.72999999999999</v>
      </c>
      <c r="R1487" s="6">
        <f t="shared" si="493"/>
        <v>8.64</v>
      </c>
      <c r="S1487" s="6">
        <f t="shared" si="494"/>
        <v>0</v>
      </c>
      <c r="T1487" s="6">
        <f t="shared" si="495"/>
        <v>-155.37</v>
      </c>
      <c r="U1487" t="s">
        <v>1530</v>
      </c>
      <c r="V1487" t="s">
        <v>54</v>
      </c>
      <c r="W1487" s="2">
        <v>155.37</v>
      </c>
      <c r="X1487" s="2">
        <v>146.72999999999999</v>
      </c>
      <c r="Y1487" s="2">
        <v>8.64</v>
      </c>
      <c r="Z1487" s="2">
        <v>0</v>
      </c>
      <c r="AA1487" s="2">
        <v>0</v>
      </c>
      <c r="AB1487" s="3">
        <v>-155.37</v>
      </c>
    </row>
    <row r="1488" spans="1:28">
      <c r="A1488" s="5" t="str">
        <f t="shared" si="482"/>
        <v>420</v>
      </c>
      <c r="B1488" s="5" t="str">
        <f>VLOOKUP(A1488,Vlookups!O:P,2,FALSE)</f>
        <v>LOCAL</v>
      </c>
      <c r="C1488" s="5" t="str">
        <f t="shared" si="483"/>
        <v>E</v>
      </c>
      <c r="D1488" s="5" t="str">
        <f t="shared" si="484"/>
        <v>11</v>
      </c>
      <c r="E1488" s="5" t="str">
        <f t="shared" si="485"/>
        <v>63--</v>
      </c>
      <c r="F1488" s="5" t="str">
        <f>VLOOKUP(E1488,Vlookups!K:M,3,FALSE)</f>
        <v>Op Exp</v>
      </c>
      <c r="G1488" s="5" t="str">
        <f t="shared" si="486"/>
        <v>6399</v>
      </c>
      <c r="H1488" s="5" t="str">
        <f t="shared" si="487"/>
        <v>GENERAL SUPPLIES</v>
      </c>
      <c r="I1488" s="5" t="str">
        <f t="shared" si="488"/>
        <v>025</v>
      </c>
      <c r="J1488" s="5" t="str">
        <f>VLOOKUP(I1488,Vlookups!A:D,2,FALSE)</f>
        <v>WINDMILL LAKES ELEMENTARY</v>
      </c>
      <c r="K1488" s="5" t="str">
        <f>VLOOKUP(I1488,Vlookups!A:D,3,FALSE)</f>
        <v>WINDMILL LAKES K8</v>
      </c>
      <c r="L1488" s="5" t="str">
        <f t="shared" si="489"/>
        <v>11</v>
      </c>
      <c r="M1488" s="5" t="str">
        <f t="shared" si="490"/>
        <v>920</v>
      </c>
      <c r="N1488" s="5" t="str">
        <f>VLOOKUP(M1488,Vlookups!G:I,2,FALSE)</f>
        <v>ATHLETICS</v>
      </c>
      <c r="O1488" s="5" t="str">
        <f>VLOOKUP(M1488,Vlookups!G:I,3,FALSE)</f>
        <v>CSL</v>
      </c>
      <c r="P1488" s="6">
        <f t="shared" si="491"/>
        <v>4025.7</v>
      </c>
      <c r="Q1488" s="6">
        <f t="shared" si="492"/>
        <v>379.97</v>
      </c>
      <c r="R1488" s="6">
        <f t="shared" si="493"/>
        <v>3645.75</v>
      </c>
      <c r="S1488" s="6">
        <f t="shared" si="494"/>
        <v>0</v>
      </c>
      <c r="T1488" s="6">
        <f t="shared" si="495"/>
        <v>-4025.7</v>
      </c>
      <c r="U1488" t="s">
        <v>1531</v>
      </c>
      <c r="V1488" t="s">
        <v>54</v>
      </c>
      <c r="W1488" s="2">
        <v>4025.7</v>
      </c>
      <c r="X1488" s="2">
        <v>379.97</v>
      </c>
      <c r="Y1488" s="2">
        <v>3645.75</v>
      </c>
      <c r="Z1488" s="3">
        <v>-0.02</v>
      </c>
      <c r="AA1488" s="2">
        <v>0</v>
      </c>
      <c r="AB1488" s="3">
        <v>-4025.7</v>
      </c>
    </row>
    <row r="1489" spans="1:28">
      <c r="A1489" s="5" t="str">
        <f t="shared" si="482"/>
        <v>420</v>
      </c>
      <c r="B1489" s="5" t="str">
        <f>VLOOKUP(A1489,Vlookups!O:P,2,FALSE)</f>
        <v>LOCAL</v>
      </c>
      <c r="C1489" s="5" t="str">
        <f t="shared" si="483"/>
        <v>E</v>
      </c>
      <c r="D1489" s="5" t="str">
        <f t="shared" si="484"/>
        <v>11</v>
      </c>
      <c r="E1489" s="5" t="str">
        <f t="shared" si="485"/>
        <v>63--</v>
      </c>
      <c r="F1489" s="5" t="str">
        <f>VLOOKUP(E1489,Vlookups!K:M,3,FALSE)</f>
        <v>Op Exp</v>
      </c>
      <c r="G1489" s="5" t="str">
        <f t="shared" si="486"/>
        <v>6399</v>
      </c>
      <c r="H1489" s="5" t="str">
        <f t="shared" si="487"/>
        <v>GENERAL SUPPLIES</v>
      </c>
      <c r="I1489" s="5" t="str">
        <f t="shared" si="488"/>
        <v>025</v>
      </c>
      <c r="J1489" s="5" t="str">
        <f>VLOOKUP(I1489,Vlookups!A:D,2,FALSE)</f>
        <v>WINDMILL LAKES ELEMENTARY</v>
      </c>
      <c r="K1489" s="5" t="str">
        <f>VLOOKUP(I1489,Vlookups!A:D,3,FALSE)</f>
        <v>WINDMILL LAKES K8</v>
      </c>
      <c r="L1489" s="5" t="str">
        <f t="shared" si="489"/>
        <v>11</v>
      </c>
      <c r="M1489" s="5" t="str">
        <f t="shared" si="490"/>
        <v>939</v>
      </c>
      <c r="N1489" s="5" t="str">
        <f>VLOOKUP(M1489,Vlookups!G:I,2,FALSE)</f>
        <v>INSTRUCTIONAL MATERIALS</v>
      </c>
      <c r="O1489" s="5" t="str">
        <f>VLOOKUP(M1489,Vlookups!G:I,3,FALSE)</f>
        <v>DSASS</v>
      </c>
      <c r="P1489" s="6">
        <f t="shared" si="491"/>
        <v>3800.45</v>
      </c>
      <c r="Q1489" s="6">
        <f t="shared" si="492"/>
        <v>920.71</v>
      </c>
      <c r="R1489" s="6">
        <f t="shared" si="493"/>
        <v>2879.74</v>
      </c>
      <c r="S1489" s="6">
        <f t="shared" si="494"/>
        <v>1400</v>
      </c>
      <c r="T1489" s="6">
        <f t="shared" si="495"/>
        <v>-2400.4499999999998</v>
      </c>
      <c r="U1489" t="s">
        <v>1532</v>
      </c>
      <c r="V1489" t="s">
        <v>54</v>
      </c>
      <c r="W1489" s="2">
        <v>3800.45</v>
      </c>
      <c r="X1489" s="2">
        <v>920.71</v>
      </c>
      <c r="Y1489" s="2">
        <v>2879.74</v>
      </c>
      <c r="Z1489" s="2">
        <v>0</v>
      </c>
      <c r="AA1489" s="2">
        <v>1400</v>
      </c>
      <c r="AB1489" s="3">
        <v>-2400.4499999999998</v>
      </c>
    </row>
    <row r="1490" spans="1:28">
      <c r="A1490" s="5" t="str">
        <f t="shared" si="482"/>
        <v>420</v>
      </c>
      <c r="B1490" s="5" t="str">
        <f>VLOOKUP(A1490,Vlookups!O:P,2,FALSE)</f>
        <v>LOCAL</v>
      </c>
      <c r="C1490" s="5" t="str">
        <f t="shared" si="483"/>
        <v>E</v>
      </c>
      <c r="D1490" s="5" t="str">
        <f t="shared" si="484"/>
        <v>11</v>
      </c>
      <c r="E1490" s="5" t="str">
        <f t="shared" si="485"/>
        <v>63--</v>
      </c>
      <c r="F1490" s="5" t="str">
        <f>VLOOKUP(E1490,Vlookups!K:M,3,FALSE)</f>
        <v>Op Exp</v>
      </c>
      <c r="G1490" s="5" t="str">
        <f t="shared" si="486"/>
        <v>6399</v>
      </c>
      <c r="H1490" s="5" t="str">
        <f t="shared" si="487"/>
        <v>GENERAL SUPPLIES</v>
      </c>
      <c r="I1490" s="5" t="str">
        <f t="shared" si="488"/>
        <v>025</v>
      </c>
      <c r="J1490" s="5" t="str">
        <f>VLOOKUP(I1490,Vlookups!A:D,2,FALSE)</f>
        <v>WINDMILL LAKES ELEMENTARY</v>
      </c>
      <c r="K1490" s="5" t="str">
        <f>VLOOKUP(I1490,Vlookups!A:D,3,FALSE)</f>
        <v>WINDMILL LAKES K8</v>
      </c>
      <c r="L1490" s="5" t="str">
        <f t="shared" si="489"/>
        <v>21</v>
      </c>
      <c r="M1490" s="5" t="str">
        <f t="shared" si="490"/>
        <v>939</v>
      </c>
      <c r="N1490" s="5" t="str">
        <f>VLOOKUP(M1490,Vlookups!G:I,2,FALSE)</f>
        <v>INSTRUCTIONAL MATERIALS</v>
      </c>
      <c r="O1490" s="5" t="str">
        <f>VLOOKUP(M1490,Vlookups!G:I,3,FALSE)</f>
        <v>DSASS</v>
      </c>
      <c r="P1490" s="6">
        <f t="shared" si="491"/>
        <v>1345.28</v>
      </c>
      <c r="Q1490" s="6">
        <f t="shared" si="492"/>
        <v>0</v>
      </c>
      <c r="R1490" s="6">
        <f t="shared" si="493"/>
        <v>1327.83</v>
      </c>
      <c r="S1490" s="6">
        <f t="shared" si="494"/>
        <v>0</v>
      </c>
      <c r="T1490" s="6">
        <f t="shared" si="495"/>
        <v>-1345.28</v>
      </c>
      <c r="U1490" t="s">
        <v>1533</v>
      </c>
      <c r="V1490" t="s">
        <v>54</v>
      </c>
      <c r="W1490" s="2">
        <v>1345.28</v>
      </c>
      <c r="X1490" s="2">
        <v>0</v>
      </c>
      <c r="Y1490" s="2">
        <v>1327.83</v>
      </c>
      <c r="Z1490" s="2">
        <v>17.45</v>
      </c>
      <c r="AA1490" s="2">
        <v>0</v>
      </c>
      <c r="AB1490" s="3">
        <v>-1345.28</v>
      </c>
    </row>
    <row r="1491" spans="1:28">
      <c r="A1491" s="5" t="str">
        <f t="shared" si="482"/>
        <v>420</v>
      </c>
      <c r="B1491" s="5" t="str">
        <f>VLOOKUP(A1491,Vlookups!O:P,2,FALSE)</f>
        <v>LOCAL</v>
      </c>
      <c r="C1491" s="5" t="str">
        <f t="shared" si="483"/>
        <v>E</v>
      </c>
      <c r="D1491" s="5" t="str">
        <f t="shared" si="484"/>
        <v>11</v>
      </c>
      <c r="E1491" s="5" t="str">
        <f t="shared" si="485"/>
        <v>63--</v>
      </c>
      <c r="F1491" s="5" t="str">
        <f>VLOOKUP(E1491,Vlookups!K:M,3,FALSE)</f>
        <v>Op Exp</v>
      </c>
      <c r="G1491" s="5" t="str">
        <f t="shared" si="486"/>
        <v>6399</v>
      </c>
      <c r="H1491" s="5" t="str">
        <f t="shared" si="487"/>
        <v>GENERAL SUPPLIES</v>
      </c>
      <c r="I1491" s="5" t="str">
        <f t="shared" si="488"/>
        <v>025</v>
      </c>
      <c r="J1491" s="5" t="str">
        <f>VLOOKUP(I1491,Vlookups!A:D,2,FALSE)</f>
        <v>WINDMILL LAKES ELEMENTARY</v>
      </c>
      <c r="K1491" s="5" t="str">
        <f>VLOOKUP(I1491,Vlookups!A:D,3,FALSE)</f>
        <v>WINDMILL LAKES K8</v>
      </c>
      <c r="L1491" s="5" t="str">
        <f t="shared" si="489"/>
        <v>23</v>
      </c>
      <c r="M1491" s="5" t="str">
        <f t="shared" si="490"/>
        <v>850</v>
      </c>
      <c r="N1491" s="5" t="str">
        <f>VLOOKUP(M1491,Vlookups!G:I,2,FALSE)</f>
        <v>DEPUTY SUPT ACADEMICS/STU SERV</v>
      </c>
      <c r="O1491" s="5" t="str">
        <f>VLOOKUP(M1491,Vlookups!G:I,3,FALSE)</f>
        <v>DSASS</v>
      </c>
      <c r="P1491" s="6">
        <f t="shared" si="491"/>
        <v>0</v>
      </c>
      <c r="Q1491" s="6">
        <f t="shared" si="492"/>
        <v>0</v>
      </c>
      <c r="R1491" s="6">
        <f t="shared" si="493"/>
        <v>0</v>
      </c>
      <c r="S1491" s="6">
        <f t="shared" si="494"/>
        <v>800</v>
      </c>
      <c r="T1491" s="6">
        <f t="shared" si="495"/>
        <v>800</v>
      </c>
      <c r="U1491" t="s">
        <v>1534</v>
      </c>
      <c r="V1491" t="s">
        <v>54</v>
      </c>
      <c r="W1491" s="2">
        <v>0</v>
      </c>
      <c r="X1491" s="2">
        <v>0</v>
      </c>
      <c r="Y1491" s="2">
        <v>0</v>
      </c>
      <c r="Z1491" s="2">
        <v>0</v>
      </c>
      <c r="AA1491" s="2">
        <v>800</v>
      </c>
      <c r="AB1491" s="2">
        <v>800</v>
      </c>
    </row>
    <row r="1492" spans="1:28">
      <c r="A1492" s="5" t="str">
        <f t="shared" si="482"/>
        <v>420</v>
      </c>
      <c r="B1492" s="5" t="str">
        <f>VLOOKUP(A1492,Vlookups!O:P,2,FALSE)</f>
        <v>LOCAL</v>
      </c>
      <c r="C1492" s="5" t="str">
        <f t="shared" si="483"/>
        <v>E</v>
      </c>
      <c r="D1492" s="5" t="str">
        <f t="shared" si="484"/>
        <v>11</v>
      </c>
      <c r="E1492" s="5" t="str">
        <f t="shared" si="485"/>
        <v>63--</v>
      </c>
      <c r="F1492" s="5" t="str">
        <f>VLOOKUP(E1492,Vlookups!K:M,3,FALSE)</f>
        <v>Op Exp</v>
      </c>
      <c r="G1492" s="5" t="str">
        <f t="shared" si="486"/>
        <v>6399</v>
      </c>
      <c r="H1492" s="5" t="str">
        <f t="shared" si="487"/>
        <v>GENERAL SUPPLIES</v>
      </c>
      <c r="I1492" s="5" t="str">
        <f t="shared" si="488"/>
        <v>026</v>
      </c>
      <c r="J1492" s="5" t="str">
        <f>VLOOKUP(I1492,Vlookups!A:D,2,FALSE)</f>
        <v>WM LAKES MIDDLE SCHOOL</v>
      </c>
      <c r="K1492" s="5" t="str">
        <f>VLOOKUP(I1492,Vlookups!A:D,3,FALSE)</f>
        <v>WINDMILL LAKES K8</v>
      </c>
      <c r="L1492" s="5" t="str">
        <f t="shared" si="489"/>
        <v>11</v>
      </c>
      <c r="M1492" s="5" t="str">
        <f t="shared" si="490"/>
        <v>850</v>
      </c>
      <c r="N1492" s="5" t="str">
        <f>VLOOKUP(M1492,Vlookups!G:I,2,FALSE)</f>
        <v>DEPUTY SUPT ACADEMICS/STU SERV</v>
      </c>
      <c r="O1492" s="5" t="str">
        <f>VLOOKUP(M1492,Vlookups!G:I,3,FALSE)</f>
        <v>DSASS</v>
      </c>
      <c r="P1492" s="6">
        <f t="shared" si="491"/>
        <v>471.9</v>
      </c>
      <c r="Q1492" s="6">
        <f t="shared" si="492"/>
        <v>62.95</v>
      </c>
      <c r="R1492" s="6">
        <f t="shared" si="493"/>
        <v>408.95</v>
      </c>
      <c r="S1492" s="6">
        <f t="shared" si="494"/>
        <v>0</v>
      </c>
      <c r="T1492" s="6">
        <f t="shared" si="495"/>
        <v>-471.9</v>
      </c>
      <c r="U1492" t="s">
        <v>1535</v>
      </c>
      <c r="V1492" t="s">
        <v>54</v>
      </c>
      <c r="W1492" s="2">
        <v>471.9</v>
      </c>
      <c r="X1492" s="2">
        <v>62.95</v>
      </c>
      <c r="Y1492" s="2">
        <v>408.95</v>
      </c>
      <c r="Z1492" s="2">
        <v>0</v>
      </c>
      <c r="AA1492" s="2">
        <v>0</v>
      </c>
      <c r="AB1492" s="3">
        <v>-471.9</v>
      </c>
    </row>
    <row r="1493" spans="1:28">
      <c r="A1493" s="5" t="str">
        <f t="shared" si="482"/>
        <v>420</v>
      </c>
      <c r="B1493" s="5" t="str">
        <f>VLOOKUP(A1493,Vlookups!O:P,2,FALSE)</f>
        <v>LOCAL</v>
      </c>
      <c r="C1493" s="5" t="str">
        <f t="shared" si="483"/>
        <v>E</v>
      </c>
      <c r="D1493" s="5" t="str">
        <f t="shared" si="484"/>
        <v>11</v>
      </c>
      <c r="E1493" s="5" t="str">
        <f t="shared" si="485"/>
        <v>63--</v>
      </c>
      <c r="F1493" s="5" t="str">
        <f>VLOOKUP(E1493,Vlookups!K:M,3,FALSE)</f>
        <v>Op Exp</v>
      </c>
      <c r="G1493" s="5" t="str">
        <f t="shared" si="486"/>
        <v>6399</v>
      </c>
      <c r="H1493" s="5" t="str">
        <f t="shared" si="487"/>
        <v>GENERAL SUPPLIES</v>
      </c>
      <c r="I1493" s="5" t="str">
        <f t="shared" si="488"/>
        <v>026</v>
      </c>
      <c r="J1493" s="5" t="str">
        <f>VLOOKUP(I1493,Vlookups!A:D,2,FALSE)</f>
        <v>WM LAKES MIDDLE SCHOOL</v>
      </c>
      <c r="K1493" s="5" t="str">
        <f>VLOOKUP(I1493,Vlookups!A:D,3,FALSE)</f>
        <v>WINDMILL LAKES K8</v>
      </c>
      <c r="L1493" s="5" t="str">
        <f t="shared" si="489"/>
        <v>11</v>
      </c>
      <c r="M1493" s="5" t="str">
        <f t="shared" si="490"/>
        <v>858</v>
      </c>
      <c r="N1493" s="5" t="str">
        <f>VLOOKUP(M1493,Vlookups!G:I,2,FALSE)</f>
        <v>FINE ARTS</v>
      </c>
      <c r="O1493" s="5" t="str">
        <f>VLOOKUP(M1493,Vlookups!G:I,3,FALSE)</f>
        <v>DSASS</v>
      </c>
      <c r="P1493" s="6">
        <f t="shared" si="491"/>
        <v>5771.95</v>
      </c>
      <c r="Q1493" s="6">
        <f t="shared" si="492"/>
        <v>590.30999999999995</v>
      </c>
      <c r="R1493" s="6">
        <f t="shared" si="493"/>
        <v>3603.64</v>
      </c>
      <c r="S1493" s="6">
        <f t="shared" si="494"/>
        <v>4400</v>
      </c>
      <c r="T1493" s="6">
        <f t="shared" si="495"/>
        <v>-1371.95</v>
      </c>
      <c r="U1493" t="s">
        <v>1536</v>
      </c>
      <c r="V1493" t="s">
        <v>54</v>
      </c>
      <c r="W1493" s="2">
        <v>5771.95</v>
      </c>
      <c r="X1493" s="2">
        <v>590.30999999999995</v>
      </c>
      <c r="Y1493" s="2">
        <v>3603.64</v>
      </c>
      <c r="Z1493" s="2">
        <v>1578</v>
      </c>
      <c r="AA1493" s="2">
        <v>4400</v>
      </c>
      <c r="AB1493" s="3">
        <v>-1371.95</v>
      </c>
    </row>
    <row r="1494" spans="1:28">
      <c r="A1494" s="5" t="str">
        <f t="shared" si="482"/>
        <v>420</v>
      </c>
      <c r="B1494" s="5" t="str">
        <f>VLOOKUP(A1494,Vlookups!O:P,2,FALSE)</f>
        <v>LOCAL</v>
      </c>
      <c r="C1494" s="5" t="str">
        <f t="shared" si="483"/>
        <v>E</v>
      </c>
      <c r="D1494" s="5" t="str">
        <f t="shared" si="484"/>
        <v>11</v>
      </c>
      <c r="E1494" s="5" t="str">
        <f t="shared" si="485"/>
        <v>63--</v>
      </c>
      <c r="F1494" s="5" t="str">
        <f>VLOOKUP(E1494,Vlookups!K:M,3,FALSE)</f>
        <v>Op Exp</v>
      </c>
      <c r="G1494" s="5" t="str">
        <f t="shared" si="486"/>
        <v>6399</v>
      </c>
      <c r="H1494" s="5" t="str">
        <f t="shared" si="487"/>
        <v>GENERAL SUPPLIES</v>
      </c>
      <c r="I1494" s="5" t="str">
        <f t="shared" si="488"/>
        <v>026</v>
      </c>
      <c r="J1494" s="5" t="str">
        <f>VLOOKUP(I1494,Vlookups!A:D,2,FALSE)</f>
        <v>WM LAKES MIDDLE SCHOOL</v>
      </c>
      <c r="K1494" s="5" t="str">
        <f>VLOOKUP(I1494,Vlookups!A:D,3,FALSE)</f>
        <v>WINDMILL LAKES K8</v>
      </c>
      <c r="L1494" s="5" t="str">
        <f t="shared" si="489"/>
        <v>11</v>
      </c>
      <c r="M1494" s="5" t="str">
        <f t="shared" si="490"/>
        <v>880</v>
      </c>
      <c r="N1494" s="5" t="str">
        <f>VLOOKUP(M1494,Vlookups!G:I,2,FALSE)</f>
        <v>TECHNOLOGY</v>
      </c>
      <c r="O1494" s="5" t="str">
        <f>VLOOKUP(M1494,Vlookups!G:I,3,FALSE)</f>
        <v>CIO</v>
      </c>
      <c r="P1494" s="6">
        <f t="shared" si="491"/>
        <v>76.53</v>
      </c>
      <c r="Q1494" s="6">
        <f t="shared" si="492"/>
        <v>72.27</v>
      </c>
      <c r="R1494" s="6">
        <f t="shared" si="493"/>
        <v>4.26</v>
      </c>
      <c r="S1494" s="6">
        <f t="shared" si="494"/>
        <v>0</v>
      </c>
      <c r="T1494" s="6">
        <f t="shared" si="495"/>
        <v>-76.53</v>
      </c>
      <c r="U1494" t="s">
        <v>1537</v>
      </c>
      <c r="V1494" t="s">
        <v>54</v>
      </c>
      <c r="W1494" s="2">
        <v>76.53</v>
      </c>
      <c r="X1494" s="2">
        <v>72.27</v>
      </c>
      <c r="Y1494" s="2">
        <v>4.26</v>
      </c>
      <c r="Z1494" s="2">
        <v>0</v>
      </c>
      <c r="AA1494" s="2">
        <v>0</v>
      </c>
      <c r="AB1494" s="3">
        <v>-76.53</v>
      </c>
    </row>
    <row r="1495" spans="1:28">
      <c r="A1495" s="5" t="str">
        <f t="shared" si="482"/>
        <v>420</v>
      </c>
      <c r="B1495" s="5" t="str">
        <f>VLOOKUP(A1495,Vlookups!O:P,2,FALSE)</f>
        <v>LOCAL</v>
      </c>
      <c r="C1495" s="5" t="str">
        <f t="shared" si="483"/>
        <v>E</v>
      </c>
      <c r="D1495" s="5" t="str">
        <f t="shared" si="484"/>
        <v>11</v>
      </c>
      <c r="E1495" s="5" t="str">
        <f t="shared" si="485"/>
        <v>63--</v>
      </c>
      <c r="F1495" s="5" t="str">
        <f>VLOOKUP(E1495,Vlookups!K:M,3,FALSE)</f>
        <v>Op Exp</v>
      </c>
      <c r="G1495" s="5" t="str">
        <f t="shared" si="486"/>
        <v>6399</v>
      </c>
      <c r="H1495" s="5" t="str">
        <f t="shared" si="487"/>
        <v>GENERAL SUPPLIES</v>
      </c>
      <c r="I1495" s="5" t="str">
        <f t="shared" si="488"/>
        <v>026</v>
      </c>
      <c r="J1495" s="5" t="str">
        <f>VLOOKUP(I1495,Vlookups!A:D,2,FALSE)</f>
        <v>WM LAKES MIDDLE SCHOOL</v>
      </c>
      <c r="K1495" s="5" t="str">
        <f>VLOOKUP(I1495,Vlookups!A:D,3,FALSE)</f>
        <v>WINDMILL LAKES K8</v>
      </c>
      <c r="L1495" s="5" t="str">
        <f t="shared" si="489"/>
        <v>11</v>
      </c>
      <c r="M1495" s="5" t="str">
        <f t="shared" si="490"/>
        <v>920</v>
      </c>
      <c r="N1495" s="5" t="str">
        <f>VLOOKUP(M1495,Vlookups!G:I,2,FALSE)</f>
        <v>ATHLETICS</v>
      </c>
      <c r="O1495" s="5" t="str">
        <f>VLOOKUP(M1495,Vlookups!G:I,3,FALSE)</f>
        <v>CSL</v>
      </c>
      <c r="P1495" s="6">
        <f t="shared" si="491"/>
        <v>4025.7</v>
      </c>
      <c r="Q1495" s="6">
        <f t="shared" si="492"/>
        <v>379.97</v>
      </c>
      <c r="R1495" s="6">
        <f t="shared" si="493"/>
        <v>3645.74</v>
      </c>
      <c r="S1495" s="6">
        <f t="shared" si="494"/>
        <v>0</v>
      </c>
      <c r="T1495" s="6">
        <f t="shared" si="495"/>
        <v>-4025.7</v>
      </c>
      <c r="U1495" t="s">
        <v>1538</v>
      </c>
      <c r="V1495" t="s">
        <v>54</v>
      </c>
      <c r="W1495" s="2">
        <v>4025.7</v>
      </c>
      <c r="X1495" s="2">
        <v>379.97</v>
      </c>
      <c r="Y1495" s="2">
        <v>3645.74</v>
      </c>
      <c r="Z1495" s="3">
        <v>-0.01</v>
      </c>
      <c r="AA1495" s="2">
        <v>0</v>
      </c>
      <c r="AB1495" s="3">
        <v>-4025.7</v>
      </c>
    </row>
    <row r="1496" spans="1:28">
      <c r="A1496" s="5" t="str">
        <f t="shared" si="482"/>
        <v>420</v>
      </c>
      <c r="B1496" s="5" t="str">
        <f>VLOOKUP(A1496,Vlookups!O:P,2,FALSE)</f>
        <v>LOCAL</v>
      </c>
      <c r="C1496" s="5" t="str">
        <f t="shared" si="483"/>
        <v>E</v>
      </c>
      <c r="D1496" s="5" t="str">
        <f t="shared" si="484"/>
        <v>11</v>
      </c>
      <c r="E1496" s="5" t="str">
        <f t="shared" si="485"/>
        <v>63--</v>
      </c>
      <c r="F1496" s="5" t="str">
        <f>VLOOKUP(E1496,Vlookups!K:M,3,FALSE)</f>
        <v>Op Exp</v>
      </c>
      <c r="G1496" s="5" t="str">
        <f t="shared" si="486"/>
        <v>6399</v>
      </c>
      <c r="H1496" s="5" t="str">
        <f t="shared" si="487"/>
        <v>GENERAL SUPPLIES</v>
      </c>
      <c r="I1496" s="5" t="str">
        <f t="shared" si="488"/>
        <v>026</v>
      </c>
      <c r="J1496" s="5" t="str">
        <f>VLOOKUP(I1496,Vlookups!A:D,2,FALSE)</f>
        <v>WM LAKES MIDDLE SCHOOL</v>
      </c>
      <c r="K1496" s="5" t="str">
        <f>VLOOKUP(I1496,Vlookups!A:D,3,FALSE)</f>
        <v>WINDMILL LAKES K8</v>
      </c>
      <c r="L1496" s="5" t="str">
        <f t="shared" si="489"/>
        <v>11</v>
      </c>
      <c r="M1496" s="5" t="str">
        <f t="shared" si="490"/>
        <v>939</v>
      </c>
      <c r="N1496" s="5" t="str">
        <f>VLOOKUP(M1496,Vlookups!G:I,2,FALSE)</f>
        <v>INSTRUCTIONAL MATERIALS</v>
      </c>
      <c r="O1496" s="5" t="str">
        <f>VLOOKUP(M1496,Vlookups!G:I,3,FALSE)</f>
        <v>DSASS</v>
      </c>
      <c r="P1496" s="6">
        <f t="shared" si="491"/>
        <v>25000</v>
      </c>
      <c r="Q1496" s="6">
        <f t="shared" si="492"/>
        <v>0</v>
      </c>
      <c r="R1496" s="6">
        <f t="shared" si="493"/>
        <v>795.1</v>
      </c>
      <c r="S1496" s="6">
        <f t="shared" si="494"/>
        <v>1580</v>
      </c>
      <c r="T1496" s="6">
        <f t="shared" si="495"/>
        <v>-23420</v>
      </c>
      <c r="U1496" t="s">
        <v>1539</v>
      </c>
      <c r="V1496" t="s">
        <v>54</v>
      </c>
      <c r="W1496" s="2">
        <v>25000</v>
      </c>
      <c r="X1496" s="2">
        <v>0</v>
      </c>
      <c r="Y1496" s="2">
        <v>795.1</v>
      </c>
      <c r="Z1496" s="2">
        <v>24204.9</v>
      </c>
      <c r="AA1496" s="2">
        <v>1580</v>
      </c>
      <c r="AB1496" s="3">
        <v>-23420</v>
      </c>
    </row>
    <row r="1497" spans="1:28">
      <c r="A1497" s="5" t="str">
        <f t="shared" si="482"/>
        <v>420</v>
      </c>
      <c r="B1497" s="5" t="str">
        <f>VLOOKUP(A1497,Vlookups!O:P,2,FALSE)</f>
        <v>LOCAL</v>
      </c>
      <c r="C1497" s="5" t="str">
        <f t="shared" si="483"/>
        <v>E</v>
      </c>
      <c r="D1497" s="5" t="str">
        <f t="shared" si="484"/>
        <v>11</v>
      </c>
      <c r="E1497" s="5" t="str">
        <f t="shared" si="485"/>
        <v>63--</v>
      </c>
      <c r="F1497" s="5" t="str">
        <f>VLOOKUP(E1497,Vlookups!K:M,3,FALSE)</f>
        <v>Op Exp</v>
      </c>
      <c r="G1497" s="5" t="str">
        <f t="shared" si="486"/>
        <v>6399</v>
      </c>
      <c r="H1497" s="5" t="str">
        <f t="shared" si="487"/>
        <v>GENERAL SUPPLIES</v>
      </c>
      <c r="I1497" s="5" t="str">
        <f t="shared" si="488"/>
        <v>026</v>
      </c>
      <c r="J1497" s="5" t="str">
        <f>VLOOKUP(I1497,Vlookups!A:D,2,FALSE)</f>
        <v>WM LAKES MIDDLE SCHOOL</v>
      </c>
      <c r="K1497" s="5" t="str">
        <f>VLOOKUP(I1497,Vlookups!A:D,3,FALSE)</f>
        <v>WINDMILL LAKES K8</v>
      </c>
      <c r="L1497" s="5" t="str">
        <f t="shared" si="489"/>
        <v>23</v>
      </c>
      <c r="M1497" s="5" t="str">
        <f t="shared" si="490"/>
        <v>850</v>
      </c>
      <c r="N1497" s="5" t="str">
        <f>VLOOKUP(M1497,Vlookups!G:I,2,FALSE)</f>
        <v>DEPUTY SUPT ACADEMICS/STU SERV</v>
      </c>
      <c r="O1497" s="5" t="str">
        <f>VLOOKUP(M1497,Vlookups!G:I,3,FALSE)</f>
        <v>DSASS</v>
      </c>
      <c r="P1497" s="6">
        <f t="shared" si="491"/>
        <v>0</v>
      </c>
      <c r="Q1497" s="6">
        <f t="shared" si="492"/>
        <v>0</v>
      </c>
      <c r="R1497" s="6">
        <f t="shared" si="493"/>
        <v>0</v>
      </c>
      <c r="S1497" s="6">
        <f t="shared" si="494"/>
        <v>800</v>
      </c>
      <c r="T1497" s="6">
        <f t="shared" si="495"/>
        <v>800</v>
      </c>
      <c r="U1497" t="s">
        <v>1540</v>
      </c>
      <c r="V1497" t="s">
        <v>54</v>
      </c>
      <c r="W1497" s="2">
        <v>0</v>
      </c>
      <c r="X1497" s="2">
        <v>0</v>
      </c>
      <c r="Y1497" s="2">
        <v>0</v>
      </c>
      <c r="Z1497" s="2">
        <v>0</v>
      </c>
      <c r="AA1497" s="2">
        <v>800</v>
      </c>
      <c r="AB1497" s="2">
        <v>800</v>
      </c>
    </row>
    <row r="1498" spans="1:28">
      <c r="A1498" s="5" t="str">
        <f t="shared" si="482"/>
        <v>420</v>
      </c>
      <c r="B1498" s="5" t="str">
        <f>VLOOKUP(A1498,Vlookups!O:P,2,FALSE)</f>
        <v>LOCAL</v>
      </c>
      <c r="C1498" s="5" t="str">
        <f t="shared" si="483"/>
        <v>E</v>
      </c>
      <c r="D1498" s="5" t="str">
        <f t="shared" si="484"/>
        <v>11</v>
      </c>
      <c r="E1498" s="5" t="str">
        <f t="shared" si="485"/>
        <v>63--</v>
      </c>
      <c r="F1498" s="5" t="str">
        <f>VLOOKUP(E1498,Vlookups!K:M,3,FALSE)</f>
        <v>Op Exp</v>
      </c>
      <c r="G1498" s="5" t="str">
        <f t="shared" si="486"/>
        <v>6399</v>
      </c>
      <c r="H1498" s="5" t="str">
        <f t="shared" si="487"/>
        <v>GENERAL SUPPLIES</v>
      </c>
      <c r="I1498" s="5" t="str">
        <f t="shared" si="488"/>
        <v>027</v>
      </c>
      <c r="J1498" s="5" t="str">
        <f>VLOOKUP(I1498,Vlookups!A:D,2,FALSE)</f>
        <v>HOUSTON OREM ELEMENTARY</v>
      </c>
      <c r="K1498" s="5" t="str">
        <f>VLOOKUP(I1498,Vlookups!A:D,3,FALSE)</f>
        <v>OREM K8</v>
      </c>
      <c r="L1498" s="5" t="str">
        <f t="shared" si="489"/>
        <v>11</v>
      </c>
      <c r="M1498" s="5" t="str">
        <f t="shared" si="490"/>
        <v>850</v>
      </c>
      <c r="N1498" s="5" t="str">
        <f>VLOOKUP(M1498,Vlookups!G:I,2,FALSE)</f>
        <v>DEPUTY SUPT ACADEMICS/STU SERV</v>
      </c>
      <c r="O1498" s="5" t="str">
        <f>VLOOKUP(M1498,Vlookups!G:I,3,FALSE)</f>
        <v>DSASS</v>
      </c>
      <c r="P1498" s="6">
        <f t="shared" si="491"/>
        <v>855.84</v>
      </c>
      <c r="Q1498" s="6">
        <f t="shared" si="492"/>
        <v>0</v>
      </c>
      <c r="R1498" s="6">
        <f t="shared" si="493"/>
        <v>855.84</v>
      </c>
      <c r="S1498" s="6">
        <f t="shared" si="494"/>
        <v>0</v>
      </c>
      <c r="T1498" s="6">
        <f t="shared" si="495"/>
        <v>-855.84</v>
      </c>
      <c r="U1498" t="s">
        <v>1541</v>
      </c>
      <c r="V1498" t="s">
        <v>54</v>
      </c>
      <c r="W1498" s="2">
        <v>855.84</v>
      </c>
      <c r="X1498" s="2">
        <v>0</v>
      </c>
      <c r="Y1498" s="2">
        <v>855.84</v>
      </c>
      <c r="Z1498" s="2">
        <v>0</v>
      </c>
      <c r="AA1498" s="2">
        <v>0</v>
      </c>
      <c r="AB1498" s="3">
        <v>-855.84</v>
      </c>
    </row>
    <row r="1499" spans="1:28">
      <c r="A1499" s="5" t="str">
        <f t="shared" si="482"/>
        <v>420</v>
      </c>
      <c r="B1499" s="5" t="str">
        <f>VLOOKUP(A1499,Vlookups!O:P,2,FALSE)</f>
        <v>LOCAL</v>
      </c>
      <c r="C1499" s="5" t="str">
        <f t="shared" si="483"/>
        <v>E</v>
      </c>
      <c r="D1499" s="5" t="str">
        <f t="shared" si="484"/>
        <v>11</v>
      </c>
      <c r="E1499" s="5" t="str">
        <f t="shared" si="485"/>
        <v>63--</v>
      </c>
      <c r="F1499" s="5" t="str">
        <f>VLOOKUP(E1499,Vlookups!K:M,3,FALSE)</f>
        <v>Op Exp</v>
      </c>
      <c r="G1499" s="5" t="str">
        <f t="shared" si="486"/>
        <v>6399</v>
      </c>
      <c r="H1499" s="5" t="str">
        <f t="shared" si="487"/>
        <v>GENERAL SUPPLIES</v>
      </c>
      <c r="I1499" s="5" t="str">
        <f t="shared" si="488"/>
        <v>027</v>
      </c>
      <c r="J1499" s="5" t="str">
        <f>VLOOKUP(I1499,Vlookups!A:D,2,FALSE)</f>
        <v>HOUSTON OREM ELEMENTARY</v>
      </c>
      <c r="K1499" s="5" t="str">
        <f>VLOOKUP(I1499,Vlookups!A:D,3,FALSE)</f>
        <v>OREM K8</v>
      </c>
      <c r="L1499" s="5" t="str">
        <f t="shared" si="489"/>
        <v>11</v>
      </c>
      <c r="M1499" s="5" t="str">
        <f t="shared" si="490"/>
        <v>858</v>
      </c>
      <c r="N1499" s="5" t="str">
        <f>VLOOKUP(M1499,Vlookups!G:I,2,FALSE)</f>
        <v>FINE ARTS</v>
      </c>
      <c r="O1499" s="5" t="str">
        <f>VLOOKUP(M1499,Vlookups!G:I,3,FALSE)</f>
        <v>DSASS</v>
      </c>
      <c r="P1499" s="6">
        <f t="shared" si="491"/>
        <v>2750</v>
      </c>
      <c r="Q1499" s="6">
        <f t="shared" si="492"/>
        <v>0</v>
      </c>
      <c r="R1499" s="6">
        <f t="shared" si="493"/>
        <v>2790.44</v>
      </c>
      <c r="S1499" s="6">
        <f t="shared" si="494"/>
        <v>2200</v>
      </c>
      <c r="T1499" s="6">
        <f t="shared" si="495"/>
        <v>-550</v>
      </c>
      <c r="U1499" t="s">
        <v>1542</v>
      </c>
      <c r="V1499" t="s">
        <v>54</v>
      </c>
      <c r="W1499" s="2">
        <v>2750</v>
      </c>
      <c r="X1499" s="2">
        <v>0</v>
      </c>
      <c r="Y1499" s="2">
        <v>2790.44</v>
      </c>
      <c r="Z1499" s="3">
        <v>-40.44</v>
      </c>
      <c r="AA1499" s="2">
        <v>2200</v>
      </c>
      <c r="AB1499" s="3">
        <v>-550</v>
      </c>
    </row>
    <row r="1500" spans="1:28">
      <c r="A1500" s="5" t="str">
        <f t="shared" si="482"/>
        <v>420</v>
      </c>
      <c r="B1500" s="5" t="str">
        <f>VLOOKUP(A1500,Vlookups!O:P,2,FALSE)</f>
        <v>LOCAL</v>
      </c>
      <c r="C1500" s="5" t="str">
        <f t="shared" si="483"/>
        <v>E</v>
      </c>
      <c r="D1500" s="5" t="str">
        <f t="shared" si="484"/>
        <v>11</v>
      </c>
      <c r="E1500" s="5" t="str">
        <f t="shared" si="485"/>
        <v>63--</v>
      </c>
      <c r="F1500" s="5" t="str">
        <f>VLOOKUP(E1500,Vlookups!K:M,3,FALSE)</f>
        <v>Op Exp</v>
      </c>
      <c r="G1500" s="5" t="str">
        <f t="shared" si="486"/>
        <v>6399</v>
      </c>
      <c r="H1500" s="5" t="str">
        <f t="shared" si="487"/>
        <v>GENERAL SUPPLIES</v>
      </c>
      <c r="I1500" s="5" t="str">
        <f t="shared" si="488"/>
        <v>027</v>
      </c>
      <c r="J1500" s="5" t="str">
        <f>VLOOKUP(I1500,Vlookups!A:D,2,FALSE)</f>
        <v>HOUSTON OREM ELEMENTARY</v>
      </c>
      <c r="K1500" s="5" t="str">
        <f>VLOOKUP(I1500,Vlookups!A:D,3,FALSE)</f>
        <v>OREM K8</v>
      </c>
      <c r="L1500" s="5" t="str">
        <f t="shared" si="489"/>
        <v>11</v>
      </c>
      <c r="M1500" s="5" t="str">
        <f t="shared" si="490"/>
        <v>880</v>
      </c>
      <c r="N1500" s="5" t="str">
        <f>VLOOKUP(M1500,Vlookups!G:I,2,FALSE)</f>
        <v>TECHNOLOGY</v>
      </c>
      <c r="O1500" s="5" t="str">
        <f>VLOOKUP(M1500,Vlookups!G:I,3,FALSE)</f>
        <v>CIO</v>
      </c>
      <c r="P1500" s="6">
        <f t="shared" si="491"/>
        <v>146.72999999999999</v>
      </c>
      <c r="Q1500" s="6">
        <f t="shared" si="492"/>
        <v>146.72999999999999</v>
      </c>
      <c r="R1500" s="6">
        <f t="shared" si="493"/>
        <v>0</v>
      </c>
      <c r="S1500" s="6">
        <f t="shared" si="494"/>
        <v>0</v>
      </c>
      <c r="T1500" s="6">
        <f t="shared" si="495"/>
        <v>-146.72999999999999</v>
      </c>
      <c r="U1500" t="s">
        <v>1543</v>
      </c>
      <c r="V1500" t="s">
        <v>54</v>
      </c>
      <c r="W1500" s="2">
        <v>146.72999999999999</v>
      </c>
      <c r="X1500" s="2">
        <v>146.72999999999999</v>
      </c>
      <c r="Y1500" s="2">
        <v>0</v>
      </c>
      <c r="Z1500" s="2">
        <v>0</v>
      </c>
      <c r="AA1500" s="2">
        <v>0</v>
      </c>
      <c r="AB1500" s="3">
        <v>-146.72999999999999</v>
      </c>
    </row>
    <row r="1501" spans="1:28">
      <c r="A1501" s="5" t="str">
        <f t="shared" si="482"/>
        <v>420</v>
      </c>
      <c r="B1501" s="5" t="str">
        <f>VLOOKUP(A1501,Vlookups!O:P,2,FALSE)</f>
        <v>LOCAL</v>
      </c>
      <c r="C1501" s="5" t="str">
        <f t="shared" si="483"/>
        <v>E</v>
      </c>
      <c r="D1501" s="5" t="str">
        <f t="shared" si="484"/>
        <v>11</v>
      </c>
      <c r="E1501" s="5" t="str">
        <f t="shared" si="485"/>
        <v>63--</v>
      </c>
      <c r="F1501" s="5" t="str">
        <f>VLOOKUP(E1501,Vlookups!K:M,3,FALSE)</f>
        <v>Op Exp</v>
      </c>
      <c r="G1501" s="5" t="str">
        <f t="shared" si="486"/>
        <v>6399</v>
      </c>
      <c r="H1501" s="5" t="str">
        <f t="shared" si="487"/>
        <v>GENERAL SUPPLIES</v>
      </c>
      <c r="I1501" s="5" t="str">
        <f t="shared" si="488"/>
        <v>027</v>
      </c>
      <c r="J1501" s="5" t="str">
        <f>VLOOKUP(I1501,Vlookups!A:D,2,FALSE)</f>
        <v>HOUSTON OREM ELEMENTARY</v>
      </c>
      <c r="K1501" s="5" t="str">
        <f>VLOOKUP(I1501,Vlookups!A:D,3,FALSE)</f>
        <v>OREM K8</v>
      </c>
      <c r="L1501" s="5" t="str">
        <f t="shared" si="489"/>
        <v>11</v>
      </c>
      <c r="M1501" s="5" t="str">
        <f t="shared" si="490"/>
        <v>920</v>
      </c>
      <c r="N1501" s="5" t="str">
        <f>VLOOKUP(M1501,Vlookups!G:I,2,FALSE)</f>
        <v>ATHLETICS</v>
      </c>
      <c r="O1501" s="5" t="str">
        <f>VLOOKUP(M1501,Vlookups!G:I,3,FALSE)</f>
        <v>CSL</v>
      </c>
      <c r="P1501" s="6">
        <f t="shared" si="491"/>
        <v>3777.8</v>
      </c>
      <c r="Q1501" s="6">
        <f t="shared" si="492"/>
        <v>0</v>
      </c>
      <c r="R1501" s="6">
        <f t="shared" si="493"/>
        <v>3777.77</v>
      </c>
      <c r="S1501" s="6">
        <f t="shared" si="494"/>
        <v>0</v>
      </c>
      <c r="T1501" s="6">
        <f t="shared" si="495"/>
        <v>-3777.8</v>
      </c>
      <c r="U1501" t="s">
        <v>1544</v>
      </c>
      <c r="V1501" t="s">
        <v>54</v>
      </c>
      <c r="W1501" s="2">
        <v>3777.8</v>
      </c>
      <c r="X1501" s="2">
        <v>0</v>
      </c>
      <c r="Y1501" s="2">
        <v>3777.77</v>
      </c>
      <c r="Z1501" s="2">
        <v>0.03</v>
      </c>
      <c r="AA1501" s="2">
        <v>0</v>
      </c>
      <c r="AB1501" s="3">
        <v>-3777.8</v>
      </c>
    </row>
    <row r="1502" spans="1:28">
      <c r="A1502" s="5" t="str">
        <f t="shared" si="482"/>
        <v>420</v>
      </c>
      <c r="B1502" s="5" t="str">
        <f>VLOOKUP(A1502,Vlookups!O:P,2,FALSE)</f>
        <v>LOCAL</v>
      </c>
      <c r="C1502" s="5" t="str">
        <f t="shared" si="483"/>
        <v>E</v>
      </c>
      <c r="D1502" s="5" t="str">
        <f t="shared" si="484"/>
        <v>11</v>
      </c>
      <c r="E1502" s="5" t="str">
        <f t="shared" si="485"/>
        <v>63--</v>
      </c>
      <c r="F1502" s="5" t="str">
        <f>VLOOKUP(E1502,Vlookups!K:M,3,FALSE)</f>
        <v>Op Exp</v>
      </c>
      <c r="G1502" s="5" t="str">
        <f t="shared" si="486"/>
        <v>6399</v>
      </c>
      <c r="H1502" s="5" t="str">
        <f t="shared" si="487"/>
        <v>GENERAL SUPPLIES</v>
      </c>
      <c r="I1502" s="5" t="str">
        <f t="shared" si="488"/>
        <v>027</v>
      </c>
      <c r="J1502" s="5" t="str">
        <f>VLOOKUP(I1502,Vlookups!A:D,2,FALSE)</f>
        <v>HOUSTON OREM ELEMENTARY</v>
      </c>
      <c r="K1502" s="5" t="str">
        <f>VLOOKUP(I1502,Vlookups!A:D,3,FALSE)</f>
        <v>OREM K8</v>
      </c>
      <c r="L1502" s="5" t="str">
        <f t="shared" si="489"/>
        <v>11</v>
      </c>
      <c r="M1502" s="5" t="str">
        <f t="shared" si="490"/>
        <v>939</v>
      </c>
      <c r="N1502" s="5" t="str">
        <f>VLOOKUP(M1502,Vlookups!G:I,2,FALSE)</f>
        <v>INSTRUCTIONAL MATERIALS</v>
      </c>
      <c r="O1502" s="5" t="str">
        <f>VLOOKUP(M1502,Vlookups!G:I,3,FALSE)</f>
        <v>DSASS</v>
      </c>
      <c r="P1502" s="6">
        <f t="shared" si="491"/>
        <v>3337.5</v>
      </c>
      <c r="Q1502" s="6">
        <f t="shared" si="492"/>
        <v>920.71</v>
      </c>
      <c r="R1502" s="6">
        <f t="shared" si="493"/>
        <v>2416.79</v>
      </c>
      <c r="S1502" s="6">
        <f t="shared" si="494"/>
        <v>1400</v>
      </c>
      <c r="T1502" s="6">
        <f t="shared" si="495"/>
        <v>-1937.5</v>
      </c>
      <c r="U1502" t="s">
        <v>1545</v>
      </c>
      <c r="V1502" t="s">
        <v>54</v>
      </c>
      <c r="W1502" s="2">
        <v>3337.5</v>
      </c>
      <c r="X1502" s="2">
        <v>920.71</v>
      </c>
      <c r="Y1502" s="2">
        <v>2416.79</v>
      </c>
      <c r="Z1502" s="2">
        <v>0</v>
      </c>
      <c r="AA1502" s="2">
        <v>1400</v>
      </c>
      <c r="AB1502" s="3">
        <v>-1937.5</v>
      </c>
    </row>
    <row r="1503" spans="1:28">
      <c r="A1503" s="5" t="str">
        <f t="shared" si="482"/>
        <v>420</v>
      </c>
      <c r="B1503" s="5" t="str">
        <f>VLOOKUP(A1503,Vlookups!O:P,2,FALSE)</f>
        <v>LOCAL</v>
      </c>
      <c r="C1503" s="5" t="str">
        <f t="shared" si="483"/>
        <v>E</v>
      </c>
      <c r="D1503" s="5" t="str">
        <f t="shared" si="484"/>
        <v>11</v>
      </c>
      <c r="E1503" s="5" t="str">
        <f t="shared" si="485"/>
        <v>63--</v>
      </c>
      <c r="F1503" s="5" t="str">
        <f>VLOOKUP(E1503,Vlookups!K:M,3,FALSE)</f>
        <v>Op Exp</v>
      </c>
      <c r="G1503" s="5" t="str">
        <f t="shared" si="486"/>
        <v>6399</v>
      </c>
      <c r="H1503" s="5" t="str">
        <f t="shared" si="487"/>
        <v>GENERAL SUPPLIES</v>
      </c>
      <c r="I1503" s="5" t="str">
        <f t="shared" si="488"/>
        <v>027</v>
      </c>
      <c r="J1503" s="5" t="str">
        <f>VLOOKUP(I1503,Vlookups!A:D,2,FALSE)</f>
        <v>HOUSTON OREM ELEMENTARY</v>
      </c>
      <c r="K1503" s="5" t="str">
        <f>VLOOKUP(I1503,Vlookups!A:D,3,FALSE)</f>
        <v>OREM K8</v>
      </c>
      <c r="L1503" s="5" t="str">
        <f t="shared" si="489"/>
        <v>21</v>
      </c>
      <c r="M1503" s="5" t="str">
        <f t="shared" si="490"/>
        <v>939</v>
      </c>
      <c r="N1503" s="5" t="str">
        <f>VLOOKUP(M1503,Vlookups!G:I,2,FALSE)</f>
        <v>INSTRUCTIONAL MATERIALS</v>
      </c>
      <c r="O1503" s="5" t="str">
        <f>VLOOKUP(M1503,Vlookups!G:I,3,FALSE)</f>
        <v>DSASS</v>
      </c>
      <c r="P1503" s="6">
        <f t="shared" si="491"/>
        <v>173.09</v>
      </c>
      <c r="Q1503" s="6">
        <f t="shared" si="492"/>
        <v>0</v>
      </c>
      <c r="R1503" s="6">
        <f t="shared" si="493"/>
        <v>173.09</v>
      </c>
      <c r="S1503" s="6">
        <f t="shared" si="494"/>
        <v>0</v>
      </c>
      <c r="T1503" s="6">
        <f t="shared" si="495"/>
        <v>-173.09</v>
      </c>
      <c r="U1503" t="s">
        <v>1546</v>
      </c>
      <c r="V1503" t="s">
        <v>54</v>
      </c>
      <c r="W1503" s="2">
        <v>173.09</v>
      </c>
      <c r="X1503" s="2">
        <v>0</v>
      </c>
      <c r="Y1503" s="2">
        <v>173.09</v>
      </c>
      <c r="Z1503" s="2">
        <v>0</v>
      </c>
      <c r="AA1503" s="2">
        <v>0</v>
      </c>
      <c r="AB1503" s="3">
        <v>-173.09</v>
      </c>
    </row>
    <row r="1504" spans="1:28">
      <c r="A1504" s="5" t="str">
        <f t="shared" si="482"/>
        <v>420</v>
      </c>
      <c r="B1504" s="5" t="str">
        <f>VLOOKUP(A1504,Vlookups!O:P,2,FALSE)</f>
        <v>LOCAL</v>
      </c>
      <c r="C1504" s="5" t="str">
        <f t="shared" si="483"/>
        <v>E</v>
      </c>
      <c r="D1504" s="5" t="str">
        <f t="shared" si="484"/>
        <v>11</v>
      </c>
      <c r="E1504" s="5" t="str">
        <f t="shared" si="485"/>
        <v>63--</v>
      </c>
      <c r="F1504" s="5" t="str">
        <f>VLOOKUP(E1504,Vlookups!K:M,3,FALSE)</f>
        <v>Op Exp</v>
      </c>
      <c r="G1504" s="5" t="str">
        <f t="shared" si="486"/>
        <v>6399</v>
      </c>
      <c r="H1504" s="5" t="str">
        <f t="shared" si="487"/>
        <v>GENERAL SUPPLIES</v>
      </c>
      <c r="I1504" s="5" t="str">
        <f t="shared" si="488"/>
        <v>027</v>
      </c>
      <c r="J1504" s="5" t="str">
        <f>VLOOKUP(I1504,Vlookups!A:D,2,FALSE)</f>
        <v>HOUSTON OREM ELEMENTARY</v>
      </c>
      <c r="K1504" s="5" t="str">
        <f>VLOOKUP(I1504,Vlookups!A:D,3,FALSE)</f>
        <v>OREM K8</v>
      </c>
      <c r="L1504" s="5" t="str">
        <f t="shared" si="489"/>
        <v>23</v>
      </c>
      <c r="M1504" s="5" t="str">
        <f t="shared" si="490"/>
        <v>850</v>
      </c>
      <c r="N1504" s="5" t="str">
        <f>VLOOKUP(M1504,Vlookups!G:I,2,FALSE)</f>
        <v>DEPUTY SUPT ACADEMICS/STU SERV</v>
      </c>
      <c r="O1504" s="5" t="str">
        <f>VLOOKUP(M1504,Vlookups!G:I,3,FALSE)</f>
        <v>DSASS</v>
      </c>
      <c r="P1504" s="6">
        <f t="shared" si="491"/>
        <v>0</v>
      </c>
      <c r="Q1504" s="6">
        <f t="shared" si="492"/>
        <v>0</v>
      </c>
      <c r="R1504" s="6">
        <f t="shared" si="493"/>
        <v>0</v>
      </c>
      <c r="S1504" s="6">
        <f t="shared" si="494"/>
        <v>800</v>
      </c>
      <c r="T1504" s="6">
        <f t="shared" si="495"/>
        <v>800</v>
      </c>
      <c r="U1504" t="s">
        <v>1547</v>
      </c>
      <c r="V1504" t="s">
        <v>54</v>
      </c>
      <c r="W1504" s="2">
        <v>0</v>
      </c>
      <c r="X1504" s="2">
        <v>0</v>
      </c>
      <c r="Y1504" s="2">
        <v>0</v>
      </c>
      <c r="Z1504" s="2">
        <v>0</v>
      </c>
      <c r="AA1504" s="2">
        <v>800</v>
      </c>
      <c r="AB1504" s="2">
        <v>800</v>
      </c>
    </row>
    <row r="1505" spans="1:28">
      <c r="A1505" s="5" t="str">
        <f t="shared" si="482"/>
        <v>420</v>
      </c>
      <c r="B1505" s="5" t="str">
        <f>VLOOKUP(A1505,Vlookups!O:P,2,FALSE)</f>
        <v>LOCAL</v>
      </c>
      <c r="C1505" s="5" t="str">
        <f t="shared" si="483"/>
        <v>E</v>
      </c>
      <c r="D1505" s="5" t="str">
        <f t="shared" si="484"/>
        <v>11</v>
      </c>
      <c r="E1505" s="5" t="str">
        <f t="shared" si="485"/>
        <v>63--</v>
      </c>
      <c r="F1505" s="5" t="str">
        <f>VLOOKUP(E1505,Vlookups!K:M,3,FALSE)</f>
        <v>Op Exp</v>
      </c>
      <c r="G1505" s="5" t="str">
        <f t="shared" si="486"/>
        <v>6399</v>
      </c>
      <c r="H1505" s="5" t="str">
        <f t="shared" si="487"/>
        <v>GENERAL SUPPLIES</v>
      </c>
      <c r="I1505" s="5" t="str">
        <f t="shared" si="488"/>
        <v>028</v>
      </c>
      <c r="J1505" s="5" t="str">
        <f>VLOOKUP(I1505,Vlookups!A:D,2,FALSE)</f>
        <v>HOUSTON OREM MIDDLE SCHOOL</v>
      </c>
      <c r="K1505" s="5" t="str">
        <f>VLOOKUP(I1505,Vlookups!A:D,3,FALSE)</f>
        <v>OREM K8</v>
      </c>
      <c r="L1505" s="5" t="str">
        <f t="shared" si="489"/>
        <v>11</v>
      </c>
      <c r="M1505" s="5" t="str">
        <f t="shared" si="490"/>
        <v>850</v>
      </c>
      <c r="N1505" s="5" t="str">
        <f>VLOOKUP(M1505,Vlookups!G:I,2,FALSE)</f>
        <v>DEPUTY SUPT ACADEMICS/STU SERV</v>
      </c>
      <c r="O1505" s="5" t="str">
        <f>VLOOKUP(M1505,Vlookups!G:I,3,FALSE)</f>
        <v>DSASS</v>
      </c>
      <c r="P1505" s="6">
        <f t="shared" si="491"/>
        <v>307.08999999999997</v>
      </c>
      <c r="Q1505" s="6">
        <f t="shared" si="492"/>
        <v>0</v>
      </c>
      <c r="R1505" s="6">
        <f t="shared" si="493"/>
        <v>307.08999999999997</v>
      </c>
      <c r="S1505" s="6">
        <f t="shared" si="494"/>
        <v>0</v>
      </c>
      <c r="T1505" s="6">
        <f t="shared" si="495"/>
        <v>-307.08999999999997</v>
      </c>
      <c r="U1505" t="s">
        <v>1548</v>
      </c>
      <c r="V1505" t="s">
        <v>54</v>
      </c>
      <c r="W1505" s="2">
        <v>307.08999999999997</v>
      </c>
      <c r="X1505" s="2">
        <v>0</v>
      </c>
      <c r="Y1505" s="2">
        <v>307.08999999999997</v>
      </c>
      <c r="Z1505" s="2">
        <v>0</v>
      </c>
      <c r="AA1505" s="2">
        <v>0</v>
      </c>
      <c r="AB1505" s="3">
        <v>-307.08999999999997</v>
      </c>
    </row>
    <row r="1506" spans="1:28">
      <c r="A1506" s="5" t="str">
        <f t="shared" si="482"/>
        <v>420</v>
      </c>
      <c r="B1506" s="5" t="str">
        <f>VLOOKUP(A1506,Vlookups!O:P,2,FALSE)</f>
        <v>LOCAL</v>
      </c>
      <c r="C1506" s="5" t="str">
        <f t="shared" si="483"/>
        <v>E</v>
      </c>
      <c r="D1506" s="5" t="str">
        <f t="shared" si="484"/>
        <v>11</v>
      </c>
      <c r="E1506" s="5" t="str">
        <f t="shared" si="485"/>
        <v>63--</v>
      </c>
      <c r="F1506" s="5" t="str">
        <f>VLOOKUP(E1506,Vlookups!K:M,3,FALSE)</f>
        <v>Op Exp</v>
      </c>
      <c r="G1506" s="5" t="str">
        <f t="shared" si="486"/>
        <v>6399</v>
      </c>
      <c r="H1506" s="5" t="str">
        <f t="shared" si="487"/>
        <v>GENERAL SUPPLIES</v>
      </c>
      <c r="I1506" s="5" t="str">
        <f t="shared" si="488"/>
        <v>028</v>
      </c>
      <c r="J1506" s="5" t="str">
        <f>VLOOKUP(I1506,Vlookups!A:D,2,FALSE)</f>
        <v>HOUSTON OREM MIDDLE SCHOOL</v>
      </c>
      <c r="K1506" s="5" t="str">
        <f>VLOOKUP(I1506,Vlookups!A:D,3,FALSE)</f>
        <v>OREM K8</v>
      </c>
      <c r="L1506" s="5" t="str">
        <f t="shared" si="489"/>
        <v>11</v>
      </c>
      <c r="M1506" s="5" t="str">
        <f t="shared" si="490"/>
        <v>858</v>
      </c>
      <c r="N1506" s="5" t="str">
        <f>VLOOKUP(M1506,Vlookups!G:I,2,FALSE)</f>
        <v>FINE ARTS</v>
      </c>
      <c r="O1506" s="5" t="str">
        <f>VLOOKUP(M1506,Vlookups!G:I,3,FALSE)</f>
        <v>DSASS</v>
      </c>
      <c r="P1506" s="6">
        <f t="shared" si="491"/>
        <v>6376.58</v>
      </c>
      <c r="Q1506" s="6">
        <f t="shared" si="492"/>
        <v>0</v>
      </c>
      <c r="R1506" s="6">
        <f t="shared" si="493"/>
        <v>3595.17</v>
      </c>
      <c r="S1506" s="6">
        <f t="shared" si="494"/>
        <v>4400</v>
      </c>
      <c r="T1506" s="6">
        <f t="shared" si="495"/>
        <v>-1976.58</v>
      </c>
      <c r="U1506" t="s">
        <v>1549</v>
      </c>
      <c r="V1506" t="s">
        <v>54</v>
      </c>
      <c r="W1506" s="2">
        <v>6376.58</v>
      </c>
      <c r="X1506" s="2">
        <v>0</v>
      </c>
      <c r="Y1506" s="2">
        <v>3595.17</v>
      </c>
      <c r="Z1506" s="2">
        <v>2338.31</v>
      </c>
      <c r="AA1506" s="2">
        <v>4400</v>
      </c>
      <c r="AB1506" s="3">
        <v>-1976.58</v>
      </c>
    </row>
    <row r="1507" spans="1:28">
      <c r="A1507" s="5" t="str">
        <f t="shared" si="482"/>
        <v>420</v>
      </c>
      <c r="B1507" s="5" t="str">
        <f>VLOOKUP(A1507,Vlookups!O:P,2,FALSE)</f>
        <v>LOCAL</v>
      </c>
      <c r="C1507" s="5" t="str">
        <f t="shared" si="483"/>
        <v>E</v>
      </c>
      <c r="D1507" s="5" t="str">
        <f t="shared" si="484"/>
        <v>11</v>
      </c>
      <c r="E1507" s="5" t="str">
        <f t="shared" si="485"/>
        <v>63--</v>
      </c>
      <c r="F1507" s="5" t="str">
        <f>VLOOKUP(E1507,Vlookups!K:M,3,FALSE)</f>
        <v>Op Exp</v>
      </c>
      <c r="G1507" s="5" t="str">
        <f t="shared" si="486"/>
        <v>6399</v>
      </c>
      <c r="H1507" s="5" t="str">
        <f t="shared" si="487"/>
        <v>GENERAL SUPPLIES</v>
      </c>
      <c r="I1507" s="5" t="str">
        <f t="shared" si="488"/>
        <v>028</v>
      </c>
      <c r="J1507" s="5" t="str">
        <f>VLOOKUP(I1507,Vlookups!A:D,2,FALSE)</f>
        <v>HOUSTON OREM MIDDLE SCHOOL</v>
      </c>
      <c r="K1507" s="5" t="str">
        <f>VLOOKUP(I1507,Vlookups!A:D,3,FALSE)</f>
        <v>OREM K8</v>
      </c>
      <c r="L1507" s="5" t="str">
        <f t="shared" si="489"/>
        <v>11</v>
      </c>
      <c r="M1507" s="5" t="str">
        <f t="shared" si="490"/>
        <v>880</v>
      </c>
      <c r="N1507" s="5" t="str">
        <f>VLOOKUP(M1507,Vlookups!G:I,2,FALSE)</f>
        <v>TECHNOLOGY</v>
      </c>
      <c r="O1507" s="5" t="str">
        <f>VLOOKUP(M1507,Vlookups!G:I,3,FALSE)</f>
        <v>CIO</v>
      </c>
      <c r="P1507" s="6">
        <f t="shared" si="491"/>
        <v>72.27</v>
      </c>
      <c r="Q1507" s="6">
        <f t="shared" si="492"/>
        <v>72.27</v>
      </c>
      <c r="R1507" s="6">
        <f t="shared" si="493"/>
        <v>0</v>
      </c>
      <c r="S1507" s="6">
        <f t="shared" si="494"/>
        <v>0</v>
      </c>
      <c r="T1507" s="6">
        <f t="shared" si="495"/>
        <v>-72.27</v>
      </c>
      <c r="U1507" t="s">
        <v>1550</v>
      </c>
      <c r="V1507" t="s">
        <v>54</v>
      </c>
      <c r="W1507" s="2">
        <v>72.27</v>
      </c>
      <c r="X1507" s="2">
        <v>72.27</v>
      </c>
      <c r="Y1507" s="2">
        <v>0</v>
      </c>
      <c r="Z1507" s="2">
        <v>0</v>
      </c>
      <c r="AA1507" s="2">
        <v>0</v>
      </c>
      <c r="AB1507" s="3">
        <v>-72.27</v>
      </c>
    </row>
    <row r="1508" spans="1:28">
      <c r="A1508" s="5" t="str">
        <f t="shared" si="482"/>
        <v>420</v>
      </c>
      <c r="B1508" s="5" t="str">
        <f>VLOOKUP(A1508,Vlookups!O:P,2,FALSE)</f>
        <v>LOCAL</v>
      </c>
      <c r="C1508" s="5" t="str">
        <f t="shared" si="483"/>
        <v>E</v>
      </c>
      <c r="D1508" s="5" t="str">
        <f t="shared" si="484"/>
        <v>11</v>
      </c>
      <c r="E1508" s="5" t="str">
        <f t="shared" si="485"/>
        <v>63--</v>
      </c>
      <c r="F1508" s="5" t="str">
        <f>VLOOKUP(E1508,Vlookups!K:M,3,FALSE)</f>
        <v>Op Exp</v>
      </c>
      <c r="G1508" s="5" t="str">
        <f t="shared" si="486"/>
        <v>6399</v>
      </c>
      <c r="H1508" s="5" t="str">
        <f t="shared" si="487"/>
        <v>GENERAL SUPPLIES</v>
      </c>
      <c r="I1508" s="5" t="str">
        <f t="shared" si="488"/>
        <v>028</v>
      </c>
      <c r="J1508" s="5" t="str">
        <f>VLOOKUP(I1508,Vlookups!A:D,2,FALSE)</f>
        <v>HOUSTON OREM MIDDLE SCHOOL</v>
      </c>
      <c r="K1508" s="5" t="str">
        <f>VLOOKUP(I1508,Vlookups!A:D,3,FALSE)</f>
        <v>OREM K8</v>
      </c>
      <c r="L1508" s="5" t="str">
        <f t="shared" si="489"/>
        <v>11</v>
      </c>
      <c r="M1508" s="5" t="str">
        <f t="shared" si="490"/>
        <v>920</v>
      </c>
      <c r="N1508" s="5" t="str">
        <f>VLOOKUP(M1508,Vlookups!G:I,2,FALSE)</f>
        <v>ATHLETICS</v>
      </c>
      <c r="O1508" s="5" t="str">
        <f>VLOOKUP(M1508,Vlookups!G:I,3,FALSE)</f>
        <v>CSL</v>
      </c>
      <c r="P1508" s="6">
        <f t="shared" si="491"/>
        <v>3777.8</v>
      </c>
      <c r="Q1508" s="6">
        <f t="shared" si="492"/>
        <v>0</v>
      </c>
      <c r="R1508" s="6">
        <f t="shared" si="493"/>
        <v>3777.77</v>
      </c>
      <c r="S1508" s="6">
        <f t="shared" si="494"/>
        <v>0</v>
      </c>
      <c r="T1508" s="6">
        <f t="shared" si="495"/>
        <v>-3777.8</v>
      </c>
      <c r="U1508" t="s">
        <v>1551</v>
      </c>
      <c r="V1508" t="s">
        <v>54</v>
      </c>
      <c r="W1508" s="2">
        <v>3777.8</v>
      </c>
      <c r="X1508" s="2">
        <v>0</v>
      </c>
      <c r="Y1508" s="2">
        <v>3777.77</v>
      </c>
      <c r="Z1508" s="2">
        <v>0.03</v>
      </c>
      <c r="AA1508" s="2">
        <v>0</v>
      </c>
      <c r="AB1508" s="3">
        <v>-3777.8</v>
      </c>
    </row>
    <row r="1509" spans="1:28">
      <c r="A1509" s="5" t="str">
        <f t="shared" si="482"/>
        <v>420</v>
      </c>
      <c r="B1509" s="5" t="str">
        <f>VLOOKUP(A1509,Vlookups!O:P,2,FALSE)</f>
        <v>LOCAL</v>
      </c>
      <c r="C1509" s="5" t="str">
        <f t="shared" si="483"/>
        <v>E</v>
      </c>
      <c r="D1509" s="5" t="str">
        <f t="shared" si="484"/>
        <v>11</v>
      </c>
      <c r="E1509" s="5" t="str">
        <f t="shared" si="485"/>
        <v>63--</v>
      </c>
      <c r="F1509" s="5" t="str">
        <f>VLOOKUP(E1509,Vlookups!K:M,3,FALSE)</f>
        <v>Op Exp</v>
      </c>
      <c r="G1509" s="5" t="str">
        <f t="shared" si="486"/>
        <v>6399</v>
      </c>
      <c r="H1509" s="5" t="str">
        <f t="shared" si="487"/>
        <v>GENERAL SUPPLIES</v>
      </c>
      <c r="I1509" s="5" t="str">
        <f t="shared" si="488"/>
        <v>028</v>
      </c>
      <c r="J1509" s="5" t="str">
        <f>VLOOKUP(I1509,Vlookups!A:D,2,FALSE)</f>
        <v>HOUSTON OREM MIDDLE SCHOOL</v>
      </c>
      <c r="K1509" s="5" t="str">
        <f>VLOOKUP(I1509,Vlookups!A:D,3,FALSE)</f>
        <v>OREM K8</v>
      </c>
      <c r="L1509" s="5" t="str">
        <f t="shared" si="489"/>
        <v>11</v>
      </c>
      <c r="M1509" s="5" t="str">
        <f t="shared" si="490"/>
        <v>939</v>
      </c>
      <c r="N1509" s="5" t="str">
        <f>VLOOKUP(M1509,Vlookups!G:I,2,FALSE)</f>
        <v>INSTRUCTIONAL MATERIALS</v>
      </c>
      <c r="O1509" s="5" t="str">
        <f>VLOOKUP(M1509,Vlookups!G:I,3,FALSE)</f>
        <v>DSASS</v>
      </c>
      <c r="P1509" s="6">
        <f t="shared" si="491"/>
        <v>25000</v>
      </c>
      <c r="Q1509" s="6">
        <f t="shared" si="492"/>
        <v>0</v>
      </c>
      <c r="R1509" s="6">
        <f t="shared" si="493"/>
        <v>667.61</v>
      </c>
      <c r="S1509" s="6">
        <f t="shared" si="494"/>
        <v>1580</v>
      </c>
      <c r="T1509" s="6">
        <f t="shared" si="495"/>
        <v>-23420</v>
      </c>
      <c r="U1509" t="s">
        <v>1552</v>
      </c>
      <c r="V1509" t="s">
        <v>54</v>
      </c>
      <c r="W1509" s="2">
        <v>25000</v>
      </c>
      <c r="X1509" s="2">
        <v>0</v>
      </c>
      <c r="Y1509" s="2">
        <v>667.61</v>
      </c>
      <c r="Z1509" s="2">
        <v>24332.39</v>
      </c>
      <c r="AA1509" s="2">
        <v>1580</v>
      </c>
      <c r="AB1509" s="3">
        <v>-23420</v>
      </c>
    </row>
    <row r="1510" spans="1:28">
      <c r="A1510" s="5" t="str">
        <f t="shared" si="482"/>
        <v>420</v>
      </c>
      <c r="B1510" s="5" t="str">
        <f>VLOOKUP(A1510,Vlookups!O:P,2,FALSE)</f>
        <v>LOCAL</v>
      </c>
      <c r="C1510" s="5" t="str">
        <f t="shared" si="483"/>
        <v>E</v>
      </c>
      <c r="D1510" s="5" t="str">
        <f t="shared" si="484"/>
        <v>11</v>
      </c>
      <c r="E1510" s="5" t="str">
        <f t="shared" si="485"/>
        <v>63--</v>
      </c>
      <c r="F1510" s="5" t="str">
        <f>VLOOKUP(E1510,Vlookups!K:M,3,FALSE)</f>
        <v>Op Exp</v>
      </c>
      <c r="G1510" s="5" t="str">
        <f t="shared" si="486"/>
        <v>6399</v>
      </c>
      <c r="H1510" s="5" t="str">
        <f t="shared" si="487"/>
        <v>GENERAL SUPPLIES</v>
      </c>
      <c r="I1510" s="5" t="str">
        <f t="shared" si="488"/>
        <v>028</v>
      </c>
      <c r="J1510" s="5" t="str">
        <f>VLOOKUP(I1510,Vlookups!A:D,2,FALSE)</f>
        <v>HOUSTON OREM MIDDLE SCHOOL</v>
      </c>
      <c r="K1510" s="5" t="str">
        <f>VLOOKUP(I1510,Vlookups!A:D,3,FALSE)</f>
        <v>OREM K8</v>
      </c>
      <c r="L1510" s="5" t="str">
        <f t="shared" si="489"/>
        <v>23</v>
      </c>
      <c r="M1510" s="5" t="str">
        <f t="shared" si="490"/>
        <v>850</v>
      </c>
      <c r="N1510" s="5" t="str">
        <f>VLOOKUP(M1510,Vlookups!G:I,2,FALSE)</f>
        <v>DEPUTY SUPT ACADEMICS/STU SERV</v>
      </c>
      <c r="O1510" s="5" t="str">
        <f>VLOOKUP(M1510,Vlookups!G:I,3,FALSE)</f>
        <v>DSASS</v>
      </c>
      <c r="P1510" s="6">
        <f t="shared" si="491"/>
        <v>0</v>
      </c>
      <c r="Q1510" s="6">
        <f t="shared" si="492"/>
        <v>0</v>
      </c>
      <c r="R1510" s="6">
        <f t="shared" si="493"/>
        <v>0</v>
      </c>
      <c r="S1510" s="6">
        <f t="shared" si="494"/>
        <v>800</v>
      </c>
      <c r="T1510" s="6">
        <f t="shared" si="495"/>
        <v>800</v>
      </c>
      <c r="U1510" t="s">
        <v>1553</v>
      </c>
      <c r="V1510" t="s">
        <v>54</v>
      </c>
      <c r="W1510" s="2">
        <v>0</v>
      </c>
      <c r="X1510" s="2">
        <v>0</v>
      </c>
      <c r="Y1510" s="2">
        <v>0</v>
      </c>
      <c r="Z1510" s="2">
        <v>0</v>
      </c>
      <c r="AA1510" s="2">
        <v>800</v>
      </c>
      <c r="AB1510" s="2">
        <v>800</v>
      </c>
    </row>
    <row r="1511" spans="1:28">
      <c r="A1511" s="5" t="str">
        <f t="shared" si="482"/>
        <v>420</v>
      </c>
      <c r="B1511" s="5" t="str">
        <f>VLOOKUP(A1511,Vlookups!O:P,2,FALSE)</f>
        <v>LOCAL</v>
      </c>
      <c r="C1511" s="5" t="str">
        <f t="shared" si="483"/>
        <v>E</v>
      </c>
      <c r="D1511" s="5" t="str">
        <f t="shared" si="484"/>
        <v>11</v>
      </c>
      <c r="E1511" s="5" t="str">
        <f t="shared" si="485"/>
        <v>63--</v>
      </c>
      <c r="F1511" s="5" t="str">
        <f>VLOOKUP(E1511,Vlookups!K:M,3,FALSE)</f>
        <v>Op Exp</v>
      </c>
      <c r="G1511" s="5" t="str">
        <f t="shared" si="486"/>
        <v>6399</v>
      </c>
      <c r="H1511" s="5" t="str">
        <f t="shared" si="487"/>
        <v>GENERAL SUPPLIES</v>
      </c>
      <c r="I1511" s="5" t="str">
        <f t="shared" si="488"/>
        <v>030</v>
      </c>
      <c r="J1511" s="5" t="str">
        <f>VLOOKUP(I1511,Vlookups!A:D,2,FALSE)</f>
        <v>COLLEGE STATION ELEMENTARY</v>
      </c>
      <c r="K1511" s="5" t="str">
        <f>VLOOKUP(I1511,Vlookups!A:D,3,FALSE)</f>
        <v>COLLEGE STATION K8</v>
      </c>
      <c r="L1511" s="5" t="str">
        <f t="shared" si="489"/>
        <v>11</v>
      </c>
      <c r="M1511" s="5" t="str">
        <f t="shared" si="490"/>
        <v>850</v>
      </c>
      <c r="N1511" s="5" t="str">
        <f>VLOOKUP(M1511,Vlookups!G:I,2,FALSE)</f>
        <v>DEPUTY SUPT ACADEMICS/STU SERV</v>
      </c>
      <c r="O1511" s="5" t="str">
        <f>VLOOKUP(M1511,Vlookups!G:I,3,FALSE)</f>
        <v>DSASS</v>
      </c>
      <c r="P1511" s="6">
        <f t="shared" si="491"/>
        <v>1335.81</v>
      </c>
      <c r="Q1511" s="6">
        <f t="shared" si="492"/>
        <v>0</v>
      </c>
      <c r="R1511" s="6">
        <f t="shared" si="493"/>
        <v>1335.81</v>
      </c>
      <c r="S1511" s="6">
        <f t="shared" si="494"/>
        <v>0</v>
      </c>
      <c r="T1511" s="6">
        <f t="shared" si="495"/>
        <v>-1335.81</v>
      </c>
      <c r="U1511" t="s">
        <v>1554</v>
      </c>
      <c r="V1511" t="s">
        <v>54</v>
      </c>
      <c r="W1511" s="2">
        <v>1335.81</v>
      </c>
      <c r="X1511" s="2">
        <v>0</v>
      </c>
      <c r="Y1511" s="2">
        <v>1335.81</v>
      </c>
      <c r="Z1511" s="2">
        <v>0</v>
      </c>
      <c r="AA1511" s="2">
        <v>0</v>
      </c>
      <c r="AB1511" s="3">
        <v>-1335.81</v>
      </c>
    </row>
    <row r="1512" spans="1:28">
      <c r="A1512" s="5" t="str">
        <f t="shared" si="482"/>
        <v>420</v>
      </c>
      <c r="B1512" s="5" t="str">
        <f>VLOOKUP(A1512,Vlookups!O:P,2,FALSE)</f>
        <v>LOCAL</v>
      </c>
      <c r="C1512" s="5" t="str">
        <f t="shared" si="483"/>
        <v>E</v>
      </c>
      <c r="D1512" s="5" t="str">
        <f t="shared" si="484"/>
        <v>11</v>
      </c>
      <c r="E1512" s="5" t="str">
        <f t="shared" si="485"/>
        <v>63--</v>
      </c>
      <c r="F1512" s="5" t="str">
        <f>VLOOKUP(E1512,Vlookups!K:M,3,FALSE)</f>
        <v>Op Exp</v>
      </c>
      <c r="G1512" s="5" t="str">
        <f t="shared" si="486"/>
        <v>6399</v>
      </c>
      <c r="H1512" s="5" t="str">
        <f t="shared" si="487"/>
        <v>GENERAL SUPPLIES</v>
      </c>
      <c r="I1512" s="5" t="str">
        <f t="shared" si="488"/>
        <v>030</v>
      </c>
      <c r="J1512" s="5" t="str">
        <f>VLOOKUP(I1512,Vlookups!A:D,2,FALSE)</f>
        <v>COLLEGE STATION ELEMENTARY</v>
      </c>
      <c r="K1512" s="5" t="str">
        <f>VLOOKUP(I1512,Vlookups!A:D,3,FALSE)</f>
        <v>COLLEGE STATION K8</v>
      </c>
      <c r="L1512" s="5" t="str">
        <f t="shared" si="489"/>
        <v>11</v>
      </c>
      <c r="M1512" s="5" t="str">
        <f t="shared" si="490"/>
        <v>858</v>
      </c>
      <c r="N1512" s="5" t="str">
        <f>VLOOKUP(M1512,Vlookups!G:I,2,FALSE)</f>
        <v>FINE ARTS</v>
      </c>
      <c r="O1512" s="5" t="str">
        <f>VLOOKUP(M1512,Vlookups!G:I,3,FALSE)</f>
        <v>DSASS</v>
      </c>
      <c r="P1512" s="6">
        <f t="shared" si="491"/>
        <v>2750</v>
      </c>
      <c r="Q1512" s="6">
        <f t="shared" si="492"/>
        <v>493.15</v>
      </c>
      <c r="R1512" s="6">
        <f t="shared" si="493"/>
        <v>2161.3000000000002</v>
      </c>
      <c r="S1512" s="6">
        <f t="shared" si="494"/>
        <v>2200</v>
      </c>
      <c r="T1512" s="6">
        <f t="shared" si="495"/>
        <v>-550</v>
      </c>
      <c r="U1512" t="s">
        <v>1555</v>
      </c>
      <c r="V1512" t="s">
        <v>54</v>
      </c>
      <c r="W1512" s="2">
        <v>2750</v>
      </c>
      <c r="X1512" s="2">
        <v>493.15</v>
      </c>
      <c r="Y1512" s="2">
        <v>2161.3000000000002</v>
      </c>
      <c r="Z1512" s="2">
        <v>95.55</v>
      </c>
      <c r="AA1512" s="2">
        <v>2200</v>
      </c>
      <c r="AB1512" s="3">
        <v>-550</v>
      </c>
    </row>
    <row r="1513" spans="1:28">
      <c r="A1513" s="5" t="str">
        <f t="shared" si="482"/>
        <v>420</v>
      </c>
      <c r="B1513" s="5" t="str">
        <f>VLOOKUP(A1513,Vlookups!O:P,2,FALSE)</f>
        <v>LOCAL</v>
      </c>
      <c r="C1513" s="5" t="str">
        <f t="shared" si="483"/>
        <v>E</v>
      </c>
      <c r="D1513" s="5" t="str">
        <f t="shared" si="484"/>
        <v>11</v>
      </c>
      <c r="E1513" s="5" t="str">
        <f t="shared" si="485"/>
        <v>63--</v>
      </c>
      <c r="F1513" s="5" t="str">
        <f>VLOOKUP(E1513,Vlookups!K:M,3,FALSE)</f>
        <v>Op Exp</v>
      </c>
      <c r="G1513" s="5" t="str">
        <f t="shared" si="486"/>
        <v>6399</v>
      </c>
      <c r="H1513" s="5" t="str">
        <f t="shared" si="487"/>
        <v>GENERAL SUPPLIES</v>
      </c>
      <c r="I1513" s="5" t="str">
        <f t="shared" si="488"/>
        <v>030</v>
      </c>
      <c r="J1513" s="5" t="str">
        <f>VLOOKUP(I1513,Vlookups!A:D,2,FALSE)</f>
        <v>COLLEGE STATION ELEMENTARY</v>
      </c>
      <c r="K1513" s="5" t="str">
        <f>VLOOKUP(I1513,Vlookups!A:D,3,FALSE)</f>
        <v>COLLEGE STATION K8</v>
      </c>
      <c r="L1513" s="5" t="str">
        <f t="shared" si="489"/>
        <v>11</v>
      </c>
      <c r="M1513" s="5" t="str">
        <f t="shared" si="490"/>
        <v>920</v>
      </c>
      <c r="N1513" s="5" t="str">
        <f>VLOOKUP(M1513,Vlookups!G:I,2,FALSE)</f>
        <v>ATHLETICS</v>
      </c>
      <c r="O1513" s="5" t="str">
        <f>VLOOKUP(M1513,Vlookups!G:I,3,FALSE)</f>
        <v>CSL</v>
      </c>
      <c r="P1513" s="6">
        <f t="shared" si="491"/>
        <v>4162.3999999999996</v>
      </c>
      <c r="Q1513" s="6">
        <f t="shared" si="492"/>
        <v>0</v>
      </c>
      <c r="R1513" s="6">
        <f t="shared" si="493"/>
        <v>3972.42</v>
      </c>
      <c r="S1513" s="6">
        <f t="shared" si="494"/>
        <v>0</v>
      </c>
      <c r="T1513" s="6">
        <f t="shared" si="495"/>
        <v>-4162.3999999999996</v>
      </c>
      <c r="U1513" t="s">
        <v>1556</v>
      </c>
      <c r="V1513" t="s">
        <v>54</v>
      </c>
      <c r="W1513" s="2">
        <v>4162.3999999999996</v>
      </c>
      <c r="X1513" s="2">
        <v>0</v>
      </c>
      <c r="Y1513" s="2">
        <v>3972.42</v>
      </c>
      <c r="Z1513" s="2">
        <v>189.98</v>
      </c>
      <c r="AA1513" s="2">
        <v>0</v>
      </c>
      <c r="AB1513" s="3">
        <v>-4162.3999999999996</v>
      </c>
    </row>
    <row r="1514" spans="1:28">
      <c r="A1514" s="5" t="str">
        <f t="shared" ref="A1514:A1577" si="496">LEFT(U1514,3)</f>
        <v>420</v>
      </c>
      <c r="B1514" s="5" t="str">
        <f>VLOOKUP(A1514,Vlookups!O:P,2,FALSE)</f>
        <v>LOCAL</v>
      </c>
      <c r="C1514" s="5" t="str">
        <f t="shared" ref="C1514:C1577" si="497">RIGHT(LEFT(U1514,5),1)</f>
        <v>E</v>
      </c>
      <c r="D1514" s="5" t="str">
        <f t="shared" ref="D1514:D1577" si="498">RIGHT(LEFT(U1514,8),2)</f>
        <v>11</v>
      </c>
      <c r="E1514" s="5" t="str">
        <f t="shared" ref="E1514:E1577" si="499">CONCATENATE(LEFT(G1514,2),"--")</f>
        <v>63--</v>
      </c>
      <c r="F1514" s="5" t="str">
        <f>VLOOKUP(E1514,Vlookups!K:M,3,FALSE)</f>
        <v>Op Exp</v>
      </c>
      <c r="G1514" s="5" t="str">
        <f t="shared" ref="G1514:G1577" si="500">MID(U1514,10,4)</f>
        <v>6399</v>
      </c>
      <c r="H1514" s="5" t="str">
        <f t="shared" ref="H1514:H1577" si="501">V1514</f>
        <v>GENERAL SUPPLIES</v>
      </c>
      <c r="I1514" s="5" t="str">
        <f t="shared" ref="I1514:I1577" si="502">LEFT(RIGHT(U1514,12),3)</f>
        <v>030</v>
      </c>
      <c r="J1514" s="5" t="str">
        <f>VLOOKUP(I1514,Vlookups!A:D,2,FALSE)</f>
        <v>COLLEGE STATION ELEMENTARY</v>
      </c>
      <c r="K1514" s="5" t="str">
        <f>VLOOKUP(I1514,Vlookups!A:D,3,FALSE)</f>
        <v>COLLEGE STATION K8</v>
      </c>
      <c r="L1514" s="5" t="str">
        <f t="shared" ref="L1514:L1577" si="503">LEFT(RIGHT(U1514,6),2)</f>
        <v>11</v>
      </c>
      <c r="M1514" s="5" t="str">
        <f t="shared" ref="M1514:M1577" si="504">RIGHT(U1514,3)</f>
        <v>939</v>
      </c>
      <c r="N1514" s="5" t="str">
        <f>VLOOKUP(M1514,Vlookups!G:I,2,FALSE)</f>
        <v>INSTRUCTIONAL MATERIALS</v>
      </c>
      <c r="O1514" s="5" t="str">
        <f>VLOOKUP(M1514,Vlookups!G:I,3,FALSE)</f>
        <v>DSASS</v>
      </c>
      <c r="P1514" s="6">
        <f t="shared" ref="P1514:P1577" si="505">W1514</f>
        <v>3337.5</v>
      </c>
      <c r="Q1514" s="6">
        <f t="shared" ref="Q1514:Q1577" si="506">X1514</f>
        <v>920.71</v>
      </c>
      <c r="R1514" s="6">
        <f t="shared" ref="R1514:R1577" si="507">Y1514</f>
        <v>2416.79</v>
      </c>
      <c r="S1514" s="6">
        <f t="shared" ref="S1514:S1577" si="508">AA1514</f>
        <v>1400</v>
      </c>
      <c r="T1514" s="6">
        <f t="shared" ref="T1514:T1577" si="509">AB1514</f>
        <v>-1937.5</v>
      </c>
      <c r="U1514" t="s">
        <v>1557</v>
      </c>
      <c r="V1514" t="s">
        <v>54</v>
      </c>
      <c r="W1514" s="2">
        <v>3337.5</v>
      </c>
      <c r="X1514" s="2">
        <v>920.71</v>
      </c>
      <c r="Y1514" s="2">
        <v>2416.79</v>
      </c>
      <c r="Z1514" s="2">
        <v>0</v>
      </c>
      <c r="AA1514" s="2">
        <v>1400</v>
      </c>
      <c r="AB1514" s="3">
        <v>-1937.5</v>
      </c>
    </row>
    <row r="1515" spans="1:28">
      <c r="A1515" s="5" t="str">
        <f t="shared" si="496"/>
        <v>420</v>
      </c>
      <c r="B1515" s="5" t="str">
        <f>VLOOKUP(A1515,Vlookups!O:P,2,FALSE)</f>
        <v>LOCAL</v>
      </c>
      <c r="C1515" s="5" t="str">
        <f t="shared" si="497"/>
        <v>E</v>
      </c>
      <c r="D1515" s="5" t="str">
        <f t="shared" si="498"/>
        <v>11</v>
      </c>
      <c r="E1515" s="5" t="str">
        <f t="shared" si="499"/>
        <v>63--</v>
      </c>
      <c r="F1515" s="5" t="str">
        <f>VLOOKUP(E1515,Vlookups!K:M,3,FALSE)</f>
        <v>Op Exp</v>
      </c>
      <c r="G1515" s="5" t="str">
        <f t="shared" si="500"/>
        <v>6399</v>
      </c>
      <c r="H1515" s="5" t="str">
        <f t="shared" si="501"/>
        <v>GENERAL SUPPLIES</v>
      </c>
      <c r="I1515" s="5" t="str">
        <f t="shared" si="502"/>
        <v>030</v>
      </c>
      <c r="J1515" s="5" t="str">
        <f>VLOOKUP(I1515,Vlookups!A:D,2,FALSE)</f>
        <v>COLLEGE STATION ELEMENTARY</v>
      </c>
      <c r="K1515" s="5" t="str">
        <f>VLOOKUP(I1515,Vlookups!A:D,3,FALSE)</f>
        <v>COLLEGE STATION K8</v>
      </c>
      <c r="L1515" s="5" t="str">
        <f t="shared" si="503"/>
        <v>21</v>
      </c>
      <c r="M1515" s="5" t="str">
        <f t="shared" si="504"/>
        <v>939</v>
      </c>
      <c r="N1515" s="5" t="str">
        <f>VLOOKUP(M1515,Vlookups!G:I,2,FALSE)</f>
        <v>INSTRUCTIONAL MATERIALS</v>
      </c>
      <c r="O1515" s="5" t="str">
        <f>VLOOKUP(M1515,Vlookups!G:I,3,FALSE)</f>
        <v>DSASS</v>
      </c>
      <c r="P1515" s="6">
        <f t="shared" si="505"/>
        <v>127.5</v>
      </c>
      <c r="Q1515" s="6">
        <f t="shared" si="506"/>
        <v>0</v>
      </c>
      <c r="R1515" s="6">
        <f t="shared" si="507"/>
        <v>127.5</v>
      </c>
      <c r="S1515" s="6">
        <f t="shared" si="508"/>
        <v>0</v>
      </c>
      <c r="T1515" s="6">
        <f t="shared" si="509"/>
        <v>-127.5</v>
      </c>
      <c r="U1515" t="s">
        <v>1558</v>
      </c>
      <c r="V1515" t="s">
        <v>54</v>
      </c>
      <c r="W1515" s="2">
        <v>127.5</v>
      </c>
      <c r="X1515" s="2">
        <v>0</v>
      </c>
      <c r="Y1515" s="2">
        <v>127.5</v>
      </c>
      <c r="Z1515" s="2">
        <v>0</v>
      </c>
      <c r="AA1515" s="2">
        <v>0</v>
      </c>
      <c r="AB1515" s="3">
        <v>-127.5</v>
      </c>
    </row>
    <row r="1516" spans="1:28">
      <c r="A1516" s="5" t="str">
        <f t="shared" si="496"/>
        <v>420</v>
      </c>
      <c r="B1516" s="5" t="str">
        <f>VLOOKUP(A1516,Vlookups!O:P,2,FALSE)</f>
        <v>LOCAL</v>
      </c>
      <c r="C1516" s="5" t="str">
        <f t="shared" si="497"/>
        <v>E</v>
      </c>
      <c r="D1516" s="5" t="str">
        <f t="shared" si="498"/>
        <v>11</v>
      </c>
      <c r="E1516" s="5" t="str">
        <f t="shared" si="499"/>
        <v>63--</v>
      </c>
      <c r="F1516" s="5" t="str">
        <f>VLOOKUP(E1516,Vlookups!K:M,3,FALSE)</f>
        <v>Op Exp</v>
      </c>
      <c r="G1516" s="5" t="str">
        <f t="shared" si="500"/>
        <v>6399</v>
      </c>
      <c r="H1516" s="5" t="str">
        <f t="shared" si="501"/>
        <v>GENERAL SUPPLIES</v>
      </c>
      <c r="I1516" s="5" t="str">
        <f t="shared" si="502"/>
        <v>030</v>
      </c>
      <c r="J1516" s="5" t="str">
        <f>VLOOKUP(I1516,Vlookups!A:D,2,FALSE)</f>
        <v>COLLEGE STATION ELEMENTARY</v>
      </c>
      <c r="K1516" s="5" t="str">
        <f>VLOOKUP(I1516,Vlookups!A:D,3,FALSE)</f>
        <v>COLLEGE STATION K8</v>
      </c>
      <c r="L1516" s="5" t="str">
        <f t="shared" si="503"/>
        <v>23</v>
      </c>
      <c r="M1516" s="5" t="str">
        <f t="shared" si="504"/>
        <v>850</v>
      </c>
      <c r="N1516" s="5" t="str">
        <f>VLOOKUP(M1516,Vlookups!G:I,2,FALSE)</f>
        <v>DEPUTY SUPT ACADEMICS/STU SERV</v>
      </c>
      <c r="O1516" s="5" t="str">
        <f>VLOOKUP(M1516,Vlookups!G:I,3,FALSE)</f>
        <v>DSASS</v>
      </c>
      <c r="P1516" s="6">
        <f t="shared" si="505"/>
        <v>750</v>
      </c>
      <c r="Q1516" s="6">
        <f t="shared" si="506"/>
        <v>0</v>
      </c>
      <c r="R1516" s="6">
        <f t="shared" si="507"/>
        <v>144.11000000000001</v>
      </c>
      <c r="S1516" s="6">
        <f t="shared" si="508"/>
        <v>800</v>
      </c>
      <c r="T1516" s="6">
        <f t="shared" si="509"/>
        <v>50</v>
      </c>
      <c r="U1516" t="s">
        <v>1559</v>
      </c>
      <c r="V1516" t="s">
        <v>54</v>
      </c>
      <c r="W1516" s="2">
        <v>750</v>
      </c>
      <c r="X1516" s="2">
        <v>0</v>
      </c>
      <c r="Y1516" s="2">
        <v>144.11000000000001</v>
      </c>
      <c r="Z1516" s="2">
        <v>605.89</v>
      </c>
      <c r="AA1516" s="2">
        <v>800</v>
      </c>
      <c r="AB1516" s="2">
        <v>50</v>
      </c>
    </row>
    <row r="1517" spans="1:28">
      <c r="A1517" s="5" t="str">
        <f t="shared" si="496"/>
        <v>420</v>
      </c>
      <c r="B1517" s="5" t="str">
        <f>VLOOKUP(A1517,Vlookups!O:P,2,FALSE)</f>
        <v>LOCAL</v>
      </c>
      <c r="C1517" s="5" t="str">
        <f t="shared" si="497"/>
        <v>E</v>
      </c>
      <c r="D1517" s="5" t="str">
        <f t="shared" si="498"/>
        <v>11</v>
      </c>
      <c r="E1517" s="5" t="str">
        <f t="shared" si="499"/>
        <v>63--</v>
      </c>
      <c r="F1517" s="5" t="str">
        <f>VLOOKUP(E1517,Vlookups!K:M,3,FALSE)</f>
        <v>Op Exp</v>
      </c>
      <c r="G1517" s="5" t="str">
        <f t="shared" si="500"/>
        <v>6399</v>
      </c>
      <c r="H1517" s="5" t="str">
        <f t="shared" si="501"/>
        <v>GENERAL SUPPLIES</v>
      </c>
      <c r="I1517" s="5" t="str">
        <f t="shared" si="502"/>
        <v>030</v>
      </c>
      <c r="J1517" s="5" t="str">
        <f>VLOOKUP(I1517,Vlookups!A:D,2,FALSE)</f>
        <v>COLLEGE STATION ELEMENTARY</v>
      </c>
      <c r="K1517" s="5" t="str">
        <f>VLOOKUP(I1517,Vlookups!A:D,3,FALSE)</f>
        <v>COLLEGE STATION K8</v>
      </c>
      <c r="L1517" s="5" t="str">
        <f t="shared" si="503"/>
        <v>99</v>
      </c>
      <c r="M1517" s="5" t="str">
        <f t="shared" si="504"/>
        <v>880</v>
      </c>
      <c r="N1517" s="5" t="str">
        <f>VLOOKUP(M1517,Vlookups!G:I,2,FALSE)</f>
        <v>TECHNOLOGY</v>
      </c>
      <c r="O1517" s="5" t="str">
        <f>VLOOKUP(M1517,Vlookups!G:I,3,FALSE)</f>
        <v>CIO</v>
      </c>
      <c r="P1517" s="6">
        <f t="shared" si="505"/>
        <v>440.89</v>
      </c>
      <c r="Q1517" s="6">
        <f t="shared" si="506"/>
        <v>0</v>
      </c>
      <c r="R1517" s="6">
        <f t="shared" si="507"/>
        <v>440.89</v>
      </c>
      <c r="S1517" s="6">
        <f t="shared" si="508"/>
        <v>0</v>
      </c>
      <c r="T1517" s="6">
        <f t="shared" si="509"/>
        <v>-440.89</v>
      </c>
      <c r="U1517" t="s">
        <v>1560</v>
      </c>
      <c r="V1517" t="s">
        <v>54</v>
      </c>
      <c r="W1517" s="2">
        <v>440.89</v>
      </c>
      <c r="X1517" s="2">
        <v>0</v>
      </c>
      <c r="Y1517" s="2">
        <v>440.89</v>
      </c>
      <c r="Z1517" s="2">
        <v>0</v>
      </c>
      <c r="AA1517" s="2">
        <v>0</v>
      </c>
      <c r="AB1517" s="3">
        <v>-440.89</v>
      </c>
    </row>
    <row r="1518" spans="1:28">
      <c r="A1518" s="5" t="str">
        <f t="shared" si="496"/>
        <v>420</v>
      </c>
      <c r="B1518" s="5" t="str">
        <f>VLOOKUP(A1518,Vlookups!O:P,2,FALSE)</f>
        <v>LOCAL</v>
      </c>
      <c r="C1518" s="5" t="str">
        <f t="shared" si="497"/>
        <v>E</v>
      </c>
      <c r="D1518" s="5" t="str">
        <f t="shared" si="498"/>
        <v>11</v>
      </c>
      <c r="E1518" s="5" t="str">
        <f t="shared" si="499"/>
        <v>63--</v>
      </c>
      <c r="F1518" s="5" t="str">
        <f>VLOOKUP(E1518,Vlookups!K:M,3,FALSE)</f>
        <v>Op Exp</v>
      </c>
      <c r="G1518" s="5" t="str">
        <f t="shared" si="500"/>
        <v>6399</v>
      </c>
      <c r="H1518" s="5" t="str">
        <f t="shared" si="501"/>
        <v>GENERAL SUPPLIES</v>
      </c>
      <c r="I1518" s="5" t="str">
        <f t="shared" si="502"/>
        <v>031</v>
      </c>
      <c r="J1518" s="5" t="str">
        <f>VLOOKUP(I1518,Vlookups!A:D,2,FALSE)</f>
        <v>COLLEGE STATION MIDDLE SCHOOL</v>
      </c>
      <c r="K1518" s="5" t="str">
        <f>VLOOKUP(I1518,Vlookups!A:D,3,FALSE)</f>
        <v>COLLEGE STATION K8</v>
      </c>
      <c r="L1518" s="5" t="str">
        <f t="shared" si="503"/>
        <v>11</v>
      </c>
      <c r="M1518" s="5" t="str">
        <f t="shared" si="504"/>
        <v>850</v>
      </c>
      <c r="N1518" s="5" t="str">
        <f>VLOOKUP(M1518,Vlookups!G:I,2,FALSE)</f>
        <v>DEPUTY SUPT ACADEMICS/STU SERV</v>
      </c>
      <c r="O1518" s="5" t="str">
        <f>VLOOKUP(M1518,Vlookups!G:I,3,FALSE)</f>
        <v>DSASS</v>
      </c>
      <c r="P1518" s="6">
        <f t="shared" si="505"/>
        <v>306.95</v>
      </c>
      <c r="Q1518" s="6">
        <f t="shared" si="506"/>
        <v>0</v>
      </c>
      <c r="R1518" s="6">
        <f t="shared" si="507"/>
        <v>306.95</v>
      </c>
      <c r="S1518" s="6">
        <f t="shared" si="508"/>
        <v>0</v>
      </c>
      <c r="T1518" s="6">
        <f t="shared" si="509"/>
        <v>-306.95</v>
      </c>
      <c r="U1518" t="s">
        <v>1561</v>
      </c>
      <c r="V1518" t="s">
        <v>54</v>
      </c>
      <c r="W1518" s="2">
        <v>306.95</v>
      </c>
      <c r="X1518" s="2">
        <v>0</v>
      </c>
      <c r="Y1518" s="2">
        <v>306.95</v>
      </c>
      <c r="Z1518" s="2">
        <v>0</v>
      </c>
      <c r="AA1518" s="2">
        <v>0</v>
      </c>
      <c r="AB1518" s="3">
        <v>-306.95</v>
      </c>
    </row>
    <row r="1519" spans="1:28">
      <c r="A1519" s="5" t="str">
        <f t="shared" si="496"/>
        <v>420</v>
      </c>
      <c r="B1519" s="5" t="str">
        <f>VLOOKUP(A1519,Vlookups!O:P,2,FALSE)</f>
        <v>LOCAL</v>
      </c>
      <c r="C1519" s="5" t="str">
        <f t="shared" si="497"/>
        <v>E</v>
      </c>
      <c r="D1519" s="5" t="str">
        <f t="shared" si="498"/>
        <v>11</v>
      </c>
      <c r="E1519" s="5" t="str">
        <f t="shared" si="499"/>
        <v>63--</v>
      </c>
      <c r="F1519" s="5" t="str">
        <f>VLOOKUP(E1519,Vlookups!K:M,3,FALSE)</f>
        <v>Op Exp</v>
      </c>
      <c r="G1519" s="5" t="str">
        <f t="shared" si="500"/>
        <v>6399</v>
      </c>
      <c r="H1519" s="5" t="str">
        <f t="shared" si="501"/>
        <v>GENERAL SUPPLIES</v>
      </c>
      <c r="I1519" s="5" t="str">
        <f t="shared" si="502"/>
        <v>031</v>
      </c>
      <c r="J1519" s="5" t="str">
        <f>VLOOKUP(I1519,Vlookups!A:D,2,FALSE)</f>
        <v>COLLEGE STATION MIDDLE SCHOOL</v>
      </c>
      <c r="K1519" s="5" t="str">
        <f>VLOOKUP(I1519,Vlookups!A:D,3,FALSE)</f>
        <v>COLLEGE STATION K8</v>
      </c>
      <c r="L1519" s="5" t="str">
        <f t="shared" si="503"/>
        <v>11</v>
      </c>
      <c r="M1519" s="5" t="str">
        <f t="shared" si="504"/>
        <v>858</v>
      </c>
      <c r="N1519" s="5" t="str">
        <f>VLOOKUP(M1519,Vlookups!G:I,2,FALSE)</f>
        <v>FINE ARTS</v>
      </c>
      <c r="O1519" s="5" t="str">
        <f>VLOOKUP(M1519,Vlookups!G:I,3,FALSE)</f>
        <v>DSASS</v>
      </c>
      <c r="P1519" s="6">
        <f t="shared" si="505"/>
        <v>8250</v>
      </c>
      <c r="Q1519" s="6">
        <f t="shared" si="506"/>
        <v>403.31</v>
      </c>
      <c r="R1519" s="6">
        <f t="shared" si="507"/>
        <v>1401.36</v>
      </c>
      <c r="S1519" s="6">
        <f t="shared" si="508"/>
        <v>4400</v>
      </c>
      <c r="T1519" s="6">
        <f t="shared" si="509"/>
        <v>-3850</v>
      </c>
      <c r="U1519" t="s">
        <v>1562</v>
      </c>
      <c r="V1519" t="s">
        <v>54</v>
      </c>
      <c r="W1519" s="2">
        <v>8250</v>
      </c>
      <c r="X1519" s="2">
        <v>403.31</v>
      </c>
      <c r="Y1519" s="2">
        <v>1401.36</v>
      </c>
      <c r="Z1519" s="2">
        <v>6445.33</v>
      </c>
      <c r="AA1519" s="2">
        <v>4400</v>
      </c>
      <c r="AB1519" s="3">
        <v>-3850</v>
      </c>
    </row>
    <row r="1520" spans="1:28">
      <c r="A1520" s="5" t="str">
        <f t="shared" si="496"/>
        <v>420</v>
      </c>
      <c r="B1520" s="5" t="str">
        <f>VLOOKUP(A1520,Vlookups!O:P,2,FALSE)</f>
        <v>LOCAL</v>
      </c>
      <c r="C1520" s="5" t="str">
        <f t="shared" si="497"/>
        <v>E</v>
      </c>
      <c r="D1520" s="5" t="str">
        <f t="shared" si="498"/>
        <v>11</v>
      </c>
      <c r="E1520" s="5" t="str">
        <f t="shared" si="499"/>
        <v>63--</v>
      </c>
      <c r="F1520" s="5" t="str">
        <f>VLOOKUP(E1520,Vlookups!K:M,3,FALSE)</f>
        <v>Op Exp</v>
      </c>
      <c r="G1520" s="5" t="str">
        <f t="shared" si="500"/>
        <v>6399</v>
      </c>
      <c r="H1520" s="5" t="str">
        <f t="shared" si="501"/>
        <v>GENERAL SUPPLIES</v>
      </c>
      <c r="I1520" s="5" t="str">
        <f t="shared" si="502"/>
        <v>031</v>
      </c>
      <c r="J1520" s="5" t="str">
        <f>VLOOKUP(I1520,Vlookups!A:D,2,FALSE)</f>
        <v>COLLEGE STATION MIDDLE SCHOOL</v>
      </c>
      <c r="K1520" s="5" t="str">
        <f>VLOOKUP(I1520,Vlookups!A:D,3,FALSE)</f>
        <v>COLLEGE STATION K8</v>
      </c>
      <c r="L1520" s="5" t="str">
        <f t="shared" si="503"/>
        <v>11</v>
      </c>
      <c r="M1520" s="5" t="str">
        <f t="shared" si="504"/>
        <v>920</v>
      </c>
      <c r="N1520" s="5" t="str">
        <f>VLOOKUP(M1520,Vlookups!G:I,2,FALSE)</f>
        <v>ATHLETICS</v>
      </c>
      <c r="O1520" s="5" t="str">
        <f>VLOOKUP(M1520,Vlookups!G:I,3,FALSE)</f>
        <v>CSL</v>
      </c>
      <c r="P1520" s="6">
        <f t="shared" si="505"/>
        <v>4902.3999999999996</v>
      </c>
      <c r="Q1520" s="6">
        <f t="shared" si="506"/>
        <v>0</v>
      </c>
      <c r="R1520" s="6">
        <f t="shared" si="507"/>
        <v>5297.41</v>
      </c>
      <c r="S1520" s="6">
        <f t="shared" si="508"/>
        <v>0</v>
      </c>
      <c r="T1520" s="6">
        <f t="shared" si="509"/>
        <v>-4902.3999999999996</v>
      </c>
      <c r="U1520" t="s">
        <v>1563</v>
      </c>
      <c r="V1520" t="s">
        <v>54</v>
      </c>
      <c r="W1520" s="2">
        <v>4902.3999999999996</v>
      </c>
      <c r="X1520" s="2">
        <v>0</v>
      </c>
      <c r="Y1520" s="2">
        <v>5297.41</v>
      </c>
      <c r="Z1520" s="3">
        <v>-395.01</v>
      </c>
      <c r="AA1520" s="2">
        <v>0</v>
      </c>
      <c r="AB1520" s="3">
        <v>-4902.3999999999996</v>
      </c>
    </row>
    <row r="1521" spans="1:28">
      <c r="A1521" s="5" t="str">
        <f t="shared" si="496"/>
        <v>420</v>
      </c>
      <c r="B1521" s="5" t="str">
        <f>VLOOKUP(A1521,Vlookups!O:P,2,FALSE)</f>
        <v>LOCAL</v>
      </c>
      <c r="C1521" s="5" t="str">
        <f t="shared" si="497"/>
        <v>E</v>
      </c>
      <c r="D1521" s="5" t="str">
        <f t="shared" si="498"/>
        <v>11</v>
      </c>
      <c r="E1521" s="5" t="str">
        <f t="shared" si="499"/>
        <v>63--</v>
      </c>
      <c r="F1521" s="5" t="str">
        <f>VLOOKUP(E1521,Vlookups!K:M,3,FALSE)</f>
        <v>Op Exp</v>
      </c>
      <c r="G1521" s="5" t="str">
        <f t="shared" si="500"/>
        <v>6399</v>
      </c>
      <c r="H1521" s="5" t="str">
        <f t="shared" si="501"/>
        <v>GENERAL SUPPLIES</v>
      </c>
      <c r="I1521" s="5" t="str">
        <f t="shared" si="502"/>
        <v>031</v>
      </c>
      <c r="J1521" s="5" t="str">
        <f>VLOOKUP(I1521,Vlookups!A:D,2,FALSE)</f>
        <v>COLLEGE STATION MIDDLE SCHOOL</v>
      </c>
      <c r="K1521" s="5" t="str">
        <f>VLOOKUP(I1521,Vlookups!A:D,3,FALSE)</f>
        <v>COLLEGE STATION K8</v>
      </c>
      <c r="L1521" s="5" t="str">
        <f t="shared" si="503"/>
        <v>11</v>
      </c>
      <c r="M1521" s="5" t="str">
        <f t="shared" si="504"/>
        <v>939</v>
      </c>
      <c r="N1521" s="5" t="str">
        <f>VLOOKUP(M1521,Vlookups!G:I,2,FALSE)</f>
        <v>INSTRUCTIONAL MATERIALS</v>
      </c>
      <c r="O1521" s="5" t="str">
        <f>VLOOKUP(M1521,Vlookups!G:I,3,FALSE)</f>
        <v>DSASS</v>
      </c>
      <c r="P1521" s="6">
        <f t="shared" si="505"/>
        <v>25000</v>
      </c>
      <c r="Q1521" s="6">
        <f t="shared" si="506"/>
        <v>0</v>
      </c>
      <c r="R1521" s="6">
        <f t="shared" si="507"/>
        <v>667.61</v>
      </c>
      <c r="S1521" s="6">
        <f t="shared" si="508"/>
        <v>1580</v>
      </c>
      <c r="T1521" s="6">
        <f t="shared" si="509"/>
        <v>-23420</v>
      </c>
      <c r="U1521" t="s">
        <v>1564</v>
      </c>
      <c r="V1521" t="s">
        <v>54</v>
      </c>
      <c r="W1521" s="2">
        <v>25000</v>
      </c>
      <c r="X1521" s="2">
        <v>0</v>
      </c>
      <c r="Y1521" s="2">
        <v>667.61</v>
      </c>
      <c r="Z1521" s="2">
        <v>24332.39</v>
      </c>
      <c r="AA1521" s="2">
        <v>1580</v>
      </c>
      <c r="AB1521" s="3">
        <v>-23420</v>
      </c>
    </row>
    <row r="1522" spans="1:28">
      <c r="A1522" s="5" t="str">
        <f t="shared" si="496"/>
        <v>420</v>
      </c>
      <c r="B1522" s="5" t="str">
        <f>VLOOKUP(A1522,Vlookups!O:P,2,FALSE)</f>
        <v>LOCAL</v>
      </c>
      <c r="C1522" s="5" t="str">
        <f t="shared" si="497"/>
        <v>E</v>
      </c>
      <c r="D1522" s="5" t="str">
        <f t="shared" si="498"/>
        <v>11</v>
      </c>
      <c r="E1522" s="5" t="str">
        <f t="shared" si="499"/>
        <v>63--</v>
      </c>
      <c r="F1522" s="5" t="str">
        <f>VLOOKUP(E1522,Vlookups!K:M,3,FALSE)</f>
        <v>Op Exp</v>
      </c>
      <c r="G1522" s="5" t="str">
        <f t="shared" si="500"/>
        <v>6399</v>
      </c>
      <c r="H1522" s="5" t="str">
        <f t="shared" si="501"/>
        <v>GENERAL SUPPLIES</v>
      </c>
      <c r="I1522" s="5" t="str">
        <f t="shared" si="502"/>
        <v>031</v>
      </c>
      <c r="J1522" s="5" t="str">
        <f>VLOOKUP(I1522,Vlookups!A:D,2,FALSE)</f>
        <v>COLLEGE STATION MIDDLE SCHOOL</v>
      </c>
      <c r="K1522" s="5" t="str">
        <f>VLOOKUP(I1522,Vlookups!A:D,3,FALSE)</f>
        <v>COLLEGE STATION K8</v>
      </c>
      <c r="L1522" s="5" t="str">
        <f t="shared" si="503"/>
        <v>21</v>
      </c>
      <c r="M1522" s="5" t="str">
        <f t="shared" si="504"/>
        <v>939</v>
      </c>
      <c r="N1522" s="5" t="str">
        <f>VLOOKUP(M1522,Vlookups!G:I,2,FALSE)</f>
        <v>INSTRUCTIONAL MATERIALS</v>
      </c>
      <c r="O1522" s="5" t="str">
        <f>VLOOKUP(M1522,Vlookups!G:I,3,FALSE)</f>
        <v>DSASS</v>
      </c>
      <c r="P1522" s="6">
        <f t="shared" si="505"/>
        <v>760.85</v>
      </c>
      <c r="Q1522" s="6">
        <f t="shared" si="506"/>
        <v>0</v>
      </c>
      <c r="R1522" s="6">
        <f t="shared" si="507"/>
        <v>257.33</v>
      </c>
      <c r="S1522" s="6">
        <f t="shared" si="508"/>
        <v>0</v>
      </c>
      <c r="T1522" s="6">
        <f t="shared" si="509"/>
        <v>-760.85</v>
      </c>
      <c r="U1522" t="s">
        <v>1565</v>
      </c>
      <c r="V1522" t="s">
        <v>54</v>
      </c>
      <c r="W1522" s="2">
        <v>760.85</v>
      </c>
      <c r="X1522" s="2">
        <v>0</v>
      </c>
      <c r="Y1522" s="2">
        <v>257.33</v>
      </c>
      <c r="Z1522" s="2">
        <v>503.52</v>
      </c>
      <c r="AA1522" s="2">
        <v>0</v>
      </c>
      <c r="AB1522" s="3">
        <v>-760.85</v>
      </c>
    </row>
    <row r="1523" spans="1:28">
      <c r="A1523" s="5" t="str">
        <f t="shared" si="496"/>
        <v>420</v>
      </c>
      <c r="B1523" s="5" t="str">
        <f>VLOOKUP(A1523,Vlookups!O:P,2,FALSE)</f>
        <v>LOCAL</v>
      </c>
      <c r="C1523" s="5" t="str">
        <f t="shared" si="497"/>
        <v>E</v>
      </c>
      <c r="D1523" s="5" t="str">
        <f t="shared" si="498"/>
        <v>11</v>
      </c>
      <c r="E1523" s="5" t="str">
        <f t="shared" si="499"/>
        <v>63--</v>
      </c>
      <c r="F1523" s="5" t="str">
        <f>VLOOKUP(E1523,Vlookups!K:M,3,FALSE)</f>
        <v>Op Exp</v>
      </c>
      <c r="G1523" s="5" t="str">
        <f t="shared" si="500"/>
        <v>6399</v>
      </c>
      <c r="H1523" s="5" t="str">
        <f t="shared" si="501"/>
        <v>GENERAL SUPPLIES</v>
      </c>
      <c r="I1523" s="5" t="str">
        <f t="shared" si="502"/>
        <v>031</v>
      </c>
      <c r="J1523" s="5" t="str">
        <f>VLOOKUP(I1523,Vlookups!A:D,2,FALSE)</f>
        <v>COLLEGE STATION MIDDLE SCHOOL</v>
      </c>
      <c r="K1523" s="5" t="str">
        <f>VLOOKUP(I1523,Vlookups!A:D,3,FALSE)</f>
        <v>COLLEGE STATION K8</v>
      </c>
      <c r="L1523" s="5" t="str">
        <f t="shared" si="503"/>
        <v>23</v>
      </c>
      <c r="M1523" s="5" t="str">
        <f t="shared" si="504"/>
        <v>850</v>
      </c>
      <c r="N1523" s="5" t="str">
        <f>VLOOKUP(M1523,Vlookups!G:I,2,FALSE)</f>
        <v>DEPUTY SUPT ACADEMICS/STU SERV</v>
      </c>
      <c r="O1523" s="5" t="str">
        <f>VLOOKUP(M1523,Vlookups!G:I,3,FALSE)</f>
        <v>DSASS</v>
      </c>
      <c r="P1523" s="6">
        <f t="shared" si="505"/>
        <v>750</v>
      </c>
      <c r="Q1523" s="6">
        <f t="shared" si="506"/>
        <v>0</v>
      </c>
      <c r="R1523" s="6">
        <f t="shared" si="507"/>
        <v>40.590000000000003</v>
      </c>
      <c r="S1523" s="6">
        <f t="shared" si="508"/>
        <v>800</v>
      </c>
      <c r="T1523" s="6">
        <f t="shared" si="509"/>
        <v>50</v>
      </c>
      <c r="U1523" t="s">
        <v>1566</v>
      </c>
      <c r="V1523" t="s">
        <v>54</v>
      </c>
      <c r="W1523" s="2">
        <v>750</v>
      </c>
      <c r="X1523" s="2">
        <v>0</v>
      </c>
      <c r="Y1523" s="2">
        <v>40.590000000000003</v>
      </c>
      <c r="Z1523" s="2">
        <v>709.41</v>
      </c>
      <c r="AA1523" s="2">
        <v>800</v>
      </c>
      <c r="AB1523" s="2">
        <v>50</v>
      </c>
    </row>
    <row r="1524" spans="1:28">
      <c r="A1524" s="5" t="str">
        <f t="shared" si="496"/>
        <v>420</v>
      </c>
      <c r="B1524" s="5" t="str">
        <f>VLOOKUP(A1524,Vlookups!O:P,2,FALSE)</f>
        <v>LOCAL</v>
      </c>
      <c r="C1524" s="5" t="str">
        <f t="shared" si="497"/>
        <v>E</v>
      </c>
      <c r="D1524" s="5" t="str">
        <f t="shared" si="498"/>
        <v>11</v>
      </c>
      <c r="E1524" s="5" t="str">
        <f t="shared" si="499"/>
        <v>63--</v>
      </c>
      <c r="F1524" s="5" t="str">
        <f>VLOOKUP(E1524,Vlookups!K:M,3,FALSE)</f>
        <v>Op Exp</v>
      </c>
      <c r="G1524" s="5" t="str">
        <f t="shared" si="500"/>
        <v>6399</v>
      </c>
      <c r="H1524" s="5" t="str">
        <f t="shared" si="501"/>
        <v>GENERAL SUPPLIES</v>
      </c>
      <c r="I1524" s="5" t="str">
        <f t="shared" si="502"/>
        <v>032</v>
      </c>
      <c r="J1524" s="5" t="str">
        <f>VLOOKUP(I1524,Vlookups!A:D,2,FALSE)</f>
        <v>LANCASTER HS</v>
      </c>
      <c r="K1524" s="5" t="str">
        <f>VLOOKUP(I1524,Vlookups!A:D,3,FALSE)</f>
        <v>LANCASTER HS</v>
      </c>
      <c r="L1524" s="5" t="str">
        <f t="shared" si="503"/>
        <v>11</v>
      </c>
      <c r="M1524" s="5" t="str">
        <f t="shared" si="504"/>
        <v>850</v>
      </c>
      <c r="N1524" s="5" t="str">
        <f>VLOOKUP(M1524,Vlookups!G:I,2,FALSE)</f>
        <v>DEPUTY SUPT ACADEMICS/STU SERV</v>
      </c>
      <c r="O1524" s="5" t="str">
        <f>VLOOKUP(M1524,Vlookups!G:I,3,FALSE)</f>
        <v>DSASS</v>
      </c>
      <c r="P1524" s="6">
        <f t="shared" si="505"/>
        <v>660.56</v>
      </c>
      <c r="Q1524" s="6">
        <f t="shared" si="506"/>
        <v>0</v>
      </c>
      <c r="R1524" s="6">
        <f t="shared" si="507"/>
        <v>660.56</v>
      </c>
      <c r="S1524" s="6">
        <f t="shared" si="508"/>
        <v>0</v>
      </c>
      <c r="T1524" s="6">
        <f t="shared" si="509"/>
        <v>-660.56</v>
      </c>
      <c r="U1524" t="s">
        <v>1567</v>
      </c>
      <c r="V1524" t="s">
        <v>54</v>
      </c>
      <c r="W1524" s="2">
        <v>660.56</v>
      </c>
      <c r="X1524" s="2">
        <v>0</v>
      </c>
      <c r="Y1524" s="2">
        <v>660.56</v>
      </c>
      <c r="Z1524" s="2">
        <v>0</v>
      </c>
      <c r="AA1524" s="2">
        <v>0</v>
      </c>
      <c r="AB1524" s="3">
        <v>-660.56</v>
      </c>
    </row>
    <row r="1525" spans="1:28">
      <c r="A1525" s="5" t="str">
        <f t="shared" si="496"/>
        <v>420</v>
      </c>
      <c r="B1525" s="5" t="str">
        <f>VLOOKUP(A1525,Vlookups!O:P,2,FALSE)</f>
        <v>LOCAL</v>
      </c>
      <c r="C1525" s="5" t="str">
        <f t="shared" si="497"/>
        <v>E</v>
      </c>
      <c r="D1525" s="5" t="str">
        <f t="shared" si="498"/>
        <v>11</v>
      </c>
      <c r="E1525" s="5" t="str">
        <f t="shared" si="499"/>
        <v>63--</v>
      </c>
      <c r="F1525" s="5" t="str">
        <f>VLOOKUP(E1525,Vlookups!K:M,3,FALSE)</f>
        <v>Op Exp</v>
      </c>
      <c r="G1525" s="5" t="str">
        <f t="shared" si="500"/>
        <v>6399</v>
      </c>
      <c r="H1525" s="5" t="str">
        <f t="shared" si="501"/>
        <v>GENERAL SUPPLIES</v>
      </c>
      <c r="I1525" s="5" t="str">
        <f t="shared" si="502"/>
        <v>032</v>
      </c>
      <c r="J1525" s="5" t="str">
        <f>VLOOKUP(I1525,Vlookups!A:D,2,FALSE)</f>
        <v>LANCASTER HS</v>
      </c>
      <c r="K1525" s="5" t="str">
        <f>VLOOKUP(I1525,Vlookups!A:D,3,FALSE)</f>
        <v>LANCASTER HS</v>
      </c>
      <c r="L1525" s="5" t="str">
        <f t="shared" si="503"/>
        <v>11</v>
      </c>
      <c r="M1525" s="5" t="str">
        <f t="shared" si="504"/>
        <v>858</v>
      </c>
      <c r="N1525" s="5" t="str">
        <f>VLOOKUP(M1525,Vlookups!G:I,2,FALSE)</f>
        <v>FINE ARTS</v>
      </c>
      <c r="O1525" s="5" t="str">
        <f>VLOOKUP(M1525,Vlookups!G:I,3,FALSE)</f>
        <v>DSASS</v>
      </c>
      <c r="P1525" s="6">
        <f t="shared" si="505"/>
        <v>10488</v>
      </c>
      <c r="Q1525" s="6">
        <f t="shared" si="506"/>
        <v>0</v>
      </c>
      <c r="R1525" s="6">
        <f t="shared" si="507"/>
        <v>2186.36</v>
      </c>
      <c r="S1525" s="6">
        <f t="shared" si="508"/>
        <v>6600</v>
      </c>
      <c r="T1525" s="6">
        <f t="shared" si="509"/>
        <v>-3888</v>
      </c>
      <c r="U1525" t="s">
        <v>1568</v>
      </c>
      <c r="V1525" t="s">
        <v>54</v>
      </c>
      <c r="W1525" s="2">
        <v>10488</v>
      </c>
      <c r="X1525" s="2">
        <v>0</v>
      </c>
      <c r="Y1525" s="2">
        <v>2186.36</v>
      </c>
      <c r="Z1525" s="2">
        <v>8301.64</v>
      </c>
      <c r="AA1525" s="2">
        <v>6600</v>
      </c>
      <c r="AB1525" s="3">
        <v>-3888</v>
      </c>
    </row>
    <row r="1526" spans="1:28">
      <c r="A1526" s="5" t="str">
        <f t="shared" si="496"/>
        <v>420</v>
      </c>
      <c r="B1526" s="5" t="str">
        <f>VLOOKUP(A1526,Vlookups!O:P,2,FALSE)</f>
        <v>LOCAL</v>
      </c>
      <c r="C1526" s="5" t="str">
        <f t="shared" si="497"/>
        <v>E</v>
      </c>
      <c r="D1526" s="5" t="str">
        <f t="shared" si="498"/>
        <v>11</v>
      </c>
      <c r="E1526" s="5" t="str">
        <f t="shared" si="499"/>
        <v>63--</v>
      </c>
      <c r="F1526" s="5" t="str">
        <f>VLOOKUP(E1526,Vlookups!K:M,3,FALSE)</f>
        <v>Op Exp</v>
      </c>
      <c r="G1526" s="5" t="str">
        <f t="shared" si="500"/>
        <v>6399</v>
      </c>
      <c r="H1526" s="5" t="str">
        <f t="shared" si="501"/>
        <v>GENERAL SUPPLIES</v>
      </c>
      <c r="I1526" s="5" t="str">
        <f t="shared" si="502"/>
        <v>032</v>
      </c>
      <c r="J1526" s="5" t="str">
        <f>VLOOKUP(I1526,Vlookups!A:D,2,FALSE)</f>
        <v>LANCASTER HS</v>
      </c>
      <c r="K1526" s="5" t="str">
        <f>VLOOKUP(I1526,Vlookups!A:D,3,FALSE)</f>
        <v>LANCASTER HS</v>
      </c>
      <c r="L1526" s="5" t="str">
        <f t="shared" si="503"/>
        <v>11</v>
      </c>
      <c r="M1526" s="5" t="str">
        <f t="shared" si="504"/>
        <v>920</v>
      </c>
      <c r="N1526" s="5" t="str">
        <f>VLOOKUP(M1526,Vlookups!G:I,2,FALSE)</f>
        <v>ATHLETICS</v>
      </c>
      <c r="O1526" s="5" t="str">
        <f>VLOOKUP(M1526,Vlookups!G:I,3,FALSE)</f>
        <v>CSL</v>
      </c>
      <c r="P1526" s="6">
        <f t="shared" si="505"/>
        <v>1740</v>
      </c>
      <c r="Q1526" s="6">
        <f t="shared" si="506"/>
        <v>760.01</v>
      </c>
      <c r="R1526" s="6">
        <f t="shared" si="507"/>
        <v>979.99</v>
      </c>
      <c r="S1526" s="6">
        <f t="shared" si="508"/>
        <v>0</v>
      </c>
      <c r="T1526" s="6">
        <f t="shared" si="509"/>
        <v>-1740</v>
      </c>
      <c r="U1526" t="s">
        <v>1569</v>
      </c>
      <c r="V1526" t="s">
        <v>54</v>
      </c>
      <c r="W1526" s="2">
        <v>1740</v>
      </c>
      <c r="X1526" s="2">
        <v>760.01</v>
      </c>
      <c r="Y1526" s="2">
        <v>979.99</v>
      </c>
      <c r="Z1526" s="2">
        <v>0</v>
      </c>
      <c r="AA1526" s="2">
        <v>0</v>
      </c>
      <c r="AB1526" s="3">
        <v>-1740</v>
      </c>
    </row>
    <row r="1527" spans="1:28">
      <c r="A1527" s="5" t="str">
        <f t="shared" si="496"/>
        <v>420</v>
      </c>
      <c r="B1527" s="5" t="str">
        <f>VLOOKUP(A1527,Vlookups!O:P,2,FALSE)</f>
        <v>LOCAL</v>
      </c>
      <c r="C1527" s="5" t="str">
        <f t="shared" si="497"/>
        <v>E</v>
      </c>
      <c r="D1527" s="5" t="str">
        <f t="shared" si="498"/>
        <v>11</v>
      </c>
      <c r="E1527" s="5" t="str">
        <f t="shared" si="499"/>
        <v>63--</v>
      </c>
      <c r="F1527" s="5" t="str">
        <f>VLOOKUP(E1527,Vlookups!K:M,3,FALSE)</f>
        <v>Op Exp</v>
      </c>
      <c r="G1527" s="5" t="str">
        <f t="shared" si="500"/>
        <v>6399</v>
      </c>
      <c r="H1527" s="5" t="str">
        <f t="shared" si="501"/>
        <v>GENERAL SUPPLIES</v>
      </c>
      <c r="I1527" s="5" t="str">
        <f t="shared" si="502"/>
        <v>032</v>
      </c>
      <c r="J1527" s="5" t="str">
        <f>VLOOKUP(I1527,Vlookups!A:D,2,FALSE)</f>
        <v>LANCASTER HS</v>
      </c>
      <c r="K1527" s="5" t="str">
        <f>VLOOKUP(I1527,Vlookups!A:D,3,FALSE)</f>
        <v>LANCASTER HS</v>
      </c>
      <c r="L1527" s="5" t="str">
        <f t="shared" si="503"/>
        <v>11</v>
      </c>
      <c r="M1527" s="5" t="str">
        <f t="shared" si="504"/>
        <v>939</v>
      </c>
      <c r="N1527" s="5" t="str">
        <f>VLOOKUP(M1527,Vlookups!G:I,2,FALSE)</f>
        <v>INSTRUCTIONAL MATERIALS</v>
      </c>
      <c r="O1527" s="5" t="str">
        <f>VLOOKUP(M1527,Vlookups!G:I,3,FALSE)</f>
        <v>DSASS</v>
      </c>
      <c r="P1527" s="6">
        <f t="shared" si="505"/>
        <v>25525.5</v>
      </c>
      <c r="Q1527" s="6">
        <f t="shared" si="506"/>
        <v>2250.5</v>
      </c>
      <c r="R1527" s="6">
        <f t="shared" si="507"/>
        <v>5303.83</v>
      </c>
      <c r="S1527" s="6">
        <f t="shared" si="508"/>
        <v>1380</v>
      </c>
      <c r="T1527" s="6">
        <f t="shared" si="509"/>
        <v>-24145.5</v>
      </c>
      <c r="U1527" t="s">
        <v>1570</v>
      </c>
      <c r="V1527" t="s">
        <v>54</v>
      </c>
      <c r="W1527" s="2">
        <v>25525.5</v>
      </c>
      <c r="X1527" s="2">
        <v>2250.5</v>
      </c>
      <c r="Y1527" s="2">
        <v>5303.83</v>
      </c>
      <c r="Z1527" s="2">
        <v>17971.169999999998</v>
      </c>
      <c r="AA1527" s="2">
        <v>1380</v>
      </c>
      <c r="AB1527" s="3">
        <v>-24145.5</v>
      </c>
    </row>
    <row r="1528" spans="1:28">
      <c r="A1528" s="5" t="str">
        <f t="shared" si="496"/>
        <v>420</v>
      </c>
      <c r="B1528" s="5" t="str">
        <f>VLOOKUP(A1528,Vlookups!O:P,2,FALSE)</f>
        <v>LOCAL</v>
      </c>
      <c r="C1528" s="5" t="str">
        <f t="shared" si="497"/>
        <v>E</v>
      </c>
      <c r="D1528" s="5" t="str">
        <f t="shared" si="498"/>
        <v>11</v>
      </c>
      <c r="E1528" s="5" t="str">
        <f t="shared" si="499"/>
        <v>63--</v>
      </c>
      <c r="F1528" s="5" t="str">
        <f>VLOOKUP(E1528,Vlookups!K:M,3,FALSE)</f>
        <v>Op Exp</v>
      </c>
      <c r="G1528" s="5" t="str">
        <f t="shared" si="500"/>
        <v>6399</v>
      </c>
      <c r="H1528" s="5" t="str">
        <f t="shared" si="501"/>
        <v>GENERAL SUPPLIES</v>
      </c>
      <c r="I1528" s="5" t="str">
        <f t="shared" si="502"/>
        <v>032</v>
      </c>
      <c r="J1528" s="5" t="str">
        <f>VLOOKUP(I1528,Vlookups!A:D,2,FALSE)</f>
        <v>LANCASTER HS</v>
      </c>
      <c r="K1528" s="5" t="str">
        <f>VLOOKUP(I1528,Vlookups!A:D,3,FALSE)</f>
        <v>LANCASTER HS</v>
      </c>
      <c r="L1528" s="5" t="str">
        <f t="shared" si="503"/>
        <v>21</v>
      </c>
      <c r="M1528" s="5" t="str">
        <f t="shared" si="504"/>
        <v>939</v>
      </c>
      <c r="N1528" s="5" t="str">
        <f>VLOOKUP(M1528,Vlookups!G:I,2,FALSE)</f>
        <v>INSTRUCTIONAL MATERIALS</v>
      </c>
      <c r="O1528" s="5" t="str">
        <f>VLOOKUP(M1528,Vlookups!G:I,3,FALSE)</f>
        <v>DSASS</v>
      </c>
      <c r="P1528" s="6">
        <f t="shared" si="505"/>
        <v>1200</v>
      </c>
      <c r="Q1528" s="6">
        <f t="shared" si="506"/>
        <v>0</v>
      </c>
      <c r="R1528" s="6">
        <f t="shared" si="507"/>
        <v>1006.9</v>
      </c>
      <c r="S1528" s="6">
        <f t="shared" si="508"/>
        <v>0</v>
      </c>
      <c r="T1528" s="6">
        <f t="shared" si="509"/>
        <v>-1200</v>
      </c>
      <c r="U1528" t="s">
        <v>1571</v>
      </c>
      <c r="V1528" t="s">
        <v>54</v>
      </c>
      <c r="W1528" s="2">
        <v>1200</v>
      </c>
      <c r="X1528" s="2">
        <v>0</v>
      </c>
      <c r="Y1528" s="2">
        <v>1006.9</v>
      </c>
      <c r="Z1528" s="2">
        <v>193.1</v>
      </c>
      <c r="AA1528" s="2">
        <v>0</v>
      </c>
      <c r="AB1528" s="3">
        <v>-1200</v>
      </c>
    </row>
    <row r="1529" spans="1:28">
      <c r="A1529" s="5" t="str">
        <f t="shared" si="496"/>
        <v>420</v>
      </c>
      <c r="B1529" s="5" t="str">
        <f>VLOOKUP(A1529,Vlookups!O:P,2,FALSE)</f>
        <v>LOCAL</v>
      </c>
      <c r="C1529" s="5" t="str">
        <f t="shared" si="497"/>
        <v>E</v>
      </c>
      <c r="D1529" s="5" t="str">
        <f t="shared" si="498"/>
        <v>11</v>
      </c>
      <c r="E1529" s="5" t="str">
        <f t="shared" si="499"/>
        <v>63--</v>
      </c>
      <c r="F1529" s="5" t="str">
        <f>VLOOKUP(E1529,Vlookups!K:M,3,FALSE)</f>
        <v>Op Exp</v>
      </c>
      <c r="G1529" s="5" t="str">
        <f t="shared" si="500"/>
        <v>6399</v>
      </c>
      <c r="H1529" s="5" t="str">
        <f t="shared" si="501"/>
        <v>GENERAL SUPPLIES</v>
      </c>
      <c r="I1529" s="5" t="str">
        <f t="shared" si="502"/>
        <v>032</v>
      </c>
      <c r="J1529" s="5" t="str">
        <f>VLOOKUP(I1529,Vlookups!A:D,2,FALSE)</f>
        <v>LANCASTER HS</v>
      </c>
      <c r="K1529" s="5" t="str">
        <f>VLOOKUP(I1529,Vlookups!A:D,3,FALSE)</f>
        <v>LANCASTER HS</v>
      </c>
      <c r="L1529" s="5" t="str">
        <f t="shared" si="503"/>
        <v>22</v>
      </c>
      <c r="M1529" s="5" t="str">
        <f t="shared" si="504"/>
        <v>939</v>
      </c>
      <c r="N1529" s="5" t="str">
        <f>VLOOKUP(M1529,Vlookups!G:I,2,FALSE)</f>
        <v>INSTRUCTIONAL MATERIALS</v>
      </c>
      <c r="O1529" s="5" t="str">
        <f>VLOOKUP(M1529,Vlookups!G:I,3,FALSE)</f>
        <v>DSASS</v>
      </c>
      <c r="P1529" s="6">
        <f t="shared" si="505"/>
        <v>24898.78</v>
      </c>
      <c r="Q1529" s="6">
        <f t="shared" si="506"/>
        <v>0</v>
      </c>
      <c r="R1529" s="6">
        <f t="shared" si="507"/>
        <v>459.83</v>
      </c>
      <c r="S1529" s="6">
        <f t="shared" si="508"/>
        <v>0</v>
      </c>
      <c r="T1529" s="6">
        <f t="shared" si="509"/>
        <v>-24898.78</v>
      </c>
      <c r="U1529" t="s">
        <v>1572</v>
      </c>
      <c r="V1529" t="s">
        <v>54</v>
      </c>
      <c r="W1529" s="2">
        <v>24898.78</v>
      </c>
      <c r="X1529" s="2">
        <v>0</v>
      </c>
      <c r="Y1529" s="2">
        <v>459.83</v>
      </c>
      <c r="Z1529" s="2">
        <v>24438.95</v>
      </c>
      <c r="AA1529" s="2">
        <v>0</v>
      </c>
      <c r="AB1529" s="3">
        <v>-24898.78</v>
      </c>
    </row>
    <row r="1530" spans="1:28">
      <c r="A1530" s="5" t="str">
        <f t="shared" si="496"/>
        <v>420</v>
      </c>
      <c r="B1530" s="5" t="str">
        <f>VLOOKUP(A1530,Vlookups!O:P,2,FALSE)</f>
        <v>LOCAL</v>
      </c>
      <c r="C1530" s="5" t="str">
        <f t="shared" si="497"/>
        <v>E</v>
      </c>
      <c r="D1530" s="5" t="str">
        <f t="shared" si="498"/>
        <v>11</v>
      </c>
      <c r="E1530" s="5" t="str">
        <f t="shared" si="499"/>
        <v>63--</v>
      </c>
      <c r="F1530" s="5" t="str">
        <f>VLOOKUP(E1530,Vlookups!K:M,3,FALSE)</f>
        <v>Op Exp</v>
      </c>
      <c r="G1530" s="5" t="str">
        <f t="shared" si="500"/>
        <v>6399</v>
      </c>
      <c r="H1530" s="5" t="str">
        <f t="shared" si="501"/>
        <v>GENERAL SUPPLIES</v>
      </c>
      <c r="I1530" s="5" t="str">
        <f t="shared" si="502"/>
        <v>032</v>
      </c>
      <c r="J1530" s="5" t="str">
        <f>VLOOKUP(I1530,Vlookups!A:D,2,FALSE)</f>
        <v>LANCASTER HS</v>
      </c>
      <c r="K1530" s="5" t="str">
        <f>VLOOKUP(I1530,Vlookups!A:D,3,FALSE)</f>
        <v>LANCASTER HS</v>
      </c>
      <c r="L1530" s="5" t="str">
        <f t="shared" si="503"/>
        <v>23</v>
      </c>
      <c r="M1530" s="5" t="str">
        <f t="shared" si="504"/>
        <v>850</v>
      </c>
      <c r="N1530" s="5" t="str">
        <f>VLOOKUP(M1530,Vlookups!G:I,2,FALSE)</f>
        <v>DEPUTY SUPT ACADEMICS/STU SERV</v>
      </c>
      <c r="O1530" s="5" t="str">
        <f>VLOOKUP(M1530,Vlookups!G:I,3,FALSE)</f>
        <v>DSASS</v>
      </c>
      <c r="P1530" s="6">
        <f t="shared" si="505"/>
        <v>750</v>
      </c>
      <c r="Q1530" s="6">
        <f t="shared" si="506"/>
        <v>0</v>
      </c>
      <c r="R1530" s="6">
        <f t="shared" si="507"/>
        <v>63.89</v>
      </c>
      <c r="S1530" s="6">
        <f t="shared" si="508"/>
        <v>800</v>
      </c>
      <c r="T1530" s="6">
        <f t="shared" si="509"/>
        <v>50</v>
      </c>
      <c r="U1530" t="s">
        <v>1573</v>
      </c>
      <c r="V1530" t="s">
        <v>54</v>
      </c>
      <c r="W1530" s="2">
        <v>750</v>
      </c>
      <c r="X1530" s="2">
        <v>0</v>
      </c>
      <c r="Y1530" s="2">
        <v>63.89</v>
      </c>
      <c r="Z1530" s="2">
        <v>686.11</v>
      </c>
      <c r="AA1530" s="2">
        <v>800</v>
      </c>
      <c r="AB1530" s="2">
        <v>50</v>
      </c>
    </row>
    <row r="1531" spans="1:28">
      <c r="A1531" s="5" t="str">
        <f t="shared" si="496"/>
        <v>420</v>
      </c>
      <c r="B1531" s="5" t="str">
        <f>VLOOKUP(A1531,Vlookups!O:P,2,FALSE)</f>
        <v>LOCAL</v>
      </c>
      <c r="C1531" s="5" t="str">
        <f t="shared" si="497"/>
        <v>E</v>
      </c>
      <c r="D1531" s="5" t="str">
        <f t="shared" si="498"/>
        <v>11</v>
      </c>
      <c r="E1531" s="5" t="str">
        <f t="shared" si="499"/>
        <v>63--</v>
      </c>
      <c r="F1531" s="5" t="str">
        <f>VLOOKUP(E1531,Vlookups!K:M,3,FALSE)</f>
        <v>Op Exp</v>
      </c>
      <c r="G1531" s="5" t="str">
        <f t="shared" si="500"/>
        <v>6399</v>
      </c>
      <c r="H1531" s="5" t="str">
        <f t="shared" si="501"/>
        <v>GENERAL SUPPLIES</v>
      </c>
      <c r="I1531" s="5" t="str">
        <f t="shared" si="502"/>
        <v>033</v>
      </c>
      <c r="J1531" s="5" t="str">
        <f>VLOOKUP(I1531,Vlookups!A:D,2,FALSE)</f>
        <v>WINDMILL LAKES HS</v>
      </c>
      <c r="K1531" s="5" t="str">
        <f>VLOOKUP(I1531,Vlookups!A:D,3,FALSE)</f>
        <v>WINDMILL LAKES HS</v>
      </c>
      <c r="L1531" s="5" t="str">
        <f t="shared" si="503"/>
        <v>11</v>
      </c>
      <c r="M1531" s="5" t="str">
        <f t="shared" si="504"/>
        <v>850</v>
      </c>
      <c r="N1531" s="5" t="str">
        <f>VLOOKUP(M1531,Vlookups!G:I,2,FALSE)</f>
        <v>DEPUTY SUPT ACADEMICS/STU SERV</v>
      </c>
      <c r="O1531" s="5" t="str">
        <f>VLOOKUP(M1531,Vlookups!G:I,3,FALSE)</f>
        <v>DSASS</v>
      </c>
      <c r="P1531" s="6">
        <f t="shared" si="505"/>
        <v>1298.99</v>
      </c>
      <c r="Q1531" s="6">
        <f t="shared" si="506"/>
        <v>210</v>
      </c>
      <c r="R1531" s="6">
        <f t="shared" si="507"/>
        <v>1088.99</v>
      </c>
      <c r="S1531" s="6">
        <f t="shared" si="508"/>
        <v>0</v>
      </c>
      <c r="T1531" s="6">
        <f t="shared" si="509"/>
        <v>-1298.99</v>
      </c>
      <c r="U1531" t="s">
        <v>1574</v>
      </c>
      <c r="V1531" t="s">
        <v>54</v>
      </c>
      <c r="W1531" s="2">
        <v>1298.99</v>
      </c>
      <c r="X1531" s="2">
        <v>210</v>
      </c>
      <c r="Y1531" s="2">
        <v>1088.99</v>
      </c>
      <c r="Z1531" s="2">
        <v>0</v>
      </c>
      <c r="AA1531" s="2">
        <v>0</v>
      </c>
      <c r="AB1531" s="3">
        <v>-1298.99</v>
      </c>
    </row>
    <row r="1532" spans="1:28">
      <c r="A1532" s="5" t="str">
        <f t="shared" si="496"/>
        <v>420</v>
      </c>
      <c r="B1532" s="5" t="str">
        <f>VLOOKUP(A1532,Vlookups!O:P,2,FALSE)</f>
        <v>LOCAL</v>
      </c>
      <c r="C1532" s="5" t="str">
        <f t="shared" si="497"/>
        <v>E</v>
      </c>
      <c r="D1532" s="5" t="str">
        <f t="shared" si="498"/>
        <v>11</v>
      </c>
      <c r="E1532" s="5" t="str">
        <f t="shared" si="499"/>
        <v>63--</v>
      </c>
      <c r="F1532" s="5" t="str">
        <f>VLOOKUP(E1532,Vlookups!K:M,3,FALSE)</f>
        <v>Op Exp</v>
      </c>
      <c r="G1532" s="5" t="str">
        <f t="shared" si="500"/>
        <v>6399</v>
      </c>
      <c r="H1532" s="5" t="str">
        <f t="shared" si="501"/>
        <v>GENERAL SUPPLIES</v>
      </c>
      <c r="I1532" s="5" t="str">
        <f t="shared" si="502"/>
        <v>033</v>
      </c>
      <c r="J1532" s="5" t="str">
        <f>VLOOKUP(I1532,Vlookups!A:D,2,FALSE)</f>
        <v>WINDMILL LAKES HS</v>
      </c>
      <c r="K1532" s="5" t="str">
        <f>VLOOKUP(I1532,Vlookups!A:D,3,FALSE)</f>
        <v>WINDMILL LAKES HS</v>
      </c>
      <c r="L1532" s="5" t="str">
        <f t="shared" si="503"/>
        <v>11</v>
      </c>
      <c r="M1532" s="5" t="str">
        <f t="shared" si="504"/>
        <v>858</v>
      </c>
      <c r="N1532" s="5" t="str">
        <f>VLOOKUP(M1532,Vlookups!G:I,2,FALSE)</f>
        <v>FINE ARTS</v>
      </c>
      <c r="O1532" s="5" t="str">
        <f>VLOOKUP(M1532,Vlookups!G:I,3,FALSE)</f>
        <v>DSASS</v>
      </c>
      <c r="P1532" s="6">
        <f t="shared" si="505"/>
        <v>11000</v>
      </c>
      <c r="Q1532" s="6">
        <f t="shared" si="506"/>
        <v>41.83</v>
      </c>
      <c r="R1532" s="6">
        <f t="shared" si="507"/>
        <v>5113.3900000000003</v>
      </c>
      <c r="S1532" s="6">
        <f t="shared" si="508"/>
        <v>5500</v>
      </c>
      <c r="T1532" s="6">
        <f t="shared" si="509"/>
        <v>-5500</v>
      </c>
      <c r="U1532" t="s">
        <v>1575</v>
      </c>
      <c r="V1532" t="s">
        <v>54</v>
      </c>
      <c r="W1532" s="2">
        <v>11000</v>
      </c>
      <c r="X1532" s="2">
        <v>41.83</v>
      </c>
      <c r="Y1532" s="2">
        <v>5113.3900000000003</v>
      </c>
      <c r="Z1532" s="2">
        <v>5844.78</v>
      </c>
      <c r="AA1532" s="2">
        <v>5500</v>
      </c>
      <c r="AB1532" s="3">
        <v>-5500</v>
      </c>
    </row>
    <row r="1533" spans="1:28">
      <c r="A1533" s="5" t="str">
        <f t="shared" si="496"/>
        <v>420</v>
      </c>
      <c r="B1533" s="5" t="str">
        <f>VLOOKUP(A1533,Vlookups!O:P,2,FALSE)</f>
        <v>LOCAL</v>
      </c>
      <c r="C1533" s="5" t="str">
        <f t="shared" si="497"/>
        <v>E</v>
      </c>
      <c r="D1533" s="5" t="str">
        <f t="shared" si="498"/>
        <v>11</v>
      </c>
      <c r="E1533" s="5" t="str">
        <f t="shared" si="499"/>
        <v>63--</v>
      </c>
      <c r="F1533" s="5" t="str">
        <f>VLOOKUP(E1533,Vlookups!K:M,3,FALSE)</f>
        <v>Op Exp</v>
      </c>
      <c r="G1533" s="5" t="str">
        <f t="shared" si="500"/>
        <v>6399</v>
      </c>
      <c r="H1533" s="5" t="str">
        <f t="shared" si="501"/>
        <v>GENERAL SUPPLIES</v>
      </c>
      <c r="I1533" s="5" t="str">
        <f t="shared" si="502"/>
        <v>033</v>
      </c>
      <c r="J1533" s="5" t="str">
        <f>VLOOKUP(I1533,Vlookups!A:D,2,FALSE)</f>
        <v>WINDMILL LAKES HS</v>
      </c>
      <c r="K1533" s="5" t="str">
        <f>VLOOKUP(I1533,Vlookups!A:D,3,FALSE)</f>
        <v>WINDMILL LAKES HS</v>
      </c>
      <c r="L1533" s="5" t="str">
        <f t="shared" si="503"/>
        <v>11</v>
      </c>
      <c r="M1533" s="5" t="str">
        <f t="shared" si="504"/>
        <v>920</v>
      </c>
      <c r="N1533" s="5" t="str">
        <f>VLOOKUP(M1533,Vlookups!G:I,2,FALSE)</f>
        <v>ATHLETICS</v>
      </c>
      <c r="O1533" s="5" t="str">
        <f>VLOOKUP(M1533,Vlookups!G:I,3,FALSE)</f>
        <v>CSL</v>
      </c>
      <c r="P1533" s="6">
        <f t="shared" si="505"/>
        <v>11308.7</v>
      </c>
      <c r="Q1533" s="6">
        <f t="shared" si="506"/>
        <v>0</v>
      </c>
      <c r="R1533" s="6">
        <f t="shared" si="507"/>
        <v>11308.68</v>
      </c>
      <c r="S1533" s="6">
        <f t="shared" si="508"/>
        <v>0</v>
      </c>
      <c r="T1533" s="6">
        <f t="shared" si="509"/>
        <v>-11308.7</v>
      </c>
      <c r="U1533" t="s">
        <v>1576</v>
      </c>
      <c r="V1533" t="s">
        <v>54</v>
      </c>
      <c r="W1533" s="2">
        <v>11308.7</v>
      </c>
      <c r="X1533" s="2">
        <v>0</v>
      </c>
      <c r="Y1533" s="2">
        <v>11308.68</v>
      </c>
      <c r="Z1533" s="2">
        <v>0.02</v>
      </c>
      <c r="AA1533" s="2">
        <v>0</v>
      </c>
      <c r="AB1533" s="3">
        <v>-11308.7</v>
      </c>
    </row>
    <row r="1534" spans="1:28">
      <c r="A1534" s="5" t="str">
        <f t="shared" si="496"/>
        <v>420</v>
      </c>
      <c r="B1534" s="5" t="str">
        <f>VLOOKUP(A1534,Vlookups!O:P,2,FALSE)</f>
        <v>LOCAL</v>
      </c>
      <c r="C1534" s="5" t="str">
        <f t="shared" si="497"/>
        <v>E</v>
      </c>
      <c r="D1534" s="5" t="str">
        <f t="shared" si="498"/>
        <v>11</v>
      </c>
      <c r="E1534" s="5" t="str">
        <f t="shared" si="499"/>
        <v>63--</v>
      </c>
      <c r="F1534" s="5" t="str">
        <f>VLOOKUP(E1534,Vlookups!K:M,3,FALSE)</f>
        <v>Op Exp</v>
      </c>
      <c r="G1534" s="5" t="str">
        <f t="shared" si="500"/>
        <v>6399</v>
      </c>
      <c r="H1534" s="5" t="str">
        <f t="shared" si="501"/>
        <v>GENERAL SUPPLIES</v>
      </c>
      <c r="I1534" s="5" t="str">
        <f t="shared" si="502"/>
        <v>033</v>
      </c>
      <c r="J1534" s="5" t="str">
        <f>VLOOKUP(I1534,Vlookups!A:D,2,FALSE)</f>
        <v>WINDMILL LAKES HS</v>
      </c>
      <c r="K1534" s="5" t="str">
        <f>VLOOKUP(I1534,Vlookups!A:D,3,FALSE)</f>
        <v>WINDMILL LAKES HS</v>
      </c>
      <c r="L1534" s="5" t="str">
        <f t="shared" si="503"/>
        <v>11</v>
      </c>
      <c r="M1534" s="5" t="str">
        <f t="shared" si="504"/>
        <v>939</v>
      </c>
      <c r="N1534" s="5" t="str">
        <f>VLOOKUP(M1534,Vlookups!G:I,2,FALSE)</f>
        <v>INSTRUCTIONAL MATERIALS</v>
      </c>
      <c r="O1534" s="5" t="str">
        <f>VLOOKUP(M1534,Vlookups!G:I,3,FALSE)</f>
        <v>DSASS</v>
      </c>
      <c r="P1534" s="6">
        <f t="shared" si="505"/>
        <v>9309.7999999999993</v>
      </c>
      <c r="Q1534" s="6">
        <f t="shared" si="506"/>
        <v>3815.08</v>
      </c>
      <c r="R1534" s="6">
        <f t="shared" si="507"/>
        <v>5494.72</v>
      </c>
      <c r="S1534" s="6">
        <f t="shared" si="508"/>
        <v>1380</v>
      </c>
      <c r="T1534" s="6">
        <f t="shared" si="509"/>
        <v>-7929.8</v>
      </c>
      <c r="U1534" t="s">
        <v>1577</v>
      </c>
      <c r="V1534" t="s">
        <v>54</v>
      </c>
      <c r="W1534" s="2">
        <v>9309.7999999999993</v>
      </c>
      <c r="X1534" s="2">
        <v>3815.08</v>
      </c>
      <c r="Y1534" s="2">
        <v>5494.72</v>
      </c>
      <c r="Z1534" s="2">
        <v>0</v>
      </c>
      <c r="AA1534" s="2">
        <v>1380</v>
      </c>
      <c r="AB1534" s="3">
        <v>-7929.8</v>
      </c>
    </row>
    <row r="1535" spans="1:28">
      <c r="A1535" s="5" t="str">
        <f t="shared" si="496"/>
        <v>420</v>
      </c>
      <c r="B1535" s="5" t="str">
        <f>VLOOKUP(A1535,Vlookups!O:P,2,FALSE)</f>
        <v>LOCAL</v>
      </c>
      <c r="C1535" s="5" t="str">
        <f t="shared" si="497"/>
        <v>E</v>
      </c>
      <c r="D1535" s="5" t="str">
        <f t="shared" si="498"/>
        <v>11</v>
      </c>
      <c r="E1535" s="5" t="str">
        <f t="shared" si="499"/>
        <v>63--</v>
      </c>
      <c r="F1535" s="5" t="str">
        <f>VLOOKUP(E1535,Vlookups!K:M,3,FALSE)</f>
        <v>Op Exp</v>
      </c>
      <c r="G1535" s="5" t="str">
        <f t="shared" si="500"/>
        <v>6399</v>
      </c>
      <c r="H1535" s="5" t="str">
        <f t="shared" si="501"/>
        <v>GENERAL SUPPLIES</v>
      </c>
      <c r="I1535" s="5" t="str">
        <f t="shared" si="502"/>
        <v>033</v>
      </c>
      <c r="J1535" s="5" t="str">
        <f>VLOOKUP(I1535,Vlookups!A:D,2,FALSE)</f>
        <v>WINDMILL LAKES HS</v>
      </c>
      <c r="K1535" s="5" t="str">
        <f>VLOOKUP(I1535,Vlookups!A:D,3,FALSE)</f>
        <v>WINDMILL LAKES HS</v>
      </c>
      <c r="L1535" s="5" t="str">
        <f t="shared" si="503"/>
        <v>22</v>
      </c>
      <c r="M1535" s="5" t="str">
        <f t="shared" si="504"/>
        <v>939</v>
      </c>
      <c r="N1535" s="5" t="str">
        <f>VLOOKUP(M1535,Vlookups!G:I,2,FALSE)</f>
        <v>INSTRUCTIONAL MATERIALS</v>
      </c>
      <c r="O1535" s="5" t="str">
        <f>VLOOKUP(M1535,Vlookups!G:I,3,FALSE)</f>
        <v>DSASS</v>
      </c>
      <c r="P1535" s="6">
        <f t="shared" si="505"/>
        <v>16000</v>
      </c>
      <c r="Q1535" s="6">
        <f t="shared" si="506"/>
        <v>150.09</v>
      </c>
      <c r="R1535" s="6">
        <f t="shared" si="507"/>
        <v>11260.94</v>
      </c>
      <c r="S1535" s="6">
        <f t="shared" si="508"/>
        <v>0</v>
      </c>
      <c r="T1535" s="6">
        <f t="shared" si="509"/>
        <v>-16000</v>
      </c>
      <c r="U1535" t="s">
        <v>1578</v>
      </c>
      <c r="V1535" t="s">
        <v>54</v>
      </c>
      <c r="W1535" s="2">
        <v>16000</v>
      </c>
      <c r="X1535" s="2">
        <v>150.09</v>
      </c>
      <c r="Y1535" s="2">
        <v>11260.94</v>
      </c>
      <c r="Z1535" s="2">
        <v>4588.97</v>
      </c>
      <c r="AA1535" s="2">
        <v>0</v>
      </c>
      <c r="AB1535" s="3">
        <v>-16000</v>
      </c>
    </row>
    <row r="1536" spans="1:28">
      <c r="A1536" s="5" t="str">
        <f t="shared" si="496"/>
        <v>420</v>
      </c>
      <c r="B1536" s="5" t="str">
        <f>VLOOKUP(A1536,Vlookups!O:P,2,FALSE)</f>
        <v>LOCAL</v>
      </c>
      <c r="C1536" s="5" t="str">
        <f t="shared" si="497"/>
        <v>E</v>
      </c>
      <c r="D1536" s="5" t="str">
        <f t="shared" si="498"/>
        <v>11</v>
      </c>
      <c r="E1536" s="5" t="str">
        <f t="shared" si="499"/>
        <v>63--</v>
      </c>
      <c r="F1536" s="5" t="str">
        <f>VLOOKUP(E1536,Vlookups!K:M,3,FALSE)</f>
        <v>Op Exp</v>
      </c>
      <c r="G1536" s="5" t="str">
        <f t="shared" si="500"/>
        <v>6399</v>
      </c>
      <c r="H1536" s="5" t="str">
        <f t="shared" si="501"/>
        <v>GENERAL SUPPLIES</v>
      </c>
      <c r="I1536" s="5" t="str">
        <f t="shared" si="502"/>
        <v>033</v>
      </c>
      <c r="J1536" s="5" t="str">
        <f>VLOOKUP(I1536,Vlookups!A:D,2,FALSE)</f>
        <v>WINDMILL LAKES HS</v>
      </c>
      <c r="K1536" s="5" t="str">
        <f>VLOOKUP(I1536,Vlookups!A:D,3,FALSE)</f>
        <v>WINDMILL LAKES HS</v>
      </c>
      <c r="L1536" s="5" t="str">
        <f t="shared" si="503"/>
        <v>23</v>
      </c>
      <c r="M1536" s="5" t="str">
        <f t="shared" si="504"/>
        <v>850</v>
      </c>
      <c r="N1536" s="5" t="str">
        <f>VLOOKUP(M1536,Vlookups!G:I,2,FALSE)</f>
        <v>DEPUTY SUPT ACADEMICS/STU SERV</v>
      </c>
      <c r="O1536" s="5" t="str">
        <f>VLOOKUP(M1536,Vlookups!G:I,3,FALSE)</f>
        <v>DSASS</v>
      </c>
      <c r="P1536" s="6">
        <f t="shared" si="505"/>
        <v>750</v>
      </c>
      <c r="Q1536" s="6">
        <f t="shared" si="506"/>
        <v>0</v>
      </c>
      <c r="R1536" s="6">
        <f t="shared" si="507"/>
        <v>103.07</v>
      </c>
      <c r="S1536" s="6">
        <f t="shared" si="508"/>
        <v>800</v>
      </c>
      <c r="T1536" s="6">
        <f t="shared" si="509"/>
        <v>50</v>
      </c>
      <c r="U1536" t="s">
        <v>1579</v>
      </c>
      <c r="V1536" t="s">
        <v>54</v>
      </c>
      <c r="W1536" s="2">
        <v>750</v>
      </c>
      <c r="X1536" s="2">
        <v>0</v>
      </c>
      <c r="Y1536" s="2">
        <v>103.07</v>
      </c>
      <c r="Z1536" s="2">
        <v>646.92999999999995</v>
      </c>
      <c r="AA1536" s="2">
        <v>800</v>
      </c>
      <c r="AB1536" s="2">
        <v>50</v>
      </c>
    </row>
    <row r="1537" spans="1:28">
      <c r="A1537" s="5" t="str">
        <f t="shared" si="496"/>
        <v>420</v>
      </c>
      <c r="B1537" s="5" t="str">
        <f>VLOOKUP(A1537,Vlookups!O:P,2,FALSE)</f>
        <v>LOCAL</v>
      </c>
      <c r="C1537" s="5" t="str">
        <f t="shared" si="497"/>
        <v>E</v>
      </c>
      <c r="D1537" s="5" t="str">
        <f t="shared" si="498"/>
        <v>11</v>
      </c>
      <c r="E1537" s="5" t="str">
        <f t="shared" si="499"/>
        <v>63--</v>
      </c>
      <c r="F1537" s="5" t="str">
        <f>VLOOKUP(E1537,Vlookups!K:M,3,FALSE)</f>
        <v>Op Exp</v>
      </c>
      <c r="G1537" s="5" t="str">
        <f t="shared" si="500"/>
        <v>6399</v>
      </c>
      <c r="H1537" s="5" t="str">
        <f t="shared" si="501"/>
        <v>GENERAL SUPPLIES</v>
      </c>
      <c r="I1537" s="5" t="str">
        <f t="shared" si="502"/>
        <v>033</v>
      </c>
      <c r="J1537" s="5" t="str">
        <f>VLOOKUP(I1537,Vlookups!A:D,2,FALSE)</f>
        <v>WINDMILL LAKES HS</v>
      </c>
      <c r="K1537" s="5" t="str">
        <f>VLOOKUP(I1537,Vlookups!A:D,3,FALSE)</f>
        <v>WINDMILL LAKES HS</v>
      </c>
      <c r="L1537" s="5" t="str">
        <f t="shared" si="503"/>
        <v>99</v>
      </c>
      <c r="M1537" s="5" t="str">
        <f t="shared" si="504"/>
        <v>939</v>
      </c>
      <c r="N1537" s="5" t="str">
        <f>VLOOKUP(M1537,Vlookups!G:I,2,FALSE)</f>
        <v>INSTRUCTIONAL MATERIALS</v>
      </c>
      <c r="O1537" s="5" t="str">
        <f>VLOOKUP(M1537,Vlookups!G:I,3,FALSE)</f>
        <v>DSASS</v>
      </c>
      <c r="P1537" s="6">
        <f t="shared" si="505"/>
        <v>793.39</v>
      </c>
      <c r="Q1537" s="6">
        <f t="shared" si="506"/>
        <v>0</v>
      </c>
      <c r="R1537" s="6">
        <f t="shared" si="507"/>
        <v>793.39</v>
      </c>
      <c r="S1537" s="6">
        <f t="shared" si="508"/>
        <v>0</v>
      </c>
      <c r="T1537" s="6">
        <f t="shared" si="509"/>
        <v>-793.39</v>
      </c>
      <c r="U1537" t="s">
        <v>1580</v>
      </c>
      <c r="V1537" t="s">
        <v>54</v>
      </c>
      <c r="W1537" s="2">
        <v>793.39</v>
      </c>
      <c r="X1537" s="2">
        <v>0</v>
      </c>
      <c r="Y1537" s="2">
        <v>793.39</v>
      </c>
      <c r="Z1537" s="2">
        <v>0</v>
      </c>
      <c r="AA1537" s="2">
        <v>0</v>
      </c>
      <c r="AB1537" s="3">
        <v>-793.39</v>
      </c>
    </row>
    <row r="1538" spans="1:28">
      <c r="A1538" s="5" t="str">
        <f t="shared" si="496"/>
        <v>420</v>
      </c>
      <c r="B1538" s="5" t="str">
        <f>VLOOKUP(A1538,Vlookups!O:P,2,FALSE)</f>
        <v>LOCAL</v>
      </c>
      <c r="C1538" s="5" t="str">
        <f t="shared" si="497"/>
        <v>E</v>
      </c>
      <c r="D1538" s="5" t="str">
        <f t="shared" si="498"/>
        <v>11</v>
      </c>
      <c r="E1538" s="5" t="str">
        <f t="shared" si="499"/>
        <v>63--</v>
      </c>
      <c r="F1538" s="5" t="str">
        <f>VLOOKUP(E1538,Vlookups!K:M,3,FALSE)</f>
        <v>Op Exp</v>
      </c>
      <c r="G1538" s="5" t="str">
        <f t="shared" si="500"/>
        <v>6399</v>
      </c>
      <c r="H1538" s="5" t="str">
        <f t="shared" si="501"/>
        <v>GENERAL SUPPLIES</v>
      </c>
      <c r="I1538" s="5" t="str">
        <f t="shared" si="502"/>
        <v>034</v>
      </c>
      <c r="J1538" s="5" t="str">
        <f>VLOOKUP(I1538,Vlookups!A:D,2,FALSE)</f>
        <v>AGGIELAND HIGH SCHOOL</v>
      </c>
      <c r="K1538" s="5" t="str">
        <f>VLOOKUP(I1538,Vlookups!A:D,3,FALSE)</f>
        <v>AGGIELAND HS</v>
      </c>
      <c r="L1538" s="5" t="str">
        <f t="shared" si="503"/>
        <v>11</v>
      </c>
      <c r="M1538" s="5" t="str">
        <f t="shared" si="504"/>
        <v>858</v>
      </c>
      <c r="N1538" s="5" t="str">
        <f>VLOOKUP(M1538,Vlookups!G:I,2,FALSE)</f>
        <v>FINE ARTS</v>
      </c>
      <c r="O1538" s="5" t="str">
        <f>VLOOKUP(M1538,Vlookups!G:I,3,FALSE)</f>
        <v>DSASS</v>
      </c>
      <c r="P1538" s="6">
        <f t="shared" si="505"/>
        <v>11529.55</v>
      </c>
      <c r="Q1538" s="6">
        <f t="shared" si="506"/>
        <v>0</v>
      </c>
      <c r="R1538" s="6">
        <f t="shared" si="507"/>
        <v>11529.55</v>
      </c>
      <c r="S1538" s="6">
        <f t="shared" si="508"/>
        <v>2200</v>
      </c>
      <c r="T1538" s="6">
        <f t="shared" si="509"/>
        <v>-9329.5499999999993</v>
      </c>
      <c r="U1538" t="s">
        <v>1581</v>
      </c>
      <c r="V1538" t="s">
        <v>54</v>
      </c>
      <c r="W1538" s="2">
        <v>11529.55</v>
      </c>
      <c r="X1538" s="2">
        <v>0</v>
      </c>
      <c r="Y1538" s="2">
        <v>11529.55</v>
      </c>
      <c r="Z1538" s="2">
        <v>0</v>
      </c>
      <c r="AA1538" s="2">
        <v>2200</v>
      </c>
      <c r="AB1538" s="3">
        <v>-9329.5499999999993</v>
      </c>
    </row>
    <row r="1539" spans="1:28">
      <c r="A1539" s="5" t="str">
        <f t="shared" si="496"/>
        <v>420</v>
      </c>
      <c r="B1539" s="5" t="str">
        <f>VLOOKUP(A1539,Vlookups!O:P,2,FALSE)</f>
        <v>LOCAL</v>
      </c>
      <c r="C1539" s="5" t="str">
        <f t="shared" si="497"/>
        <v>E</v>
      </c>
      <c r="D1539" s="5" t="str">
        <f t="shared" si="498"/>
        <v>11</v>
      </c>
      <c r="E1539" s="5" t="str">
        <f t="shared" si="499"/>
        <v>63--</v>
      </c>
      <c r="F1539" s="5" t="str">
        <f>VLOOKUP(E1539,Vlookups!K:M,3,FALSE)</f>
        <v>Op Exp</v>
      </c>
      <c r="G1539" s="5" t="str">
        <f t="shared" si="500"/>
        <v>6399</v>
      </c>
      <c r="H1539" s="5" t="str">
        <f t="shared" si="501"/>
        <v>GENERAL SUPPLIES</v>
      </c>
      <c r="I1539" s="5" t="str">
        <f t="shared" si="502"/>
        <v>034</v>
      </c>
      <c r="J1539" s="5" t="str">
        <f>VLOOKUP(I1539,Vlookups!A:D,2,FALSE)</f>
        <v>AGGIELAND HIGH SCHOOL</v>
      </c>
      <c r="K1539" s="5" t="str">
        <f>VLOOKUP(I1539,Vlookups!A:D,3,FALSE)</f>
        <v>AGGIELAND HS</v>
      </c>
      <c r="L1539" s="5" t="str">
        <f t="shared" si="503"/>
        <v>11</v>
      </c>
      <c r="M1539" s="5" t="str">
        <f t="shared" si="504"/>
        <v>920</v>
      </c>
      <c r="N1539" s="5" t="str">
        <f>VLOOKUP(M1539,Vlookups!G:I,2,FALSE)</f>
        <v>ATHLETICS</v>
      </c>
      <c r="O1539" s="5" t="str">
        <f>VLOOKUP(M1539,Vlookups!G:I,3,FALSE)</f>
        <v>CSL</v>
      </c>
      <c r="P1539" s="6">
        <f t="shared" si="505"/>
        <v>9899.7000000000007</v>
      </c>
      <c r="Q1539" s="6">
        <f t="shared" si="506"/>
        <v>978.99</v>
      </c>
      <c r="R1539" s="6">
        <f t="shared" si="507"/>
        <v>8920.73</v>
      </c>
      <c r="S1539" s="6">
        <f t="shared" si="508"/>
        <v>0</v>
      </c>
      <c r="T1539" s="6">
        <f t="shared" si="509"/>
        <v>-9899.7000000000007</v>
      </c>
      <c r="U1539" t="s">
        <v>1582</v>
      </c>
      <c r="V1539" t="s">
        <v>54</v>
      </c>
      <c r="W1539" s="2">
        <v>9899.7000000000007</v>
      </c>
      <c r="X1539" s="2">
        <v>978.99</v>
      </c>
      <c r="Y1539" s="2">
        <v>8920.73</v>
      </c>
      <c r="Z1539" s="3">
        <v>-0.02</v>
      </c>
      <c r="AA1539" s="2">
        <v>0</v>
      </c>
      <c r="AB1539" s="3">
        <v>-9899.7000000000007</v>
      </c>
    </row>
    <row r="1540" spans="1:28">
      <c r="A1540" s="5" t="str">
        <f t="shared" si="496"/>
        <v>420</v>
      </c>
      <c r="B1540" s="5" t="str">
        <f>VLOOKUP(A1540,Vlookups!O:P,2,FALSE)</f>
        <v>LOCAL</v>
      </c>
      <c r="C1540" s="5" t="str">
        <f t="shared" si="497"/>
        <v>E</v>
      </c>
      <c r="D1540" s="5" t="str">
        <f t="shared" si="498"/>
        <v>11</v>
      </c>
      <c r="E1540" s="5" t="str">
        <f t="shared" si="499"/>
        <v>63--</v>
      </c>
      <c r="F1540" s="5" t="str">
        <f>VLOOKUP(E1540,Vlookups!K:M,3,FALSE)</f>
        <v>Op Exp</v>
      </c>
      <c r="G1540" s="5" t="str">
        <f t="shared" si="500"/>
        <v>6399</v>
      </c>
      <c r="H1540" s="5" t="str">
        <f t="shared" si="501"/>
        <v>GENERAL SUPPLIES</v>
      </c>
      <c r="I1540" s="5" t="str">
        <f t="shared" si="502"/>
        <v>034</v>
      </c>
      <c r="J1540" s="5" t="str">
        <f>VLOOKUP(I1540,Vlookups!A:D,2,FALSE)</f>
        <v>AGGIELAND HIGH SCHOOL</v>
      </c>
      <c r="K1540" s="5" t="str">
        <f>VLOOKUP(I1540,Vlookups!A:D,3,FALSE)</f>
        <v>AGGIELAND HS</v>
      </c>
      <c r="L1540" s="5" t="str">
        <f t="shared" si="503"/>
        <v>11</v>
      </c>
      <c r="M1540" s="5" t="str">
        <f t="shared" si="504"/>
        <v>939</v>
      </c>
      <c r="N1540" s="5" t="str">
        <f>VLOOKUP(M1540,Vlookups!G:I,2,FALSE)</f>
        <v>INSTRUCTIONAL MATERIALS</v>
      </c>
      <c r="O1540" s="5" t="str">
        <f>VLOOKUP(M1540,Vlookups!G:I,3,FALSE)</f>
        <v>DSASS</v>
      </c>
      <c r="P1540" s="6">
        <f t="shared" si="505"/>
        <v>25000</v>
      </c>
      <c r="Q1540" s="6">
        <f t="shared" si="506"/>
        <v>2080.98</v>
      </c>
      <c r="R1540" s="6">
        <f t="shared" si="507"/>
        <v>7455.79</v>
      </c>
      <c r="S1540" s="6">
        <f t="shared" si="508"/>
        <v>1380</v>
      </c>
      <c r="T1540" s="6">
        <f t="shared" si="509"/>
        <v>-23620</v>
      </c>
      <c r="U1540" t="s">
        <v>1583</v>
      </c>
      <c r="V1540" t="s">
        <v>54</v>
      </c>
      <c r="W1540" s="2">
        <v>25000</v>
      </c>
      <c r="X1540" s="2">
        <v>2080.98</v>
      </c>
      <c r="Y1540" s="2">
        <v>7455.79</v>
      </c>
      <c r="Z1540" s="2">
        <v>15463.23</v>
      </c>
      <c r="AA1540" s="2">
        <v>1380</v>
      </c>
      <c r="AB1540" s="3">
        <v>-23620</v>
      </c>
    </row>
    <row r="1541" spans="1:28">
      <c r="A1541" s="5" t="str">
        <f t="shared" si="496"/>
        <v>420</v>
      </c>
      <c r="B1541" s="5" t="str">
        <f>VLOOKUP(A1541,Vlookups!O:P,2,FALSE)</f>
        <v>LOCAL</v>
      </c>
      <c r="C1541" s="5" t="str">
        <f t="shared" si="497"/>
        <v>E</v>
      </c>
      <c r="D1541" s="5" t="str">
        <f t="shared" si="498"/>
        <v>11</v>
      </c>
      <c r="E1541" s="5" t="str">
        <f t="shared" si="499"/>
        <v>63--</v>
      </c>
      <c r="F1541" s="5" t="str">
        <f>VLOOKUP(E1541,Vlookups!K:M,3,FALSE)</f>
        <v>Op Exp</v>
      </c>
      <c r="G1541" s="5" t="str">
        <f t="shared" si="500"/>
        <v>6399</v>
      </c>
      <c r="H1541" s="5" t="str">
        <f t="shared" si="501"/>
        <v>GENERAL SUPPLIES</v>
      </c>
      <c r="I1541" s="5" t="str">
        <f t="shared" si="502"/>
        <v>034</v>
      </c>
      <c r="J1541" s="5" t="str">
        <f>VLOOKUP(I1541,Vlookups!A:D,2,FALSE)</f>
        <v>AGGIELAND HIGH SCHOOL</v>
      </c>
      <c r="K1541" s="5" t="str">
        <f>VLOOKUP(I1541,Vlookups!A:D,3,FALSE)</f>
        <v>AGGIELAND HS</v>
      </c>
      <c r="L1541" s="5" t="str">
        <f t="shared" si="503"/>
        <v>22</v>
      </c>
      <c r="M1541" s="5" t="str">
        <f t="shared" si="504"/>
        <v>939</v>
      </c>
      <c r="N1541" s="5" t="str">
        <f>VLOOKUP(M1541,Vlookups!G:I,2,FALSE)</f>
        <v>INSTRUCTIONAL MATERIALS</v>
      </c>
      <c r="O1541" s="5" t="str">
        <f>VLOOKUP(M1541,Vlookups!G:I,3,FALSE)</f>
        <v>DSASS</v>
      </c>
      <c r="P1541" s="6">
        <f t="shared" si="505"/>
        <v>2058.5300000000002</v>
      </c>
      <c r="Q1541" s="6">
        <f t="shared" si="506"/>
        <v>0</v>
      </c>
      <c r="R1541" s="6">
        <f t="shared" si="507"/>
        <v>2058.5300000000002</v>
      </c>
      <c r="S1541" s="6">
        <f t="shared" si="508"/>
        <v>0</v>
      </c>
      <c r="T1541" s="6">
        <f t="shared" si="509"/>
        <v>-2058.5300000000002</v>
      </c>
      <c r="U1541" t="s">
        <v>1584</v>
      </c>
      <c r="V1541" t="s">
        <v>54</v>
      </c>
      <c r="W1541" s="2">
        <v>2058.5300000000002</v>
      </c>
      <c r="X1541" s="2">
        <v>0</v>
      </c>
      <c r="Y1541" s="2">
        <v>2058.5300000000002</v>
      </c>
      <c r="Z1541" s="2">
        <v>0</v>
      </c>
      <c r="AA1541" s="2">
        <v>0</v>
      </c>
      <c r="AB1541" s="3">
        <v>-2058.5300000000002</v>
      </c>
    </row>
    <row r="1542" spans="1:28">
      <c r="A1542" s="5" t="str">
        <f t="shared" si="496"/>
        <v>420</v>
      </c>
      <c r="B1542" s="5" t="str">
        <f>VLOOKUP(A1542,Vlookups!O:P,2,FALSE)</f>
        <v>LOCAL</v>
      </c>
      <c r="C1542" s="5" t="str">
        <f t="shared" si="497"/>
        <v>E</v>
      </c>
      <c r="D1542" s="5" t="str">
        <f t="shared" si="498"/>
        <v>11</v>
      </c>
      <c r="E1542" s="5" t="str">
        <f t="shared" si="499"/>
        <v>63--</v>
      </c>
      <c r="F1542" s="5" t="str">
        <f>VLOOKUP(E1542,Vlookups!K:M,3,FALSE)</f>
        <v>Op Exp</v>
      </c>
      <c r="G1542" s="5" t="str">
        <f t="shared" si="500"/>
        <v>6399</v>
      </c>
      <c r="H1542" s="5" t="str">
        <f t="shared" si="501"/>
        <v>GENERAL SUPPLIES</v>
      </c>
      <c r="I1542" s="5" t="str">
        <f t="shared" si="502"/>
        <v>034</v>
      </c>
      <c r="J1542" s="5" t="str">
        <f>VLOOKUP(I1542,Vlookups!A:D,2,FALSE)</f>
        <v>AGGIELAND HIGH SCHOOL</v>
      </c>
      <c r="K1542" s="5" t="str">
        <f>VLOOKUP(I1542,Vlookups!A:D,3,FALSE)</f>
        <v>AGGIELAND HS</v>
      </c>
      <c r="L1542" s="5" t="str">
        <f t="shared" si="503"/>
        <v>23</v>
      </c>
      <c r="M1542" s="5" t="str">
        <f t="shared" si="504"/>
        <v>850</v>
      </c>
      <c r="N1542" s="5" t="str">
        <f>VLOOKUP(M1542,Vlookups!G:I,2,FALSE)</f>
        <v>DEPUTY SUPT ACADEMICS/STU SERV</v>
      </c>
      <c r="O1542" s="5" t="str">
        <f>VLOOKUP(M1542,Vlookups!G:I,3,FALSE)</f>
        <v>DSASS</v>
      </c>
      <c r="P1542" s="6">
        <f t="shared" si="505"/>
        <v>0</v>
      </c>
      <c r="Q1542" s="6">
        <f t="shared" si="506"/>
        <v>0</v>
      </c>
      <c r="R1542" s="6">
        <f t="shared" si="507"/>
        <v>0</v>
      </c>
      <c r="S1542" s="6">
        <f t="shared" si="508"/>
        <v>800</v>
      </c>
      <c r="T1542" s="6">
        <f t="shared" si="509"/>
        <v>800</v>
      </c>
      <c r="U1542" t="s">
        <v>1585</v>
      </c>
      <c r="V1542" t="s">
        <v>54</v>
      </c>
      <c r="W1542" s="2">
        <v>0</v>
      </c>
      <c r="X1542" s="2">
        <v>0</v>
      </c>
      <c r="Y1542" s="2">
        <v>0</v>
      </c>
      <c r="Z1542" s="2">
        <v>0</v>
      </c>
      <c r="AA1542" s="2">
        <v>800</v>
      </c>
      <c r="AB1542" s="2">
        <v>800</v>
      </c>
    </row>
    <row r="1543" spans="1:28">
      <c r="A1543" s="5" t="str">
        <f t="shared" si="496"/>
        <v>420</v>
      </c>
      <c r="B1543" s="5" t="str">
        <f>VLOOKUP(A1543,Vlookups!O:P,2,FALSE)</f>
        <v>LOCAL</v>
      </c>
      <c r="C1543" s="5" t="str">
        <f t="shared" si="497"/>
        <v>E</v>
      </c>
      <c r="D1543" s="5" t="str">
        <f t="shared" si="498"/>
        <v>11</v>
      </c>
      <c r="E1543" s="5" t="str">
        <f t="shared" si="499"/>
        <v>63--</v>
      </c>
      <c r="F1543" s="5" t="str">
        <f>VLOOKUP(E1543,Vlookups!K:M,3,FALSE)</f>
        <v>Op Exp</v>
      </c>
      <c r="G1543" s="5" t="str">
        <f t="shared" si="500"/>
        <v>6399</v>
      </c>
      <c r="H1543" s="5" t="str">
        <f t="shared" si="501"/>
        <v>GENERAL SUPPLIES</v>
      </c>
      <c r="I1543" s="5" t="str">
        <f t="shared" si="502"/>
        <v>035</v>
      </c>
      <c r="J1543" s="5" t="str">
        <f>VLOOKUP(I1543,Vlookups!A:D,2,FALSE)</f>
        <v>Richmond Elementary</v>
      </c>
      <c r="K1543" s="5" t="str">
        <f>VLOOKUP(I1543,Vlookups!A:D,3,FALSE)</f>
        <v>RICHMOND K8</v>
      </c>
      <c r="L1543" s="5" t="str">
        <f t="shared" si="503"/>
        <v>11</v>
      </c>
      <c r="M1543" s="5" t="str">
        <f t="shared" si="504"/>
        <v>939</v>
      </c>
      <c r="N1543" s="5" t="str">
        <f>VLOOKUP(M1543,Vlookups!G:I,2,FALSE)</f>
        <v>INSTRUCTIONAL MATERIALS</v>
      </c>
      <c r="O1543" s="5" t="str">
        <f>VLOOKUP(M1543,Vlookups!G:I,3,FALSE)</f>
        <v>DSASS</v>
      </c>
      <c r="P1543" s="6">
        <f t="shared" si="505"/>
        <v>0</v>
      </c>
      <c r="Q1543" s="6">
        <f t="shared" si="506"/>
        <v>86978.8</v>
      </c>
      <c r="R1543" s="6">
        <f t="shared" si="507"/>
        <v>0</v>
      </c>
      <c r="S1543" s="6">
        <f t="shared" si="508"/>
        <v>44975</v>
      </c>
      <c r="T1543" s="6">
        <f t="shared" si="509"/>
        <v>44975</v>
      </c>
      <c r="U1543" t="s">
        <v>1586</v>
      </c>
      <c r="V1543" t="s">
        <v>54</v>
      </c>
      <c r="W1543" s="2">
        <v>0</v>
      </c>
      <c r="X1543" s="2">
        <v>86978.8</v>
      </c>
      <c r="Y1543" s="2">
        <v>0</v>
      </c>
      <c r="Z1543" s="3">
        <v>-86978.8</v>
      </c>
      <c r="AA1543" s="2">
        <v>44975</v>
      </c>
      <c r="AB1543" s="2">
        <v>44975</v>
      </c>
    </row>
    <row r="1544" spans="1:28">
      <c r="A1544" s="5" t="str">
        <f t="shared" si="496"/>
        <v>420</v>
      </c>
      <c r="B1544" s="5" t="str">
        <f>VLOOKUP(A1544,Vlookups!O:P,2,FALSE)</f>
        <v>LOCAL</v>
      </c>
      <c r="C1544" s="5" t="str">
        <f t="shared" si="497"/>
        <v>E</v>
      </c>
      <c r="D1544" s="5" t="str">
        <f t="shared" si="498"/>
        <v>11</v>
      </c>
      <c r="E1544" s="5" t="str">
        <f t="shared" si="499"/>
        <v>63--</v>
      </c>
      <c r="F1544" s="5" t="str">
        <f>VLOOKUP(E1544,Vlookups!K:M,3,FALSE)</f>
        <v>Op Exp</v>
      </c>
      <c r="G1544" s="5" t="str">
        <f t="shared" si="500"/>
        <v>6399</v>
      </c>
      <c r="H1544" s="5" t="str">
        <f t="shared" si="501"/>
        <v>GENERAL SUPPLIES</v>
      </c>
      <c r="I1544" s="5" t="str">
        <f t="shared" si="502"/>
        <v>035</v>
      </c>
      <c r="J1544" s="5" t="str">
        <f>VLOOKUP(I1544,Vlookups!A:D,2,FALSE)</f>
        <v>Richmond Elementary</v>
      </c>
      <c r="K1544" s="5" t="str">
        <f>VLOOKUP(I1544,Vlookups!A:D,3,FALSE)</f>
        <v>RICHMOND K8</v>
      </c>
      <c r="L1544" s="5" t="str">
        <f t="shared" si="503"/>
        <v>23</v>
      </c>
      <c r="M1544" s="5" t="str">
        <f t="shared" si="504"/>
        <v>850</v>
      </c>
      <c r="N1544" s="5" t="str">
        <f>VLOOKUP(M1544,Vlookups!G:I,2,FALSE)</f>
        <v>DEPUTY SUPT ACADEMICS/STU SERV</v>
      </c>
      <c r="O1544" s="5" t="str">
        <f>VLOOKUP(M1544,Vlookups!G:I,3,FALSE)</f>
        <v>DSASS</v>
      </c>
      <c r="P1544" s="6">
        <f t="shared" si="505"/>
        <v>0</v>
      </c>
      <c r="Q1544" s="6">
        <f t="shared" si="506"/>
        <v>0</v>
      </c>
      <c r="R1544" s="6">
        <f t="shared" si="507"/>
        <v>0</v>
      </c>
      <c r="S1544" s="6">
        <f t="shared" si="508"/>
        <v>800</v>
      </c>
      <c r="T1544" s="6">
        <f t="shared" si="509"/>
        <v>800</v>
      </c>
      <c r="U1544" t="s">
        <v>1587</v>
      </c>
      <c r="V1544" t="s">
        <v>54</v>
      </c>
      <c r="W1544" s="2">
        <v>0</v>
      </c>
      <c r="X1544" s="2">
        <v>0</v>
      </c>
      <c r="Y1544" s="2">
        <v>0</v>
      </c>
      <c r="Z1544" s="2">
        <v>0</v>
      </c>
      <c r="AA1544" s="2">
        <v>800</v>
      </c>
      <c r="AB1544" s="2">
        <v>800</v>
      </c>
    </row>
    <row r="1545" spans="1:28">
      <c r="A1545" s="5" t="str">
        <f t="shared" si="496"/>
        <v>420</v>
      </c>
      <c r="B1545" s="5" t="str">
        <f>VLOOKUP(A1545,Vlookups!O:P,2,FALSE)</f>
        <v>LOCAL</v>
      </c>
      <c r="C1545" s="5" t="str">
        <f t="shared" si="497"/>
        <v>E</v>
      </c>
      <c r="D1545" s="5" t="str">
        <f t="shared" si="498"/>
        <v>11</v>
      </c>
      <c r="E1545" s="5" t="str">
        <f t="shared" si="499"/>
        <v>63--</v>
      </c>
      <c r="F1545" s="5" t="str">
        <f>VLOOKUP(E1545,Vlookups!K:M,3,FALSE)</f>
        <v>Op Exp</v>
      </c>
      <c r="G1545" s="5" t="str">
        <f t="shared" si="500"/>
        <v>6399</v>
      </c>
      <c r="H1545" s="5" t="str">
        <f t="shared" si="501"/>
        <v>GENERAL SUPPLIES</v>
      </c>
      <c r="I1545" s="5" t="str">
        <f t="shared" si="502"/>
        <v>036</v>
      </c>
      <c r="J1545" s="5" t="str">
        <f>VLOOKUP(I1545,Vlookups!A:D,2,FALSE)</f>
        <v>Richmond Middle School</v>
      </c>
      <c r="K1545" s="5" t="str">
        <f>VLOOKUP(I1545,Vlookups!A:D,3,FALSE)</f>
        <v>RICHMOND K8</v>
      </c>
      <c r="L1545" s="5" t="str">
        <f t="shared" si="503"/>
        <v>11</v>
      </c>
      <c r="M1545" s="5" t="str">
        <f t="shared" si="504"/>
        <v>939</v>
      </c>
      <c r="N1545" s="5" t="str">
        <f>VLOOKUP(M1545,Vlookups!G:I,2,FALSE)</f>
        <v>INSTRUCTIONAL MATERIALS</v>
      </c>
      <c r="O1545" s="5" t="str">
        <f>VLOOKUP(M1545,Vlookups!G:I,3,FALSE)</f>
        <v>DSASS</v>
      </c>
      <c r="P1545" s="6">
        <f t="shared" si="505"/>
        <v>0</v>
      </c>
      <c r="Q1545" s="6">
        <f t="shared" si="506"/>
        <v>137618.94</v>
      </c>
      <c r="R1545" s="6">
        <f t="shared" si="507"/>
        <v>48247.5</v>
      </c>
      <c r="S1545" s="6">
        <f t="shared" si="508"/>
        <v>162298</v>
      </c>
      <c r="T1545" s="6">
        <f t="shared" si="509"/>
        <v>162298</v>
      </c>
      <c r="U1545" t="s">
        <v>1588</v>
      </c>
      <c r="V1545" t="s">
        <v>54</v>
      </c>
      <c r="W1545" s="2">
        <v>0</v>
      </c>
      <c r="X1545" s="2">
        <v>137618.94</v>
      </c>
      <c r="Y1545" s="2">
        <v>48247.5</v>
      </c>
      <c r="Z1545" s="3">
        <v>-185866.44</v>
      </c>
      <c r="AA1545" s="2">
        <v>162298</v>
      </c>
      <c r="AB1545" s="2">
        <v>162298</v>
      </c>
    </row>
    <row r="1546" spans="1:28">
      <c r="A1546" s="5" t="str">
        <f t="shared" si="496"/>
        <v>420</v>
      </c>
      <c r="B1546" s="5" t="str">
        <f>VLOOKUP(A1546,Vlookups!O:P,2,FALSE)</f>
        <v>LOCAL</v>
      </c>
      <c r="C1546" s="5" t="str">
        <f t="shared" si="497"/>
        <v>E</v>
      </c>
      <c r="D1546" s="5" t="str">
        <f t="shared" si="498"/>
        <v>11</v>
      </c>
      <c r="E1546" s="5" t="str">
        <f t="shared" si="499"/>
        <v>63--</v>
      </c>
      <c r="F1546" s="5" t="str">
        <f>VLOOKUP(E1546,Vlookups!K:M,3,FALSE)</f>
        <v>Op Exp</v>
      </c>
      <c r="G1546" s="5" t="str">
        <f t="shared" si="500"/>
        <v>6399</v>
      </c>
      <c r="H1546" s="5" t="str">
        <f t="shared" si="501"/>
        <v>GENERAL SUPPLIES</v>
      </c>
      <c r="I1546" s="5" t="str">
        <f t="shared" si="502"/>
        <v>036</v>
      </c>
      <c r="J1546" s="5" t="str">
        <f>VLOOKUP(I1546,Vlookups!A:D,2,FALSE)</f>
        <v>Richmond Middle School</v>
      </c>
      <c r="K1546" s="5" t="str">
        <f>VLOOKUP(I1546,Vlookups!A:D,3,FALSE)</f>
        <v>RICHMOND K8</v>
      </c>
      <c r="L1546" s="5" t="str">
        <f t="shared" si="503"/>
        <v>23</v>
      </c>
      <c r="M1546" s="5" t="str">
        <f t="shared" si="504"/>
        <v>850</v>
      </c>
      <c r="N1546" s="5" t="str">
        <f>VLOOKUP(M1546,Vlookups!G:I,2,FALSE)</f>
        <v>DEPUTY SUPT ACADEMICS/STU SERV</v>
      </c>
      <c r="O1546" s="5" t="str">
        <f>VLOOKUP(M1546,Vlookups!G:I,3,FALSE)</f>
        <v>DSASS</v>
      </c>
      <c r="P1546" s="6">
        <f t="shared" si="505"/>
        <v>0</v>
      </c>
      <c r="Q1546" s="6">
        <f t="shared" si="506"/>
        <v>0</v>
      </c>
      <c r="R1546" s="6">
        <f t="shared" si="507"/>
        <v>0</v>
      </c>
      <c r="S1546" s="6">
        <f t="shared" si="508"/>
        <v>800</v>
      </c>
      <c r="T1546" s="6">
        <f t="shared" si="509"/>
        <v>800</v>
      </c>
      <c r="U1546" t="s">
        <v>1589</v>
      </c>
      <c r="V1546" t="s">
        <v>54</v>
      </c>
      <c r="W1546" s="2">
        <v>0</v>
      </c>
      <c r="X1546" s="2">
        <v>0</v>
      </c>
      <c r="Y1546" s="2">
        <v>0</v>
      </c>
      <c r="Z1546" s="2">
        <v>0</v>
      </c>
      <c r="AA1546" s="2">
        <v>800</v>
      </c>
      <c r="AB1546" s="2">
        <v>800</v>
      </c>
    </row>
    <row r="1547" spans="1:28">
      <c r="A1547" s="5" t="str">
        <f t="shared" si="496"/>
        <v>420</v>
      </c>
      <c r="B1547" s="5" t="str">
        <f>VLOOKUP(A1547,Vlookups!O:P,2,FALSE)</f>
        <v>LOCAL</v>
      </c>
      <c r="C1547" s="5" t="str">
        <f t="shared" si="497"/>
        <v>E</v>
      </c>
      <c r="D1547" s="5" t="str">
        <f t="shared" si="498"/>
        <v>11</v>
      </c>
      <c r="E1547" s="5" t="str">
        <f t="shared" si="499"/>
        <v>63--</v>
      </c>
      <c r="F1547" s="5" t="str">
        <f>VLOOKUP(E1547,Vlookups!K:M,3,FALSE)</f>
        <v>Op Exp</v>
      </c>
      <c r="G1547" s="5" t="str">
        <f t="shared" si="500"/>
        <v>6399</v>
      </c>
      <c r="H1547" s="5" t="str">
        <f t="shared" si="501"/>
        <v>GENERAL SUPPLIES</v>
      </c>
      <c r="I1547" s="5" t="str">
        <f t="shared" si="502"/>
        <v>037</v>
      </c>
      <c r="J1547" s="5" t="str">
        <f>VLOOKUP(I1547,Vlookups!A:D,2,FALSE)</f>
        <v>Heritage Elementary</v>
      </c>
      <c r="K1547" s="5" t="str">
        <f>VLOOKUP(I1547,Vlookups!A:D,3,FALSE)</f>
        <v>HERITAGE K8</v>
      </c>
      <c r="L1547" s="5" t="str">
        <f t="shared" si="503"/>
        <v>11</v>
      </c>
      <c r="M1547" s="5" t="str">
        <f t="shared" si="504"/>
        <v>939</v>
      </c>
      <c r="N1547" s="5" t="str">
        <f>VLOOKUP(M1547,Vlookups!G:I,2,FALSE)</f>
        <v>INSTRUCTIONAL MATERIALS</v>
      </c>
      <c r="O1547" s="5" t="str">
        <f>VLOOKUP(M1547,Vlookups!G:I,3,FALSE)</f>
        <v>DSASS</v>
      </c>
      <c r="P1547" s="6">
        <f t="shared" si="505"/>
        <v>0</v>
      </c>
      <c r="Q1547" s="6">
        <f t="shared" si="506"/>
        <v>86978.8</v>
      </c>
      <c r="R1547" s="6">
        <f t="shared" si="507"/>
        <v>0</v>
      </c>
      <c r="S1547" s="6">
        <f t="shared" si="508"/>
        <v>44975</v>
      </c>
      <c r="T1547" s="6">
        <f t="shared" si="509"/>
        <v>44975</v>
      </c>
      <c r="U1547" t="s">
        <v>1590</v>
      </c>
      <c r="V1547" t="s">
        <v>54</v>
      </c>
      <c r="W1547" s="2">
        <v>0</v>
      </c>
      <c r="X1547" s="2">
        <v>86978.8</v>
      </c>
      <c r="Y1547" s="2">
        <v>0</v>
      </c>
      <c r="Z1547" s="3">
        <v>-86978.8</v>
      </c>
      <c r="AA1547" s="2">
        <v>44975</v>
      </c>
      <c r="AB1547" s="2">
        <v>44975</v>
      </c>
    </row>
    <row r="1548" spans="1:28">
      <c r="A1548" s="5" t="str">
        <f t="shared" si="496"/>
        <v>420</v>
      </c>
      <c r="B1548" s="5" t="str">
        <f>VLOOKUP(A1548,Vlookups!O:P,2,FALSE)</f>
        <v>LOCAL</v>
      </c>
      <c r="C1548" s="5" t="str">
        <f t="shared" si="497"/>
        <v>E</v>
      </c>
      <c r="D1548" s="5" t="str">
        <f t="shared" si="498"/>
        <v>11</v>
      </c>
      <c r="E1548" s="5" t="str">
        <f t="shared" si="499"/>
        <v>63--</v>
      </c>
      <c r="F1548" s="5" t="str">
        <f>VLOOKUP(E1548,Vlookups!K:M,3,FALSE)</f>
        <v>Op Exp</v>
      </c>
      <c r="G1548" s="5" t="str">
        <f t="shared" si="500"/>
        <v>6399</v>
      </c>
      <c r="H1548" s="5" t="str">
        <f t="shared" si="501"/>
        <v>GENERAL SUPPLIES</v>
      </c>
      <c r="I1548" s="5" t="str">
        <f t="shared" si="502"/>
        <v>037</v>
      </c>
      <c r="J1548" s="5" t="str">
        <f>VLOOKUP(I1548,Vlookups!A:D,2,FALSE)</f>
        <v>Heritage Elementary</v>
      </c>
      <c r="K1548" s="5" t="str">
        <f>VLOOKUP(I1548,Vlookups!A:D,3,FALSE)</f>
        <v>HERITAGE K8</v>
      </c>
      <c r="L1548" s="5" t="str">
        <f t="shared" si="503"/>
        <v>23</v>
      </c>
      <c r="M1548" s="5" t="str">
        <f t="shared" si="504"/>
        <v>850</v>
      </c>
      <c r="N1548" s="5" t="str">
        <f>VLOOKUP(M1548,Vlookups!G:I,2,FALSE)</f>
        <v>DEPUTY SUPT ACADEMICS/STU SERV</v>
      </c>
      <c r="O1548" s="5" t="str">
        <f>VLOOKUP(M1548,Vlookups!G:I,3,FALSE)</f>
        <v>DSASS</v>
      </c>
      <c r="P1548" s="6">
        <f t="shared" si="505"/>
        <v>0</v>
      </c>
      <c r="Q1548" s="6">
        <f t="shared" si="506"/>
        <v>0</v>
      </c>
      <c r="R1548" s="6">
        <f t="shared" si="507"/>
        <v>0</v>
      </c>
      <c r="S1548" s="6">
        <f t="shared" si="508"/>
        <v>800</v>
      </c>
      <c r="T1548" s="6">
        <f t="shared" si="509"/>
        <v>800</v>
      </c>
      <c r="U1548" t="s">
        <v>1591</v>
      </c>
      <c r="V1548" t="s">
        <v>54</v>
      </c>
      <c r="W1548" s="2">
        <v>0</v>
      </c>
      <c r="X1548" s="2">
        <v>0</v>
      </c>
      <c r="Y1548" s="2">
        <v>0</v>
      </c>
      <c r="Z1548" s="2">
        <v>0</v>
      </c>
      <c r="AA1548" s="2">
        <v>800</v>
      </c>
      <c r="AB1548" s="2">
        <v>800</v>
      </c>
    </row>
    <row r="1549" spans="1:28">
      <c r="A1549" s="5" t="str">
        <f t="shared" si="496"/>
        <v>420</v>
      </c>
      <c r="B1549" s="5" t="str">
        <f>VLOOKUP(A1549,Vlookups!O:P,2,FALSE)</f>
        <v>LOCAL</v>
      </c>
      <c r="C1549" s="5" t="str">
        <f t="shared" si="497"/>
        <v>E</v>
      </c>
      <c r="D1549" s="5" t="str">
        <f t="shared" si="498"/>
        <v>11</v>
      </c>
      <c r="E1549" s="5" t="str">
        <f t="shared" si="499"/>
        <v>63--</v>
      </c>
      <c r="F1549" s="5" t="str">
        <f>VLOOKUP(E1549,Vlookups!K:M,3,FALSE)</f>
        <v>Op Exp</v>
      </c>
      <c r="G1549" s="5" t="str">
        <f t="shared" si="500"/>
        <v>6399</v>
      </c>
      <c r="H1549" s="5" t="str">
        <f t="shared" si="501"/>
        <v>GENERAL SUPPLIES</v>
      </c>
      <c r="I1549" s="5" t="str">
        <f t="shared" si="502"/>
        <v>038</v>
      </c>
      <c r="J1549" s="5" t="str">
        <f>VLOOKUP(I1549,Vlookups!A:D,2,FALSE)</f>
        <v>Heritage Middle School</v>
      </c>
      <c r="K1549" s="5" t="str">
        <f>VLOOKUP(I1549,Vlookups!A:D,3,FALSE)</f>
        <v>HERITAGE K8</v>
      </c>
      <c r="L1549" s="5" t="str">
        <f t="shared" si="503"/>
        <v>11</v>
      </c>
      <c r="M1549" s="5" t="str">
        <f t="shared" si="504"/>
        <v>939</v>
      </c>
      <c r="N1549" s="5" t="str">
        <f>VLOOKUP(M1549,Vlookups!G:I,2,FALSE)</f>
        <v>INSTRUCTIONAL MATERIALS</v>
      </c>
      <c r="O1549" s="5" t="str">
        <f>VLOOKUP(M1549,Vlookups!G:I,3,FALSE)</f>
        <v>DSASS</v>
      </c>
      <c r="P1549" s="6">
        <f t="shared" si="505"/>
        <v>0</v>
      </c>
      <c r="Q1549" s="6">
        <f t="shared" si="506"/>
        <v>137618.94</v>
      </c>
      <c r="R1549" s="6">
        <f t="shared" si="507"/>
        <v>97.5</v>
      </c>
      <c r="S1549" s="6">
        <f t="shared" si="508"/>
        <v>162296</v>
      </c>
      <c r="T1549" s="6">
        <f t="shared" si="509"/>
        <v>162296</v>
      </c>
      <c r="U1549" t="s">
        <v>1592</v>
      </c>
      <c r="V1549" t="s">
        <v>54</v>
      </c>
      <c r="W1549" s="2">
        <v>0</v>
      </c>
      <c r="X1549" s="2">
        <v>137618.94</v>
      </c>
      <c r="Y1549" s="2">
        <v>97.5</v>
      </c>
      <c r="Z1549" s="3">
        <v>-137716.44</v>
      </c>
      <c r="AA1549" s="2">
        <v>162296</v>
      </c>
      <c r="AB1549" s="2">
        <v>162296</v>
      </c>
    </row>
    <row r="1550" spans="1:28">
      <c r="A1550" s="5" t="str">
        <f t="shared" si="496"/>
        <v>420</v>
      </c>
      <c r="B1550" s="5" t="str">
        <f>VLOOKUP(A1550,Vlookups!O:P,2,FALSE)</f>
        <v>LOCAL</v>
      </c>
      <c r="C1550" s="5" t="str">
        <f t="shared" si="497"/>
        <v>E</v>
      </c>
      <c r="D1550" s="5" t="str">
        <f t="shared" si="498"/>
        <v>11</v>
      </c>
      <c r="E1550" s="5" t="str">
        <f t="shared" si="499"/>
        <v>63--</v>
      </c>
      <c r="F1550" s="5" t="str">
        <f>VLOOKUP(E1550,Vlookups!K:M,3,FALSE)</f>
        <v>Op Exp</v>
      </c>
      <c r="G1550" s="5" t="str">
        <f t="shared" si="500"/>
        <v>6399</v>
      </c>
      <c r="H1550" s="5" t="str">
        <f t="shared" si="501"/>
        <v>GENERAL SUPPLIES</v>
      </c>
      <c r="I1550" s="5" t="str">
        <f t="shared" si="502"/>
        <v>038</v>
      </c>
      <c r="J1550" s="5" t="str">
        <f>VLOOKUP(I1550,Vlookups!A:D,2,FALSE)</f>
        <v>Heritage Middle School</v>
      </c>
      <c r="K1550" s="5" t="str">
        <f>VLOOKUP(I1550,Vlookups!A:D,3,FALSE)</f>
        <v>HERITAGE K8</v>
      </c>
      <c r="L1550" s="5" t="str">
        <f t="shared" si="503"/>
        <v>23</v>
      </c>
      <c r="M1550" s="5" t="str">
        <f t="shared" si="504"/>
        <v>850</v>
      </c>
      <c r="N1550" s="5" t="str">
        <f>VLOOKUP(M1550,Vlookups!G:I,2,FALSE)</f>
        <v>DEPUTY SUPT ACADEMICS/STU SERV</v>
      </c>
      <c r="O1550" s="5" t="str">
        <f>VLOOKUP(M1550,Vlookups!G:I,3,FALSE)</f>
        <v>DSASS</v>
      </c>
      <c r="P1550" s="6">
        <f t="shared" si="505"/>
        <v>0</v>
      </c>
      <c r="Q1550" s="6">
        <f t="shared" si="506"/>
        <v>0</v>
      </c>
      <c r="R1550" s="6">
        <f t="shared" si="507"/>
        <v>0</v>
      </c>
      <c r="S1550" s="6">
        <f t="shared" si="508"/>
        <v>800</v>
      </c>
      <c r="T1550" s="6">
        <f t="shared" si="509"/>
        <v>800</v>
      </c>
      <c r="U1550" t="s">
        <v>1593</v>
      </c>
      <c r="V1550" t="s">
        <v>54</v>
      </c>
      <c r="W1550" s="2">
        <v>0</v>
      </c>
      <c r="X1550" s="2">
        <v>0</v>
      </c>
      <c r="Y1550" s="2">
        <v>0</v>
      </c>
      <c r="Z1550" s="2">
        <v>0</v>
      </c>
      <c r="AA1550" s="2">
        <v>800</v>
      </c>
      <c r="AB1550" s="2">
        <v>800</v>
      </c>
    </row>
    <row r="1551" spans="1:28">
      <c r="A1551" s="5" t="str">
        <f t="shared" si="496"/>
        <v>420</v>
      </c>
      <c r="B1551" s="5" t="str">
        <f>VLOOKUP(A1551,Vlookups!O:P,2,FALSE)</f>
        <v>LOCAL</v>
      </c>
      <c r="C1551" s="5" t="str">
        <f t="shared" si="497"/>
        <v>E</v>
      </c>
      <c r="D1551" s="5" t="str">
        <f t="shared" si="498"/>
        <v>11</v>
      </c>
      <c r="E1551" s="5" t="str">
        <f t="shared" si="499"/>
        <v>63--</v>
      </c>
      <c r="F1551" s="5" t="str">
        <f>VLOOKUP(E1551,Vlookups!K:M,3,FALSE)</f>
        <v>Op Exp</v>
      </c>
      <c r="G1551" s="5" t="str">
        <f t="shared" si="500"/>
        <v>6399</v>
      </c>
      <c r="H1551" s="5" t="str">
        <f t="shared" si="501"/>
        <v>GENERAL SUPPLIES</v>
      </c>
      <c r="I1551" s="5" t="str">
        <f t="shared" si="502"/>
        <v>039</v>
      </c>
      <c r="J1551" s="5" t="str">
        <f>VLOOKUP(I1551,Vlookups!A:D,2,FALSE)</f>
        <v>Pearland Elementary</v>
      </c>
      <c r="K1551" s="5" t="str">
        <f>VLOOKUP(I1551,Vlookups!A:D,3,FALSE)</f>
        <v>PEARLAND K8</v>
      </c>
      <c r="L1551" s="5" t="str">
        <f t="shared" si="503"/>
        <v>11</v>
      </c>
      <c r="M1551" s="5" t="str">
        <f t="shared" si="504"/>
        <v>939</v>
      </c>
      <c r="N1551" s="5" t="str">
        <f>VLOOKUP(M1551,Vlookups!G:I,2,FALSE)</f>
        <v>INSTRUCTIONAL MATERIALS</v>
      </c>
      <c r="O1551" s="5" t="str">
        <f>VLOOKUP(M1551,Vlookups!G:I,3,FALSE)</f>
        <v>DSASS</v>
      </c>
      <c r="P1551" s="6">
        <f t="shared" si="505"/>
        <v>0</v>
      </c>
      <c r="Q1551" s="6">
        <f t="shared" si="506"/>
        <v>86978.8</v>
      </c>
      <c r="R1551" s="6">
        <f t="shared" si="507"/>
        <v>0</v>
      </c>
      <c r="S1551" s="6">
        <f t="shared" si="508"/>
        <v>44975</v>
      </c>
      <c r="T1551" s="6">
        <f t="shared" si="509"/>
        <v>44975</v>
      </c>
      <c r="U1551" t="s">
        <v>1594</v>
      </c>
      <c r="V1551" t="s">
        <v>54</v>
      </c>
      <c r="W1551" s="2">
        <v>0</v>
      </c>
      <c r="X1551" s="2">
        <v>86978.8</v>
      </c>
      <c r="Y1551" s="2">
        <v>0</v>
      </c>
      <c r="Z1551" s="3">
        <v>-86978.8</v>
      </c>
      <c r="AA1551" s="2">
        <v>44975</v>
      </c>
      <c r="AB1551" s="2">
        <v>44975</v>
      </c>
    </row>
    <row r="1552" spans="1:28">
      <c r="A1552" s="5" t="str">
        <f t="shared" si="496"/>
        <v>420</v>
      </c>
      <c r="B1552" s="5" t="str">
        <f>VLOOKUP(A1552,Vlookups!O:P,2,FALSE)</f>
        <v>LOCAL</v>
      </c>
      <c r="C1552" s="5" t="str">
        <f t="shared" si="497"/>
        <v>E</v>
      </c>
      <c r="D1552" s="5" t="str">
        <f t="shared" si="498"/>
        <v>11</v>
      </c>
      <c r="E1552" s="5" t="str">
        <f t="shared" si="499"/>
        <v>63--</v>
      </c>
      <c r="F1552" s="5" t="str">
        <f>VLOOKUP(E1552,Vlookups!K:M,3,FALSE)</f>
        <v>Op Exp</v>
      </c>
      <c r="G1552" s="5" t="str">
        <f t="shared" si="500"/>
        <v>6399</v>
      </c>
      <c r="H1552" s="5" t="str">
        <f t="shared" si="501"/>
        <v>GENERAL SUPPLIES</v>
      </c>
      <c r="I1552" s="5" t="str">
        <f t="shared" si="502"/>
        <v>039</v>
      </c>
      <c r="J1552" s="5" t="str">
        <f>VLOOKUP(I1552,Vlookups!A:D,2,FALSE)</f>
        <v>Pearland Elementary</v>
      </c>
      <c r="K1552" s="5" t="str">
        <f>VLOOKUP(I1552,Vlookups!A:D,3,FALSE)</f>
        <v>PEARLAND K8</v>
      </c>
      <c r="L1552" s="5" t="str">
        <f t="shared" si="503"/>
        <v>23</v>
      </c>
      <c r="M1552" s="5" t="str">
        <f t="shared" si="504"/>
        <v>850</v>
      </c>
      <c r="N1552" s="5" t="str">
        <f>VLOOKUP(M1552,Vlookups!G:I,2,FALSE)</f>
        <v>DEPUTY SUPT ACADEMICS/STU SERV</v>
      </c>
      <c r="O1552" s="5" t="str">
        <f>VLOOKUP(M1552,Vlookups!G:I,3,FALSE)</f>
        <v>DSASS</v>
      </c>
      <c r="P1552" s="6">
        <f t="shared" si="505"/>
        <v>0</v>
      </c>
      <c r="Q1552" s="6">
        <f t="shared" si="506"/>
        <v>0</v>
      </c>
      <c r="R1552" s="6">
        <f t="shared" si="507"/>
        <v>0</v>
      </c>
      <c r="S1552" s="6">
        <f t="shared" si="508"/>
        <v>800</v>
      </c>
      <c r="T1552" s="6">
        <f t="shared" si="509"/>
        <v>800</v>
      </c>
      <c r="U1552" t="s">
        <v>1595</v>
      </c>
      <c r="V1552" t="s">
        <v>54</v>
      </c>
      <c r="W1552" s="2">
        <v>0</v>
      </c>
      <c r="X1552" s="2">
        <v>0</v>
      </c>
      <c r="Y1552" s="2">
        <v>0</v>
      </c>
      <c r="Z1552" s="2">
        <v>0</v>
      </c>
      <c r="AA1552" s="2">
        <v>800</v>
      </c>
      <c r="AB1552" s="2">
        <v>800</v>
      </c>
    </row>
    <row r="1553" spans="1:28">
      <c r="A1553" s="5" t="str">
        <f t="shared" si="496"/>
        <v>420</v>
      </c>
      <c r="B1553" s="5" t="str">
        <f>VLOOKUP(A1553,Vlookups!O:P,2,FALSE)</f>
        <v>LOCAL</v>
      </c>
      <c r="C1553" s="5" t="str">
        <f t="shared" si="497"/>
        <v>E</v>
      </c>
      <c r="D1553" s="5" t="str">
        <f t="shared" si="498"/>
        <v>11</v>
      </c>
      <c r="E1553" s="5" t="str">
        <f t="shared" si="499"/>
        <v>63--</v>
      </c>
      <c r="F1553" s="5" t="str">
        <f>VLOOKUP(E1553,Vlookups!K:M,3,FALSE)</f>
        <v>Op Exp</v>
      </c>
      <c r="G1553" s="5" t="str">
        <f t="shared" si="500"/>
        <v>6399</v>
      </c>
      <c r="H1553" s="5" t="str">
        <f t="shared" si="501"/>
        <v>GENERAL SUPPLIES</v>
      </c>
      <c r="I1553" s="5" t="str">
        <f t="shared" si="502"/>
        <v>040</v>
      </c>
      <c r="J1553" s="5" t="str">
        <f>VLOOKUP(I1553,Vlookups!A:D,2,FALSE)</f>
        <v>Pearland Middle School</v>
      </c>
      <c r="K1553" s="5" t="str">
        <f>VLOOKUP(I1553,Vlookups!A:D,3,FALSE)</f>
        <v>PEARLAND K8</v>
      </c>
      <c r="L1553" s="5" t="str">
        <f t="shared" si="503"/>
        <v>11</v>
      </c>
      <c r="M1553" s="5" t="str">
        <f t="shared" si="504"/>
        <v>939</v>
      </c>
      <c r="N1553" s="5" t="str">
        <f>VLOOKUP(M1553,Vlookups!G:I,2,FALSE)</f>
        <v>INSTRUCTIONAL MATERIALS</v>
      </c>
      <c r="O1553" s="5" t="str">
        <f>VLOOKUP(M1553,Vlookups!G:I,3,FALSE)</f>
        <v>DSASS</v>
      </c>
      <c r="P1553" s="6">
        <f t="shared" si="505"/>
        <v>0</v>
      </c>
      <c r="Q1553" s="6">
        <f t="shared" si="506"/>
        <v>17092.46</v>
      </c>
      <c r="R1553" s="6">
        <f t="shared" si="507"/>
        <v>0</v>
      </c>
      <c r="S1553" s="6">
        <f t="shared" si="508"/>
        <v>162296</v>
      </c>
      <c r="T1553" s="6">
        <f t="shared" si="509"/>
        <v>162296</v>
      </c>
      <c r="U1553" t="s">
        <v>1596</v>
      </c>
      <c r="V1553" t="s">
        <v>54</v>
      </c>
      <c r="W1553" s="2">
        <v>0</v>
      </c>
      <c r="X1553" s="2">
        <v>17092.46</v>
      </c>
      <c r="Y1553" s="2">
        <v>0</v>
      </c>
      <c r="Z1553" s="3">
        <v>-17092.46</v>
      </c>
      <c r="AA1553" s="2">
        <v>162296</v>
      </c>
      <c r="AB1553" s="2">
        <v>162296</v>
      </c>
    </row>
    <row r="1554" spans="1:28">
      <c r="A1554" s="5" t="str">
        <f t="shared" si="496"/>
        <v>420</v>
      </c>
      <c r="B1554" s="5" t="str">
        <f>VLOOKUP(A1554,Vlookups!O:P,2,FALSE)</f>
        <v>LOCAL</v>
      </c>
      <c r="C1554" s="5" t="str">
        <f t="shared" si="497"/>
        <v>E</v>
      </c>
      <c r="D1554" s="5" t="str">
        <f t="shared" si="498"/>
        <v>11</v>
      </c>
      <c r="E1554" s="5" t="str">
        <f t="shared" si="499"/>
        <v>63--</v>
      </c>
      <c r="F1554" s="5" t="str">
        <f>VLOOKUP(E1554,Vlookups!K:M,3,FALSE)</f>
        <v>Op Exp</v>
      </c>
      <c r="G1554" s="5" t="str">
        <f t="shared" si="500"/>
        <v>6399</v>
      </c>
      <c r="H1554" s="5" t="str">
        <f t="shared" si="501"/>
        <v>GENERAL SUPPLIES</v>
      </c>
      <c r="I1554" s="5" t="str">
        <f t="shared" si="502"/>
        <v>040</v>
      </c>
      <c r="J1554" s="5" t="str">
        <f>VLOOKUP(I1554,Vlookups!A:D,2,FALSE)</f>
        <v>Pearland Middle School</v>
      </c>
      <c r="K1554" s="5" t="str">
        <f>VLOOKUP(I1554,Vlookups!A:D,3,FALSE)</f>
        <v>PEARLAND K8</v>
      </c>
      <c r="L1554" s="5" t="str">
        <f t="shared" si="503"/>
        <v>23</v>
      </c>
      <c r="M1554" s="5" t="str">
        <f t="shared" si="504"/>
        <v>850</v>
      </c>
      <c r="N1554" s="5" t="str">
        <f>VLOOKUP(M1554,Vlookups!G:I,2,FALSE)</f>
        <v>DEPUTY SUPT ACADEMICS/STU SERV</v>
      </c>
      <c r="O1554" s="5" t="str">
        <f>VLOOKUP(M1554,Vlookups!G:I,3,FALSE)</f>
        <v>DSASS</v>
      </c>
      <c r="P1554" s="6">
        <f t="shared" si="505"/>
        <v>0</v>
      </c>
      <c r="Q1554" s="6">
        <f t="shared" si="506"/>
        <v>0</v>
      </c>
      <c r="R1554" s="6">
        <f t="shared" si="507"/>
        <v>0</v>
      </c>
      <c r="S1554" s="6">
        <f t="shared" si="508"/>
        <v>800</v>
      </c>
      <c r="T1554" s="6">
        <f t="shared" si="509"/>
        <v>800</v>
      </c>
      <c r="U1554" t="s">
        <v>1597</v>
      </c>
      <c r="V1554" t="s">
        <v>54</v>
      </c>
      <c r="W1554" s="2">
        <v>0</v>
      </c>
      <c r="X1554" s="2">
        <v>0</v>
      </c>
      <c r="Y1554" s="2">
        <v>0</v>
      </c>
      <c r="Z1554" s="2">
        <v>0</v>
      </c>
      <c r="AA1554" s="2">
        <v>800</v>
      </c>
      <c r="AB1554" s="2">
        <v>800</v>
      </c>
    </row>
    <row r="1555" spans="1:28">
      <c r="A1555" s="5" t="str">
        <f t="shared" si="496"/>
        <v>420</v>
      </c>
      <c r="B1555" s="5" t="str">
        <f>VLOOKUP(A1555,Vlookups!O:P,2,FALSE)</f>
        <v>LOCAL</v>
      </c>
      <c r="C1555" s="5" t="str">
        <f t="shared" si="497"/>
        <v>E</v>
      </c>
      <c r="D1555" s="5" t="str">
        <f t="shared" si="498"/>
        <v>11</v>
      </c>
      <c r="E1555" s="5" t="str">
        <f t="shared" si="499"/>
        <v>63--</v>
      </c>
      <c r="F1555" s="5" t="str">
        <f>VLOOKUP(E1555,Vlookups!K:M,3,FALSE)</f>
        <v>Op Exp</v>
      </c>
      <c r="G1555" s="5" t="str">
        <f t="shared" si="500"/>
        <v>6399</v>
      </c>
      <c r="H1555" s="5" t="str">
        <f t="shared" si="501"/>
        <v>GENERAL SUPPLIES</v>
      </c>
      <c r="I1555" s="5" t="str">
        <f t="shared" si="502"/>
        <v>041</v>
      </c>
      <c r="J1555" s="5" t="str">
        <f>VLOOKUP(I1555,Vlookups!A:D,2,FALSE)</f>
        <v>BG Rarmiez Middle School</v>
      </c>
      <c r="K1555" s="5" t="str">
        <f>VLOOKUP(I1555,Vlookups!A:D,3,FALSE)</f>
        <v>BG RAMIREZ K8</v>
      </c>
      <c r="L1555" s="5" t="str">
        <f t="shared" si="503"/>
        <v>11</v>
      </c>
      <c r="M1555" s="5" t="str">
        <f t="shared" si="504"/>
        <v>850</v>
      </c>
      <c r="N1555" s="5" t="str">
        <f>VLOOKUP(M1555,Vlookups!G:I,2,FALSE)</f>
        <v>DEPUTY SUPT ACADEMICS/STU SERV</v>
      </c>
      <c r="O1555" s="5" t="str">
        <f>VLOOKUP(M1555,Vlookups!G:I,3,FALSE)</f>
        <v>DSASS</v>
      </c>
      <c r="P1555" s="6">
        <f t="shared" si="505"/>
        <v>1479.36</v>
      </c>
      <c r="Q1555" s="6">
        <f t="shared" si="506"/>
        <v>0</v>
      </c>
      <c r="R1555" s="6">
        <f t="shared" si="507"/>
        <v>808.61</v>
      </c>
      <c r="S1555" s="6">
        <f t="shared" si="508"/>
        <v>0</v>
      </c>
      <c r="T1555" s="6">
        <f t="shared" si="509"/>
        <v>-1479.36</v>
      </c>
      <c r="U1555" t="s">
        <v>1598</v>
      </c>
      <c r="V1555" t="s">
        <v>54</v>
      </c>
      <c r="W1555" s="2">
        <v>1479.36</v>
      </c>
      <c r="X1555" s="2">
        <v>0</v>
      </c>
      <c r="Y1555" s="2">
        <v>808.61</v>
      </c>
      <c r="Z1555" s="2">
        <v>670.75</v>
      </c>
      <c r="AA1555" s="2">
        <v>0</v>
      </c>
      <c r="AB1555" s="3">
        <v>-1479.36</v>
      </c>
    </row>
    <row r="1556" spans="1:28">
      <c r="A1556" s="5" t="str">
        <f t="shared" si="496"/>
        <v>420</v>
      </c>
      <c r="B1556" s="5" t="str">
        <f>VLOOKUP(A1556,Vlookups!O:P,2,FALSE)</f>
        <v>LOCAL</v>
      </c>
      <c r="C1556" s="5" t="str">
        <f t="shared" si="497"/>
        <v>E</v>
      </c>
      <c r="D1556" s="5" t="str">
        <f t="shared" si="498"/>
        <v>11</v>
      </c>
      <c r="E1556" s="5" t="str">
        <f t="shared" si="499"/>
        <v>63--</v>
      </c>
      <c r="F1556" s="5" t="str">
        <f>VLOOKUP(E1556,Vlookups!K:M,3,FALSE)</f>
        <v>Op Exp</v>
      </c>
      <c r="G1556" s="5" t="str">
        <f t="shared" si="500"/>
        <v>6399</v>
      </c>
      <c r="H1556" s="5" t="str">
        <f t="shared" si="501"/>
        <v>GENERAL SUPPLIES</v>
      </c>
      <c r="I1556" s="5" t="str">
        <f t="shared" si="502"/>
        <v>041</v>
      </c>
      <c r="J1556" s="5" t="str">
        <f>VLOOKUP(I1556,Vlookups!A:D,2,FALSE)</f>
        <v>BG Rarmiez Middle School</v>
      </c>
      <c r="K1556" s="5" t="str">
        <f>VLOOKUP(I1556,Vlookups!A:D,3,FALSE)</f>
        <v>BG RAMIREZ K8</v>
      </c>
      <c r="L1556" s="5" t="str">
        <f t="shared" si="503"/>
        <v>11</v>
      </c>
      <c r="M1556" s="5" t="str">
        <f t="shared" si="504"/>
        <v>858</v>
      </c>
      <c r="N1556" s="5" t="str">
        <f>VLOOKUP(M1556,Vlookups!G:I,2,FALSE)</f>
        <v>FINE ARTS</v>
      </c>
      <c r="O1556" s="5" t="str">
        <f>VLOOKUP(M1556,Vlookups!G:I,3,FALSE)</f>
        <v>DSASS</v>
      </c>
      <c r="P1556" s="6">
        <f t="shared" si="505"/>
        <v>9781.19</v>
      </c>
      <c r="Q1556" s="6">
        <f t="shared" si="506"/>
        <v>0</v>
      </c>
      <c r="R1556" s="6">
        <f t="shared" si="507"/>
        <v>6283.49</v>
      </c>
      <c r="S1556" s="6">
        <f t="shared" si="508"/>
        <v>4400</v>
      </c>
      <c r="T1556" s="6">
        <f t="shared" si="509"/>
        <v>-5381.19</v>
      </c>
      <c r="U1556" t="s">
        <v>1599</v>
      </c>
      <c r="V1556" t="s">
        <v>54</v>
      </c>
      <c r="W1556" s="2">
        <v>9781.19</v>
      </c>
      <c r="X1556" s="2">
        <v>0</v>
      </c>
      <c r="Y1556" s="2">
        <v>6283.49</v>
      </c>
      <c r="Z1556" s="2">
        <v>3497.7</v>
      </c>
      <c r="AA1556" s="2">
        <v>4400</v>
      </c>
      <c r="AB1556" s="3">
        <v>-5381.19</v>
      </c>
    </row>
    <row r="1557" spans="1:28">
      <c r="A1557" s="5" t="str">
        <f t="shared" si="496"/>
        <v>420</v>
      </c>
      <c r="B1557" s="5" t="str">
        <f>VLOOKUP(A1557,Vlookups!O:P,2,FALSE)</f>
        <v>LOCAL</v>
      </c>
      <c r="C1557" s="5" t="str">
        <f t="shared" si="497"/>
        <v>E</v>
      </c>
      <c r="D1557" s="5" t="str">
        <f t="shared" si="498"/>
        <v>11</v>
      </c>
      <c r="E1557" s="5" t="str">
        <f t="shared" si="499"/>
        <v>63--</v>
      </c>
      <c r="F1557" s="5" t="str">
        <f>VLOOKUP(E1557,Vlookups!K:M,3,FALSE)</f>
        <v>Op Exp</v>
      </c>
      <c r="G1557" s="5" t="str">
        <f t="shared" si="500"/>
        <v>6399</v>
      </c>
      <c r="H1557" s="5" t="str">
        <f t="shared" si="501"/>
        <v>GENERAL SUPPLIES</v>
      </c>
      <c r="I1557" s="5" t="str">
        <f t="shared" si="502"/>
        <v>041</v>
      </c>
      <c r="J1557" s="5" t="str">
        <f>VLOOKUP(I1557,Vlookups!A:D,2,FALSE)</f>
        <v>BG Rarmiez Middle School</v>
      </c>
      <c r="K1557" s="5" t="str">
        <f>VLOOKUP(I1557,Vlookups!A:D,3,FALSE)</f>
        <v>BG RAMIREZ K8</v>
      </c>
      <c r="L1557" s="5" t="str">
        <f t="shared" si="503"/>
        <v>11</v>
      </c>
      <c r="M1557" s="5" t="str">
        <f t="shared" si="504"/>
        <v>920</v>
      </c>
      <c r="N1557" s="5" t="str">
        <f>VLOOKUP(M1557,Vlookups!G:I,2,FALSE)</f>
        <v>ATHLETICS</v>
      </c>
      <c r="O1557" s="5" t="str">
        <f>VLOOKUP(M1557,Vlookups!G:I,3,FALSE)</f>
        <v>CSL</v>
      </c>
      <c r="P1557" s="6">
        <f t="shared" si="505"/>
        <v>3466.5</v>
      </c>
      <c r="Q1557" s="6">
        <f t="shared" si="506"/>
        <v>312</v>
      </c>
      <c r="R1557" s="6">
        <f t="shared" si="507"/>
        <v>3466.51</v>
      </c>
      <c r="S1557" s="6">
        <f t="shared" si="508"/>
        <v>0</v>
      </c>
      <c r="T1557" s="6">
        <f t="shared" si="509"/>
        <v>-3466.5</v>
      </c>
      <c r="U1557" t="s">
        <v>1600</v>
      </c>
      <c r="V1557" t="s">
        <v>54</v>
      </c>
      <c r="W1557" s="2">
        <v>3466.5</v>
      </c>
      <c r="X1557" s="2">
        <v>312</v>
      </c>
      <c r="Y1557" s="2">
        <v>3466.51</v>
      </c>
      <c r="Z1557" s="3">
        <v>-1969.91</v>
      </c>
      <c r="AA1557" s="2">
        <v>0</v>
      </c>
      <c r="AB1557" s="3">
        <v>-3466.5</v>
      </c>
    </row>
    <row r="1558" spans="1:28">
      <c r="A1558" s="5" t="str">
        <f t="shared" si="496"/>
        <v>420</v>
      </c>
      <c r="B1558" s="5" t="str">
        <f>VLOOKUP(A1558,Vlookups!O:P,2,FALSE)</f>
        <v>LOCAL</v>
      </c>
      <c r="C1558" s="5" t="str">
        <f t="shared" si="497"/>
        <v>E</v>
      </c>
      <c r="D1558" s="5" t="str">
        <f t="shared" si="498"/>
        <v>11</v>
      </c>
      <c r="E1558" s="5" t="str">
        <f t="shared" si="499"/>
        <v>63--</v>
      </c>
      <c r="F1558" s="5" t="str">
        <f>VLOOKUP(E1558,Vlookups!K:M,3,FALSE)</f>
        <v>Op Exp</v>
      </c>
      <c r="G1558" s="5" t="str">
        <f t="shared" si="500"/>
        <v>6399</v>
      </c>
      <c r="H1558" s="5" t="str">
        <f t="shared" si="501"/>
        <v>GENERAL SUPPLIES</v>
      </c>
      <c r="I1558" s="5" t="str">
        <f t="shared" si="502"/>
        <v>041</v>
      </c>
      <c r="J1558" s="5" t="str">
        <f>VLOOKUP(I1558,Vlookups!A:D,2,FALSE)</f>
        <v>BG Rarmiez Middle School</v>
      </c>
      <c r="K1558" s="5" t="str">
        <f>VLOOKUP(I1558,Vlookups!A:D,3,FALSE)</f>
        <v>BG RAMIREZ K8</v>
      </c>
      <c r="L1558" s="5" t="str">
        <f t="shared" si="503"/>
        <v>11</v>
      </c>
      <c r="M1558" s="5" t="str">
        <f t="shared" si="504"/>
        <v>939</v>
      </c>
      <c r="N1558" s="5" t="str">
        <f>VLOOKUP(M1558,Vlookups!G:I,2,FALSE)</f>
        <v>INSTRUCTIONAL MATERIALS</v>
      </c>
      <c r="O1558" s="5" t="str">
        <f>VLOOKUP(M1558,Vlookups!G:I,3,FALSE)</f>
        <v>DSASS</v>
      </c>
      <c r="P1558" s="6">
        <f t="shared" si="505"/>
        <v>74615</v>
      </c>
      <c r="Q1558" s="6">
        <f t="shared" si="506"/>
        <v>0.06</v>
      </c>
      <c r="R1558" s="6">
        <f t="shared" si="507"/>
        <v>2140.81</v>
      </c>
      <c r="S1558" s="6">
        <f t="shared" si="508"/>
        <v>2480</v>
      </c>
      <c r="T1558" s="6">
        <f t="shared" si="509"/>
        <v>-72135</v>
      </c>
      <c r="U1558" t="s">
        <v>1601</v>
      </c>
      <c r="V1558" t="s">
        <v>54</v>
      </c>
      <c r="W1558" s="2">
        <v>74615</v>
      </c>
      <c r="X1558" s="2">
        <v>0.06</v>
      </c>
      <c r="Y1558" s="2">
        <v>2140.81</v>
      </c>
      <c r="Z1558" s="2">
        <v>72474.13</v>
      </c>
      <c r="AA1558" s="2">
        <v>2480</v>
      </c>
      <c r="AB1558" s="3">
        <v>-72135</v>
      </c>
    </row>
    <row r="1559" spans="1:28">
      <c r="A1559" s="5" t="str">
        <f t="shared" si="496"/>
        <v>420</v>
      </c>
      <c r="B1559" s="5" t="str">
        <f>VLOOKUP(A1559,Vlookups!O:P,2,FALSE)</f>
        <v>LOCAL</v>
      </c>
      <c r="C1559" s="5" t="str">
        <f t="shared" si="497"/>
        <v>E</v>
      </c>
      <c r="D1559" s="5" t="str">
        <f t="shared" si="498"/>
        <v>11</v>
      </c>
      <c r="E1559" s="5" t="str">
        <f t="shared" si="499"/>
        <v>63--</v>
      </c>
      <c r="F1559" s="5" t="str">
        <f>VLOOKUP(E1559,Vlookups!K:M,3,FALSE)</f>
        <v>Op Exp</v>
      </c>
      <c r="G1559" s="5" t="str">
        <f t="shared" si="500"/>
        <v>6399</v>
      </c>
      <c r="H1559" s="5" t="str">
        <f t="shared" si="501"/>
        <v>GENERAL SUPPLIES</v>
      </c>
      <c r="I1559" s="5" t="str">
        <f t="shared" si="502"/>
        <v>041</v>
      </c>
      <c r="J1559" s="5" t="str">
        <f>VLOOKUP(I1559,Vlookups!A:D,2,FALSE)</f>
        <v>BG Rarmiez Middle School</v>
      </c>
      <c r="K1559" s="5" t="str">
        <f>VLOOKUP(I1559,Vlookups!A:D,3,FALSE)</f>
        <v>BG RAMIREZ K8</v>
      </c>
      <c r="L1559" s="5" t="str">
        <f t="shared" si="503"/>
        <v>21</v>
      </c>
      <c r="M1559" s="5" t="str">
        <f t="shared" si="504"/>
        <v>939</v>
      </c>
      <c r="N1559" s="5" t="str">
        <f>VLOOKUP(M1559,Vlookups!G:I,2,FALSE)</f>
        <v>INSTRUCTIONAL MATERIALS</v>
      </c>
      <c r="O1559" s="5" t="str">
        <f>VLOOKUP(M1559,Vlookups!G:I,3,FALSE)</f>
        <v>DSASS</v>
      </c>
      <c r="P1559" s="6">
        <f t="shared" si="505"/>
        <v>325.49</v>
      </c>
      <c r="Q1559" s="6">
        <f t="shared" si="506"/>
        <v>0</v>
      </c>
      <c r="R1559" s="6">
        <f t="shared" si="507"/>
        <v>325.49</v>
      </c>
      <c r="S1559" s="6">
        <f t="shared" si="508"/>
        <v>0</v>
      </c>
      <c r="T1559" s="6">
        <f t="shared" si="509"/>
        <v>-325.49</v>
      </c>
      <c r="U1559" t="s">
        <v>1602</v>
      </c>
      <c r="V1559" t="s">
        <v>54</v>
      </c>
      <c r="W1559" s="2">
        <v>325.49</v>
      </c>
      <c r="X1559" s="2">
        <v>0</v>
      </c>
      <c r="Y1559" s="2">
        <v>325.49</v>
      </c>
      <c r="Z1559" s="2">
        <v>0</v>
      </c>
      <c r="AA1559" s="2">
        <v>0</v>
      </c>
      <c r="AB1559" s="3">
        <v>-325.49</v>
      </c>
    </row>
    <row r="1560" spans="1:28">
      <c r="A1560" s="5" t="str">
        <f t="shared" si="496"/>
        <v>420</v>
      </c>
      <c r="B1560" s="5" t="str">
        <f>VLOOKUP(A1560,Vlookups!O:P,2,FALSE)</f>
        <v>LOCAL</v>
      </c>
      <c r="C1560" s="5" t="str">
        <f t="shared" si="497"/>
        <v>E</v>
      </c>
      <c r="D1560" s="5" t="str">
        <f t="shared" si="498"/>
        <v>11</v>
      </c>
      <c r="E1560" s="5" t="str">
        <f t="shared" si="499"/>
        <v>63--</v>
      </c>
      <c r="F1560" s="5" t="str">
        <f>VLOOKUP(E1560,Vlookups!K:M,3,FALSE)</f>
        <v>Op Exp</v>
      </c>
      <c r="G1560" s="5" t="str">
        <f t="shared" si="500"/>
        <v>6399</v>
      </c>
      <c r="H1560" s="5" t="str">
        <f t="shared" si="501"/>
        <v>GENERAL SUPPLIES</v>
      </c>
      <c r="I1560" s="5" t="str">
        <f t="shared" si="502"/>
        <v>041</v>
      </c>
      <c r="J1560" s="5" t="str">
        <f>VLOOKUP(I1560,Vlookups!A:D,2,FALSE)</f>
        <v>BG Rarmiez Middle School</v>
      </c>
      <c r="K1560" s="5" t="str">
        <f>VLOOKUP(I1560,Vlookups!A:D,3,FALSE)</f>
        <v>BG RAMIREZ K8</v>
      </c>
      <c r="L1560" s="5" t="str">
        <f t="shared" si="503"/>
        <v>23</v>
      </c>
      <c r="M1560" s="5" t="str">
        <f t="shared" si="504"/>
        <v>850</v>
      </c>
      <c r="N1560" s="5" t="str">
        <f>VLOOKUP(M1560,Vlookups!G:I,2,FALSE)</f>
        <v>DEPUTY SUPT ACADEMICS/STU SERV</v>
      </c>
      <c r="O1560" s="5" t="str">
        <f>VLOOKUP(M1560,Vlookups!G:I,3,FALSE)</f>
        <v>DSASS</v>
      </c>
      <c r="P1560" s="6">
        <f t="shared" si="505"/>
        <v>750</v>
      </c>
      <c r="Q1560" s="6">
        <f t="shared" si="506"/>
        <v>0</v>
      </c>
      <c r="R1560" s="6">
        <f t="shared" si="507"/>
        <v>40.57</v>
      </c>
      <c r="S1560" s="6">
        <f t="shared" si="508"/>
        <v>800</v>
      </c>
      <c r="T1560" s="6">
        <f t="shared" si="509"/>
        <v>50</v>
      </c>
      <c r="U1560" t="s">
        <v>1603</v>
      </c>
      <c r="V1560" t="s">
        <v>54</v>
      </c>
      <c r="W1560" s="2">
        <v>750</v>
      </c>
      <c r="X1560" s="2">
        <v>0</v>
      </c>
      <c r="Y1560" s="2">
        <v>40.57</v>
      </c>
      <c r="Z1560" s="2">
        <v>709.43</v>
      </c>
      <c r="AA1560" s="2">
        <v>800</v>
      </c>
      <c r="AB1560" s="2">
        <v>50</v>
      </c>
    </row>
    <row r="1561" spans="1:28">
      <c r="A1561" s="5" t="str">
        <f t="shared" si="496"/>
        <v>420</v>
      </c>
      <c r="B1561" s="5" t="str">
        <f>VLOOKUP(A1561,Vlookups!O:P,2,FALSE)</f>
        <v>LOCAL</v>
      </c>
      <c r="C1561" s="5" t="str">
        <f t="shared" si="497"/>
        <v>E</v>
      </c>
      <c r="D1561" s="5" t="str">
        <f t="shared" si="498"/>
        <v>11</v>
      </c>
      <c r="E1561" s="5" t="str">
        <f t="shared" si="499"/>
        <v>63--</v>
      </c>
      <c r="F1561" s="5" t="str">
        <f>VLOOKUP(E1561,Vlookups!K:M,3,FALSE)</f>
        <v>Op Exp</v>
      </c>
      <c r="G1561" s="5" t="str">
        <f t="shared" si="500"/>
        <v>6399</v>
      </c>
      <c r="H1561" s="5" t="str">
        <f t="shared" si="501"/>
        <v>GENERAL SUPPLIES</v>
      </c>
      <c r="I1561" s="5" t="str">
        <f t="shared" si="502"/>
        <v>042</v>
      </c>
      <c r="J1561" s="5" t="str">
        <f>VLOOKUP(I1561,Vlookups!A:D,2,FALSE)</f>
        <v>BG Ramirez Elementary</v>
      </c>
      <c r="K1561" s="5" t="str">
        <f>VLOOKUP(I1561,Vlookups!A:D,3,FALSE)</f>
        <v>BG RAMIREZ K8</v>
      </c>
      <c r="L1561" s="5" t="str">
        <f t="shared" si="503"/>
        <v>11</v>
      </c>
      <c r="M1561" s="5" t="str">
        <f t="shared" si="504"/>
        <v>850</v>
      </c>
      <c r="N1561" s="5" t="str">
        <f>VLOOKUP(M1561,Vlookups!G:I,2,FALSE)</f>
        <v>DEPUTY SUPT ACADEMICS/STU SERV</v>
      </c>
      <c r="O1561" s="5" t="str">
        <f>VLOOKUP(M1561,Vlookups!G:I,3,FALSE)</f>
        <v>DSASS</v>
      </c>
      <c r="P1561" s="6">
        <f t="shared" si="505"/>
        <v>1519.67</v>
      </c>
      <c r="Q1561" s="6">
        <f t="shared" si="506"/>
        <v>0</v>
      </c>
      <c r="R1561" s="6">
        <f t="shared" si="507"/>
        <v>1157.55</v>
      </c>
      <c r="S1561" s="6">
        <f t="shared" si="508"/>
        <v>0</v>
      </c>
      <c r="T1561" s="6">
        <f t="shared" si="509"/>
        <v>-1519.67</v>
      </c>
      <c r="U1561" t="s">
        <v>1604</v>
      </c>
      <c r="V1561" t="s">
        <v>54</v>
      </c>
      <c r="W1561" s="2">
        <v>1519.67</v>
      </c>
      <c r="X1561" s="2">
        <v>0</v>
      </c>
      <c r="Y1561" s="2">
        <v>1157.55</v>
      </c>
      <c r="Z1561" s="2">
        <v>362.12</v>
      </c>
      <c r="AA1561" s="2">
        <v>0</v>
      </c>
      <c r="AB1561" s="3">
        <v>-1519.67</v>
      </c>
    </row>
    <row r="1562" spans="1:28">
      <c r="A1562" s="5" t="str">
        <f t="shared" si="496"/>
        <v>420</v>
      </c>
      <c r="B1562" s="5" t="str">
        <f>VLOOKUP(A1562,Vlookups!O:P,2,FALSE)</f>
        <v>LOCAL</v>
      </c>
      <c r="C1562" s="5" t="str">
        <f t="shared" si="497"/>
        <v>E</v>
      </c>
      <c r="D1562" s="5" t="str">
        <f t="shared" si="498"/>
        <v>11</v>
      </c>
      <c r="E1562" s="5" t="str">
        <f t="shared" si="499"/>
        <v>63--</v>
      </c>
      <c r="F1562" s="5" t="str">
        <f>VLOOKUP(E1562,Vlookups!K:M,3,FALSE)</f>
        <v>Op Exp</v>
      </c>
      <c r="G1562" s="5" t="str">
        <f t="shared" si="500"/>
        <v>6399</v>
      </c>
      <c r="H1562" s="5" t="str">
        <f t="shared" si="501"/>
        <v>GENERAL SUPPLIES</v>
      </c>
      <c r="I1562" s="5" t="str">
        <f t="shared" si="502"/>
        <v>042</v>
      </c>
      <c r="J1562" s="5" t="str">
        <f>VLOOKUP(I1562,Vlookups!A:D,2,FALSE)</f>
        <v>BG Ramirez Elementary</v>
      </c>
      <c r="K1562" s="5" t="str">
        <f>VLOOKUP(I1562,Vlookups!A:D,3,FALSE)</f>
        <v>BG RAMIREZ K8</v>
      </c>
      <c r="L1562" s="5" t="str">
        <f t="shared" si="503"/>
        <v>11</v>
      </c>
      <c r="M1562" s="5" t="str">
        <f t="shared" si="504"/>
        <v>858</v>
      </c>
      <c r="N1562" s="5" t="str">
        <f>VLOOKUP(M1562,Vlookups!G:I,2,FALSE)</f>
        <v>FINE ARTS</v>
      </c>
      <c r="O1562" s="5" t="str">
        <f>VLOOKUP(M1562,Vlookups!G:I,3,FALSE)</f>
        <v>DSASS</v>
      </c>
      <c r="P1562" s="6">
        <f t="shared" si="505"/>
        <v>8510.2999999999993</v>
      </c>
      <c r="Q1562" s="6">
        <f t="shared" si="506"/>
        <v>161.87</v>
      </c>
      <c r="R1562" s="6">
        <f t="shared" si="507"/>
        <v>6584.85</v>
      </c>
      <c r="S1562" s="6">
        <f t="shared" si="508"/>
        <v>2200</v>
      </c>
      <c r="T1562" s="6">
        <f t="shared" si="509"/>
        <v>-6310.3</v>
      </c>
      <c r="U1562" t="s">
        <v>1605</v>
      </c>
      <c r="V1562" t="s">
        <v>54</v>
      </c>
      <c r="W1562" s="2">
        <v>8510.2999999999993</v>
      </c>
      <c r="X1562" s="2">
        <v>161.87</v>
      </c>
      <c r="Y1562" s="2">
        <v>6584.85</v>
      </c>
      <c r="Z1562" s="2">
        <v>1763.58</v>
      </c>
      <c r="AA1562" s="2">
        <v>2200</v>
      </c>
      <c r="AB1562" s="3">
        <v>-6310.3</v>
      </c>
    </row>
    <row r="1563" spans="1:28">
      <c r="A1563" s="5" t="str">
        <f t="shared" si="496"/>
        <v>420</v>
      </c>
      <c r="B1563" s="5" t="str">
        <f>VLOOKUP(A1563,Vlookups!O:P,2,FALSE)</f>
        <v>LOCAL</v>
      </c>
      <c r="C1563" s="5" t="str">
        <f t="shared" si="497"/>
        <v>E</v>
      </c>
      <c r="D1563" s="5" t="str">
        <f t="shared" si="498"/>
        <v>11</v>
      </c>
      <c r="E1563" s="5" t="str">
        <f t="shared" si="499"/>
        <v>63--</v>
      </c>
      <c r="F1563" s="5" t="str">
        <f>VLOOKUP(E1563,Vlookups!K:M,3,FALSE)</f>
        <v>Op Exp</v>
      </c>
      <c r="G1563" s="5" t="str">
        <f t="shared" si="500"/>
        <v>6399</v>
      </c>
      <c r="H1563" s="5" t="str">
        <f t="shared" si="501"/>
        <v>GENERAL SUPPLIES</v>
      </c>
      <c r="I1563" s="5" t="str">
        <f t="shared" si="502"/>
        <v>042</v>
      </c>
      <c r="J1563" s="5" t="str">
        <f>VLOOKUP(I1563,Vlookups!A:D,2,FALSE)</f>
        <v>BG Ramirez Elementary</v>
      </c>
      <c r="K1563" s="5" t="str">
        <f>VLOOKUP(I1563,Vlookups!A:D,3,FALSE)</f>
        <v>BG RAMIREZ K8</v>
      </c>
      <c r="L1563" s="5" t="str">
        <f t="shared" si="503"/>
        <v>11</v>
      </c>
      <c r="M1563" s="5" t="str">
        <f t="shared" si="504"/>
        <v>920</v>
      </c>
      <c r="N1563" s="5" t="str">
        <f>VLOOKUP(M1563,Vlookups!G:I,2,FALSE)</f>
        <v>ATHLETICS</v>
      </c>
      <c r="O1563" s="5" t="str">
        <f>VLOOKUP(M1563,Vlookups!G:I,3,FALSE)</f>
        <v>CSL</v>
      </c>
      <c r="P1563" s="6">
        <f t="shared" si="505"/>
        <v>664.5</v>
      </c>
      <c r="Q1563" s="6">
        <f t="shared" si="506"/>
        <v>0</v>
      </c>
      <c r="R1563" s="6">
        <f t="shared" si="507"/>
        <v>664.5</v>
      </c>
      <c r="S1563" s="6">
        <f t="shared" si="508"/>
        <v>0</v>
      </c>
      <c r="T1563" s="6">
        <f t="shared" si="509"/>
        <v>-664.5</v>
      </c>
      <c r="U1563" t="s">
        <v>1606</v>
      </c>
      <c r="V1563" t="s">
        <v>54</v>
      </c>
      <c r="W1563" s="2">
        <v>664.5</v>
      </c>
      <c r="X1563" s="2">
        <v>0</v>
      </c>
      <c r="Y1563" s="2">
        <v>664.5</v>
      </c>
      <c r="Z1563" s="2">
        <v>0</v>
      </c>
      <c r="AA1563" s="2">
        <v>0</v>
      </c>
      <c r="AB1563" s="3">
        <v>-664.5</v>
      </c>
    </row>
    <row r="1564" spans="1:28">
      <c r="A1564" s="5" t="str">
        <f t="shared" si="496"/>
        <v>420</v>
      </c>
      <c r="B1564" s="5" t="str">
        <f>VLOOKUP(A1564,Vlookups!O:P,2,FALSE)</f>
        <v>LOCAL</v>
      </c>
      <c r="C1564" s="5" t="str">
        <f t="shared" si="497"/>
        <v>E</v>
      </c>
      <c r="D1564" s="5" t="str">
        <f t="shared" si="498"/>
        <v>11</v>
      </c>
      <c r="E1564" s="5" t="str">
        <f t="shared" si="499"/>
        <v>63--</v>
      </c>
      <c r="F1564" s="5" t="str">
        <f>VLOOKUP(E1564,Vlookups!K:M,3,FALSE)</f>
        <v>Op Exp</v>
      </c>
      <c r="G1564" s="5" t="str">
        <f t="shared" si="500"/>
        <v>6399</v>
      </c>
      <c r="H1564" s="5" t="str">
        <f t="shared" si="501"/>
        <v>GENERAL SUPPLIES</v>
      </c>
      <c r="I1564" s="5" t="str">
        <f t="shared" si="502"/>
        <v>042</v>
      </c>
      <c r="J1564" s="5" t="str">
        <f>VLOOKUP(I1564,Vlookups!A:D,2,FALSE)</f>
        <v>BG Ramirez Elementary</v>
      </c>
      <c r="K1564" s="5" t="str">
        <f>VLOOKUP(I1564,Vlookups!A:D,3,FALSE)</f>
        <v>BG RAMIREZ K8</v>
      </c>
      <c r="L1564" s="5" t="str">
        <f t="shared" si="503"/>
        <v>11</v>
      </c>
      <c r="M1564" s="5" t="str">
        <f t="shared" si="504"/>
        <v>939</v>
      </c>
      <c r="N1564" s="5" t="str">
        <f>VLOOKUP(M1564,Vlookups!G:I,2,FALSE)</f>
        <v>INSTRUCTIONAL MATERIALS</v>
      </c>
      <c r="O1564" s="5" t="str">
        <f>VLOOKUP(M1564,Vlookups!G:I,3,FALSE)</f>
        <v>DSASS</v>
      </c>
      <c r="P1564" s="6">
        <f t="shared" si="505"/>
        <v>75000</v>
      </c>
      <c r="Q1564" s="6">
        <f t="shared" si="506"/>
        <v>921.97</v>
      </c>
      <c r="R1564" s="6">
        <f t="shared" si="507"/>
        <v>4212.6899999999996</v>
      </c>
      <c r="S1564" s="6">
        <f t="shared" si="508"/>
        <v>1400</v>
      </c>
      <c r="T1564" s="6">
        <f t="shared" si="509"/>
        <v>-73600</v>
      </c>
      <c r="U1564" t="s">
        <v>1607</v>
      </c>
      <c r="V1564" t="s">
        <v>54</v>
      </c>
      <c r="W1564" s="2">
        <v>75000</v>
      </c>
      <c r="X1564" s="2">
        <v>921.97</v>
      </c>
      <c r="Y1564" s="2">
        <v>4212.6899999999996</v>
      </c>
      <c r="Z1564" s="2">
        <v>69865.34</v>
      </c>
      <c r="AA1564" s="2">
        <v>1400</v>
      </c>
      <c r="AB1564" s="3">
        <v>-73600</v>
      </c>
    </row>
    <row r="1565" spans="1:28">
      <c r="A1565" s="5" t="str">
        <f t="shared" si="496"/>
        <v>420</v>
      </c>
      <c r="B1565" s="5" t="str">
        <f>VLOOKUP(A1565,Vlookups!O:P,2,FALSE)</f>
        <v>LOCAL</v>
      </c>
      <c r="C1565" s="5" t="str">
        <f t="shared" si="497"/>
        <v>E</v>
      </c>
      <c r="D1565" s="5" t="str">
        <f t="shared" si="498"/>
        <v>11</v>
      </c>
      <c r="E1565" s="5" t="str">
        <f t="shared" si="499"/>
        <v>63--</v>
      </c>
      <c r="F1565" s="5" t="str">
        <f>VLOOKUP(E1565,Vlookups!K:M,3,FALSE)</f>
        <v>Op Exp</v>
      </c>
      <c r="G1565" s="5" t="str">
        <f t="shared" si="500"/>
        <v>6399</v>
      </c>
      <c r="H1565" s="5" t="str">
        <f t="shared" si="501"/>
        <v>GENERAL SUPPLIES</v>
      </c>
      <c r="I1565" s="5" t="str">
        <f t="shared" si="502"/>
        <v>042</v>
      </c>
      <c r="J1565" s="5" t="str">
        <f>VLOOKUP(I1565,Vlookups!A:D,2,FALSE)</f>
        <v>BG Ramirez Elementary</v>
      </c>
      <c r="K1565" s="5" t="str">
        <f>VLOOKUP(I1565,Vlookups!A:D,3,FALSE)</f>
        <v>BG RAMIREZ K8</v>
      </c>
      <c r="L1565" s="5" t="str">
        <f t="shared" si="503"/>
        <v>21</v>
      </c>
      <c r="M1565" s="5" t="str">
        <f t="shared" si="504"/>
        <v>939</v>
      </c>
      <c r="N1565" s="5" t="str">
        <f>VLOOKUP(M1565,Vlookups!G:I,2,FALSE)</f>
        <v>INSTRUCTIONAL MATERIALS</v>
      </c>
      <c r="O1565" s="5" t="str">
        <f>VLOOKUP(M1565,Vlookups!G:I,3,FALSE)</f>
        <v>DSASS</v>
      </c>
      <c r="P1565" s="6">
        <f t="shared" si="505"/>
        <v>885.92</v>
      </c>
      <c r="Q1565" s="6">
        <f t="shared" si="506"/>
        <v>0</v>
      </c>
      <c r="R1565" s="6">
        <f t="shared" si="507"/>
        <v>885.92</v>
      </c>
      <c r="S1565" s="6">
        <f t="shared" si="508"/>
        <v>0</v>
      </c>
      <c r="T1565" s="6">
        <f t="shared" si="509"/>
        <v>-885.92</v>
      </c>
      <c r="U1565" t="s">
        <v>1608</v>
      </c>
      <c r="V1565" t="s">
        <v>54</v>
      </c>
      <c r="W1565" s="2">
        <v>885.92</v>
      </c>
      <c r="X1565" s="2">
        <v>0</v>
      </c>
      <c r="Y1565" s="2">
        <v>885.92</v>
      </c>
      <c r="Z1565" s="2">
        <v>0</v>
      </c>
      <c r="AA1565" s="2">
        <v>0</v>
      </c>
      <c r="AB1565" s="3">
        <v>-885.92</v>
      </c>
    </row>
    <row r="1566" spans="1:28">
      <c r="A1566" s="5" t="str">
        <f t="shared" si="496"/>
        <v>420</v>
      </c>
      <c r="B1566" s="5" t="str">
        <f>VLOOKUP(A1566,Vlookups!O:P,2,FALSE)</f>
        <v>LOCAL</v>
      </c>
      <c r="C1566" s="5" t="str">
        <f t="shared" si="497"/>
        <v>E</v>
      </c>
      <c r="D1566" s="5" t="str">
        <f t="shared" si="498"/>
        <v>11</v>
      </c>
      <c r="E1566" s="5" t="str">
        <f t="shared" si="499"/>
        <v>63--</v>
      </c>
      <c r="F1566" s="5" t="str">
        <f>VLOOKUP(E1566,Vlookups!K:M,3,FALSE)</f>
        <v>Op Exp</v>
      </c>
      <c r="G1566" s="5" t="str">
        <f t="shared" si="500"/>
        <v>6399</v>
      </c>
      <c r="H1566" s="5" t="str">
        <f t="shared" si="501"/>
        <v>GENERAL SUPPLIES</v>
      </c>
      <c r="I1566" s="5" t="str">
        <f t="shared" si="502"/>
        <v>042</v>
      </c>
      <c r="J1566" s="5" t="str">
        <f>VLOOKUP(I1566,Vlookups!A:D,2,FALSE)</f>
        <v>BG Ramirez Elementary</v>
      </c>
      <c r="K1566" s="5" t="str">
        <f>VLOOKUP(I1566,Vlookups!A:D,3,FALSE)</f>
        <v>BG RAMIREZ K8</v>
      </c>
      <c r="L1566" s="5" t="str">
        <f t="shared" si="503"/>
        <v>23</v>
      </c>
      <c r="M1566" s="5" t="str">
        <f t="shared" si="504"/>
        <v>850</v>
      </c>
      <c r="N1566" s="5" t="str">
        <f>VLOOKUP(M1566,Vlookups!G:I,2,FALSE)</f>
        <v>DEPUTY SUPT ACADEMICS/STU SERV</v>
      </c>
      <c r="O1566" s="5" t="str">
        <f>VLOOKUP(M1566,Vlookups!G:I,3,FALSE)</f>
        <v>DSASS</v>
      </c>
      <c r="P1566" s="6">
        <f t="shared" si="505"/>
        <v>750</v>
      </c>
      <c r="Q1566" s="6">
        <f t="shared" si="506"/>
        <v>0</v>
      </c>
      <c r="R1566" s="6">
        <f t="shared" si="507"/>
        <v>49.06</v>
      </c>
      <c r="S1566" s="6">
        <f t="shared" si="508"/>
        <v>800</v>
      </c>
      <c r="T1566" s="6">
        <f t="shared" si="509"/>
        <v>50</v>
      </c>
      <c r="U1566" t="s">
        <v>1609</v>
      </c>
      <c r="V1566" t="s">
        <v>54</v>
      </c>
      <c r="W1566" s="2">
        <v>750</v>
      </c>
      <c r="X1566" s="2">
        <v>0</v>
      </c>
      <c r="Y1566" s="2">
        <v>49.06</v>
      </c>
      <c r="Z1566" s="2">
        <v>700.94</v>
      </c>
      <c r="AA1566" s="2">
        <v>800</v>
      </c>
      <c r="AB1566" s="2">
        <v>50</v>
      </c>
    </row>
    <row r="1567" spans="1:28">
      <c r="A1567" s="5" t="str">
        <f t="shared" si="496"/>
        <v>420</v>
      </c>
      <c r="B1567" s="5" t="str">
        <f>VLOOKUP(A1567,Vlookups!O:P,2,FALSE)</f>
        <v>LOCAL</v>
      </c>
      <c r="C1567" s="5" t="str">
        <f t="shared" si="497"/>
        <v>E</v>
      </c>
      <c r="D1567" s="5" t="str">
        <f t="shared" si="498"/>
        <v>11</v>
      </c>
      <c r="E1567" s="5" t="str">
        <f t="shared" si="499"/>
        <v>63--</v>
      </c>
      <c r="F1567" s="5" t="str">
        <f>VLOOKUP(E1567,Vlookups!K:M,3,FALSE)</f>
        <v>Op Exp</v>
      </c>
      <c r="G1567" s="5" t="str">
        <f t="shared" si="500"/>
        <v>6399</v>
      </c>
      <c r="H1567" s="5" t="str">
        <f t="shared" si="501"/>
        <v>GENERAL SUPPLIES</v>
      </c>
      <c r="I1567" s="5" t="str">
        <f t="shared" si="502"/>
        <v>043</v>
      </c>
      <c r="J1567" s="5" t="str">
        <f>VLOOKUP(I1567,Vlookups!A:D,2,FALSE)</f>
        <v>MSG Ramirez Elementary</v>
      </c>
      <c r="K1567" s="5" t="str">
        <f>VLOOKUP(I1567,Vlookups!A:D,3,FALSE)</f>
        <v>MSG RAMIREZ K8</v>
      </c>
      <c r="L1567" s="5" t="str">
        <f t="shared" si="503"/>
        <v>11</v>
      </c>
      <c r="M1567" s="5" t="str">
        <f t="shared" si="504"/>
        <v>850</v>
      </c>
      <c r="N1567" s="5" t="str">
        <f>VLOOKUP(M1567,Vlookups!G:I,2,FALSE)</f>
        <v>DEPUTY SUPT ACADEMICS/STU SERV</v>
      </c>
      <c r="O1567" s="5" t="str">
        <f>VLOOKUP(M1567,Vlookups!G:I,3,FALSE)</f>
        <v>DSASS</v>
      </c>
      <c r="P1567" s="6">
        <f t="shared" si="505"/>
        <v>3579.54</v>
      </c>
      <c r="Q1567" s="6">
        <f t="shared" si="506"/>
        <v>0</v>
      </c>
      <c r="R1567" s="6">
        <f t="shared" si="507"/>
        <v>3086.02</v>
      </c>
      <c r="S1567" s="6">
        <f t="shared" si="508"/>
        <v>0</v>
      </c>
      <c r="T1567" s="6">
        <f t="shared" si="509"/>
        <v>-3579.54</v>
      </c>
      <c r="U1567" t="s">
        <v>1610</v>
      </c>
      <c r="V1567" t="s">
        <v>54</v>
      </c>
      <c r="W1567" s="2">
        <v>3579.54</v>
      </c>
      <c r="X1567" s="2">
        <v>0</v>
      </c>
      <c r="Y1567" s="2">
        <v>3086.02</v>
      </c>
      <c r="Z1567" s="2">
        <v>493.52</v>
      </c>
      <c r="AA1567" s="2">
        <v>0</v>
      </c>
      <c r="AB1567" s="3">
        <v>-3579.54</v>
      </c>
    </row>
    <row r="1568" spans="1:28">
      <c r="A1568" s="5" t="str">
        <f t="shared" si="496"/>
        <v>420</v>
      </c>
      <c r="B1568" s="5" t="str">
        <f>VLOOKUP(A1568,Vlookups!O:P,2,FALSE)</f>
        <v>LOCAL</v>
      </c>
      <c r="C1568" s="5" t="str">
        <f t="shared" si="497"/>
        <v>E</v>
      </c>
      <c r="D1568" s="5" t="str">
        <f t="shared" si="498"/>
        <v>11</v>
      </c>
      <c r="E1568" s="5" t="str">
        <f t="shared" si="499"/>
        <v>63--</v>
      </c>
      <c r="F1568" s="5" t="str">
        <f>VLOOKUP(E1568,Vlookups!K:M,3,FALSE)</f>
        <v>Op Exp</v>
      </c>
      <c r="G1568" s="5" t="str">
        <f t="shared" si="500"/>
        <v>6399</v>
      </c>
      <c r="H1568" s="5" t="str">
        <f t="shared" si="501"/>
        <v>GENERAL SUPPLIES</v>
      </c>
      <c r="I1568" s="5" t="str">
        <f t="shared" si="502"/>
        <v>043</v>
      </c>
      <c r="J1568" s="5" t="str">
        <f>VLOOKUP(I1568,Vlookups!A:D,2,FALSE)</f>
        <v>MSG Ramirez Elementary</v>
      </c>
      <c r="K1568" s="5" t="str">
        <f>VLOOKUP(I1568,Vlookups!A:D,3,FALSE)</f>
        <v>MSG RAMIREZ K8</v>
      </c>
      <c r="L1568" s="5" t="str">
        <f t="shared" si="503"/>
        <v>11</v>
      </c>
      <c r="M1568" s="5" t="str">
        <f t="shared" si="504"/>
        <v>858</v>
      </c>
      <c r="N1568" s="5" t="str">
        <f>VLOOKUP(M1568,Vlookups!G:I,2,FALSE)</f>
        <v>FINE ARTS</v>
      </c>
      <c r="O1568" s="5" t="str">
        <f>VLOOKUP(M1568,Vlookups!G:I,3,FALSE)</f>
        <v>DSASS</v>
      </c>
      <c r="P1568" s="6">
        <f t="shared" si="505"/>
        <v>2898.44</v>
      </c>
      <c r="Q1568" s="6">
        <f t="shared" si="506"/>
        <v>247.18</v>
      </c>
      <c r="R1568" s="6">
        <f t="shared" si="507"/>
        <v>2781.96</v>
      </c>
      <c r="S1568" s="6">
        <f t="shared" si="508"/>
        <v>4400</v>
      </c>
      <c r="T1568" s="6">
        <f t="shared" si="509"/>
        <v>1501.56</v>
      </c>
      <c r="U1568" t="s">
        <v>1611</v>
      </c>
      <c r="V1568" t="s">
        <v>54</v>
      </c>
      <c r="W1568" s="2">
        <v>2898.44</v>
      </c>
      <c r="X1568" s="2">
        <v>247.18</v>
      </c>
      <c r="Y1568" s="2">
        <v>2781.96</v>
      </c>
      <c r="Z1568" s="3">
        <v>-130.69999999999999</v>
      </c>
      <c r="AA1568" s="2">
        <v>4400</v>
      </c>
      <c r="AB1568" s="2">
        <v>1501.56</v>
      </c>
    </row>
    <row r="1569" spans="1:28">
      <c r="A1569" s="5" t="str">
        <f t="shared" si="496"/>
        <v>420</v>
      </c>
      <c r="B1569" s="5" t="str">
        <f>VLOOKUP(A1569,Vlookups!O:P,2,FALSE)</f>
        <v>LOCAL</v>
      </c>
      <c r="C1569" s="5" t="str">
        <f t="shared" si="497"/>
        <v>E</v>
      </c>
      <c r="D1569" s="5" t="str">
        <f t="shared" si="498"/>
        <v>11</v>
      </c>
      <c r="E1569" s="5" t="str">
        <f t="shared" si="499"/>
        <v>63--</v>
      </c>
      <c r="F1569" s="5" t="str">
        <f>VLOOKUP(E1569,Vlookups!K:M,3,FALSE)</f>
        <v>Op Exp</v>
      </c>
      <c r="G1569" s="5" t="str">
        <f t="shared" si="500"/>
        <v>6399</v>
      </c>
      <c r="H1569" s="5" t="str">
        <f t="shared" si="501"/>
        <v>GENERAL SUPPLIES</v>
      </c>
      <c r="I1569" s="5" t="str">
        <f t="shared" si="502"/>
        <v>043</v>
      </c>
      <c r="J1569" s="5" t="str">
        <f>VLOOKUP(I1569,Vlookups!A:D,2,FALSE)</f>
        <v>MSG Ramirez Elementary</v>
      </c>
      <c r="K1569" s="5" t="str">
        <f>VLOOKUP(I1569,Vlookups!A:D,3,FALSE)</f>
        <v>MSG RAMIREZ K8</v>
      </c>
      <c r="L1569" s="5" t="str">
        <f t="shared" si="503"/>
        <v>11</v>
      </c>
      <c r="M1569" s="5" t="str">
        <f t="shared" si="504"/>
        <v>920</v>
      </c>
      <c r="N1569" s="5" t="str">
        <f>VLOOKUP(M1569,Vlookups!G:I,2,FALSE)</f>
        <v>ATHLETICS</v>
      </c>
      <c r="O1569" s="5" t="str">
        <f>VLOOKUP(M1569,Vlookups!G:I,3,FALSE)</f>
        <v>CSL</v>
      </c>
      <c r="P1569" s="6">
        <f t="shared" si="505"/>
        <v>13072</v>
      </c>
      <c r="Q1569" s="6">
        <f t="shared" si="506"/>
        <v>666.59</v>
      </c>
      <c r="R1569" s="6">
        <f t="shared" si="507"/>
        <v>12405.38</v>
      </c>
      <c r="S1569" s="6">
        <f t="shared" si="508"/>
        <v>0</v>
      </c>
      <c r="T1569" s="6">
        <f t="shared" si="509"/>
        <v>-13072</v>
      </c>
      <c r="U1569" t="s">
        <v>1612</v>
      </c>
      <c r="V1569" t="s">
        <v>54</v>
      </c>
      <c r="W1569" s="2">
        <v>13072</v>
      </c>
      <c r="X1569" s="2">
        <v>666.59</v>
      </c>
      <c r="Y1569" s="2">
        <v>12405.38</v>
      </c>
      <c r="Z1569" s="2">
        <v>0.03</v>
      </c>
      <c r="AA1569" s="2">
        <v>0</v>
      </c>
      <c r="AB1569" s="3">
        <v>-13072</v>
      </c>
    </row>
    <row r="1570" spans="1:28">
      <c r="A1570" s="5" t="str">
        <f t="shared" si="496"/>
        <v>420</v>
      </c>
      <c r="B1570" s="5" t="str">
        <f>VLOOKUP(A1570,Vlookups!O:P,2,FALSE)</f>
        <v>LOCAL</v>
      </c>
      <c r="C1570" s="5" t="str">
        <f t="shared" si="497"/>
        <v>E</v>
      </c>
      <c r="D1570" s="5" t="str">
        <f t="shared" si="498"/>
        <v>11</v>
      </c>
      <c r="E1570" s="5" t="str">
        <f t="shared" si="499"/>
        <v>63--</v>
      </c>
      <c r="F1570" s="5" t="str">
        <f>VLOOKUP(E1570,Vlookups!K:M,3,FALSE)</f>
        <v>Op Exp</v>
      </c>
      <c r="G1570" s="5" t="str">
        <f t="shared" si="500"/>
        <v>6399</v>
      </c>
      <c r="H1570" s="5" t="str">
        <f t="shared" si="501"/>
        <v>GENERAL SUPPLIES</v>
      </c>
      <c r="I1570" s="5" t="str">
        <f t="shared" si="502"/>
        <v>043</v>
      </c>
      <c r="J1570" s="5" t="str">
        <f>VLOOKUP(I1570,Vlookups!A:D,2,FALSE)</f>
        <v>MSG Ramirez Elementary</v>
      </c>
      <c r="K1570" s="5" t="str">
        <f>VLOOKUP(I1570,Vlookups!A:D,3,FALSE)</f>
        <v>MSG RAMIREZ K8</v>
      </c>
      <c r="L1570" s="5" t="str">
        <f t="shared" si="503"/>
        <v>11</v>
      </c>
      <c r="M1570" s="5" t="str">
        <f t="shared" si="504"/>
        <v>939</v>
      </c>
      <c r="N1570" s="5" t="str">
        <f>VLOOKUP(M1570,Vlookups!G:I,2,FALSE)</f>
        <v>INSTRUCTIONAL MATERIALS</v>
      </c>
      <c r="O1570" s="5" t="str">
        <f>VLOOKUP(M1570,Vlookups!G:I,3,FALSE)</f>
        <v>DSASS</v>
      </c>
      <c r="P1570" s="6">
        <f t="shared" si="505"/>
        <v>47147.09</v>
      </c>
      <c r="Q1570" s="6">
        <f t="shared" si="506"/>
        <v>13226.16</v>
      </c>
      <c r="R1570" s="6">
        <f t="shared" si="507"/>
        <v>25918.27</v>
      </c>
      <c r="S1570" s="6">
        <f t="shared" si="508"/>
        <v>1400</v>
      </c>
      <c r="T1570" s="6">
        <f t="shared" si="509"/>
        <v>-45747.09</v>
      </c>
      <c r="U1570" t="s">
        <v>1613</v>
      </c>
      <c r="V1570" t="s">
        <v>54</v>
      </c>
      <c r="W1570" s="2">
        <v>47147.09</v>
      </c>
      <c r="X1570" s="2">
        <v>13226.16</v>
      </c>
      <c r="Y1570" s="2">
        <v>25918.27</v>
      </c>
      <c r="Z1570" s="2">
        <v>8002.66</v>
      </c>
      <c r="AA1570" s="2">
        <v>1400</v>
      </c>
      <c r="AB1570" s="3">
        <v>-45747.09</v>
      </c>
    </row>
    <row r="1571" spans="1:28">
      <c r="A1571" s="5" t="str">
        <f t="shared" si="496"/>
        <v>420</v>
      </c>
      <c r="B1571" s="5" t="str">
        <f>VLOOKUP(A1571,Vlookups!O:P,2,FALSE)</f>
        <v>LOCAL</v>
      </c>
      <c r="C1571" s="5" t="str">
        <f t="shared" si="497"/>
        <v>E</v>
      </c>
      <c r="D1571" s="5" t="str">
        <f t="shared" si="498"/>
        <v>11</v>
      </c>
      <c r="E1571" s="5" t="str">
        <f t="shared" si="499"/>
        <v>63--</v>
      </c>
      <c r="F1571" s="5" t="str">
        <f>VLOOKUP(E1571,Vlookups!K:M,3,FALSE)</f>
        <v>Op Exp</v>
      </c>
      <c r="G1571" s="5" t="str">
        <f t="shared" si="500"/>
        <v>6399</v>
      </c>
      <c r="H1571" s="5" t="str">
        <f t="shared" si="501"/>
        <v>GENERAL SUPPLIES</v>
      </c>
      <c r="I1571" s="5" t="str">
        <f t="shared" si="502"/>
        <v>043</v>
      </c>
      <c r="J1571" s="5" t="str">
        <f>VLOOKUP(I1571,Vlookups!A:D,2,FALSE)</f>
        <v>MSG Ramirez Elementary</v>
      </c>
      <c r="K1571" s="5" t="str">
        <f>VLOOKUP(I1571,Vlookups!A:D,3,FALSE)</f>
        <v>MSG RAMIREZ K8</v>
      </c>
      <c r="L1571" s="5" t="str">
        <f t="shared" si="503"/>
        <v>23</v>
      </c>
      <c r="M1571" s="5" t="str">
        <f t="shared" si="504"/>
        <v>850</v>
      </c>
      <c r="N1571" s="5" t="str">
        <f>VLOOKUP(M1571,Vlookups!G:I,2,FALSE)</f>
        <v>DEPUTY SUPT ACADEMICS/STU SERV</v>
      </c>
      <c r="O1571" s="5" t="str">
        <f>VLOOKUP(M1571,Vlookups!G:I,3,FALSE)</f>
        <v>DSASS</v>
      </c>
      <c r="P1571" s="6">
        <f t="shared" si="505"/>
        <v>750</v>
      </c>
      <c r="Q1571" s="6">
        <f t="shared" si="506"/>
        <v>0</v>
      </c>
      <c r="R1571" s="6">
        <f t="shared" si="507"/>
        <v>48.03</v>
      </c>
      <c r="S1571" s="6">
        <f t="shared" si="508"/>
        <v>800</v>
      </c>
      <c r="T1571" s="6">
        <f t="shared" si="509"/>
        <v>50</v>
      </c>
      <c r="U1571" t="s">
        <v>1614</v>
      </c>
      <c r="V1571" t="s">
        <v>54</v>
      </c>
      <c r="W1571" s="2">
        <v>750</v>
      </c>
      <c r="X1571" s="2">
        <v>0</v>
      </c>
      <c r="Y1571" s="2">
        <v>48.03</v>
      </c>
      <c r="Z1571" s="2">
        <v>701.97</v>
      </c>
      <c r="AA1571" s="2">
        <v>800</v>
      </c>
      <c r="AB1571" s="2">
        <v>50</v>
      </c>
    </row>
    <row r="1572" spans="1:28">
      <c r="A1572" s="5" t="str">
        <f t="shared" si="496"/>
        <v>420</v>
      </c>
      <c r="B1572" s="5" t="str">
        <f>VLOOKUP(A1572,Vlookups!O:P,2,FALSE)</f>
        <v>LOCAL</v>
      </c>
      <c r="C1572" s="5" t="str">
        <f t="shared" si="497"/>
        <v>E</v>
      </c>
      <c r="D1572" s="5" t="str">
        <f t="shared" si="498"/>
        <v>11</v>
      </c>
      <c r="E1572" s="5" t="str">
        <f t="shared" si="499"/>
        <v>63--</v>
      </c>
      <c r="F1572" s="5" t="str">
        <f>VLOOKUP(E1572,Vlookups!K:M,3,FALSE)</f>
        <v>Op Exp</v>
      </c>
      <c r="G1572" s="5" t="str">
        <f t="shared" si="500"/>
        <v>6399</v>
      </c>
      <c r="H1572" s="5" t="str">
        <f t="shared" si="501"/>
        <v>GENERAL SUPPLIES</v>
      </c>
      <c r="I1572" s="5" t="str">
        <f t="shared" si="502"/>
        <v>043</v>
      </c>
      <c r="J1572" s="5" t="str">
        <f>VLOOKUP(I1572,Vlookups!A:D,2,FALSE)</f>
        <v>MSG Ramirez Elementary</v>
      </c>
      <c r="K1572" s="5" t="str">
        <f>VLOOKUP(I1572,Vlookups!A:D,3,FALSE)</f>
        <v>MSG RAMIREZ K8</v>
      </c>
      <c r="L1572" s="5" t="str">
        <f t="shared" si="503"/>
        <v>99</v>
      </c>
      <c r="M1572" s="5" t="str">
        <f t="shared" si="504"/>
        <v>939</v>
      </c>
      <c r="N1572" s="5" t="str">
        <f>VLOOKUP(M1572,Vlookups!G:I,2,FALSE)</f>
        <v>INSTRUCTIONAL MATERIALS</v>
      </c>
      <c r="O1572" s="5" t="str">
        <f>VLOOKUP(M1572,Vlookups!G:I,3,FALSE)</f>
        <v>DSASS</v>
      </c>
      <c r="P1572" s="6">
        <f t="shared" si="505"/>
        <v>1418.46</v>
      </c>
      <c r="Q1572" s="6">
        <f t="shared" si="506"/>
        <v>0</v>
      </c>
      <c r="R1572" s="6">
        <f t="shared" si="507"/>
        <v>1418.46</v>
      </c>
      <c r="S1572" s="6">
        <f t="shared" si="508"/>
        <v>0</v>
      </c>
      <c r="T1572" s="6">
        <f t="shared" si="509"/>
        <v>-1418.46</v>
      </c>
      <c r="U1572" t="s">
        <v>1615</v>
      </c>
      <c r="V1572" t="s">
        <v>54</v>
      </c>
      <c r="W1572" s="2">
        <v>1418.46</v>
      </c>
      <c r="X1572" s="2">
        <v>0</v>
      </c>
      <c r="Y1572" s="2">
        <v>1418.46</v>
      </c>
      <c r="Z1572" s="2">
        <v>0</v>
      </c>
      <c r="AA1572" s="2">
        <v>0</v>
      </c>
      <c r="AB1572" s="3">
        <v>-1418.46</v>
      </c>
    </row>
    <row r="1573" spans="1:28">
      <c r="A1573" s="5" t="str">
        <f t="shared" si="496"/>
        <v>420</v>
      </c>
      <c r="B1573" s="5" t="str">
        <f>VLOOKUP(A1573,Vlookups!O:P,2,FALSE)</f>
        <v>LOCAL</v>
      </c>
      <c r="C1573" s="5" t="str">
        <f t="shared" si="497"/>
        <v>E</v>
      </c>
      <c r="D1573" s="5" t="str">
        <f t="shared" si="498"/>
        <v>11</v>
      </c>
      <c r="E1573" s="5" t="str">
        <f t="shared" si="499"/>
        <v>63--</v>
      </c>
      <c r="F1573" s="5" t="str">
        <f>VLOOKUP(E1573,Vlookups!K:M,3,FALSE)</f>
        <v>Op Exp</v>
      </c>
      <c r="G1573" s="5" t="str">
        <f t="shared" si="500"/>
        <v>6399</v>
      </c>
      <c r="H1573" s="5" t="str">
        <f t="shared" si="501"/>
        <v>GENERAL SUPPLIES</v>
      </c>
      <c r="I1573" s="5" t="str">
        <f t="shared" si="502"/>
        <v>044</v>
      </c>
      <c r="J1573" s="5" t="str">
        <f>VLOOKUP(I1573,Vlookups!A:D,2,FALSE)</f>
        <v>MSG Ramirez Middle School</v>
      </c>
      <c r="K1573" s="5" t="str">
        <f>VLOOKUP(I1573,Vlookups!A:D,3,FALSE)</f>
        <v>MSG RAMIREZ K8</v>
      </c>
      <c r="L1573" s="5" t="str">
        <f t="shared" si="503"/>
        <v>11</v>
      </c>
      <c r="M1573" s="5" t="str">
        <f t="shared" si="504"/>
        <v>858</v>
      </c>
      <c r="N1573" s="5" t="str">
        <f>VLOOKUP(M1573,Vlookups!G:I,2,FALSE)</f>
        <v>FINE ARTS</v>
      </c>
      <c r="O1573" s="5" t="str">
        <f>VLOOKUP(M1573,Vlookups!G:I,3,FALSE)</f>
        <v>DSASS</v>
      </c>
      <c r="P1573" s="6">
        <f t="shared" si="505"/>
        <v>8437.49</v>
      </c>
      <c r="Q1573" s="6">
        <f t="shared" si="506"/>
        <v>864.08</v>
      </c>
      <c r="R1573" s="6">
        <f t="shared" si="507"/>
        <v>5049.8</v>
      </c>
      <c r="S1573" s="6">
        <f t="shared" si="508"/>
        <v>2200</v>
      </c>
      <c r="T1573" s="6">
        <f t="shared" si="509"/>
        <v>-6237.49</v>
      </c>
      <c r="U1573" t="s">
        <v>1616</v>
      </c>
      <c r="V1573" t="s">
        <v>54</v>
      </c>
      <c r="W1573" s="2">
        <v>8437.49</v>
      </c>
      <c r="X1573" s="2">
        <v>864.08</v>
      </c>
      <c r="Y1573" s="2">
        <v>5049.8</v>
      </c>
      <c r="Z1573" s="2">
        <v>2389.62</v>
      </c>
      <c r="AA1573" s="2">
        <v>2200</v>
      </c>
      <c r="AB1573" s="3">
        <v>-6237.49</v>
      </c>
    </row>
    <row r="1574" spans="1:28">
      <c r="A1574" s="5" t="str">
        <f t="shared" si="496"/>
        <v>420</v>
      </c>
      <c r="B1574" s="5" t="str">
        <f>VLOOKUP(A1574,Vlookups!O:P,2,FALSE)</f>
        <v>LOCAL</v>
      </c>
      <c r="C1574" s="5" t="str">
        <f t="shared" si="497"/>
        <v>E</v>
      </c>
      <c r="D1574" s="5" t="str">
        <f t="shared" si="498"/>
        <v>11</v>
      </c>
      <c r="E1574" s="5" t="str">
        <f t="shared" si="499"/>
        <v>63--</v>
      </c>
      <c r="F1574" s="5" t="str">
        <f>VLOOKUP(E1574,Vlookups!K:M,3,FALSE)</f>
        <v>Op Exp</v>
      </c>
      <c r="G1574" s="5" t="str">
        <f t="shared" si="500"/>
        <v>6399</v>
      </c>
      <c r="H1574" s="5" t="str">
        <f t="shared" si="501"/>
        <v>GENERAL SUPPLIES</v>
      </c>
      <c r="I1574" s="5" t="str">
        <f t="shared" si="502"/>
        <v>044</v>
      </c>
      <c r="J1574" s="5" t="str">
        <f>VLOOKUP(I1574,Vlookups!A:D,2,FALSE)</f>
        <v>MSG Ramirez Middle School</v>
      </c>
      <c r="K1574" s="5" t="str">
        <f>VLOOKUP(I1574,Vlookups!A:D,3,FALSE)</f>
        <v>MSG RAMIREZ K8</v>
      </c>
      <c r="L1574" s="5" t="str">
        <f t="shared" si="503"/>
        <v>11</v>
      </c>
      <c r="M1574" s="5" t="str">
        <f t="shared" si="504"/>
        <v>920</v>
      </c>
      <c r="N1574" s="5" t="str">
        <f>VLOOKUP(M1574,Vlookups!G:I,2,FALSE)</f>
        <v>ATHLETICS</v>
      </c>
      <c r="O1574" s="5" t="str">
        <f>VLOOKUP(M1574,Vlookups!G:I,3,FALSE)</f>
        <v>CSL</v>
      </c>
      <c r="P1574" s="6">
        <f t="shared" si="505"/>
        <v>6783.2</v>
      </c>
      <c r="Q1574" s="6">
        <f t="shared" si="506"/>
        <v>343.39</v>
      </c>
      <c r="R1574" s="6">
        <f t="shared" si="507"/>
        <v>6439.78</v>
      </c>
      <c r="S1574" s="6">
        <f t="shared" si="508"/>
        <v>0</v>
      </c>
      <c r="T1574" s="6">
        <f t="shared" si="509"/>
        <v>-6783.2</v>
      </c>
      <c r="U1574" t="s">
        <v>1617</v>
      </c>
      <c r="V1574" t="s">
        <v>54</v>
      </c>
      <c r="W1574" s="2">
        <v>6783.2</v>
      </c>
      <c r="X1574" s="2">
        <v>343.39</v>
      </c>
      <c r="Y1574" s="2">
        <v>6439.78</v>
      </c>
      <c r="Z1574" s="2">
        <v>0.03</v>
      </c>
      <c r="AA1574" s="2">
        <v>0</v>
      </c>
      <c r="AB1574" s="3">
        <v>-6783.2</v>
      </c>
    </row>
    <row r="1575" spans="1:28">
      <c r="A1575" s="5" t="str">
        <f t="shared" si="496"/>
        <v>420</v>
      </c>
      <c r="B1575" s="5" t="str">
        <f>VLOOKUP(A1575,Vlookups!O:P,2,FALSE)</f>
        <v>LOCAL</v>
      </c>
      <c r="C1575" s="5" t="str">
        <f t="shared" si="497"/>
        <v>E</v>
      </c>
      <c r="D1575" s="5" t="str">
        <f t="shared" si="498"/>
        <v>11</v>
      </c>
      <c r="E1575" s="5" t="str">
        <f t="shared" si="499"/>
        <v>63--</v>
      </c>
      <c r="F1575" s="5" t="str">
        <f>VLOOKUP(E1575,Vlookups!K:M,3,FALSE)</f>
        <v>Op Exp</v>
      </c>
      <c r="G1575" s="5" t="str">
        <f t="shared" si="500"/>
        <v>6399</v>
      </c>
      <c r="H1575" s="5" t="str">
        <f t="shared" si="501"/>
        <v>GENERAL SUPPLIES</v>
      </c>
      <c r="I1575" s="5" t="str">
        <f t="shared" si="502"/>
        <v>044</v>
      </c>
      <c r="J1575" s="5" t="str">
        <f>VLOOKUP(I1575,Vlookups!A:D,2,FALSE)</f>
        <v>MSG Ramirez Middle School</v>
      </c>
      <c r="K1575" s="5" t="str">
        <f>VLOOKUP(I1575,Vlookups!A:D,3,FALSE)</f>
        <v>MSG RAMIREZ K8</v>
      </c>
      <c r="L1575" s="5" t="str">
        <f t="shared" si="503"/>
        <v>11</v>
      </c>
      <c r="M1575" s="5" t="str">
        <f t="shared" si="504"/>
        <v>939</v>
      </c>
      <c r="N1575" s="5" t="str">
        <f>VLOOKUP(M1575,Vlookups!G:I,2,FALSE)</f>
        <v>INSTRUCTIONAL MATERIALS</v>
      </c>
      <c r="O1575" s="5" t="str">
        <f>VLOOKUP(M1575,Vlookups!G:I,3,FALSE)</f>
        <v>DSASS</v>
      </c>
      <c r="P1575" s="6">
        <f t="shared" si="505"/>
        <v>250000</v>
      </c>
      <c r="Q1575" s="6">
        <f t="shared" si="506"/>
        <v>8073.36</v>
      </c>
      <c r="R1575" s="6">
        <f t="shared" si="507"/>
        <v>50616.72</v>
      </c>
      <c r="S1575" s="6">
        <f t="shared" si="508"/>
        <v>1580</v>
      </c>
      <c r="T1575" s="6">
        <f t="shared" si="509"/>
        <v>-248420</v>
      </c>
      <c r="U1575" t="s">
        <v>1618</v>
      </c>
      <c r="V1575" t="s">
        <v>54</v>
      </c>
      <c r="W1575" s="2">
        <v>250000</v>
      </c>
      <c r="X1575" s="2">
        <v>8073.36</v>
      </c>
      <c r="Y1575" s="2">
        <v>50616.72</v>
      </c>
      <c r="Z1575" s="2">
        <v>191309.92</v>
      </c>
      <c r="AA1575" s="2">
        <v>1580</v>
      </c>
      <c r="AB1575" s="3">
        <v>-248420</v>
      </c>
    </row>
    <row r="1576" spans="1:28">
      <c r="A1576" s="5" t="str">
        <f t="shared" si="496"/>
        <v>420</v>
      </c>
      <c r="B1576" s="5" t="str">
        <f>VLOOKUP(A1576,Vlookups!O:P,2,FALSE)</f>
        <v>LOCAL</v>
      </c>
      <c r="C1576" s="5" t="str">
        <f t="shared" si="497"/>
        <v>E</v>
      </c>
      <c r="D1576" s="5" t="str">
        <f t="shared" si="498"/>
        <v>11</v>
      </c>
      <c r="E1576" s="5" t="str">
        <f t="shared" si="499"/>
        <v>63--</v>
      </c>
      <c r="F1576" s="5" t="str">
        <f>VLOOKUP(E1576,Vlookups!K:M,3,FALSE)</f>
        <v>Op Exp</v>
      </c>
      <c r="G1576" s="5" t="str">
        <f t="shared" si="500"/>
        <v>6399</v>
      </c>
      <c r="H1576" s="5" t="str">
        <f t="shared" si="501"/>
        <v>GENERAL SUPPLIES</v>
      </c>
      <c r="I1576" s="5" t="str">
        <f t="shared" si="502"/>
        <v>044</v>
      </c>
      <c r="J1576" s="5" t="str">
        <f>VLOOKUP(I1576,Vlookups!A:D,2,FALSE)</f>
        <v>MSG Ramirez Middle School</v>
      </c>
      <c r="K1576" s="5" t="str">
        <f>VLOOKUP(I1576,Vlookups!A:D,3,FALSE)</f>
        <v>MSG RAMIREZ K8</v>
      </c>
      <c r="L1576" s="5" t="str">
        <f t="shared" si="503"/>
        <v>23</v>
      </c>
      <c r="M1576" s="5" t="str">
        <f t="shared" si="504"/>
        <v>850</v>
      </c>
      <c r="N1576" s="5" t="str">
        <f>VLOOKUP(M1576,Vlookups!G:I,2,FALSE)</f>
        <v>DEPUTY SUPT ACADEMICS/STU SERV</v>
      </c>
      <c r="O1576" s="5" t="str">
        <f>VLOOKUP(M1576,Vlookups!G:I,3,FALSE)</f>
        <v>DSASS</v>
      </c>
      <c r="P1576" s="6">
        <f t="shared" si="505"/>
        <v>750</v>
      </c>
      <c r="Q1576" s="6">
        <f t="shared" si="506"/>
        <v>0</v>
      </c>
      <c r="R1576" s="6">
        <f t="shared" si="507"/>
        <v>27.51</v>
      </c>
      <c r="S1576" s="6">
        <f t="shared" si="508"/>
        <v>800</v>
      </c>
      <c r="T1576" s="6">
        <f t="shared" si="509"/>
        <v>50</v>
      </c>
      <c r="U1576" t="s">
        <v>1619</v>
      </c>
      <c r="V1576" t="s">
        <v>54</v>
      </c>
      <c r="W1576" s="2">
        <v>750</v>
      </c>
      <c r="X1576" s="2">
        <v>0</v>
      </c>
      <c r="Y1576" s="2">
        <v>27.51</v>
      </c>
      <c r="Z1576" s="2">
        <v>722.49</v>
      </c>
      <c r="AA1576" s="2">
        <v>800</v>
      </c>
      <c r="AB1576" s="2">
        <v>50</v>
      </c>
    </row>
    <row r="1577" spans="1:28">
      <c r="A1577" s="5" t="str">
        <f t="shared" si="496"/>
        <v>420</v>
      </c>
      <c r="B1577" s="5" t="str">
        <f>VLOOKUP(A1577,Vlookups!O:P,2,FALSE)</f>
        <v>LOCAL</v>
      </c>
      <c r="C1577" s="5" t="str">
        <f t="shared" si="497"/>
        <v>E</v>
      </c>
      <c r="D1577" s="5" t="str">
        <f t="shared" si="498"/>
        <v>11</v>
      </c>
      <c r="E1577" s="5" t="str">
        <f t="shared" si="499"/>
        <v>63--</v>
      </c>
      <c r="F1577" s="5" t="str">
        <f>VLOOKUP(E1577,Vlookups!K:M,3,FALSE)</f>
        <v>Op Exp</v>
      </c>
      <c r="G1577" s="5" t="str">
        <f t="shared" si="500"/>
        <v>6399</v>
      </c>
      <c r="H1577" s="5" t="str">
        <f t="shared" si="501"/>
        <v>GENERAL SUPPLIES</v>
      </c>
      <c r="I1577" s="5" t="str">
        <f t="shared" si="502"/>
        <v>045</v>
      </c>
      <c r="J1577" s="5" t="str">
        <f>VLOOKUP(I1577,Vlookups!A:D,2,FALSE)</f>
        <v>Liberty HS</v>
      </c>
      <c r="K1577" s="5" t="str">
        <f>VLOOKUP(I1577,Vlookups!A:D,3,FALSE)</f>
        <v>LIBERTY HS</v>
      </c>
      <c r="L1577" s="5" t="str">
        <f t="shared" si="503"/>
        <v>11</v>
      </c>
      <c r="M1577" s="5" t="str">
        <f t="shared" si="504"/>
        <v>858</v>
      </c>
      <c r="N1577" s="5" t="str">
        <f>VLOOKUP(M1577,Vlookups!G:I,2,FALSE)</f>
        <v>FINE ARTS</v>
      </c>
      <c r="O1577" s="5" t="str">
        <f>VLOOKUP(M1577,Vlookups!G:I,3,FALSE)</f>
        <v>DSASS</v>
      </c>
      <c r="P1577" s="6">
        <f t="shared" si="505"/>
        <v>2732.45</v>
      </c>
      <c r="Q1577" s="6">
        <f t="shared" si="506"/>
        <v>369.35</v>
      </c>
      <c r="R1577" s="6">
        <f t="shared" si="507"/>
        <v>1178.6400000000001</v>
      </c>
      <c r="S1577" s="6">
        <f t="shared" si="508"/>
        <v>17200</v>
      </c>
      <c r="T1577" s="6">
        <f t="shared" si="509"/>
        <v>14467.55</v>
      </c>
      <c r="U1577" t="s">
        <v>1620</v>
      </c>
      <c r="V1577" t="s">
        <v>54</v>
      </c>
      <c r="W1577" s="2">
        <v>2732.45</v>
      </c>
      <c r="X1577" s="2">
        <v>369.35</v>
      </c>
      <c r="Y1577" s="2">
        <v>1178.6400000000001</v>
      </c>
      <c r="Z1577" s="2">
        <v>1184.46</v>
      </c>
      <c r="AA1577" s="2">
        <v>17200</v>
      </c>
      <c r="AB1577" s="2">
        <v>14467.55</v>
      </c>
    </row>
    <row r="1578" spans="1:28">
      <c r="A1578" s="5" t="str">
        <f t="shared" ref="A1578:A1608" si="510">LEFT(U1578,3)</f>
        <v>420</v>
      </c>
      <c r="B1578" s="5" t="str">
        <f>VLOOKUP(A1578,Vlookups!O:P,2,FALSE)</f>
        <v>LOCAL</v>
      </c>
      <c r="C1578" s="5" t="str">
        <f t="shared" ref="C1578:C1608" si="511">RIGHT(LEFT(U1578,5),1)</f>
        <v>E</v>
      </c>
      <c r="D1578" s="5" t="str">
        <f t="shared" ref="D1578:D1608" si="512">RIGHT(LEFT(U1578,8),2)</f>
        <v>11</v>
      </c>
      <c r="E1578" s="5" t="str">
        <f t="shared" ref="E1578:E1608" si="513">CONCATENATE(LEFT(G1578,2),"--")</f>
        <v>63--</v>
      </c>
      <c r="F1578" s="5" t="str">
        <f>VLOOKUP(E1578,Vlookups!K:M,3,FALSE)</f>
        <v>Op Exp</v>
      </c>
      <c r="G1578" s="5" t="str">
        <f t="shared" ref="G1578:G1595" si="514">MID(U1578,10,4)</f>
        <v>6399</v>
      </c>
      <c r="H1578" s="5" t="str">
        <f t="shared" ref="H1578:H1595" si="515">V1578</f>
        <v>GENERAL SUPPLIES</v>
      </c>
      <c r="I1578" s="5" t="str">
        <f t="shared" ref="I1578:I1595" si="516">LEFT(RIGHT(U1578,12),3)</f>
        <v>045</v>
      </c>
      <c r="J1578" s="5" t="str">
        <f>VLOOKUP(I1578,Vlookups!A:D,2,FALSE)</f>
        <v>Liberty HS</v>
      </c>
      <c r="K1578" s="5" t="str">
        <f>VLOOKUP(I1578,Vlookups!A:D,3,FALSE)</f>
        <v>LIBERTY HS</v>
      </c>
      <c r="L1578" s="5" t="str">
        <f t="shared" ref="L1578:L1595" si="517">LEFT(RIGHT(U1578,6),2)</f>
        <v>11</v>
      </c>
      <c r="M1578" s="5" t="str">
        <f t="shared" ref="M1578:M1595" si="518">RIGHT(U1578,3)</f>
        <v>939</v>
      </c>
      <c r="N1578" s="5" t="str">
        <f>VLOOKUP(M1578,Vlookups!G:I,2,FALSE)</f>
        <v>INSTRUCTIONAL MATERIALS</v>
      </c>
      <c r="O1578" s="5" t="str">
        <f>VLOOKUP(M1578,Vlookups!G:I,3,FALSE)</f>
        <v>DSASS</v>
      </c>
      <c r="P1578" s="6">
        <f t="shared" ref="P1578:P1595" si="519">W1578</f>
        <v>91510.04</v>
      </c>
      <c r="Q1578" s="6">
        <f t="shared" ref="Q1578:Q1595" si="520">X1578</f>
        <v>20693.14</v>
      </c>
      <c r="R1578" s="6">
        <f t="shared" ref="R1578:R1595" si="521">Y1578</f>
        <v>11350.18</v>
      </c>
      <c r="S1578" s="6">
        <f t="shared" ref="S1578:S1595" si="522">AA1578</f>
        <v>1380</v>
      </c>
      <c r="T1578" s="6">
        <f t="shared" ref="T1578:T1595" si="523">AB1578</f>
        <v>-90130.04</v>
      </c>
      <c r="U1578" t="s">
        <v>1621</v>
      </c>
      <c r="V1578" t="s">
        <v>54</v>
      </c>
      <c r="W1578" s="2">
        <v>91510.04</v>
      </c>
      <c r="X1578" s="2">
        <v>20693.14</v>
      </c>
      <c r="Y1578" s="2">
        <v>11350.18</v>
      </c>
      <c r="Z1578" s="2">
        <v>59466.720000000001</v>
      </c>
      <c r="AA1578" s="2">
        <v>1380</v>
      </c>
      <c r="AB1578" s="3">
        <v>-90130.04</v>
      </c>
    </row>
    <row r="1579" spans="1:28">
      <c r="A1579" s="5" t="str">
        <f t="shared" si="510"/>
        <v>420</v>
      </c>
      <c r="B1579" s="5" t="str">
        <f>VLOOKUP(A1579,Vlookups!O:P,2,FALSE)</f>
        <v>LOCAL</v>
      </c>
      <c r="C1579" s="5" t="str">
        <f t="shared" si="511"/>
        <v>E</v>
      </c>
      <c r="D1579" s="5" t="str">
        <f t="shared" si="512"/>
        <v>11</v>
      </c>
      <c r="E1579" s="5" t="str">
        <f t="shared" si="513"/>
        <v>63--</v>
      </c>
      <c r="F1579" s="5" t="str">
        <f>VLOOKUP(E1579,Vlookups!K:M,3,FALSE)</f>
        <v>Op Exp</v>
      </c>
      <c r="G1579" s="5" t="str">
        <f t="shared" si="514"/>
        <v>6399</v>
      </c>
      <c r="H1579" s="5" t="str">
        <f t="shared" si="515"/>
        <v>GENERAL SUPPLIES</v>
      </c>
      <c r="I1579" s="5" t="str">
        <f t="shared" si="516"/>
        <v>045</v>
      </c>
      <c r="J1579" s="5" t="str">
        <f>VLOOKUP(I1579,Vlookups!A:D,2,FALSE)</f>
        <v>Liberty HS</v>
      </c>
      <c r="K1579" s="5" t="str">
        <f>VLOOKUP(I1579,Vlookups!A:D,3,FALSE)</f>
        <v>LIBERTY HS</v>
      </c>
      <c r="L1579" s="5" t="str">
        <f t="shared" si="517"/>
        <v>22</v>
      </c>
      <c r="M1579" s="5" t="str">
        <f t="shared" si="518"/>
        <v>939</v>
      </c>
      <c r="N1579" s="5" t="str">
        <f>VLOOKUP(M1579,Vlookups!G:I,2,FALSE)</f>
        <v>INSTRUCTIONAL MATERIALS</v>
      </c>
      <c r="O1579" s="5" t="str">
        <f>VLOOKUP(M1579,Vlookups!G:I,3,FALSE)</f>
        <v>DSASS</v>
      </c>
      <c r="P1579" s="6">
        <f t="shared" si="519"/>
        <v>24900</v>
      </c>
      <c r="Q1579" s="6">
        <f t="shared" si="520"/>
        <v>0</v>
      </c>
      <c r="R1579" s="6">
        <f t="shared" si="521"/>
        <v>125.98</v>
      </c>
      <c r="S1579" s="6">
        <f t="shared" si="522"/>
        <v>0</v>
      </c>
      <c r="T1579" s="6">
        <f t="shared" si="523"/>
        <v>-24900</v>
      </c>
      <c r="U1579" t="s">
        <v>1622</v>
      </c>
      <c r="V1579" t="s">
        <v>54</v>
      </c>
      <c r="W1579" s="2">
        <v>24900</v>
      </c>
      <c r="X1579" s="2">
        <v>0</v>
      </c>
      <c r="Y1579" s="2">
        <v>125.98</v>
      </c>
      <c r="Z1579" s="2">
        <v>24774.02</v>
      </c>
      <c r="AA1579" s="2">
        <v>0</v>
      </c>
      <c r="AB1579" s="3">
        <v>-24900</v>
      </c>
    </row>
    <row r="1580" spans="1:28">
      <c r="A1580" s="5" t="str">
        <f t="shared" si="510"/>
        <v>420</v>
      </c>
      <c r="B1580" s="5" t="str">
        <f>VLOOKUP(A1580,Vlookups!O:P,2,FALSE)</f>
        <v>LOCAL</v>
      </c>
      <c r="C1580" s="5" t="str">
        <f t="shared" si="511"/>
        <v>E</v>
      </c>
      <c r="D1580" s="5" t="str">
        <f t="shared" si="512"/>
        <v>11</v>
      </c>
      <c r="E1580" s="5" t="str">
        <f t="shared" si="513"/>
        <v>63--</v>
      </c>
      <c r="F1580" s="5" t="str">
        <f>VLOOKUP(E1580,Vlookups!K:M,3,FALSE)</f>
        <v>Op Exp</v>
      </c>
      <c r="G1580" s="5" t="str">
        <f t="shared" si="514"/>
        <v>6399</v>
      </c>
      <c r="H1580" s="5" t="str">
        <f t="shared" si="515"/>
        <v>GENERAL SUPPLIES</v>
      </c>
      <c r="I1580" s="5" t="str">
        <f t="shared" si="516"/>
        <v>045</v>
      </c>
      <c r="J1580" s="5" t="str">
        <f>VLOOKUP(I1580,Vlookups!A:D,2,FALSE)</f>
        <v>Liberty HS</v>
      </c>
      <c r="K1580" s="5" t="str">
        <f>VLOOKUP(I1580,Vlookups!A:D,3,FALSE)</f>
        <v>LIBERTY HS</v>
      </c>
      <c r="L1580" s="5" t="str">
        <f t="shared" si="517"/>
        <v>23</v>
      </c>
      <c r="M1580" s="5" t="str">
        <f t="shared" si="518"/>
        <v>850</v>
      </c>
      <c r="N1580" s="5" t="str">
        <f>VLOOKUP(M1580,Vlookups!G:I,2,FALSE)</f>
        <v>DEPUTY SUPT ACADEMICS/STU SERV</v>
      </c>
      <c r="O1580" s="5" t="str">
        <f>VLOOKUP(M1580,Vlookups!G:I,3,FALSE)</f>
        <v>DSASS</v>
      </c>
      <c r="P1580" s="6">
        <f t="shared" si="519"/>
        <v>0</v>
      </c>
      <c r="Q1580" s="6">
        <f t="shared" si="520"/>
        <v>0</v>
      </c>
      <c r="R1580" s="6">
        <f t="shared" si="521"/>
        <v>0</v>
      </c>
      <c r="S1580" s="6">
        <f t="shared" si="522"/>
        <v>800</v>
      </c>
      <c r="T1580" s="6">
        <f t="shared" si="523"/>
        <v>800</v>
      </c>
      <c r="U1580" t="s">
        <v>1623</v>
      </c>
      <c r="V1580" t="s">
        <v>54</v>
      </c>
      <c r="W1580" s="2">
        <v>0</v>
      </c>
      <c r="X1580" s="2">
        <v>0</v>
      </c>
      <c r="Y1580" s="2">
        <v>0</v>
      </c>
      <c r="Z1580" s="2">
        <v>0</v>
      </c>
      <c r="AA1580" s="2">
        <v>800</v>
      </c>
      <c r="AB1580" s="2">
        <v>800</v>
      </c>
    </row>
    <row r="1581" spans="1:28">
      <c r="A1581" s="5" t="str">
        <f t="shared" si="510"/>
        <v>420</v>
      </c>
      <c r="B1581" s="5" t="str">
        <f>VLOOKUP(A1581,Vlookups!O:P,2,FALSE)</f>
        <v>LOCAL</v>
      </c>
      <c r="C1581" s="5" t="str">
        <f t="shared" si="511"/>
        <v>E</v>
      </c>
      <c r="D1581" s="5" t="str">
        <f t="shared" si="512"/>
        <v>11</v>
      </c>
      <c r="E1581" s="5" t="str">
        <f t="shared" si="513"/>
        <v>63--</v>
      </c>
      <c r="F1581" s="5" t="str">
        <f>VLOOKUP(E1581,Vlookups!K:M,3,FALSE)</f>
        <v>Op Exp</v>
      </c>
      <c r="G1581" s="5" t="str">
        <f t="shared" si="514"/>
        <v>6399</v>
      </c>
      <c r="H1581" s="5" t="str">
        <f t="shared" si="515"/>
        <v>GENERAL SUPPLIES</v>
      </c>
      <c r="I1581" s="5" t="str">
        <f t="shared" si="516"/>
        <v>045</v>
      </c>
      <c r="J1581" s="5" t="str">
        <f>VLOOKUP(I1581,Vlookups!A:D,2,FALSE)</f>
        <v>Liberty HS</v>
      </c>
      <c r="K1581" s="5" t="str">
        <f>VLOOKUP(I1581,Vlookups!A:D,3,FALSE)</f>
        <v>LIBERTY HS</v>
      </c>
      <c r="L1581" s="5" t="str">
        <f t="shared" si="517"/>
        <v>91</v>
      </c>
      <c r="M1581" s="5" t="str">
        <f t="shared" si="518"/>
        <v>920</v>
      </c>
      <c r="N1581" s="5" t="str">
        <f>VLOOKUP(M1581,Vlookups!G:I,2,FALSE)</f>
        <v>ATHLETICS</v>
      </c>
      <c r="O1581" s="5" t="str">
        <f>VLOOKUP(M1581,Vlookups!G:I,3,FALSE)</f>
        <v>CSL</v>
      </c>
      <c r="P1581" s="6">
        <f t="shared" si="519"/>
        <v>0</v>
      </c>
      <c r="Q1581" s="6">
        <f t="shared" si="520"/>
        <v>1006.97</v>
      </c>
      <c r="R1581" s="6">
        <f t="shared" si="521"/>
        <v>3901.73</v>
      </c>
      <c r="S1581" s="6">
        <f t="shared" si="522"/>
        <v>0</v>
      </c>
      <c r="T1581" s="6">
        <f t="shared" si="523"/>
        <v>0</v>
      </c>
      <c r="U1581" t="s">
        <v>1624</v>
      </c>
      <c r="V1581" t="s">
        <v>54</v>
      </c>
      <c r="W1581" s="2">
        <v>0</v>
      </c>
      <c r="X1581" s="2">
        <v>1006.97</v>
      </c>
      <c r="Y1581" s="2">
        <v>3901.73</v>
      </c>
      <c r="Z1581" s="3">
        <v>-4908.7</v>
      </c>
      <c r="AA1581" s="2">
        <v>0</v>
      </c>
      <c r="AB1581" s="2">
        <v>0</v>
      </c>
    </row>
    <row r="1582" spans="1:28">
      <c r="A1582" s="5" t="str">
        <f t="shared" si="510"/>
        <v>420</v>
      </c>
      <c r="B1582" s="5" t="str">
        <f>VLOOKUP(A1582,Vlookups!O:P,2,FALSE)</f>
        <v>LOCAL</v>
      </c>
      <c r="C1582" s="5" t="str">
        <f t="shared" si="511"/>
        <v>E</v>
      </c>
      <c r="D1582" s="5" t="str">
        <f t="shared" si="512"/>
        <v>11</v>
      </c>
      <c r="E1582" s="5" t="str">
        <f t="shared" si="513"/>
        <v>63--</v>
      </c>
      <c r="F1582" s="5" t="str">
        <f>VLOOKUP(E1582,Vlookups!K:M,3,FALSE)</f>
        <v>Op Exp</v>
      </c>
      <c r="G1582" s="5" t="str">
        <f t="shared" si="514"/>
        <v>6399</v>
      </c>
      <c r="H1582" s="5" t="str">
        <f t="shared" si="515"/>
        <v>GENERAL SUPPLIES</v>
      </c>
      <c r="I1582" s="5" t="str">
        <f t="shared" si="516"/>
        <v>746</v>
      </c>
      <c r="J1582" s="5" t="str">
        <f>VLOOKUP(I1582,Vlookups!A:D,2,FALSE)</f>
        <v>AREA OFFICE DALLAS</v>
      </c>
      <c r="K1582" s="5" t="str">
        <f>VLOOKUP(I1582,Vlookups!A:D,3,FALSE)</f>
        <v>AREA OFFICE DALLAS</v>
      </c>
      <c r="L1582" s="5" t="str">
        <f t="shared" si="517"/>
        <v>11</v>
      </c>
      <c r="M1582" s="5" t="str">
        <f t="shared" si="518"/>
        <v>850</v>
      </c>
      <c r="N1582" s="5" t="str">
        <f>VLOOKUP(M1582,Vlookups!G:I,2,FALSE)</f>
        <v>DEPUTY SUPT ACADEMICS/STU SERV</v>
      </c>
      <c r="O1582" s="5" t="str">
        <f>VLOOKUP(M1582,Vlookups!G:I,3,FALSE)</f>
        <v>DSASS</v>
      </c>
      <c r="P1582" s="6">
        <f t="shared" si="519"/>
        <v>518.05999999999995</v>
      </c>
      <c r="Q1582" s="6">
        <f t="shared" si="520"/>
        <v>0</v>
      </c>
      <c r="R1582" s="6">
        <f t="shared" si="521"/>
        <v>518.05999999999995</v>
      </c>
      <c r="S1582" s="6">
        <f t="shared" si="522"/>
        <v>0</v>
      </c>
      <c r="T1582" s="6">
        <f t="shared" si="523"/>
        <v>-518.05999999999995</v>
      </c>
      <c r="U1582" t="s">
        <v>1625</v>
      </c>
      <c r="V1582" t="s">
        <v>54</v>
      </c>
      <c r="W1582" s="2">
        <v>518.05999999999995</v>
      </c>
      <c r="X1582" s="2">
        <v>0</v>
      </c>
      <c r="Y1582" s="2">
        <v>518.05999999999995</v>
      </c>
      <c r="Z1582" s="2">
        <v>0</v>
      </c>
      <c r="AA1582" s="2">
        <v>0</v>
      </c>
      <c r="AB1582" s="3">
        <v>-518.05999999999995</v>
      </c>
    </row>
    <row r="1583" spans="1:28">
      <c r="A1583" s="5" t="str">
        <f t="shared" si="510"/>
        <v>420</v>
      </c>
      <c r="B1583" s="5" t="str">
        <f>VLOOKUP(A1583,Vlookups!O:P,2,FALSE)</f>
        <v>LOCAL</v>
      </c>
      <c r="C1583" s="5" t="str">
        <f t="shared" si="511"/>
        <v>E</v>
      </c>
      <c r="D1583" s="5" t="str">
        <f t="shared" si="512"/>
        <v>11</v>
      </c>
      <c r="E1583" s="5" t="str">
        <f t="shared" si="513"/>
        <v>63--</v>
      </c>
      <c r="F1583" s="5" t="str">
        <f>VLOOKUP(E1583,Vlookups!K:M,3,FALSE)</f>
        <v>Op Exp</v>
      </c>
      <c r="G1583" s="5" t="str">
        <f t="shared" si="514"/>
        <v>6399</v>
      </c>
      <c r="H1583" s="5" t="str">
        <f t="shared" si="515"/>
        <v>GENERAL SUPPLIES</v>
      </c>
      <c r="I1583" s="5" t="str">
        <f t="shared" si="516"/>
        <v>748</v>
      </c>
      <c r="J1583" s="5" t="str">
        <f>VLOOKUP(I1583,Vlookups!A:D,2,FALSE)</f>
        <v>AREA OFFICE HOUSTON</v>
      </c>
      <c r="K1583" s="5" t="str">
        <f>VLOOKUP(I1583,Vlookups!A:D,3,FALSE)</f>
        <v>AREA OFFICE HOUSTON</v>
      </c>
      <c r="L1583" s="5" t="str">
        <f t="shared" si="517"/>
        <v>11</v>
      </c>
      <c r="M1583" s="5" t="str">
        <f t="shared" si="518"/>
        <v>850</v>
      </c>
      <c r="N1583" s="5" t="str">
        <f>VLOOKUP(M1583,Vlookups!G:I,2,FALSE)</f>
        <v>DEPUTY SUPT ACADEMICS/STU SERV</v>
      </c>
      <c r="O1583" s="5" t="str">
        <f>VLOOKUP(M1583,Vlookups!G:I,3,FALSE)</f>
        <v>DSASS</v>
      </c>
      <c r="P1583" s="6">
        <f t="shared" si="519"/>
        <v>479.1</v>
      </c>
      <c r="Q1583" s="6">
        <f t="shared" si="520"/>
        <v>0</v>
      </c>
      <c r="R1583" s="6">
        <f t="shared" si="521"/>
        <v>435.01</v>
      </c>
      <c r="S1583" s="6">
        <f t="shared" si="522"/>
        <v>0</v>
      </c>
      <c r="T1583" s="6">
        <f t="shared" si="523"/>
        <v>-479.1</v>
      </c>
      <c r="U1583" t="s">
        <v>1626</v>
      </c>
      <c r="V1583" t="s">
        <v>54</v>
      </c>
      <c r="W1583" s="2">
        <v>479.1</v>
      </c>
      <c r="X1583" s="2">
        <v>0</v>
      </c>
      <c r="Y1583" s="2">
        <v>435.01</v>
      </c>
      <c r="Z1583" s="2">
        <v>44.09</v>
      </c>
      <c r="AA1583" s="2">
        <v>0</v>
      </c>
      <c r="AB1583" s="3">
        <v>-479.1</v>
      </c>
    </row>
    <row r="1584" spans="1:28">
      <c r="A1584" s="5" t="str">
        <f t="shared" si="510"/>
        <v>420</v>
      </c>
      <c r="B1584" s="5" t="str">
        <f>VLOOKUP(A1584,Vlookups!O:P,2,FALSE)</f>
        <v>LOCAL</v>
      </c>
      <c r="C1584" s="5" t="str">
        <f t="shared" si="511"/>
        <v>E</v>
      </c>
      <c r="D1584" s="5" t="str">
        <f t="shared" si="512"/>
        <v>11</v>
      </c>
      <c r="E1584" s="5" t="str">
        <f t="shared" si="513"/>
        <v>63--</v>
      </c>
      <c r="F1584" s="5" t="str">
        <f>VLOOKUP(E1584,Vlookups!K:M,3,FALSE)</f>
        <v>Op Exp</v>
      </c>
      <c r="G1584" s="5" t="str">
        <f t="shared" si="514"/>
        <v>6399</v>
      </c>
      <c r="H1584" s="5" t="str">
        <f t="shared" si="515"/>
        <v>GENERAL SUPPLIES</v>
      </c>
      <c r="I1584" s="5" t="str">
        <f t="shared" si="516"/>
        <v>748</v>
      </c>
      <c r="J1584" s="5" t="str">
        <f>VLOOKUP(I1584,Vlookups!A:D,2,FALSE)</f>
        <v>AREA OFFICE HOUSTON</v>
      </c>
      <c r="K1584" s="5" t="str">
        <f>VLOOKUP(I1584,Vlookups!A:D,3,FALSE)</f>
        <v>AREA OFFICE HOUSTON</v>
      </c>
      <c r="L1584" s="5" t="str">
        <f t="shared" si="517"/>
        <v>99</v>
      </c>
      <c r="M1584" s="5" t="str">
        <f t="shared" si="518"/>
        <v>705</v>
      </c>
      <c r="N1584" s="5" t="str">
        <f>VLOOKUP(M1584,Vlookups!G:I,2,FALSE)</f>
        <v>DEPUTY SUPERINTENDENT OF SL</v>
      </c>
      <c r="O1584" s="5" t="str">
        <f>VLOOKUP(M1584,Vlookups!G:I,3,FALSE)</f>
        <v>DSSL</v>
      </c>
      <c r="P1584" s="6">
        <f t="shared" si="519"/>
        <v>0</v>
      </c>
      <c r="Q1584" s="6">
        <f t="shared" si="520"/>
        <v>0</v>
      </c>
      <c r="R1584" s="6">
        <f t="shared" si="521"/>
        <v>367.9</v>
      </c>
      <c r="S1584" s="6">
        <f t="shared" si="522"/>
        <v>0</v>
      </c>
      <c r="T1584" s="6">
        <f t="shared" si="523"/>
        <v>0</v>
      </c>
      <c r="U1584" t="s">
        <v>1627</v>
      </c>
      <c r="V1584" t="s">
        <v>54</v>
      </c>
      <c r="W1584" s="2">
        <v>0</v>
      </c>
      <c r="X1584" s="2">
        <v>0</v>
      </c>
      <c r="Y1584" s="2">
        <v>367.9</v>
      </c>
      <c r="Z1584" s="3">
        <v>-367.9</v>
      </c>
      <c r="AA1584" s="2">
        <v>0</v>
      </c>
      <c r="AB1584" s="2">
        <v>0</v>
      </c>
    </row>
    <row r="1585" spans="1:28">
      <c r="A1585" s="5" t="str">
        <f t="shared" si="510"/>
        <v>420</v>
      </c>
      <c r="B1585" s="5" t="str">
        <f>VLOOKUP(A1585,Vlookups!O:P,2,FALSE)</f>
        <v>LOCAL</v>
      </c>
      <c r="C1585" s="5" t="str">
        <f t="shared" si="511"/>
        <v>E</v>
      </c>
      <c r="D1585" s="5" t="str">
        <f t="shared" si="512"/>
        <v>11</v>
      </c>
      <c r="E1585" s="5" t="str">
        <f t="shared" si="513"/>
        <v>63--</v>
      </c>
      <c r="F1585" s="5" t="str">
        <f>VLOOKUP(E1585,Vlookups!K:M,3,FALSE)</f>
        <v>Op Exp</v>
      </c>
      <c r="G1585" s="5" t="str">
        <f t="shared" si="514"/>
        <v>6399</v>
      </c>
      <c r="H1585" s="5" t="str">
        <f t="shared" si="515"/>
        <v>GENERAL SUPPLIES</v>
      </c>
      <c r="I1585" s="5" t="str">
        <f t="shared" si="516"/>
        <v>999</v>
      </c>
      <c r="J1585" s="5" t="str">
        <f>VLOOKUP(I1585,Vlookups!A:D,2,FALSE)</f>
        <v>CHARTER WIDE</v>
      </c>
      <c r="K1585" s="5" t="str">
        <f>VLOOKUP(I1585,Vlookups!A:D,3,FALSE)</f>
        <v>CHARTER WIDE</v>
      </c>
      <c r="L1585" s="5" t="str">
        <f t="shared" si="517"/>
        <v>11</v>
      </c>
      <c r="M1585" s="5" t="str">
        <f t="shared" si="518"/>
        <v>751</v>
      </c>
      <c r="N1585" s="5" t="str">
        <f>VLOOKUP(M1585,Vlookups!G:I,2,FALSE)</f>
        <v>UNIDENTIFIED BUDGET OWNER/HOLD</v>
      </c>
      <c r="O1585" s="5" t="str">
        <f>VLOOKUP(M1585,Vlookups!G:I,3,FALSE)</f>
        <v>UNIDENTIFIED</v>
      </c>
      <c r="P1585" s="6">
        <f t="shared" si="519"/>
        <v>0</v>
      </c>
      <c r="Q1585" s="6">
        <f t="shared" si="520"/>
        <v>0</v>
      </c>
      <c r="R1585" s="6">
        <f t="shared" si="521"/>
        <v>13622.65</v>
      </c>
      <c r="S1585" s="6">
        <f t="shared" si="522"/>
        <v>0</v>
      </c>
      <c r="T1585" s="6">
        <f t="shared" si="523"/>
        <v>0</v>
      </c>
      <c r="U1585" t="s">
        <v>1628</v>
      </c>
      <c r="V1585" t="s">
        <v>54</v>
      </c>
      <c r="W1585" s="2">
        <v>0</v>
      </c>
      <c r="X1585" s="2">
        <v>0</v>
      </c>
      <c r="Y1585" s="2">
        <v>13622.65</v>
      </c>
      <c r="Z1585" s="3">
        <v>-13622.65</v>
      </c>
      <c r="AA1585" s="2">
        <v>0</v>
      </c>
      <c r="AB1585" s="2">
        <v>0</v>
      </c>
    </row>
    <row r="1586" spans="1:28">
      <c r="A1586" s="5" t="str">
        <f t="shared" si="510"/>
        <v>420</v>
      </c>
      <c r="B1586" s="5" t="str">
        <f>VLOOKUP(A1586,Vlookups!O:P,2,FALSE)</f>
        <v>LOCAL</v>
      </c>
      <c r="C1586" s="5" t="str">
        <f t="shared" si="511"/>
        <v>E</v>
      </c>
      <c r="D1586" s="5" t="str">
        <f t="shared" si="512"/>
        <v>11</v>
      </c>
      <c r="E1586" s="5" t="str">
        <f t="shared" si="513"/>
        <v>63--</v>
      </c>
      <c r="F1586" s="5" t="str">
        <f>VLOOKUP(E1586,Vlookups!K:M,3,FALSE)</f>
        <v>Op Exp</v>
      </c>
      <c r="G1586" s="5" t="str">
        <f t="shared" si="514"/>
        <v>6399</v>
      </c>
      <c r="H1586" s="5" t="str">
        <f t="shared" si="515"/>
        <v>GENERAL SUPPLIES</v>
      </c>
      <c r="I1586" s="5" t="str">
        <f t="shared" si="516"/>
        <v>999</v>
      </c>
      <c r="J1586" s="5" t="str">
        <f>VLOOKUP(I1586,Vlookups!A:D,2,FALSE)</f>
        <v>CHARTER WIDE</v>
      </c>
      <c r="K1586" s="5" t="str">
        <f>VLOOKUP(I1586,Vlookups!A:D,3,FALSE)</f>
        <v>CHARTER WIDE</v>
      </c>
      <c r="L1586" s="5" t="str">
        <f t="shared" si="517"/>
        <v>11</v>
      </c>
      <c r="M1586" s="5" t="str">
        <f t="shared" si="518"/>
        <v>850</v>
      </c>
      <c r="N1586" s="5" t="str">
        <f>VLOOKUP(M1586,Vlookups!G:I,2,FALSE)</f>
        <v>DEPUTY SUPT ACADEMICS/STU SERV</v>
      </c>
      <c r="O1586" s="5" t="str">
        <f>VLOOKUP(M1586,Vlookups!G:I,3,FALSE)</f>
        <v>DSASS</v>
      </c>
      <c r="P1586" s="6">
        <f t="shared" si="519"/>
        <v>185000</v>
      </c>
      <c r="Q1586" s="6">
        <f t="shared" si="520"/>
        <v>3116.18</v>
      </c>
      <c r="R1586" s="6">
        <f t="shared" si="521"/>
        <v>177258.98</v>
      </c>
      <c r="S1586" s="6">
        <f t="shared" si="522"/>
        <v>41000</v>
      </c>
      <c r="T1586" s="6">
        <f t="shared" si="523"/>
        <v>-144000</v>
      </c>
      <c r="U1586" t="s">
        <v>1629</v>
      </c>
      <c r="V1586" t="s">
        <v>54</v>
      </c>
      <c r="W1586" s="2">
        <v>185000</v>
      </c>
      <c r="X1586" s="2">
        <v>3116.18</v>
      </c>
      <c r="Y1586" s="2">
        <v>177258.98</v>
      </c>
      <c r="Z1586" s="2">
        <v>4624.84</v>
      </c>
      <c r="AA1586" s="2">
        <v>41000</v>
      </c>
      <c r="AB1586" s="3">
        <v>-144000</v>
      </c>
    </row>
    <row r="1587" spans="1:28">
      <c r="A1587" s="5" t="str">
        <f t="shared" si="510"/>
        <v>420</v>
      </c>
      <c r="B1587" s="5" t="str">
        <f>VLOOKUP(A1587,Vlookups!O:P,2,FALSE)</f>
        <v>LOCAL</v>
      </c>
      <c r="C1587" s="5" t="str">
        <f t="shared" si="511"/>
        <v>E</v>
      </c>
      <c r="D1587" s="5" t="str">
        <f t="shared" si="512"/>
        <v>11</v>
      </c>
      <c r="E1587" s="5" t="str">
        <f t="shared" si="513"/>
        <v>63--</v>
      </c>
      <c r="F1587" s="5" t="str">
        <f>VLOOKUP(E1587,Vlookups!K:M,3,FALSE)</f>
        <v>Op Exp</v>
      </c>
      <c r="G1587" s="5" t="str">
        <f t="shared" si="514"/>
        <v>6399</v>
      </c>
      <c r="H1587" s="5" t="str">
        <f t="shared" si="515"/>
        <v>GENERAL SUPPLIES</v>
      </c>
      <c r="I1587" s="5" t="str">
        <f t="shared" si="516"/>
        <v>999</v>
      </c>
      <c r="J1587" s="5" t="str">
        <f>VLOOKUP(I1587,Vlookups!A:D,2,FALSE)</f>
        <v>CHARTER WIDE</v>
      </c>
      <c r="K1587" s="5" t="str">
        <f>VLOOKUP(I1587,Vlookups!A:D,3,FALSE)</f>
        <v>CHARTER WIDE</v>
      </c>
      <c r="L1587" s="5" t="str">
        <f t="shared" si="517"/>
        <v>11</v>
      </c>
      <c r="M1587" s="5" t="str">
        <f t="shared" si="518"/>
        <v>858</v>
      </c>
      <c r="N1587" s="5" t="str">
        <f>VLOOKUP(M1587,Vlookups!G:I,2,FALSE)</f>
        <v>FINE ARTS</v>
      </c>
      <c r="O1587" s="5" t="str">
        <f>VLOOKUP(M1587,Vlookups!G:I,3,FALSE)</f>
        <v>DSASS</v>
      </c>
      <c r="P1587" s="6">
        <f t="shared" si="519"/>
        <v>26020.04</v>
      </c>
      <c r="Q1587" s="6">
        <f t="shared" si="520"/>
        <v>0</v>
      </c>
      <c r="R1587" s="6">
        <f t="shared" si="521"/>
        <v>315.64999999999998</v>
      </c>
      <c r="S1587" s="6">
        <f t="shared" si="522"/>
        <v>157000</v>
      </c>
      <c r="T1587" s="6">
        <f t="shared" si="523"/>
        <v>130979.96</v>
      </c>
      <c r="U1587" t="s">
        <v>1630</v>
      </c>
      <c r="V1587" t="s">
        <v>54</v>
      </c>
      <c r="W1587" s="2">
        <v>26020.04</v>
      </c>
      <c r="X1587" s="2">
        <v>0</v>
      </c>
      <c r="Y1587" s="2">
        <v>315.64999999999998</v>
      </c>
      <c r="Z1587" s="2">
        <v>25704.39</v>
      </c>
      <c r="AA1587" s="2">
        <v>157000</v>
      </c>
      <c r="AB1587" s="2">
        <v>130979.96</v>
      </c>
    </row>
    <row r="1588" spans="1:28">
      <c r="A1588" s="5" t="str">
        <f t="shared" si="510"/>
        <v>420</v>
      </c>
      <c r="B1588" s="5" t="str">
        <f>VLOOKUP(A1588,Vlookups!O:P,2,FALSE)</f>
        <v>LOCAL</v>
      </c>
      <c r="C1588" s="5" t="str">
        <f t="shared" si="511"/>
        <v>E</v>
      </c>
      <c r="D1588" s="5" t="str">
        <f t="shared" si="512"/>
        <v>11</v>
      </c>
      <c r="E1588" s="5" t="str">
        <f t="shared" si="513"/>
        <v>63--</v>
      </c>
      <c r="F1588" s="5" t="str">
        <f>VLOOKUP(E1588,Vlookups!K:M,3,FALSE)</f>
        <v>Op Exp</v>
      </c>
      <c r="G1588" s="5" t="str">
        <f t="shared" si="514"/>
        <v>6399</v>
      </c>
      <c r="H1588" s="5" t="str">
        <f t="shared" si="515"/>
        <v>GENERAL SUPPLIES</v>
      </c>
      <c r="I1588" s="5" t="str">
        <f t="shared" si="516"/>
        <v>999</v>
      </c>
      <c r="J1588" s="5" t="str">
        <f>VLOOKUP(I1588,Vlookups!A:D,2,FALSE)</f>
        <v>CHARTER WIDE</v>
      </c>
      <c r="K1588" s="5" t="str">
        <f>VLOOKUP(I1588,Vlookups!A:D,3,FALSE)</f>
        <v>CHARTER WIDE</v>
      </c>
      <c r="L1588" s="5" t="str">
        <f t="shared" si="517"/>
        <v>11</v>
      </c>
      <c r="M1588" s="5" t="str">
        <f t="shared" si="518"/>
        <v>880</v>
      </c>
      <c r="N1588" s="5" t="str">
        <f>VLOOKUP(M1588,Vlookups!G:I,2,FALSE)</f>
        <v>TECHNOLOGY</v>
      </c>
      <c r="O1588" s="5" t="str">
        <f>VLOOKUP(M1588,Vlookups!G:I,3,FALSE)</f>
        <v>CIO</v>
      </c>
      <c r="P1588" s="6">
        <f t="shared" si="519"/>
        <v>58446.26</v>
      </c>
      <c r="Q1588" s="6">
        <f t="shared" si="520"/>
        <v>5535</v>
      </c>
      <c r="R1588" s="6">
        <f t="shared" si="521"/>
        <v>34777.620000000003</v>
      </c>
      <c r="S1588" s="6">
        <f t="shared" si="522"/>
        <v>1903000</v>
      </c>
      <c r="T1588" s="6">
        <f t="shared" si="523"/>
        <v>1844553.74</v>
      </c>
      <c r="U1588" t="s">
        <v>1631</v>
      </c>
      <c r="V1588" t="s">
        <v>54</v>
      </c>
      <c r="W1588" s="2">
        <v>58446.26</v>
      </c>
      <c r="X1588" s="2">
        <v>5535</v>
      </c>
      <c r="Y1588" s="2">
        <v>34777.620000000003</v>
      </c>
      <c r="Z1588" s="2">
        <v>18133.64</v>
      </c>
      <c r="AA1588" s="2">
        <v>1903000</v>
      </c>
      <c r="AB1588" s="2">
        <v>1844553.74</v>
      </c>
    </row>
    <row r="1589" spans="1:28">
      <c r="A1589" s="5" t="str">
        <f t="shared" si="510"/>
        <v>420</v>
      </c>
      <c r="B1589" s="5" t="str">
        <f>VLOOKUP(A1589,Vlookups!O:P,2,FALSE)</f>
        <v>LOCAL</v>
      </c>
      <c r="C1589" s="5" t="str">
        <f t="shared" si="511"/>
        <v>E</v>
      </c>
      <c r="D1589" s="5" t="str">
        <f t="shared" si="512"/>
        <v>11</v>
      </c>
      <c r="E1589" s="5" t="str">
        <f t="shared" si="513"/>
        <v>63--</v>
      </c>
      <c r="F1589" s="5" t="str">
        <f>VLOOKUP(E1589,Vlookups!K:M,3,FALSE)</f>
        <v>Op Exp</v>
      </c>
      <c r="G1589" s="5" t="str">
        <f t="shared" si="514"/>
        <v>6399</v>
      </c>
      <c r="H1589" s="5" t="str">
        <f t="shared" si="515"/>
        <v>GENERAL SUPPLIES</v>
      </c>
      <c r="I1589" s="5" t="str">
        <f t="shared" si="516"/>
        <v>999</v>
      </c>
      <c r="J1589" s="5" t="str">
        <f>VLOOKUP(I1589,Vlookups!A:D,2,FALSE)</f>
        <v>CHARTER WIDE</v>
      </c>
      <c r="K1589" s="5" t="str">
        <f>VLOOKUP(I1589,Vlookups!A:D,3,FALSE)</f>
        <v>CHARTER WIDE</v>
      </c>
      <c r="L1589" s="5" t="str">
        <f t="shared" si="517"/>
        <v>11</v>
      </c>
      <c r="M1589" s="5" t="str">
        <f t="shared" si="518"/>
        <v>920</v>
      </c>
      <c r="N1589" s="5" t="str">
        <f>VLOOKUP(M1589,Vlookups!G:I,2,FALSE)</f>
        <v>ATHLETICS</v>
      </c>
      <c r="O1589" s="5" t="str">
        <f>VLOOKUP(M1589,Vlookups!G:I,3,FALSE)</f>
        <v>CSL</v>
      </c>
      <c r="P1589" s="6">
        <f t="shared" si="519"/>
        <v>0</v>
      </c>
      <c r="Q1589" s="6">
        <f t="shared" si="520"/>
        <v>0</v>
      </c>
      <c r="R1589" s="6">
        <f t="shared" si="521"/>
        <v>11549.9</v>
      </c>
      <c r="S1589" s="6">
        <f t="shared" si="522"/>
        <v>0</v>
      </c>
      <c r="T1589" s="6">
        <f t="shared" si="523"/>
        <v>0</v>
      </c>
      <c r="U1589" t="s">
        <v>1632</v>
      </c>
      <c r="V1589" t="s">
        <v>54</v>
      </c>
      <c r="W1589" s="2">
        <v>0</v>
      </c>
      <c r="X1589" s="2">
        <v>0</v>
      </c>
      <c r="Y1589" s="2">
        <v>11549.9</v>
      </c>
      <c r="Z1589" s="3">
        <v>-11549.9</v>
      </c>
      <c r="AA1589" s="2">
        <v>0</v>
      </c>
      <c r="AB1589" s="2">
        <v>0</v>
      </c>
    </row>
    <row r="1590" spans="1:28">
      <c r="A1590" s="5" t="str">
        <f t="shared" si="510"/>
        <v>420</v>
      </c>
      <c r="B1590" s="5" t="str">
        <f>VLOOKUP(A1590,Vlookups!O:P,2,FALSE)</f>
        <v>LOCAL</v>
      </c>
      <c r="C1590" s="5" t="str">
        <f t="shared" si="511"/>
        <v>E</v>
      </c>
      <c r="D1590" s="5" t="str">
        <f t="shared" si="512"/>
        <v>11</v>
      </c>
      <c r="E1590" s="5" t="str">
        <f t="shared" si="513"/>
        <v>63--</v>
      </c>
      <c r="F1590" s="5" t="str">
        <f>VLOOKUP(E1590,Vlookups!K:M,3,FALSE)</f>
        <v>Op Exp</v>
      </c>
      <c r="G1590" s="5" t="str">
        <f t="shared" si="514"/>
        <v>6399</v>
      </c>
      <c r="H1590" s="5" t="str">
        <f t="shared" si="515"/>
        <v>GENERAL SUPPLIES</v>
      </c>
      <c r="I1590" s="5" t="str">
        <f t="shared" si="516"/>
        <v>999</v>
      </c>
      <c r="J1590" s="5" t="str">
        <f>VLOOKUP(I1590,Vlookups!A:D,2,FALSE)</f>
        <v>CHARTER WIDE</v>
      </c>
      <c r="K1590" s="5" t="str">
        <f>VLOOKUP(I1590,Vlookups!A:D,3,FALSE)</f>
        <v>CHARTER WIDE</v>
      </c>
      <c r="L1590" s="5" t="str">
        <f t="shared" si="517"/>
        <v>11</v>
      </c>
      <c r="M1590" s="5" t="str">
        <f t="shared" si="518"/>
        <v>939</v>
      </c>
      <c r="N1590" s="5" t="str">
        <f>VLOOKUP(M1590,Vlookups!G:I,2,FALSE)</f>
        <v>INSTRUCTIONAL MATERIALS</v>
      </c>
      <c r="O1590" s="5" t="str">
        <f>VLOOKUP(M1590,Vlookups!G:I,3,FALSE)</f>
        <v>DSASS</v>
      </c>
      <c r="P1590" s="6">
        <f t="shared" si="519"/>
        <v>879373.69</v>
      </c>
      <c r="Q1590" s="6">
        <f t="shared" si="520"/>
        <v>42612.3</v>
      </c>
      <c r="R1590" s="6">
        <f t="shared" si="521"/>
        <v>402605.97</v>
      </c>
      <c r="S1590" s="6">
        <f t="shared" si="522"/>
        <v>3563281.01</v>
      </c>
      <c r="T1590" s="6">
        <f t="shared" si="523"/>
        <v>2683907.3199999998</v>
      </c>
      <c r="U1590" t="s">
        <v>1633</v>
      </c>
      <c r="V1590" t="s">
        <v>54</v>
      </c>
      <c r="W1590" s="2">
        <v>879373.69</v>
      </c>
      <c r="X1590" s="2">
        <v>42612.3</v>
      </c>
      <c r="Y1590" s="2">
        <v>402605.97</v>
      </c>
      <c r="Z1590" s="2">
        <v>434155.42</v>
      </c>
      <c r="AA1590" s="2">
        <v>3563281.01</v>
      </c>
      <c r="AB1590" s="2">
        <v>2683907.3199999998</v>
      </c>
    </row>
    <row r="1591" spans="1:28">
      <c r="A1591" s="5" t="str">
        <f t="shared" si="510"/>
        <v>420</v>
      </c>
      <c r="B1591" s="5" t="str">
        <f>VLOOKUP(A1591,Vlookups!O:P,2,FALSE)</f>
        <v>LOCAL</v>
      </c>
      <c r="C1591" s="5" t="str">
        <f t="shared" si="511"/>
        <v>E</v>
      </c>
      <c r="D1591" s="5" t="str">
        <f t="shared" si="512"/>
        <v>11</v>
      </c>
      <c r="E1591" s="5" t="str">
        <f t="shared" si="513"/>
        <v>63--</v>
      </c>
      <c r="F1591" s="5" t="str">
        <f>VLOOKUP(E1591,Vlookups!K:M,3,FALSE)</f>
        <v>Op Exp</v>
      </c>
      <c r="G1591" s="5" t="str">
        <f t="shared" si="514"/>
        <v>6399</v>
      </c>
      <c r="H1591" s="5" t="str">
        <f t="shared" si="515"/>
        <v>GENERAL SUPPLIES</v>
      </c>
      <c r="I1591" s="5" t="str">
        <f t="shared" si="516"/>
        <v>999</v>
      </c>
      <c r="J1591" s="5" t="str">
        <f>VLOOKUP(I1591,Vlookups!A:D,2,FALSE)</f>
        <v>CHARTER WIDE</v>
      </c>
      <c r="K1591" s="5" t="str">
        <f>VLOOKUP(I1591,Vlookups!A:D,3,FALSE)</f>
        <v>CHARTER WIDE</v>
      </c>
      <c r="L1591" s="5" t="str">
        <f t="shared" si="517"/>
        <v>21</v>
      </c>
      <c r="M1591" s="5" t="str">
        <f t="shared" si="518"/>
        <v>850</v>
      </c>
      <c r="N1591" s="5" t="str">
        <f>VLOOKUP(M1591,Vlookups!G:I,2,FALSE)</f>
        <v>DEPUTY SUPT ACADEMICS/STU SERV</v>
      </c>
      <c r="O1591" s="5" t="str">
        <f>VLOOKUP(M1591,Vlookups!G:I,3,FALSE)</f>
        <v>DSASS</v>
      </c>
      <c r="P1591" s="6">
        <f t="shared" si="519"/>
        <v>115500</v>
      </c>
      <c r="Q1591" s="6">
        <f t="shared" si="520"/>
        <v>1750</v>
      </c>
      <c r="R1591" s="6">
        <f t="shared" si="521"/>
        <v>110925</v>
      </c>
      <c r="S1591" s="6">
        <f t="shared" si="522"/>
        <v>3000</v>
      </c>
      <c r="T1591" s="6">
        <f t="shared" si="523"/>
        <v>-112500</v>
      </c>
      <c r="U1591" t="s">
        <v>1634</v>
      </c>
      <c r="V1591" t="s">
        <v>54</v>
      </c>
      <c r="W1591" s="2">
        <v>115500</v>
      </c>
      <c r="X1591" s="2">
        <v>1750</v>
      </c>
      <c r="Y1591" s="2">
        <v>110925</v>
      </c>
      <c r="Z1591" s="2">
        <v>2825</v>
      </c>
      <c r="AA1591" s="2">
        <v>3000</v>
      </c>
      <c r="AB1591" s="3">
        <v>-112500</v>
      </c>
    </row>
    <row r="1592" spans="1:28">
      <c r="A1592" s="5" t="str">
        <f t="shared" si="510"/>
        <v>420</v>
      </c>
      <c r="B1592" s="5" t="str">
        <f>VLOOKUP(A1592,Vlookups!O:P,2,FALSE)</f>
        <v>LOCAL</v>
      </c>
      <c r="C1592" s="5" t="str">
        <f t="shared" si="511"/>
        <v>E</v>
      </c>
      <c r="D1592" s="5" t="str">
        <f t="shared" si="512"/>
        <v>11</v>
      </c>
      <c r="E1592" s="5" t="str">
        <f t="shared" si="513"/>
        <v>63--</v>
      </c>
      <c r="F1592" s="5" t="str">
        <f>VLOOKUP(E1592,Vlookups!K:M,3,FALSE)</f>
        <v>Op Exp</v>
      </c>
      <c r="G1592" s="5" t="str">
        <f t="shared" si="514"/>
        <v>6399</v>
      </c>
      <c r="H1592" s="5" t="str">
        <f t="shared" si="515"/>
        <v>GENERAL SUPPLIES</v>
      </c>
      <c r="I1592" s="5" t="str">
        <f t="shared" si="516"/>
        <v>999</v>
      </c>
      <c r="J1592" s="5" t="str">
        <f>VLOOKUP(I1592,Vlookups!A:D,2,FALSE)</f>
        <v>CHARTER WIDE</v>
      </c>
      <c r="K1592" s="5" t="str">
        <f>VLOOKUP(I1592,Vlookups!A:D,3,FALSE)</f>
        <v>CHARTER WIDE</v>
      </c>
      <c r="L1592" s="5" t="str">
        <f t="shared" si="517"/>
        <v>22</v>
      </c>
      <c r="M1592" s="5" t="str">
        <f t="shared" si="518"/>
        <v>875</v>
      </c>
      <c r="N1592" s="5" t="str">
        <f>VLOOKUP(M1592,Vlookups!G:I,2,FALSE)</f>
        <v>STUDENT LEADERSHIP DEVELOPMENT</v>
      </c>
      <c r="O1592" s="5" t="str">
        <f>VLOOKUP(M1592,Vlookups!G:I,3,FALSE)</f>
        <v>CSL</v>
      </c>
      <c r="P1592" s="6">
        <f t="shared" si="519"/>
        <v>0</v>
      </c>
      <c r="Q1592" s="6">
        <f t="shared" si="520"/>
        <v>0</v>
      </c>
      <c r="R1592" s="6">
        <f t="shared" si="521"/>
        <v>22167.99</v>
      </c>
      <c r="S1592" s="6">
        <f t="shared" si="522"/>
        <v>25000</v>
      </c>
      <c r="T1592" s="6">
        <f t="shared" si="523"/>
        <v>25000</v>
      </c>
      <c r="U1592" t="s">
        <v>1635</v>
      </c>
      <c r="V1592" t="s">
        <v>54</v>
      </c>
      <c r="W1592" s="2">
        <v>0</v>
      </c>
      <c r="X1592" s="2">
        <v>0</v>
      </c>
      <c r="Y1592" s="2">
        <v>22167.99</v>
      </c>
      <c r="Z1592" s="3">
        <v>-22167.99</v>
      </c>
      <c r="AA1592" s="2">
        <v>25000</v>
      </c>
      <c r="AB1592" s="2">
        <v>25000</v>
      </c>
    </row>
    <row r="1593" spans="1:28">
      <c r="A1593" s="5" t="str">
        <f t="shared" si="510"/>
        <v>420</v>
      </c>
      <c r="B1593" s="5" t="str">
        <f>VLOOKUP(A1593,Vlookups!O:P,2,FALSE)</f>
        <v>LOCAL</v>
      </c>
      <c r="C1593" s="5" t="str">
        <f t="shared" si="511"/>
        <v>E</v>
      </c>
      <c r="D1593" s="5" t="str">
        <f t="shared" si="512"/>
        <v>11</v>
      </c>
      <c r="E1593" s="5" t="str">
        <f t="shared" si="513"/>
        <v>63--</v>
      </c>
      <c r="F1593" s="5" t="str">
        <f>VLOOKUP(E1593,Vlookups!K:M,3,FALSE)</f>
        <v>Op Exp</v>
      </c>
      <c r="G1593" s="5" t="str">
        <f t="shared" si="514"/>
        <v>6399</v>
      </c>
      <c r="H1593" s="5" t="str">
        <f t="shared" si="515"/>
        <v>GENERAL SUPPLIES</v>
      </c>
      <c r="I1593" s="5" t="str">
        <f t="shared" si="516"/>
        <v>999</v>
      </c>
      <c r="J1593" s="5" t="str">
        <f>VLOOKUP(I1593,Vlookups!A:D,2,FALSE)</f>
        <v>CHARTER WIDE</v>
      </c>
      <c r="K1593" s="5" t="str">
        <f>VLOOKUP(I1593,Vlookups!A:D,3,FALSE)</f>
        <v>CHARTER WIDE</v>
      </c>
      <c r="L1593" s="5" t="str">
        <f t="shared" si="517"/>
        <v>22</v>
      </c>
      <c r="M1593" s="5" t="str">
        <f t="shared" si="518"/>
        <v>939</v>
      </c>
      <c r="N1593" s="5" t="str">
        <f>VLOOKUP(M1593,Vlookups!G:I,2,FALSE)</f>
        <v>INSTRUCTIONAL MATERIALS</v>
      </c>
      <c r="O1593" s="5" t="str">
        <f>VLOOKUP(M1593,Vlookups!G:I,3,FALSE)</f>
        <v>DSASS</v>
      </c>
      <c r="P1593" s="6">
        <f t="shared" si="519"/>
        <v>0</v>
      </c>
      <c r="Q1593" s="6">
        <f t="shared" si="520"/>
        <v>1219</v>
      </c>
      <c r="R1593" s="6">
        <f t="shared" si="521"/>
        <v>0</v>
      </c>
      <c r="S1593" s="6">
        <f t="shared" si="522"/>
        <v>0</v>
      </c>
      <c r="T1593" s="6">
        <f t="shared" si="523"/>
        <v>0</v>
      </c>
      <c r="U1593" t="s">
        <v>1636</v>
      </c>
      <c r="V1593" t="s">
        <v>54</v>
      </c>
      <c r="W1593" s="2">
        <v>0</v>
      </c>
      <c r="X1593" s="2">
        <v>1219</v>
      </c>
      <c r="Y1593" s="2">
        <v>0</v>
      </c>
      <c r="Z1593" s="3">
        <v>-1219</v>
      </c>
      <c r="AA1593" s="2">
        <v>0</v>
      </c>
      <c r="AB1593" s="2">
        <v>0</v>
      </c>
    </row>
    <row r="1594" spans="1:28">
      <c r="A1594" s="5" t="str">
        <f t="shared" si="510"/>
        <v>420</v>
      </c>
      <c r="B1594" s="5" t="str">
        <f>VLOOKUP(A1594,Vlookups!O:P,2,FALSE)</f>
        <v>LOCAL</v>
      </c>
      <c r="C1594" s="5" t="str">
        <f t="shared" si="511"/>
        <v>E</v>
      </c>
      <c r="D1594" s="5" t="str">
        <f t="shared" si="512"/>
        <v>11</v>
      </c>
      <c r="E1594" s="5" t="str">
        <f t="shared" si="513"/>
        <v>63--</v>
      </c>
      <c r="F1594" s="5" t="str">
        <f>VLOOKUP(E1594,Vlookups!K:M,3,FALSE)</f>
        <v>Op Exp</v>
      </c>
      <c r="G1594" s="5" t="str">
        <f t="shared" si="514"/>
        <v>6399</v>
      </c>
      <c r="H1594" s="5" t="str">
        <f t="shared" si="515"/>
        <v>GENERAL SUPPLIES</v>
      </c>
      <c r="I1594" s="5" t="str">
        <f t="shared" si="516"/>
        <v>999</v>
      </c>
      <c r="J1594" s="5" t="str">
        <f>VLOOKUP(I1594,Vlookups!A:D,2,FALSE)</f>
        <v>CHARTER WIDE</v>
      </c>
      <c r="K1594" s="5" t="str">
        <f>VLOOKUP(I1594,Vlookups!A:D,3,FALSE)</f>
        <v>CHARTER WIDE</v>
      </c>
      <c r="L1594" s="5" t="str">
        <f t="shared" si="517"/>
        <v>23</v>
      </c>
      <c r="M1594" s="5" t="str">
        <f t="shared" si="518"/>
        <v>850</v>
      </c>
      <c r="N1594" s="5" t="str">
        <f>VLOOKUP(M1594,Vlookups!G:I,2,FALSE)</f>
        <v>DEPUTY SUPT ACADEMICS/STU SERV</v>
      </c>
      <c r="O1594" s="5" t="str">
        <f>VLOOKUP(M1594,Vlookups!G:I,3,FALSE)</f>
        <v>DSASS</v>
      </c>
      <c r="P1594" s="6">
        <f t="shared" si="519"/>
        <v>9450</v>
      </c>
      <c r="Q1594" s="6">
        <f t="shared" si="520"/>
        <v>1007.93</v>
      </c>
      <c r="R1594" s="6">
        <f t="shared" si="521"/>
        <v>4013.63</v>
      </c>
      <c r="S1594" s="6">
        <f t="shared" si="522"/>
        <v>10000</v>
      </c>
      <c r="T1594" s="6">
        <f t="shared" si="523"/>
        <v>550</v>
      </c>
      <c r="U1594" t="s">
        <v>1637</v>
      </c>
      <c r="V1594" t="s">
        <v>54</v>
      </c>
      <c r="W1594" s="2">
        <v>9450</v>
      </c>
      <c r="X1594" s="2">
        <v>1007.93</v>
      </c>
      <c r="Y1594" s="2">
        <v>4013.63</v>
      </c>
      <c r="Z1594" s="2">
        <v>4428.4399999999996</v>
      </c>
      <c r="AA1594" s="2">
        <v>10000</v>
      </c>
      <c r="AB1594" s="2">
        <v>550</v>
      </c>
    </row>
    <row r="1595" spans="1:28">
      <c r="A1595" s="5" t="str">
        <f t="shared" si="510"/>
        <v>420</v>
      </c>
      <c r="B1595" s="5" t="str">
        <f>VLOOKUP(A1595,Vlookups!O:P,2,FALSE)</f>
        <v>LOCAL</v>
      </c>
      <c r="C1595" s="5" t="str">
        <f t="shared" si="511"/>
        <v>E</v>
      </c>
      <c r="D1595" s="5" t="str">
        <f t="shared" si="512"/>
        <v>11</v>
      </c>
      <c r="E1595" s="5" t="str">
        <f t="shared" si="513"/>
        <v>63--</v>
      </c>
      <c r="F1595" s="5" t="str">
        <f>VLOOKUP(E1595,Vlookups!K:M,3,FALSE)</f>
        <v>Op Exp</v>
      </c>
      <c r="G1595" s="5" t="str">
        <f t="shared" si="514"/>
        <v>6399</v>
      </c>
      <c r="H1595" s="5" t="str">
        <f t="shared" si="515"/>
        <v>GENERAL SUPPLIES</v>
      </c>
      <c r="I1595" s="5" t="str">
        <f t="shared" si="516"/>
        <v>999</v>
      </c>
      <c r="J1595" s="5" t="str">
        <f>VLOOKUP(I1595,Vlookups!A:D,2,FALSE)</f>
        <v>CHARTER WIDE</v>
      </c>
      <c r="K1595" s="5" t="str">
        <f>VLOOKUP(I1595,Vlookups!A:D,3,FALSE)</f>
        <v>CHARTER WIDE</v>
      </c>
      <c r="L1595" s="5" t="str">
        <f t="shared" si="517"/>
        <v>24</v>
      </c>
      <c r="M1595" s="5" t="str">
        <f t="shared" si="518"/>
        <v>850</v>
      </c>
      <c r="N1595" s="5" t="str">
        <f>VLOOKUP(M1595,Vlookups!G:I,2,FALSE)</f>
        <v>DEPUTY SUPT ACADEMICS/STU SERV</v>
      </c>
      <c r="O1595" s="5" t="str">
        <f>VLOOKUP(M1595,Vlookups!G:I,3,FALSE)</f>
        <v>DSASS</v>
      </c>
      <c r="P1595" s="6">
        <f t="shared" si="519"/>
        <v>53238.25</v>
      </c>
      <c r="Q1595" s="6">
        <f t="shared" si="520"/>
        <v>0</v>
      </c>
      <c r="R1595" s="6">
        <f t="shared" si="521"/>
        <v>53238.25</v>
      </c>
      <c r="S1595" s="6">
        <f t="shared" si="522"/>
        <v>0</v>
      </c>
      <c r="T1595" s="6">
        <f t="shared" si="523"/>
        <v>-53238.25</v>
      </c>
      <c r="U1595" t="s">
        <v>1638</v>
      </c>
      <c r="V1595" t="s">
        <v>54</v>
      </c>
      <c r="W1595" s="2">
        <v>53238.25</v>
      </c>
      <c r="X1595" s="2">
        <v>0</v>
      </c>
      <c r="Y1595" s="2">
        <v>53238.25</v>
      </c>
      <c r="Z1595" s="2">
        <v>0</v>
      </c>
      <c r="AA1595" s="2">
        <v>0</v>
      </c>
      <c r="AB1595" s="3">
        <v>-53238.25</v>
      </c>
    </row>
    <row r="1596" spans="1:28">
      <c r="A1596" s="5" t="str">
        <f t="shared" si="510"/>
        <v>420</v>
      </c>
      <c r="B1596" s="5" t="str">
        <f>VLOOKUP(A1596,Vlookups!O:P,2,FALSE)</f>
        <v>LOCAL</v>
      </c>
      <c r="C1596" s="5" t="str">
        <f t="shared" si="511"/>
        <v>E</v>
      </c>
      <c r="D1596" s="5" t="str">
        <f t="shared" si="512"/>
        <v>11</v>
      </c>
      <c r="E1596" s="5" t="str">
        <f t="shared" si="513"/>
        <v>63--</v>
      </c>
      <c r="F1596" s="5" t="str">
        <f>VLOOKUP(E1596,Vlookups!K:M,3,FALSE)</f>
        <v>Op Exp</v>
      </c>
      <c r="G1596" s="5" t="str">
        <f t="shared" ref="G1596:G1609" si="524">MID(U1596,10,4)</f>
        <v>6399</v>
      </c>
      <c r="H1596" s="5" t="str">
        <f t="shared" ref="H1596:H1609" si="525">V1596</f>
        <v>GENERAL SUPPLIES</v>
      </c>
      <c r="I1596" s="5" t="str">
        <f t="shared" ref="I1596:I1609" si="526">LEFT(RIGHT(U1596,12),3)</f>
        <v>999</v>
      </c>
      <c r="J1596" s="5" t="str">
        <f>VLOOKUP(I1596,Vlookups!A:D,2,FALSE)</f>
        <v>CHARTER WIDE</v>
      </c>
      <c r="K1596" s="5" t="str">
        <f>VLOOKUP(I1596,Vlookups!A:D,3,FALSE)</f>
        <v>CHARTER WIDE</v>
      </c>
      <c r="L1596" s="5" t="str">
        <f t="shared" ref="L1596:L1609" si="527">LEFT(RIGHT(U1596,6),2)</f>
        <v>25</v>
      </c>
      <c r="M1596" s="5" t="str">
        <f t="shared" ref="M1596:M1609" si="528">RIGHT(U1596,3)</f>
        <v>850</v>
      </c>
      <c r="N1596" s="5" t="str">
        <f>VLOOKUP(M1596,Vlookups!G:I,2,FALSE)</f>
        <v>DEPUTY SUPT ACADEMICS/STU SERV</v>
      </c>
      <c r="O1596" s="5" t="str">
        <f>VLOOKUP(M1596,Vlookups!G:I,3,FALSE)</f>
        <v>DSASS</v>
      </c>
      <c r="P1596" s="6">
        <f t="shared" ref="P1596:P1609" si="529">W1596</f>
        <v>54462.95</v>
      </c>
      <c r="Q1596" s="6">
        <f t="shared" ref="Q1596:Q1609" si="530">X1596</f>
        <v>0</v>
      </c>
      <c r="R1596" s="6">
        <f t="shared" ref="R1596:R1609" si="531">Y1596</f>
        <v>54462.95</v>
      </c>
      <c r="S1596" s="6">
        <f t="shared" ref="S1596:S1609" si="532">AA1596</f>
        <v>20000</v>
      </c>
      <c r="T1596" s="6">
        <f t="shared" ref="T1596:T1609" si="533">AB1596</f>
        <v>-34462.949999999997</v>
      </c>
      <c r="U1596" t="s">
        <v>1639</v>
      </c>
      <c r="V1596" t="s">
        <v>54</v>
      </c>
      <c r="W1596" s="2">
        <v>54462.95</v>
      </c>
      <c r="X1596" s="2">
        <v>0</v>
      </c>
      <c r="Y1596" s="2">
        <v>54462.95</v>
      </c>
      <c r="Z1596" s="2">
        <v>0</v>
      </c>
      <c r="AA1596" s="2">
        <v>20000</v>
      </c>
      <c r="AB1596" s="3">
        <v>-34462.949999999997</v>
      </c>
    </row>
    <row r="1597" spans="1:28">
      <c r="A1597" s="5" t="str">
        <f t="shared" si="510"/>
        <v>420</v>
      </c>
      <c r="B1597" s="5" t="str">
        <f>VLOOKUP(A1597,Vlookups!O:P,2,FALSE)</f>
        <v>LOCAL</v>
      </c>
      <c r="C1597" s="5" t="str">
        <f t="shared" si="511"/>
        <v>E</v>
      </c>
      <c r="D1597" s="5" t="str">
        <f t="shared" si="512"/>
        <v>11</v>
      </c>
      <c r="E1597" s="5" t="str">
        <f t="shared" si="513"/>
        <v>63--</v>
      </c>
      <c r="F1597" s="5" t="str">
        <f>VLOOKUP(E1597,Vlookups!K:M,3,FALSE)</f>
        <v>Op Exp</v>
      </c>
      <c r="G1597" s="5" t="str">
        <f t="shared" si="524"/>
        <v>6399</v>
      </c>
      <c r="H1597" s="5" t="str">
        <f t="shared" si="525"/>
        <v>GENERAL SUPPLIES</v>
      </c>
      <c r="I1597" s="5" t="str">
        <f t="shared" si="526"/>
        <v>999</v>
      </c>
      <c r="J1597" s="5" t="str">
        <f>VLOOKUP(I1597,Vlookups!A:D,2,FALSE)</f>
        <v>CHARTER WIDE</v>
      </c>
      <c r="K1597" s="5" t="str">
        <f>VLOOKUP(I1597,Vlookups!A:D,3,FALSE)</f>
        <v>CHARTER WIDE</v>
      </c>
      <c r="L1597" s="5" t="str">
        <f t="shared" si="527"/>
        <v>99</v>
      </c>
      <c r="M1597" s="5" t="str">
        <f t="shared" si="528"/>
        <v>850</v>
      </c>
      <c r="N1597" s="5" t="str">
        <f>VLOOKUP(M1597,Vlookups!G:I,2,FALSE)</f>
        <v>DEPUTY SUPT ACADEMICS/STU SERV</v>
      </c>
      <c r="O1597" s="5" t="str">
        <f>VLOOKUP(M1597,Vlookups!G:I,3,FALSE)</f>
        <v>DSASS</v>
      </c>
      <c r="P1597" s="6">
        <f t="shared" si="529"/>
        <v>156148.99</v>
      </c>
      <c r="Q1597" s="6">
        <f t="shared" si="530"/>
        <v>4252.5</v>
      </c>
      <c r="R1597" s="6">
        <f t="shared" si="531"/>
        <v>151896.49</v>
      </c>
      <c r="S1597" s="6">
        <f t="shared" si="532"/>
        <v>0</v>
      </c>
      <c r="T1597" s="6">
        <f t="shared" si="533"/>
        <v>-156148.99</v>
      </c>
      <c r="U1597" t="s">
        <v>1640</v>
      </c>
      <c r="V1597" t="s">
        <v>54</v>
      </c>
      <c r="W1597" s="2">
        <v>156148.99</v>
      </c>
      <c r="X1597" s="2">
        <v>4252.5</v>
      </c>
      <c r="Y1597" s="2">
        <v>151896.49</v>
      </c>
      <c r="Z1597" s="2">
        <v>0</v>
      </c>
      <c r="AA1597" s="2">
        <v>0</v>
      </c>
      <c r="AB1597" s="3">
        <v>-156148.99</v>
      </c>
    </row>
    <row r="1598" spans="1:28">
      <c r="A1598" s="5" t="str">
        <f t="shared" si="510"/>
        <v>420</v>
      </c>
      <c r="B1598" s="5" t="str">
        <f>VLOOKUP(A1598,Vlookups!O:P,2,FALSE)</f>
        <v>LOCAL</v>
      </c>
      <c r="C1598" s="5" t="str">
        <f t="shared" si="511"/>
        <v>E</v>
      </c>
      <c r="D1598" s="5" t="str">
        <f t="shared" si="512"/>
        <v>11</v>
      </c>
      <c r="E1598" s="5" t="str">
        <f t="shared" si="513"/>
        <v>63--</v>
      </c>
      <c r="F1598" s="5" t="str">
        <f>VLOOKUP(E1598,Vlookups!K:M,3,FALSE)</f>
        <v>Op Exp</v>
      </c>
      <c r="G1598" s="5" t="str">
        <f t="shared" si="524"/>
        <v>6399</v>
      </c>
      <c r="H1598" s="5" t="str">
        <f t="shared" si="525"/>
        <v>GENERAL SUPPLIES</v>
      </c>
      <c r="I1598" s="5" t="str">
        <f t="shared" si="526"/>
        <v>999</v>
      </c>
      <c r="J1598" s="5" t="str">
        <f>VLOOKUP(I1598,Vlookups!A:D,2,FALSE)</f>
        <v>CHARTER WIDE</v>
      </c>
      <c r="K1598" s="5" t="str">
        <f>VLOOKUP(I1598,Vlookups!A:D,3,FALSE)</f>
        <v>CHARTER WIDE</v>
      </c>
      <c r="L1598" s="5" t="str">
        <f t="shared" si="527"/>
        <v>99</v>
      </c>
      <c r="M1598" s="5" t="str">
        <f t="shared" si="528"/>
        <v>875</v>
      </c>
      <c r="N1598" s="5" t="str">
        <f>VLOOKUP(M1598,Vlookups!G:I,2,FALSE)</f>
        <v>STUDENT LEADERSHIP DEVELOPMENT</v>
      </c>
      <c r="O1598" s="5" t="str">
        <f>VLOOKUP(M1598,Vlookups!G:I,3,FALSE)</f>
        <v>CSL</v>
      </c>
      <c r="P1598" s="6">
        <f t="shared" si="529"/>
        <v>41000</v>
      </c>
      <c r="Q1598" s="6">
        <f t="shared" si="530"/>
        <v>0</v>
      </c>
      <c r="R1598" s="6">
        <f t="shared" si="531"/>
        <v>0</v>
      </c>
      <c r="S1598" s="6">
        <f t="shared" si="532"/>
        <v>0</v>
      </c>
      <c r="T1598" s="6">
        <f t="shared" si="533"/>
        <v>-41000</v>
      </c>
      <c r="U1598" t="s">
        <v>1641</v>
      </c>
      <c r="V1598" t="s">
        <v>54</v>
      </c>
      <c r="W1598" s="2">
        <v>41000</v>
      </c>
      <c r="X1598" s="2">
        <v>0</v>
      </c>
      <c r="Y1598" s="2">
        <v>0</v>
      </c>
      <c r="Z1598" s="2">
        <v>41000</v>
      </c>
      <c r="AA1598" s="2">
        <v>0</v>
      </c>
      <c r="AB1598" s="3">
        <v>-41000</v>
      </c>
    </row>
    <row r="1599" spans="1:28">
      <c r="A1599" s="5" t="str">
        <f t="shared" si="510"/>
        <v>420</v>
      </c>
      <c r="B1599" s="5" t="str">
        <f>VLOOKUP(A1599,Vlookups!O:P,2,FALSE)</f>
        <v>LOCAL</v>
      </c>
      <c r="C1599" s="5" t="str">
        <f t="shared" si="511"/>
        <v>E</v>
      </c>
      <c r="D1599" s="5" t="str">
        <f t="shared" si="512"/>
        <v>11</v>
      </c>
      <c r="E1599" s="5" t="str">
        <f t="shared" si="513"/>
        <v>63--</v>
      </c>
      <c r="F1599" s="5" t="str">
        <f>VLOOKUP(E1599,Vlookups!K:M,3,FALSE)</f>
        <v>Op Exp</v>
      </c>
      <c r="G1599" s="5" t="str">
        <f t="shared" si="524"/>
        <v>6399</v>
      </c>
      <c r="H1599" s="5" t="str">
        <f t="shared" si="525"/>
        <v>GENERAL SUPPLIES</v>
      </c>
      <c r="I1599" s="5" t="str">
        <f t="shared" si="526"/>
        <v>999</v>
      </c>
      <c r="J1599" s="5" t="str">
        <f>VLOOKUP(I1599,Vlookups!A:D,2,FALSE)</f>
        <v>CHARTER WIDE</v>
      </c>
      <c r="K1599" s="5" t="str">
        <f>VLOOKUP(I1599,Vlookups!A:D,3,FALSE)</f>
        <v>CHARTER WIDE</v>
      </c>
      <c r="L1599" s="5" t="str">
        <f t="shared" si="527"/>
        <v>99</v>
      </c>
      <c r="M1599" s="5" t="str">
        <f t="shared" si="528"/>
        <v>880</v>
      </c>
      <c r="N1599" s="5" t="str">
        <f>VLOOKUP(M1599,Vlookups!G:I,2,FALSE)</f>
        <v>TECHNOLOGY</v>
      </c>
      <c r="O1599" s="5" t="str">
        <f>VLOOKUP(M1599,Vlookups!G:I,3,FALSE)</f>
        <v>CIO</v>
      </c>
      <c r="P1599" s="6">
        <f t="shared" si="529"/>
        <v>1999</v>
      </c>
      <c r="Q1599" s="6">
        <f t="shared" si="530"/>
        <v>0</v>
      </c>
      <c r="R1599" s="6">
        <f t="shared" si="531"/>
        <v>1999</v>
      </c>
      <c r="S1599" s="6">
        <f t="shared" si="532"/>
        <v>0</v>
      </c>
      <c r="T1599" s="6">
        <f t="shared" si="533"/>
        <v>-1999</v>
      </c>
      <c r="U1599" t="s">
        <v>1642</v>
      </c>
      <c r="V1599" t="s">
        <v>54</v>
      </c>
      <c r="W1599" s="2">
        <v>1999</v>
      </c>
      <c r="X1599" s="2">
        <v>0</v>
      </c>
      <c r="Y1599" s="2">
        <v>1999</v>
      </c>
      <c r="Z1599" s="2">
        <v>0</v>
      </c>
      <c r="AA1599" s="2">
        <v>0</v>
      </c>
      <c r="AB1599" s="3">
        <v>-1999</v>
      </c>
    </row>
    <row r="1600" spans="1:28">
      <c r="A1600" s="5" t="str">
        <f t="shared" si="510"/>
        <v>420</v>
      </c>
      <c r="B1600" s="5" t="str">
        <f>VLOOKUP(A1600,Vlookups!O:P,2,FALSE)</f>
        <v>LOCAL</v>
      </c>
      <c r="C1600" s="5" t="str">
        <f t="shared" si="511"/>
        <v>E</v>
      </c>
      <c r="D1600" s="5" t="str">
        <f t="shared" si="512"/>
        <v>11</v>
      </c>
      <c r="E1600" s="5" t="str">
        <f t="shared" si="513"/>
        <v>63--</v>
      </c>
      <c r="F1600" s="5" t="str">
        <f>VLOOKUP(E1600,Vlookups!K:M,3,FALSE)</f>
        <v>Op Exp</v>
      </c>
      <c r="G1600" s="5" t="str">
        <f t="shared" si="524"/>
        <v>6399</v>
      </c>
      <c r="H1600" s="5" t="str">
        <f t="shared" si="525"/>
        <v>GENERAL SUPPLIES</v>
      </c>
      <c r="I1600" s="5" t="str">
        <f t="shared" si="526"/>
        <v>003</v>
      </c>
      <c r="J1600" s="5" t="str">
        <f>VLOOKUP(I1600,Vlookups!A:D,2,FALSE)</f>
        <v>GARLAND HIGH SCHOOL</v>
      </c>
      <c r="K1600" s="5" t="str">
        <f>VLOOKUP(I1600,Vlookups!A:D,3,FALSE)</f>
        <v>GARLAND HS</v>
      </c>
      <c r="L1600" s="5" t="str">
        <f t="shared" si="527"/>
        <v>11</v>
      </c>
      <c r="M1600" s="5" t="str">
        <f t="shared" si="528"/>
        <v>920</v>
      </c>
      <c r="N1600" s="5" t="str">
        <f>VLOOKUP(M1600,Vlookups!G:I,2,FALSE)</f>
        <v>ATHLETICS</v>
      </c>
      <c r="O1600" s="5" t="str">
        <f>VLOOKUP(M1600,Vlookups!G:I,3,FALSE)</f>
        <v>CSL</v>
      </c>
      <c r="P1600" s="6">
        <f t="shared" si="529"/>
        <v>0</v>
      </c>
      <c r="Q1600" s="6">
        <f t="shared" si="530"/>
        <v>0</v>
      </c>
      <c r="R1600" s="6">
        <f t="shared" si="531"/>
        <v>315.5</v>
      </c>
      <c r="S1600" s="6">
        <f t="shared" si="532"/>
        <v>0</v>
      </c>
      <c r="T1600" s="6">
        <f t="shared" si="533"/>
        <v>0</v>
      </c>
      <c r="U1600" t="s">
        <v>1643</v>
      </c>
      <c r="V1600" t="s">
        <v>54</v>
      </c>
      <c r="W1600" s="2">
        <v>0</v>
      </c>
      <c r="X1600" s="2">
        <v>0</v>
      </c>
      <c r="Y1600" s="2">
        <v>315.5</v>
      </c>
      <c r="Z1600" s="3">
        <v>-315.5</v>
      </c>
      <c r="AA1600" s="2">
        <v>0</v>
      </c>
      <c r="AB1600" s="2">
        <v>0</v>
      </c>
    </row>
    <row r="1601" spans="1:28">
      <c r="A1601" s="5" t="str">
        <f t="shared" si="510"/>
        <v>420</v>
      </c>
      <c r="B1601" s="5" t="str">
        <f>VLOOKUP(A1601,Vlookups!O:P,2,FALSE)</f>
        <v>LOCAL</v>
      </c>
      <c r="C1601" s="5" t="str">
        <f t="shared" si="511"/>
        <v>E</v>
      </c>
      <c r="D1601" s="5" t="str">
        <f t="shared" si="512"/>
        <v>11</v>
      </c>
      <c r="E1601" s="5" t="str">
        <f t="shared" si="513"/>
        <v>63--</v>
      </c>
      <c r="F1601" s="5" t="str">
        <f>VLOOKUP(E1601,Vlookups!K:M,3,FALSE)</f>
        <v>Op Exp</v>
      </c>
      <c r="G1601" s="5" t="str">
        <f t="shared" si="524"/>
        <v>6399</v>
      </c>
      <c r="H1601" s="5" t="str">
        <f t="shared" si="525"/>
        <v>GENERAL SUPPLIES</v>
      </c>
      <c r="I1601" s="5" t="str">
        <f t="shared" si="526"/>
        <v>018</v>
      </c>
      <c r="J1601" s="5" t="str">
        <f>VLOOKUP(I1601,Vlookups!A:D,2,FALSE)</f>
        <v>KATY/WEST PARK HS</v>
      </c>
      <c r="K1601" s="5" t="str">
        <f>VLOOKUP(I1601,Vlookups!A:D,3,FALSE)</f>
        <v>KATY WESTPARK HS</v>
      </c>
      <c r="L1601" s="5" t="str">
        <f t="shared" si="527"/>
        <v>11</v>
      </c>
      <c r="M1601" s="5" t="str">
        <f t="shared" si="528"/>
        <v>920</v>
      </c>
      <c r="N1601" s="5" t="str">
        <f>VLOOKUP(M1601,Vlookups!G:I,2,FALSE)</f>
        <v>ATHLETICS</v>
      </c>
      <c r="O1601" s="5" t="str">
        <f>VLOOKUP(M1601,Vlookups!G:I,3,FALSE)</f>
        <v>CSL</v>
      </c>
      <c r="P1601" s="6">
        <f t="shared" si="529"/>
        <v>0</v>
      </c>
      <c r="Q1601" s="6">
        <f t="shared" si="530"/>
        <v>0</v>
      </c>
      <c r="R1601" s="6">
        <f t="shared" si="531"/>
        <v>9567.41</v>
      </c>
      <c r="S1601" s="6">
        <f t="shared" si="532"/>
        <v>0</v>
      </c>
      <c r="T1601" s="6">
        <f t="shared" si="533"/>
        <v>0</v>
      </c>
      <c r="U1601" t="s">
        <v>1644</v>
      </c>
      <c r="V1601" t="s">
        <v>54</v>
      </c>
      <c r="W1601" s="2">
        <v>0</v>
      </c>
      <c r="X1601" s="2">
        <v>0</v>
      </c>
      <c r="Y1601" s="2">
        <v>9567.41</v>
      </c>
      <c r="Z1601" s="3">
        <v>-9567.41</v>
      </c>
      <c r="AA1601" s="2">
        <v>0</v>
      </c>
      <c r="AB1601" s="2">
        <v>0</v>
      </c>
    </row>
    <row r="1602" spans="1:28">
      <c r="A1602" s="5" t="str">
        <f t="shared" si="510"/>
        <v>420</v>
      </c>
      <c r="B1602" s="5" t="str">
        <f>VLOOKUP(A1602,Vlookups!O:P,2,FALSE)</f>
        <v>LOCAL</v>
      </c>
      <c r="C1602" s="5" t="str">
        <f t="shared" si="511"/>
        <v>E</v>
      </c>
      <c r="D1602" s="5" t="str">
        <f t="shared" si="512"/>
        <v>11</v>
      </c>
      <c r="E1602" s="5" t="str">
        <f t="shared" si="513"/>
        <v>63--</v>
      </c>
      <c r="F1602" s="5" t="str">
        <f>VLOOKUP(E1602,Vlookups!K:M,3,FALSE)</f>
        <v>Op Exp</v>
      </c>
      <c r="G1602" s="5" t="str">
        <f t="shared" si="524"/>
        <v>6399</v>
      </c>
      <c r="H1602" s="5" t="str">
        <f t="shared" si="525"/>
        <v>GENERAL SUPPLIES</v>
      </c>
      <c r="I1602" s="5" t="str">
        <f t="shared" si="526"/>
        <v>033</v>
      </c>
      <c r="J1602" s="5" t="str">
        <f>VLOOKUP(I1602,Vlookups!A:D,2,FALSE)</f>
        <v>WINDMILL LAKES HS</v>
      </c>
      <c r="K1602" s="5" t="str">
        <f>VLOOKUP(I1602,Vlookups!A:D,3,FALSE)</f>
        <v>WINDMILL LAKES HS</v>
      </c>
      <c r="L1602" s="5" t="str">
        <f t="shared" si="527"/>
        <v>11</v>
      </c>
      <c r="M1602" s="5" t="str">
        <f t="shared" si="528"/>
        <v>920</v>
      </c>
      <c r="N1602" s="5" t="str">
        <f>VLOOKUP(M1602,Vlookups!G:I,2,FALSE)</f>
        <v>ATHLETICS</v>
      </c>
      <c r="O1602" s="5" t="str">
        <f>VLOOKUP(M1602,Vlookups!G:I,3,FALSE)</f>
        <v>CSL</v>
      </c>
      <c r="P1602" s="6">
        <f t="shared" si="529"/>
        <v>0</v>
      </c>
      <c r="Q1602" s="6">
        <f t="shared" si="530"/>
        <v>469.78</v>
      </c>
      <c r="R1602" s="6">
        <f t="shared" si="531"/>
        <v>3174.15</v>
      </c>
      <c r="S1602" s="6">
        <f t="shared" si="532"/>
        <v>0</v>
      </c>
      <c r="T1602" s="6">
        <f t="shared" si="533"/>
        <v>0</v>
      </c>
      <c r="U1602" t="s">
        <v>1645</v>
      </c>
      <c r="V1602" t="s">
        <v>54</v>
      </c>
      <c r="W1602" s="2">
        <v>0</v>
      </c>
      <c r="X1602" s="2">
        <v>469.78</v>
      </c>
      <c r="Y1602" s="2">
        <v>3174.15</v>
      </c>
      <c r="Z1602" s="3">
        <v>-3643.93</v>
      </c>
      <c r="AA1602" s="2">
        <v>0</v>
      </c>
      <c r="AB1602" s="2">
        <v>0</v>
      </c>
    </row>
    <row r="1603" spans="1:28">
      <c r="A1603" s="5" t="str">
        <f t="shared" si="510"/>
        <v>420</v>
      </c>
      <c r="B1603" s="5" t="str">
        <f>VLOOKUP(A1603,Vlookups!O:P,2,FALSE)</f>
        <v>LOCAL</v>
      </c>
      <c r="C1603" s="5" t="str">
        <f t="shared" si="511"/>
        <v>E</v>
      </c>
      <c r="D1603" s="5" t="str">
        <f t="shared" si="512"/>
        <v>11</v>
      </c>
      <c r="E1603" s="5" t="str">
        <f t="shared" si="513"/>
        <v>63--</v>
      </c>
      <c r="F1603" s="5" t="str">
        <f>VLOOKUP(E1603,Vlookups!K:M,3,FALSE)</f>
        <v>Op Exp</v>
      </c>
      <c r="G1603" s="5" t="str">
        <f t="shared" si="524"/>
        <v>6399</v>
      </c>
      <c r="H1603" s="5" t="str">
        <f t="shared" si="525"/>
        <v>GENERAL SUPPLIES</v>
      </c>
      <c r="I1603" s="5" t="str">
        <f t="shared" si="526"/>
        <v>003</v>
      </c>
      <c r="J1603" s="5" t="str">
        <f>VLOOKUP(I1603,Vlookups!A:D,2,FALSE)</f>
        <v>GARLAND HIGH SCHOOL</v>
      </c>
      <c r="K1603" s="5" t="str">
        <f>VLOOKUP(I1603,Vlookups!A:D,3,FALSE)</f>
        <v>GARLAND HS</v>
      </c>
      <c r="L1603" s="5" t="str">
        <f t="shared" si="527"/>
        <v>11</v>
      </c>
      <c r="M1603" s="5" t="str">
        <f t="shared" si="528"/>
        <v>850</v>
      </c>
      <c r="N1603" s="5" t="str">
        <f>VLOOKUP(M1603,Vlookups!G:I,2,FALSE)</f>
        <v>DEPUTY SUPT ACADEMICS/STU SERV</v>
      </c>
      <c r="O1603" s="5" t="str">
        <f>VLOOKUP(M1603,Vlookups!G:I,3,FALSE)</f>
        <v>DSASS</v>
      </c>
      <c r="P1603" s="6">
        <f t="shared" si="529"/>
        <v>0</v>
      </c>
      <c r="Q1603" s="6">
        <f t="shared" si="530"/>
        <v>2922.5</v>
      </c>
      <c r="R1603" s="6">
        <f t="shared" si="531"/>
        <v>401.65</v>
      </c>
      <c r="S1603" s="6">
        <f t="shared" si="532"/>
        <v>0</v>
      </c>
      <c r="T1603" s="6">
        <f t="shared" si="533"/>
        <v>0</v>
      </c>
      <c r="U1603" t="s">
        <v>1646</v>
      </c>
      <c r="V1603" t="s">
        <v>54</v>
      </c>
      <c r="W1603" s="2">
        <v>0</v>
      </c>
      <c r="X1603" s="2">
        <v>2922.5</v>
      </c>
      <c r="Y1603" s="2">
        <v>401.65</v>
      </c>
      <c r="Z1603" s="3">
        <v>-3324.15</v>
      </c>
      <c r="AA1603" s="2">
        <v>0</v>
      </c>
      <c r="AB1603" s="2">
        <v>0</v>
      </c>
    </row>
    <row r="1604" spans="1:28">
      <c r="A1604" s="5" t="str">
        <f t="shared" si="510"/>
        <v>420</v>
      </c>
      <c r="B1604" s="5" t="str">
        <f>VLOOKUP(A1604,Vlookups!O:P,2,FALSE)</f>
        <v>LOCAL</v>
      </c>
      <c r="C1604" s="5" t="str">
        <f t="shared" si="511"/>
        <v>E</v>
      </c>
      <c r="D1604" s="5" t="str">
        <f t="shared" si="512"/>
        <v>11</v>
      </c>
      <c r="E1604" s="5" t="str">
        <f t="shared" si="513"/>
        <v>63--</v>
      </c>
      <c r="F1604" s="5" t="str">
        <f>VLOOKUP(E1604,Vlookups!K:M,3,FALSE)</f>
        <v>Op Exp</v>
      </c>
      <c r="G1604" s="5" t="str">
        <f t="shared" si="524"/>
        <v>6399</v>
      </c>
      <c r="H1604" s="5" t="str">
        <f t="shared" si="525"/>
        <v>GENERAL SUPPLIES</v>
      </c>
      <c r="I1604" s="5" t="str">
        <f t="shared" si="526"/>
        <v>018</v>
      </c>
      <c r="J1604" s="5" t="str">
        <f>VLOOKUP(I1604,Vlookups!A:D,2,FALSE)</f>
        <v>KATY/WEST PARK HS</v>
      </c>
      <c r="K1604" s="5" t="str">
        <f>VLOOKUP(I1604,Vlookups!A:D,3,FALSE)</f>
        <v>KATY WESTPARK HS</v>
      </c>
      <c r="L1604" s="5" t="str">
        <f t="shared" si="527"/>
        <v>99</v>
      </c>
      <c r="M1604" s="5" t="str">
        <f t="shared" si="528"/>
        <v>705</v>
      </c>
      <c r="N1604" s="5" t="str">
        <f>VLOOKUP(M1604,Vlookups!G:I,2,FALSE)</f>
        <v>DEPUTY SUPERINTENDENT OF SL</v>
      </c>
      <c r="O1604" s="5" t="str">
        <f>VLOOKUP(M1604,Vlookups!G:I,3,FALSE)</f>
        <v>DSSL</v>
      </c>
      <c r="P1604" s="6">
        <f t="shared" si="529"/>
        <v>0</v>
      </c>
      <c r="Q1604" s="6">
        <f t="shared" si="530"/>
        <v>1863.75</v>
      </c>
      <c r="R1604" s="6">
        <f t="shared" si="531"/>
        <v>0</v>
      </c>
      <c r="S1604" s="6">
        <f t="shared" si="532"/>
        <v>0</v>
      </c>
      <c r="T1604" s="6">
        <f t="shared" si="533"/>
        <v>0</v>
      </c>
      <c r="U1604" t="s">
        <v>1647</v>
      </c>
      <c r="V1604" t="s">
        <v>54</v>
      </c>
      <c r="W1604" s="2">
        <v>0</v>
      </c>
      <c r="X1604" s="2">
        <v>1863.75</v>
      </c>
      <c r="Y1604" s="2">
        <v>0</v>
      </c>
      <c r="Z1604" s="3">
        <v>-1863.75</v>
      </c>
      <c r="AA1604" s="2">
        <v>0</v>
      </c>
      <c r="AB1604" s="2">
        <v>0</v>
      </c>
    </row>
    <row r="1605" spans="1:28">
      <c r="A1605" s="5" t="str">
        <f t="shared" si="510"/>
        <v>420</v>
      </c>
      <c r="B1605" s="5" t="str">
        <f>VLOOKUP(A1605,Vlookups!O:P,2,FALSE)</f>
        <v>LOCAL</v>
      </c>
      <c r="C1605" s="5" t="str">
        <f t="shared" si="511"/>
        <v>E</v>
      </c>
      <c r="D1605" s="5" t="str">
        <f t="shared" si="512"/>
        <v>11</v>
      </c>
      <c r="E1605" s="5" t="str">
        <f t="shared" si="513"/>
        <v>63--</v>
      </c>
      <c r="F1605" s="5" t="str">
        <f>VLOOKUP(E1605,Vlookups!K:M,3,FALSE)</f>
        <v>Op Exp</v>
      </c>
      <c r="G1605" s="5" t="str">
        <f t="shared" si="524"/>
        <v>6399</v>
      </c>
      <c r="H1605" s="5" t="str">
        <f t="shared" si="525"/>
        <v>GENERAL SUPPLIES</v>
      </c>
      <c r="I1605" s="5" t="str">
        <f t="shared" si="526"/>
        <v>032</v>
      </c>
      <c r="J1605" s="5" t="str">
        <f>VLOOKUP(I1605,Vlookups!A:D,2,FALSE)</f>
        <v>LANCASTER HS</v>
      </c>
      <c r="K1605" s="5" t="str">
        <f>VLOOKUP(I1605,Vlookups!A:D,3,FALSE)</f>
        <v>LANCASTER HS</v>
      </c>
      <c r="L1605" s="5" t="str">
        <f t="shared" si="527"/>
        <v>99</v>
      </c>
      <c r="M1605" s="5" t="str">
        <f t="shared" si="528"/>
        <v>705</v>
      </c>
      <c r="N1605" s="5" t="str">
        <f>VLOOKUP(M1605,Vlookups!G:I,2,FALSE)</f>
        <v>DEPUTY SUPERINTENDENT OF SL</v>
      </c>
      <c r="O1605" s="5" t="str">
        <f>VLOOKUP(M1605,Vlookups!G:I,3,FALSE)</f>
        <v>DSSL</v>
      </c>
      <c r="P1605" s="6">
        <f t="shared" si="529"/>
        <v>0</v>
      </c>
      <c r="Q1605" s="6">
        <f t="shared" si="530"/>
        <v>1122</v>
      </c>
      <c r="R1605" s="6">
        <f t="shared" si="531"/>
        <v>0</v>
      </c>
      <c r="S1605" s="6">
        <f t="shared" si="532"/>
        <v>0</v>
      </c>
      <c r="T1605" s="6">
        <f t="shared" si="533"/>
        <v>0</v>
      </c>
      <c r="U1605" t="s">
        <v>1648</v>
      </c>
      <c r="V1605" t="s">
        <v>54</v>
      </c>
      <c r="W1605" s="2">
        <v>0</v>
      </c>
      <c r="X1605" s="2">
        <v>1122</v>
      </c>
      <c r="Y1605" s="2">
        <v>0</v>
      </c>
      <c r="Z1605" s="3">
        <v>-1122</v>
      </c>
      <c r="AA1605" s="2">
        <v>0</v>
      </c>
      <c r="AB1605" s="2">
        <v>0</v>
      </c>
    </row>
    <row r="1606" spans="1:28">
      <c r="A1606" s="5" t="str">
        <f t="shared" si="510"/>
        <v>420</v>
      </c>
      <c r="B1606" s="5" t="str">
        <f>VLOOKUP(A1606,Vlookups!O:P,2,FALSE)</f>
        <v>LOCAL</v>
      </c>
      <c r="C1606" s="5" t="str">
        <f t="shared" si="511"/>
        <v>E</v>
      </c>
      <c r="D1606" s="5" t="str">
        <f t="shared" si="512"/>
        <v>11</v>
      </c>
      <c r="E1606" s="5" t="str">
        <f t="shared" si="513"/>
        <v>63--</v>
      </c>
      <c r="F1606" s="5" t="str">
        <f>VLOOKUP(E1606,Vlookups!K:M,3,FALSE)</f>
        <v>Op Exp</v>
      </c>
      <c r="G1606" s="5" t="str">
        <f t="shared" si="524"/>
        <v>6399</v>
      </c>
      <c r="H1606" s="5" t="str">
        <f t="shared" si="525"/>
        <v>GENERAL SUPPLIES</v>
      </c>
      <c r="I1606" s="5" t="str">
        <f t="shared" si="526"/>
        <v>746</v>
      </c>
      <c r="J1606" s="5" t="str">
        <f>VLOOKUP(I1606,Vlookups!A:D,2,FALSE)</f>
        <v>AREA OFFICE DALLAS</v>
      </c>
      <c r="K1606" s="5" t="str">
        <f>VLOOKUP(I1606,Vlookups!A:D,3,FALSE)</f>
        <v>AREA OFFICE DALLAS</v>
      </c>
      <c r="L1606" s="5" t="str">
        <f t="shared" si="527"/>
        <v>99</v>
      </c>
      <c r="M1606" s="5" t="str">
        <f t="shared" si="528"/>
        <v>705</v>
      </c>
      <c r="N1606" s="5" t="str">
        <f>VLOOKUP(M1606,Vlookups!G:I,2,FALSE)</f>
        <v>DEPUTY SUPERINTENDENT OF SL</v>
      </c>
      <c r="O1606" s="5" t="str">
        <f>VLOOKUP(M1606,Vlookups!G:I,3,FALSE)</f>
        <v>DSSL</v>
      </c>
      <c r="P1606" s="6">
        <f t="shared" si="529"/>
        <v>5000</v>
      </c>
      <c r="Q1606" s="6">
        <f t="shared" si="530"/>
        <v>1956.25</v>
      </c>
      <c r="R1606" s="6">
        <f t="shared" si="531"/>
        <v>0</v>
      </c>
      <c r="S1606" s="6">
        <f t="shared" si="532"/>
        <v>0</v>
      </c>
      <c r="T1606" s="6">
        <f t="shared" si="533"/>
        <v>-5000</v>
      </c>
      <c r="U1606" t="s">
        <v>1649</v>
      </c>
      <c r="V1606" t="s">
        <v>54</v>
      </c>
      <c r="W1606" s="2">
        <v>5000</v>
      </c>
      <c r="X1606" s="2">
        <v>1956.25</v>
      </c>
      <c r="Y1606" s="2">
        <v>0</v>
      </c>
      <c r="Z1606" s="2">
        <v>3043.75</v>
      </c>
      <c r="AA1606" s="2">
        <v>0</v>
      </c>
      <c r="AB1606" s="3">
        <v>-5000</v>
      </c>
    </row>
    <row r="1607" spans="1:28">
      <c r="A1607" s="5" t="str">
        <f t="shared" si="510"/>
        <v>420</v>
      </c>
      <c r="B1607" s="5" t="str">
        <f>VLOOKUP(A1607,Vlookups!O:P,2,FALSE)</f>
        <v>LOCAL</v>
      </c>
      <c r="C1607" s="5" t="str">
        <f t="shared" si="511"/>
        <v>E</v>
      </c>
      <c r="D1607" s="5" t="str">
        <f t="shared" si="512"/>
        <v>11</v>
      </c>
      <c r="E1607" s="5" t="str">
        <f t="shared" si="513"/>
        <v>63--</v>
      </c>
      <c r="F1607" s="5" t="str">
        <f>VLOOKUP(E1607,Vlookups!K:M,3,FALSE)</f>
        <v>Op Exp</v>
      </c>
      <c r="G1607" s="5" t="str">
        <f t="shared" si="524"/>
        <v>6399</v>
      </c>
      <c r="H1607" s="5" t="str">
        <f t="shared" si="525"/>
        <v>GENERAL SUPPLIES</v>
      </c>
      <c r="I1607" s="5" t="str">
        <f t="shared" si="526"/>
        <v>747</v>
      </c>
      <c r="J1607" s="5" t="str">
        <f>VLOOKUP(I1607,Vlookups!A:D,2,FALSE)</f>
        <v>AREA OFFICE TARRANT</v>
      </c>
      <c r="K1607" s="5" t="str">
        <f>VLOOKUP(I1607,Vlookups!A:D,3,FALSE)</f>
        <v>AREA OFFICE TARRANT</v>
      </c>
      <c r="L1607" s="5" t="str">
        <f t="shared" si="527"/>
        <v>99</v>
      </c>
      <c r="M1607" s="5" t="str">
        <f t="shared" si="528"/>
        <v>705</v>
      </c>
      <c r="N1607" s="5" t="str">
        <f>VLOOKUP(M1607,Vlookups!G:I,2,FALSE)</f>
        <v>DEPUTY SUPERINTENDENT OF SL</v>
      </c>
      <c r="O1607" s="5" t="str">
        <f>VLOOKUP(M1607,Vlookups!G:I,3,FALSE)</f>
        <v>DSSL</v>
      </c>
      <c r="P1607" s="6">
        <f t="shared" si="529"/>
        <v>5000</v>
      </c>
      <c r="Q1607" s="6">
        <f t="shared" si="530"/>
        <v>0</v>
      </c>
      <c r="R1607" s="6">
        <f t="shared" si="531"/>
        <v>0</v>
      </c>
      <c r="S1607" s="6">
        <f t="shared" si="532"/>
        <v>3000</v>
      </c>
      <c r="T1607" s="6">
        <f t="shared" si="533"/>
        <v>-2000</v>
      </c>
      <c r="U1607" t="s">
        <v>1650</v>
      </c>
      <c r="V1607" t="s">
        <v>54</v>
      </c>
      <c r="W1607" s="2">
        <v>5000</v>
      </c>
      <c r="X1607" s="2">
        <v>0</v>
      </c>
      <c r="Y1607" s="2">
        <v>0</v>
      </c>
      <c r="Z1607" s="2">
        <v>5000</v>
      </c>
      <c r="AA1607" s="2">
        <v>3000</v>
      </c>
      <c r="AB1607" s="3">
        <v>-2000</v>
      </c>
    </row>
    <row r="1608" spans="1:28">
      <c r="A1608" s="5" t="str">
        <f t="shared" si="510"/>
        <v>420</v>
      </c>
      <c r="B1608" s="5" t="str">
        <f>VLOOKUP(A1608,Vlookups!O:P,2,FALSE)</f>
        <v>LOCAL</v>
      </c>
      <c r="C1608" s="5" t="str">
        <f t="shared" si="511"/>
        <v>E</v>
      </c>
      <c r="D1608" s="5" t="str">
        <f t="shared" si="512"/>
        <v>11</v>
      </c>
      <c r="E1608" s="5" t="str">
        <f t="shared" si="513"/>
        <v>63--</v>
      </c>
      <c r="F1608" s="5" t="str">
        <f>VLOOKUP(E1608,Vlookups!K:M,3,FALSE)</f>
        <v>Op Exp</v>
      </c>
      <c r="G1608" s="5" t="str">
        <f t="shared" si="524"/>
        <v>6399</v>
      </c>
      <c r="H1608" s="5" t="str">
        <f t="shared" si="525"/>
        <v>GENERAL SUPPLIES</v>
      </c>
      <c r="I1608" s="5" t="str">
        <f t="shared" si="526"/>
        <v>748</v>
      </c>
      <c r="J1608" s="5" t="str">
        <f>VLOOKUP(I1608,Vlookups!A:D,2,FALSE)</f>
        <v>AREA OFFICE HOUSTON</v>
      </c>
      <c r="K1608" s="5" t="str">
        <f>VLOOKUP(I1608,Vlookups!A:D,3,FALSE)</f>
        <v>AREA OFFICE HOUSTON</v>
      </c>
      <c r="L1608" s="5" t="str">
        <f t="shared" si="527"/>
        <v>99</v>
      </c>
      <c r="M1608" s="5" t="str">
        <f t="shared" si="528"/>
        <v>705</v>
      </c>
      <c r="N1608" s="5" t="str">
        <f>VLOOKUP(M1608,Vlookups!G:I,2,FALSE)</f>
        <v>DEPUTY SUPERINTENDENT OF SL</v>
      </c>
      <c r="O1608" s="5" t="str">
        <f>VLOOKUP(M1608,Vlookups!G:I,3,FALSE)</f>
        <v>DSSL</v>
      </c>
      <c r="P1608" s="6">
        <f t="shared" si="529"/>
        <v>7000</v>
      </c>
      <c r="Q1608" s="6">
        <f t="shared" si="530"/>
        <v>0</v>
      </c>
      <c r="R1608" s="6">
        <f t="shared" si="531"/>
        <v>15000</v>
      </c>
      <c r="S1608" s="6">
        <f t="shared" si="532"/>
        <v>10000</v>
      </c>
      <c r="T1608" s="6">
        <f t="shared" si="533"/>
        <v>3000</v>
      </c>
      <c r="U1608" t="s">
        <v>1651</v>
      </c>
      <c r="V1608" t="s">
        <v>54</v>
      </c>
      <c r="W1608" s="2">
        <v>7000</v>
      </c>
      <c r="X1608" s="2">
        <v>0</v>
      </c>
      <c r="Y1608" s="2">
        <v>15000</v>
      </c>
      <c r="Z1608" s="3">
        <v>-8000</v>
      </c>
      <c r="AA1608" s="2">
        <v>10000</v>
      </c>
      <c r="AB1608" s="2">
        <v>3000</v>
      </c>
    </row>
    <row r="1609" spans="1:28">
      <c r="A1609" s="5" t="str">
        <f t="shared" ref="A1609:A1640" si="534">LEFT(U1609,3)</f>
        <v>420</v>
      </c>
      <c r="B1609" s="5" t="str">
        <f>VLOOKUP(A1609,Vlookups!O:P,2,FALSE)</f>
        <v>LOCAL</v>
      </c>
      <c r="C1609" s="5" t="str">
        <f t="shared" ref="C1609:C1640" si="535">RIGHT(LEFT(U1609,5),1)</f>
        <v>E</v>
      </c>
      <c r="D1609" s="5" t="str">
        <f t="shared" ref="D1609:D1640" si="536">RIGHT(LEFT(U1609,8),2)</f>
        <v>11</v>
      </c>
      <c r="E1609" s="5" t="str">
        <f t="shared" ref="E1609:E1640" si="537">CONCATENATE(LEFT(G1609,2),"--")</f>
        <v>64--</v>
      </c>
      <c r="F1609" s="5" t="str">
        <f>VLOOKUP(E1609,Vlookups!K:M,3,FALSE)</f>
        <v>Op Exp</v>
      </c>
      <c r="G1609" s="5" t="str">
        <f t="shared" si="524"/>
        <v>6412</v>
      </c>
      <c r="H1609" s="5" t="str">
        <f t="shared" si="525"/>
        <v>TRAVEL-STUDENTS</v>
      </c>
      <c r="I1609" s="5" t="str">
        <f t="shared" si="526"/>
        <v>003</v>
      </c>
      <c r="J1609" s="5" t="str">
        <f>VLOOKUP(I1609,Vlookups!A:D,2,FALSE)</f>
        <v>GARLAND HIGH SCHOOL</v>
      </c>
      <c r="K1609" s="5" t="str">
        <f>VLOOKUP(I1609,Vlookups!A:D,3,FALSE)</f>
        <v>GARLAND HS</v>
      </c>
      <c r="L1609" s="5" t="str">
        <f t="shared" si="527"/>
        <v>22</v>
      </c>
      <c r="M1609" s="5" t="str">
        <f t="shared" si="528"/>
        <v>850</v>
      </c>
      <c r="N1609" s="5" t="str">
        <f>VLOOKUP(M1609,Vlookups!G:I,2,FALSE)</f>
        <v>DEPUTY SUPT ACADEMICS/STU SERV</v>
      </c>
      <c r="O1609" s="5" t="str">
        <f>VLOOKUP(M1609,Vlookups!G:I,3,FALSE)</f>
        <v>DSASS</v>
      </c>
      <c r="P1609" s="6">
        <f t="shared" si="529"/>
        <v>0</v>
      </c>
      <c r="Q1609" s="6">
        <f t="shared" si="530"/>
        <v>175</v>
      </c>
      <c r="R1609" s="6">
        <f t="shared" si="531"/>
        <v>0</v>
      </c>
      <c r="S1609" s="6">
        <f t="shared" si="532"/>
        <v>0</v>
      </c>
      <c r="T1609" s="6">
        <f t="shared" si="533"/>
        <v>0</v>
      </c>
      <c r="U1609" t="s">
        <v>1652</v>
      </c>
      <c r="V1609" t="s">
        <v>439</v>
      </c>
      <c r="W1609" s="2">
        <v>0</v>
      </c>
      <c r="X1609" s="2">
        <v>175</v>
      </c>
      <c r="Y1609" s="2">
        <v>0</v>
      </c>
      <c r="Z1609" s="3">
        <v>-175</v>
      </c>
      <c r="AA1609" s="2">
        <v>0</v>
      </c>
      <c r="AB1609" s="2">
        <v>0</v>
      </c>
    </row>
    <row r="1610" spans="1:28">
      <c r="A1610" s="5" t="str">
        <f t="shared" si="534"/>
        <v>420</v>
      </c>
      <c r="B1610" s="5" t="str">
        <f>VLOOKUP(A1610,Vlookups!O:P,2,FALSE)</f>
        <v>LOCAL</v>
      </c>
      <c r="C1610" s="5" t="str">
        <f t="shared" si="535"/>
        <v>E</v>
      </c>
      <c r="D1610" s="5" t="str">
        <f t="shared" si="536"/>
        <v>11</v>
      </c>
      <c r="E1610" s="5" t="str">
        <f t="shared" si="537"/>
        <v>64--</v>
      </c>
      <c r="F1610" s="5" t="str">
        <f>VLOOKUP(E1610,Vlookups!K:M,3,FALSE)</f>
        <v>Op Exp</v>
      </c>
      <c r="G1610" s="5" t="str">
        <f t="shared" ref="G1610:G1658" si="538">MID(U1610,10,4)</f>
        <v>6412</v>
      </c>
      <c r="H1610" s="5" t="str">
        <f t="shared" ref="H1610:H1658" si="539">V1610</f>
        <v>TRAVEL-STUDENTS</v>
      </c>
      <c r="I1610" s="5" t="str">
        <f t="shared" ref="I1610:I1658" si="540">LEFT(RIGHT(U1610,12),3)</f>
        <v>009</v>
      </c>
      <c r="J1610" s="5" t="str">
        <f>VLOOKUP(I1610,Vlookups!A:D,2,FALSE)</f>
        <v>KELLER HIGH SCHOOL</v>
      </c>
      <c r="K1610" s="5" t="str">
        <f>VLOOKUP(I1610,Vlookups!A:D,3,FALSE)</f>
        <v>KELLER HS</v>
      </c>
      <c r="L1610" s="5" t="str">
        <f t="shared" ref="L1610:L1658" si="541">LEFT(RIGHT(U1610,6),2)</f>
        <v>22</v>
      </c>
      <c r="M1610" s="5" t="str">
        <f t="shared" ref="M1610:M1658" si="542">RIGHT(U1610,3)</f>
        <v>850</v>
      </c>
      <c r="N1610" s="5" t="str">
        <f>VLOOKUP(M1610,Vlookups!G:I,2,FALSE)</f>
        <v>DEPUTY SUPT ACADEMICS/STU SERV</v>
      </c>
      <c r="O1610" s="5" t="str">
        <f>VLOOKUP(M1610,Vlookups!G:I,3,FALSE)</f>
        <v>DSASS</v>
      </c>
      <c r="P1610" s="6">
        <f t="shared" ref="P1610:P1658" si="543">W1610</f>
        <v>1008.6</v>
      </c>
      <c r="Q1610" s="6">
        <f t="shared" ref="Q1610:Q1658" si="544">X1610</f>
        <v>504.3</v>
      </c>
      <c r="R1610" s="6">
        <f t="shared" ref="R1610:R1658" si="545">Y1610</f>
        <v>504.3</v>
      </c>
      <c r="S1610" s="6">
        <f t="shared" ref="S1610:S1658" si="546">AA1610</f>
        <v>0</v>
      </c>
      <c r="T1610" s="6">
        <f t="shared" ref="T1610:T1658" si="547">AB1610</f>
        <v>-1008.6</v>
      </c>
      <c r="U1610" t="s">
        <v>1653</v>
      </c>
      <c r="V1610" t="s">
        <v>439</v>
      </c>
      <c r="W1610" s="2">
        <v>1008.6</v>
      </c>
      <c r="X1610" s="2">
        <v>504.3</v>
      </c>
      <c r="Y1610" s="2">
        <v>504.3</v>
      </c>
      <c r="Z1610" s="2">
        <v>0</v>
      </c>
      <c r="AA1610" s="2">
        <v>0</v>
      </c>
      <c r="AB1610" s="3">
        <v>-1008.6</v>
      </c>
    </row>
    <row r="1611" spans="1:28">
      <c r="A1611" s="5" t="str">
        <f t="shared" si="534"/>
        <v>420</v>
      </c>
      <c r="B1611" s="5" t="str">
        <f>VLOOKUP(A1611,Vlookups!O:P,2,FALSE)</f>
        <v>LOCAL</v>
      </c>
      <c r="C1611" s="5" t="str">
        <f t="shared" si="535"/>
        <v>E</v>
      </c>
      <c r="D1611" s="5" t="str">
        <f t="shared" si="536"/>
        <v>11</v>
      </c>
      <c r="E1611" s="5" t="str">
        <f t="shared" si="537"/>
        <v>64--</v>
      </c>
      <c r="F1611" s="5" t="str">
        <f>VLOOKUP(E1611,Vlookups!K:M,3,FALSE)</f>
        <v>Op Exp</v>
      </c>
      <c r="G1611" s="5" t="str">
        <f t="shared" si="538"/>
        <v>6412</v>
      </c>
      <c r="H1611" s="5" t="str">
        <f t="shared" si="539"/>
        <v>TRAVEL-STUDENTS</v>
      </c>
      <c r="I1611" s="5" t="str">
        <f t="shared" si="540"/>
        <v>018</v>
      </c>
      <c r="J1611" s="5" t="str">
        <f>VLOOKUP(I1611,Vlookups!A:D,2,FALSE)</f>
        <v>KATY/WEST PARK HS</v>
      </c>
      <c r="K1611" s="5" t="str">
        <f>VLOOKUP(I1611,Vlookups!A:D,3,FALSE)</f>
        <v>KATY WESTPARK HS</v>
      </c>
      <c r="L1611" s="5" t="str">
        <f t="shared" si="541"/>
        <v>11</v>
      </c>
      <c r="M1611" s="5" t="str">
        <f t="shared" si="542"/>
        <v>858</v>
      </c>
      <c r="N1611" s="5" t="str">
        <f>VLOOKUP(M1611,Vlookups!G:I,2,FALSE)</f>
        <v>FINE ARTS</v>
      </c>
      <c r="O1611" s="5" t="str">
        <f>VLOOKUP(M1611,Vlookups!G:I,3,FALSE)</f>
        <v>DSASS</v>
      </c>
      <c r="P1611" s="6">
        <f t="shared" si="543"/>
        <v>264</v>
      </c>
      <c r="Q1611" s="6">
        <f t="shared" si="544"/>
        <v>0</v>
      </c>
      <c r="R1611" s="6">
        <f t="shared" si="545"/>
        <v>264</v>
      </c>
      <c r="S1611" s="6">
        <f t="shared" si="546"/>
        <v>0</v>
      </c>
      <c r="T1611" s="6">
        <f t="shared" si="547"/>
        <v>-264</v>
      </c>
      <c r="U1611" t="s">
        <v>1654</v>
      </c>
      <c r="V1611" t="s">
        <v>439</v>
      </c>
      <c r="W1611" s="2">
        <v>264</v>
      </c>
      <c r="X1611" s="2">
        <v>0</v>
      </c>
      <c r="Y1611" s="2">
        <v>264</v>
      </c>
      <c r="Z1611" s="2">
        <v>0</v>
      </c>
      <c r="AA1611" s="2">
        <v>0</v>
      </c>
      <c r="AB1611" s="3">
        <v>-264</v>
      </c>
    </row>
    <row r="1612" spans="1:28">
      <c r="A1612" s="5" t="str">
        <f t="shared" si="534"/>
        <v>420</v>
      </c>
      <c r="B1612" s="5" t="str">
        <f>VLOOKUP(A1612,Vlookups!O:P,2,FALSE)</f>
        <v>LOCAL</v>
      </c>
      <c r="C1612" s="5" t="str">
        <f t="shared" si="535"/>
        <v>E</v>
      </c>
      <c r="D1612" s="5" t="str">
        <f t="shared" si="536"/>
        <v>11</v>
      </c>
      <c r="E1612" s="5" t="str">
        <f t="shared" si="537"/>
        <v>64--</v>
      </c>
      <c r="F1612" s="5" t="str">
        <f>VLOOKUP(E1612,Vlookups!K:M,3,FALSE)</f>
        <v>Op Exp</v>
      </c>
      <c r="G1612" s="5" t="str">
        <f t="shared" si="538"/>
        <v>6412</v>
      </c>
      <c r="H1612" s="5" t="str">
        <f t="shared" si="539"/>
        <v>TRAVEL-STUDENTS</v>
      </c>
      <c r="I1612" s="5" t="str">
        <f t="shared" si="540"/>
        <v>018</v>
      </c>
      <c r="J1612" s="5" t="str">
        <f>VLOOKUP(I1612,Vlookups!A:D,2,FALSE)</f>
        <v>KATY/WEST PARK HS</v>
      </c>
      <c r="K1612" s="5" t="str">
        <f>VLOOKUP(I1612,Vlookups!A:D,3,FALSE)</f>
        <v>KATY WESTPARK HS</v>
      </c>
      <c r="L1612" s="5" t="str">
        <f t="shared" si="541"/>
        <v>22</v>
      </c>
      <c r="M1612" s="5" t="str">
        <f t="shared" si="542"/>
        <v>850</v>
      </c>
      <c r="N1612" s="5" t="str">
        <f>VLOOKUP(M1612,Vlookups!G:I,2,FALSE)</f>
        <v>DEPUTY SUPT ACADEMICS/STU SERV</v>
      </c>
      <c r="O1612" s="5" t="str">
        <f>VLOOKUP(M1612,Vlookups!G:I,3,FALSE)</f>
        <v>DSASS</v>
      </c>
      <c r="P1612" s="6">
        <f t="shared" si="543"/>
        <v>0</v>
      </c>
      <c r="Q1612" s="6">
        <f t="shared" si="544"/>
        <v>201</v>
      </c>
      <c r="R1612" s="6">
        <f t="shared" si="545"/>
        <v>0</v>
      </c>
      <c r="S1612" s="6">
        <f t="shared" si="546"/>
        <v>0</v>
      </c>
      <c r="T1612" s="6">
        <f t="shared" si="547"/>
        <v>0</v>
      </c>
      <c r="U1612" t="s">
        <v>1655</v>
      </c>
      <c r="V1612" t="s">
        <v>439</v>
      </c>
      <c r="W1612" s="2">
        <v>0</v>
      </c>
      <c r="X1612" s="2">
        <v>201</v>
      </c>
      <c r="Y1612" s="2">
        <v>0</v>
      </c>
      <c r="Z1612" s="3">
        <v>-201</v>
      </c>
      <c r="AA1612" s="2">
        <v>0</v>
      </c>
      <c r="AB1612" s="2">
        <v>0</v>
      </c>
    </row>
    <row r="1613" spans="1:28">
      <c r="A1613" s="5" t="str">
        <f t="shared" si="534"/>
        <v>420</v>
      </c>
      <c r="B1613" s="5" t="str">
        <f>VLOOKUP(A1613,Vlookups!O:P,2,FALSE)</f>
        <v>LOCAL</v>
      </c>
      <c r="C1613" s="5" t="str">
        <f t="shared" si="535"/>
        <v>E</v>
      </c>
      <c r="D1613" s="5" t="str">
        <f t="shared" si="536"/>
        <v>11</v>
      </c>
      <c r="E1613" s="5" t="str">
        <f t="shared" si="537"/>
        <v>64--</v>
      </c>
      <c r="F1613" s="5" t="str">
        <f>VLOOKUP(E1613,Vlookups!K:M,3,FALSE)</f>
        <v>Op Exp</v>
      </c>
      <c r="G1613" s="5" t="str">
        <f t="shared" si="538"/>
        <v>6412</v>
      </c>
      <c r="H1613" s="5" t="str">
        <f t="shared" si="539"/>
        <v>TRAVEL-STUDENTS</v>
      </c>
      <c r="I1613" s="5" t="str">
        <f t="shared" si="540"/>
        <v>749</v>
      </c>
      <c r="J1613" s="5" t="str">
        <f>VLOOKUP(I1613,Vlookups!A:D,2,FALSE)</f>
        <v>CHARTER HQ/WAREHOUSE</v>
      </c>
      <c r="K1613" s="5" t="str">
        <f>VLOOKUP(I1613,Vlookups!A:D,3,FALSE)</f>
        <v>CHARTER HQ/WAREHOUSE</v>
      </c>
      <c r="L1613" s="5" t="str">
        <f t="shared" si="541"/>
        <v>99</v>
      </c>
      <c r="M1613" s="5" t="str">
        <f t="shared" si="542"/>
        <v>705</v>
      </c>
      <c r="N1613" s="5" t="str">
        <f>VLOOKUP(M1613,Vlookups!G:I,2,FALSE)</f>
        <v>DEPUTY SUPERINTENDENT OF SL</v>
      </c>
      <c r="O1613" s="5" t="str">
        <f>VLOOKUP(M1613,Vlookups!G:I,3,FALSE)</f>
        <v>DSSL</v>
      </c>
      <c r="P1613" s="6">
        <f t="shared" si="543"/>
        <v>0</v>
      </c>
      <c r="Q1613" s="6">
        <f t="shared" si="544"/>
        <v>5000</v>
      </c>
      <c r="R1613" s="6">
        <f t="shared" si="545"/>
        <v>0</v>
      </c>
      <c r="S1613" s="6">
        <f t="shared" si="546"/>
        <v>0</v>
      </c>
      <c r="T1613" s="6">
        <f t="shared" si="547"/>
        <v>0</v>
      </c>
      <c r="U1613" t="s">
        <v>1656</v>
      </c>
      <c r="V1613" t="s">
        <v>439</v>
      </c>
      <c r="W1613" s="2">
        <v>0</v>
      </c>
      <c r="X1613" s="2">
        <v>5000</v>
      </c>
      <c r="Y1613" s="2">
        <v>0</v>
      </c>
      <c r="Z1613" s="3">
        <v>-5000</v>
      </c>
      <c r="AA1613" s="2">
        <v>0</v>
      </c>
      <c r="AB1613" s="2">
        <v>0</v>
      </c>
    </row>
    <row r="1614" spans="1:28">
      <c r="A1614" s="5" t="str">
        <f t="shared" si="534"/>
        <v>420</v>
      </c>
      <c r="B1614" s="5" t="str">
        <f>VLOOKUP(A1614,Vlookups!O:P,2,FALSE)</f>
        <v>LOCAL</v>
      </c>
      <c r="C1614" s="5" t="str">
        <f t="shared" si="535"/>
        <v>E</v>
      </c>
      <c r="D1614" s="5" t="str">
        <f t="shared" si="536"/>
        <v>11</v>
      </c>
      <c r="E1614" s="5" t="str">
        <f t="shared" si="537"/>
        <v>64--</v>
      </c>
      <c r="F1614" s="5" t="str">
        <f>VLOOKUP(E1614,Vlookups!K:M,3,FALSE)</f>
        <v>Op Exp</v>
      </c>
      <c r="G1614" s="5" t="str">
        <f t="shared" si="538"/>
        <v>6412</v>
      </c>
      <c r="H1614" s="5" t="str">
        <f t="shared" si="539"/>
        <v>TRAVEL-STUDENTS</v>
      </c>
      <c r="I1614" s="5" t="str">
        <f t="shared" si="540"/>
        <v>999</v>
      </c>
      <c r="J1614" s="5" t="str">
        <f>VLOOKUP(I1614,Vlookups!A:D,2,FALSE)</f>
        <v>CHARTER WIDE</v>
      </c>
      <c r="K1614" s="5" t="str">
        <f>VLOOKUP(I1614,Vlookups!A:D,3,FALSE)</f>
        <v>CHARTER WIDE</v>
      </c>
      <c r="L1614" s="5" t="str">
        <f t="shared" si="541"/>
        <v>22</v>
      </c>
      <c r="M1614" s="5" t="str">
        <f t="shared" si="542"/>
        <v>875</v>
      </c>
      <c r="N1614" s="5" t="str">
        <f>VLOOKUP(M1614,Vlookups!G:I,2,FALSE)</f>
        <v>STUDENT LEADERSHIP DEVELOPMENT</v>
      </c>
      <c r="O1614" s="5" t="str">
        <f>VLOOKUP(M1614,Vlookups!G:I,3,FALSE)</f>
        <v>CSL</v>
      </c>
      <c r="P1614" s="6">
        <f t="shared" si="543"/>
        <v>0</v>
      </c>
      <c r="Q1614" s="6">
        <f t="shared" si="544"/>
        <v>0</v>
      </c>
      <c r="R1614" s="6">
        <f t="shared" si="545"/>
        <v>11179.38</v>
      </c>
      <c r="S1614" s="6">
        <f t="shared" si="546"/>
        <v>0</v>
      </c>
      <c r="T1614" s="6">
        <f t="shared" si="547"/>
        <v>0</v>
      </c>
      <c r="U1614" t="s">
        <v>1657</v>
      </c>
      <c r="V1614" t="s">
        <v>439</v>
      </c>
      <c r="W1614" s="2">
        <v>0</v>
      </c>
      <c r="X1614" s="2">
        <v>0</v>
      </c>
      <c r="Y1614" s="2">
        <v>11179.38</v>
      </c>
      <c r="Z1614" s="3">
        <v>-11179.38</v>
      </c>
      <c r="AA1614" s="2">
        <v>0</v>
      </c>
      <c r="AB1614" s="2">
        <v>0</v>
      </c>
    </row>
    <row r="1615" spans="1:28">
      <c r="A1615" s="5" t="str">
        <f t="shared" si="534"/>
        <v>420</v>
      </c>
      <c r="B1615" s="5" t="str">
        <f>VLOOKUP(A1615,Vlookups!O:P,2,FALSE)</f>
        <v>LOCAL</v>
      </c>
      <c r="C1615" s="5" t="str">
        <f t="shared" si="535"/>
        <v>E</v>
      </c>
      <c r="D1615" s="5" t="str">
        <f t="shared" si="536"/>
        <v>11</v>
      </c>
      <c r="E1615" s="5" t="str">
        <f t="shared" si="537"/>
        <v>64--</v>
      </c>
      <c r="F1615" s="5" t="str">
        <f>VLOOKUP(E1615,Vlookups!K:M,3,FALSE)</f>
        <v>Op Exp</v>
      </c>
      <c r="G1615" s="5" t="str">
        <f t="shared" si="538"/>
        <v>6412</v>
      </c>
      <c r="H1615" s="5" t="str">
        <f t="shared" si="539"/>
        <v>TRAVEL-STUDENTS</v>
      </c>
      <c r="I1615" s="5" t="str">
        <f t="shared" si="540"/>
        <v>999</v>
      </c>
      <c r="J1615" s="5" t="str">
        <f>VLOOKUP(I1615,Vlookups!A:D,2,FALSE)</f>
        <v>CHARTER WIDE</v>
      </c>
      <c r="K1615" s="5" t="str">
        <f>VLOOKUP(I1615,Vlookups!A:D,3,FALSE)</f>
        <v>CHARTER WIDE</v>
      </c>
      <c r="L1615" s="5" t="str">
        <f t="shared" si="541"/>
        <v>38</v>
      </c>
      <c r="M1615" s="5" t="str">
        <f t="shared" si="542"/>
        <v>875</v>
      </c>
      <c r="N1615" s="5" t="str">
        <f>VLOOKUP(M1615,Vlookups!G:I,2,FALSE)</f>
        <v>STUDENT LEADERSHIP DEVELOPMENT</v>
      </c>
      <c r="O1615" s="5" t="str">
        <f>VLOOKUP(M1615,Vlookups!G:I,3,FALSE)</f>
        <v>CSL</v>
      </c>
      <c r="P1615" s="6">
        <f t="shared" si="543"/>
        <v>0</v>
      </c>
      <c r="Q1615" s="6">
        <f t="shared" si="544"/>
        <v>0</v>
      </c>
      <c r="R1615" s="6">
        <f t="shared" si="545"/>
        <v>215209.02</v>
      </c>
      <c r="S1615" s="6">
        <f t="shared" si="546"/>
        <v>0</v>
      </c>
      <c r="T1615" s="6">
        <f t="shared" si="547"/>
        <v>0</v>
      </c>
      <c r="U1615" t="s">
        <v>1658</v>
      </c>
      <c r="V1615" t="s">
        <v>439</v>
      </c>
      <c r="W1615" s="2">
        <v>0</v>
      </c>
      <c r="X1615" s="2">
        <v>0</v>
      </c>
      <c r="Y1615" s="2">
        <v>215209.02</v>
      </c>
      <c r="Z1615" s="3">
        <v>-215209.02</v>
      </c>
      <c r="AA1615" s="2">
        <v>0</v>
      </c>
      <c r="AB1615" s="2">
        <v>0</v>
      </c>
    </row>
    <row r="1616" spans="1:28">
      <c r="A1616" s="5" t="str">
        <f t="shared" si="534"/>
        <v>420</v>
      </c>
      <c r="B1616" s="5" t="str">
        <f>VLOOKUP(A1616,Vlookups!O:P,2,FALSE)</f>
        <v>LOCAL</v>
      </c>
      <c r="C1616" s="5" t="str">
        <f t="shared" si="535"/>
        <v>E</v>
      </c>
      <c r="D1616" s="5" t="str">
        <f t="shared" si="536"/>
        <v>11</v>
      </c>
      <c r="E1616" s="5" t="str">
        <f t="shared" si="537"/>
        <v>64--</v>
      </c>
      <c r="F1616" s="5" t="str">
        <f>VLOOKUP(E1616,Vlookups!K:M,3,FALSE)</f>
        <v>Op Exp</v>
      </c>
      <c r="G1616" s="5" t="str">
        <f t="shared" si="538"/>
        <v>6412</v>
      </c>
      <c r="H1616" s="5" t="str">
        <f t="shared" si="539"/>
        <v>TRAVEL-STUDENTS</v>
      </c>
      <c r="I1616" s="5" t="str">
        <f t="shared" si="540"/>
        <v>999</v>
      </c>
      <c r="J1616" s="5" t="str">
        <f>VLOOKUP(I1616,Vlookups!A:D,2,FALSE)</f>
        <v>CHARTER WIDE</v>
      </c>
      <c r="K1616" s="5" t="str">
        <f>VLOOKUP(I1616,Vlookups!A:D,3,FALSE)</f>
        <v>CHARTER WIDE</v>
      </c>
      <c r="L1616" s="5" t="str">
        <f t="shared" si="541"/>
        <v>99</v>
      </c>
      <c r="M1616" s="5" t="str">
        <f t="shared" si="542"/>
        <v>875</v>
      </c>
      <c r="N1616" s="5" t="str">
        <f>VLOOKUP(M1616,Vlookups!G:I,2,FALSE)</f>
        <v>STUDENT LEADERSHIP DEVELOPMENT</v>
      </c>
      <c r="O1616" s="5" t="str">
        <f>VLOOKUP(M1616,Vlookups!G:I,3,FALSE)</f>
        <v>CSL</v>
      </c>
      <c r="P1616" s="6">
        <f t="shared" si="543"/>
        <v>251220</v>
      </c>
      <c r="Q1616" s="6">
        <f t="shared" si="544"/>
        <v>0</v>
      </c>
      <c r="R1616" s="6">
        <f t="shared" si="545"/>
        <v>0</v>
      </c>
      <c r="S1616" s="6">
        <f t="shared" si="546"/>
        <v>0</v>
      </c>
      <c r="T1616" s="6">
        <f t="shared" si="547"/>
        <v>-251220</v>
      </c>
      <c r="U1616" t="s">
        <v>1659</v>
      </c>
      <c r="V1616" t="s">
        <v>439</v>
      </c>
      <c r="W1616" s="2">
        <v>251220</v>
      </c>
      <c r="X1616" s="2">
        <v>0</v>
      </c>
      <c r="Y1616" s="2">
        <v>0</v>
      </c>
      <c r="Z1616" s="2">
        <v>251220</v>
      </c>
      <c r="AA1616" s="2">
        <v>0</v>
      </c>
      <c r="AB1616" s="3">
        <v>-251220</v>
      </c>
    </row>
    <row r="1617" spans="1:28">
      <c r="A1617" s="5" t="str">
        <f t="shared" si="534"/>
        <v>420</v>
      </c>
      <c r="B1617" s="5" t="str">
        <f>VLOOKUP(A1617,Vlookups!O:P,2,FALSE)</f>
        <v>LOCAL</v>
      </c>
      <c r="C1617" s="5" t="str">
        <f t="shared" si="535"/>
        <v>E</v>
      </c>
      <c r="D1617" s="5" t="str">
        <f t="shared" si="536"/>
        <v>11</v>
      </c>
      <c r="E1617" s="5" t="str">
        <f t="shared" si="537"/>
        <v>64--</v>
      </c>
      <c r="F1617" s="5" t="str">
        <f>VLOOKUP(E1617,Vlookups!K:M,3,FALSE)</f>
        <v>Op Exp</v>
      </c>
      <c r="G1617" s="5" t="str">
        <f t="shared" si="538"/>
        <v>6412</v>
      </c>
      <c r="H1617" s="5" t="str">
        <f t="shared" si="539"/>
        <v>TRAVEL-STUDENTS</v>
      </c>
      <c r="I1617" s="5" t="str">
        <f t="shared" si="540"/>
        <v>999</v>
      </c>
      <c r="J1617" s="5" t="str">
        <f>VLOOKUP(I1617,Vlookups!A:D,2,FALSE)</f>
        <v>CHARTER WIDE</v>
      </c>
      <c r="K1617" s="5" t="str">
        <f>VLOOKUP(I1617,Vlookups!A:D,3,FALSE)</f>
        <v>CHARTER WIDE</v>
      </c>
      <c r="L1617" s="5" t="str">
        <f t="shared" si="541"/>
        <v>22</v>
      </c>
      <c r="M1617" s="5" t="str">
        <f t="shared" si="542"/>
        <v>875</v>
      </c>
      <c r="N1617" s="5" t="str">
        <f>VLOOKUP(M1617,Vlookups!G:I,2,FALSE)</f>
        <v>STUDENT LEADERSHIP DEVELOPMENT</v>
      </c>
      <c r="O1617" s="5" t="str">
        <f>VLOOKUP(M1617,Vlookups!G:I,3,FALSE)</f>
        <v>CSL</v>
      </c>
      <c r="P1617" s="6">
        <f t="shared" si="543"/>
        <v>0</v>
      </c>
      <c r="Q1617" s="6">
        <f t="shared" si="544"/>
        <v>0</v>
      </c>
      <c r="R1617" s="6">
        <f t="shared" si="545"/>
        <v>0</v>
      </c>
      <c r="S1617" s="6">
        <f t="shared" si="546"/>
        <v>105000</v>
      </c>
      <c r="T1617" s="6">
        <f t="shared" si="547"/>
        <v>105000</v>
      </c>
      <c r="U1617" t="s">
        <v>1660</v>
      </c>
      <c r="V1617" t="s">
        <v>439</v>
      </c>
      <c r="W1617" s="2">
        <v>0</v>
      </c>
      <c r="X1617" s="2">
        <v>0</v>
      </c>
      <c r="Y1617" s="2">
        <v>0</v>
      </c>
      <c r="Z1617" s="2">
        <v>0</v>
      </c>
      <c r="AA1617" s="2">
        <v>105000</v>
      </c>
      <c r="AB1617" s="2">
        <v>105000</v>
      </c>
    </row>
    <row r="1618" spans="1:28">
      <c r="A1618" s="5" t="str">
        <f t="shared" si="534"/>
        <v>420</v>
      </c>
      <c r="B1618" s="5" t="str">
        <f>VLOOKUP(A1618,Vlookups!O:P,2,FALSE)</f>
        <v>LOCAL</v>
      </c>
      <c r="C1618" s="5" t="str">
        <f t="shared" si="535"/>
        <v>E</v>
      </c>
      <c r="D1618" s="5" t="str">
        <f t="shared" si="536"/>
        <v>11</v>
      </c>
      <c r="E1618" s="5" t="str">
        <f t="shared" si="537"/>
        <v>64--</v>
      </c>
      <c r="F1618" s="5" t="str">
        <f>VLOOKUP(E1618,Vlookups!K:M,3,FALSE)</f>
        <v>Op Exp</v>
      </c>
      <c r="G1618" s="5" t="str">
        <f t="shared" si="538"/>
        <v>6412</v>
      </c>
      <c r="H1618" s="5" t="str">
        <f t="shared" si="539"/>
        <v>TRAVEL-STUDENTS</v>
      </c>
      <c r="I1618" s="5" t="str">
        <f t="shared" si="540"/>
        <v>999</v>
      </c>
      <c r="J1618" s="5" t="str">
        <f>VLOOKUP(I1618,Vlookups!A:D,2,FALSE)</f>
        <v>CHARTER WIDE</v>
      </c>
      <c r="K1618" s="5" t="str">
        <f>VLOOKUP(I1618,Vlookups!A:D,3,FALSE)</f>
        <v>CHARTER WIDE</v>
      </c>
      <c r="L1618" s="5" t="str">
        <f t="shared" si="541"/>
        <v>22</v>
      </c>
      <c r="M1618" s="5" t="str">
        <f t="shared" si="542"/>
        <v>875</v>
      </c>
      <c r="N1618" s="5" t="str">
        <f>VLOOKUP(M1618,Vlookups!G:I,2,FALSE)</f>
        <v>STUDENT LEADERSHIP DEVELOPMENT</v>
      </c>
      <c r="O1618" s="5" t="str">
        <f>VLOOKUP(M1618,Vlookups!G:I,3,FALSE)</f>
        <v>CSL</v>
      </c>
      <c r="P1618" s="6">
        <f t="shared" si="543"/>
        <v>0</v>
      </c>
      <c r="Q1618" s="6">
        <f t="shared" si="544"/>
        <v>1177.5</v>
      </c>
      <c r="R1618" s="6">
        <f t="shared" si="545"/>
        <v>83293.87</v>
      </c>
      <c r="S1618" s="6">
        <f t="shared" si="546"/>
        <v>100600</v>
      </c>
      <c r="T1618" s="6">
        <f t="shared" si="547"/>
        <v>100600</v>
      </c>
      <c r="U1618" t="s">
        <v>1661</v>
      </c>
      <c r="V1618" t="s">
        <v>439</v>
      </c>
      <c r="W1618" s="2">
        <v>0</v>
      </c>
      <c r="X1618" s="2">
        <v>1177.5</v>
      </c>
      <c r="Y1618" s="2">
        <v>83293.87</v>
      </c>
      <c r="Z1618" s="3">
        <v>-84471.37</v>
      </c>
      <c r="AA1618" s="2">
        <v>100600</v>
      </c>
      <c r="AB1618" s="2">
        <v>100600</v>
      </c>
    </row>
    <row r="1619" spans="1:28">
      <c r="A1619" s="5" t="str">
        <f t="shared" si="534"/>
        <v>420</v>
      </c>
      <c r="B1619" s="5" t="str">
        <f>VLOOKUP(A1619,Vlookups!O:P,2,FALSE)</f>
        <v>LOCAL</v>
      </c>
      <c r="C1619" s="5" t="str">
        <f t="shared" si="535"/>
        <v>E</v>
      </c>
      <c r="D1619" s="5" t="str">
        <f t="shared" si="536"/>
        <v>11</v>
      </c>
      <c r="E1619" s="5" t="str">
        <f t="shared" si="537"/>
        <v>64--</v>
      </c>
      <c r="F1619" s="5" t="str">
        <f>VLOOKUP(E1619,Vlookups!K:M,3,FALSE)</f>
        <v>Op Exp</v>
      </c>
      <c r="G1619" s="5" t="str">
        <f t="shared" si="538"/>
        <v>6412</v>
      </c>
      <c r="H1619" s="5" t="str">
        <f t="shared" si="539"/>
        <v>TRAVEL-STUDENTS</v>
      </c>
      <c r="I1619" s="5" t="str">
        <f t="shared" si="540"/>
        <v>003</v>
      </c>
      <c r="J1619" s="5" t="str">
        <f>VLOOKUP(I1619,Vlookups!A:D,2,FALSE)</f>
        <v>GARLAND HIGH SCHOOL</v>
      </c>
      <c r="K1619" s="5" t="str">
        <f>VLOOKUP(I1619,Vlookups!A:D,3,FALSE)</f>
        <v>GARLAND HS</v>
      </c>
      <c r="L1619" s="5" t="str">
        <f t="shared" si="541"/>
        <v>99</v>
      </c>
      <c r="M1619" s="5" t="str">
        <f t="shared" si="542"/>
        <v>705</v>
      </c>
      <c r="N1619" s="5" t="str">
        <f>VLOOKUP(M1619,Vlookups!G:I,2,FALSE)</f>
        <v>DEPUTY SUPERINTENDENT OF SL</v>
      </c>
      <c r="O1619" s="5" t="str">
        <f>VLOOKUP(M1619,Vlookups!G:I,3,FALSE)</f>
        <v>DSSL</v>
      </c>
      <c r="P1619" s="6">
        <f t="shared" si="543"/>
        <v>0</v>
      </c>
      <c r="Q1619" s="6">
        <f t="shared" si="544"/>
        <v>466.7</v>
      </c>
      <c r="R1619" s="6">
        <f t="shared" si="545"/>
        <v>0</v>
      </c>
      <c r="S1619" s="6">
        <f t="shared" si="546"/>
        <v>0</v>
      </c>
      <c r="T1619" s="6">
        <f t="shared" si="547"/>
        <v>0</v>
      </c>
      <c r="U1619" t="s">
        <v>1662</v>
      </c>
      <c r="V1619" t="s">
        <v>439</v>
      </c>
      <c r="W1619" s="2">
        <v>0</v>
      </c>
      <c r="X1619" s="2">
        <v>466.7</v>
      </c>
      <c r="Y1619" s="2">
        <v>0</v>
      </c>
      <c r="Z1619" s="3">
        <v>-466.7</v>
      </c>
      <c r="AA1619" s="2">
        <v>0</v>
      </c>
      <c r="AB1619" s="2">
        <v>0</v>
      </c>
    </row>
    <row r="1620" spans="1:28">
      <c r="A1620" s="5" t="str">
        <f t="shared" si="534"/>
        <v>420</v>
      </c>
      <c r="B1620" s="5" t="str">
        <f>VLOOKUP(A1620,Vlookups!O:P,2,FALSE)</f>
        <v>LOCAL</v>
      </c>
      <c r="C1620" s="5" t="str">
        <f t="shared" si="535"/>
        <v>E</v>
      </c>
      <c r="D1620" s="5" t="str">
        <f t="shared" si="536"/>
        <v>11</v>
      </c>
      <c r="E1620" s="5" t="str">
        <f t="shared" si="537"/>
        <v>64--</v>
      </c>
      <c r="F1620" s="5" t="str">
        <f>VLOOKUP(E1620,Vlookups!K:M,3,FALSE)</f>
        <v>Op Exp</v>
      </c>
      <c r="G1620" s="5" t="str">
        <f t="shared" si="538"/>
        <v>6412</v>
      </c>
      <c r="H1620" s="5" t="str">
        <f t="shared" si="539"/>
        <v>TRAVEL-STUDENTS</v>
      </c>
      <c r="I1620" s="5" t="str">
        <f t="shared" si="540"/>
        <v>746</v>
      </c>
      <c r="J1620" s="5" t="str">
        <f>VLOOKUP(I1620,Vlookups!A:D,2,FALSE)</f>
        <v>AREA OFFICE DALLAS</v>
      </c>
      <c r="K1620" s="5" t="str">
        <f>VLOOKUP(I1620,Vlookups!A:D,3,FALSE)</f>
        <v>AREA OFFICE DALLAS</v>
      </c>
      <c r="L1620" s="5" t="str">
        <f t="shared" si="541"/>
        <v>99</v>
      </c>
      <c r="M1620" s="5" t="str">
        <f t="shared" si="542"/>
        <v>705</v>
      </c>
      <c r="N1620" s="5" t="str">
        <f>VLOOKUP(M1620,Vlookups!G:I,2,FALSE)</f>
        <v>DEPUTY SUPERINTENDENT OF SL</v>
      </c>
      <c r="O1620" s="5" t="str">
        <f>VLOOKUP(M1620,Vlookups!G:I,3,FALSE)</f>
        <v>DSSL</v>
      </c>
      <c r="P1620" s="6">
        <f t="shared" si="543"/>
        <v>5000</v>
      </c>
      <c r="Q1620" s="6">
        <f t="shared" si="544"/>
        <v>0</v>
      </c>
      <c r="R1620" s="6">
        <f t="shared" si="545"/>
        <v>0</v>
      </c>
      <c r="S1620" s="6">
        <f t="shared" si="546"/>
        <v>0</v>
      </c>
      <c r="T1620" s="6">
        <f t="shared" si="547"/>
        <v>-5000</v>
      </c>
      <c r="U1620" t="s">
        <v>1663</v>
      </c>
      <c r="V1620" t="s">
        <v>439</v>
      </c>
      <c r="W1620" s="2">
        <v>5000</v>
      </c>
      <c r="X1620" s="2">
        <v>0</v>
      </c>
      <c r="Y1620" s="2">
        <v>0</v>
      </c>
      <c r="Z1620" s="2">
        <v>5000</v>
      </c>
      <c r="AA1620" s="2">
        <v>0</v>
      </c>
      <c r="AB1620" s="3">
        <v>-5000</v>
      </c>
    </row>
    <row r="1621" spans="1:28">
      <c r="A1621" s="5" t="str">
        <f t="shared" si="534"/>
        <v>420</v>
      </c>
      <c r="B1621" s="5" t="str">
        <f>VLOOKUP(A1621,Vlookups!O:P,2,FALSE)</f>
        <v>LOCAL</v>
      </c>
      <c r="C1621" s="5" t="str">
        <f t="shared" si="535"/>
        <v>E</v>
      </c>
      <c r="D1621" s="5" t="str">
        <f t="shared" si="536"/>
        <v>11</v>
      </c>
      <c r="E1621" s="5" t="str">
        <f t="shared" si="537"/>
        <v>64--</v>
      </c>
      <c r="F1621" s="5" t="str">
        <f>VLOOKUP(E1621,Vlookups!K:M,3,FALSE)</f>
        <v>Op Exp</v>
      </c>
      <c r="G1621" s="5" t="str">
        <f t="shared" si="538"/>
        <v>6412</v>
      </c>
      <c r="H1621" s="5" t="str">
        <f t="shared" si="539"/>
        <v>TRAVEL-STUDENTS</v>
      </c>
      <c r="I1621" s="5" t="str">
        <f t="shared" si="540"/>
        <v>747</v>
      </c>
      <c r="J1621" s="5" t="str">
        <f>VLOOKUP(I1621,Vlookups!A:D,2,FALSE)</f>
        <v>AREA OFFICE TARRANT</v>
      </c>
      <c r="K1621" s="5" t="str">
        <f>VLOOKUP(I1621,Vlookups!A:D,3,FALSE)</f>
        <v>AREA OFFICE TARRANT</v>
      </c>
      <c r="L1621" s="5" t="str">
        <f t="shared" si="541"/>
        <v>99</v>
      </c>
      <c r="M1621" s="5" t="str">
        <f t="shared" si="542"/>
        <v>705</v>
      </c>
      <c r="N1621" s="5" t="str">
        <f>VLOOKUP(M1621,Vlookups!G:I,2,FALSE)</f>
        <v>DEPUTY SUPERINTENDENT OF SL</v>
      </c>
      <c r="O1621" s="5" t="str">
        <f>VLOOKUP(M1621,Vlookups!G:I,3,FALSE)</f>
        <v>DSSL</v>
      </c>
      <c r="P1621" s="6">
        <f t="shared" si="543"/>
        <v>5000</v>
      </c>
      <c r="Q1621" s="6">
        <f t="shared" si="544"/>
        <v>0</v>
      </c>
      <c r="R1621" s="6">
        <f t="shared" si="545"/>
        <v>0</v>
      </c>
      <c r="S1621" s="6">
        <f t="shared" si="546"/>
        <v>0</v>
      </c>
      <c r="T1621" s="6">
        <f t="shared" si="547"/>
        <v>-5000</v>
      </c>
      <c r="U1621" t="s">
        <v>1664</v>
      </c>
      <c r="V1621" t="s">
        <v>439</v>
      </c>
      <c r="W1621" s="2">
        <v>5000</v>
      </c>
      <c r="X1621" s="2">
        <v>0</v>
      </c>
      <c r="Y1621" s="2">
        <v>0</v>
      </c>
      <c r="Z1621" s="2">
        <v>5000</v>
      </c>
      <c r="AA1621" s="2">
        <v>0</v>
      </c>
      <c r="AB1621" s="3">
        <v>-5000</v>
      </c>
    </row>
    <row r="1622" spans="1:28">
      <c r="A1622" s="5" t="str">
        <f t="shared" si="534"/>
        <v>420</v>
      </c>
      <c r="B1622" s="5" t="str">
        <f>VLOOKUP(A1622,Vlookups!O:P,2,FALSE)</f>
        <v>LOCAL</v>
      </c>
      <c r="C1622" s="5" t="str">
        <f t="shared" si="535"/>
        <v>E</v>
      </c>
      <c r="D1622" s="5" t="str">
        <f t="shared" si="536"/>
        <v>11</v>
      </c>
      <c r="E1622" s="5" t="str">
        <f t="shared" si="537"/>
        <v>64--</v>
      </c>
      <c r="F1622" s="5" t="str">
        <f>VLOOKUP(E1622,Vlookups!K:M,3,FALSE)</f>
        <v>Op Exp</v>
      </c>
      <c r="G1622" s="5" t="str">
        <f t="shared" si="538"/>
        <v>6412</v>
      </c>
      <c r="H1622" s="5" t="str">
        <f t="shared" si="539"/>
        <v>TRAVEL-STUDENTS</v>
      </c>
      <c r="I1622" s="5" t="str">
        <f t="shared" si="540"/>
        <v>748</v>
      </c>
      <c r="J1622" s="5" t="str">
        <f>VLOOKUP(I1622,Vlookups!A:D,2,FALSE)</f>
        <v>AREA OFFICE HOUSTON</v>
      </c>
      <c r="K1622" s="5" t="str">
        <f>VLOOKUP(I1622,Vlookups!A:D,3,FALSE)</f>
        <v>AREA OFFICE HOUSTON</v>
      </c>
      <c r="L1622" s="5" t="str">
        <f t="shared" si="541"/>
        <v>99</v>
      </c>
      <c r="M1622" s="5" t="str">
        <f t="shared" si="542"/>
        <v>705</v>
      </c>
      <c r="N1622" s="5" t="str">
        <f>VLOOKUP(M1622,Vlookups!G:I,2,FALSE)</f>
        <v>DEPUTY SUPERINTENDENT OF SL</v>
      </c>
      <c r="O1622" s="5" t="str">
        <f>VLOOKUP(M1622,Vlookups!G:I,3,FALSE)</f>
        <v>DSSL</v>
      </c>
      <c r="P1622" s="6">
        <f t="shared" si="543"/>
        <v>7000</v>
      </c>
      <c r="Q1622" s="6">
        <f t="shared" si="544"/>
        <v>0</v>
      </c>
      <c r="R1622" s="6">
        <f t="shared" si="545"/>
        <v>0</v>
      </c>
      <c r="S1622" s="6">
        <f t="shared" si="546"/>
        <v>0</v>
      </c>
      <c r="T1622" s="6">
        <f t="shared" si="547"/>
        <v>-7000</v>
      </c>
      <c r="U1622" t="s">
        <v>1665</v>
      </c>
      <c r="V1622" t="s">
        <v>439</v>
      </c>
      <c r="W1622" s="2">
        <v>7000</v>
      </c>
      <c r="X1622" s="2">
        <v>0</v>
      </c>
      <c r="Y1622" s="2">
        <v>0</v>
      </c>
      <c r="Z1622" s="2">
        <v>7000</v>
      </c>
      <c r="AA1622" s="2">
        <v>0</v>
      </c>
      <c r="AB1622" s="3">
        <v>-7000</v>
      </c>
    </row>
    <row r="1623" spans="1:28">
      <c r="A1623" s="5" t="str">
        <f t="shared" si="534"/>
        <v>420</v>
      </c>
      <c r="B1623" s="5" t="str">
        <f>VLOOKUP(A1623,Vlookups!O:P,2,FALSE)</f>
        <v>LOCAL</v>
      </c>
      <c r="C1623" s="5" t="str">
        <f t="shared" si="535"/>
        <v>E</v>
      </c>
      <c r="D1623" s="5" t="str">
        <f t="shared" si="536"/>
        <v>11</v>
      </c>
      <c r="E1623" s="5" t="str">
        <f t="shared" si="537"/>
        <v>64--</v>
      </c>
      <c r="F1623" s="5" t="str">
        <f>VLOOKUP(E1623,Vlookups!K:M,3,FALSE)</f>
        <v>Op Exp</v>
      </c>
      <c r="G1623" s="5" t="str">
        <f t="shared" si="538"/>
        <v>6412</v>
      </c>
      <c r="H1623" s="5" t="str">
        <f t="shared" si="539"/>
        <v>TRAVEL-STUDENTS</v>
      </c>
      <c r="I1623" s="5" t="str">
        <f t="shared" si="540"/>
        <v>999</v>
      </c>
      <c r="J1623" s="5" t="str">
        <f>VLOOKUP(I1623,Vlookups!A:D,2,FALSE)</f>
        <v>CHARTER WIDE</v>
      </c>
      <c r="K1623" s="5" t="str">
        <f>VLOOKUP(I1623,Vlookups!A:D,3,FALSE)</f>
        <v>CHARTER WIDE</v>
      </c>
      <c r="L1623" s="5" t="str">
        <f t="shared" si="541"/>
        <v>22</v>
      </c>
      <c r="M1623" s="5" t="str">
        <f t="shared" si="542"/>
        <v>875</v>
      </c>
      <c r="N1623" s="5" t="str">
        <f>VLOOKUP(M1623,Vlookups!G:I,2,FALSE)</f>
        <v>STUDENT LEADERSHIP DEVELOPMENT</v>
      </c>
      <c r="O1623" s="5" t="str">
        <f>VLOOKUP(M1623,Vlookups!G:I,3,FALSE)</f>
        <v>CSL</v>
      </c>
      <c r="P1623" s="6">
        <f t="shared" si="543"/>
        <v>0</v>
      </c>
      <c r="Q1623" s="6">
        <f t="shared" si="544"/>
        <v>0</v>
      </c>
      <c r="R1623" s="6">
        <f t="shared" si="545"/>
        <v>0</v>
      </c>
      <c r="S1623" s="6">
        <f t="shared" si="546"/>
        <v>292658</v>
      </c>
      <c r="T1623" s="6">
        <f t="shared" si="547"/>
        <v>292658</v>
      </c>
      <c r="U1623" t="s">
        <v>1666</v>
      </c>
      <c r="V1623" t="s">
        <v>439</v>
      </c>
      <c r="W1623" s="2">
        <v>0</v>
      </c>
      <c r="X1623" s="2">
        <v>0</v>
      </c>
      <c r="Y1623" s="2">
        <v>0</v>
      </c>
      <c r="Z1623" s="2">
        <v>0</v>
      </c>
      <c r="AA1623" s="2">
        <v>292658</v>
      </c>
      <c r="AB1623" s="2">
        <v>292658</v>
      </c>
    </row>
    <row r="1624" spans="1:28">
      <c r="A1624" s="5" t="str">
        <f t="shared" si="534"/>
        <v>420</v>
      </c>
      <c r="B1624" s="5" t="str">
        <f>VLOOKUP(A1624,Vlookups!O:P,2,FALSE)</f>
        <v>LOCAL</v>
      </c>
      <c r="C1624" s="5" t="str">
        <f t="shared" si="535"/>
        <v>E</v>
      </c>
      <c r="D1624" s="5" t="str">
        <f t="shared" si="536"/>
        <v>11</v>
      </c>
      <c r="E1624" s="5" t="str">
        <f t="shared" si="537"/>
        <v>64--</v>
      </c>
      <c r="F1624" s="5" t="str">
        <f>VLOOKUP(E1624,Vlookups!K:M,3,FALSE)</f>
        <v>Op Exp</v>
      </c>
      <c r="G1624" s="5" t="str">
        <f t="shared" si="538"/>
        <v>6412</v>
      </c>
      <c r="H1624" s="5" t="str">
        <f t="shared" si="539"/>
        <v>TRAVEL-STUDENTS</v>
      </c>
      <c r="I1624" s="5" t="str">
        <f t="shared" si="540"/>
        <v>999</v>
      </c>
      <c r="J1624" s="5" t="str">
        <f>VLOOKUP(I1624,Vlookups!A:D,2,FALSE)</f>
        <v>CHARTER WIDE</v>
      </c>
      <c r="K1624" s="5" t="str">
        <f>VLOOKUP(I1624,Vlookups!A:D,3,FALSE)</f>
        <v>CHARTER WIDE</v>
      </c>
      <c r="L1624" s="5" t="str">
        <f t="shared" si="541"/>
        <v>22</v>
      </c>
      <c r="M1624" s="5" t="str">
        <f t="shared" si="542"/>
        <v>875</v>
      </c>
      <c r="N1624" s="5" t="str">
        <f>VLOOKUP(M1624,Vlookups!G:I,2,FALSE)</f>
        <v>STUDENT LEADERSHIP DEVELOPMENT</v>
      </c>
      <c r="O1624" s="5" t="str">
        <f>VLOOKUP(M1624,Vlookups!G:I,3,FALSE)</f>
        <v>CSL</v>
      </c>
      <c r="P1624" s="6">
        <f t="shared" si="543"/>
        <v>0</v>
      </c>
      <c r="Q1624" s="6">
        <f t="shared" si="544"/>
        <v>0</v>
      </c>
      <c r="R1624" s="6">
        <f t="shared" si="545"/>
        <v>0</v>
      </c>
      <c r="S1624" s="6">
        <f t="shared" si="546"/>
        <v>50000</v>
      </c>
      <c r="T1624" s="6">
        <f t="shared" si="547"/>
        <v>50000</v>
      </c>
      <c r="U1624" t="s">
        <v>1667</v>
      </c>
      <c r="V1624" t="s">
        <v>439</v>
      </c>
      <c r="W1624" s="2">
        <v>0</v>
      </c>
      <c r="X1624" s="2">
        <v>0</v>
      </c>
      <c r="Y1624" s="2">
        <v>0</v>
      </c>
      <c r="Z1624" s="2">
        <v>0</v>
      </c>
      <c r="AA1624" s="2">
        <v>50000</v>
      </c>
      <c r="AB1624" s="2">
        <v>50000</v>
      </c>
    </row>
    <row r="1625" spans="1:28">
      <c r="A1625" s="5" t="str">
        <f t="shared" si="534"/>
        <v>420</v>
      </c>
      <c r="B1625" s="5" t="str">
        <f>VLOOKUP(A1625,Vlookups!O:P,2,FALSE)</f>
        <v>LOCAL</v>
      </c>
      <c r="C1625" s="5" t="str">
        <f t="shared" si="535"/>
        <v>E</v>
      </c>
      <c r="D1625" s="5" t="str">
        <f t="shared" si="536"/>
        <v>11</v>
      </c>
      <c r="E1625" s="5" t="str">
        <f t="shared" si="537"/>
        <v>64--</v>
      </c>
      <c r="F1625" s="5" t="str">
        <f>VLOOKUP(E1625,Vlookups!K:M,3,FALSE)</f>
        <v>Op Exp</v>
      </c>
      <c r="G1625" s="5" t="str">
        <f t="shared" si="538"/>
        <v>6412</v>
      </c>
      <c r="H1625" s="5" t="str">
        <f t="shared" si="539"/>
        <v>TRAVEL-STUDENTS</v>
      </c>
      <c r="I1625" s="5" t="str">
        <f t="shared" si="540"/>
        <v>999</v>
      </c>
      <c r="J1625" s="5" t="str">
        <f>VLOOKUP(I1625,Vlookups!A:D,2,FALSE)</f>
        <v>CHARTER WIDE</v>
      </c>
      <c r="K1625" s="5" t="str">
        <f>VLOOKUP(I1625,Vlookups!A:D,3,FALSE)</f>
        <v>CHARTER WIDE</v>
      </c>
      <c r="L1625" s="5" t="str">
        <f t="shared" si="541"/>
        <v>22</v>
      </c>
      <c r="M1625" s="5" t="str">
        <f t="shared" si="542"/>
        <v>875</v>
      </c>
      <c r="N1625" s="5" t="str">
        <f>VLOOKUP(M1625,Vlookups!G:I,2,FALSE)</f>
        <v>STUDENT LEADERSHIP DEVELOPMENT</v>
      </c>
      <c r="O1625" s="5" t="str">
        <f>VLOOKUP(M1625,Vlookups!G:I,3,FALSE)</f>
        <v>CSL</v>
      </c>
      <c r="P1625" s="6">
        <f t="shared" si="543"/>
        <v>0</v>
      </c>
      <c r="Q1625" s="6">
        <f t="shared" si="544"/>
        <v>0</v>
      </c>
      <c r="R1625" s="6">
        <f t="shared" si="545"/>
        <v>0</v>
      </c>
      <c r="S1625" s="6">
        <f t="shared" si="546"/>
        <v>100000</v>
      </c>
      <c r="T1625" s="6">
        <f t="shared" si="547"/>
        <v>100000</v>
      </c>
      <c r="U1625" t="s">
        <v>1668</v>
      </c>
      <c r="V1625" t="s">
        <v>439</v>
      </c>
      <c r="W1625" s="2">
        <v>0</v>
      </c>
      <c r="X1625" s="2">
        <v>0</v>
      </c>
      <c r="Y1625" s="2">
        <v>0</v>
      </c>
      <c r="Z1625" s="2">
        <v>0</v>
      </c>
      <c r="AA1625" s="2">
        <v>100000</v>
      </c>
      <c r="AB1625" s="2">
        <v>100000</v>
      </c>
    </row>
    <row r="1626" spans="1:28">
      <c r="A1626" s="5" t="str">
        <f t="shared" si="534"/>
        <v>420</v>
      </c>
      <c r="B1626" s="5" t="str">
        <f>VLOOKUP(A1626,Vlookups!O:P,2,FALSE)</f>
        <v>LOCAL</v>
      </c>
      <c r="C1626" s="5" t="str">
        <f t="shared" si="535"/>
        <v>E</v>
      </c>
      <c r="D1626" s="5" t="str">
        <f t="shared" si="536"/>
        <v>11</v>
      </c>
      <c r="E1626" s="5" t="str">
        <f t="shared" si="537"/>
        <v>64--</v>
      </c>
      <c r="F1626" s="5" t="str">
        <f>VLOOKUP(E1626,Vlookups!K:M,3,FALSE)</f>
        <v>Op Exp</v>
      </c>
      <c r="G1626" s="5" t="str">
        <f t="shared" si="538"/>
        <v>6429</v>
      </c>
      <c r="H1626" s="5" t="str">
        <f t="shared" si="539"/>
        <v>INS/BONDING COSTS</v>
      </c>
      <c r="I1626" s="5" t="str">
        <f t="shared" si="540"/>
        <v>999</v>
      </c>
      <c r="J1626" s="5" t="str">
        <f>VLOOKUP(I1626,Vlookups!A:D,2,FALSE)</f>
        <v>CHARTER WIDE</v>
      </c>
      <c r="K1626" s="5" t="str">
        <f>VLOOKUP(I1626,Vlookups!A:D,3,FALSE)</f>
        <v>CHARTER WIDE</v>
      </c>
      <c r="L1626" s="5" t="str">
        <f t="shared" si="541"/>
        <v>99</v>
      </c>
      <c r="M1626" s="5" t="str">
        <f t="shared" si="542"/>
        <v>731</v>
      </c>
      <c r="N1626" s="5" t="str">
        <f>VLOOKUP(M1626,Vlookups!G:I,2,FALSE)</f>
        <v>CHIEF ADMINISTRATIVE OFFICER</v>
      </c>
      <c r="O1626" s="5" t="str">
        <f>VLOOKUP(M1626,Vlookups!G:I,3,FALSE)</f>
        <v>CADO</v>
      </c>
      <c r="P1626" s="6">
        <f t="shared" si="543"/>
        <v>86250</v>
      </c>
      <c r="Q1626" s="6">
        <f t="shared" si="544"/>
        <v>0</v>
      </c>
      <c r="R1626" s="6">
        <f t="shared" si="545"/>
        <v>0</v>
      </c>
      <c r="S1626" s="6">
        <f t="shared" si="546"/>
        <v>101250</v>
      </c>
      <c r="T1626" s="6">
        <f t="shared" si="547"/>
        <v>15000</v>
      </c>
      <c r="U1626" t="s">
        <v>1669</v>
      </c>
      <c r="V1626" t="s">
        <v>1670</v>
      </c>
      <c r="W1626" s="2">
        <v>86250</v>
      </c>
      <c r="X1626" s="2">
        <v>0</v>
      </c>
      <c r="Y1626" s="2">
        <v>0</v>
      </c>
      <c r="Z1626" s="2">
        <v>86250</v>
      </c>
      <c r="AA1626" s="2">
        <v>101250</v>
      </c>
      <c r="AB1626" s="2">
        <v>15000</v>
      </c>
    </row>
    <row r="1627" spans="1:28">
      <c r="A1627" s="5" t="str">
        <f t="shared" si="534"/>
        <v>420</v>
      </c>
      <c r="B1627" s="5" t="str">
        <f>VLOOKUP(A1627,Vlookups!O:P,2,FALSE)</f>
        <v>LOCAL</v>
      </c>
      <c r="C1627" s="5" t="str">
        <f t="shared" si="535"/>
        <v>E</v>
      </c>
      <c r="D1627" s="5" t="str">
        <f t="shared" si="536"/>
        <v>11</v>
      </c>
      <c r="E1627" s="5" t="str">
        <f t="shared" si="537"/>
        <v>64--</v>
      </c>
      <c r="F1627" s="5" t="str">
        <f>VLOOKUP(E1627,Vlookups!K:M,3,FALSE)</f>
        <v>Op Exp</v>
      </c>
      <c r="G1627" s="5" t="str">
        <f t="shared" si="538"/>
        <v>6495</v>
      </c>
      <c r="H1627" s="5" t="str">
        <f t="shared" si="539"/>
        <v>MEMBERSHIPS AND DUES</v>
      </c>
      <c r="I1627" s="5" t="str">
        <f t="shared" si="540"/>
        <v>003</v>
      </c>
      <c r="J1627" s="5" t="str">
        <f>VLOOKUP(I1627,Vlookups!A:D,2,FALSE)</f>
        <v>GARLAND HIGH SCHOOL</v>
      </c>
      <c r="K1627" s="5" t="str">
        <f>VLOOKUP(I1627,Vlookups!A:D,3,FALSE)</f>
        <v>GARLAND HS</v>
      </c>
      <c r="L1627" s="5" t="str">
        <f t="shared" si="541"/>
        <v>22</v>
      </c>
      <c r="M1627" s="5" t="str">
        <f t="shared" si="542"/>
        <v>850</v>
      </c>
      <c r="N1627" s="5" t="str">
        <f>VLOOKUP(M1627,Vlookups!G:I,2,FALSE)</f>
        <v>DEPUTY SUPT ACADEMICS/STU SERV</v>
      </c>
      <c r="O1627" s="5" t="str">
        <f>VLOOKUP(M1627,Vlookups!G:I,3,FALSE)</f>
        <v>DSASS</v>
      </c>
      <c r="P1627" s="6">
        <f t="shared" si="543"/>
        <v>0</v>
      </c>
      <c r="Q1627" s="6">
        <f t="shared" si="544"/>
        <v>0</v>
      </c>
      <c r="R1627" s="6">
        <f t="shared" si="545"/>
        <v>0</v>
      </c>
      <c r="S1627" s="6">
        <f t="shared" si="546"/>
        <v>2500</v>
      </c>
      <c r="T1627" s="6">
        <f t="shared" si="547"/>
        <v>2500</v>
      </c>
      <c r="U1627" t="s">
        <v>1671</v>
      </c>
      <c r="V1627" t="s">
        <v>560</v>
      </c>
      <c r="W1627" s="2">
        <v>0</v>
      </c>
      <c r="X1627" s="2">
        <v>0</v>
      </c>
      <c r="Y1627" s="2">
        <v>0</v>
      </c>
      <c r="Z1627" s="2">
        <v>0</v>
      </c>
      <c r="AA1627" s="2">
        <v>2500</v>
      </c>
      <c r="AB1627" s="2">
        <v>2500</v>
      </c>
    </row>
    <row r="1628" spans="1:28">
      <c r="A1628" s="5" t="str">
        <f t="shared" si="534"/>
        <v>420</v>
      </c>
      <c r="B1628" s="5" t="str">
        <f>VLOOKUP(A1628,Vlookups!O:P,2,FALSE)</f>
        <v>LOCAL</v>
      </c>
      <c r="C1628" s="5" t="str">
        <f t="shared" si="535"/>
        <v>E</v>
      </c>
      <c r="D1628" s="5" t="str">
        <f t="shared" si="536"/>
        <v>11</v>
      </c>
      <c r="E1628" s="5" t="str">
        <f t="shared" si="537"/>
        <v>64--</v>
      </c>
      <c r="F1628" s="5" t="str">
        <f>VLOOKUP(E1628,Vlookups!K:M,3,FALSE)</f>
        <v>Op Exp</v>
      </c>
      <c r="G1628" s="5" t="str">
        <f t="shared" si="538"/>
        <v>6495</v>
      </c>
      <c r="H1628" s="5" t="str">
        <f t="shared" si="539"/>
        <v>MEMBERSHIPS AND DUES</v>
      </c>
      <c r="I1628" s="5" t="str">
        <f t="shared" si="540"/>
        <v>006</v>
      </c>
      <c r="J1628" s="5" t="str">
        <f>VLOOKUP(I1628,Vlookups!A:D,2,FALSE)</f>
        <v>ARLINGTON HIGH SCHOOL</v>
      </c>
      <c r="K1628" s="5" t="str">
        <f>VLOOKUP(I1628,Vlookups!A:D,3,FALSE)</f>
        <v>ARLINGTON HS</v>
      </c>
      <c r="L1628" s="5" t="str">
        <f t="shared" si="541"/>
        <v>22</v>
      </c>
      <c r="M1628" s="5" t="str">
        <f t="shared" si="542"/>
        <v>850</v>
      </c>
      <c r="N1628" s="5" t="str">
        <f>VLOOKUP(M1628,Vlookups!G:I,2,FALSE)</f>
        <v>DEPUTY SUPT ACADEMICS/STU SERV</v>
      </c>
      <c r="O1628" s="5" t="str">
        <f>VLOOKUP(M1628,Vlookups!G:I,3,FALSE)</f>
        <v>DSASS</v>
      </c>
      <c r="P1628" s="6">
        <f t="shared" si="543"/>
        <v>0</v>
      </c>
      <c r="Q1628" s="6">
        <f t="shared" si="544"/>
        <v>0</v>
      </c>
      <c r="R1628" s="6">
        <f t="shared" si="545"/>
        <v>0</v>
      </c>
      <c r="S1628" s="6">
        <f t="shared" si="546"/>
        <v>2500</v>
      </c>
      <c r="T1628" s="6">
        <f t="shared" si="547"/>
        <v>2500</v>
      </c>
      <c r="U1628" t="s">
        <v>1672</v>
      </c>
      <c r="V1628" t="s">
        <v>560</v>
      </c>
      <c r="W1628" s="2">
        <v>0</v>
      </c>
      <c r="X1628" s="2">
        <v>0</v>
      </c>
      <c r="Y1628" s="2">
        <v>0</v>
      </c>
      <c r="Z1628" s="2">
        <v>0</v>
      </c>
      <c r="AA1628" s="2">
        <v>2500</v>
      </c>
      <c r="AB1628" s="2">
        <v>2500</v>
      </c>
    </row>
    <row r="1629" spans="1:28">
      <c r="A1629" s="5" t="str">
        <f t="shared" si="534"/>
        <v>420</v>
      </c>
      <c r="B1629" s="5" t="str">
        <f>VLOOKUP(A1629,Vlookups!O:P,2,FALSE)</f>
        <v>LOCAL</v>
      </c>
      <c r="C1629" s="5" t="str">
        <f t="shared" si="535"/>
        <v>E</v>
      </c>
      <c r="D1629" s="5" t="str">
        <f t="shared" si="536"/>
        <v>11</v>
      </c>
      <c r="E1629" s="5" t="str">
        <f t="shared" si="537"/>
        <v>64--</v>
      </c>
      <c r="F1629" s="5" t="str">
        <f>VLOOKUP(E1629,Vlookups!K:M,3,FALSE)</f>
        <v>Op Exp</v>
      </c>
      <c r="G1629" s="5" t="str">
        <f t="shared" si="538"/>
        <v>6495</v>
      </c>
      <c r="H1629" s="5" t="str">
        <f t="shared" si="539"/>
        <v>MEMBERSHIPS AND DUES</v>
      </c>
      <c r="I1629" s="5" t="str">
        <f t="shared" si="540"/>
        <v>009</v>
      </c>
      <c r="J1629" s="5" t="str">
        <f>VLOOKUP(I1629,Vlookups!A:D,2,FALSE)</f>
        <v>KELLER HIGH SCHOOL</v>
      </c>
      <c r="K1629" s="5" t="str">
        <f>VLOOKUP(I1629,Vlookups!A:D,3,FALSE)</f>
        <v>KELLER HS</v>
      </c>
      <c r="L1629" s="5" t="str">
        <f t="shared" si="541"/>
        <v>22</v>
      </c>
      <c r="M1629" s="5" t="str">
        <f t="shared" si="542"/>
        <v>850</v>
      </c>
      <c r="N1629" s="5" t="str">
        <f>VLOOKUP(M1629,Vlookups!G:I,2,FALSE)</f>
        <v>DEPUTY SUPT ACADEMICS/STU SERV</v>
      </c>
      <c r="O1629" s="5" t="str">
        <f>VLOOKUP(M1629,Vlookups!G:I,3,FALSE)</f>
        <v>DSASS</v>
      </c>
      <c r="P1629" s="6">
        <f t="shared" si="543"/>
        <v>5000</v>
      </c>
      <c r="Q1629" s="6">
        <f t="shared" si="544"/>
        <v>0</v>
      </c>
      <c r="R1629" s="6">
        <f t="shared" si="545"/>
        <v>2000</v>
      </c>
      <c r="S1629" s="6">
        <f t="shared" si="546"/>
        <v>12000</v>
      </c>
      <c r="T1629" s="6">
        <f t="shared" si="547"/>
        <v>7000</v>
      </c>
      <c r="U1629" t="s">
        <v>1673</v>
      </c>
      <c r="V1629" t="s">
        <v>560</v>
      </c>
      <c r="W1629" s="2">
        <v>5000</v>
      </c>
      <c r="X1629" s="2">
        <v>0</v>
      </c>
      <c r="Y1629" s="2">
        <v>2000</v>
      </c>
      <c r="Z1629" s="2">
        <v>3000</v>
      </c>
      <c r="AA1629" s="2">
        <v>12000</v>
      </c>
      <c r="AB1629" s="2">
        <v>7000</v>
      </c>
    </row>
    <row r="1630" spans="1:28">
      <c r="A1630" s="5" t="str">
        <f t="shared" si="534"/>
        <v>420</v>
      </c>
      <c r="B1630" s="5" t="str">
        <f>VLOOKUP(A1630,Vlookups!O:P,2,FALSE)</f>
        <v>LOCAL</v>
      </c>
      <c r="C1630" s="5" t="str">
        <f t="shared" si="535"/>
        <v>E</v>
      </c>
      <c r="D1630" s="5" t="str">
        <f t="shared" si="536"/>
        <v>11</v>
      </c>
      <c r="E1630" s="5" t="str">
        <f t="shared" si="537"/>
        <v>64--</v>
      </c>
      <c r="F1630" s="5" t="str">
        <f>VLOOKUP(E1630,Vlookups!K:M,3,FALSE)</f>
        <v>Op Exp</v>
      </c>
      <c r="G1630" s="5" t="str">
        <f t="shared" si="538"/>
        <v>6495</v>
      </c>
      <c r="H1630" s="5" t="str">
        <f t="shared" si="539"/>
        <v>MEMBERSHIPS AND DUES</v>
      </c>
      <c r="I1630" s="5" t="str">
        <f t="shared" si="540"/>
        <v>018</v>
      </c>
      <c r="J1630" s="5" t="str">
        <f>VLOOKUP(I1630,Vlookups!A:D,2,FALSE)</f>
        <v>KATY/WEST PARK HS</v>
      </c>
      <c r="K1630" s="5" t="str">
        <f>VLOOKUP(I1630,Vlookups!A:D,3,FALSE)</f>
        <v>KATY WESTPARK HS</v>
      </c>
      <c r="L1630" s="5" t="str">
        <f t="shared" si="541"/>
        <v>22</v>
      </c>
      <c r="M1630" s="5" t="str">
        <f t="shared" si="542"/>
        <v>850</v>
      </c>
      <c r="N1630" s="5" t="str">
        <f>VLOOKUP(M1630,Vlookups!G:I,2,FALSE)</f>
        <v>DEPUTY SUPT ACADEMICS/STU SERV</v>
      </c>
      <c r="O1630" s="5" t="str">
        <f>VLOOKUP(M1630,Vlookups!G:I,3,FALSE)</f>
        <v>DSASS</v>
      </c>
      <c r="P1630" s="6">
        <f t="shared" si="543"/>
        <v>3000</v>
      </c>
      <c r="Q1630" s="6">
        <f t="shared" si="544"/>
        <v>1400</v>
      </c>
      <c r="R1630" s="6">
        <f t="shared" si="545"/>
        <v>1600</v>
      </c>
      <c r="S1630" s="6">
        <f t="shared" si="546"/>
        <v>5000</v>
      </c>
      <c r="T1630" s="6">
        <f t="shared" si="547"/>
        <v>2000</v>
      </c>
      <c r="U1630" t="s">
        <v>1674</v>
      </c>
      <c r="V1630" t="s">
        <v>560</v>
      </c>
      <c r="W1630" s="2">
        <v>3000</v>
      </c>
      <c r="X1630" s="2">
        <v>1400</v>
      </c>
      <c r="Y1630" s="2">
        <v>1600</v>
      </c>
      <c r="Z1630" s="2">
        <v>0</v>
      </c>
      <c r="AA1630" s="2">
        <v>5000</v>
      </c>
      <c r="AB1630" s="2">
        <v>2000</v>
      </c>
    </row>
    <row r="1631" spans="1:28">
      <c r="A1631" s="5" t="str">
        <f t="shared" si="534"/>
        <v>420</v>
      </c>
      <c r="B1631" s="5" t="str">
        <f>VLOOKUP(A1631,Vlookups!O:P,2,FALSE)</f>
        <v>LOCAL</v>
      </c>
      <c r="C1631" s="5" t="str">
        <f t="shared" si="535"/>
        <v>E</v>
      </c>
      <c r="D1631" s="5" t="str">
        <f t="shared" si="536"/>
        <v>11</v>
      </c>
      <c r="E1631" s="5" t="str">
        <f t="shared" si="537"/>
        <v>64--</v>
      </c>
      <c r="F1631" s="5" t="str">
        <f>VLOOKUP(E1631,Vlookups!K:M,3,FALSE)</f>
        <v>Op Exp</v>
      </c>
      <c r="G1631" s="5" t="str">
        <f t="shared" si="538"/>
        <v>6495</v>
      </c>
      <c r="H1631" s="5" t="str">
        <f t="shared" si="539"/>
        <v>MEMBERSHIPS AND DUES</v>
      </c>
      <c r="I1631" s="5" t="str">
        <f t="shared" si="540"/>
        <v>031</v>
      </c>
      <c r="J1631" s="5" t="str">
        <f>VLOOKUP(I1631,Vlookups!A:D,2,FALSE)</f>
        <v>COLLEGE STATION MIDDLE SCHOOL</v>
      </c>
      <c r="K1631" s="5" t="str">
        <f>VLOOKUP(I1631,Vlookups!A:D,3,FALSE)</f>
        <v>COLLEGE STATION K8</v>
      </c>
      <c r="L1631" s="5" t="str">
        <f t="shared" si="541"/>
        <v>11</v>
      </c>
      <c r="M1631" s="5" t="str">
        <f t="shared" si="542"/>
        <v>858</v>
      </c>
      <c r="N1631" s="5" t="str">
        <f>VLOOKUP(M1631,Vlookups!G:I,2,FALSE)</f>
        <v>FINE ARTS</v>
      </c>
      <c r="O1631" s="5" t="str">
        <f>VLOOKUP(M1631,Vlookups!G:I,3,FALSE)</f>
        <v>DSASS</v>
      </c>
      <c r="P1631" s="6">
        <f t="shared" si="543"/>
        <v>50</v>
      </c>
      <c r="Q1631" s="6">
        <f t="shared" si="544"/>
        <v>0</v>
      </c>
      <c r="R1631" s="6">
        <f t="shared" si="545"/>
        <v>50</v>
      </c>
      <c r="S1631" s="6">
        <f t="shared" si="546"/>
        <v>0</v>
      </c>
      <c r="T1631" s="6">
        <f t="shared" si="547"/>
        <v>-50</v>
      </c>
      <c r="U1631" t="s">
        <v>1675</v>
      </c>
      <c r="V1631" t="s">
        <v>560</v>
      </c>
      <c r="W1631" s="2">
        <v>50</v>
      </c>
      <c r="X1631" s="2">
        <v>0</v>
      </c>
      <c r="Y1631" s="2">
        <v>50</v>
      </c>
      <c r="Z1631" s="2">
        <v>0</v>
      </c>
      <c r="AA1631" s="2">
        <v>0</v>
      </c>
      <c r="AB1631" s="3">
        <v>-50</v>
      </c>
    </row>
    <row r="1632" spans="1:28">
      <c r="A1632" s="5" t="str">
        <f t="shared" si="534"/>
        <v>420</v>
      </c>
      <c r="B1632" s="5" t="str">
        <f>VLOOKUP(A1632,Vlookups!O:P,2,FALSE)</f>
        <v>LOCAL</v>
      </c>
      <c r="C1632" s="5" t="str">
        <f t="shared" si="535"/>
        <v>E</v>
      </c>
      <c r="D1632" s="5" t="str">
        <f t="shared" si="536"/>
        <v>11</v>
      </c>
      <c r="E1632" s="5" t="str">
        <f t="shared" si="537"/>
        <v>64--</v>
      </c>
      <c r="F1632" s="5" t="str">
        <f>VLOOKUP(E1632,Vlookups!K:M,3,FALSE)</f>
        <v>Op Exp</v>
      </c>
      <c r="G1632" s="5" t="str">
        <f t="shared" si="538"/>
        <v>6495</v>
      </c>
      <c r="H1632" s="5" t="str">
        <f t="shared" si="539"/>
        <v>MEMBERSHIPS AND DUES</v>
      </c>
      <c r="I1632" s="5" t="str">
        <f t="shared" si="540"/>
        <v>033</v>
      </c>
      <c r="J1632" s="5" t="str">
        <f>VLOOKUP(I1632,Vlookups!A:D,2,FALSE)</f>
        <v>WINDMILL LAKES HS</v>
      </c>
      <c r="K1632" s="5" t="str">
        <f>VLOOKUP(I1632,Vlookups!A:D,3,FALSE)</f>
        <v>WINDMILL LAKES HS</v>
      </c>
      <c r="L1632" s="5" t="str">
        <f t="shared" si="541"/>
        <v>22</v>
      </c>
      <c r="M1632" s="5" t="str">
        <f t="shared" si="542"/>
        <v>850</v>
      </c>
      <c r="N1632" s="5" t="str">
        <f>VLOOKUP(M1632,Vlookups!G:I,2,FALSE)</f>
        <v>DEPUTY SUPT ACADEMICS/STU SERV</v>
      </c>
      <c r="O1632" s="5" t="str">
        <f>VLOOKUP(M1632,Vlookups!G:I,3,FALSE)</f>
        <v>DSASS</v>
      </c>
      <c r="P1632" s="6">
        <f t="shared" si="543"/>
        <v>2000</v>
      </c>
      <c r="Q1632" s="6">
        <f t="shared" si="544"/>
        <v>0</v>
      </c>
      <c r="R1632" s="6">
        <f t="shared" si="545"/>
        <v>950</v>
      </c>
      <c r="S1632" s="6">
        <f t="shared" si="546"/>
        <v>2500</v>
      </c>
      <c r="T1632" s="6">
        <f t="shared" si="547"/>
        <v>500</v>
      </c>
      <c r="U1632" t="s">
        <v>1676</v>
      </c>
      <c r="V1632" t="s">
        <v>560</v>
      </c>
      <c r="W1632" s="2">
        <v>2000</v>
      </c>
      <c r="X1632" s="2">
        <v>0</v>
      </c>
      <c r="Y1632" s="2">
        <v>950</v>
      </c>
      <c r="Z1632" s="2">
        <v>1050</v>
      </c>
      <c r="AA1632" s="2">
        <v>2500</v>
      </c>
      <c r="AB1632" s="2">
        <v>500</v>
      </c>
    </row>
    <row r="1633" spans="1:28">
      <c r="A1633" s="5" t="str">
        <f t="shared" si="534"/>
        <v>420</v>
      </c>
      <c r="B1633" s="5" t="str">
        <f>VLOOKUP(A1633,Vlookups!O:P,2,FALSE)</f>
        <v>LOCAL</v>
      </c>
      <c r="C1633" s="5" t="str">
        <f t="shared" si="535"/>
        <v>E</v>
      </c>
      <c r="D1633" s="5" t="str">
        <f t="shared" si="536"/>
        <v>11</v>
      </c>
      <c r="E1633" s="5" t="str">
        <f t="shared" si="537"/>
        <v>64--</v>
      </c>
      <c r="F1633" s="5" t="str">
        <f>VLOOKUP(E1633,Vlookups!K:M,3,FALSE)</f>
        <v>Op Exp</v>
      </c>
      <c r="G1633" s="5" t="str">
        <f t="shared" si="538"/>
        <v>6499</v>
      </c>
      <c r="H1633" s="5" t="str">
        <f t="shared" si="539"/>
        <v>MISC OP COSTS</v>
      </c>
      <c r="I1633" s="5" t="str">
        <f t="shared" si="540"/>
        <v>021</v>
      </c>
      <c r="J1633" s="5" t="str">
        <f>VLOOKUP(I1633,Vlookups!A:D,2,FALSE)</f>
        <v>WOODHAVEN ELEMENTARY</v>
      </c>
      <c r="K1633" s="5" t="str">
        <f>VLOOKUP(I1633,Vlookups!A:D,3,FALSE)</f>
        <v>WOODHAVEN K8</v>
      </c>
      <c r="L1633" s="5" t="str">
        <f t="shared" si="541"/>
        <v>23</v>
      </c>
      <c r="M1633" s="5" t="str">
        <f t="shared" si="542"/>
        <v>850</v>
      </c>
      <c r="N1633" s="5" t="str">
        <f>VLOOKUP(M1633,Vlookups!G:I,2,FALSE)</f>
        <v>DEPUTY SUPT ACADEMICS/STU SERV</v>
      </c>
      <c r="O1633" s="5" t="str">
        <f>VLOOKUP(M1633,Vlookups!G:I,3,FALSE)</f>
        <v>DSASS</v>
      </c>
      <c r="P1633" s="6">
        <f t="shared" si="543"/>
        <v>0</v>
      </c>
      <c r="Q1633" s="6">
        <f t="shared" si="544"/>
        <v>0</v>
      </c>
      <c r="R1633" s="6">
        <f t="shared" si="545"/>
        <v>11.97</v>
      </c>
      <c r="S1633" s="6">
        <f t="shared" si="546"/>
        <v>0</v>
      </c>
      <c r="T1633" s="6">
        <f t="shared" si="547"/>
        <v>0</v>
      </c>
      <c r="U1633" t="s">
        <v>1677</v>
      </c>
      <c r="V1633" t="s">
        <v>183</v>
      </c>
      <c r="W1633" s="2">
        <v>0</v>
      </c>
      <c r="X1633" s="2">
        <v>0</v>
      </c>
      <c r="Y1633" s="2">
        <v>11.97</v>
      </c>
      <c r="Z1633" s="3">
        <v>-11.97</v>
      </c>
      <c r="AA1633" s="2">
        <v>0</v>
      </c>
      <c r="AB1633" s="2">
        <v>0</v>
      </c>
    </row>
    <row r="1634" spans="1:28">
      <c r="A1634" s="5" t="str">
        <f t="shared" si="534"/>
        <v>420</v>
      </c>
      <c r="B1634" s="5" t="str">
        <f>VLOOKUP(A1634,Vlookups!O:P,2,FALSE)</f>
        <v>LOCAL</v>
      </c>
      <c r="C1634" s="5" t="str">
        <f t="shared" si="535"/>
        <v>E</v>
      </c>
      <c r="D1634" s="5" t="str">
        <f t="shared" si="536"/>
        <v>11</v>
      </c>
      <c r="E1634" s="5" t="str">
        <f t="shared" si="537"/>
        <v>64--</v>
      </c>
      <c r="F1634" s="5" t="str">
        <f>VLOOKUP(E1634,Vlookups!K:M,3,FALSE)</f>
        <v>Op Exp</v>
      </c>
      <c r="G1634" s="5" t="str">
        <f t="shared" si="538"/>
        <v>6499</v>
      </c>
      <c r="H1634" s="5" t="str">
        <f t="shared" si="539"/>
        <v>MISC OP COSTS</v>
      </c>
      <c r="I1634" s="5" t="str">
        <f t="shared" si="540"/>
        <v>022</v>
      </c>
      <c r="J1634" s="5" t="str">
        <f>VLOOKUP(I1634,Vlookups!A:D,2,FALSE)</f>
        <v>WOODHAVEN MIDDLE SCHOOL</v>
      </c>
      <c r="K1634" s="5" t="str">
        <f>VLOOKUP(I1634,Vlookups!A:D,3,FALSE)</f>
        <v>WOODHAVEN K8</v>
      </c>
      <c r="L1634" s="5" t="str">
        <f t="shared" si="541"/>
        <v>23</v>
      </c>
      <c r="M1634" s="5" t="str">
        <f t="shared" si="542"/>
        <v>850</v>
      </c>
      <c r="N1634" s="5" t="str">
        <f>VLOOKUP(M1634,Vlookups!G:I,2,FALSE)</f>
        <v>DEPUTY SUPT ACADEMICS/STU SERV</v>
      </c>
      <c r="O1634" s="5" t="str">
        <f>VLOOKUP(M1634,Vlookups!G:I,3,FALSE)</f>
        <v>DSASS</v>
      </c>
      <c r="P1634" s="6">
        <f t="shared" si="543"/>
        <v>0</v>
      </c>
      <c r="Q1634" s="6">
        <f t="shared" si="544"/>
        <v>0</v>
      </c>
      <c r="R1634" s="6">
        <f t="shared" si="545"/>
        <v>11.97</v>
      </c>
      <c r="S1634" s="6">
        <f t="shared" si="546"/>
        <v>0</v>
      </c>
      <c r="T1634" s="6">
        <f t="shared" si="547"/>
        <v>0</v>
      </c>
      <c r="U1634" t="s">
        <v>1678</v>
      </c>
      <c r="V1634" t="s">
        <v>183</v>
      </c>
      <c r="W1634" s="2">
        <v>0</v>
      </c>
      <c r="X1634" s="2">
        <v>0</v>
      </c>
      <c r="Y1634" s="2">
        <v>11.97</v>
      </c>
      <c r="Z1634" s="3">
        <v>-11.97</v>
      </c>
      <c r="AA1634" s="2">
        <v>0</v>
      </c>
      <c r="AB1634" s="2">
        <v>0</v>
      </c>
    </row>
    <row r="1635" spans="1:28">
      <c r="A1635" s="5" t="str">
        <f t="shared" si="534"/>
        <v>420</v>
      </c>
      <c r="B1635" s="5" t="str">
        <f>VLOOKUP(A1635,Vlookups!O:P,2,FALSE)</f>
        <v>LOCAL</v>
      </c>
      <c r="C1635" s="5" t="str">
        <f t="shared" si="535"/>
        <v>E</v>
      </c>
      <c r="D1635" s="5" t="str">
        <f t="shared" si="536"/>
        <v>11</v>
      </c>
      <c r="E1635" s="5" t="str">
        <f t="shared" si="537"/>
        <v>64--</v>
      </c>
      <c r="F1635" s="5" t="str">
        <f>VLOOKUP(E1635,Vlookups!K:M,3,FALSE)</f>
        <v>Op Exp</v>
      </c>
      <c r="G1635" s="5" t="str">
        <f t="shared" si="538"/>
        <v>6499</v>
      </c>
      <c r="H1635" s="5" t="str">
        <f t="shared" si="539"/>
        <v>MISC OP COSTS</v>
      </c>
      <c r="I1635" s="5" t="str">
        <f t="shared" si="540"/>
        <v>999</v>
      </c>
      <c r="J1635" s="5" t="str">
        <f>VLOOKUP(I1635,Vlookups!A:D,2,FALSE)</f>
        <v>CHARTER WIDE</v>
      </c>
      <c r="K1635" s="5" t="str">
        <f>VLOOKUP(I1635,Vlookups!A:D,3,FALSE)</f>
        <v>CHARTER WIDE</v>
      </c>
      <c r="L1635" s="5" t="str">
        <f t="shared" si="541"/>
        <v>11</v>
      </c>
      <c r="M1635" s="5" t="str">
        <f t="shared" si="542"/>
        <v>705</v>
      </c>
      <c r="N1635" s="5" t="str">
        <f>VLOOKUP(M1635,Vlookups!G:I,2,FALSE)</f>
        <v>DEPUTY SUPERINTENDENT OF SL</v>
      </c>
      <c r="O1635" s="5" t="str">
        <f>VLOOKUP(M1635,Vlookups!G:I,3,FALSE)</f>
        <v>DSSL</v>
      </c>
      <c r="P1635" s="6">
        <f t="shared" si="543"/>
        <v>0</v>
      </c>
      <c r="Q1635" s="6">
        <f t="shared" si="544"/>
        <v>0</v>
      </c>
      <c r="R1635" s="6">
        <f t="shared" si="545"/>
        <v>-1109.95</v>
      </c>
      <c r="S1635" s="6">
        <f t="shared" si="546"/>
        <v>0</v>
      </c>
      <c r="T1635" s="6">
        <f t="shared" si="547"/>
        <v>0</v>
      </c>
      <c r="U1635" t="s">
        <v>1679</v>
      </c>
      <c r="V1635" t="s">
        <v>183</v>
      </c>
      <c r="W1635" s="2">
        <v>0</v>
      </c>
      <c r="X1635" s="2">
        <v>0</v>
      </c>
      <c r="Y1635" s="3">
        <v>-1109.95</v>
      </c>
      <c r="Z1635" s="2">
        <v>1109.95</v>
      </c>
      <c r="AA1635" s="2">
        <v>0</v>
      </c>
      <c r="AB1635" s="2">
        <v>0</v>
      </c>
    </row>
    <row r="1636" spans="1:28">
      <c r="A1636" s="5" t="str">
        <f t="shared" si="534"/>
        <v>420</v>
      </c>
      <c r="B1636" s="5" t="str">
        <f>VLOOKUP(A1636,Vlookups!O:P,2,FALSE)</f>
        <v>LOCAL</v>
      </c>
      <c r="C1636" s="5" t="str">
        <f t="shared" si="535"/>
        <v>E</v>
      </c>
      <c r="D1636" s="5" t="str">
        <f t="shared" si="536"/>
        <v>11</v>
      </c>
      <c r="E1636" s="5" t="str">
        <f t="shared" si="537"/>
        <v>64--</v>
      </c>
      <c r="F1636" s="5" t="str">
        <f>VLOOKUP(E1636,Vlookups!K:M,3,FALSE)</f>
        <v>Op Exp</v>
      </c>
      <c r="G1636" s="5" t="str">
        <f t="shared" si="538"/>
        <v>6499</v>
      </c>
      <c r="H1636" s="5" t="str">
        <f t="shared" si="539"/>
        <v>MISC OP COSTS</v>
      </c>
      <c r="I1636" s="5" t="str">
        <f t="shared" si="540"/>
        <v>999</v>
      </c>
      <c r="J1636" s="5" t="str">
        <f>VLOOKUP(I1636,Vlookups!A:D,2,FALSE)</f>
        <v>CHARTER WIDE</v>
      </c>
      <c r="K1636" s="5" t="str">
        <f>VLOOKUP(I1636,Vlookups!A:D,3,FALSE)</f>
        <v>CHARTER WIDE</v>
      </c>
      <c r="L1636" s="5" t="str">
        <f t="shared" si="541"/>
        <v>11</v>
      </c>
      <c r="M1636" s="5" t="str">
        <f t="shared" si="542"/>
        <v>850</v>
      </c>
      <c r="N1636" s="5" t="str">
        <f>VLOOKUP(M1636,Vlookups!G:I,2,FALSE)</f>
        <v>DEPUTY SUPT ACADEMICS/STU SERV</v>
      </c>
      <c r="O1636" s="5" t="str">
        <f>VLOOKUP(M1636,Vlookups!G:I,3,FALSE)</f>
        <v>DSASS</v>
      </c>
      <c r="P1636" s="6">
        <f t="shared" si="543"/>
        <v>-1160.23</v>
      </c>
      <c r="Q1636" s="6">
        <f t="shared" si="544"/>
        <v>0</v>
      </c>
      <c r="R1636" s="6">
        <f t="shared" si="545"/>
        <v>-1160.23</v>
      </c>
      <c r="S1636" s="6">
        <f t="shared" si="546"/>
        <v>0</v>
      </c>
      <c r="T1636" s="6">
        <f t="shared" si="547"/>
        <v>1160.23</v>
      </c>
      <c r="U1636" t="s">
        <v>1680</v>
      </c>
      <c r="V1636" t="s">
        <v>183</v>
      </c>
      <c r="W1636" s="3">
        <v>-1160.23</v>
      </c>
      <c r="X1636" s="2">
        <v>0</v>
      </c>
      <c r="Y1636" s="3">
        <v>-1160.23</v>
      </c>
      <c r="Z1636" s="2">
        <v>0</v>
      </c>
      <c r="AA1636" s="2">
        <v>0</v>
      </c>
      <c r="AB1636" s="2">
        <v>1160.23</v>
      </c>
    </row>
    <row r="1637" spans="1:28">
      <c r="A1637" s="5" t="str">
        <f t="shared" si="534"/>
        <v>420</v>
      </c>
      <c r="B1637" s="5" t="str">
        <f>VLOOKUP(A1637,Vlookups!O:P,2,FALSE)</f>
        <v>LOCAL</v>
      </c>
      <c r="C1637" s="5" t="str">
        <f t="shared" si="535"/>
        <v>E</v>
      </c>
      <c r="D1637" s="5" t="str">
        <f t="shared" si="536"/>
        <v>11</v>
      </c>
      <c r="E1637" s="5" t="str">
        <f t="shared" si="537"/>
        <v>64--</v>
      </c>
      <c r="F1637" s="5" t="str">
        <f>VLOOKUP(E1637,Vlookups!K:M,3,FALSE)</f>
        <v>Op Exp</v>
      </c>
      <c r="G1637" s="5" t="str">
        <f t="shared" si="538"/>
        <v>6499</v>
      </c>
      <c r="H1637" s="5" t="str">
        <f t="shared" si="539"/>
        <v>MISC OP COSTS</v>
      </c>
      <c r="I1637" s="5" t="str">
        <f t="shared" si="540"/>
        <v>999</v>
      </c>
      <c r="J1637" s="5" t="str">
        <f>VLOOKUP(I1637,Vlookups!A:D,2,FALSE)</f>
        <v>CHARTER WIDE</v>
      </c>
      <c r="K1637" s="5" t="str">
        <f>VLOOKUP(I1637,Vlookups!A:D,3,FALSE)</f>
        <v>CHARTER WIDE</v>
      </c>
      <c r="L1637" s="5" t="str">
        <f t="shared" si="541"/>
        <v>11</v>
      </c>
      <c r="M1637" s="5" t="str">
        <f t="shared" si="542"/>
        <v>858</v>
      </c>
      <c r="N1637" s="5" t="str">
        <f>VLOOKUP(M1637,Vlookups!G:I,2,FALSE)</f>
        <v>FINE ARTS</v>
      </c>
      <c r="O1637" s="5" t="str">
        <f>VLOOKUP(M1637,Vlookups!G:I,3,FALSE)</f>
        <v>DSASS</v>
      </c>
      <c r="P1637" s="6">
        <f t="shared" si="543"/>
        <v>536</v>
      </c>
      <c r="Q1637" s="6">
        <f t="shared" si="544"/>
        <v>0</v>
      </c>
      <c r="R1637" s="6">
        <f t="shared" si="545"/>
        <v>0</v>
      </c>
      <c r="S1637" s="6">
        <f t="shared" si="546"/>
        <v>0</v>
      </c>
      <c r="T1637" s="6">
        <f t="shared" si="547"/>
        <v>-536</v>
      </c>
      <c r="U1637" t="s">
        <v>1681</v>
      </c>
      <c r="V1637" t="s">
        <v>183</v>
      </c>
      <c r="W1637" s="2">
        <v>536</v>
      </c>
      <c r="X1637" s="2">
        <v>0</v>
      </c>
      <c r="Y1637" s="2">
        <v>0</v>
      </c>
      <c r="Z1637" s="2">
        <v>536</v>
      </c>
      <c r="AA1637" s="2">
        <v>0</v>
      </c>
      <c r="AB1637" s="3">
        <v>-536</v>
      </c>
    </row>
    <row r="1638" spans="1:28">
      <c r="A1638" s="5" t="str">
        <f t="shared" si="534"/>
        <v>420</v>
      </c>
      <c r="B1638" s="5" t="str">
        <f>VLOOKUP(A1638,Vlookups!O:P,2,FALSE)</f>
        <v>LOCAL</v>
      </c>
      <c r="C1638" s="5" t="str">
        <f t="shared" si="535"/>
        <v>E</v>
      </c>
      <c r="D1638" s="5" t="str">
        <f t="shared" si="536"/>
        <v>11</v>
      </c>
      <c r="E1638" s="5" t="str">
        <f t="shared" si="537"/>
        <v>64--</v>
      </c>
      <c r="F1638" s="5" t="str">
        <f>VLOOKUP(E1638,Vlookups!K:M,3,FALSE)</f>
        <v>Op Exp</v>
      </c>
      <c r="G1638" s="5" t="str">
        <f t="shared" si="538"/>
        <v>6499</v>
      </c>
      <c r="H1638" s="5" t="str">
        <f t="shared" si="539"/>
        <v>MISC OP COSTS</v>
      </c>
      <c r="I1638" s="5" t="str">
        <f t="shared" si="540"/>
        <v>999</v>
      </c>
      <c r="J1638" s="5" t="str">
        <f>VLOOKUP(I1638,Vlookups!A:D,2,FALSE)</f>
        <v>CHARTER WIDE</v>
      </c>
      <c r="K1638" s="5" t="str">
        <f>VLOOKUP(I1638,Vlookups!A:D,3,FALSE)</f>
        <v>CHARTER WIDE</v>
      </c>
      <c r="L1638" s="5" t="str">
        <f t="shared" si="541"/>
        <v>11</v>
      </c>
      <c r="M1638" s="5" t="str">
        <f t="shared" si="542"/>
        <v>920</v>
      </c>
      <c r="N1638" s="5" t="str">
        <f>VLOOKUP(M1638,Vlookups!G:I,2,FALSE)</f>
        <v>ATHLETICS</v>
      </c>
      <c r="O1638" s="5" t="str">
        <f>VLOOKUP(M1638,Vlookups!G:I,3,FALSE)</f>
        <v>CSL</v>
      </c>
      <c r="P1638" s="6">
        <f t="shared" si="543"/>
        <v>0</v>
      </c>
      <c r="Q1638" s="6">
        <f t="shared" si="544"/>
        <v>0</v>
      </c>
      <c r="R1638" s="6">
        <f t="shared" si="545"/>
        <v>0</v>
      </c>
      <c r="S1638" s="6">
        <f t="shared" si="546"/>
        <v>750000</v>
      </c>
      <c r="T1638" s="6">
        <f t="shared" si="547"/>
        <v>750000</v>
      </c>
      <c r="U1638" t="s">
        <v>1682</v>
      </c>
      <c r="V1638" t="s">
        <v>183</v>
      </c>
      <c r="W1638" s="2">
        <v>0</v>
      </c>
      <c r="X1638" s="2">
        <v>0</v>
      </c>
      <c r="Y1638" s="2">
        <v>0</v>
      </c>
      <c r="Z1638" s="2">
        <v>0</v>
      </c>
      <c r="AA1638" s="2">
        <v>750000</v>
      </c>
      <c r="AB1638" s="2">
        <v>750000</v>
      </c>
    </row>
    <row r="1639" spans="1:28">
      <c r="A1639" s="5" t="str">
        <f t="shared" si="534"/>
        <v>420</v>
      </c>
      <c r="B1639" s="5" t="str">
        <f>VLOOKUP(A1639,Vlookups!O:P,2,FALSE)</f>
        <v>LOCAL</v>
      </c>
      <c r="C1639" s="5" t="str">
        <f t="shared" si="535"/>
        <v>E</v>
      </c>
      <c r="D1639" s="5" t="str">
        <f t="shared" si="536"/>
        <v>11</v>
      </c>
      <c r="E1639" s="5" t="str">
        <f t="shared" si="537"/>
        <v>64--</v>
      </c>
      <c r="F1639" s="5" t="str">
        <f>VLOOKUP(E1639,Vlookups!K:M,3,FALSE)</f>
        <v>Op Exp</v>
      </c>
      <c r="G1639" s="5" t="str">
        <f t="shared" si="538"/>
        <v>6499</v>
      </c>
      <c r="H1639" s="5" t="str">
        <f t="shared" si="539"/>
        <v>MISC OP COSTS</v>
      </c>
      <c r="I1639" s="5" t="str">
        <f t="shared" si="540"/>
        <v>999</v>
      </c>
      <c r="J1639" s="5" t="str">
        <f>VLOOKUP(I1639,Vlookups!A:D,2,FALSE)</f>
        <v>CHARTER WIDE</v>
      </c>
      <c r="K1639" s="5" t="str">
        <f>VLOOKUP(I1639,Vlookups!A:D,3,FALSE)</f>
        <v>CHARTER WIDE</v>
      </c>
      <c r="L1639" s="5" t="str">
        <f t="shared" si="541"/>
        <v>22</v>
      </c>
      <c r="M1639" s="5" t="str">
        <f t="shared" si="542"/>
        <v>875</v>
      </c>
      <c r="N1639" s="5" t="str">
        <f>VLOOKUP(M1639,Vlookups!G:I,2,FALSE)</f>
        <v>STUDENT LEADERSHIP DEVELOPMENT</v>
      </c>
      <c r="O1639" s="5" t="str">
        <f>VLOOKUP(M1639,Vlookups!G:I,3,FALSE)</f>
        <v>CSL</v>
      </c>
      <c r="P1639" s="6">
        <f t="shared" si="543"/>
        <v>0</v>
      </c>
      <c r="Q1639" s="6">
        <f t="shared" si="544"/>
        <v>0</v>
      </c>
      <c r="R1639" s="6">
        <f t="shared" si="545"/>
        <v>2248</v>
      </c>
      <c r="S1639" s="6">
        <f t="shared" si="546"/>
        <v>0</v>
      </c>
      <c r="T1639" s="6">
        <f t="shared" si="547"/>
        <v>0</v>
      </c>
      <c r="U1639" t="s">
        <v>1683</v>
      </c>
      <c r="V1639" t="s">
        <v>183</v>
      </c>
      <c r="W1639" s="2">
        <v>0</v>
      </c>
      <c r="X1639" s="2">
        <v>0</v>
      </c>
      <c r="Y1639" s="2">
        <v>2248</v>
      </c>
      <c r="Z1639" s="3">
        <v>-2248</v>
      </c>
      <c r="AA1639" s="2">
        <v>0</v>
      </c>
      <c r="AB1639" s="2">
        <v>0</v>
      </c>
    </row>
    <row r="1640" spans="1:28">
      <c r="A1640" s="5" t="str">
        <f t="shared" si="534"/>
        <v>420</v>
      </c>
      <c r="B1640" s="5" t="str">
        <f>VLOOKUP(A1640,Vlookups!O:P,2,FALSE)</f>
        <v>LOCAL</v>
      </c>
      <c r="C1640" s="5" t="str">
        <f t="shared" si="535"/>
        <v>E</v>
      </c>
      <c r="D1640" s="5" t="str">
        <f t="shared" si="536"/>
        <v>11</v>
      </c>
      <c r="E1640" s="5" t="str">
        <f t="shared" si="537"/>
        <v>64--</v>
      </c>
      <c r="F1640" s="5" t="str">
        <f>VLOOKUP(E1640,Vlookups!K:M,3,FALSE)</f>
        <v>Op Exp</v>
      </c>
      <c r="G1640" s="5" t="str">
        <f t="shared" si="538"/>
        <v>6499</v>
      </c>
      <c r="H1640" s="5" t="str">
        <f t="shared" si="539"/>
        <v>MISC OP COSTS</v>
      </c>
      <c r="I1640" s="5" t="str">
        <f t="shared" si="540"/>
        <v>999</v>
      </c>
      <c r="J1640" s="5" t="str">
        <f>VLOOKUP(I1640,Vlookups!A:D,2,FALSE)</f>
        <v>CHARTER WIDE</v>
      </c>
      <c r="K1640" s="5" t="str">
        <f>VLOOKUP(I1640,Vlookups!A:D,3,FALSE)</f>
        <v>CHARTER WIDE</v>
      </c>
      <c r="L1640" s="5" t="str">
        <f t="shared" si="541"/>
        <v>30</v>
      </c>
      <c r="M1640" s="5" t="str">
        <f t="shared" si="542"/>
        <v>844</v>
      </c>
      <c r="N1640" s="5" t="str">
        <f>VLOOKUP(M1640,Vlookups!G:I,2,FALSE)</f>
        <v>FEDERAL PROGRAMS</v>
      </c>
      <c r="O1640" s="5" t="str">
        <f>VLOOKUP(M1640,Vlookups!G:I,3,FALSE)</f>
        <v>CFO</v>
      </c>
      <c r="P1640" s="6">
        <f t="shared" si="543"/>
        <v>0</v>
      </c>
      <c r="Q1640" s="6">
        <f t="shared" si="544"/>
        <v>0</v>
      </c>
      <c r="R1640" s="6">
        <f t="shared" si="545"/>
        <v>325.47000000000003</v>
      </c>
      <c r="S1640" s="6">
        <f t="shared" si="546"/>
        <v>0</v>
      </c>
      <c r="T1640" s="6">
        <f t="shared" si="547"/>
        <v>0</v>
      </c>
      <c r="U1640" t="s">
        <v>1684</v>
      </c>
      <c r="V1640" t="s">
        <v>183</v>
      </c>
      <c r="W1640" s="2">
        <v>0</v>
      </c>
      <c r="X1640" s="2">
        <v>0</v>
      </c>
      <c r="Y1640" s="2">
        <v>325.47000000000003</v>
      </c>
      <c r="Z1640" s="3">
        <v>-325.47000000000003</v>
      </c>
      <c r="AA1640" s="2">
        <v>0</v>
      </c>
      <c r="AB1640" s="2">
        <v>0</v>
      </c>
    </row>
    <row r="1641" spans="1:28">
      <c r="A1641" s="5" t="str">
        <f t="shared" ref="A1641:A1658" si="548">LEFT(U1641,3)</f>
        <v>420</v>
      </c>
      <c r="B1641" s="5" t="str">
        <f>VLOOKUP(A1641,Vlookups!O:P,2,FALSE)</f>
        <v>LOCAL</v>
      </c>
      <c r="C1641" s="5" t="str">
        <f t="shared" ref="C1641:C1658" si="549">RIGHT(LEFT(U1641,5),1)</f>
        <v>E</v>
      </c>
      <c r="D1641" s="5" t="str">
        <f t="shared" ref="D1641:D1658" si="550">RIGHT(LEFT(U1641,8),2)</f>
        <v>11</v>
      </c>
      <c r="E1641" s="5" t="str">
        <f t="shared" ref="E1641:E1658" si="551">CONCATENATE(LEFT(G1641,2),"--")</f>
        <v>64--</v>
      </c>
      <c r="F1641" s="5" t="str">
        <f>VLOOKUP(E1641,Vlookups!K:M,3,FALSE)</f>
        <v>Op Exp</v>
      </c>
      <c r="G1641" s="5" t="str">
        <f t="shared" si="538"/>
        <v>6499</v>
      </c>
      <c r="H1641" s="5" t="str">
        <f t="shared" si="539"/>
        <v>MISC OP COSTS</v>
      </c>
      <c r="I1641" s="5" t="str">
        <f t="shared" si="540"/>
        <v>746</v>
      </c>
      <c r="J1641" s="5" t="str">
        <f>VLOOKUP(I1641,Vlookups!A:D,2,FALSE)</f>
        <v>AREA OFFICE DALLAS</v>
      </c>
      <c r="K1641" s="5" t="str">
        <f>VLOOKUP(I1641,Vlookups!A:D,3,FALSE)</f>
        <v>AREA OFFICE DALLAS</v>
      </c>
      <c r="L1641" s="5" t="str">
        <f t="shared" si="541"/>
        <v>99</v>
      </c>
      <c r="M1641" s="5" t="str">
        <f t="shared" si="542"/>
        <v>705</v>
      </c>
      <c r="N1641" s="5" t="str">
        <f>VLOOKUP(M1641,Vlookups!G:I,2,FALSE)</f>
        <v>DEPUTY SUPERINTENDENT OF SL</v>
      </c>
      <c r="O1641" s="5" t="str">
        <f>VLOOKUP(M1641,Vlookups!G:I,3,FALSE)</f>
        <v>DSSL</v>
      </c>
      <c r="P1641" s="6">
        <f t="shared" si="543"/>
        <v>25000</v>
      </c>
      <c r="Q1641" s="6">
        <f t="shared" si="544"/>
        <v>15868</v>
      </c>
      <c r="R1641" s="6">
        <f t="shared" si="545"/>
        <v>2500</v>
      </c>
      <c r="S1641" s="6">
        <f t="shared" si="546"/>
        <v>0</v>
      </c>
      <c r="T1641" s="6">
        <f t="shared" si="547"/>
        <v>-25000</v>
      </c>
      <c r="U1641" t="s">
        <v>1685</v>
      </c>
      <c r="V1641" t="s">
        <v>183</v>
      </c>
      <c r="W1641" s="2">
        <v>25000</v>
      </c>
      <c r="X1641" s="2">
        <v>15868</v>
      </c>
      <c r="Y1641" s="2">
        <v>2500</v>
      </c>
      <c r="Z1641" s="2">
        <v>6632</v>
      </c>
      <c r="AA1641" s="2">
        <v>0</v>
      </c>
      <c r="AB1641" s="3">
        <v>-25000</v>
      </c>
    </row>
    <row r="1642" spans="1:28">
      <c r="A1642" s="5" t="str">
        <f t="shared" si="548"/>
        <v>420</v>
      </c>
      <c r="B1642" s="5" t="str">
        <f>VLOOKUP(A1642,Vlookups!O:P,2,FALSE)</f>
        <v>LOCAL</v>
      </c>
      <c r="C1642" s="5" t="str">
        <f t="shared" si="549"/>
        <v>E</v>
      </c>
      <c r="D1642" s="5" t="str">
        <f t="shared" si="550"/>
        <v>11</v>
      </c>
      <c r="E1642" s="5" t="str">
        <f t="shared" si="551"/>
        <v>64--</v>
      </c>
      <c r="F1642" s="5" t="str">
        <f>VLOOKUP(E1642,Vlookups!K:M,3,FALSE)</f>
        <v>Op Exp</v>
      </c>
      <c r="G1642" s="5" t="str">
        <f t="shared" si="538"/>
        <v>6499</v>
      </c>
      <c r="H1642" s="5" t="str">
        <f t="shared" si="539"/>
        <v>MISC OP COSTS</v>
      </c>
      <c r="I1642" s="5" t="str">
        <f t="shared" si="540"/>
        <v>747</v>
      </c>
      <c r="J1642" s="5" t="str">
        <f>VLOOKUP(I1642,Vlookups!A:D,2,FALSE)</f>
        <v>AREA OFFICE TARRANT</v>
      </c>
      <c r="K1642" s="5" t="str">
        <f>VLOOKUP(I1642,Vlookups!A:D,3,FALSE)</f>
        <v>AREA OFFICE TARRANT</v>
      </c>
      <c r="L1642" s="5" t="str">
        <f t="shared" si="541"/>
        <v>99</v>
      </c>
      <c r="M1642" s="5" t="str">
        <f t="shared" si="542"/>
        <v>705</v>
      </c>
      <c r="N1642" s="5" t="str">
        <f>VLOOKUP(M1642,Vlookups!G:I,2,FALSE)</f>
        <v>DEPUTY SUPERINTENDENT OF SL</v>
      </c>
      <c r="O1642" s="5" t="str">
        <f>VLOOKUP(M1642,Vlookups!G:I,3,FALSE)</f>
        <v>DSSL</v>
      </c>
      <c r="P1642" s="6">
        <f t="shared" si="543"/>
        <v>30000</v>
      </c>
      <c r="Q1642" s="6">
        <f t="shared" si="544"/>
        <v>15868</v>
      </c>
      <c r="R1642" s="6">
        <f t="shared" si="545"/>
        <v>2500</v>
      </c>
      <c r="S1642" s="6">
        <f t="shared" si="546"/>
        <v>0</v>
      </c>
      <c r="T1642" s="6">
        <f t="shared" si="547"/>
        <v>-30000</v>
      </c>
      <c r="U1642" t="s">
        <v>1686</v>
      </c>
      <c r="V1642" t="s">
        <v>183</v>
      </c>
      <c r="W1642" s="2">
        <v>30000</v>
      </c>
      <c r="X1642" s="2">
        <v>15868</v>
      </c>
      <c r="Y1642" s="2">
        <v>2500</v>
      </c>
      <c r="Z1642" s="2">
        <v>11632</v>
      </c>
      <c r="AA1642" s="2">
        <v>0</v>
      </c>
      <c r="AB1642" s="3">
        <v>-30000</v>
      </c>
    </row>
    <row r="1643" spans="1:28">
      <c r="A1643" s="5" t="str">
        <f t="shared" si="548"/>
        <v>420</v>
      </c>
      <c r="B1643" s="5" t="str">
        <f>VLOOKUP(A1643,Vlookups!O:P,2,FALSE)</f>
        <v>LOCAL</v>
      </c>
      <c r="C1643" s="5" t="str">
        <f t="shared" si="549"/>
        <v>E</v>
      </c>
      <c r="D1643" s="5" t="str">
        <f t="shared" si="550"/>
        <v>11</v>
      </c>
      <c r="E1643" s="5" t="str">
        <f t="shared" si="551"/>
        <v>64--</v>
      </c>
      <c r="F1643" s="5" t="str">
        <f>VLOOKUP(E1643,Vlookups!K:M,3,FALSE)</f>
        <v>Op Exp</v>
      </c>
      <c r="G1643" s="5" t="str">
        <f t="shared" si="538"/>
        <v>6499</v>
      </c>
      <c r="H1643" s="5" t="str">
        <f t="shared" si="539"/>
        <v>MISC OP COSTS</v>
      </c>
      <c r="I1643" s="5" t="str">
        <f t="shared" si="540"/>
        <v>748</v>
      </c>
      <c r="J1643" s="5" t="str">
        <f>VLOOKUP(I1643,Vlookups!A:D,2,FALSE)</f>
        <v>AREA OFFICE HOUSTON</v>
      </c>
      <c r="K1643" s="5" t="str">
        <f>VLOOKUP(I1643,Vlookups!A:D,3,FALSE)</f>
        <v>AREA OFFICE HOUSTON</v>
      </c>
      <c r="L1643" s="5" t="str">
        <f t="shared" si="541"/>
        <v>99</v>
      </c>
      <c r="M1643" s="5" t="str">
        <f t="shared" si="542"/>
        <v>705</v>
      </c>
      <c r="N1643" s="5" t="str">
        <f>VLOOKUP(M1643,Vlookups!G:I,2,FALSE)</f>
        <v>DEPUTY SUPERINTENDENT OF SL</v>
      </c>
      <c r="O1643" s="5" t="str">
        <f>VLOOKUP(M1643,Vlookups!G:I,3,FALSE)</f>
        <v>DSSL</v>
      </c>
      <c r="P1643" s="6">
        <f t="shared" si="543"/>
        <v>86000</v>
      </c>
      <c r="Q1643" s="6">
        <f t="shared" si="544"/>
        <v>0</v>
      </c>
      <c r="R1643" s="6">
        <f t="shared" si="545"/>
        <v>4500</v>
      </c>
      <c r="S1643" s="6">
        <f t="shared" si="546"/>
        <v>82100</v>
      </c>
      <c r="T1643" s="6">
        <f t="shared" si="547"/>
        <v>-3900</v>
      </c>
      <c r="U1643" t="s">
        <v>1687</v>
      </c>
      <c r="V1643" t="s">
        <v>183</v>
      </c>
      <c r="W1643" s="2">
        <v>86000</v>
      </c>
      <c r="X1643" s="2">
        <v>0</v>
      </c>
      <c r="Y1643" s="2">
        <v>4500</v>
      </c>
      <c r="Z1643" s="2">
        <v>81500</v>
      </c>
      <c r="AA1643" s="2">
        <v>82100</v>
      </c>
      <c r="AB1643" s="3">
        <v>-3900</v>
      </c>
    </row>
    <row r="1644" spans="1:28">
      <c r="A1644" s="5" t="str">
        <f t="shared" si="548"/>
        <v>420</v>
      </c>
      <c r="B1644" s="5" t="str">
        <f>VLOOKUP(A1644,Vlookups!O:P,2,FALSE)</f>
        <v>LOCAL</v>
      </c>
      <c r="C1644" s="5" t="str">
        <f t="shared" si="549"/>
        <v>E</v>
      </c>
      <c r="D1644" s="5" t="str">
        <f t="shared" si="550"/>
        <v>12</v>
      </c>
      <c r="E1644" s="5" t="str">
        <f t="shared" si="551"/>
        <v>63--</v>
      </c>
      <c r="F1644" s="5" t="str">
        <f>VLOOKUP(E1644,Vlookups!K:M,3,FALSE)</f>
        <v>Op Exp</v>
      </c>
      <c r="G1644" s="5" t="str">
        <f t="shared" si="538"/>
        <v>6329</v>
      </c>
      <c r="H1644" s="5" t="str">
        <f t="shared" si="539"/>
        <v>READING MATERIALS</v>
      </c>
      <c r="I1644" s="5" t="str">
        <f t="shared" si="540"/>
        <v>035</v>
      </c>
      <c r="J1644" s="5" t="str">
        <f>VLOOKUP(I1644,Vlookups!A:D,2,FALSE)</f>
        <v>Richmond Elementary</v>
      </c>
      <c r="K1644" s="5" t="str">
        <f>VLOOKUP(I1644,Vlookups!A:D,3,FALSE)</f>
        <v>RICHMOND K8</v>
      </c>
      <c r="L1644" s="5" t="str">
        <f t="shared" si="541"/>
        <v>99</v>
      </c>
      <c r="M1644" s="5" t="str">
        <f t="shared" si="542"/>
        <v>939</v>
      </c>
      <c r="N1644" s="5" t="str">
        <f>VLOOKUP(M1644,Vlookups!G:I,2,FALSE)</f>
        <v>INSTRUCTIONAL MATERIALS</v>
      </c>
      <c r="O1644" s="5" t="str">
        <f>VLOOKUP(M1644,Vlookups!G:I,3,FALSE)</f>
        <v>DSASS</v>
      </c>
      <c r="P1644" s="6">
        <f t="shared" si="543"/>
        <v>0</v>
      </c>
      <c r="Q1644" s="6">
        <f t="shared" si="544"/>
        <v>0</v>
      </c>
      <c r="R1644" s="6">
        <f t="shared" si="545"/>
        <v>0</v>
      </c>
      <c r="S1644" s="6">
        <f t="shared" si="546"/>
        <v>55000</v>
      </c>
      <c r="T1644" s="6">
        <f t="shared" si="547"/>
        <v>55000</v>
      </c>
      <c r="U1644" t="s">
        <v>1688</v>
      </c>
      <c r="V1644" t="s">
        <v>45</v>
      </c>
      <c r="W1644" s="2">
        <v>0</v>
      </c>
      <c r="X1644" s="2">
        <v>0</v>
      </c>
      <c r="Y1644" s="2">
        <v>0</v>
      </c>
      <c r="Z1644" s="2">
        <v>0</v>
      </c>
      <c r="AA1644" s="2">
        <v>55000</v>
      </c>
      <c r="AB1644" s="2">
        <v>55000</v>
      </c>
    </row>
    <row r="1645" spans="1:28">
      <c r="A1645" s="5" t="str">
        <f t="shared" si="548"/>
        <v>420</v>
      </c>
      <c r="B1645" s="5" t="str">
        <f>VLOOKUP(A1645,Vlookups!O:P,2,FALSE)</f>
        <v>LOCAL</v>
      </c>
      <c r="C1645" s="5" t="str">
        <f t="shared" si="549"/>
        <v>E</v>
      </c>
      <c r="D1645" s="5" t="str">
        <f t="shared" si="550"/>
        <v>12</v>
      </c>
      <c r="E1645" s="5" t="str">
        <f t="shared" si="551"/>
        <v>63--</v>
      </c>
      <c r="F1645" s="5" t="str">
        <f>VLOOKUP(E1645,Vlookups!K:M,3,FALSE)</f>
        <v>Op Exp</v>
      </c>
      <c r="G1645" s="5" t="str">
        <f t="shared" si="538"/>
        <v>6329</v>
      </c>
      <c r="H1645" s="5" t="str">
        <f t="shared" si="539"/>
        <v>READING MATERIALS</v>
      </c>
      <c r="I1645" s="5" t="str">
        <f t="shared" si="540"/>
        <v>036</v>
      </c>
      <c r="J1645" s="5" t="str">
        <f>VLOOKUP(I1645,Vlookups!A:D,2,FALSE)</f>
        <v>Richmond Middle School</v>
      </c>
      <c r="K1645" s="5" t="str">
        <f>VLOOKUP(I1645,Vlookups!A:D,3,FALSE)</f>
        <v>RICHMOND K8</v>
      </c>
      <c r="L1645" s="5" t="str">
        <f t="shared" si="541"/>
        <v>99</v>
      </c>
      <c r="M1645" s="5" t="str">
        <f t="shared" si="542"/>
        <v>939</v>
      </c>
      <c r="N1645" s="5" t="str">
        <f>VLOOKUP(M1645,Vlookups!G:I,2,FALSE)</f>
        <v>INSTRUCTIONAL MATERIALS</v>
      </c>
      <c r="O1645" s="5" t="str">
        <f>VLOOKUP(M1645,Vlookups!G:I,3,FALSE)</f>
        <v>DSASS</v>
      </c>
      <c r="P1645" s="6">
        <f t="shared" si="543"/>
        <v>0</v>
      </c>
      <c r="Q1645" s="6">
        <f t="shared" si="544"/>
        <v>0</v>
      </c>
      <c r="R1645" s="6">
        <f t="shared" si="545"/>
        <v>0</v>
      </c>
      <c r="S1645" s="6">
        <f t="shared" si="546"/>
        <v>55000</v>
      </c>
      <c r="T1645" s="6">
        <f t="shared" si="547"/>
        <v>55000</v>
      </c>
      <c r="U1645" t="s">
        <v>1689</v>
      </c>
      <c r="V1645" t="s">
        <v>45</v>
      </c>
      <c r="W1645" s="2">
        <v>0</v>
      </c>
      <c r="X1645" s="2">
        <v>0</v>
      </c>
      <c r="Y1645" s="2">
        <v>0</v>
      </c>
      <c r="Z1645" s="2">
        <v>0</v>
      </c>
      <c r="AA1645" s="2">
        <v>55000</v>
      </c>
      <c r="AB1645" s="2">
        <v>55000</v>
      </c>
    </row>
    <row r="1646" spans="1:28">
      <c r="A1646" s="5" t="str">
        <f t="shared" si="548"/>
        <v>420</v>
      </c>
      <c r="B1646" s="5" t="str">
        <f>VLOOKUP(A1646,Vlookups!O:P,2,FALSE)</f>
        <v>LOCAL</v>
      </c>
      <c r="C1646" s="5" t="str">
        <f t="shared" si="549"/>
        <v>E</v>
      </c>
      <c r="D1646" s="5" t="str">
        <f t="shared" si="550"/>
        <v>12</v>
      </c>
      <c r="E1646" s="5" t="str">
        <f t="shared" si="551"/>
        <v>63--</v>
      </c>
      <c r="F1646" s="5" t="str">
        <f>VLOOKUP(E1646,Vlookups!K:M,3,FALSE)</f>
        <v>Op Exp</v>
      </c>
      <c r="G1646" s="5" t="str">
        <f t="shared" si="538"/>
        <v>6329</v>
      </c>
      <c r="H1646" s="5" t="str">
        <f t="shared" si="539"/>
        <v>READING MATERIALS</v>
      </c>
      <c r="I1646" s="5" t="str">
        <f t="shared" si="540"/>
        <v>043</v>
      </c>
      <c r="J1646" s="5" t="str">
        <f>VLOOKUP(I1646,Vlookups!A:D,2,FALSE)</f>
        <v>MSG Ramirez Elementary</v>
      </c>
      <c r="K1646" s="5" t="str">
        <f>VLOOKUP(I1646,Vlookups!A:D,3,FALSE)</f>
        <v>MSG RAMIREZ K8</v>
      </c>
      <c r="L1646" s="5" t="str">
        <f t="shared" si="541"/>
        <v>99</v>
      </c>
      <c r="M1646" s="5" t="str">
        <f t="shared" si="542"/>
        <v>850</v>
      </c>
      <c r="N1646" s="5" t="str">
        <f>VLOOKUP(M1646,Vlookups!G:I,2,FALSE)</f>
        <v>DEPUTY SUPT ACADEMICS/STU SERV</v>
      </c>
      <c r="O1646" s="5" t="str">
        <f>VLOOKUP(M1646,Vlookups!G:I,3,FALSE)</f>
        <v>DSASS</v>
      </c>
      <c r="P1646" s="6">
        <f t="shared" si="543"/>
        <v>8000</v>
      </c>
      <c r="Q1646" s="6">
        <f t="shared" si="544"/>
        <v>216.22</v>
      </c>
      <c r="R1646" s="6">
        <f t="shared" si="545"/>
        <v>6662.5</v>
      </c>
      <c r="S1646" s="6">
        <f t="shared" si="546"/>
        <v>0</v>
      </c>
      <c r="T1646" s="6">
        <f t="shared" si="547"/>
        <v>-8000</v>
      </c>
      <c r="U1646" t="s">
        <v>1690</v>
      </c>
      <c r="V1646" t="s">
        <v>45</v>
      </c>
      <c r="W1646" s="2">
        <v>8000</v>
      </c>
      <c r="X1646" s="2">
        <v>216.22</v>
      </c>
      <c r="Y1646" s="2">
        <v>6662.5</v>
      </c>
      <c r="Z1646" s="2">
        <v>1121.28</v>
      </c>
      <c r="AA1646" s="2">
        <v>0</v>
      </c>
      <c r="AB1646" s="3">
        <v>-8000</v>
      </c>
    </row>
    <row r="1647" spans="1:28">
      <c r="A1647" s="5" t="str">
        <f t="shared" si="548"/>
        <v>420</v>
      </c>
      <c r="B1647" s="5" t="str">
        <f>VLOOKUP(A1647,Vlookups!O:P,2,FALSE)</f>
        <v>LOCAL</v>
      </c>
      <c r="C1647" s="5" t="str">
        <f t="shared" si="549"/>
        <v>E</v>
      </c>
      <c r="D1647" s="5" t="str">
        <f t="shared" si="550"/>
        <v>12</v>
      </c>
      <c r="E1647" s="5" t="str">
        <f t="shared" si="551"/>
        <v>63--</v>
      </c>
      <c r="F1647" s="5" t="str">
        <f>VLOOKUP(E1647,Vlookups!K:M,3,FALSE)</f>
        <v>Op Exp</v>
      </c>
      <c r="G1647" s="5" t="str">
        <f t="shared" si="538"/>
        <v>6329</v>
      </c>
      <c r="H1647" s="5" t="str">
        <f t="shared" si="539"/>
        <v>READING MATERIALS</v>
      </c>
      <c r="I1647" s="5" t="str">
        <f t="shared" si="540"/>
        <v>043</v>
      </c>
      <c r="J1647" s="5" t="str">
        <f>VLOOKUP(I1647,Vlookups!A:D,2,FALSE)</f>
        <v>MSG Ramirez Elementary</v>
      </c>
      <c r="K1647" s="5" t="str">
        <f>VLOOKUP(I1647,Vlookups!A:D,3,FALSE)</f>
        <v>MSG RAMIREZ K8</v>
      </c>
      <c r="L1647" s="5" t="str">
        <f t="shared" si="541"/>
        <v>99</v>
      </c>
      <c r="M1647" s="5" t="str">
        <f t="shared" si="542"/>
        <v>939</v>
      </c>
      <c r="N1647" s="5" t="str">
        <f>VLOOKUP(M1647,Vlookups!G:I,2,FALSE)</f>
        <v>INSTRUCTIONAL MATERIALS</v>
      </c>
      <c r="O1647" s="5" t="str">
        <f>VLOOKUP(M1647,Vlookups!G:I,3,FALSE)</f>
        <v>DSASS</v>
      </c>
      <c r="P1647" s="6">
        <f t="shared" si="543"/>
        <v>250000</v>
      </c>
      <c r="Q1647" s="6">
        <f t="shared" si="544"/>
        <v>2986.25</v>
      </c>
      <c r="R1647" s="6">
        <f t="shared" si="545"/>
        <v>0</v>
      </c>
      <c r="S1647" s="6">
        <f t="shared" si="546"/>
        <v>0</v>
      </c>
      <c r="T1647" s="6">
        <f t="shared" si="547"/>
        <v>-250000</v>
      </c>
      <c r="U1647" t="s">
        <v>1691</v>
      </c>
      <c r="V1647" t="s">
        <v>45</v>
      </c>
      <c r="W1647" s="2">
        <v>250000</v>
      </c>
      <c r="X1647" s="2">
        <v>2986.25</v>
      </c>
      <c r="Y1647" s="2">
        <v>0</v>
      </c>
      <c r="Z1647" s="2">
        <v>247013.75</v>
      </c>
      <c r="AA1647" s="2">
        <v>0</v>
      </c>
      <c r="AB1647" s="3">
        <v>-250000</v>
      </c>
    </row>
    <row r="1648" spans="1:28">
      <c r="A1648" s="5" t="str">
        <f t="shared" si="548"/>
        <v>420</v>
      </c>
      <c r="B1648" s="5" t="str">
        <f>VLOOKUP(A1648,Vlookups!O:P,2,FALSE)</f>
        <v>LOCAL</v>
      </c>
      <c r="C1648" s="5" t="str">
        <f t="shared" si="549"/>
        <v>E</v>
      </c>
      <c r="D1648" s="5" t="str">
        <f t="shared" si="550"/>
        <v>12</v>
      </c>
      <c r="E1648" s="5" t="str">
        <f t="shared" si="551"/>
        <v>63--</v>
      </c>
      <c r="F1648" s="5" t="str">
        <f>VLOOKUP(E1648,Vlookups!K:M,3,FALSE)</f>
        <v>Op Exp</v>
      </c>
      <c r="G1648" s="5" t="str">
        <f t="shared" si="538"/>
        <v>6396</v>
      </c>
      <c r="H1648" s="5" t="str">
        <f t="shared" si="539"/>
        <v>STUDENT CREDITS</v>
      </c>
      <c r="I1648" s="5" t="str">
        <f t="shared" si="540"/>
        <v>001</v>
      </c>
      <c r="J1648" s="5" t="str">
        <f>VLOOKUP(I1648,Vlookups!A:D,2,FALSE)</f>
        <v>GARLAND ELEMENTARY SCHOOL</v>
      </c>
      <c r="K1648" s="5" t="str">
        <f>VLOOKUP(I1648,Vlookups!A:D,3,FALSE)</f>
        <v>GARLAND K8</v>
      </c>
      <c r="L1648" s="5" t="str">
        <f t="shared" si="541"/>
        <v>99</v>
      </c>
      <c r="M1648" s="5" t="str">
        <f t="shared" si="542"/>
        <v>850</v>
      </c>
      <c r="N1648" s="5" t="str">
        <f>VLOOKUP(M1648,Vlookups!G:I,2,FALSE)</f>
        <v>DEPUTY SUPT ACADEMICS/STU SERV</v>
      </c>
      <c r="O1648" s="5" t="str">
        <f>VLOOKUP(M1648,Vlookups!G:I,3,FALSE)</f>
        <v>DSASS</v>
      </c>
      <c r="P1648" s="6">
        <f t="shared" si="543"/>
        <v>0</v>
      </c>
      <c r="Q1648" s="6">
        <f t="shared" si="544"/>
        <v>0</v>
      </c>
      <c r="R1648" s="6">
        <f t="shared" si="545"/>
        <v>-9.9600000000000009</v>
      </c>
      <c r="S1648" s="6">
        <f t="shared" si="546"/>
        <v>0</v>
      </c>
      <c r="T1648" s="6">
        <f t="shared" si="547"/>
        <v>0</v>
      </c>
      <c r="U1648" t="s">
        <v>1692</v>
      </c>
      <c r="V1648" t="s">
        <v>1693</v>
      </c>
      <c r="W1648" s="2">
        <v>0</v>
      </c>
      <c r="X1648" s="2">
        <v>0</v>
      </c>
      <c r="Y1648" s="3">
        <v>-9.9600000000000009</v>
      </c>
      <c r="Z1648" s="2">
        <v>9.9600000000000009</v>
      </c>
      <c r="AA1648" s="2">
        <v>0</v>
      </c>
      <c r="AB1648" s="2">
        <v>0</v>
      </c>
    </row>
    <row r="1649" spans="1:28">
      <c r="A1649" s="5" t="str">
        <f t="shared" si="548"/>
        <v>420</v>
      </c>
      <c r="B1649" s="5" t="str">
        <f>VLOOKUP(A1649,Vlookups!O:P,2,FALSE)</f>
        <v>LOCAL</v>
      </c>
      <c r="C1649" s="5" t="str">
        <f t="shared" si="549"/>
        <v>E</v>
      </c>
      <c r="D1649" s="5" t="str">
        <f t="shared" si="550"/>
        <v>12</v>
      </c>
      <c r="E1649" s="5" t="str">
        <f t="shared" si="551"/>
        <v>63--</v>
      </c>
      <c r="F1649" s="5" t="str">
        <f>VLOOKUP(E1649,Vlookups!K:M,3,FALSE)</f>
        <v>Op Exp</v>
      </c>
      <c r="G1649" s="5" t="str">
        <f t="shared" si="538"/>
        <v>6396</v>
      </c>
      <c r="H1649" s="5" t="str">
        <f t="shared" si="539"/>
        <v>STUDENT CREDITS</v>
      </c>
      <c r="I1649" s="5" t="str">
        <f t="shared" si="540"/>
        <v>003</v>
      </c>
      <c r="J1649" s="5" t="str">
        <f>VLOOKUP(I1649,Vlookups!A:D,2,FALSE)</f>
        <v>GARLAND HIGH SCHOOL</v>
      </c>
      <c r="K1649" s="5" t="str">
        <f>VLOOKUP(I1649,Vlookups!A:D,3,FALSE)</f>
        <v>GARLAND HS</v>
      </c>
      <c r="L1649" s="5" t="str">
        <f t="shared" si="541"/>
        <v>99</v>
      </c>
      <c r="M1649" s="5" t="str">
        <f t="shared" si="542"/>
        <v>850</v>
      </c>
      <c r="N1649" s="5" t="str">
        <f>VLOOKUP(M1649,Vlookups!G:I,2,FALSE)</f>
        <v>DEPUTY SUPT ACADEMICS/STU SERV</v>
      </c>
      <c r="O1649" s="5" t="str">
        <f>VLOOKUP(M1649,Vlookups!G:I,3,FALSE)</f>
        <v>DSASS</v>
      </c>
      <c r="P1649" s="6">
        <f t="shared" si="543"/>
        <v>0</v>
      </c>
      <c r="Q1649" s="6">
        <f t="shared" si="544"/>
        <v>0</v>
      </c>
      <c r="R1649" s="6">
        <f t="shared" si="545"/>
        <v>-20</v>
      </c>
      <c r="S1649" s="6">
        <f t="shared" si="546"/>
        <v>0</v>
      </c>
      <c r="T1649" s="6">
        <f t="shared" si="547"/>
        <v>0</v>
      </c>
      <c r="U1649" t="s">
        <v>1694</v>
      </c>
      <c r="V1649" t="s">
        <v>1693</v>
      </c>
      <c r="W1649" s="2">
        <v>0</v>
      </c>
      <c r="X1649" s="2">
        <v>0</v>
      </c>
      <c r="Y1649" s="3">
        <v>-20</v>
      </c>
      <c r="Z1649" s="2">
        <v>20</v>
      </c>
      <c r="AA1649" s="2">
        <v>0</v>
      </c>
      <c r="AB1649" s="2">
        <v>0</v>
      </c>
    </row>
    <row r="1650" spans="1:28">
      <c r="A1650" s="5" t="str">
        <f t="shared" si="548"/>
        <v>420</v>
      </c>
      <c r="B1650" s="5" t="str">
        <f>VLOOKUP(A1650,Vlookups!O:P,2,FALSE)</f>
        <v>LOCAL</v>
      </c>
      <c r="C1650" s="5" t="str">
        <f t="shared" si="549"/>
        <v>E</v>
      </c>
      <c r="D1650" s="5" t="str">
        <f t="shared" si="550"/>
        <v>12</v>
      </c>
      <c r="E1650" s="5" t="str">
        <f t="shared" si="551"/>
        <v>63--</v>
      </c>
      <c r="F1650" s="5" t="str">
        <f>VLOOKUP(E1650,Vlookups!K:M,3,FALSE)</f>
        <v>Op Exp</v>
      </c>
      <c r="G1650" s="5" t="str">
        <f t="shared" si="538"/>
        <v>6396</v>
      </c>
      <c r="H1650" s="5" t="str">
        <f t="shared" si="539"/>
        <v>STUDENT CREDITS</v>
      </c>
      <c r="I1650" s="5" t="str">
        <f t="shared" si="540"/>
        <v>004</v>
      </c>
      <c r="J1650" s="5" t="str">
        <f>VLOOKUP(I1650,Vlookups!A:D,2,FALSE)</f>
        <v>ARLINGTON ELEMENTARY SCHOOL</v>
      </c>
      <c r="K1650" s="5" t="str">
        <f>VLOOKUP(I1650,Vlookups!A:D,3,FALSE)</f>
        <v>ARLINGTON K8</v>
      </c>
      <c r="L1650" s="5" t="str">
        <f t="shared" si="541"/>
        <v>99</v>
      </c>
      <c r="M1650" s="5" t="str">
        <f t="shared" si="542"/>
        <v>850</v>
      </c>
      <c r="N1650" s="5" t="str">
        <f>VLOOKUP(M1650,Vlookups!G:I,2,FALSE)</f>
        <v>DEPUTY SUPT ACADEMICS/STU SERV</v>
      </c>
      <c r="O1650" s="5" t="str">
        <f>VLOOKUP(M1650,Vlookups!G:I,3,FALSE)</f>
        <v>DSASS</v>
      </c>
      <c r="P1650" s="6">
        <f t="shared" si="543"/>
        <v>0</v>
      </c>
      <c r="Q1650" s="6">
        <f t="shared" si="544"/>
        <v>0</v>
      </c>
      <c r="R1650" s="6">
        <f t="shared" si="545"/>
        <v>-200</v>
      </c>
      <c r="S1650" s="6">
        <f t="shared" si="546"/>
        <v>0</v>
      </c>
      <c r="T1650" s="6">
        <f t="shared" si="547"/>
        <v>0</v>
      </c>
      <c r="U1650" t="s">
        <v>1695</v>
      </c>
      <c r="V1650" t="s">
        <v>1693</v>
      </c>
      <c r="W1650" s="2">
        <v>0</v>
      </c>
      <c r="X1650" s="2">
        <v>0</v>
      </c>
      <c r="Y1650" s="3">
        <v>-200</v>
      </c>
      <c r="Z1650" s="2">
        <v>200</v>
      </c>
      <c r="AA1650" s="2">
        <v>0</v>
      </c>
      <c r="AB1650" s="2">
        <v>0</v>
      </c>
    </row>
    <row r="1651" spans="1:28">
      <c r="A1651" s="5" t="str">
        <f t="shared" si="548"/>
        <v>420</v>
      </c>
      <c r="B1651" s="5" t="str">
        <f>VLOOKUP(A1651,Vlookups!O:P,2,FALSE)</f>
        <v>LOCAL</v>
      </c>
      <c r="C1651" s="5" t="str">
        <f t="shared" si="549"/>
        <v>E</v>
      </c>
      <c r="D1651" s="5" t="str">
        <f t="shared" si="550"/>
        <v>12</v>
      </c>
      <c r="E1651" s="5" t="str">
        <f t="shared" si="551"/>
        <v>63--</v>
      </c>
      <c r="F1651" s="5" t="str">
        <f>VLOOKUP(E1651,Vlookups!K:M,3,FALSE)</f>
        <v>Op Exp</v>
      </c>
      <c r="G1651" s="5" t="str">
        <f t="shared" si="538"/>
        <v>6396</v>
      </c>
      <c r="H1651" s="5" t="str">
        <f t="shared" si="539"/>
        <v>STUDENT CREDITS</v>
      </c>
      <c r="I1651" s="5" t="str">
        <f t="shared" si="540"/>
        <v>014</v>
      </c>
      <c r="J1651" s="5" t="str">
        <f>VLOOKUP(I1651,Vlookups!A:D,2,FALSE)</f>
        <v>KATY ELEMENTARY SCHOOL</v>
      </c>
      <c r="K1651" s="5" t="str">
        <f>VLOOKUP(I1651,Vlookups!A:D,3,FALSE)</f>
        <v>KATY K8</v>
      </c>
      <c r="L1651" s="5" t="str">
        <f t="shared" si="541"/>
        <v>99</v>
      </c>
      <c r="M1651" s="5" t="str">
        <f t="shared" si="542"/>
        <v>850</v>
      </c>
      <c r="N1651" s="5" t="str">
        <f>VLOOKUP(M1651,Vlookups!G:I,2,FALSE)</f>
        <v>DEPUTY SUPT ACADEMICS/STU SERV</v>
      </c>
      <c r="O1651" s="5" t="str">
        <f>VLOOKUP(M1651,Vlookups!G:I,3,FALSE)</f>
        <v>DSASS</v>
      </c>
      <c r="P1651" s="6">
        <f t="shared" si="543"/>
        <v>0</v>
      </c>
      <c r="Q1651" s="6">
        <f t="shared" si="544"/>
        <v>0</v>
      </c>
      <c r="R1651" s="6">
        <f t="shared" si="545"/>
        <v>-30.86</v>
      </c>
      <c r="S1651" s="6">
        <f t="shared" si="546"/>
        <v>0</v>
      </c>
      <c r="T1651" s="6">
        <f t="shared" si="547"/>
        <v>0</v>
      </c>
      <c r="U1651" t="s">
        <v>1696</v>
      </c>
      <c r="V1651" t="s">
        <v>1693</v>
      </c>
      <c r="W1651" s="2">
        <v>0</v>
      </c>
      <c r="X1651" s="2">
        <v>0</v>
      </c>
      <c r="Y1651" s="3">
        <v>-30.86</v>
      </c>
      <c r="Z1651" s="2">
        <v>30.86</v>
      </c>
      <c r="AA1651" s="2">
        <v>0</v>
      </c>
      <c r="AB1651" s="2">
        <v>0</v>
      </c>
    </row>
    <row r="1652" spans="1:28">
      <c r="A1652" s="5" t="str">
        <f t="shared" si="548"/>
        <v>420</v>
      </c>
      <c r="B1652" s="5" t="str">
        <f>VLOOKUP(A1652,Vlookups!O:P,2,FALSE)</f>
        <v>LOCAL</v>
      </c>
      <c r="C1652" s="5" t="str">
        <f t="shared" si="549"/>
        <v>E</v>
      </c>
      <c r="D1652" s="5" t="str">
        <f t="shared" si="550"/>
        <v>12</v>
      </c>
      <c r="E1652" s="5" t="str">
        <f t="shared" si="551"/>
        <v>63--</v>
      </c>
      <c r="F1652" s="5" t="str">
        <f>VLOOKUP(E1652,Vlookups!K:M,3,FALSE)</f>
        <v>Op Exp</v>
      </c>
      <c r="G1652" s="5" t="str">
        <f t="shared" si="538"/>
        <v>6396</v>
      </c>
      <c r="H1652" s="5" t="str">
        <f t="shared" si="539"/>
        <v>STUDENT CREDITS</v>
      </c>
      <c r="I1652" s="5" t="str">
        <f t="shared" si="540"/>
        <v>021</v>
      </c>
      <c r="J1652" s="5" t="str">
        <f>VLOOKUP(I1652,Vlookups!A:D,2,FALSE)</f>
        <v>WOODHAVEN ELEMENTARY</v>
      </c>
      <c r="K1652" s="5" t="str">
        <f>VLOOKUP(I1652,Vlookups!A:D,3,FALSE)</f>
        <v>WOODHAVEN K8</v>
      </c>
      <c r="L1652" s="5" t="str">
        <f t="shared" si="541"/>
        <v>99</v>
      </c>
      <c r="M1652" s="5" t="str">
        <f t="shared" si="542"/>
        <v>850</v>
      </c>
      <c r="N1652" s="5" t="str">
        <f>VLOOKUP(M1652,Vlookups!G:I,2,FALSE)</f>
        <v>DEPUTY SUPT ACADEMICS/STU SERV</v>
      </c>
      <c r="O1652" s="5" t="str">
        <f>VLOOKUP(M1652,Vlookups!G:I,3,FALSE)</f>
        <v>DSASS</v>
      </c>
      <c r="P1652" s="6">
        <f t="shared" si="543"/>
        <v>0</v>
      </c>
      <c r="Q1652" s="6">
        <f t="shared" si="544"/>
        <v>0</v>
      </c>
      <c r="R1652" s="6">
        <f t="shared" si="545"/>
        <v>-10</v>
      </c>
      <c r="S1652" s="6">
        <f t="shared" si="546"/>
        <v>0</v>
      </c>
      <c r="T1652" s="6">
        <f t="shared" si="547"/>
        <v>0</v>
      </c>
      <c r="U1652" t="s">
        <v>1697</v>
      </c>
      <c r="V1652" t="s">
        <v>1693</v>
      </c>
      <c r="W1652" s="2">
        <v>0</v>
      </c>
      <c r="X1652" s="2">
        <v>0</v>
      </c>
      <c r="Y1652" s="3">
        <v>-10</v>
      </c>
      <c r="Z1652" s="2">
        <v>10</v>
      </c>
      <c r="AA1652" s="2">
        <v>0</v>
      </c>
      <c r="AB1652" s="2">
        <v>0</v>
      </c>
    </row>
    <row r="1653" spans="1:28">
      <c r="A1653" s="5" t="str">
        <f t="shared" si="548"/>
        <v>420</v>
      </c>
      <c r="B1653" s="5" t="str">
        <f>VLOOKUP(A1653,Vlookups!O:P,2,FALSE)</f>
        <v>LOCAL</v>
      </c>
      <c r="C1653" s="5" t="str">
        <f t="shared" si="549"/>
        <v>E</v>
      </c>
      <c r="D1653" s="5" t="str">
        <f t="shared" si="550"/>
        <v>12</v>
      </c>
      <c r="E1653" s="5" t="str">
        <f t="shared" si="551"/>
        <v>63--</v>
      </c>
      <c r="F1653" s="5" t="str">
        <f>VLOOKUP(E1653,Vlookups!K:M,3,FALSE)</f>
        <v>Op Exp</v>
      </c>
      <c r="G1653" s="5" t="str">
        <f t="shared" si="538"/>
        <v>6396</v>
      </c>
      <c r="H1653" s="5" t="str">
        <f t="shared" si="539"/>
        <v>STUDENT CREDITS</v>
      </c>
      <c r="I1653" s="5" t="str">
        <f t="shared" si="540"/>
        <v>034</v>
      </c>
      <c r="J1653" s="5" t="str">
        <f>VLOOKUP(I1653,Vlookups!A:D,2,FALSE)</f>
        <v>AGGIELAND HIGH SCHOOL</v>
      </c>
      <c r="K1653" s="5" t="str">
        <f>VLOOKUP(I1653,Vlookups!A:D,3,FALSE)</f>
        <v>AGGIELAND HS</v>
      </c>
      <c r="L1653" s="5" t="str">
        <f t="shared" si="541"/>
        <v>99</v>
      </c>
      <c r="M1653" s="5" t="str">
        <f t="shared" si="542"/>
        <v>850</v>
      </c>
      <c r="N1653" s="5" t="str">
        <f>VLOOKUP(M1653,Vlookups!G:I,2,FALSE)</f>
        <v>DEPUTY SUPT ACADEMICS/STU SERV</v>
      </c>
      <c r="O1653" s="5" t="str">
        <f>VLOOKUP(M1653,Vlookups!G:I,3,FALSE)</f>
        <v>DSASS</v>
      </c>
      <c r="P1653" s="6">
        <f t="shared" si="543"/>
        <v>0</v>
      </c>
      <c r="Q1653" s="6">
        <f t="shared" si="544"/>
        <v>0</v>
      </c>
      <c r="R1653" s="6">
        <f t="shared" si="545"/>
        <v>-9.9600000000000009</v>
      </c>
      <c r="S1653" s="6">
        <f t="shared" si="546"/>
        <v>0</v>
      </c>
      <c r="T1653" s="6">
        <f t="shared" si="547"/>
        <v>0</v>
      </c>
      <c r="U1653" t="s">
        <v>1698</v>
      </c>
      <c r="V1653" t="s">
        <v>1693</v>
      </c>
      <c r="W1653" s="2">
        <v>0</v>
      </c>
      <c r="X1653" s="2">
        <v>0</v>
      </c>
      <c r="Y1653" s="3">
        <v>-9.9600000000000009</v>
      </c>
      <c r="Z1653" s="2">
        <v>9.9600000000000009</v>
      </c>
      <c r="AA1653" s="2">
        <v>0</v>
      </c>
      <c r="AB1653" s="2">
        <v>0</v>
      </c>
    </row>
    <row r="1654" spans="1:28">
      <c r="A1654" s="5" t="str">
        <f t="shared" si="548"/>
        <v>420</v>
      </c>
      <c r="B1654" s="5" t="str">
        <f>VLOOKUP(A1654,Vlookups!O:P,2,FALSE)</f>
        <v>LOCAL</v>
      </c>
      <c r="C1654" s="5" t="str">
        <f t="shared" si="549"/>
        <v>E</v>
      </c>
      <c r="D1654" s="5" t="str">
        <f t="shared" si="550"/>
        <v>12</v>
      </c>
      <c r="E1654" s="5" t="str">
        <f t="shared" si="551"/>
        <v>63--</v>
      </c>
      <c r="F1654" s="5" t="str">
        <f>VLOOKUP(E1654,Vlookups!K:M,3,FALSE)</f>
        <v>Op Exp</v>
      </c>
      <c r="G1654" s="5" t="str">
        <f t="shared" si="538"/>
        <v>6399</v>
      </c>
      <c r="H1654" s="5" t="str">
        <f t="shared" si="539"/>
        <v>GENERAL SUPPLIES</v>
      </c>
      <c r="I1654" s="5" t="str">
        <f t="shared" si="540"/>
        <v>024</v>
      </c>
      <c r="J1654" s="5" t="str">
        <f>VLOOKUP(I1654,Vlookups!A:D,2,FALSE)</f>
        <v>SAGINAW MIDDLE SCHOOL</v>
      </c>
      <c r="K1654" s="5" t="str">
        <f>VLOOKUP(I1654,Vlookups!A:D,3,FALSE)</f>
        <v>SAGINAW K8</v>
      </c>
      <c r="L1654" s="5" t="str">
        <f t="shared" si="541"/>
        <v>99</v>
      </c>
      <c r="M1654" s="5" t="str">
        <f t="shared" si="542"/>
        <v>850</v>
      </c>
      <c r="N1654" s="5" t="str">
        <f>VLOOKUP(M1654,Vlookups!G:I,2,FALSE)</f>
        <v>DEPUTY SUPT ACADEMICS/STU SERV</v>
      </c>
      <c r="O1654" s="5" t="str">
        <f>VLOOKUP(M1654,Vlookups!G:I,3,FALSE)</f>
        <v>DSASS</v>
      </c>
      <c r="P1654" s="6">
        <f t="shared" si="543"/>
        <v>500</v>
      </c>
      <c r="Q1654" s="6">
        <f t="shared" si="544"/>
        <v>0</v>
      </c>
      <c r="R1654" s="6">
        <f t="shared" si="545"/>
        <v>208.22</v>
      </c>
      <c r="S1654" s="6">
        <f t="shared" si="546"/>
        <v>0</v>
      </c>
      <c r="T1654" s="6">
        <f t="shared" si="547"/>
        <v>-500</v>
      </c>
      <c r="U1654" t="s">
        <v>1699</v>
      </c>
      <c r="V1654" t="s">
        <v>54</v>
      </c>
      <c r="W1654" s="2">
        <v>500</v>
      </c>
      <c r="X1654" s="2">
        <v>0</v>
      </c>
      <c r="Y1654" s="2">
        <v>208.22</v>
      </c>
      <c r="Z1654" s="2">
        <v>291.77999999999997</v>
      </c>
      <c r="AA1654" s="2">
        <v>0</v>
      </c>
      <c r="AB1654" s="3">
        <v>-500</v>
      </c>
    </row>
    <row r="1655" spans="1:28">
      <c r="A1655" s="5" t="str">
        <f t="shared" si="548"/>
        <v>420</v>
      </c>
      <c r="B1655" s="5" t="str">
        <f>VLOOKUP(A1655,Vlookups!O:P,2,FALSE)</f>
        <v>LOCAL</v>
      </c>
      <c r="C1655" s="5" t="str">
        <f t="shared" si="549"/>
        <v>E</v>
      </c>
      <c r="D1655" s="5" t="str">
        <f t="shared" si="550"/>
        <v>12</v>
      </c>
      <c r="E1655" s="5" t="str">
        <f t="shared" si="551"/>
        <v>63--</v>
      </c>
      <c r="F1655" s="5" t="str">
        <f>VLOOKUP(E1655,Vlookups!K:M,3,FALSE)</f>
        <v>Op Exp</v>
      </c>
      <c r="G1655" s="5" t="str">
        <f t="shared" si="538"/>
        <v>6399</v>
      </c>
      <c r="H1655" s="5" t="str">
        <f t="shared" si="539"/>
        <v>GENERAL SUPPLIES</v>
      </c>
      <c r="I1655" s="5" t="str">
        <f t="shared" si="540"/>
        <v>999</v>
      </c>
      <c r="J1655" s="5" t="str">
        <f>VLOOKUP(I1655,Vlookups!A:D,2,FALSE)</f>
        <v>CHARTER WIDE</v>
      </c>
      <c r="K1655" s="5" t="str">
        <f>VLOOKUP(I1655,Vlookups!A:D,3,FALSE)</f>
        <v>CHARTER WIDE</v>
      </c>
      <c r="L1655" s="5" t="str">
        <f t="shared" si="541"/>
        <v>99</v>
      </c>
      <c r="M1655" s="5" t="str">
        <f t="shared" si="542"/>
        <v>850</v>
      </c>
      <c r="N1655" s="5" t="str">
        <f>VLOOKUP(M1655,Vlookups!G:I,2,FALSE)</f>
        <v>DEPUTY SUPT ACADEMICS/STU SERV</v>
      </c>
      <c r="O1655" s="5" t="str">
        <f>VLOOKUP(M1655,Vlookups!G:I,3,FALSE)</f>
        <v>DSASS</v>
      </c>
      <c r="P1655" s="6">
        <f t="shared" si="543"/>
        <v>4158.8500000000004</v>
      </c>
      <c r="Q1655" s="6">
        <f t="shared" si="544"/>
        <v>0</v>
      </c>
      <c r="R1655" s="6">
        <f t="shared" si="545"/>
        <v>239.88</v>
      </c>
      <c r="S1655" s="6">
        <f t="shared" si="546"/>
        <v>0</v>
      </c>
      <c r="T1655" s="6">
        <f t="shared" si="547"/>
        <v>-4158.8500000000004</v>
      </c>
      <c r="U1655" t="s">
        <v>1700</v>
      </c>
      <c r="V1655" t="s">
        <v>54</v>
      </c>
      <c r="W1655" s="2">
        <v>4158.8500000000004</v>
      </c>
      <c r="X1655" s="2">
        <v>0</v>
      </c>
      <c r="Y1655" s="2">
        <v>239.88</v>
      </c>
      <c r="Z1655" s="2">
        <v>3918.97</v>
      </c>
      <c r="AA1655" s="2">
        <v>0</v>
      </c>
      <c r="AB1655" s="3">
        <v>-4158.8500000000004</v>
      </c>
    </row>
    <row r="1656" spans="1:28">
      <c r="A1656" s="5" t="str">
        <f t="shared" si="548"/>
        <v>420</v>
      </c>
      <c r="B1656" s="5" t="str">
        <f>VLOOKUP(A1656,Vlookups!O:P,2,FALSE)</f>
        <v>LOCAL</v>
      </c>
      <c r="C1656" s="5" t="str">
        <f t="shared" si="549"/>
        <v>E</v>
      </c>
      <c r="D1656" s="5" t="str">
        <f t="shared" si="550"/>
        <v>12</v>
      </c>
      <c r="E1656" s="5" t="str">
        <f t="shared" si="551"/>
        <v>63--</v>
      </c>
      <c r="F1656" s="5" t="str">
        <f>VLOOKUP(E1656,Vlookups!K:M,3,FALSE)</f>
        <v>Op Exp</v>
      </c>
      <c r="G1656" s="5" t="str">
        <f t="shared" si="538"/>
        <v>6399</v>
      </c>
      <c r="H1656" s="5" t="str">
        <f t="shared" si="539"/>
        <v>GENERAL SUPPLIES</v>
      </c>
      <c r="I1656" s="5" t="str">
        <f t="shared" si="540"/>
        <v>999</v>
      </c>
      <c r="J1656" s="5" t="str">
        <f>VLOOKUP(I1656,Vlookups!A:D,2,FALSE)</f>
        <v>CHARTER WIDE</v>
      </c>
      <c r="K1656" s="5" t="str">
        <f>VLOOKUP(I1656,Vlookups!A:D,3,FALSE)</f>
        <v>CHARTER WIDE</v>
      </c>
      <c r="L1656" s="5" t="str">
        <f t="shared" si="541"/>
        <v>99</v>
      </c>
      <c r="M1656" s="5" t="str">
        <f t="shared" si="542"/>
        <v>939</v>
      </c>
      <c r="N1656" s="5" t="str">
        <f>VLOOKUP(M1656,Vlookups!G:I,2,FALSE)</f>
        <v>INSTRUCTIONAL MATERIALS</v>
      </c>
      <c r="O1656" s="5" t="str">
        <f>VLOOKUP(M1656,Vlookups!G:I,3,FALSE)</f>
        <v>DSASS</v>
      </c>
      <c r="P1656" s="6">
        <f t="shared" si="543"/>
        <v>200000</v>
      </c>
      <c r="Q1656" s="6">
        <f t="shared" si="544"/>
        <v>0</v>
      </c>
      <c r="R1656" s="6">
        <f t="shared" si="545"/>
        <v>66708</v>
      </c>
      <c r="S1656" s="6">
        <f t="shared" si="546"/>
        <v>200000</v>
      </c>
      <c r="T1656" s="6">
        <f t="shared" si="547"/>
        <v>0</v>
      </c>
      <c r="U1656" t="s">
        <v>1701</v>
      </c>
      <c r="V1656" t="s">
        <v>54</v>
      </c>
      <c r="W1656" s="2">
        <v>200000</v>
      </c>
      <c r="X1656" s="2">
        <v>0</v>
      </c>
      <c r="Y1656" s="2">
        <v>66708</v>
      </c>
      <c r="Z1656" s="2">
        <v>133292</v>
      </c>
      <c r="AA1656" s="2">
        <v>200000</v>
      </c>
      <c r="AB1656" s="2">
        <v>0</v>
      </c>
    </row>
    <row r="1657" spans="1:28">
      <c r="A1657" s="5" t="str">
        <f t="shared" si="548"/>
        <v>420</v>
      </c>
      <c r="B1657" s="5" t="str">
        <f>VLOOKUP(A1657,Vlookups!O:P,2,FALSE)</f>
        <v>LOCAL</v>
      </c>
      <c r="C1657" s="5" t="str">
        <f t="shared" si="549"/>
        <v>E</v>
      </c>
      <c r="D1657" s="5" t="str">
        <f t="shared" si="550"/>
        <v>12</v>
      </c>
      <c r="E1657" s="5" t="str">
        <f t="shared" si="551"/>
        <v>64--</v>
      </c>
      <c r="F1657" s="5" t="str">
        <f>VLOOKUP(E1657,Vlookups!K:M,3,FALSE)</f>
        <v>Op Exp</v>
      </c>
      <c r="G1657" s="5" t="str">
        <f t="shared" si="538"/>
        <v>6411</v>
      </c>
      <c r="H1657" s="5" t="str">
        <f t="shared" si="539"/>
        <v>EMPLOYEE TRAVEL</v>
      </c>
      <c r="I1657" s="5" t="str">
        <f t="shared" si="540"/>
        <v>006</v>
      </c>
      <c r="J1657" s="5" t="str">
        <f>VLOOKUP(I1657,Vlookups!A:D,2,FALSE)</f>
        <v>ARLINGTON HIGH SCHOOL</v>
      </c>
      <c r="K1657" s="5" t="str">
        <f>VLOOKUP(I1657,Vlookups!A:D,3,FALSE)</f>
        <v>ARLINGTON HS</v>
      </c>
      <c r="L1657" s="5" t="str">
        <f t="shared" si="541"/>
        <v>99</v>
      </c>
      <c r="M1657" s="5" t="str">
        <f t="shared" si="542"/>
        <v>850</v>
      </c>
      <c r="N1657" s="5" t="str">
        <f>VLOOKUP(M1657,Vlookups!G:I,2,FALSE)</f>
        <v>DEPUTY SUPT ACADEMICS/STU SERV</v>
      </c>
      <c r="O1657" s="5" t="str">
        <f>VLOOKUP(M1657,Vlookups!G:I,3,FALSE)</f>
        <v>DSASS</v>
      </c>
      <c r="P1657" s="6">
        <f t="shared" si="543"/>
        <v>396.55</v>
      </c>
      <c r="Q1657" s="6">
        <f t="shared" si="544"/>
        <v>198.5</v>
      </c>
      <c r="R1657" s="6">
        <f t="shared" si="545"/>
        <v>0</v>
      </c>
      <c r="S1657" s="6">
        <f t="shared" si="546"/>
        <v>0</v>
      </c>
      <c r="T1657" s="6">
        <f t="shared" si="547"/>
        <v>-396.55</v>
      </c>
      <c r="U1657" t="s">
        <v>1702</v>
      </c>
      <c r="V1657" t="s">
        <v>56</v>
      </c>
      <c r="W1657" s="2">
        <v>396.55</v>
      </c>
      <c r="X1657" s="2">
        <v>198.5</v>
      </c>
      <c r="Y1657" s="2">
        <v>0</v>
      </c>
      <c r="Z1657" s="2">
        <v>198.05</v>
      </c>
      <c r="AA1657" s="2">
        <v>0</v>
      </c>
      <c r="AB1657" s="3">
        <v>-396.55</v>
      </c>
    </row>
    <row r="1658" spans="1:28">
      <c r="A1658" s="5" t="str">
        <f t="shared" si="548"/>
        <v>420</v>
      </c>
      <c r="B1658" s="5" t="str">
        <f>VLOOKUP(A1658,Vlookups!O:P,2,FALSE)</f>
        <v>LOCAL</v>
      </c>
      <c r="C1658" s="5" t="str">
        <f t="shared" si="549"/>
        <v>E</v>
      </c>
      <c r="D1658" s="5" t="str">
        <f t="shared" si="550"/>
        <v>12</v>
      </c>
      <c r="E1658" s="5" t="str">
        <f t="shared" si="551"/>
        <v>64--</v>
      </c>
      <c r="F1658" s="5" t="str">
        <f>VLOOKUP(E1658,Vlookups!K:M,3,FALSE)</f>
        <v>Op Exp</v>
      </c>
      <c r="G1658" s="5" t="str">
        <f t="shared" si="538"/>
        <v>6411</v>
      </c>
      <c r="H1658" s="5" t="str">
        <f t="shared" si="539"/>
        <v>EMPLOYEE TRAVEL</v>
      </c>
      <c r="I1658" s="5" t="str">
        <f t="shared" si="540"/>
        <v>018</v>
      </c>
      <c r="J1658" s="5" t="str">
        <f>VLOOKUP(I1658,Vlookups!A:D,2,FALSE)</f>
        <v>KATY/WEST PARK HS</v>
      </c>
      <c r="K1658" s="5" t="str">
        <f>VLOOKUP(I1658,Vlookups!A:D,3,FALSE)</f>
        <v>KATY WESTPARK HS</v>
      </c>
      <c r="L1658" s="5" t="str">
        <f t="shared" si="541"/>
        <v>99</v>
      </c>
      <c r="M1658" s="5" t="str">
        <f t="shared" si="542"/>
        <v>850</v>
      </c>
      <c r="N1658" s="5" t="str">
        <f>VLOOKUP(M1658,Vlookups!G:I,2,FALSE)</f>
        <v>DEPUTY SUPT ACADEMICS/STU SERV</v>
      </c>
      <c r="O1658" s="5" t="str">
        <f>VLOOKUP(M1658,Vlookups!G:I,3,FALSE)</f>
        <v>DSASS</v>
      </c>
      <c r="P1658" s="6">
        <f t="shared" si="543"/>
        <v>444.6</v>
      </c>
      <c r="Q1658" s="6">
        <f t="shared" si="544"/>
        <v>222.29</v>
      </c>
      <c r="R1658" s="6">
        <f t="shared" si="545"/>
        <v>0</v>
      </c>
      <c r="S1658" s="6">
        <f t="shared" si="546"/>
        <v>0</v>
      </c>
      <c r="T1658" s="6">
        <f t="shared" si="547"/>
        <v>-444.6</v>
      </c>
      <c r="U1658" t="s">
        <v>1703</v>
      </c>
      <c r="V1658" t="s">
        <v>56</v>
      </c>
      <c r="W1658" s="2">
        <v>444.6</v>
      </c>
      <c r="X1658" s="2">
        <v>222.29</v>
      </c>
      <c r="Y1658" s="2">
        <v>0</v>
      </c>
      <c r="Z1658" s="2">
        <v>222.31</v>
      </c>
      <c r="AA1658" s="2">
        <v>0</v>
      </c>
      <c r="AB1658" s="3">
        <v>-444.6</v>
      </c>
    </row>
    <row r="1659" spans="1:28">
      <c r="A1659" s="5" t="str">
        <f t="shared" ref="A1659:A1722" si="552">LEFT(U1659,3)</f>
        <v>420</v>
      </c>
      <c r="B1659" s="5" t="str">
        <f>VLOOKUP(A1659,Vlookups!O:P,2,FALSE)</f>
        <v>LOCAL</v>
      </c>
      <c r="C1659" s="5" t="str">
        <f t="shared" ref="C1659:C1722" si="553">RIGHT(LEFT(U1659,5),1)</f>
        <v>E</v>
      </c>
      <c r="D1659" s="5" t="str">
        <f t="shared" ref="D1659:D1722" si="554">RIGHT(LEFT(U1659,8),2)</f>
        <v>13</v>
      </c>
      <c r="E1659" s="5" t="str">
        <f t="shared" ref="E1659:E1722" si="555">CONCATENATE(LEFT(G1659,2),"--")</f>
        <v>62--</v>
      </c>
      <c r="F1659" s="5" t="str">
        <f>VLOOKUP(E1659,Vlookups!K:M,3,FALSE)</f>
        <v>Op Exp</v>
      </c>
      <c r="G1659" s="5" t="str">
        <f t="shared" ref="G1659:G1722" si="556">MID(U1659,10,4)</f>
        <v>6239</v>
      </c>
      <c r="H1659" s="5" t="str">
        <f t="shared" ref="H1659:H1722" si="557">V1659</f>
        <v>ESC SERVICES</v>
      </c>
      <c r="I1659" s="5" t="str">
        <f t="shared" ref="I1659:I1722" si="558">LEFT(RIGHT(U1659,12),3)</f>
        <v>999</v>
      </c>
      <c r="J1659" s="5" t="str">
        <f>VLOOKUP(I1659,Vlookups!A:D,2,FALSE)</f>
        <v>CHARTER WIDE</v>
      </c>
      <c r="K1659" s="5" t="str">
        <f>VLOOKUP(I1659,Vlookups!A:D,3,FALSE)</f>
        <v>CHARTER WIDE</v>
      </c>
      <c r="L1659" s="5" t="str">
        <f t="shared" ref="L1659:L1722" si="559">LEFT(RIGHT(U1659,6),2)</f>
        <v>21</v>
      </c>
      <c r="M1659" s="5" t="str">
        <f t="shared" ref="M1659:M1722" si="560">RIGHT(U1659,3)</f>
        <v>850</v>
      </c>
      <c r="N1659" s="5" t="str">
        <f>VLOOKUP(M1659,Vlookups!G:I,2,FALSE)</f>
        <v>DEPUTY SUPT ACADEMICS/STU SERV</v>
      </c>
      <c r="O1659" s="5" t="str">
        <f>VLOOKUP(M1659,Vlookups!G:I,3,FALSE)</f>
        <v>DSASS</v>
      </c>
      <c r="P1659" s="6">
        <f t="shared" ref="P1659:P1722" si="561">W1659</f>
        <v>352.69</v>
      </c>
      <c r="Q1659" s="6">
        <f t="shared" ref="Q1659:Q1722" si="562">X1659</f>
        <v>0</v>
      </c>
      <c r="R1659" s="6">
        <f t="shared" ref="R1659:R1722" si="563">Y1659</f>
        <v>0</v>
      </c>
      <c r="S1659" s="6">
        <f t="shared" ref="S1659:S1722" si="564">AA1659</f>
        <v>0</v>
      </c>
      <c r="T1659" s="6">
        <f t="shared" ref="T1659:T1722" si="565">AB1659</f>
        <v>-352.69</v>
      </c>
      <c r="U1659" t="s">
        <v>1704</v>
      </c>
      <c r="V1659" t="s">
        <v>198</v>
      </c>
      <c r="W1659" s="2">
        <v>352.69</v>
      </c>
      <c r="X1659" s="2">
        <v>0</v>
      </c>
      <c r="Y1659" s="2">
        <v>0</v>
      </c>
      <c r="Z1659" s="2">
        <v>352.69</v>
      </c>
      <c r="AA1659" s="2">
        <v>0</v>
      </c>
      <c r="AB1659" s="3">
        <v>-352.69</v>
      </c>
    </row>
    <row r="1660" spans="1:28">
      <c r="A1660" s="5" t="str">
        <f t="shared" si="552"/>
        <v>420</v>
      </c>
      <c r="B1660" s="5" t="str">
        <f>VLOOKUP(A1660,Vlookups!O:P,2,FALSE)</f>
        <v>LOCAL</v>
      </c>
      <c r="C1660" s="5" t="str">
        <f t="shared" si="553"/>
        <v>E</v>
      </c>
      <c r="D1660" s="5" t="str">
        <f t="shared" si="554"/>
        <v>13</v>
      </c>
      <c r="E1660" s="5" t="str">
        <f t="shared" si="555"/>
        <v>62--</v>
      </c>
      <c r="F1660" s="5" t="str">
        <f>VLOOKUP(E1660,Vlookups!K:M,3,FALSE)</f>
        <v>Op Exp</v>
      </c>
      <c r="G1660" s="5" t="str">
        <f t="shared" si="556"/>
        <v>6239</v>
      </c>
      <c r="H1660" s="5" t="str">
        <f t="shared" si="557"/>
        <v>ESC SERVICES</v>
      </c>
      <c r="I1660" s="5" t="str">
        <f t="shared" si="558"/>
        <v>999</v>
      </c>
      <c r="J1660" s="5" t="str">
        <f>VLOOKUP(I1660,Vlookups!A:D,2,FALSE)</f>
        <v>CHARTER WIDE</v>
      </c>
      <c r="K1660" s="5" t="str">
        <f>VLOOKUP(I1660,Vlookups!A:D,3,FALSE)</f>
        <v>CHARTER WIDE</v>
      </c>
      <c r="L1660" s="5" t="str">
        <f t="shared" si="559"/>
        <v>22</v>
      </c>
      <c r="M1660" s="5" t="str">
        <f t="shared" si="560"/>
        <v>850</v>
      </c>
      <c r="N1660" s="5" t="str">
        <f>VLOOKUP(M1660,Vlookups!G:I,2,FALSE)</f>
        <v>DEPUTY SUPT ACADEMICS/STU SERV</v>
      </c>
      <c r="O1660" s="5" t="str">
        <f>VLOOKUP(M1660,Vlookups!G:I,3,FALSE)</f>
        <v>DSASS</v>
      </c>
      <c r="P1660" s="6">
        <f t="shared" si="561"/>
        <v>1837.33</v>
      </c>
      <c r="Q1660" s="6">
        <f t="shared" si="562"/>
        <v>0</v>
      </c>
      <c r="R1660" s="6">
        <f t="shared" si="563"/>
        <v>100</v>
      </c>
      <c r="S1660" s="6">
        <f t="shared" si="564"/>
        <v>10000</v>
      </c>
      <c r="T1660" s="6">
        <f t="shared" si="565"/>
        <v>8162.67</v>
      </c>
      <c r="U1660" t="s">
        <v>1705</v>
      </c>
      <c r="V1660" t="s">
        <v>198</v>
      </c>
      <c r="W1660" s="2">
        <v>1837.33</v>
      </c>
      <c r="X1660" s="2">
        <v>0</v>
      </c>
      <c r="Y1660" s="2">
        <v>100</v>
      </c>
      <c r="Z1660" s="2">
        <v>1737.33</v>
      </c>
      <c r="AA1660" s="2">
        <v>10000</v>
      </c>
      <c r="AB1660" s="2">
        <v>8162.67</v>
      </c>
    </row>
    <row r="1661" spans="1:28">
      <c r="A1661" s="5" t="str">
        <f t="shared" si="552"/>
        <v>420</v>
      </c>
      <c r="B1661" s="5" t="str">
        <f>VLOOKUP(A1661,Vlookups!O:P,2,FALSE)</f>
        <v>LOCAL</v>
      </c>
      <c r="C1661" s="5" t="str">
        <f t="shared" si="553"/>
        <v>E</v>
      </c>
      <c r="D1661" s="5" t="str">
        <f t="shared" si="554"/>
        <v>13</v>
      </c>
      <c r="E1661" s="5" t="str">
        <f t="shared" si="555"/>
        <v>62--</v>
      </c>
      <c r="F1661" s="5" t="str">
        <f>VLOOKUP(E1661,Vlookups!K:M,3,FALSE)</f>
        <v>Op Exp</v>
      </c>
      <c r="G1661" s="5" t="str">
        <f t="shared" si="556"/>
        <v>6239</v>
      </c>
      <c r="H1661" s="5" t="str">
        <f t="shared" si="557"/>
        <v>ESC SERVICES</v>
      </c>
      <c r="I1661" s="5" t="str">
        <f t="shared" si="558"/>
        <v>999</v>
      </c>
      <c r="J1661" s="5" t="str">
        <f>VLOOKUP(I1661,Vlookups!A:D,2,FALSE)</f>
        <v>CHARTER WIDE</v>
      </c>
      <c r="K1661" s="5" t="str">
        <f>VLOOKUP(I1661,Vlookups!A:D,3,FALSE)</f>
        <v>CHARTER WIDE</v>
      </c>
      <c r="L1661" s="5" t="str">
        <f t="shared" si="559"/>
        <v>25</v>
      </c>
      <c r="M1661" s="5" t="str">
        <f t="shared" si="560"/>
        <v>850</v>
      </c>
      <c r="N1661" s="5" t="str">
        <f>VLOOKUP(M1661,Vlookups!G:I,2,FALSE)</f>
        <v>DEPUTY SUPT ACADEMICS/STU SERV</v>
      </c>
      <c r="O1661" s="5" t="str">
        <f>VLOOKUP(M1661,Vlookups!G:I,3,FALSE)</f>
        <v>DSASS</v>
      </c>
      <c r="P1661" s="6">
        <f t="shared" si="561"/>
        <v>0</v>
      </c>
      <c r="Q1661" s="6">
        <f t="shared" si="562"/>
        <v>4500</v>
      </c>
      <c r="R1661" s="6">
        <f t="shared" si="563"/>
        <v>0</v>
      </c>
      <c r="S1661" s="6">
        <f t="shared" si="564"/>
        <v>0</v>
      </c>
      <c r="T1661" s="6">
        <f t="shared" si="565"/>
        <v>0</v>
      </c>
      <c r="U1661" t="s">
        <v>1706</v>
      </c>
      <c r="V1661" t="s">
        <v>198</v>
      </c>
      <c r="W1661" s="2">
        <v>0</v>
      </c>
      <c r="X1661" s="2">
        <v>4500</v>
      </c>
      <c r="Y1661" s="2">
        <v>0</v>
      </c>
      <c r="Z1661" s="3">
        <v>-4500</v>
      </c>
      <c r="AA1661" s="2">
        <v>0</v>
      </c>
      <c r="AB1661" s="2">
        <v>0</v>
      </c>
    </row>
    <row r="1662" spans="1:28">
      <c r="A1662" s="5" t="str">
        <f t="shared" si="552"/>
        <v>420</v>
      </c>
      <c r="B1662" s="5" t="str">
        <f>VLOOKUP(A1662,Vlookups!O:P,2,FALSE)</f>
        <v>LOCAL</v>
      </c>
      <c r="C1662" s="5" t="str">
        <f t="shared" si="553"/>
        <v>E</v>
      </c>
      <c r="D1662" s="5" t="str">
        <f t="shared" si="554"/>
        <v>13</v>
      </c>
      <c r="E1662" s="5" t="str">
        <f t="shared" si="555"/>
        <v>62--</v>
      </c>
      <c r="F1662" s="5" t="str">
        <f>VLOOKUP(E1662,Vlookups!K:M,3,FALSE)</f>
        <v>Op Exp</v>
      </c>
      <c r="G1662" s="5" t="str">
        <f t="shared" si="556"/>
        <v>6239</v>
      </c>
      <c r="H1662" s="5" t="str">
        <f t="shared" si="557"/>
        <v>ESC SERVICES</v>
      </c>
      <c r="I1662" s="5" t="str">
        <f t="shared" si="558"/>
        <v>999</v>
      </c>
      <c r="J1662" s="5" t="str">
        <f>VLOOKUP(I1662,Vlookups!A:D,2,FALSE)</f>
        <v>CHARTER WIDE</v>
      </c>
      <c r="K1662" s="5" t="str">
        <f>VLOOKUP(I1662,Vlookups!A:D,3,FALSE)</f>
        <v>CHARTER WIDE</v>
      </c>
      <c r="L1662" s="5" t="str">
        <f t="shared" si="559"/>
        <v>99</v>
      </c>
      <c r="M1662" s="5" t="str">
        <f t="shared" si="560"/>
        <v>850</v>
      </c>
      <c r="N1662" s="5" t="str">
        <f>VLOOKUP(M1662,Vlookups!G:I,2,FALSE)</f>
        <v>DEPUTY SUPT ACADEMICS/STU SERV</v>
      </c>
      <c r="O1662" s="5" t="str">
        <f>VLOOKUP(M1662,Vlookups!G:I,3,FALSE)</f>
        <v>DSASS</v>
      </c>
      <c r="P1662" s="6">
        <f t="shared" si="561"/>
        <v>-8841.27</v>
      </c>
      <c r="Q1662" s="6">
        <f t="shared" si="562"/>
        <v>825</v>
      </c>
      <c r="R1662" s="6">
        <f t="shared" si="563"/>
        <v>-10121</v>
      </c>
      <c r="S1662" s="6">
        <f t="shared" si="564"/>
        <v>0</v>
      </c>
      <c r="T1662" s="6">
        <f t="shared" si="565"/>
        <v>8841.27</v>
      </c>
      <c r="U1662" t="s">
        <v>1707</v>
      </c>
      <c r="V1662" t="s">
        <v>198</v>
      </c>
      <c r="W1662" s="3">
        <v>-8841.27</v>
      </c>
      <c r="X1662" s="2">
        <v>825</v>
      </c>
      <c r="Y1662" s="3">
        <v>-10121</v>
      </c>
      <c r="Z1662" s="2">
        <v>454.73</v>
      </c>
      <c r="AA1662" s="2">
        <v>0</v>
      </c>
      <c r="AB1662" s="2">
        <v>8841.27</v>
      </c>
    </row>
    <row r="1663" spans="1:28">
      <c r="A1663" s="5" t="str">
        <f t="shared" si="552"/>
        <v>420</v>
      </c>
      <c r="B1663" s="5" t="str">
        <f>VLOOKUP(A1663,Vlookups!O:P,2,FALSE)</f>
        <v>LOCAL</v>
      </c>
      <c r="C1663" s="5" t="str">
        <f t="shared" si="553"/>
        <v>E</v>
      </c>
      <c r="D1663" s="5" t="str">
        <f t="shared" si="554"/>
        <v>13</v>
      </c>
      <c r="E1663" s="5" t="str">
        <f t="shared" si="555"/>
        <v>62--</v>
      </c>
      <c r="F1663" s="5" t="str">
        <f>VLOOKUP(E1663,Vlookups!K:M,3,FALSE)</f>
        <v>Op Exp</v>
      </c>
      <c r="G1663" s="5" t="str">
        <f t="shared" si="556"/>
        <v>6239</v>
      </c>
      <c r="H1663" s="5" t="str">
        <f t="shared" si="557"/>
        <v>ESC SERVICES</v>
      </c>
      <c r="I1663" s="5" t="str">
        <f t="shared" si="558"/>
        <v>999</v>
      </c>
      <c r="J1663" s="5" t="str">
        <f>VLOOKUP(I1663,Vlookups!A:D,2,FALSE)</f>
        <v>CHARTER WIDE</v>
      </c>
      <c r="K1663" s="5" t="str">
        <f>VLOOKUP(I1663,Vlookups!A:D,3,FALSE)</f>
        <v>CHARTER WIDE</v>
      </c>
      <c r="L1663" s="5" t="str">
        <f t="shared" si="559"/>
        <v>99</v>
      </c>
      <c r="M1663" s="5" t="str">
        <f t="shared" si="560"/>
        <v>859</v>
      </c>
      <c r="N1663" s="5" t="str">
        <f>VLOOKUP(M1663,Vlookups!G:I,2,FALSE)</f>
        <v>PROFESSIONAL DEVELOPMENT</v>
      </c>
      <c r="O1663" s="5" t="str">
        <f>VLOOKUP(M1663,Vlookups!G:I,3,FALSE)</f>
        <v>DSASS</v>
      </c>
      <c r="P1663" s="6">
        <f t="shared" si="561"/>
        <v>1200</v>
      </c>
      <c r="Q1663" s="6">
        <f t="shared" si="562"/>
        <v>800</v>
      </c>
      <c r="R1663" s="6">
        <f t="shared" si="563"/>
        <v>100</v>
      </c>
      <c r="S1663" s="6">
        <f t="shared" si="564"/>
        <v>0</v>
      </c>
      <c r="T1663" s="6">
        <f t="shared" si="565"/>
        <v>-1200</v>
      </c>
      <c r="U1663" t="s">
        <v>1708</v>
      </c>
      <c r="V1663" t="s">
        <v>198</v>
      </c>
      <c r="W1663" s="2">
        <v>1200</v>
      </c>
      <c r="X1663" s="2">
        <v>800</v>
      </c>
      <c r="Y1663" s="2">
        <v>100</v>
      </c>
      <c r="Z1663" s="2">
        <v>300</v>
      </c>
      <c r="AA1663" s="2">
        <v>0</v>
      </c>
      <c r="AB1663" s="3">
        <v>-1200</v>
      </c>
    </row>
    <row r="1664" spans="1:28">
      <c r="A1664" s="5" t="str">
        <f t="shared" si="552"/>
        <v>420</v>
      </c>
      <c r="B1664" s="5" t="str">
        <f>VLOOKUP(A1664,Vlookups!O:P,2,FALSE)</f>
        <v>LOCAL</v>
      </c>
      <c r="C1664" s="5" t="str">
        <f t="shared" si="553"/>
        <v>E</v>
      </c>
      <c r="D1664" s="5" t="str">
        <f t="shared" si="554"/>
        <v>13</v>
      </c>
      <c r="E1664" s="5" t="str">
        <f t="shared" si="555"/>
        <v>62--</v>
      </c>
      <c r="F1664" s="5" t="str">
        <f>VLOOKUP(E1664,Vlookups!K:M,3,FALSE)</f>
        <v>Op Exp</v>
      </c>
      <c r="G1664" s="5" t="str">
        <f t="shared" si="556"/>
        <v>6269</v>
      </c>
      <c r="H1664" s="5" t="str">
        <f t="shared" si="557"/>
        <v>RENTALS-OP LEASES</v>
      </c>
      <c r="I1664" s="5" t="str">
        <f t="shared" si="558"/>
        <v>999</v>
      </c>
      <c r="J1664" s="5" t="str">
        <f>VLOOKUP(I1664,Vlookups!A:D,2,FALSE)</f>
        <v>CHARTER WIDE</v>
      </c>
      <c r="K1664" s="5" t="str">
        <f>VLOOKUP(I1664,Vlookups!A:D,3,FALSE)</f>
        <v>CHARTER WIDE</v>
      </c>
      <c r="L1664" s="5" t="str">
        <f t="shared" si="559"/>
        <v>99</v>
      </c>
      <c r="M1664" s="5" t="str">
        <f t="shared" si="560"/>
        <v>859</v>
      </c>
      <c r="N1664" s="5" t="str">
        <f>VLOOKUP(M1664,Vlookups!G:I,2,FALSE)</f>
        <v>PROFESSIONAL DEVELOPMENT</v>
      </c>
      <c r="O1664" s="5" t="str">
        <f>VLOOKUP(M1664,Vlookups!G:I,3,FALSE)</f>
        <v>DSASS</v>
      </c>
      <c r="P1664" s="6">
        <f t="shared" si="561"/>
        <v>7034.6</v>
      </c>
      <c r="Q1664" s="6">
        <f t="shared" si="562"/>
        <v>0</v>
      </c>
      <c r="R1664" s="6">
        <f t="shared" si="563"/>
        <v>7034.6</v>
      </c>
      <c r="S1664" s="6">
        <f t="shared" si="564"/>
        <v>0</v>
      </c>
      <c r="T1664" s="6">
        <f t="shared" si="565"/>
        <v>-7034.6</v>
      </c>
      <c r="U1664" t="s">
        <v>1709</v>
      </c>
      <c r="V1664" t="s">
        <v>464</v>
      </c>
      <c r="W1664" s="2">
        <v>7034.6</v>
      </c>
      <c r="X1664" s="2">
        <v>0</v>
      </c>
      <c r="Y1664" s="2">
        <v>7034.6</v>
      </c>
      <c r="Z1664" s="2">
        <v>0</v>
      </c>
      <c r="AA1664" s="2">
        <v>0</v>
      </c>
      <c r="AB1664" s="3">
        <v>-7034.6</v>
      </c>
    </row>
    <row r="1665" spans="1:28">
      <c r="A1665" s="5" t="str">
        <f t="shared" si="552"/>
        <v>420</v>
      </c>
      <c r="B1665" s="5" t="str">
        <f>VLOOKUP(A1665,Vlookups!O:P,2,FALSE)</f>
        <v>LOCAL</v>
      </c>
      <c r="C1665" s="5" t="str">
        <f t="shared" si="553"/>
        <v>E</v>
      </c>
      <c r="D1665" s="5" t="str">
        <f t="shared" si="554"/>
        <v>13</v>
      </c>
      <c r="E1665" s="5" t="str">
        <f t="shared" si="555"/>
        <v>62--</v>
      </c>
      <c r="F1665" s="5" t="str">
        <f>VLOOKUP(E1665,Vlookups!K:M,3,FALSE)</f>
        <v>Op Exp</v>
      </c>
      <c r="G1665" s="5" t="str">
        <f t="shared" si="556"/>
        <v>6299</v>
      </c>
      <c r="H1665" s="5" t="str">
        <f t="shared" si="557"/>
        <v>MISC. CONTRACTED SERVICE</v>
      </c>
      <c r="I1665" s="5" t="str">
        <f t="shared" si="558"/>
        <v>999</v>
      </c>
      <c r="J1665" s="5" t="str">
        <f>VLOOKUP(I1665,Vlookups!A:D,2,FALSE)</f>
        <v>CHARTER WIDE</v>
      </c>
      <c r="K1665" s="5" t="str">
        <f>VLOOKUP(I1665,Vlookups!A:D,3,FALSE)</f>
        <v>CHARTER WIDE</v>
      </c>
      <c r="L1665" s="5" t="str">
        <f t="shared" si="559"/>
        <v>25</v>
      </c>
      <c r="M1665" s="5" t="str">
        <f t="shared" si="560"/>
        <v>850</v>
      </c>
      <c r="N1665" s="5" t="str">
        <f>VLOOKUP(M1665,Vlookups!G:I,2,FALSE)</f>
        <v>DEPUTY SUPT ACADEMICS/STU SERV</v>
      </c>
      <c r="O1665" s="5" t="str">
        <f>VLOOKUP(M1665,Vlookups!G:I,3,FALSE)</f>
        <v>DSASS</v>
      </c>
      <c r="P1665" s="6">
        <f t="shared" si="561"/>
        <v>7600</v>
      </c>
      <c r="Q1665" s="6">
        <f t="shared" si="562"/>
        <v>7600</v>
      </c>
      <c r="R1665" s="6">
        <f t="shared" si="563"/>
        <v>0</v>
      </c>
      <c r="S1665" s="6">
        <f t="shared" si="564"/>
        <v>0</v>
      </c>
      <c r="T1665" s="6">
        <f t="shared" si="565"/>
        <v>-7600</v>
      </c>
      <c r="U1665" t="s">
        <v>1710</v>
      </c>
      <c r="V1665" t="s">
        <v>49</v>
      </c>
      <c r="W1665" s="2">
        <v>7600</v>
      </c>
      <c r="X1665" s="2">
        <v>7600</v>
      </c>
      <c r="Y1665" s="2">
        <v>0</v>
      </c>
      <c r="Z1665" s="2">
        <v>0</v>
      </c>
      <c r="AA1665" s="2">
        <v>0</v>
      </c>
      <c r="AB1665" s="3">
        <v>-7600</v>
      </c>
    </row>
    <row r="1666" spans="1:28">
      <c r="A1666" s="5" t="str">
        <f t="shared" si="552"/>
        <v>420</v>
      </c>
      <c r="B1666" s="5" t="str">
        <f>VLOOKUP(A1666,Vlookups!O:P,2,FALSE)</f>
        <v>LOCAL</v>
      </c>
      <c r="C1666" s="5" t="str">
        <f t="shared" si="553"/>
        <v>E</v>
      </c>
      <c r="D1666" s="5" t="str">
        <f t="shared" si="554"/>
        <v>13</v>
      </c>
      <c r="E1666" s="5" t="str">
        <f t="shared" si="555"/>
        <v>63--</v>
      </c>
      <c r="F1666" s="5" t="str">
        <f>VLOOKUP(E1666,Vlookups!K:M,3,FALSE)</f>
        <v>Op Exp</v>
      </c>
      <c r="G1666" s="5" t="str">
        <f t="shared" si="556"/>
        <v>6399</v>
      </c>
      <c r="H1666" s="5" t="str">
        <f t="shared" si="557"/>
        <v>GENERAL SUPPLIES</v>
      </c>
      <c r="I1666" s="5" t="str">
        <f t="shared" si="558"/>
        <v>007</v>
      </c>
      <c r="J1666" s="5" t="str">
        <f>VLOOKUP(I1666,Vlookups!A:D,2,FALSE)</f>
        <v>KELLER ELEMENTARY SCHOOL</v>
      </c>
      <c r="K1666" s="5" t="str">
        <f>VLOOKUP(I1666,Vlookups!A:D,3,FALSE)</f>
        <v>KELLER K8</v>
      </c>
      <c r="L1666" s="5" t="str">
        <f t="shared" si="559"/>
        <v>21</v>
      </c>
      <c r="M1666" s="5" t="str">
        <f t="shared" si="560"/>
        <v>859</v>
      </c>
      <c r="N1666" s="5" t="str">
        <f>VLOOKUP(M1666,Vlookups!G:I,2,FALSE)</f>
        <v>PROFESSIONAL DEVELOPMENT</v>
      </c>
      <c r="O1666" s="5" t="str">
        <f>VLOOKUP(M1666,Vlookups!G:I,3,FALSE)</f>
        <v>DSASS</v>
      </c>
      <c r="P1666" s="6">
        <f t="shared" si="561"/>
        <v>42.31</v>
      </c>
      <c r="Q1666" s="6">
        <f t="shared" si="562"/>
        <v>0</v>
      </c>
      <c r="R1666" s="6">
        <f t="shared" si="563"/>
        <v>29.2</v>
      </c>
      <c r="S1666" s="6">
        <f t="shared" si="564"/>
        <v>0</v>
      </c>
      <c r="T1666" s="6">
        <f t="shared" si="565"/>
        <v>-42.31</v>
      </c>
      <c r="U1666" t="s">
        <v>1711</v>
      </c>
      <c r="V1666" t="s">
        <v>54</v>
      </c>
      <c r="W1666" s="2">
        <v>42.31</v>
      </c>
      <c r="X1666" s="2">
        <v>0</v>
      </c>
      <c r="Y1666" s="2">
        <v>29.2</v>
      </c>
      <c r="Z1666" s="2">
        <v>13.11</v>
      </c>
      <c r="AA1666" s="2">
        <v>0</v>
      </c>
      <c r="AB1666" s="3">
        <v>-42.31</v>
      </c>
    </row>
    <row r="1667" spans="1:28">
      <c r="A1667" s="5" t="str">
        <f t="shared" si="552"/>
        <v>420</v>
      </c>
      <c r="B1667" s="5" t="str">
        <f>VLOOKUP(A1667,Vlookups!O:P,2,FALSE)</f>
        <v>LOCAL</v>
      </c>
      <c r="C1667" s="5" t="str">
        <f t="shared" si="553"/>
        <v>E</v>
      </c>
      <c r="D1667" s="5" t="str">
        <f t="shared" si="554"/>
        <v>13</v>
      </c>
      <c r="E1667" s="5" t="str">
        <f t="shared" si="555"/>
        <v>63--</v>
      </c>
      <c r="F1667" s="5" t="str">
        <f>VLOOKUP(E1667,Vlookups!K:M,3,FALSE)</f>
        <v>Op Exp</v>
      </c>
      <c r="G1667" s="5" t="str">
        <f t="shared" si="556"/>
        <v>6399</v>
      </c>
      <c r="H1667" s="5" t="str">
        <f t="shared" si="557"/>
        <v>GENERAL SUPPLIES</v>
      </c>
      <c r="I1667" s="5" t="str">
        <f t="shared" si="558"/>
        <v>016</v>
      </c>
      <c r="J1667" s="5" t="str">
        <f>VLOOKUP(I1667,Vlookups!A:D,2,FALSE)</f>
        <v>WESTPARK ELEMENTARY SCHOOL</v>
      </c>
      <c r="K1667" s="5" t="str">
        <f>VLOOKUP(I1667,Vlookups!A:D,3,FALSE)</f>
        <v>WESTPARK K8</v>
      </c>
      <c r="L1667" s="5" t="str">
        <f t="shared" si="559"/>
        <v>21</v>
      </c>
      <c r="M1667" s="5" t="str">
        <f t="shared" si="560"/>
        <v>859</v>
      </c>
      <c r="N1667" s="5" t="str">
        <f>VLOOKUP(M1667,Vlookups!G:I,2,FALSE)</f>
        <v>PROFESSIONAL DEVELOPMENT</v>
      </c>
      <c r="O1667" s="5" t="str">
        <f>VLOOKUP(M1667,Vlookups!G:I,3,FALSE)</f>
        <v>DSASS</v>
      </c>
      <c r="P1667" s="6">
        <f t="shared" si="561"/>
        <v>27.86</v>
      </c>
      <c r="Q1667" s="6">
        <f t="shared" si="562"/>
        <v>0</v>
      </c>
      <c r="R1667" s="6">
        <f t="shared" si="563"/>
        <v>15.18</v>
      </c>
      <c r="S1667" s="6">
        <f t="shared" si="564"/>
        <v>0</v>
      </c>
      <c r="T1667" s="6">
        <f t="shared" si="565"/>
        <v>-27.86</v>
      </c>
      <c r="U1667" t="s">
        <v>1712</v>
      </c>
      <c r="V1667" t="s">
        <v>54</v>
      </c>
      <c r="W1667" s="2">
        <v>27.86</v>
      </c>
      <c r="X1667" s="2">
        <v>0</v>
      </c>
      <c r="Y1667" s="2">
        <v>15.18</v>
      </c>
      <c r="Z1667" s="2">
        <v>12.68</v>
      </c>
      <c r="AA1667" s="2">
        <v>0</v>
      </c>
      <c r="AB1667" s="3">
        <v>-27.86</v>
      </c>
    </row>
    <row r="1668" spans="1:28">
      <c r="A1668" s="5" t="str">
        <f t="shared" si="552"/>
        <v>420</v>
      </c>
      <c r="B1668" s="5" t="str">
        <f>VLOOKUP(A1668,Vlookups!O:P,2,FALSE)</f>
        <v>LOCAL</v>
      </c>
      <c r="C1668" s="5" t="str">
        <f t="shared" si="553"/>
        <v>E</v>
      </c>
      <c r="D1668" s="5" t="str">
        <f t="shared" si="554"/>
        <v>13</v>
      </c>
      <c r="E1668" s="5" t="str">
        <f t="shared" si="555"/>
        <v>63--</v>
      </c>
      <c r="F1668" s="5" t="str">
        <f>VLOOKUP(E1668,Vlookups!K:M,3,FALSE)</f>
        <v>Op Exp</v>
      </c>
      <c r="G1668" s="5" t="str">
        <f t="shared" si="556"/>
        <v>6399</v>
      </c>
      <c r="H1668" s="5" t="str">
        <f t="shared" si="557"/>
        <v>GENERAL SUPPLIES</v>
      </c>
      <c r="I1668" s="5" t="str">
        <f t="shared" si="558"/>
        <v>749</v>
      </c>
      <c r="J1668" s="5" t="str">
        <f>VLOOKUP(I1668,Vlookups!A:D,2,FALSE)</f>
        <v>CHARTER HQ/WAREHOUSE</v>
      </c>
      <c r="K1668" s="5" t="str">
        <f>VLOOKUP(I1668,Vlookups!A:D,3,FALSE)</f>
        <v>CHARTER HQ/WAREHOUSE</v>
      </c>
      <c r="L1668" s="5" t="str">
        <f t="shared" si="559"/>
        <v>99</v>
      </c>
      <c r="M1668" s="5" t="str">
        <f t="shared" si="560"/>
        <v>850</v>
      </c>
      <c r="N1668" s="5" t="str">
        <f>VLOOKUP(M1668,Vlookups!G:I,2,FALSE)</f>
        <v>DEPUTY SUPT ACADEMICS/STU SERV</v>
      </c>
      <c r="O1668" s="5" t="str">
        <f>VLOOKUP(M1668,Vlookups!G:I,3,FALSE)</f>
        <v>DSASS</v>
      </c>
      <c r="P1668" s="6">
        <f t="shared" si="561"/>
        <v>171.96</v>
      </c>
      <c r="Q1668" s="6">
        <f t="shared" si="562"/>
        <v>0</v>
      </c>
      <c r="R1668" s="6">
        <f t="shared" si="563"/>
        <v>122.38</v>
      </c>
      <c r="S1668" s="6">
        <f t="shared" si="564"/>
        <v>0</v>
      </c>
      <c r="T1668" s="6">
        <f t="shared" si="565"/>
        <v>-171.96</v>
      </c>
      <c r="U1668" t="s">
        <v>1713</v>
      </c>
      <c r="V1668" t="s">
        <v>54</v>
      </c>
      <c r="W1668" s="2">
        <v>171.96</v>
      </c>
      <c r="X1668" s="2">
        <v>0</v>
      </c>
      <c r="Y1668" s="2">
        <v>122.38</v>
      </c>
      <c r="Z1668" s="2">
        <v>49.58</v>
      </c>
      <c r="AA1668" s="2">
        <v>0</v>
      </c>
      <c r="AB1668" s="3">
        <v>-171.96</v>
      </c>
    </row>
    <row r="1669" spans="1:28">
      <c r="A1669" s="5" t="str">
        <f t="shared" si="552"/>
        <v>420</v>
      </c>
      <c r="B1669" s="5" t="str">
        <f>VLOOKUP(A1669,Vlookups!O:P,2,FALSE)</f>
        <v>LOCAL</v>
      </c>
      <c r="C1669" s="5" t="str">
        <f t="shared" si="553"/>
        <v>E</v>
      </c>
      <c r="D1669" s="5" t="str">
        <f t="shared" si="554"/>
        <v>13</v>
      </c>
      <c r="E1669" s="5" t="str">
        <f t="shared" si="555"/>
        <v>63--</v>
      </c>
      <c r="F1669" s="5" t="str">
        <f>VLOOKUP(E1669,Vlookups!K:M,3,FALSE)</f>
        <v>Op Exp</v>
      </c>
      <c r="G1669" s="5" t="str">
        <f t="shared" si="556"/>
        <v>6399</v>
      </c>
      <c r="H1669" s="5" t="str">
        <f t="shared" si="557"/>
        <v>GENERAL SUPPLIES</v>
      </c>
      <c r="I1669" s="5" t="str">
        <f t="shared" si="558"/>
        <v>749</v>
      </c>
      <c r="J1669" s="5" t="str">
        <f>VLOOKUP(I1669,Vlookups!A:D,2,FALSE)</f>
        <v>CHARTER HQ/WAREHOUSE</v>
      </c>
      <c r="K1669" s="5" t="str">
        <f>VLOOKUP(I1669,Vlookups!A:D,3,FALSE)</f>
        <v>CHARTER HQ/WAREHOUSE</v>
      </c>
      <c r="L1669" s="5" t="str">
        <f t="shared" si="559"/>
        <v>99</v>
      </c>
      <c r="M1669" s="5" t="str">
        <f t="shared" si="560"/>
        <v>875</v>
      </c>
      <c r="N1669" s="5" t="str">
        <f>VLOOKUP(M1669,Vlookups!G:I,2,FALSE)</f>
        <v>STUDENT LEADERSHIP DEVELOPMENT</v>
      </c>
      <c r="O1669" s="5" t="str">
        <f>VLOOKUP(M1669,Vlookups!G:I,3,FALSE)</f>
        <v>CSL</v>
      </c>
      <c r="P1669" s="6">
        <f t="shared" si="561"/>
        <v>0</v>
      </c>
      <c r="Q1669" s="6">
        <f t="shared" si="562"/>
        <v>0</v>
      </c>
      <c r="R1669" s="6">
        <f t="shared" si="563"/>
        <v>574.16999999999996</v>
      </c>
      <c r="S1669" s="6">
        <f t="shared" si="564"/>
        <v>0</v>
      </c>
      <c r="T1669" s="6">
        <f t="shared" si="565"/>
        <v>0</v>
      </c>
      <c r="U1669" t="s">
        <v>1714</v>
      </c>
      <c r="V1669" t="s">
        <v>54</v>
      </c>
      <c r="W1669" s="2">
        <v>0</v>
      </c>
      <c r="X1669" s="2">
        <v>0</v>
      </c>
      <c r="Y1669" s="2">
        <v>574.16999999999996</v>
      </c>
      <c r="Z1669" s="3">
        <v>-574.16999999999996</v>
      </c>
      <c r="AA1669" s="2">
        <v>0</v>
      </c>
      <c r="AB1669" s="2">
        <v>0</v>
      </c>
    </row>
    <row r="1670" spans="1:28">
      <c r="A1670" s="5" t="str">
        <f t="shared" si="552"/>
        <v>420</v>
      </c>
      <c r="B1670" s="5" t="str">
        <f>VLOOKUP(A1670,Vlookups!O:P,2,FALSE)</f>
        <v>LOCAL</v>
      </c>
      <c r="C1670" s="5" t="str">
        <f t="shared" si="553"/>
        <v>E</v>
      </c>
      <c r="D1670" s="5" t="str">
        <f t="shared" si="554"/>
        <v>13</v>
      </c>
      <c r="E1670" s="5" t="str">
        <f t="shared" si="555"/>
        <v>63--</v>
      </c>
      <c r="F1670" s="5" t="str">
        <f>VLOOKUP(E1670,Vlookups!K:M,3,FALSE)</f>
        <v>Op Exp</v>
      </c>
      <c r="G1670" s="5" t="str">
        <f t="shared" si="556"/>
        <v>6399</v>
      </c>
      <c r="H1670" s="5" t="str">
        <f t="shared" si="557"/>
        <v>GENERAL SUPPLIES</v>
      </c>
      <c r="I1670" s="5" t="str">
        <f t="shared" si="558"/>
        <v>999</v>
      </c>
      <c r="J1670" s="5" t="str">
        <f>VLOOKUP(I1670,Vlookups!A:D,2,FALSE)</f>
        <v>CHARTER WIDE</v>
      </c>
      <c r="K1670" s="5" t="str">
        <f>VLOOKUP(I1670,Vlookups!A:D,3,FALSE)</f>
        <v>CHARTER WIDE</v>
      </c>
      <c r="L1670" s="5" t="str">
        <f t="shared" si="559"/>
        <v>23</v>
      </c>
      <c r="M1670" s="5" t="str">
        <f t="shared" si="560"/>
        <v>850</v>
      </c>
      <c r="N1670" s="5" t="str">
        <f>VLOOKUP(M1670,Vlookups!G:I,2,FALSE)</f>
        <v>DEPUTY SUPT ACADEMICS/STU SERV</v>
      </c>
      <c r="O1670" s="5" t="str">
        <f>VLOOKUP(M1670,Vlookups!G:I,3,FALSE)</f>
        <v>DSASS</v>
      </c>
      <c r="P1670" s="6">
        <f t="shared" si="561"/>
        <v>5800</v>
      </c>
      <c r="Q1670" s="6">
        <f t="shared" si="562"/>
        <v>6175</v>
      </c>
      <c r="R1670" s="6">
        <f t="shared" si="563"/>
        <v>5898</v>
      </c>
      <c r="S1670" s="6">
        <f t="shared" si="564"/>
        <v>0</v>
      </c>
      <c r="T1670" s="6">
        <f t="shared" si="565"/>
        <v>-5800</v>
      </c>
      <c r="U1670" t="s">
        <v>1715</v>
      </c>
      <c r="V1670" t="s">
        <v>54</v>
      </c>
      <c r="W1670" s="2">
        <v>5800</v>
      </c>
      <c r="X1670" s="2">
        <v>6175</v>
      </c>
      <c r="Y1670" s="2">
        <v>5898</v>
      </c>
      <c r="Z1670" s="3">
        <v>-6273</v>
      </c>
      <c r="AA1670" s="2">
        <v>0</v>
      </c>
      <c r="AB1670" s="3">
        <v>-5800</v>
      </c>
    </row>
    <row r="1671" spans="1:28">
      <c r="A1671" s="5" t="str">
        <f t="shared" si="552"/>
        <v>420</v>
      </c>
      <c r="B1671" s="5" t="str">
        <f>VLOOKUP(A1671,Vlookups!O:P,2,FALSE)</f>
        <v>LOCAL</v>
      </c>
      <c r="C1671" s="5" t="str">
        <f t="shared" si="553"/>
        <v>E</v>
      </c>
      <c r="D1671" s="5" t="str">
        <f t="shared" si="554"/>
        <v>13</v>
      </c>
      <c r="E1671" s="5" t="str">
        <f t="shared" si="555"/>
        <v>63--</v>
      </c>
      <c r="F1671" s="5" t="str">
        <f>VLOOKUP(E1671,Vlookups!K:M,3,FALSE)</f>
        <v>Op Exp</v>
      </c>
      <c r="G1671" s="5" t="str">
        <f t="shared" si="556"/>
        <v>6399</v>
      </c>
      <c r="H1671" s="5" t="str">
        <f t="shared" si="557"/>
        <v>GENERAL SUPPLIES</v>
      </c>
      <c r="I1671" s="5" t="str">
        <f t="shared" si="558"/>
        <v>999</v>
      </c>
      <c r="J1671" s="5" t="str">
        <f>VLOOKUP(I1671,Vlookups!A:D,2,FALSE)</f>
        <v>CHARTER WIDE</v>
      </c>
      <c r="K1671" s="5" t="str">
        <f>VLOOKUP(I1671,Vlookups!A:D,3,FALSE)</f>
        <v>CHARTER WIDE</v>
      </c>
      <c r="L1671" s="5" t="str">
        <f t="shared" si="559"/>
        <v>25</v>
      </c>
      <c r="M1671" s="5" t="str">
        <f t="shared" si="560"/>
        <v>850</v>
      </c>
      <c r="N1671" s="5" t="str">
        <f>VLOOKUP(M1671,Vlookups!G:I,2,FALSE)</f>
        <v>DEPUTY SUPT ACADEMICS/STU SERV</v>
      </c>
      <c r="O1671" s="5" t="str">
        <f>VLOOKUP(M1671,Vlookups!G:I,3,FALSE)</f>
        <v>DSASS</v>
      </c>
      <c r="P1671" s="6">
        <f t="shared" si="561"/>
        <v>12768.01</v>
      </c>
      <c r="Q1671" s="6">
        <f t="shared" si="562"/>
        <v>0</v>
      </c>
      <c r="R1671" s="6">
        <f t="shared" si="563"/>
        <v>10221.33</v>
      </c>
      <c r="S1671" s="6">
        <f t="shared" si="564"/>
        <v>0</v>
      </c>
      <c r="T1671" s="6">
        <f t="shared" si="565"/>
        <v>-12768.01</v>
      </c>
      <c r="U1671" t="s">
        <v>1716</v>
      </c>
      <c r="V1671" t="s">
        <v>54</v>
      </c>
      <c r="W1671" s="2">
        <v>12768.01</v>
      </c>
      <c r="X1671" s="2">
        <v>0</v>
      </c>
      <c r="Y1671" s="2">
        <v>10221.33</v>
      </c>
      <c r="Z1671" s="2">
        <v>2546.6799999999998</v>
      </c>
      <c r="AA1671" s="2">
        <v>0</v>
      </c>
      <c r="AB1671" s="3">
        <v>-12768.01</v>
      </c>
    </row>
    <row r="1672" spans="1:28">
      <c r="A1672" s="5" t="str">
        <f t="shared" si="552"/>
        <v>420</v>
      </c>
      <c r="B1672" s="5" t="str">
        <f>VLOOKUP(A1672,Vlookups!O:P,2,FALSE)</f>
        <v>LOCAL</v>
      </c>
      <c r="C1672" s="5" t="str">
        <f t="shared" si="553"/>
        <v>E</v>
      </c>
      <c r="D1672" s="5" t="str">
        <f t="shared" si="554"/>
        <v>13</v>
      </c>
      <c r="E1672" s="5" t="str">
        <f t="shared" si="555"/>
        <v>63--</v>
      </c>
      <c r="F1672" s="5" t="str">
        <f>VLOOKUP(E1672,Vlookups!K:M,3,FALSE)</f>
        <v>Op Exp</v>
      </c>
      <c r="G1672" s="5" t="str">
        <f t="shared" si="556"/>
        <v>6399</v>
      </c>
      <c r="H1672" s="5" t="str">
        <f t="shared" si="557"/>
        <v>GENERAL SUPPLIES</v>
      </c>
      <c r="I1672" s="5" t="str">
        <f t="shared" si="558"/>
        <v>999</v>
      </c>
      <c r="J1672" s="5" t="str">
        <f>VLOOKUP(I1672,Vlookups!A:D,2,FALSE)</f>
        <v>CHARTER WIDE</v>
      </c>
      <c r="K1672" s="5" t="str">
        <f>VLOOKUP(I1672,Vlookups!A:D,3,FALSE)</f>
        <v>CHARTER WIDE</v>
      </c>
      <c r="L1672" s="5" t="str">
        <f t="shared" si="559"/>
        <v>99</v>
      </c>
      <c r="M1672" s="5" t="str">
        <f t="shared" si="560"/>
        <v>859</v>
      </c>
      <c r="N1672" s="5" t="str">
        <f>VLOOKUP(M1672,Vlookups!G:I,2,FALSE)</f>
        <v>PROFESSIONAL DEVELOPMENT</v>
      </c>
      <c r="O1672" s="5" t="str">
        <f>VLOOKUP(M1672,Vlookups!G:I,3,FALSE)</f>
        <v>DSASS</v>
      </c>
      <c r="P1672" s="6">
        <f t="shared" si="561"/>
        <v>5617.72</v>
      </c>
      <c r="Q1672" s="6">
        <f t="shared" si="562"/>
        <v>3900</v>
      </c>
      <c r="R1672" s="6">
        <f t="shared" si="563"/>
        <v>1245.96</v>
      </c>
      <c r="S1672" s="6">
        <f t="shared" si="564"/>
        <v>0</v>
      </c>
      <c r="T1672" s="6">
        <f t="shared" si="565"/>
        <v>-5617.72</v>
      </c>
      <c r="U1672" t="s">
        <v>1717</v>
      </c>
      <c r="V1672" t="s">
        <v>54</v>
      </c>
      <c r="W1672" s="2">
        <v>5617.72</v>
      </c>
      <c r="X1672" s="2">
        <v>3900</v>
      </c>
      <c r="Y1672" s="2">
        <v>1245.96</v>
      </c>
      <c r="Z1672" s="2">
        <v>471.76</v>
      </c>
      <c r="AA1672" s="2">
        <v>0</v>
      </c>
      <c r="AB1672" s="3">
        <v>-5617.72</v>
      </c>
    </row>
    <row r="1673" spans="1:28">
      <c r="A1673" s="5" t="str">
        <f t="shared" si="552"/>
        <v>420</v>
      </c>
      <c r="B1673" s="5" t="str">
        <f>VLOOKUP(A1673,Vlookups!O:P,2,FALSE)</f>
        <v>LOCAL</v>
      </c>
      <c r="C1673" s="5" t="str">
        <f t="shared" si="553"/>
        <v>E</v>
      </c>
      <c r="D1673" s="5" t="str">
        <f t="shared" si="554"/>
        <v>13</v>
      </c>
      <c r="E1673" s="5" t="str">
        <f t="shared" si="555"/>
        <v>63--</v>
      </c>
      <c r="F1673" s="5" t="str">
        <f>VLOOKUP(E1673,Vlookups!K:M,3,FALSE)</f>
        <v>Op Exp</v>
      </c>
      <c r="G1673" s="5" t="str">
        <f t="shared" si="556"/>
        <v>6399</v>
      </c>
      <c r="H1673" s="5" t="str">
        <f t="shared" si="557"/>
        <v>GENERAL SUPPLIES</v>
      </c>
      <c r="I1673" s="5" t="str">
        <f t="shared" si="558"/>
        <v>999</v>
      </c>
      <c r="J1673" s="5" t="str">
        <f>VLOOKUP(I1673,Vlookups!A:D,2,FALSE)</f>
        <v>CHARTER WIDE</v>
      </c>
      <c r="K1673" s="5" t="str">
        <f>VLOOKUP(I1673,Vlookups!A:D,3,FALSE)</f>
        <v>CHARTER WIDE</v>
      </c>
      <c r="L1673" s="5" t="str">
        <f t="shared" si="559"/>
        <v>22</v>
      </c>
      <c r="M1673" s="5" t="str">
        <f t="shared" si="560"/>
        <v>875</v>
      </c>
      <c r="N1673" s="5" t="str">
        <f>VLOOKUP(M1673,Vlookups!G:I,2,FALSE)</f>
        <v>STUDENT LEADERSHIP DEVELOPMENT</v>
      </c>
      <c r="O1673" s="5" t="str">
        <f>VLOOKUP(M1673,Vlookups!G:I,3,FALSE)</f>
        <v>CSL</v>
      </c>
      <c r="P1673" s="6">
        <f t="shared" si="561"/>
        <v>0</v>
      </c>
      <c r="Q1673" s="6">
        <f t="shared" si="562"/>
        <v>0</v>
      </c>
      <c r="R1673" s="6">
        <f t="shared" si="563"/>
        <v>4000</v>
      </c>
      <c r="S1673" s="6">
        <f t="shared" si="564"/>
        <v>0</v>
      </c>
      <c r="T1673" s="6">
        <f t="shared" si="565"/>
        <v>0</v>
      </c>
      <c r="U1673" t="s">
        <v>1718</v>
      </c>
      <c r="V1673" t="s">
        <v>54</v>
      </c>
      <c r="W1673" s="2">
        <v>0</v>
      </c>
      <c r="X1673" s="2">
        <v>0</v>
      </c>
      <c r="Y1673" s="2">
        <v>4000</v>
      </c>
      <c r="Z1673" s="3">
        <v>-4000</v>
      </c>
      <c r="AA1673" s="2">
        <v>0</v>
      </c>
      <c r="AB1673" s="2">
        <v>0</v>
      </c>
    </row>
    <row r="1674" spans="1:28">
      <c r="A1674" s="5" t="str">
        <f t="shared" si="552"/>
        <v>420</v>
      </c>
      <c r="B1674" s="5" t="str">
        <f>VLOOKUP(A1674,Vlookups!O:P,2,FALSE)</f>
        <v>LOCAL</v>
      </c>
      <c r="C1674" s="5" t="str">
        <f t="shared" si="553"/>
        <v>E</v>
      </c>
      <c r="D1674" s="5" t="str">
        <f t="shared" si="554"/>
        <v>13</v>
      </c>
      <c r="E1674" s="5" t="str">
        <f t="shared" si="555"/>
        <v>64--</v>
      </c>
      <c r="F1674" s="5" t="str">
        <f>VLOOKUP(E1674,Vlookups!K:M,3,FALSE)</f>
        <v>Op Exp</v>
      </c>
      <c r="G1674" s="5" t="str">
        <f t="shared" si="556"/>
        <v>6411</v>
      </c>
      <c r="H1674" s="5" t="str">
        <f t="shared" si="557"/>
        <v>EMPLOYEE TRAVEL</v>
      </c>
      <c r="I1674" s="5" t="str">
        <f t="shared" si="558"/>
        <v>001</v>
      </c>
      <c r="J1674" s="5" t="str">
        <f>VLOOKUP(I1674,Vlookups!A:D,2,FALSE)</f>
        <v>GARLAND ELEMENTARY SCHOOL</v>
      </c>
      <c r="K1674" s="5" t="str">
        <f>VLOOKUP(I1674,Vlookups!A:D,3,FALSE)</f>
        <v>GARLAND K8</v>
      </c>
      <c r="L1674" s="5" t="str">
        <f t="shared" si="559"/>
        <v>21</v>
      </c>
      <c r="M1674" s="5" t="str">
        <f t="shared" si="560"/>
        <v>859</v>
      </c>
      <c r="N1674" s="5" t="str">
        <f>VLOOKUP(M1674,Vlookups!G:I,2,FALSE)</f>
        <v>PROFESSIONAL DEVELOPMENT</v>
      </c>
      <c r="O1674" s="5" t="str">
        <f>VLOOKUP(M1674,Vlookups!G:I,3,FALSE)</f>
        <v>DSASS</v>
      </c>
      <c r="P1674" s="6">
        <f t="shared" si="561"/>
        <v>634.94000000000005</v>
      </c>
      <c r="Q1674" s="6">
        <f t="shared" si="562"/>
        <v>0</v>
      </c>
      <c r="R1674" s="6">
        <f t="shared" si="563"/>
        <v>634.94000000000005</v>
      </c>
      <c r="S1674" s="6">
        <f t="shared" si="564"/>
        <v>0</v>
      </c>
      <c r="T1674" s="6">
        <f t="shared" si="565"/>
        <v>-634.94000000000005</v>
      </c>
      <c r="U1674" t="s">
        <v>1719</v>
      </c>
      <c r="V1674" t="s">
        <v>56</v>
      </c>
      <c r="W1674" s="2">
        <v>634.94000000000005</v>
      </c>
      <c r="X1674" s="2">
        <v>0</v>
      </c>
      <c r="Y1674" s="2">
        <v>634.94000000000005</v>
      </c>
      <c r="Z1674" s="2">
        <v>0</v>
      </c>
      <c r="AA1674" s="2">
        <v>0</v>
      </c>
      <c r="AB1674" s="3">
        <v>-634.94000000000005</v>
      </c>
    </row>
    <row r="1675" spans="1:28">
      <c r="A1675" s="5" t="str">
        <f t="shared" si="552"/>
        <v>420</v>
      </c>
      <c r="B1675" s="5" t="str">
        <f>VLOOKUP(A1675,Vlookups!O:P,2,FALSE)</f>
        <v>LOCAL</v>
      </c>
      <c r="C1675" s="5" t="str">
        <f t="shared" si="553"/>
        <v>E</v>
      </c>
      <c r="D1675" s="5" t="str">
        <f t="shared" si="554"/>
        <v>13</v>
      </c>
      <c r="E1675" s="5" t="str">
        <f t="shared" si="555"/>
        <v>64--</v>
      </c>
      <c r="F1675" s="5" t="str">
        <f>VLOOKUP(E1675,Vlookups!K:M,3,FALSE)</f>
        <v>Op Exp</v>
      </c>
      <c r="G1675" s="5" t="str">
        <f t="shared" si="556"/>
        <v>6411</v>
      </c>
      <c r="H1675" s="5" t="str">
        <f t="shared" si="557"/>
        <v>EMPLOYEE TRAVEL</v>
      </c>
      <c r="I1675" s="5" t="str">
        <f t="shared" si="558"/>
        <v>001</v>
      </c>
      <c r="J1675" s="5" t="str">
        <f>VLOOKUP(I1675,Vlookups!A:D,2,FALSE)</f>
        <v>GARLAND ELEMENTARY SCHOOL</v>
      </c>
      <c r="K1675" s="5" t="str">
        <f>VLOOKUP(I1675,Vlookups!A:D,3,FALSE)</f>
        <v>GARLAND K8</v>
      </c>
      <c r="L1675" s="5" t="str">
        <f t="shared" si="559"/>
        <v>23</v>
      </c>
      <c r="M1675" s="5" t="str">
        <f t="shared" si="560"/>
        <v>850</v>
      </c>
      <c r="N1675" s="5" t="str">
        <f>VLOOKUP(M1675,Vlookups!G:I,2,FALSE)</f>
        <v>DEPUTY SUPT ACADEMICS/STU SERV</v>
      </c>
      <c r="O1675" s="5" t="str">
        <f>VLOOKUP(M1675,Vlookups!G:I,3,FALSE)</f>
        <v>DSASS</v>
      </c>
      <c r="P1675" s="6">
        <f t="shared" si="561"/>
        <v>0</v>
      </c>
      <c r="Q1675" s="6">
        <f t="shared" si="562"/>
        <v>0</v>
      </c>
      <c r="R1675" s="6">
        <f t="shared" si="563"/>
        <v>0</v>
      </c>
      <c r="S1675" s="6">
        <f t="shared" si="564"/>
        <v>100</v>
      </c>
      <c r="T1675" s="6">
        <f t="shared" si="565"/>
        <v>100</v>
      </c>
      <c r="U1675" t="s">
        <v>1720</v>
      </c>
      <c r="V1675" t="s">
        <v>56</v>
      </c>
      <c r="W1675" s="2">
        <v>0</v>
      </c>
      <c r="X1675" s="2">
        <v>0</v>
      </c>
      <c r="Y1675" s="2">
        <v>0</v>
      </c>
      <c r="Z1675" s="2">
        <v>0</v>
      </c>
      <c r="AA1675" s="2">
        <v>100</v>
      </c>
      <c r="AB1675" s="2">
        <v>100</v>
      </c>
    </row>
    <row r="1676" spans="1:28">
      <c r="A1676" s="5" t="str">
        <f t="shared" si="552"/>
        <v>420</v>
      </c>
      <c r="B1676" s="5" t="str">
        <f>VLOOKUP(A1676,Vlookups!O:P,2,FALSE)</f>
        <v>LOCAL</v>
      </c>
      <c r="C1676" s="5" t="str">
        <f t="shared" si="553"/>
        <v>E</v>
      </c>
      <c r="D1676" s="5" t="str">
        <f t="shared" si="554"/>
        <v>13</v>
      </c>
      <c r="E1676" s="5" t="str">
        <f t="shared" si="555"/>
        <v>64--</v>
      </c>
      <c r="F1676" s="5" t="str">
        <f>VLOOKUP(E1676,Vlookups!K:M,3,FALSE)</f>
        <v>Op Exp</v>
      </c>
      <c r="G1676" s="5" t="str">
        <f t="shared" si="556"/>
        <v>6411</v>
      </c>
      <c r="H1676" s="5" t="str">
        <f t="shared" si="557"/>
        <v>EMPLOYEE TRAVEL</v>
      </c>
      <c r="I1676" s="5" t="str">
        <f t="shared" si="558"/>
        <v>001</v>
      </c>
      <c r="J1676" s="5" t="str">
        <f>VLOOKUP(I1676,Vlookups!A:D,2,FALSE)</f>
        <v>GARLAND ELEMENTARY SCHOOL</v>
      </c>
      <c r="K1676" s="5" t="str">
        <f>VLOOKUP(I1676,Vlookups!A:D,3,FALSE)</f>
        <v>GARLAND K8</v>
      </c>
      <c r="L1676" s="5" t="str">
        <f t="shared" si="559"/>
        <v>25</v>
      </c>
      <c r="M1676" s="5" t="str">
        <f t="shared" si="560"/>
        <v>850</v>
      </c>
      <c r="N1676" s="5" t="str">
        <f>VLOOKUP(M1676,Vlookups!G:I,2,FALSE)</f>
        <v>DEPUTY SUPT ACADEMICS/STU SERV</v>
      </c>
      <c r="O1676" s="5" t="str">
        <f>VLOOKUP(M1676,Vlookups!G:I,3,FALSE)</f>
        <v>DSASS</v>
      </c>
      <c r="P1676" s="6">
        <f t="shared" si="561"/>
        <v>0</v>
      </c>
      <c r="Q1676" s="6">
        <f t="shared" si="562"/>
        <v>0</v>
      </c>
      <c r="R1676" s="6">
        <f t="shared" si="563"/>
        <v>0</v>
      </c>
      <c r="S1676" s="6">
        <f t="shared" si="564"/>
        <v>300</v>
      </c>
      <c r="T1676" s="6">
        <f t="shared" si="565"/>
        <v>300</v>
      </c>
      <c r="U1676" t="s">
        <v>1721</v>
      </c>
      <c r="V1676" t="s">
        <v>56</v>
      </c>
      <c r="W1676" s="2">
        <v>0</v>
      </c>
      <c r="X1676" s="2">
        <v>0</v>
      </c>
      <c r="Y1676" s="2">
        <v>0</v>
      </c>
      <c r="Z1676" s="2">
        <v>0</v>
      </c>
      <c r="AA1676" s="2">
        <v>300</v>
      </c>
      <c r="AB1676" s="2">
        <v>300</v>
      </c>
    </row>
    <row r="1677" spans="1:28">
      <c r="A1677" s="5" t="str">
        <f t="shared" si="552"/>
        <v>420</v>
      </c>
      <c r="B1677" s="5" t="str">
        <f>VLOOKUP(A1677,Vlookups!O:P,2,FALSE)</f>
        <v>LOCAL</v>
      </c>
      <c r="C1677" s="5" t="str">
        <f t="shared" si="553"/>
        <v>E</v>
      </c>
      <c r="D1677" s="5" t="str">
        <f t="shared" si="554"/>
        <v>13</v>
      </c>
      <c r="E1677" s="5" t="str">
        <f t="shared" si="555"/>
        <v>64--</v>
      </c>
      <c r="F1677" s="5" t="str">
        <f>VLOOKUP(E1677,Vlookups!K:M,3,FALSE)</f>
        <v>Op Exp</v>
      </c>
      <c r="G1677" s="5" t="str">
        <f t="shared" si="556"/>
        <v>6411</v>
      </c>
      <c r="H1677" s="5" t="str">
        <f t="shared" si="557"/>
        <v>EMPLOYEE TRAVEL</v>
      </c>
      <c r="I1677" s="5" t="str">
        <f t="shared" si="558"/>
        <v>001</v>
      </c>
      <c r="J1677" s="5" t="str">
        <f>VLOOKUP(I1677,Vlookups!A:D,2,FALSE)</f>
        <v>GARLAND ELEMENTARY SCHOOL</v>
      </c>
      <c r="K1677" s="5" t="str">
        <f>VLOOKUP(I1677,Vlookups!A:D,3,FALSE)</f>
        <v>GARLAND K8</v>
      </c>
      <c r="L1677" s="5" t="str">
        <f t="shared" si="559"/>
        <v>91</v>
      </c>
      <c r="M1677" s="5" t="str">
        <f t="shared" si="560"/>
        <v>920</v>
      </c>
      <c r="N1677" s="5" t="str">
        <f>VLOOKUP(M1677,Vlookups!G:I,2,FALSE)</f>
        <v>ATHLETICS</v>
      </c>
      <c r="O1677" s="5" t="str">
        <f>VLOOKUP(M1677,Vlookups!G:I,3,FALSE)</f>
        <v>CSL</v>
      </c>
      <c r="P1677" s="6">
        <f t="shared" si="561"/>
        <v>0</v>
      </c>
      <c r="Q1677" s="6">
        <f t="shared" si="562"/>
        <v>0</v>
      </c>
      <c r="R1677" s="6">
        <f t="shared" si="563"/>
        <v>378.44</v>
      </c>
      <c r="S1677" s="6">
        <f t="shared" si="564"/>
        <v>0</v>
      </c>
      <c r="T1677" s="6">
        <f t="shared" si="565"/>
        <v>0</v>
      </c>
      <c r="U1677" t="s">
        <v>1722</v>
      </c>
      <c r="V1677" t="s">
        <v>56</v>
      </c>
      <c r="W1677" s="2">
        <v>0</v>
      </c>
      <c r="X1677" s="2">
        <v>0</v>
      </c>
      <c r="Y1677" s="2">
        <v>378.44</v>
      </c>
      <c r="Z1677" s="3">
        <v>-378.44</v>
      </c>
      <c r="AA1677" s="2">
        <v>0</v>
      </c>
      <c r="AB1677" s="2">
        <v>0</v>
      </c>
    </row>
    <row r="1678" spans="1:28">
      <c r="A1678" s="5" t="str">
        <f t="shared" si="552"/>
        <v>420</v>
      </c>
      <c r="B1678" s="5" t="str">
        <f>VLOOKUP(A1678,Vlookups!O:P,2,FALSE)</f>
        <v>LOCAL</v>
      </c>
      <c r="C1678" s="5" t="str">
        <f t="shared" si="553"/>
        <v>E</v>
      </c>
      <c r="D1678" s="5" t="str">
        <f t="shared" si="554"/>
        <v>13</v>
      </c>
      <c r="E1678" s="5" t="str">
        <f t="shared" si="555"/>
        <v>64--</v>
      </c>
      <c r="F1678" s="5" t="str">
        <f>VLOOKUP(E1678,Vlookups!K:M,3,FALSE)</f>
        <v>Op Exp</v>
      </c>
      <c r="G1678" s="5" t="str">
        <f t="shared" si="556"/>
        <v>6411</v>
      </c>
      <c r="H1678" s="5" t="str">
        <f t="shared" si="557"/>
        <v>EMPLOYEE TRAVEL</v>
      </c>
      <c r="I1678" s="5" t="str">
        <f t="shared" si="558"/>
        <v>001</v>
      </c>
      <c r="J1678" s="5" t="str">
        <f>VLOOKUP(I1678,Vlookups!A:D,2,FALSE)</f>
        <v>GARLAND ELEMENTARY SCHOOL</v>
      </c>
      <c r="K1678" s="5" t="str">
        <f>VLOOKUP(I1678,Vlookups!A:D,3,FALSE)</f>
        <v>GARLAND K8</v>
      </c>
      <c r="L1678" s="5" t="str">
        <f t="shared" si="559"/>
        <v>99</v>
      </c>
      <c r="M1678" s="5" t="str">
        <f t="shared" si="560"/>
        <v>850</v>
      </c>
      <c r="N1678" s="5" t="str">
        <f>VLOOKUP(M1678,Vlookups!G:I,2,FALSE)</f>
        <v>DEPUTY SUPT ACADEMICS/STU SERV</v>
      </c>
      <c r="O1678" s="5" t="str">
        <f>VLOOKUP(M1678,Vlookups!G:I,3,FALSE)</f>
        <v>DSASS</v>
      </c>
      <c r="P1678" s="6">
        <f t="shared" si="561"/>
        <v>0</v>
      </c>
      <c r="Q1678" s="6">
        <f t="shared" si="562"/>
        <v>0</v>
      </c>
      <c r="R1678" s="6">
        <f t="shared" si="563"/>
        <v>333.42</v>
      </c>
      <c r="S1678" s="6">
        <f t="shared" si="564"/>
        <v>0</v>
      </c>
      <c r="T1678" s="6">
        <f t="shared" si="565"/>
        <v>0</v>
      </c>
      <c r="U1678" t="s">
        <v>1723</v>
      </c>
      <c r="V1678" t="s">
        <v>56</v>
      </c>
      <c r="W1678" s="2">
        <v>0</v>
      </c>
      <c r="X1678" s="2">
        <v>0</v>
      </c>
      <c r="Y1678" s="2">
        <v>333.42</v>
      </c>
      <c r="Z1678" s="3">
        <v>-333.42</v>
      </c>
      <c r="AA1678" s="2">
        <v>0</v>
      </c>
      <c r="AB1678" s="2">
        <v>0</v>
      </c>
    </row>
    <row r="1679" spans="1:28">
      <c r="A1679" s="5" t="str">
        <f t="shared" si="552"/>
        <v>420</v>
      </c>
      <c r="B1679" s="5" t="str">
        <f>VLOOKUP(A1679,Vlookups!O:P,2,FALSE)</f>
        <v>LOCAL</v>
      </c>
      <c r="C1679" s="5" t="str">
        <f t="shared" si="553"/>
        <v>E</v>
      </c>
      <c r="D1679" s="5" t="str">
        <f t="shared" si="554"/>
        <v>13</v>
      </c>
      <c r="E1679" s="5" t="str">
        <f t="shared" si="555"/>
        <v>64--</v>
      </c>
      <c r="F1679" s="5" t="str">
        <f>VLOOKUP(E1679,Vlookups!K:M,3,FALSE)</f>
        <v>Op Exp</v>
      </c>
      <c r="G1679" s="5" t="str">
        <f t="shared" si="556"/>
        <v>6411</v>
      </c>
      <c r="H1679" s="5" t="str">
        <f t="shared" si="557"/>
        <v>EMPLOYEE TRAVEL</v>
      </c>
      <c r="I1679" s="5" t="str">
        <f t="shared" si="558"/>
        <v>001</v>
      </c>
      <c r="J1679" s="5" t="str">
        <f>VLOOKUP(I1679,Vlookups!A:D,2,FALSE)</f>
        <v>GARLAND ELEMENTARY SCHOOL</v>
      </c>
      <c r="K1679" s="5" t="str">
        <f>VLOOKUP(I1679,Vlookups!A:D,3,FALSE)</f>
        <v>GARLAND K8</v>
      </c>
      <c r="L1679" s="5" t="str">
        <f t="shared" si="559"/>
        <v>99</v>
      </c>
      <c r="M1679" s="5" t="str">
        <f t="shared" si="560"/>
        <v>920</v>
      </c>
      <c r="N1679" s="5" t="str">
        <f>VLOOKUP(M1679,Vlookups!G:I,2,FALSE)</f>
        <v>ATHLETICS</v>
      </c>
      <c r="O1679" s="5" t="str">
        <f>VLOOKUP(M1679,Vlookups!G:I,3,FALSE)</f>
        <v>CSL</v>
      </c>
      <c r="P1679" s="6">
        <f t="shared" si="561"/>
        <v>2364.6999999999998</v>
      </c>
      <c r="Q1679" s="6">
        <f t="shared" si="562"/>
        <v>0</v>
      </c>
      <c r="R1679" s="6">
        <f t="shared" si="563"/>
        <v>6677.76</v>
      </c>
      <c r="S1679" s="6">
        <f t="shared" si="564"/>
        <v>0</v>
      </c>
      <c r="T1679" s="6">
        <f t="shared" si="565"/>
        <v>-2364.6999999999998</v>
      </c>
      <c r="U1679" t="s">
        <v>1724</v>
      </c>
      <c r="V1679" t="s">
        <v>56</v>
      </c>
      <c r="W1679" s="2">
        <v>2364.6999999999998</v>
      </c>
      <c r="X1679" s="2">
        <v>0</v>
      </c>
      <c r="Y1679" s="2">
        <v>6677.76</v>
      </c>
      <c r="Z1679" s="3">
        <v>-4313.0600000000004</v>
      </c>
      <c r="AA1679" s="2">
        <v>0</v>
      </c>
      <c r="AB1679" s="3">
        <v>-2364.6999999999998</v>
      </c>
    </row>
    <row r="1680" spans="1:28">
      <c r="A1680" s="5" t="str">
        <f t="shared" si="552"/>
        <v>420</v>
      </c>
      <c r="B1680" s="5" t="str">
        <f>VLOOKUP(A1680,Vlookups!O:P,2,FALSE)</f>
        <v>LOCAL</v>
      </c>
      <c r="C1680" s="5" t="str">
        <f t="shared" si="553"/>
        <v>E</v>
      </c>
      <c r="D1680" s="5" t="str">
        <f t="shared" si="554"/>
        <v>13</v>
      </c>
      <c r="E1680" s="5" t="str">
        <f t="shared" si="555"/>
        <v>64--</v>
      </c>
      <c r="F1680" s="5" t="str">
        <f>VLOOKUP(E1680,Vlookups!K:M,3,FALSE)</f>
        <v>Op Exp</v>
      </c>
      <c r="G1680" s="5" t="str">
        <f t="shared" si="556"/>
        <v>6411</v>
      </c>
      <c r="H1680" s="5" t="str">
        <f t="shared" si="557"/>
        <v>EMPLOYEE TRAVEL</v>
      </c>
      <c r="I1680" s="5" t="str">
        <f t="shared" si="558"/>
        <v>002</v>
      </c>
      <c r="J1680" s="5" t="str">
        <f>VLOOKUP(I1680,Vlookups!A:D,2,FALSE)</f>
        <v>GARLAND MIDDLE SCHOOL</v>
      </c>
      <c r="K1680" s="5" t="str">
        <f>VLOOKUP(I1680,Vlookups!A:D,3,FALSE)</f>
        <v>GARLAND K8</v>
      </c>
      <c r="L1680" s="5" t="str">
        <f t="shared" si="559"/>
        <v>23</v>
      </c>
      <c r="M1680" s="5" t="str">
        <f t="shared" si="560"/>
        <v>850</v>
      </c>
      <c r="N1680" s="5" t="str">
        <f>VLOOKUP(M1680,Vlookups!G:I,2,FALSE)</f>
        <v>DEPUTY SUPT ACADEMICS/STU SERV</v>
      </c>
      <c r="O1680" s="5" t="str">
        <f>VLOOKUP(M1680,Vlookups!G:I,3,FALSE)</f>
        <v>DSASS</v>
      </c>
      <c r="P1680" s="6">
        <f t="shared" si="561"/>
        <v>0</v>
      </c>
      <c r="Q1680" s="6">
        <f t="shared" si="562"/>
        <v>0</v>
      </c>
      <c r="R1680" s="6">
        <f t="shared" si="563"/>
        <v>0</v>
      </c>
      <c r="S1680" s="6">
        <f t="shared" si="564"/>
        <v>100</v>
      </c>
      <c r="T1680" s="6">
        <f t="shared" si="565"/>
        <v>100</v>
      </c>
      <c r="U1680" t="s">
        <v>1725</v>
      </c>
      <c r="V1680" t="s">
        <v>56</v>
      </c>
      <c r="W1680" s="2">
        <v>0</v>
      </c>
      <c r="X1680" s="2">
        <v>0</v>
      </c>
      <c r="Y1680" s="2">
        <v>0</v>
      </c>
      <c r="Z1680" s="2">
        <v>0</v>
      </c>
      <c r="AA1680" s="2">
        <v>100</v>
      </c>
      <c r="AB1680" s="2">
        <v>100</v>
      </c>
    </row>
    <row r="1681" spans="1:28">
      <c r="A1681" s="5" t="str">
        <f t="shared" si="552"/>
        <v>420</v>
      </c>
      <c r="B1681" s="5" t="str">
        <f>VLOOKUP(A1681,Vlookups!O:P,2,FALSE)</f>
        <v>LOCAL</v>
      </c>
      <c r="C1681" s="5" t="str">
        <f t="shared" si="553"/>
        <v>E</v>
      </c>
      <c r="D1681" s="5" t="str">
        <f t="shared" si="554"/>
        <v>13</v>
      </c>
      <c r="E1681" s="5" t="str">
        <f t="shared" si="555"/>
        <v>64--</v>
      </c>
      <c r="F1681" s="5" t="str">
        <f>VLOOKUP(E1681,Vlookups!K:M,3,FALSE)</f>
        <v>Op Exp</v>
      </c>
      <c r="G1681" s="5" t="str">
        <f t="shared" si="556"/>
        <v>6411</v>
      </c>
      <c r="H1681" s="5" t="str">
        <f t="shared" si="557"/>
        <v>EMPLOYEE TRAVEL</v>
      </c>
      <c r="I1681" s="5" t="str">
        <f t="shared" si="558"/>
        <v>002</v>
      </c>
      <c r="J1681" s="5" t="str">
        <f>VLOOKUP(I1681,Vlookups!A:D,2,FALSE)</f>
        <v>GARLAND MIDDLE SCHOOL</v>
      </c>
      <c r="K1681" s="5" t="str">
        <f>VLOOKUP(I1681,Vlookups!A:D,3,FALSE)</f>
        <v>GARLAND K8</v>
      </c>
      <c r="L1681" s="5" t="str">
        <f t="shared" si="559"/>
        <v>99</v>
      </c>
      <c r="M1681" s="5" t="str">
        <f t="shared" si="560"/>
        <v>850</v>
      </c>
      <c r="N1681" s="5" t="str">
        <f>VLOOKUP(M1681,Vlookups!G:I,2,FALSE)</f>
        <v>DEPUTY SUPT ACADEMICS/STU SERV</v>
      </c>
      <c r="O1681" s="5" t="str">
        <f>VLOOKUP(M1681,Vlookups!G:I,3,FALSE)</f>
        <v>DSASS</v>
      </c>
      <c r="P1681" s="6">
        <f t="shared" si="561"/>
        <v>279.01</v>
      </c>
      <c r="Q1681" s="6">
        <f t="shared" si="562"/>
        <v>0</v>
      </c>
      <c r="R1681" s="6">
        <f t="shared" si="563"/>
        <v>279.01</v>
      </c>
      <c r="S1681" s="6">
        <f t="shared" si="564"/>
        <v>0</v>
      </c>
      <c r="T1681" s="6">
        <f t="shared" si="565"/>
        <v>-279.01</v>
      </c>
      <c r="U1681" t="s">
        <v>1726</v>
      </c>
      <c r="V1681" t="s">
        <v>56</v>
      </c>
      <c r="W1681" s="2">
        <v>279.01</v>
      </c>
      <c r="X1681" s="2">
        <v>0</v>
      </c>
      <c r="Y1681" s="2">
        <v>279.01</v>
      </c>
      <c r="Z1681" s="2">
        <v>0</v>
      </c>
      <c r="AA1681" s="2">
        <v>0</v>
      </c>
      <c r="AB1681" s="3">
        <v>-279.01</v>
      </c>
    </row>
    <row r="1682" spans="1:28">
      <c r="A1682" s="5" t="str">
        <f t="shared" si="552"/>
        <v>420</v>
      </c>
      <c r="B1682" s="5" t="str">
        <f>VLOOKUP(A1682,Vlookups!O:P,2,FALSE)</f>
        <v>LOCAL</v>
      </c>
      <c r="C1682" s="5" t="str">
        <f t="shared" si="553"/>
        <v>E</v>
      </c>
      <c r="D1682" s="5" t="str">
        <f t="shared" si="554"/>
        <v>13</v>
      </c>
      <c r="E1682" s="5" t="str">
        <f t="shared" si="555"/>
        <v>64--</v>
      </c>
      <c r="F1682" s="5" t="str">
        <f>VLOOKUP(E1682,Vlookups!K:M,3,FALSE)</f>
        <v>Op Exp</v>
      </c>
      <c r="G1682" s="5" t="str">
        <f t="shared" si="556"/>
        <v>6411</v>
      </c>
      <c r="H1682" s="5" t="str">
        <f t="shared" si="557"/>
        <v>EMPLOYEE TRAVEL</v>
      </c>
      <c r="I1682" s="5" t="str">
        <f t="shared" si="558"/>
        <v>003</v>
      </c>
      <c r="J1682" s="5" t="str">
        <f>VLOOKUP(I1682,Vlookups!A:D,2,FALSE)</f>
        <v>GARLAND HIGH SCHOOL</v>
      </c>
      <c r="K1682" s="5" t="str">
        <f>VLOOKUP(I1682,Vlookups!A:D,3,FALSE)</f>
        <v>GARLAND HS</v>
      </c>
      <c r="L1682" s="5" t="str">
        <f t="shared" si="559"/>
        <v>22</v>
      </c>
      <c r="M1682" s="5" t="str">
        <f t="shared" si="560"/>
        <v>850</v>
      </c>
      <c r="N1682" s="5" t="str">
        <f>VLOOKUP(M1682,Vlookups!G:I,2,FALSE)</f>
        <v>DEPUTY SUPT ACADEMICS/STU SERV</v>
      </c>
      <c r="O1682" s="5" t="str">
        <f>VLOOKUP(M1682,Vlookups!G:I,3,FALSE)</f>
        <v>DSASS</v>
      </c>
      <c r="P1682" s="6">
        <f t="shared" si="561"/>
        <v>4275</v>
      </c>
      <c r="Q1682" s="6">
        <f t="shared" si="562"/>
        <v>4275</v>
      </c>
      <c r="R1682" s="6">
        <f t="shared" si="563"/>
        <v>0</v>
      </c>
      <c r="S1682" s="6">
        <f t="shared" si="564"/>
        <v>10000</v>
      </c>
      <c r="T1682" s="6">
        <f t="shared" si="565"/>
        <v>5725</v>
      </c>
      <c r="U1682" t="s">
        <v>1727</v>
      </c>
      <c r="V1682" t="s">
        <v>56</v>
      </c>
      <c r="W1682" s="2">
        <v>4275</v>
      </c>
      <c r="X1682" s="2">
        <v>4275</v>
      </c>
      <c r="Y1682" s="2">
        <v>0</v>
      </c>
      <c r="Z1682" s="2">
        <v>0</v>
      </c>
      <c r="AA1682" s="2">
        <v>10000</v>
      </c>
      <c r="AB1682" s="2">
        <v>5725</v>
      </c>
    </row>
    <row r="1683" spans="1:28">
      <c r="A1683" s="5" t="str">
        <f t="shared" si="552"/>
        <v>420</v>
      </c>
      <c r="B1683" s="5" t="str">
        <f>VLOOKUP(A1683,Vlookups!O:P,2,FALSE)</f>
        <v>LOCAL</v>
      </c>
      <c r="C1683" s="5" t="str">
        <f t="shared" si="553"/>
        <v>E</v>
      </c>
      <c r="D1683" s="5" t="str">
        <f t="shared" si="554"/>
        <v>13</v>
      </c>
      <c r="E1683" s="5" t="str">
        <f t="shared" si="555"/>
        <v>64--</v>
      </c>
      <c r="F1683" s="5" t="str">
        <f>VLOOKUP(E1683,Vlookups!K:M,3,FALSE)</f>
        <v>Op Exp</v>
      </c>
      <c r="G1683" s="5" t="str">
        <f t="shared" si="556"/>
        <v>6411</v>
      </c>
      <c r="H1683" s="5" t="str">
        <f t="shared" si="557"/>
        <v>EMPLOYEE TRAVEL</v>
      </c>
      <c r="I1683" s="5" t="str">
        <f t="shared" si="558"/>
        <v>003</v>
      </c>
      <c r="J1683" s="5" t="str">
        <f>VLOOKUP(I1683,Vlookups!A:D,2,FALSE)</f>
        <v>GARLAND HIGH SCHOOL</v>
      </c>
      <c r="K1683" s="5" t="str">
        <f>VLOOKUP(I1683,Vlookups!A:D,3,FALSE)</f>
        <v>GARLAND HS</v>
      </c>
      <c r="L1683" s="5" t="str">
        <f t="shared" si="559"/>
        <v>23</v>
      </c>
      <c r="M1683" s="5" t="str">
        <f t="shared" si="560"/>
        <v>850</v>
      </c>
      <c r="N1683" s="5" t="str">
        <f>VLOOKUP(M1683,Vlookups!G:I,2,FALSE)</f>
        <v>DEPUTY SUPT ACADEMICS/STU SERV</v>
      </c>
      <c r="O1683" s="5" t="str">
        <f>VLOOKUP(M1683,Vlookups!G:I,3,FALSE)</f>
        <v>DSASS</v>
      </c>
      <c r="P1683" s="6">
        <f t="shared" si="561"/>
        <v>0</v>
      </c>
      <c r="Q1683" s="6">
        <f t="shared" si="562"/>
        <v>0</v>
      </c>
      <c r="R1683" s="6">
        <f t="shared" si="563"/>
        <v>0</v>
      </c>
      <c r="S1683" s="6">
        <f t="shared" si="564"/>
        <v>100</v>
      </c>
      <c r="T1683" s="6">
        <f t="shared" si="565"/>
        <v>100</v>
      </c>
      <c r="U1683" t="s">
        <v>1728</v>
      </c>
      <c r="V1683" t="s">
        <v>56</v>
      </c>
      <c r="W1683" s="2">
        <v>0</v>
      </c>
      <c r="X1683" s="2">
        <v>0</v>
      </c>
      <c r="Y1683" s="2">
        <v>0</v>
      </c>
      <c r="Z1683" s="2">
        <v>0</v>
      </c>
      <c r="AA1683" s="2">
        <v>100</v>
      </c>
      <c r="AB1683" s="2">
        <v>100</v>
      </c>
    </row>
    <row r="1684" spans="1:28">
      <c r="A1684" s="5" t="str">
        <f t="shared" si="552"/>
        <v>420</v>
      </c>
      <c r="B1684" s="5" t="str">
        <f>VLOOKUP(A1684,Vlookups!O:P,2,FALSE)</f>
        <v>LOCAL</v>
      </c>
      <c r="C1684" s="5" t="str">
        <f t="shared" si="553"/>
        <v>E</v>
      </c>
      <c r="D1684" s="5" t="str">
        <f t="shared" si="554"/>
        <v>13</v>
      </c>
      <c r="E1684" s="5" t="str">
        <f t="shared" si="555"/>
        <v>64--</v>
      </c>
      <c r="F1684" s="5" t="str">
        <f>VLOOKUP(E1684,Vlookups!K:M,3,FALSE)</f>
        <v>Op Exp</v>
      </c>
      <c r="G1684" s="5" t="str">
        <f t="shared" si="556"/>
        <v>6411</v>
      </c>
      <c r="H1684" s="5" t="str">
        <f t="shared" si="557"/>
        <v>EMPLOYEE TRAVEL</v>
      </c>
      <c r="I1684" s="5" t="str">
        <f t="shared" si="558"/>
        <v>003</v>
      </c>
      <c r="J1684" s="5" t="str">
        <f>VLOOKUP(I1684,Vlookups!A:D,2,FALSE)</f>
        <v>GARLAND HIGH SCHOOL</v>
      </c>
      <c r="K1684" s="5" t="str">
        <f>VLOOKUP(I1684,Vlookups!A:D,3,FALSE)</f>
        <v>GARLAND HS</v>
      </c>
      <c r="L1684" s="5" t="str">
        <f t="shared" si="559"/>
        <v>38</v>
      </c>
      <c r="M1684" s="5" t="str">
        <f t="shared" si="560"/>
        <v>860</v>
      </c>
      <c r="N1684" s="5" t="str">
        <f>VLOOKUP(M1684,Vlookups!G:I,2,FALSE)</f>
        <v>JROTC</v>
      </c>
      <c r="O1684" s="5" t="str">
        <f>VLOOKUP(M1684,Vlookups!G:I,3,FALSE)</f>
        <v>CSL</v>
      </c>
      <c r="P1684" s="6">
        <f t="shared" si="561"/>
        <v>0</v>
      </c>
      <c r="Q1684" s="6">
        <f t="shared" si="562"/>
        <v>0</v>
      </c>
      <c r="R1684" s="6">
        <f t="shared" si="563"/>
        <v>0</v>
      </c>
      <c r="S1684" s="6">
        <f t="shared" si="564"/>
        <v>500</v>
      </c>
      <c r="T1684" s="6">
        <f t="shared" si="565"/>
        <v>500</v>
      </c>
      <c r="U1684" t="s">
        <v>1729</v>
      </c>
      <c r="V1684" t="s">
        <v>56</v>
      </c>
      <c r="W1684" s="2">
        <v>0</v>
      </c>
      <c r="X1684" s="2">
        <v>0</v>
      </c>
      <c r="Y1684" s="2">
        <v>0</v>
      </c>
      <c r="Z1684" s="2">
        <v>0</v>
      </c>
      <c r="AA1684" s="2">
        <v>500</v>
      </c>
      <c r="AB1684" s="2">
        <v>500</v>
      </c>
    </row>
    <row r="1685" spans="1:28">
      <c r="A1685" s="5" t="str">
        <f t="shared" si="552"/>
        <v>420</v>
      </c>
      <c r="B1685" s="5" t="str">
        <f>VLOOKUP(A1685,Vlookups!O:P,2,FALSE)</f>
        <v>LOCAL</v>
      </c>
      <c r="C1685" s="5" t="str">
        <f t="shared" si="553"/>
        <v>E</v>
      </c>
      <c r="D1685" s="5" t="str">
        <f t="shared" si="554"/>
        <v>13</v>
      </c>
      <c r="E1685" s="5" t="str">
        <f t="shared" si="555"/>
        <v>64--</v>
      </c>
      <c r="F1685" s="5" t="str">
        <f>VLOOKUP(E1685,Vlookups!K:M,3,FALSE)</f>
        <v>Op Exp</v>
      </c>
      <c r="G1685" s="5" t="str">
        <f t="shared" si="556"/>
        <v>6411</v>
      </c>
      <c r="H1685" s="5" t="str">
        <f t="shared" si="557"/>
        <v>EMPLOYEE TRAVEL</v>
      </c>
      <c r="I1685" s="5" t="str">
        <f t="shared" si="558"/>
        <v>003</v>
      </c>
      <c r="J1685" s="5" t="str">
        <f>VLOOKUP(I1685,Vlookups!A:D,2,FALSE)</f>
        <v>GARLAND HIGH SCHOOL</v>
      </c>
      <c r="K1685" s="5" t="str">
        <f>VLOOKUP(I1685,Vlookups!A:D,3,FALSE)</f>
        <v>GARLAND HS</v>
      </c>
      <c r="L1685" s="5" t="str">
        <f t="shared" si="559"/>
        <v>99</v>
      </c>
      <c r="M1685" s="5" t="str">
        <f t="shared" si="560"/>
        <v>850</v>
      </c>
      <c r="N1685" s="5" t="str">
        <f>VLOOKUP(M1685,Vlookups!G:I,2,FALSE)</f>
        <v>DEPUTY SUPT ACADEMICS/STU SERV</v>
      </c>
      <c r="O1685" s="5" t="str">
        <f>VLOOKUP(M1685,Vlookups!G:I,3,FALSE)</f>
        <v>DSASS</v>
      </c>
      <c r="P1685" s="6">
        <f t="shared" si="561"/>
        <v>2060</v>
      </c>
      <c r="Q1685" s="6">
        <f t="shared" si="562"/>
        <v>2060</v>
      </c>
      <c r="R1685" s="6">
        <f t="shared" si="563"/>
        <v>925</v>
      </c>
      <c r="S1685" s="6">
        <f t="shared" si="564"/>
        <v>0</v>
      </c>
      <c r="T1685" s="6">
        <f t="shared" si="565"/>
        <v>-2060</v>
      </c>
      <c r="U1685" t="s">
        <v>1730</v>
      </c>
      <c r="V1685" t="s">
        <v>56</v>
      </c>
      <c r="W1685" s="2">
        <v>2060</v>
      </c>
      <c r="X1685" s="2">
        <v>2060</v>
      </c>
      <c r="Y1685" s="2">
        <v>925</v>
      </c>
      <c r="Z1685" s="3">
        <v>-925</v>
      </c>
      <c r="AA1685" s="2">
        <v>0</v>
      </c>
      <c r="AB1685" s="3">
        <v>-2060</v>
      </c>
    </row>
    <row r="1686" spans="1:28">
      <c r="A1686" s="5" t="str">
        <f t="shared" si="552"/>
        <v>420</v>
      </c>
      <c r="B1686" s="5" t="str">
        <f>VLOOKUP(A1686,Vlookups!O:P,2,FALSE)</f>
        <v>LOCAL</v>
      </c>
      <c r="C1686" s="5" t="str">
        <f t="shared" si="553"/>
        <v>E</v>
      </c>
      <c r="D1686" s="5" t="str">
        <f t="shared" si="554"/>
        <v>13</v>
      </c>
      <c r="E1686" s="5" t="str">
        <f t="shared" si="555"/>
        <v>64--</v>
      </c>
      <c r="F1686" s="5" t="str">
        <f>VLOOKUP(E1686,Vlookups!K:M,3,FALSE)</f>
        <v>Op Exp</v>
      </c>
      <c r="G1686" s="5" t="str">
        <f t="shared" si="556"/>
        <v>6411</v>
      </c>
      <c r="H1686" s="5" t="str">
        <f t="shared" si="557"/>
        <v>EMPLOYEE TRAVEL</v>
      </c>
      <c r="I1686" s="5" t="str">
        <f t="shared" si="558"/>
        <v>003</v>
      </c>
      <c r="J1686" s="5" t="str">
        <f>VLOOKUP(I1686,Vlookups!A:D,2,FALSE)</f>
        <v>GARLAND HIGH SCHOOL</v>
      </c>
      <c r="K1686" s="5" t="str">
        <f>VLOOKUP(I1686,Vlookups!A:D,3,FALSE)</f>
        <v>GARLAND HS</v>
      </c>
      <c r="L1686" s="5" t="str">
        <f t="shared" si="559"/>
        <v>99</v>
      </c>
      <c r="M1686" s="5" t="str">
        <f t="shared" si="560"/>
        <v>860</v>
      </c>
      <c r="N1686" s="5" t="str">
        <f>VLOOKUP(M1686,Vlookups!G:I,2,FALSE)</f>
        <v>JROTC</v>
      </c>
      <c r="O1686" s="5" t="str">
        <f>VLOOKUP(M1686,Vlookups!G:I,3,FALSE)</f>
        <v>CSL</v>
      </c>
      <c r="P1686" s="6">
        <f t="shared" si="561"/>
        <v>0</v>
      </c>
      <c r="Q1686" s="6">
        <f t="shared" si="562"/>
        <v>0</v>
      </c>
      <c r="R1686" s="6">
        <f t="shared" si="563"/>
        <v>176.35</v>
      </c>
      <c r="S1686" s="6">
        <f t="shared" si="564"/>
        <v>0</v>
      </c>
      <c r="T1686" s="6">
        <f t="shared" si="565"/>
        <v>0</v>
      </c>
      <c r="U1686" t="s">
        <v>1731</v>
      </c>
      <c r="V1686" t="s">
        <v>56</v>
      </c>
      <c r="W1686" s="2">
        <v>0</v>
      </c>
      <c r="X1686" s="2">
        <v>0</v>
      </c>
      <c r="Y1686" s="2">
        <v>176.35</v>
      </c>
      <c r="Z1686" s="3">
        <v>-176.35</v>
      </c>
      <c r="AA1686" s="2">
        <v>0</v>
      </c>
      <c r="AB1686" s="2">
        <v>0</v>
      </c>
    </row>
    <row r="1687" spans="1:28">
      <c r="A1687" s="5" t="str">
        <f t="shared" si="552"/>
        <v>420</v>
      </c>
      <c r="B1687" s="5" t="str">
        <f>VLOOKUP(A1687,Vlookups!O:P,2,FALSE)</f>
        <v>LOCAL</v>
      </c>
      <c r="C1687" s="5" t="str">
        <f t="shared" si="553"/>
        <v>E</v>
      </c>
      <c r="D1687" s="5" t="str">
        <f t="shared" si="554"/>
        <v>13</v>
      </c>
      <c r="E1687" s="5" t="str">
        <f t="shared" si="555"/>
        <v>64--</v>
      </c>
      <c r="F1687" s="5" t="str">
        <f>VLOOKUP(E1687,Vlookups!K:M,3,FALSE)</f>
        <v>Op Exp</v>
      </c>
      <c r="G1687" s="5" t="str">
        <f t="shared" si="556"/>
        <v>6411</v>
      </c>
      <c r="H1687" s="5" t="str">
        <f t="shared" si="557"/>
        <v>EMPLOYEE TRAVEL</v>
      </c>
      <c r="I1687" s="5" t="str">
        <f t="shared" si="558"/>
        <v>004</v>
      </c>
      <c r="J1687" s="5" t="str">
        <f>VLOOKUP(I1687,Vlookups!A:D,2,FALSE)</f>
        <v>ARLINGTON ELEMENTARY SCHOOL</v>
      </c>
      <c r="K1687" s="5" t="str">
        <f>VLOOKUP(I1687,Vlookups!A:D,3,FALSE)</f>
        <v>ARLINGTON K8</v>
      </c>
      <c r="L1687" s="5" t="str">
        <f t="shared" si="559"/>
        <v>11</v>
      </c>
      <c r="M1687" s="5" t="str">
        <f t="shared" si="560"/>
        <v>850</v>
      </c>
      <c r="N1687" s="5" t="str">
        <f>VLOOKUP(M1687,Vlookups!G:I,2,FALSE)</f>
        <v>DEPUTY SUPT ACADEMICS/STU SERV</v>
      </c>
      <c r="O1687" s="5" t="str">
        <f>VLOOKUP(M1687,Vlookups!G:I,3,FALSE)</f>
        <v>DSASS</v>
      </c>
      <c r="P1687" s="6">
        <f t="shared" si="561"/>
        <v>1824</v>
      </c>
      <c r="Q1687" s="6">
        <f t="shared" si="562"/>
        <v>1425</v>
      </c>
      <c r="R1687" s="6">
        <f t="shared" si="563"/>
        <v>399</v>
      </c>
      <c r="S1687" s="6">
        <f t="shared" si="564"/>
        <v>0</v>
      </c>
      <c r="T1687" s="6">
        <f t="shared" si="565"/>
        <v>-1824</v>
      </c>
      <c r="U1687" t="s">
        <v>1732</v>
      </c>
      <c r="V1687" t="s">
        <v>56</v>
      </c>
      <c r="W1687" s="2">
        <v>1824</v>
      </c>
      <c r="X1687" s="2">
        <v>1425</v>
      </c>
      <c r="Y1687" s="2">
        <v>399</v>
      </c>
      <c r="Z1687" s="2">
        <v>0</v>
      </c>
      <c r="AA1687" s="2">
        <v>0</v>
      </c>
      <c r="AB1687" s="3">
        <v>-1824</v>
      </c>
    </row>
    <row r="1688" spans="1:28">
      <c r="A1688" s="5" t="str">
        <f t="shared" si="552"/>
        <v>420</v>
      </c>
      <c r="B1688" s="5" t="str">
        <f>VLOOKUP(A1688,Vlookups!O:P,2,FALSE)</f>
        <v>LOCAL</v>
      </c>
      <c r="C1688" s="5" t="str">
        <f t="shared" si="553"/>
        <v>E</v>
      </c>
      <c r="D1688" s="5" t="str">
        <f t="shared" si="554"/>
        <v>13</v>
      </c>
      <c r="E1688" s="5" t="str">
        <f t="shared" si="555"/>
        <v>64--</v>
      </c>
      <c r="F1688" s="5" t="str">
        <f>VLOOKUP(E1688,Vlookups!K:M,3,FALSE)</f>
        <v>Op Exp</v>
      </c>
      <c r="G1688" s="5" t="str">
        <f t="shared" si="556"/>
        <v>6411</v>
      </c>
      <c r="H1688" s="5" t="str">
        <f t="shared" si="557"/>
        <v>EMPLOYEE TRAVEL</v>
      </c>
      <c r="I1688" s="5" t="str">
        <f t="shared" si="558"/>
        <v>004</v>
      </c>
      <c r="J1688" s="5" t="str">
        <f>VLOOKUP(I1688,Vlookups!A:D,2,FALSE)</f>
        <v>ARLINGTON ELEMENTARY SCHOOL</v>
      </c>
      <c r="K1688" s="5" t="str">
        <f>VLOOKUP(I1688,Vlookups!A:D,3,FALSE)</f>
        <v>ARLINGTON K8</v>
      </c>
      <c r="L1688" s="5" t="str">
        <f t="shared" si="559"/>
        <v>21</v>
      </c>
      <c r="M1688" s="5" t="str">
        <f t="shared" si="560"/>
        <v>859</v>
      </c>
      <c r="N1688" s="5" t="str">
        <f>VLOOKUP(M1688,Vlookups!G:I,2,FALSE)</f>
        <v>PROFESSIONAL DEVELOPMENT</v>
      </c>
      <c r="O1688" s="5" t="str">
        <f>VLOOKUP(M1688,Vlookups!G:I,3,FALSE)</f>
        <v>DSASS</v>
      </c>
      <c r="P1688" s="6">
        <f t="shared" si="561"/>
        <v>634.94000000000005</v>
      </c>
      <c r="Q1688" s="6">
        <f t="shared" si="562"/>
        <v>0</v>
      </c>
      <c r="R1688" s="6">
        <f t="shared" si="563"/>
        <v>634.94000000000005</v>
      </c>
      <c r="S1688" s="6">
        <f t="shared" si="564"/>
        <v>0</v>
      </c>
      <c r="T1688" s="6">
        <f t="shared" si="565"/>
        <v>-634.94000000000005</v>
      </c>
      <c r="U1688" t="s">
        <v>1733</v>
      </c>
      <c r="V1688" t="s">
        <v>56</v>
      </c>
      <c r="W1688" s="2">
        <v>634.94000000000005</v>
      </c>
      <c r="X1688" s="2">
        <v>0</v>
      </c>
      <c r="Y1688" s="2">
        <v>634.94000000000005</v>
      </c>
      <c r="Z1688" s="2">
        <v>0</v>
      </c>
      <c r="AA1688" s="2">
        <v>0</v>
      </c>
      <c r="AB1688" s="3">
        <v>-634.94000000000005</v>
      </c>
    </row>
    <row r="1689" spans="1:28">
      <c r="A1689" s="5" t="str">
        <f t="shared" si="552"/>
        <v>420</v>
      </c>
      <c r="B1689" s="5" t="str">
        <f>VLOOKUP(A1689,Vlookups!O:P,2,FALSE)</f>
        <v>LOCAL</v>
      </c>
      <c r="C1689" s="5" t="str">
        <f t="shared" si="553"/>
        <v>E</v>
      </c>
      <c r="D1689" s="5" t="str">
        <f t="shared" si="554"/>
        <v>13</v>
      </c>
      <c r="E1689" s="5" t="str">
        <f t="shared" si="555"/>
        <v>64--</v>
      </c>
      <c r="F1689" s="5" t="str">
        <f>VLOOKUP(E1689,Vlookups!K:M,3,FALSE)</f>
        <v>Op Exp</v>
      </c>
      <c r="G1689" s="5" t="str">
        <f t="shared" si="556"/>
        <v>6411</v>
      </c>
      <c r="H1689" s="5" t="str">
        <f t="shared" si="557"/>
        <v>EMPLOYEE TRAVEL</v>
      </c>
      <c r="I1689" s="5" t="str">
        <f t="shared" si="558"/>
        <v>004</v>
      </c>
      <c r="J1689" s="5" t="str">
        <f>VLOOKUP(I1689,Vlookups!A:D,2,FALSE)</f>
        <v>ARLINGTON ELEMENTARY SCHOOL</v>
      </c>
      <c r="K1689" s="5" t="str">
        <f>VLOOKUP(I1689,Vlookups!A:D,3,FALSE)</f>
        <v>ARLINGTON K8</v>
      </c>
      <c r="L1689" s="5" t="str">
        <f t="shared" si="559"/>
        <v>23</v>
      </c>
      <c r="M1689" s="5" t="str">
        <f t="shared" si="560"/>
        <v>850</v>
      </c>
      <c r="N1689" s="5" t="str">
        <f>VLOOKUP(M1689,Vlookups!G:I,2,FALSE)</f>
        <v>DEPUTY SUPT ACADEMICS/STU SERV</v>
      </c>
      <c r="O1689" s="5" t="str">
        <f>VLOOKUP(M1689,Vlookups!G:I,3,FALSE)</f>
        <v>DSASS</v>
      </c>
      <c r="P1689" s="6">
        <f t="shared" si="561"/>
        <v>0</v>
      </c>
      <c r="Q1689" s="6">
        <f t="shared" si="562"/>
        <v>0</v>
      </c>
      <c r="R1689" s="6">
        <f t="shared" si="563"/>
        <v>0</v>
      </c>
      <c r="S1689" s="6">
        <f t="shared" si="564"/>
        <v>100</v>
      </c>
      <c r="T1689" s="6">
        <f t="shared" si="565"/>
        <v>100</v>
      </c>
      <c r="U1689" t="s">
        <v>1734</v>
      </c>
      <c r="V1689" t="s">
        <v>56</v>
      </c>
      <c r="W1689" s="2">
        <v>0</v>
      </c>
      <c r="X1689" s="2">
        <v>0</v>
      </c>
      <c r="Y1689" s="2">
        <v>0</v>
      </c>
      <c r="Z1689" s="2">
        <v>0</v>
      </c>
      <c r="AA1689" s="2">
        <v>100</v>
      </c>
      <c r="AB1689" s="2">
        <v>100</v>
      </c>
    </row>
    <row r="1690" spans="1:28">
      <c r="A1690" s="5" t="str">
        <f t="shared" si="552"/>
        <v>420</v>
      </c>
      <c r="B1690" s="5" t="str">
        <f>VLOOKUP(A1690,Vlookups!O:P,2,FALSE)</f>
        <v>LOCAL</v>
      </c>
      <c r="C1690" s="5" t="str">
        <f t="shared" si="553"/>
        <v>E</v>
      </c>
      <c r="D1690" s="5" t="str">
        <f t="shared" si="554"/>
        <v>13</v>
      </c>
      <c r="E1690" s="5" t="str">
        <f t="shared" si="555"/>
        <v>64--</v>
      </c>
      <c r="F1690" s="5" t="str">
        <f>VLOOKUP(E1690,Vlookups!K:M,3,FALSE)</f>
        <v>Op Exp</v>
      </c>
      <c r="G1690" s="5" t="str">
        <f t="shared" si="556"/>
        <v>6411</v>
      </c>
      <c r="H1690" s="5" t="str">
        <f t="shared" si="557"/>
        <v>EMPLOYEE TRAVEL</v>
      </c>
      <c r="I1690" s="5" t="str">
        <f t="shared" si="558"/>
        <v>004</v>
      </c>
      <c r="J1690" s="5" t="str">
        <f>VLOOKUP(I1690,Vlookups!A:D,2,FALSE)</f>
        <v>ARLINGTON ELEMENTARY SCHOOL</v>
      </c>
      <c r="K1690" s="5" t="str">
        <f>VLOOKUP(I1690,Vlookups!A:D,3,FALSE)</f>
        <v>ARLINGTON K8</v>
      </c>
      <c r="L1690" s="5" t="str">
        <f t="shared" si="559"/>
        <v>25</v>
      </c>
      <c r="M1690" s="5" t="str">
        <f t="shared" si="560"/>
        <v>850</v>
      </c>
      <c r="N1690" s="5" t="str">
        <f>VLOOKUP(M1690,Vlookups!G:I,2,FALSE)</f>
        <v>DEPUTY SUPT ACADEMICS/STU SERV</v>
      </c>
      <c r="O1690" s="5" t="str">
        <f>VLOOKUP(M1690,Vlookups!G:I,3,FALSE)</f>
        <v>DSASS</v>
      </c>
      <c r="P1690" s="6">
        <f t="shared" si="561"/>
        <v>0</v>
      </c>
      <c r="Q1690" s="6">
        <f t="shared" si="562"/>
        <v>0</v>
      </c>
      <c r="R1690" s="6">
        <f t="shared" si="563"/>
        <v>0</v>
      </c>
      <c r="S1690" s="6">
        <f t="shared" si="564"/>
        <v>300</v>
      </c>
      <c r="T1690" s="6">
        <f t="shared" si="565"/>
        <v>300</v>
      </c>
      <c r="U1690" t="s">
        <v>1735</v>
      </c>
      <c r="V1690" t="s">
        <v>56</v>
      </c>
      <c r="W1690" s="2">
        <v>0</v>
      </c>
      <c r="X1690" s="2">
        <v>0</v>
      </c>
      <c r="Y1690" s="2">
        <v>0</v>
      </c>
      <c r="Z1690" s="2">
        <v>0</v>
      </c>
      <c r="AA1690" s="2">
        <v>300</v>
      </c>
      <c r="AB1690" s="2">
        <v>300</v>
      </c>
    </row>
    <row r="1691" spans="1:28">
      <c r="A1691" s="5" t="str">
        <f t="shared" si="552"/>
        <v>420</v>
      </c>
      <c r="B1691" s="5" t="str">
        <f>VLOOKUP(A1691,Vlookups!O:P,2,FALSE)</f>
        <v>LOCAL</v>
      </c>
      <c r="C1691" s="5" t="str">
        <f t="shared" si="553"/>
        <v>E</v>
      </c>
      <c r="D1691" s="5" t="str">
        <f t="shared" si="554"/>
        <v>13</v>
      </c>
      <c r="E1691" s="5" t="str">
        <f t="shared" si="555"/>
        <v>64--</v>
      </c>
      <c r="F1691" s="5" t="str">
        <f>VLOOKUP(E1691,Vlookups!K:M,3,FALSE)</f>
        <v>Op Exp</v>
      </c>
      <c r="G1691" s="5" t="str">
        <f t="shared" si="556"/>
        <v>6411</v>
      </c>
      <c r="H1691" s="5" t="str">
        <f t="shared" si="557"/>
        <v>EMPLOYEE TRAVEL</v>
      </c>
      <c r="I1691" s="5" t="str">
        <f t="shared" si="558"/>
        <v>004</v>
      </c>
      <c r="J1691" s="5" t="str">
        <f>VLOOKUP(I1691,Vlookups!A:D,2,FALSE)</f>
        <v>ARLINGTON ELEMENTARY SCHOOL</v>
      </c>
      <c r="K1691" s="5" t="str">
        <f>VLOOKUP(I1691,Vlookups!A:D,3,FALSE)</f>
        <v>ARLINGTON K8</v>
      </c>
      <c r="L1691" s="5" t="str">
        <f t="shared" si="559"/>
        <v>99</v>
      </c>
      <c r="M1691" s="5" t="str">
        <f t="shared" si="560"/>
        <v>850</v>
      </c>
      <c r="N1691" s="5" t="str">
        <f>VLOOKUP(M1691,Vlookups!G:I,2,FALSE)</f>
        <v>DEPUTY SUPT ACADEMICS/STU SERV</v>
      </c>
      <c r="O1691" s="5" t="str">
        <f>VLOOKUP(M1691,Vlookups!G:I,3,FALSE)</f>
        <v>DSASS</v>
      </c>
      <c r="P1691" s="6">
        <f t="shared" si="561"/>
        <v>662.67</v>
      </c>
      <c r="Q1691" s="6">
        <f t="shared" si="562"/>
        <v>0</v>
      </c>
      <c r="R1691" s="6">
        <f t="shared" si="563"/>
        <v>956.11</v>
      </c>
      <c r="S1691" s="6">
        <f t="shared" si="564"/>
        <v>0</v>
      </c>
      <c r="T1691" s="6">
        <f t="shared" si="565"/>
        <v>-662.67</v>
      </c>
      <c r="U1691" t="s">
        <v>1736</v>
      </c>
      <c r="V1691" t="s">
        <v>56</v>
      </c>
      <c r="W1691" s="2">
        <v>662.67</v>
      </c>
      <c r="X1691" s="2">
        <v>0</v>
      </c>
      <c r="Y1691" s="2">
        <v>956.11</v>
      </c>
      <c r="Z1691" s="3">
        <v>-293.44</v>
      </c>
      <c r="AA1691" s="2">
        <v>0</v>
      </c>
      <c r="AB1691" s="3">
        <v>-662.67</v>
      </c>
    </row>
    <row r="1692" spans="1:28">
      <c r="A1692" s="5" t="str">
        <f t="shared" si="552"/>
        <v>420</v>
      </c>
      <c r="B1692" s="5" t="str">
        <f>VLOOKUP(A1692,Vlookups!O:P,2,FALSE)</f>
        <v>LOCAL</v>
      </c>
      <c r="C1692" s="5" t="str">
        <f t="shared" si="553"/>
        <v>E</v>
      </c>
      <c r="D1692" s="5" t="str">
        <f t="shared" si="554"/>
        <v>13</v>
      </c>
      <c r="E1692" s="5" t="str">
        <f t="shared" si="555"/>
        <v>64--</v>
      </c>
      <c r="F1692" s="5" t="str">
        <f>VLOOKUP(E1692,Vlookups!K:M,3,FALSE)</f>
        <v>Op Exp</v>
      </c>
      <c r="G1692" s="5" t="str">
        <f t="shared" si="556"/>
        <v>6411</v>
      </c>
      <c r="H1692" s="5" t="str">
        <f t="shared" si="557"/>
        <v>EMPLOYEE TRAVEL</v>
      </c>
      <c r="I1692" s="5" t="str">
        <f t="shared" si="558"/>
        <v>005</v>
      </c>
      <c r="J1692" s="5" t="str">
        <f>VLOOKUP(I1692,Vlookups!A:D,2,FALSE)</f>
        <v>ARLINGTON MIDDLE SCHOOL</v>
      </c>
      <c r="K1692" s="5" t="str">
        <f>VLOOKUP(I1692,Vlookups!A:D,3,FALSE)</f>
        <v>ARLINGTON K8</v>
      </c>
      <c r="L1692" s="5" t="str">
        <f t="shared" si="559"/>
        <v>23</v>
      </c>
      <c r="M1692" s="5" t="str">
        <f t="shared" si="560"/>
        <v>850</v>
      </c>
      <c r="N1692" s="5" t="str">
        <f>VLOOKUP(M1692,Vlookups!G:I,2,FALSE)</f>
        <v>DEPUTY SUPT ACADEMICS/STU SERV</v>
      </c>
      <c r="O1692" s="5" t="str">
        <f>VLOOKUP(M1692,Vlookups!G:I,3,FALSE)</f>
        <v>DSASS</v>
      </c>
      <c r="P1692" s="6">
        <f t="shared" si="561"/>
        <v>0</v>
      </c>
      <c r="Q1692" s="6">
        <f t="shared" si="562"/>
        <v>0</v>
      </c>
      <c r="R1692" s="6">
        <f t="shared" si="563"/>
        <v>0</v>
      </c>
      <c r="S1692" s="6">
        <f t="shared" si="564"/>
        <v>100</v>
      </c>
      <c r="T1692" s="6">
        <f t="shared" si="565"/>
        <v>100</v>
      </c>
      <c r="U1692" t="s">
        <v>1737</v>
      </c>
      <c r="V1692" t="s">
        <v>56</v>
      </c>
      <c r="W1692" s="2">
        <v>0</v>
      </c>
      <c r="X1692" s="2">
        <v>0</v>
      </c>
      <c r="Y1692" s="2">
        <v>0</v>
      </c>
      <c r="Z1692" s="2">
        <v>0</v>
      </c>
      <c r="AA1692" s="2">
        <v>100</v>
      </c>
      <c r="AB1692" s="2">
        <v>100</v>
      </c>
    </row>
    <row r="1693" spans="1:28">
      <c r="A1693" s="5" t="str">
        <f t="shared" si="552"/>
        <v>420</v>
      </c>
      <c r="B1693" s="5" t="str">
        <f>VLOOKUP(A1693,Vlookups!O:P,2,FALSE)</f>
        <v>LOCAL</v>
      </c>
      <c r="C1693" s="5" t="str">
        <f t="shared" si="553"/>
        <v>E</v>
      </c>
      <c r="D1693" s="5" t="str">
        <f t="shared" si="554"/>
        <v>13</v>
      </c>
      <c r="E1693" s="5" t="str">
        <f t="shared" si="555"/>
        <v>64--</v>
      </c>
      <c r="F1693" s="5" t="str">
        <f>VLOOKUP(E1693,Vlookups!K:M,3,FALSE)</f>
        <v>Op Exp</v>
      </c>
      <c r="G1693" s="5" t="str">
        <f t="shared" si="556"/>
        <v>6411</v>
      </c>
      <c r="H1693" s="5" t="str">
        <f t="shared" si="557"/>
        <v>EMPLOYEE TRAVEL</v>
      </c>
      <c r="I1693" s="5" t="str">
        <f t="shared" si="558"/>
        <v>005</v>
      </c>
      <c r="J1693" s="5" t="str">
        <f>VLOOKUP(I1693,Vlookups!A:D,2,FALSE)</f>
        <v>ARLINGTON MIDDLE SCHOOL</v>
      </c>
      <c r="K1693" s="5" t="str">
        <f>VLOOKUP(I1693,Vlookups!A:D,3,FALSE)</f>
        <v>ARLINGTON K8</v>
      </c>
      <c r="L1693" s="5" t="str">
        <f t="shared" si="559"/>
        <v>99</v>
      </c>
      <c r="M1693" s="5" t="str">
        <f t="shared" si="560"/>
        <v>850</v>
      </c>
      <c r="N1693" s="5" t="str">
        <f>VLOOKUP(M1693,Vlookups!G:I,2,FALSE)</f>
        <v>DEPUTY SUPT ACADEMICS/STU SERV</v>
      </c>
      <c r="O1693" s="5" t="str">
        <f>VLOOKUP(M1693,Vlookups!G:I,3,FALSE)</f>
        <v>DSASS</v>
      </c>
      <c r="P1693" s="6">
        <f t="shared" si="561"/>
        <v>362.85</v>
      </c>
      <c r="Q1693" s="6">
        <f t="shared" si="562"/>
        <v>0</v>
      </c>
      <c r="R1693" s="6">
        <f t="shared" si="563"/>
        <v>362.85</v>
      </c>
      <c r="S1693" s="6">
        <f t="shared" si="564"/>
        <v>0</v>
      </c>
      <c r="T1693" s="6">
        <f t="shared" si="565"/>
        <v>-362.85</v>
      </c>
      <c r="U1693" t="s">
        <v>1738</v>
      </c>
      <c r="V1693" t="s">
        <v>56</v>
      </c>
      <c r="W1693" s="2">
        <v>362.85</v>
      </c>
      <c r="X1693" s="2">
        <v>0</v>
      </c>
      <c r="Y1693" s="2">
        <v>362.85</v>
      </c>
      <c r="Z1693" s="2">
        <v>0</v>
      </c>
      <c r="AA1693" s="2">
        <v>0</v>
      </c>
      <c r="AB1693" s="3">
        <v>-362.85</v>
      </c>
    </row>
    <row r="1694" spans="1:28">
      <c r="A1694" s="5" t="str">
        <f t="shared" si="552"/>
        <v>420</v>
      </c>
      <c r="B1694" s="5" t="str">
        <f>VLOOKUP(A1694,Vlookups!O:P,2,FALSE)</f>
        <v>LOCAL</v>
      </c>
      <c r="C1694" s="5" t="str">
        <f t="shared" si="553"/>
        <v>E</v>
      </c>
      <c r="D1694" s="5" t="str">
        <f t="shared" si="554"/>
        <v>13</v>
      </c>
      <c r="E1694" s="5" t="str">
        <f t="shared" si="555"/>
        <v>64--</v>
      </c>
      <c r="F1694" s="5" t="str">
        <f>VLOOKUP(E1694,Vlookups!K:M,3,FALSE)</f>
        <v>Op Exp</v>
      </c>
      <c r="G1694" s="5" t="str">
        <f t="shared" si="556"/>
        <v>6411</v>
      </c>
      <c r="H1694" s="5" t="str">
        <f t="shared" si="557"/>
        <v>EMPLOYEE TRAVEL</v>
      </c>
      <c r="I1694" s="5" t="str">
        <f t="shared" si="558"/>
        <v>006</v>
      </c>
      <c r="J1694" s="5" t="str">
        <f>VLOOKUP(I1694,Vlookups!A:D,2,FALSE)</f>
        <v>ARLINGTON HIGH SCHOOL</v>
      </c>
      <c r="K1694" s="5" t="str">
        <f>VLOOKUP(I1694,Vlookups!A:D,3,FALSE)</f>
        <v>ARLINGTON HS</v>
      </c>
      <c r="L1694" s="5" t="str">
        <f t="shared" si="559"/>
        <v>22</v>
      </c>
      <c r="M1694" s="5" t="str">
        <f t="shared" si="560"/>
        <v>850</v>
      </c>
      <c r="N1694" s="5" t="str">
        <f>VLOOKUP(M1694,Vlookups!G:I,2,FALSE)</f>
        <v>DEPUTY SUPT ACADEMICS/STU SERV</v>
      </c>
      <c r="O1694" s="5" t="str">
        <f>VLOOKUP(M1694,Vlookups!G:I,3,FALSE)</f>
        <v>DSASS</v>
      </c>
      <c r="P1694" s="6">
        <f t="shared" si="561"/>
        <v>1821.55</v>
      </c>
      <c r="Q1694" s="6">
        <f t="shared" si="562"/>
        <v>1623.5</v>
      </c>
      <c r="R1694" s="6">
        <f t="shared" si="563"/>
        <v>0</v>
      </c>
      <c r="S1694" s="6">
        <f t="shared" si="564"/>
        <v>7500</v>
      </c>
      <c r="T1694" s="6">
        <f t="shared" si="565"/>
        <v>5678.45</v>
      </c>
      <c r="U1694" t="s">
        <v>1739</v>
      </c>
      <c r="V1694" t="s">
        <v>56</v>
      </c>
      <c r="W1694" s="2">
        <v>1821.55</v>
      </c>
      <c r="X1694" s="2">
        <v>1623.5</v>
      </c>
      <c r="Y1694" s="2">
        <v>0</v>
      </c>
      <c r="Z1694" s="2">
        <v>198.05</v>
      </c>
      <c r="AA1694" s="2">
        <v>7500</v>
      </c>
      <c r="AB1694" s="2">
        <v>5678.45</v>
      </c>
    </row>
    <row r="1695" spans="1:28">
      <c r="A1695" s="5" t="str">
        <f t="shared" si="552"/>
        <v>420</v>
      </c>
      <c r="B1695" s="5" t="str">
        <f>VLOOKUP(A1695,Vlookups!O:P,2,FALSE)</f>
        <v>LOCAL</v>
      </c>
      <c r="C1695" s="5" t="str">
        <f t="shared" si="553"/>
        <v>E</v>
      </c>
      <c r="D1695" s="5" t="str">
        <f t="shared" si="554"/>
        <v>13</v>
      </c>
      <c r="E1695" s="5" t="str">
        <f t="shared" si="555"/>
        <v>64--</v>
      </c>
      <c r="F1695" s="5" t="str">
        <f>VLOOKUP(E1695,Vlookups!K:M,3,FALSE)</f>
        <v>Op Exp</v>
      </c>
      <c r="G1695" s="5" t="str">
        <f t="shared" si="556"/>
        <v>6411</v>
      </c>
      <c r="H1695" s="5" t="str">
        <f t="shared" si="557"/>
        <v>EMPLOYEE TRAVEL</v>
      </c>
      <c r="I1695" s="5" t="str">
        <f t="shared" si="558"/>
        <v>006</v>
      </c>
      <c r="J1695" s="5" t="str">
        <f>VLOOKUP(I1695,Vlookups!A:D,2,FALSE)</f>
        <v>ARLINGTON HIGH SCHOOL</v>
      </c>
      <c r="K1695" s="5" t="str">
        <f>VLOOKUP(I1695,Vlookups!A:D,3,FALSE)</f>
        <v>ARLINGTON HS</v>
      </c>
      <c r="L1695" s="5" t="str">
        <f t="shared" si="559"/>
        <v>23</v>
      </c>
      <c r="M1695" s="5" t="str">
        <f t="shared" si="560"/>
        <v>850</v>
      </c>
      <c r="N1695" s="5" t="str">
        <f>VLOOKUP(M1695,Vlookups!G:I,2,FALSE)</f>
        <v>DEPUTY SUPT ACADEMICS/STU SERV</v>
      </c>
      <c r="O1695" s="5" t="str">
        <f>VLOOKUP(M1695,Vlookups!G:I,3,FALSE)</f>
        <v>DSASS</v>
      </c>
      <c r="P1695" s="6">
        <f t="shared" si="561"/>
        <v>0</v>
      </c>
      <c r="Q1695" s="6">
        <f t="shared" si="562"/>
        <v>0</v>
      </c>
      <c r="R1695" s="6">
        <f t="shared" si="563"/>
        <v>0</v>
      </c>
      <c r="S1695" s="6">
        <f t="shared" si="564"/>
        <v>100</v>
      </c>
      <c r="T1695" s="6">
        <f t="shared" si="565"/>
        <v>100</v>
      </c>
      <c r="U1695" t="s">
        <v>1740</v>
      </c>
      <c r="V1695" t="s">
        <v>56</v>
      </c>
      <c r="W1695" s="2">
        <v>0</v>
      </c>
      <c r="X1695" s="2">
        <v>0</v>
      </c>
      <c r="Y1695" s="2">
        <v>0</v>
      </c>
      <c r="Z1695" s="2">
        <v>0</v>
      </c>
      <c r="AA1695" s="2">
        <v>100</v>
      </c>
      <c r="AB1695" s="2">
        <v>100</v>
      </c>
    </row>
    <row r="1696" spans="1:28">
      <c r="A1696" s="5" t="str">
        <f t="shared" si="552"/>
        <v>420</v>
      </c>
      <c r="B1696" s="5" t="str">
        <f>VLOOKUP(A1696,Vlookups!O:P,2,FALSE)</f>
        <v>LOCAL</v>
      </c>
      <c r="C1696" s="5" t="str">
        <f t="shared" si="553"/>
        <v>E</v>
      </c>
      <c r="D1696" s="5" t="str">
        <f t="shared" si="554"/>
        <v>13</v>
      </c>
      <c r="E1696" s="5" t="str">
        <f t="shared" si="555"/>
        <v>64--</v>
      </c>
      <c r="F1696" s="5" t="str">
        <f>VLOOKUP(E1696,Vlookups!K:M,3,FALSE)</f>
        <v>Op Exp</v>
      </c>
      <c r="G1696" s="5" t="str">
        <f t="shared" si="556"/>
        <v>6411</v>
      </c>
      <c r="H1696" s="5" t="str">
        <f t="shared" si="557"/>
        <v>EMPLOYEE TRAVEL</v>
      </c>
      <c r="I1696" s="5" t="str">
        <f t="shared" si="558"/>
        <v>006</v>
      </c>
      <c r="J1696" s="5" t="str">
        <f>VLOOKUP(I1696,Vlookups!A:D,2,FALSE)</f>
        <v>ARLINGTON HIGH SCHOOL</v>
      </c>
      <c r="K1696" s="5" t="str">
        <f>VLOOKUP(I1696,Vlookups!A:D,3,FALSE)</f>
        <v>ARLINGTON HS</v>
      </c>
      <c r="L1696" s="5" t="str">
        <f t="shared" si="559"/>
        <v>38</v>
      </c>
      <c r="M1696" s="5" t="str">
        <f t="shared" si="560"/>
        <v>860</v>
      </c>
      <c r="N1696" s="5" t="str">
        <f>VLOOKUP(M1696,Vlookups!G:I,2,FALSE)</f>
        <v>JROTC</v>
      </c>
      <c r="O1696" s="5" t="str">
        <f>VLOOKUP(M1696,Vlookups!G:I,3,FALSE)</f>
        <v>CSL</v>
      </c>
      <c r="P1696" s="6">
        <f t="shared" si="561"/>
        <v>0</v>
      </c>
      <c r="Q1696" s="6">
        <f t="shared" si="562"/>
        <v>0</v>
      </c>
      <c r="R1696" s="6">
        <f t="shared" si="563"/>
        <v>0</v>
      </c>
      <c r="S1696" s="6">
        <f t="shared" si="564"/>
        <v>500</v>
      </c>
      <c r="T1696" s="6">
        <f t="shared" si="565"/>
        <v>500</v>
      </c>
      <c r="U1696" t="s">
        <v>1741</v>
      </c>
      <c r="V1696" t="s">
        <v>56</v>
      </c>
      <c r="W1696" s="2">
        <v>0</v>
      </c>
      <c r="X1696" s="2">
        <v>0</v>
      </c>
      <c r="Y1696" s="2">
        <v>0</v>
      </c>
      <c r="Z1696" s="2">
        <v>0</v>
      </c>
      <c r="AA1696" s="2">
        <v>500</v>
      </c>
      <c r="AB1696" s="2">
        <v>500</v>
      </c>
    </row>
    <row r="1697" spans="1:28">
      <c r="A1697" s="5" t="str">
        <f t="shared" si="552"/>
        <v>420</v>
      </c>
      <c r="B1697" s="5" t="str">
        <f>VLOOKUP(A1697,Vlookups!O:P,2,FALSE)</f>
        <v>LOCAL</v>
      </c>
      <c r="C1697" s="5" t="str">
        <f t="shared" si="553"/>
        <v>E</v>
      </c>
      <c r="D1697" s="5" t="str">
        <f t="shared" si="554"/>
        <v>13</v>
      </c>
      <c r="E1697" s="5" t="str">
        <f t="shared" si="555"/>
        <v>64--</v>
      </c>
      <c r="F1697" s="5" t="str">
        <f>VLOOKUP(E1697,Vlookups!K:M,3,FALSE)</f>
        <v>Op Exp</v>
      </c>
      <c r="G1697" s="5" t="str">
        <f t="shared" si="556"/>
        <v>6411</v>
      </c>
      <c r="H1697" s="5" t="str">
        <f t="shared" si="557"/>
        <v>EMPLOYEE TRAVEL</v>
      </c>
      <c r="I1697" s="5" t="str">
        <f t="shared" si="558"/>
        <v>006</v>
      </c>
      <c r="J1697" s="5" t="str">
        <f>VLOOKUP(I1697,Vlookups!A:D,2,FALSE)</f>
        <v>ARLINGTON HIGH SCHOOL</v>
      </c>
      <c r="K1697" s="5" t="str">
        <f>VLOOKUP(I1697,Vlookups!A:D,3,FALSE)</f>
        <v>ARLINGTON HS</v>
      </c>
      <c r="L1697" s="5" t="str">
        <f t="shared" si="559"/>
        <v>99</v>
      </c>
      <c r="M1697" s="5" t="str">
        <f t="shared" si="560"/>
        <v>850</v>
      </c>
      <c r="N1697" s="5" t="str">
        <f>VLOOKUP(M1697,Vlookups!G:I,2,FALSE)</f>
        <v>DEPUTY SUPT ACADEMICS/STU SERV</v>
      </c>
      <c r="O1697" s="5" t="str">
        <f>VLOOKUP(M1697,Vlookups!G:I,3,FALSE)</f>
        <v>DSASS</v>
      </c>
      <c r="P1697" s="6">
        <f t="shared" si="561"/>
        <v>227.58</v>
      </c>
      <c r="Q1697" s="6">
        <f t="shared" si="562"/>
        <v>0</v>
      </c>
      <c r="R1697" s="6">
        <f t="shared" si="563"/>
        <v>424.73</v>
      </c>
      <c r="S1697" s="6">
        <f t="shared" si="564"/>
        <v>0</v>
      </c>
      <c r="T1697" s="6">
        <f t="shared" si="565"/>
        <v>-227.58</v>
      </c>
      <c r="U1697" t="s">
        <v>1742</v>
      </c>
      <c r="V1697" t="s">
        <v>56</v>
      </c>
      <c r="W1697" s="2">
        <v>227.58</v>
      </c>
      <c r="X1697" s="2">
        <v>0</v>
      </c>
      <c r="Y1697" s="2">
        <v>424.73</v>
      </c>
      <c r="Z1697" s="3">
        <v>-197.15</v>
      </c>
      <c r="AA1697" s="2">
        <v>0</v>
      </c>
      <c r="AB1697" s="3">
        <v>-227.58</v>
      </c>
    </row>
    <row r="1698" spans="1:28">
      <c r="A1698" s="5" t="str">
        <f t="shared" si="552"/>
        <v>420</v>
      </c>
      <c r="B1698" s="5" t="str">
        <f>VLOOKUP(A1698,Vlookups!O:P,2,FALSE)</f>
        <v>LOCAL</v>
      </c>
      <c r="C1698" s="5" t="str">
        <f t="shared" si="553"/>
        <v>E</v>
      </c>
      <c r="D1698" s="5" t="str">
        <f t="shared" si="554"/>
        <v>13</v>
      </c>
      <c r="E1698" s="5" t="str">
        <f t="shared" si="555"/>
        <v>64--</v>
      </c>
      <c r="F1698" s="5" t="str">
        <f>VLOOKUP(E1698,Vlookups!K:M,3,FALSE)</f>
        <v>Op Exp</v>
      </c>
      <c r="G1698" s="5" t="str">
        <f t="shared" si="556"/>
        <v>6411</v>
      </c>
      <c r="H1698" s="5" t="str">
        <f t="shared" si="557"/>
        <v>EMPLOYEE TRAVEL</v>
      </c>
      <c r="I1698" s="5" t="str">
        <f t="shared" si="558"/>
        <v>006</v>
      </c>
      <c r="J1698" s="5" t="str">
        <f>VLOOKUP(I1698,Vlookups!A:D,2,FALSE)</f>
        <v>ARLINGTON HIGH SCHOOL</v>
      </c>
      <c r="K1698" s="5" t="str">
        <f>VLOOKUP(I1698,Vlookups!A:D,3,FALSE)</f>
        <v>ARLINGTON HS</v>
      </c>
      <c r="L1698" s="5" t="str">
        <f t="shared" si="559"/>
        <v>99</v>
      </c>
      <c r="M1698" s="5" t="str">
        <f t="shared" si="560"/>
        <v>858</v>
      </c>
      <c r="N1698" s="5" t="str">
        <f>VLOOKUP(M1698,Vlookups!G:I,2,FALSE)</f>
        <v>FINE ARTS</v>
      </c>
      <c r="O1698" s="5" t="str">
        <f>VLOOKUP(M1698,Vlookups!G:I,3,FALSE)</f>
        <v>DSASS</v>
      </c>
      <c r="P1698" s="6">
        <f t="shared" si="561"/>
        <v>396.68</v>
      </c>
      <c r="Q1698" s="6">
        <f t="shared" si="562"/>
        <v>792.78</v>
      </c>
      <c r="R1698" s="6">
        <f t="shared" si="563"/>
        <v>0</v>
      </c>
      <c r="S1698" s="6">
        <f t="shared" si="564"/>
        <v>0</v>
      </c>
      <c r="T1698" s="6">
        <f t="shared" si="565"/>
        <v>-396.68</v>
      </c>
      <c r="U1698" t="s">
        <v>1743</v>
      </c>
      <c r="V1698" t="s">
        <v>56</v>
      </c>
      <c r="W1698" s="2">
        <v>396.68</v>
      </c>
      <c r="X1698" s="2">
        <v>792.78</v>
      </c>
      <c r="Y1698" s="2">
        <v>0</v>
      </c>
      <c r="Z1698" s="3">
        <v>-396.1</v>
      </c>
      <c r="AA1698" s="2">
        <v>0</v>
      </c>
      <c r="AB1698" s="3">
        <v>-396.68</v>
      </c>
    </row>
    <row r="1699" spans="1:28">
      <c r="A1699" s="5" t="str">
        <f t="shared" si="552"/>
        <v>420</v>
      </c>
      <c r="B1699" s="5" t="str">
        <f>VLOOKUP(A1699,Vlookups!O:P,2,FALSE)</f>
        <v>LOCAL</v>
      </c>
      <c r="C1699" s="5" t="str">
        <f t="shared" si="553"/>
        <v>E</v>
      </c>
      <c r="D1699" s="5" t="str">
        <f t="shared" si="554"/>
        <v>13</v>
      </c>
      <c r="E1699" s="5" t="str">
        <f t="shared" si="555"/>
        <v>64--</v>
      </c>
      <c r="F1699" s="5" t="str">
        <f>VLOOKUP(E1699,Vlookups!K:M,3,FALSE)</f>
        <v>Op Exp</v>
      </c>
      <c r="G1699" s="5" t="str">
        <f t="shared" si="556"/>
        <v>6411</v>
      </c>
      <c r="H1699" s="5" t="str">
        <f t="shared" si="557"/>
        <v>EMPLOYEE TRAVEL</v>
      </c>
      <c r="I1699" s="5" t="str">
        <f t="shared" si="558"/>
        <v>006</v>
      </c>
      <c r="J1699" s="5" t="str">
        <f>VLOOKUP(I1699,Vlookups!A:D,2,FALSE)</f>
        <v>ARLINGTON HIGH SCHOOL</v>
      </c>
      <c r="K1699" s="5" t="str">
        <f>VLOOKUP(I1699,Vlookups!A:D,3,FALSE)</f>
        <v>ARLINGTON HS</v>
      </c>
      <c r="L1699" s="5" t="str">
        <f t="shared" si="559"/>
        <v>99</v>
      </c>
      <c r="M1699" s="5" t="str">
        <f t="shared" si="560"/>
        <v>860</v>
      </c>
      <c r="N1699" s="5" t="str">
        <f>VLOOKUP(M1699,Vlookups!G:I,2,FALSE)</f>
        <v>JROTC</v>
      </c>
      <c r="O1699" s="5" t="str">
        <f>VLOOKUP(M1699,Vlookups!G:I,3,FALSE)</f>
        <v>CSL</v>
      </c>
      <c r="P1699" s="6">
        <f t="shared" si="561"/>
        <v>0</v>
      </c>
      <c r="Q1699" s="6">
        <f t="shared" si="562"/>
        <v>0</v>
      </c>
      <c r="R1699" s="6">
        <f t="shared" si="563"/>
        <v>132.88999999999999</v>
      </c>
      <c r="S1699" s="6">
        <f t="shared" si="564"/>
        <v>0</v>
      </c>
      <c r="T1699" s="6">
        <f t="shared" si="565"/>
        <v>0</v>
      </c>
      <c r="U1699" t="s">
        <v>1744</v>
      </c>
      <c r="V1699" t="s">
        <v>56</v>
      </c>
      <c r="W1699" s="2">
        <v>0</v>
      </c>
      <c r="X1699" s="2">
        <v>0</v>
      </c>
      <c r="Y1699" s="2">
        <v>132.88999999999999</v>
      </c>
      <c r="Z1699" s="3">
        <v>-132.88999999999999</v>
      </c>
      <c r="AA1699" s="2">
        <v>0</v>
      </c>
      <c r="AB1699" s="2">
        <v>0</v>
      </c>
    </row>
    <row r="1700" spans="1:28">
      <c r="A1700" s="5" t="str">
        <f t="shared" si="552"/>
        <v>420</v>
      </c>
      <c r="B1700" s="5" t="str">
        <f>VLOOKUP(A1700,Vlookups!O:P,2,FALSE)</f>
        <v>LOCAL</v>
      </c>
      <c r="C1700" s="5" t="str">
        <f t="shared" si="553"/>
        <v>E</v>
      </c>
      <c r="D1700" s="5" t="str">
        <f t="shared" si="554"/>
        <v>13</v>
      </c>
      <c r="E1700" s="5" t="str">
        <f t="shared" si="555"/>
        <v>64--</v>
      </c>
      <c r="F1700" s="5" t="str">
        <f>VLOOKUP(E1700,Vlookups!K:M,3,FALSE)</f>
        <v>Op Exp</v>
      </c>
      <c r="G1700" s="5" t="str">
        <f t="shared" si="556"/>
        <v>6411</v>
      </c>
      <c r="H1700" s="5" t="str">
        <f t="shared" si="557"/>
        <v>EMPLOYEE TRAVEL</v>
      </c>
      <c r="I1700" s="5" t="str">
        <f t="shared" si="558"/>
        <v>007</v>
      </c>
      <c r="J1700" s="5" t="str">
        <f>VLOOKUP(I1700,Vlookups!A:D,2,FALSE)</f>
        <v>KELLER ELEMENTARY SCHOOL</v>
      </c>
      <c r="K1700" s="5" t="str">
        <f>VLOOKUP(I1700,Vlookups!A:D,3,FALSE)</f>
        <v>KELLER K8</v>
      </c>
      <c r="L1700" s="5" t="str">
        <f t="shared" si="559"/>
        <v>11</v>
      </c>
      <c r="M1700" s="5" t="str">
        <f t="shared" si="560"/>
        <v>850</v>
      </c>
      <c r="N1700" s="5" t="str">
        <f>VLOOKUP(M1700,Vlookups!G:I,2,FALSE)</f>
        <v>DEPUTY SUPT ACADEMICS/STU SERV</v>
      </c>
      <c r="O1700" s="5" t="str">
        <f>VLOOKUP(M1700,Vlookups!G:I,3,FALSE)</f>
        <v>DSASS</v>
      </c>
      <c r="P1700" s="6">
        <f t="shared" si="561"/>
        <v>0</v>
      </c>
      <c r="Q1700" s="6">
        <f t="shared" si="562"/>
        <v>205</v>
      </c>
      <c r="R1700" s="6">
        <f t="shared" si="563"/>
        <v>0</v>
      </c>
      <c r="S1700" s="6">
        <f t="shared" si="564"/>
        <v>0</v>
      </c>
      <c r="T1700" s="6">
        <f t="shared" si="565"/>
        <v>0</v>
      </c>
      <c r="U1700" t="s">
        <v>1745</v>
      </c>
      <c r="V1700" t="s">
        <v>56</v>
      </c>
      <c r="W1700" s="2">
        <v>0</v>
      </c>
      <c r="X1700" s="2">
        <v>205</v>
      </c>
      <c r="Y1700" s="2">
        <v>0</v>
      </c>
      <c r="Z1700" s="3">
        <v>-205</v>
      </c>
      <c r="AA1700" s="2">
        <v>0</v>
      </c>
      <c r="AB1700" s="2">
        <v>0</v>
      </c>
    </row>
    <row r="1701" spans="1:28">
      <c r="A1701" s="5" t="str">
        <f t="shared" si="552"/>
        <v>420</v>
      </c>
      <c r="B1701" s="5" t="str">
        <f>VLOOKUP(A1701,Vlookups!O:P,2,FALSE)</f>
        <v>LOCAL</v>
      </c>
      <c r="C1701" s="5" t="str">
        <f t="shared" si="553"/>
        <v>E</v>
      </c>
      <c r="D1701" s="5" t="str">
        <f t="shared" si="554"/>
        <v>13</v>
      </c>
      <c r="E1701" s="5" t="str">
        <f t="shared" si="555"/>
        <v>64--</v>
      </c>
      <c r="F1701" s="5" t="str">
        <f>VLOOKUP(E1701,Vlookups!K:M,3,FALSE)</f>
        <v>Op Exp</v>
      </c>
      <c r="G1701" s="5" t="str">
        <f t="shared" si="556"/>
        <v>6411</v>
      </c>
      <c r="H1701" s="5" t="str">
        <f t="shared" si="557"/>
        <v>EMPLOYEE TRAVEL</v>
      </c>
      <c r="I1701" s="5" t="str">
        <f t="shared" si="558"/>
        <v>007</v>
      </c>
      <c r="J1701" s="5" t="str">
        <f>VLOOKUP(I1701,Vlookups!A:D,2,FALSE)</f>
        <v>KELLER ELEMENTARY SCHOOL</v>
      </c>
      <c r="K1701" s="5" t="str">
        <f>VLOOKUP(I1701,Vlookups!A:D,3,FALSE)</f>
        <v>KELLER K8</v>
      </c>
      <c r="L1701" s="5" t="str">
        <f t="shared" si="559"/>
        <v>21</v>
      </c>
      <c r="M1701" s="5" t="str">
        <f t="shared" si="560"/>
        <v>859</v>
      </c>
      <c r="N1701" s="5" t="str">
        <f>VLOOKUP(M1701,Vlookups!G:I,2,FALSE)</f>
        <v>PROFESSIONAL DEVELOPMENT</v>
      </c>
      <c r="O1701" s="5" t="str">
        <f>VLOOKUP(M1701,Vlookups!G:I,3,FALSE)</f>
        <v>DSASS</v>
      </c>
      <c r="P1701" s="6">
        <f t="shared" si="561"/>
        <v>634.94000000000005</v>
      </c>
      <c r="Q1701" s="6">
        <f t="shared" si="562"/>
        <v>0</v>
      </c>
      <c r="R1701" s="6">
        <f t="shared" si="563"/>
        <v>634.94000000000005</v>
      </c>
      <c r="S1701" s="6">
        <f t="shared" si="564"/>
        <v>0</v>
      </c>
      <c r="T1701" s="6">
        <f t="shared" si="565"/>
        <v>-634.94000000000005</v>
      </c>
      <c r="U1701" t="s">
        <v>1746</v>
      </c>
      <c r="V1701" t="s">
        <v>56</v>
      </c>
      <c r="W1701" s="2">
        <v>634.94000000000005</v>
      </c>
      <c r="X1701" s="2">
        <v>0</v>
      </c>
      <c r="Y1701" s="2">
        <v>634.94000000000005</v>
      </c>
      <c r="Z1701" s="2">
        <v>0</v>
      </c>
      <c r="AA1701" s="2">
        <v>0</v>
      </c>
      <c r="AB1701" s="3">
        <v>-634.94000000000005</v>
      </c>
    </row>
    <row r="1702" spans="1:28">
      <c r="A1702" s="5" t="str">
        <f t="shared" si="552"/>
        <v>420</v>
      </c>
      <c r="B1702" s="5" t="str">
        <f>VLOOKUP(A1702,Vlookups!O:P,2,FALSE)</f>
        <v>LOCAL</v>
      </c>
      <c r="C1702" s="5" t="str">
        <f t="shared" si="553"/>
        <v>E</v>
      </c>
      <c r="D1702" s="5" t="str">
        <f t="shared" si="554"/>
        <v>13</v>
      </c>
      <c r="E1702" s="5" t="str">
        <f t="shared" si="555"/>
        <v>64--</v>
      </c>
      <c r="F1702" s="5" t="str">
        <f>VLOOKUP(E1702,Vlookups!K:M,3,FALSE)</f>
        <v>Op Exp</v>
      </c>
      <c r="G1702" s="5" t="str">
        <f t="shared" si="556"/>
        <v>6411</v>
      </c>
      <c r="H1702" s="5" t="str">
        <f t="shared" si="557"/>
        <v>EMPLOYEE TRAVEL</v>
      </c>
      <c r="I1702" s="5" t="str">
        <f t="shared" si="558"/>
        <v>007</v>
      </c>
      <c r="J1702" s="5" t="str">
        <f>VLOOKUP(I1702,Vlookups!A:D,2,FALSE)</f>
        <v>KELLER ELEMENTARY SCHOOL</v>
      </c>
      <c r="K1702" s="5" t="str">
        <f>VLOOKUP(I1702,Vlookups!A:D,3,FALSE)</f>
        <v>KELLER K8</v>
      </c>
      <c r="L1702" s="5" t="str">
        <f t="shared" si="559"/>
        <v>23</v>
      </c>
      <c r="M1702" s="5" t="str">
        <f t="shared" si="560"/>
        <v>850</v>
      </c>
      <c r="N1702" s="5" t="str">
        <f>VLOOKUP(M1702,Vlookups!G:I,2,FALSE)</f>
        <v>DEPUTY SUPT ACADEMICS/STU SERV</v>
      </c>
      <c r="O1702" s="5" t="str">
        <f>VLOOKUP(M1702,Vlookups!G:I,3,FALSE)</f>
        <v>DSASS</v>
      </c>
      <c r="P1702" s="6">
        <f t="shared" si="561"/>
        <v>0</v>
      </c>
      <c r="Q1702" s="6">
        <f t="shared" si="562"/>
        <v>0</v>
      </c>
      <c r="R1702" s="6">
        <f t="shared" si="563"/>
        <v>0</v>
      </c>
      <c r="S1702" s="6">
        <f t="shared" si="564"/>
        <v>100</v>
      </c>
      <c r="T1702" s="6">
        <f t="shared" si="565"/>
        <v>100</v>
      </c>
      <c r="U1702" t="s">
        <v>1747</v>
      </c>
      <c r="V1702" t="s">
        <v>56</v>
      </c>
      <c r="W1702" s="2">
        <v>0</v>
      </c>
      <c r="X1702" s="2">
        <v>0</v>
      </c>
      <c r="Y1702" s="2">
        <v>0</v>
      </c>
      <c r="Z1702" s="2">
        <v>0</v>
      </c>
      <c r="AA1702" s="2">
        <v>100</v>
      </c>
      <c r="AB1702" s="2">
        <v>100</v>
      </c>
    </row>
    <row r="1703" spans="1:28">
      <c r="A1703" s="5" t="str">
        <f t="shared" si="552"/>
        <v>420</v>
      </c>
      <c r="B1703" s="5" t="str">
        <f>VLOOKUP(A1703,Vlookups!O:P,2,FALSE)</f>
        <v>LOCAL</v>
      </c>
      <c r="C1703" s="5" t="str">
        <f t="shared" si="553"/>
        <v>E</v>
      </c>
      <c r="D1703" s="5" t="str">
        <f t="shared" si="554"/>
        <v>13</v>
      </c>
      <c r="E1703" s="5" t="str">
        <f t="shared" si="555"/>
        <v>64--</v>
      </c>
      <c r="F1703" s="5" t="str">
        <f>VLOOKUP(E1703,Vlookups!K:M,3,FALSE)</f>
        <v>Op Exp</v>
      </c>
      <c r="G1703" s="5" t="str">
        <f t="shared" si="556"/>
        <v>6411</v>
      </c>
      <c r="H1703" s="5" t="str">
        <f t="shared" si="557"/>
        <v>EMPLOYEE TRAVEL</v>
      </c>
      <c r="I1703" s="5" t="str">
        <f t="shared" si="558"/>
        <v>007</v>
      </c>
      <c r="J1703" s="5" t="str">
        <f>VLOOKUP(I1703,Vlookups!A:D,2,FALSE)</f>
        <v>KELLER ELEMENTARY SCHOOL</v>
      </c>
      <c r="K1703" s="5" t="str">
        <f>VLOOKUP(I1703,Vlookups!A:D,3,FALSE)</f>
        <v>KELLER K8</v>
      </c>
      <c r="L1703" s="5" t="str">
        <f t="shared" si="559"/>
        <v>25</v>
      </c>
      <c r="M1703" s="5" t="str">
        <f t="shared" si="560"/>
        <v>850</v>
      </c>
      <c r="N1703" s="5" t="str">
        <f>VLOOKUP(M1703,Vlookups!G:I,2,FALSE)</f>
        <v>DEPUTY SUPT ACADEMICS/STU SERV</v>
      </c>
      <c r="O1703" s="5" t="str">
        <f>VLOOKUP(M1703,Vlookups!G:I,3,FALSE)</f>
        <v>DSASS</v>
      </c>
      <c r="P1703" s="6">
        <f t="shared" si="561"/>
        <v>0</v>
      </c>
      <c r="Q1703" s="6">
        <f t="shared" si="562"/>
        <v>0</v>
      </c>
      <c r="R1703" s="6">
        <f t="shared" si="563"/>
        <v>0</v>
      </c>
      <c r="S1703" s="6">
        <f t="shared" si="564"/>
        <v>300</v>
      </c>
      <c r="T1703" s="6">
        <f t="shared" si="565"/>
        <v>300</v>
      </c>
      <c r="U1703" t="s">
        <v>1748</v>
      </c>
      <c r="V1703" t="s">
        <v>56</v>
      </c>
      <c r="W1703" s="2">
        <v>0</v>
      </c>
      <c r="X1703" s="2">
        <v>0</v>
      </c>
      <c r="Y1703" s="2">
        <v>0</v>
      </c>
      <c r="Z1703" s="2">
        <v>0</v>
      </c>
      <c r="AA1703" s="2">
        <v>300</v>
      </c>
      <c r="AB1703" s="2">
        <v>300</v>
      </c>
    </row>
    <row r="1704" spans="1:28">
      <c r="A1704" s="5" t="str">
        <f t="shared" si="552"/>
        <v>420</v>
      </c>
      <c r="B1704" s="5" t="str">
        <f>VLOOKUP(A1704,Vlookups!O:P,2,FALSE)</f>
        <v>LOCAL</v>
      </c>
      <c r="C1704" s="5" t="str">
        <f t="shared" si="553"/>
        <v>E</v>
      </c>
      <c r="D1704" s="5" t="str">
        <f t="shared" si="554"/>
        <v>13</v>
      </c>
      <c r="E1704" s="5" t="str">
        <f t="shared" si="555"/>
        <v>64--</v>
      </c>
      <c r="F1704" s="5" t="str">
        <f>VLOOKUP(E1704,Vlookups!K:M,3,FALSE)</f>
        <v>Op Exp</v>
      </c>
      <c r="G1704" s="5" t="str">
        <f t="shared" si="556"/>
        <v>6411</v>
      </c>
      <c r="H1704" s="5" t="str">
        <f t="shared" si="557"/>
        <v>EMPLOYEE TRAVEL</v>
      </c>
      <c r="I1704" s="5" t="str">
        <f t="shared" si="558"/>
        <v>007</v>
      </c>
      <c r="J1704" s="5" t="str">
        <f>VLOOKUP(I1704,Vlookups!A:D,2,FALSE)</f>
        <v>KELLER ELEMENTARY SCHOOL</v>
      </c>
      <c r="K1704" s="5" t="str">
        <f>VLOOKUP(I1704,Vlookups!A:D,3,FALSE)</f>
        <v>KELLER K8</v>
      </c>
      <c r="L1704" s="5" t="str">
        <f t="shared" si="559"/>
        <v>99</v>
      </c>
      <c r="M1704" s="5" t="str">
        <f t="shared" si="560"/>
        <v>850</v>
      </c>
      <c r="N1704" s="5" t="str">
        <f>VLOOKUP(M1704,Vlookups!G:I,2,FALSE)</f>
        <v>DEPUTY SUPT ACADEMICS/STU SERV</v>
      </c>
      <c r="O1704" s="5" t="str">
        <f>VLOOKUP(M1704,Vlookups!G:I,3,FALSE)</f>
        <v>DSASS</v>
      </c>
      <c r="P1704" s="6">
        <f t="shared" si="561"/>
        <v>1283.47</v>
      </c>
      <c r="Q1704" s="6">
        <f t="shared" si="562"/>
        <v>0</v>
      </c>
      <c r="R1704" s="6">
        <f t="shared" si="563"/>
        <v>1283.47</v>
      </c>
      <c r="S1704" s="6">
        <f t="shared" si="564"/>
        <v>0</v>
      </c>
      <c r="T1704" s="6">
        <f t="shared" si="565"/>
        <v>-1283.47</v>
      </c>
      <c r="U1704" t="s">
        <v>1749</v>
      </c>
      <c r="V1704" t="s">
        <v>56</v>
      </c>
      <c r="W1704" s="2">
        <v>1283.47</v>
      </c>
      <c r="X1704" s="2">
        <v>0</v>
      </c>
      <c r="Y1704" s="2">
        <v>1283.47</v>
      </c>
      <c r="Z1704" s="2">
        <v>0</v>
      </c>
      <c r="AA1704" s="2">
        <v>0</v>
      </c>
      <c r="AB1704" s="3">
        <v>-1283.47</v>
      </c>
    </row>
    <row r="1705" spans="1:28">
      <c r="A1705" s="5" t="str">
        <f t="shared" si="552"/>
        <v>420</v>
      </c>
      <c r="B1705" s="5" t="str">
        <f>VLOOKUP(A1705,Vlookups!O:P,2,FALSE)</f>
        <v>LOCAL</v>
      </c>
      <c r="C1705" s="5" t="str">
        <f t="shared" si="553"/>
        <v>E</v>
      </c>
      <c r="D1705" s="5" t="str">
        <f t="shared" si="554"/>
        <v>13</v>
      </c>
      <c r="E1705" s="5" t="str">
        <f t="shared" si="555"/>
        <v>64--</v>
      </c>
      <c r="F1705" s="5" t="str">
        <f>VLOOKUP(E1705,Vlookups!K:M,3,FALSE)</f>
        <v>Op Exp</v>
      </c>
      <c r="G1705" s="5" t="str">
        <f t="shared" si="556"/>
        <v>6411</v>
      </c>
      <c r="H1705" s="5" t="str">
        <f t="shared" si="557"/>
        <v>EMPLOYEE TRAVEL</v>
      </c>
      <c r="I1705" s="5" t="str">
        <f t="shared" si="558"/>
        <v>008</v>
      </c>
      <c r="J1705" s="5" t="str">
        <f>VLOOKUP(I1705,Vlookups!A:D,2,FALSE)</f>
        <v>KELLER MIDDLE SCHOOL</v>
      </c>
      <c r="K1705" s="5" t="str">
        <f>VLOOKUP(I1705,Vlookups!A:D,3,FALSE)</f>
        <v>KELLER K8</v>
      </c>
      <c r="L1705" s="5" t="str">
        <f t="shared" si="559"/>
        <v>23</v>
      </c>
      <c r="M1705" s="5" t="str">
        <f t="shared" si="560"/>
        <v>850</v>
      </c>
      <c r="N1705" s="5" t="str">
        <f>VLOOKUP(M1705,Vlookups!G:I,2,FALSE)</f>
        <v>DEPUTY SUPT ACADEMICS/STU SERV</v>
      </c>
      <c r="O1705" s="5" t="str">
        <f>VLOOKUP(M1705,Vlookups!G:I,3,FALSE)</f>
        <v>DSASS</v>
      </c>
      <c r="P1705" s="6">
        <f t="shared" si="561"/>
        <v>0</v>
      </c>
      <c r="Q1705" s="6">
        <f t="shared" si="562"/>
        <v>0</v>
      </c>
      <c r="R1705" s="6">
        <f t="shared" si="563"/>
        <v>0</v>
      </c>
      <c r="S1705" s="6">
        <f t="shared" si="564"/>
        <v>100</v>
      </c>
      <c r="T1705" s="6">
        <f t="shared" si="565"/>
        <v>100</v>
      </c>
      <c r="U1705" t="s">
        <v>1750</v>
      </c>
      <c r="V1705" t="s">
        <v>56</v>
      </c>
      <c r="W1705" s="2">
        <v>0</v>
      </c>
      <c r="X1705" s="2">
        <v>0</v>
      </c>
      <c r="Y1705" s="2">
        <v>0</v>
      </c>
      <c r="Z1705" s="2">
        <v>0</v>
      </c>
      <c r="AA1705" s="2">
        <v>100</v>
      </c>
      <c r="AB1705" s="2">
        <v>100</v>
      </c>
    </row>
    <row r="1706" spans="1:28">
      <c r="A1706" s="5" t="str">
        <f t="shared" si="552"/>
        <v>420</v>
      </c>
      <c r="B1706" s="5" t="str">
        <f>VLOOKUP(A1706,Vlookups!O:P,2,FALSE)</f>
        <v>LOCAL</v>
      </c>
      <c r="C1706" s="5" t="str">
        <f t="shared" si="553"/>
        <v>E</v>
      </c>
      <c r="D1706" s="5" t="str">
        <f t="shared" si="554"/>
        <v>13</v>
      </c>
      <c r="E1706" s="5" t="str">
        <f t="shared" si="555"/>
        <v>64--</v>
      </c>
      <c r="F1706" s="5" t="str">
        <f>VLOOKUP(E1706,Vlookups!K:M,3,FALSE)</f>
        <v>Op Exp</v>
      </c>
      <c r="G1706" s="5" t="str">
        <f t="shared" si="556"/>
        <v>6411</v>
      </c>
      <c r="H1706" s="5" t="str">
        <f t="shared" si="557"/>
        <v>EMPLOYEE TRAVEL</v>
      </c>
      <c r="I1706" s="5" t="str">
        <f t="shared" si="558"/>
        <v>009</v>
      </c>
      <c r="J1706" s="5" t="str">
        <f>VLOOKUP(I1706,Vlookups!A:D,2,FALSE)</f>
        <v>KELLER HIGH SCHOOL</v>
      </c>
      <c r="K1706" s="5" t="str">
        <f>VLOOKUP(I1706,Vlookups!A:D,3,FALSE)</f>
        <v>KELLER HS</v>
      </c>
      <c r="L1706" s="5" t="str">
        <f t="shared" si="559"/>
        <v>21</v>
      </c>
      <c r="M1706" s="5" t="str">
        <f t="shared" si="560"/>
        <v>859</v>
      </c>
      <c r="N1706" s="5" t="str">
        <f>VLOOKUP(M1706,Vlookups!G:I,2,FALSE)</f>
        <v>PROFESSIONAL DEVELOPMENT</v>
      </c>
      <c r="O1706" s="5" t="str">
        <f>VLOOKUP(M1706,Vlookups!G:I,3,FALSE)</f>
        <v>DSASS</v>
      </c>
      <c r="P1706" s="6">
        <f t="shared" si="561"/>
        <v>999</v>
      </c>
      <c r="Q1706" s="6">
        <f t="shared" si="562"/>
        <v>175</v>
      </c>
      <c r="R1706" s="6">
        <f t="shared" si="563"/>
        <v>634.94000000000005</v>
      </c>
      <c r="S1706" s="6">
        <f t="shared" si="564"/>
        <v>0</v>
      </c>
      <c r="T1706" s="6">
        <f t="shared" si="565"/>
        <v>-999</v>
      </c>
      <c r="U1706" t="s">
        <v>1751</v>
      </c>
      <c r="V1706" t="s">
        <v>56</v>
      </c>
      <c r="W1706" s="2">
        <v>999</v>
      </c>
      <c r="X1706" s="2">
        <v>175</v>
      </c>
      <c r="Y1706" s="2">
        <v>634.94000000000005</v>
      </c>
      <c r="Z1706" s="2">
        <v>189.06</v>
      </c>
      <c r="AA1706" s="2">
        <v>0</v>
      </c>
      <c r="AB1706" s="3">
        <v>-999</v>
      </c>
    </row>
    <row r="1707" spans="1:28">
      <c r="A1707" s="5" t="str">
        <f t="shared" si="552"/>
        <v>420</v>
      </c>
      <c r="B1707" s="5" t="str">
        <f>VLOOKUP(A1707,Vlookups!O:P,2,FALSE)</f>
        <v>LOCAL</v>
      </c>
      <c r="C1707" s="5" t="str">
        <f t="shared" si="553"/>
        <v>E</v>
      </c>
      <c r="D1707" s="5" t="str">
        <f t="shared" si="554"/>
        <v>13</v>
      </c>
      <c r="E1707" s="5" t="str">
        <f t="shared" si="555"/>
        <v>64--</v>
      </c>
      <c r="F1707" s="5" t="str">
        <f>VLOOKUP(E1707,Vlookups!K:M,3,FALSE)</f>
        <v>Op Exp</v>
      </c>
      <c r="G1707" s="5" t="str">
        <f t="shared" si="556"/>
        <v>6411</v>
      </c>
      <c r="H1707" s="5" t="str">
        <f t="shared" si="557"/>
        <v>EMPLOYEE TRAVEL</v>
      </c>
      <c r="I1707" s="5" t="str">
        <f t="shared" si="558"/>
        <v>009</v>
      </c>
      <c r="J1707" s="5" t="str">
        <f>VLOOKUP(I1707,Vlookups!A:D,2,FALSE)</f>
        <v>KELLER HIGH SCHOOL</v>
      </c>
      <c r="K1707" s="5" t="str">
        <f>VLOOKUP(I1707,Vlookups!A:D,3,FALSE)</f>
        <v>KELLER HS</v>
      </c>
      <c r="L1707" s="5" t="str">
        <f t="shared" si="559"/>
        <v>22</v>
      </c>
      <c r="M1707" s="5" t="str">
        <f t="shared" si="560"/>
        <v>850</v>
      </c>
      <c r="N1707" s="5" t="str">
        <f>VLOOKUP(M1707,Vlookups!G:I,2,FALSE)</f>
        <v>DEPUTY SUPT ACADEMICS/STU SERV</v>
      </c>
      <c r="O1707" s="5" t="str">
        <f>VLOOKUP(M1707,Vlookups!G:I,3,FALSE)</f>
        <v>DSASS</v>
      </c>
      <c r="P1707" s="6">
        <f t="shared" si="561"/>
        <v>1425</v>
      </c>
      <c r="Q1707" s="6">
        <f t="shared" si="562"/>
        <v>1425</v>
      </c>
      <c r="R1707" s="6">
        <f t="shared" si="563"/>
        <v>0</v>
      </c>
      <c r="S1707" s="6">
        <f t="shared" si="564"/>
        <v>12500</v>
      </c>
      <c r="T1707" s="6">
        <f t="shared" si="565"/>
        <v>11075</v>
      </c>
      <c r="U1707" t="s">
        <v>1752</v>
      </c>
      <c r="V1707" t="s">
        <v>56</v>
      </c>
      <c r="W1707" s="2">
        <v>1425</v>
      </c>
      <c r="X1707" s="2">
        <v>1425</v>
      </c>
      <c r="Y1707" s="2">
        <v>0</v>
      </c>
      <c r="Z1707" s="2">
        <v>0</v>
      </c>
      <c r="AA1707" s="2">
        <v>12500</v>
      </c>
      <c r="AB1707" s="2">
        <v>11075</v>
      </c>
    </row>
    <row r="1708" spans="1:28">
      <c r="A1708" s="5" t="str">
        <f t="shared" si="552"/>
        <v>420</v>
      </c>
      <c r="B1708" s="5" t="str">
        <f>VLOOKUP(A1708,Vlookups!O:P,2,FALSE)</f>
        <v>LOCAL</v>
      </c>
      <c r="C1708" s="5" t="str">
        <f t="shared" si="553"/>
        <v>E</v>
      </c>
      <c r="D1708" s="5" t="str">
        <f t="shared" si="554"/>
        <v>13</v>
      </c>
      <c r="E1708" s="5" t="str">
        <f t="shared" si="555"/>
        <v>64--</v>
      </c>
      <c r="F1708" s="5" t="str">
        <f>VLOOKUP(E1708,Vlookups!K:M,3,FALSE)</f>
        <v>Op Exp</v>
      </c>
      <c r="G1708" s="5" t="str">
        <f t="shared" si="556"/>
        <v>6411</v>
      </c>
      <c r="H1708" s="5" t="str">
        <f t="shared" si="557"/>
        <v>EMPLOYEE TRAVEL</v>
      </c>
      <c r="I1708" s="5" t="str">
        <f t="shared" si="558"/>
        <v>009</v>
      </c>
      <c r="J1708" s="5" t="str">
        <f>VLOOKUP(I1708,Vlookups!A:D,2,FALSE)</f>
        <v>KELLER HIGH SCHOOL</v>
      </c>
      <c r="K1708" s="5" t="str">
        <f>VLOOKUP(I1708,Vlookups!A:D,3,FALSE)</f>
        <v>KELLER HS</v>
      </c>
      <c r="L1708" s="5" t="str">
        <f t="shared" si="559"/>
        <v>23</v>
      </c>
      <c r="M1708" s="5" t="str">
        <f t="shared" si="560"/>
        <v>850</v>
      </c>
      <c r="N1708" s="5" t="str">
        <f>VLOOKUP(M1708,Vlookups!G:I,2,FALSE)</f>
        <v>DEPUTY SUPT ACADEMICS/STU SERV</v>
      </c>
      <c r="O1708" s="5" t="str">
        <f>VLOOKUP(M1708,Vlookups!G:I,3,FALSE)</f>
        <v>DSASS</v>
      </c>
      <c r="P1708" s="6">
        <f t="shared" si="561"/>
        <v>0</v>
      </c>
      <c r="Q1708" s="6">
        <f t="shared" si="562"/>
        <v>0</v>
      </c>
      <c r="R1708" s="6">
        <f t="shared" si="563"/>
        <v>0</v>
      </c>
      <c r="S1708" s="6">
        <f t="shared" si="564"/>
        <v>100</v>
      </c>
      <c r="T1708" s="6">
        <f t="shared" si="565"/>
        <v>100</v>
      </c>
      <c r="U1708" t="s">
        <v>1753</v>
      </c>
      <c r="V1708" t="s">
        <v>56</v>
      </c>
      <c r="W1708" s="2">
        <v>0</v>
      </c>
      <c r="X1708" s="2">
        <v>0</v>
      </c>
      <c r="Y1708" s="2">
        <v>0</v>
      </c>
      <c r="Z1708" s="2">
        <v>0</v>
      </c>
      <c r="AA1708" s="2">
        <v>100</v>
      </c>
      <c r="AB1708" s="2">
        <v>100</v>
      </c>
    </row>
    <row r="1709" spans="1:28">
      <c r="A1709" s="5" t="str">
        <f t="shared" si="552"/>
        <v>420</v>
      </c>
      <c r="B1709" s="5" t="str">
        <f>VLOOKUP(A1709,Vlookups!O:P,2,FALSE)</f>
        <v>LOCAL</v>
      </c>
      <c r="C1709" s="5" t="str">
        <f t="shared" si="553"/>
        <v>E</v>
      </c>
      <c r="D1709" s="5" t="str">
        <f t="shared" si="554"/>
        <v>13</v>
      </c>
      <c r="E1709" s="5" t="str">
        <f t="shared" si="555"/>
        <v>64--</v>
      </c>
      <c r="F1709" s="5" t="str">
        <f>VLOOKUP(E1709,Vlookups!K:M,3,FALSE)</f>
        <v>Op Exp</v>
      </c>
      <c r="G1709" s="5" t="str">
        <f t="shared" si="556"/>
        <v>6411</v>
      </c>
      <c r="H1709" s="5" t="str">
        <f t="shared" si="557"/>
        <v>EMPLOYEE TRAVEL</v>
      </c>
      <c r="I1709" s="5" t="str">
        <f t="shared" si="558"/>
        <v>009</v>
      </c>
      <c r="J1709" s="5" t="str">
        <f>VLOOKUP(I1709,Vlookups!A:D,2,FALSE)</f>
        <v>KELLER HIGH SCHOOL</v>
      </c>
      <c r="K1709" s="5" t="str">
        <f>VLOOKUP(I1709,Vlookups!A:D,3,FALSE)</f>
        <v>KELLER HS</v>
      </c>
      <c r="L1709" s="5" t="str">
        <f t="shared" si="559"/>
        <v>38</v>
      </c>
      <c r="M1709" s="5" t="str">
        <f t="shared" si="560"/>
        <v>860</v>
      </c>
      <c r="N1709" s="5" t="str">
        <f>VLOOKUP(M1709,Vlookups!G:I,2,FALSE)</f>
        <v>JROTC</v>
      </c>
      <c r="O1709" s="5" t="str">
        <f>VLOOKUP(M1709,Vlookups!G:I,3,FALSE)</f>
        <v>CSL</v>
      </c>
      <c r="P1709" s="6">
        <f t="shared" si="561"/>
        <v>0</v>
      </c>
      <c r="Q1709" s="6">
        <f t="shared" si="562"/>
        <v>0</v>
      </c>
      <c r="R1709" s="6">
        <f t="shared" si="563"/>
        <v>0</v>
      </c>
      <c r="S1709" s="6">
        <f t="shared" si="564"/>
        <v>500</v>
      </c>
      <c r="T1709" s="6">
        <f t="shared" si="565"/>
        <v>500</v>
      </c>
      <c r="U1709" t="s">
        <v>1754</v>
      </c>
      <c r="V1709" t="s">
        <v>56</v>
      </c>
      <c r="W1709" s="2">
        <v>0</v>
      </c>
      <c r="X1709" s="2">
        <v>0</v>
      </c>
      <c r="Y1709" s="2">
        <v>0</v>
      </c>
      <c r="Z1709" s="2">
        <v>0</v>
      </c>
      <c r="AA1709" s="2">
        <v>500</v>
      </c>
      <c r="AB1709" s="2">
        <v>500</v>
      </c>
    </row>
    <row r="1710" spans="1:28">
      <c r="A1710" s="5" t="str">
        <f t="shared" si="552"/>
        <v>420</v>
      </c>
      <c r="B1710" s="5" t="str">
        <f>VLOOKUP(A1710,Vlookups!O:P,2,FALSE)</f>
        <v>LOCAL</v>
      </c>
      <c r="C1710" s="5" t="str">
        <f t="shared" si="553"/>
        <v>E</v>
      </c>
      <c r="D1710" s="5" t="str">
        <f t="shared" si="554"/>
        <v>13</v>
      </c>
      <c r="E1710" s="5" t="str">
        <f t="shared" si="555"/>
        <v>64--</v>
      </c>
      <c r="F1710" s="5" t="str">
        <f>VLOOKUP(E1710,Vlookups!K:M,3,FALSE)</f>
        <v>Op Exp</v>
      </c>
      <c r="G1710" s="5" t="str">
        <f t="shared" si="556"/>
        <v>6411</v>
      </c>
      <c r="H1710" s="5" t="str">
        <f t="shared" si="557"/>
        <v>EMPLOYEE TRAVEL</v>
      </c>
      <c r="I1710" s="5" t="str">
        <f t="shared" si="558"/>
        <v>009</v>
      </c>
      <c r="J1710" s="5" t="str">
        <f>VLOOKUP(I1710,Vlookups!A:D,2,FALSE)</f>
        <v>KELLER HIGH SCHOOL</v>
      </c>
      <c r="K1710" s="5" t="str">
        <f>VLOOKUP(I1710,Vlookups!A:D,3,FALSE)</f>
        <v>KELLER HS</v>
      </c>
      <c r="L1710" s="5" t="str">
        <f t="shared" si="559"/>
        <v>99</v>
      </c>
      <c r="M1710" s="5" t="str">
        <f t="shared" si="560"/>
        <v>850</v>
      </c>
      <c r="N1710" s="5" t="str">
        <f>VLOOKUP(M1710,Vlookups!G:I,2,FALSE)</f>
        <v>DEPUTY SUPT ACADEMICS/STU SERV</v>
      </c>
      <c r="O1710" s="5" t="str">
        <f>VLOOKUP(M1710,Vlookups!G:I,3,FALSE)</f>
        <v>DSASS</v>
      </c>
      <c r="P1710" s="6">
        <f t="shared" si="561"/>
        <v>2522.66</v>
      </c>
      <c r="Q1710" s="6">
        <f t="shared" si="562"/>
        <v>0</v>
      </c>
      <c r="R1710" s="6">
        <f t="shared" si="563"/>
        <v>2757.66</v>
      </c>
      <c r="S1710" s="6">
        <f t="shared" si="564"/>
        <v>0</v>
      </c>
      <c r="T1710" s="6">
        <f t="shared" si="565"/>
        <v>-2522.66</v>
      </c>
      <c r="U1710" t="s">
        <v>1755</v>
      </c>
      <c r="V1710" t="s">
        <v>56</v>
      </c>
      <c r="W1710" s="2">
        <v>2522.66</v>
      </c>
      <c r="X1710" s="2">
        <v>0</v>
      </c>
      <c r="Y1710" s="2">
        <v>2757.66</v>
      </c>
      <c r="Z1710" s="3">
        <v>-235</v>
      </c>
      <c r="AA1710" s="2">
        <v>0</v>
      </c>
      <c r="AB1710" s="3">
        <v>-2522.66</v>
      </c>
    </row>
    <row r="1711" spans="1:28">
      <c r="A1711" s="5" t="str">
        <f t="shared" si="552"/>
        <v>420</v>
      </c>
      <c r="B1711" s="5" t="str">
        <f>VLOOKUP(A1711,Vlookups!O:P,2,FALSE)</f>
        <v>LOCAL</v>
      </c>
      <c r="C1711" s="5" t="str">
        <f t="shared" si="553"/>
        <v>E</v>
      </c>
      <c r="D1711" s="5" t="str">
        <f t="shared" si="554"/>
        <v>13</v>
      </c>
      <c r="E1711" s="5" t="str">
        <f t="shared" si="555"/>
        <v>64--</v>
      </c>
      <c r="F1711" s="5" t="str">
        <f>VLOOKUP(E1711,Vlookups!K:M,3,FALSE)</f>
        <v>Op Exp</v>
      </c>
      <c r="G1711" s="5" t="str">
        <f t="shared" si="556"/>
        <v>6411</v>
      </c>
      <c r="H1711" s="5" t="str">
        <f t="shared" si="557"/>
        <v>EMPLOYEE TRAVEL</v>
      </c>
      <c r="I1711" s="5" t="str">
        <f t="shared" si="558"/>
        <v>009</v>
      </c>
      <c r="J1711" s="5" t="str">
        <f>VLOOKUP(I1711,Vlookups!A:D,2,FALSE)</f>
        <v>KELLER HIGH SCHOOL</v>
      </c>
      <c r="K1711" s="5" t="str">
        <f>VLOOKUP(I1711,Vlookups!A:D,3,FALSE)</f>
        <v>KELLER HS</v>
      </c>
      <c r="L1711" s="5" t="str">
        <f t="shared" si="559"/>
        <v>99</v>
      </c>
      <c r="M1711" s="5" t="str">
        <f t="shared" si="560"/>
        <v>860</v>
      </c>
      <c r="N1711" s="5" t="str">
        <f>VLOOKUP(M1711,Vlookups!G:I,2,FALSE)</f>
        <v>JROTC</v>
      </c>
      <c r="O1711" s="5" t="str">
        <f>VLOOKUP(M1711,Vlookups!G:I,3,FALSE)</f>
        <v>CSL</v>
      </c>
      <c r="P1711" s="6">
        <f t="shared" si="561"/>
        <v>0</v>
      </c>
      <c r="Q1711" s="6">
        <f t="shared" si="562"/>
        <v>0</v>
      </c>
      <c r="R1711" s="6">
        <f t="shared" si="563"/>
        <v>1021.83</v>
      </c>
      <c r="S1711" s="6">
        <f t="shared" si="564"/>
        <v>0</v>
      </c>
      <c r="T1711" s="6">
        <f t="shared" si="565"/>
        <v>0</v>
      </c>
      <c r="U1711" t="s">
        <v>1756</v>
      </c>
      <c r="V1711" t="s">
        <v>56</v>
      </c>
      <c r="W1711" s="2">
        <v>0</v>
      </c>
      <c r="X1711" s="2">
        <v>0</v>
      </c>
      <c r="Y1711" s="2">
        <v>1021.83</v>
      </c>
      <c r="Z1711" s="3">
        <v>-1021.83</v>
      </c>
      <c r="AA1711" s="2">
        <v>0</v>
      </c>
      <c r="AB1711" s="2">
        <v>0</v>
      </c>
    </row>
    <row r="1712" spans="1:28">
      <c r="A1712" s="5" t="str">
        <f t="shared" si="552"/>
        <v>420</v>
      </c>
      <c r="B1712" s="5" t="str">
        <f>VLOOKUP(A1712,Vlookups!O:P,2,FALSE)</f>
        <v>LOCAL</v>
      </c>
      <c r="C1712" s="5" t="str">
        <f t="shared" si="553"/>
        <v>E</v>
      </c>
      <c r="D1712" s="5" t="str">
        <f t="shared" si="554"/>
        <v>13</v>
      </c>
      <c r="E1712" s="5" t="str">
        <f t="shared" si="555"/>
        <v>64--</v>
      </c>
      <c r="F1712" s="5" t="str">
        <f>VLOOKUP(E1712,Vlookups!K:M,3,FALSE)</f>
        <v>Op Exp</v>
      </c>
      <c r="G1712" s="5" t="str">
        <f t="shared" si="556"/>
        <v>6411</v>
      </c>
      <c r="H1712" s="5" t="str">
        <f t="shared" si="557"/>
        <v>EMPLOYEE TRAVEL</v>
      </c>
      <c r="I1712" s="5" t="str">
        <f t="shared" si="558"/>
        <v>010</v>
      </c>
      <c r="J1712" s="5" t="str">
        <f>VLOOKUP(I1712,Vlookups!A:D,2,FALSE)</f>
        <v>GRAND PRAIRIE ELEMENTARY SCHOO</v>
      </c>
      <c r="K1712" s="5" t="str">
        <f>VLOOKUP(I1712,Vlookups!A:D,3,FALSE)</f>
        <v>GRAND PR K8</v>
      </c>
      <c r="L1712" s="5" t="str">
        <f t="shared" si="559"/>
        <v>23</v>
      </c>
      <c r="M1712" s="5" t="str">
        <f t="shared" si="560"/>
        <v>850</v>
      </c>
      <c r="N1712" s="5" t="str">
        <f>VLOOKUP(M1712,Vlookups!G:I,2,FALSE)</f>
        <v>DEPUTY SUPT ACADEMICS/STU SERV</v>
      </c>
      <c r="O1712" s="5" t="str">
        <f>VLOOKUP(M1712,Vlookups!G:I,3,FALSE)</f>
        <v>DSASS</v>
      </c>
      <c r="P1712" s="6">
        <f t="shared" si="561"/>
        <v>0</v>
      </c>
      <c r="Q1712" s="6">
        <f t="shared" si="562"/>
        <v>0</v>
      </c>
      <c r="R1712" s="6">
        <f t="shared" si="563"/>
        <v>0</v>
      </c>
      <c r="S1712" s="6">
        <f t="shared" si="564"/>
        <v>100</v>
      </c>
      <c r="T1712" s="6">
        <f t="shared" si="565"/>
        <v>100</v>
      </c>
      <c r="U1712" t="s">
        <v>1757</v>
      </c>
      <c r="V1712" t="s">
        <v>56</v>
      </c>
      <c r="W1712" s="2">
        <v>0</v>
      </c>
      <c r="X1712" s="2">
        <v>0</v>
      </c>
      <c r="Y1712" s="2">
        <v>0</v>
      </c>
      <c r="Z1712" s="2">
        <v>0</v>
      </c>
      <c r="AA1712" s="2">
        <v>100</v>
      </c>
      <c r="AB1712" s="2">
        <v>100</v>
      </c>
    </row>
    <row r="1713" spans="1:28">
      <c r="A1713" s="5" t="str">
        <f t="shared" si="552"/>
        <v>420</v>
      </c>
      <c r="B1713" s="5" t="str">
        <f>VLOOKUP(A1713,Vlookups!O:P,2,FALSE)</f>
        <v>LOCAL</v>
      </c>
      <c r="C1713" s="5" t="str">
        <f t="shared" si="553"/>
        <v>E</v>
      </c>
      <c r="D1713" s="5" t="str">
        <f t="shared" si="554"/>
        <v>13</v>
      </c>
      <c r="E1713" s="5" t="str">
        <f t="shared" si="555"/>
        <v>64--</v>
      </c>
      <c r="F1713" s="5" t="str">
        <f>VLOOKUP(E1713,Vlookups!K:M,3,FALSE)</f>
        <v>Op Exp</v>
      </c>
      <c r="G1713" s="5" t="str">
        <f t="shared" si="556"/>
        <v>6411</v>
      </c>
      <c r="H1713" s="5" t="str">
        <f t="shared" si="557"/>
        <v>EMPLOYEE TRAVEL</v>
      </c>
      <c r="I1713" s="5" t="str">
        <f t="shared" si="558"/>
        <v>010</v>
      </c>
      <c r="J1713" s="5" t="str">
        <f>VLOOKUP(I1713,Vlookups!A:D,2,FALSE)</f>
        <v>GRAND PRAIRIE ELEMENTARY SCHOO</v>
      </c>
      <c r="K1713" s="5" t="str">
        <f>VLOOKUP(I1713,Vlookups!A:D,3,FALSE)</f>
        <v>GRAND PR K8</v>
      </c>
      <c r="L1713" s="5" t="str">
        <f t="shared" si="559"/>
        <v>25</v>
      </c>
      <c r="M1713" s="5" t="str">
        <f t="shared" si="560"/>
        <v>850</v>
      </c>
      <c r="N1713" s="5" t="str">
        <f>VLOOKUP(M1713,Vlookups!G:I,2,FALSE)</f>
        <v>DEPUTY SUPT ACADEMICS/STU SERV</v>
      </c>
      <c r="O1713" s="5" t="str">
        <f>VLOOKUP(M1713,Vlookups!G:I,3,FALSE)</f>
        <v>DSASS</v>
      </c>
      <c r="P1713" s="6">
        <f t="shared" si="561"/>
        <v>0</v>
      </c>
      <c r="Q1713" s="6">
        <f t="shared" si="562"/>
        <v>0</v>
      </c>
      <c r="R1713" s="6">
        <f t="shared" si="563"/>
        <v>0</v>
      </c>
      <c r="S1713" s="6">
        <f t="shared" si="564"/>
        <v>300</v>
      </c>
      <c r="T1713" s="6">
        <f t="shared" si="565"/>
        <v>300</v>
      </c>
      <c r="U1713" t="s">
        <v>1758</v>
      </c>
      <c r="V1713" t="s">
        <v>56</v>
      </c>
      <c r="W1713" s="2">
        <v>0</v>
      </c>
      <c r="X1713" s="2">
        <v>0</v>
      </c>
      <c r="Y1713" s="2">
        <v>0</v>
      </c>
      <c r="Z1713" s="2">
        <v>0</v>
      </c>
      <c r="AA1713" s="2">
        <v>300</v>
      </c>
      <c r="AB1713" s="2">
        <v>300</v>
      </c>
    </row>
    <row r="1714" spans="1:28">
      <c r="A1714" s="5" t="str">
        <f t="shared" si="552"/>
        <v>420</v>
      </c>
      <c r="B1714" s="5" t="str">
        <f>VLOOKUP(A1714,Vlookups!O:P,2,FALSE)</f>
        <v>LOCAL</v>
      </c>
      <c r="C1714" s="5" t="str">
        <f t="shared" si="553"/>
        <v>E</v>
      </c>
      <c r="D1714" s="5" t="str">
        <f t="shared" si="554"/>
        <v>13</v>
      </c>
      <c r="E1714" s="5" t="str">
        <f t="shared" si="555"/>
        <v>64--</v>
      </c>
      <c r="F1714" s="5" t="str">
        <f>VLOOKUP(E1714,Vlookups!K:M,3,FALSE)</f>
        <v>Op Exp</v>
      </c>
      <c r="G1714" s="5" t="str">
        <f t="shared" si="556"/>
        <v>6411</v>
      </c>
      <c r="H1714" s="5" t="str">
        <f t="shared" si="557"/>
        <v>EMPLOYEE TRAVEL</v>
      </c>
      <c r="I1714" s="5" t="str">
        <f t="shared" si="558"/>
        <v>010</v>
      </c>
      <c r="J1714" s="5" t="str">
        <f>VLOOKUP(I1714,Vlookups!A:D,2,FALSE)</f>
        <v>GRAND PRAIRIE ELEMENTARY SCHOO</v>
      </c>
      <c r="K1714" s="5" t="str">
        <f>VLOOKUP(I1714,Vlookups!A:D,3,FALSE)</f>
        <v>GRAND PR K8</v>
      </c>
      <c r="L1714" s="5" t="str">
        <f t="shared" si="559"/>
        <v>99</v>
      </c>
      <c r="M1714" s="5" t="str">
        <f t="shared" si="560"/>
        <v>850</v>
      </c>
      <c r="N1714" s="5" t="str">
        <f>VLOOKUP(M1714,Vlookups!G:I,2,FALSE)</f>
        <v>DEPUTY SUPT ACADEMICS/STU SERV</v>
      </c>
      <c r="O1714" s="5" t="str">
        <f>VLOOKUP(M1714,Vlookups!G:I,3,FALSE)</f>
        <v>DSASS</v>
      </c>
      <c r="P1714" s="6">
        <f t="shared" si="561"/>
        <v>521.74</v>
      </c>
      <c r="Q1714" s="6">
        <f t="shared" si="562"/>
        <v>0</v>
      </c>
      <c r="R1714" s="6">
        <f t="shared" si="563"/>
        <v>756.74</v>
      </c>
      <c r="S1714" s="6">
        <f t="shared" si="564"/>
        <v>0</v>
      </c>
      <c r="T1714" s="6">
        <f t="shared" si="565"/>
        <v>-521.74</v>
      </c>
      <c r="U1714" t="s">
        <v>1759</v>
      </c>
      <c r="V1714" t="s">
        <v>56</v>
      </c>
      <c r="W1714" s="2">
        <v>521.74</v>
      </c>
      <c r="X1714" s="2">
        <v>0</v>
      </c>
      <c r="Y1714" s="2">
        <v>756.74</v>
      </c>
      <c r="Z1714" s="3">
        <v>-235</v>
      </c>
      <c r="AA1714" s="2">
        <v>0</v>
      </c>
      <c r="AB1714" s="3">
        <v>-521.74</v>
      </c>
    </row>
    <row r="1715" spans="1:28">
      <c r="A1715" s="5" t="str">
        <f t="shared" si="552"/>
        <v>420</v>
      </c>
      <c r="B1715" s="5" t="str">
        <f>VLOOKUP(A1715,Vlookups!O:P,2,FALSE)</f>
        <v>LOCAL</v>
      </c>
      <c r="C1715" s="5" t="str">
        <f t="shared" si="553"/>
        <v>E</v>
      </c>
      <c r="D1715" s="5" t="str">
        <f t="shared" si="554"/>
        <v>13</v>
      </c>
      <c r="E1715" s="5" t="str">
        <f t="shared" si="555"/>
        <v>64--</v>
      </c>
      <c r="F1715" s="5" t="str">
        <f>VLOOKUP(E1715,Vlookups!K:M,3,FALSE)</f>
        <v>Op Exp</v>
      </c>
      <c r="G1715" s="5" t="str">
        <f t="shared" si="556"/>
        <v>6411</v>
      </c>
      <c r="H1715" s="5" t="str">
        <f t="shared" si="557"/>
        <v>EMPLOYEE TRAVEL</v>
      </c>
      <c r="I1715" s="5" t="str">
        <f t="shared" si="558"/>
        <v>011</v>
      </c>
      <c r="J1715" s="5" t="str">
        <f>VLOOKUP(I1715,Vlookups!A:D,2,FALSE)</f>
        <v>GRAND PRAIRIE MIDDLE SCHOOL</v>
      </c>
      <c r="K1715" s="5" t="str">
        <f>VLOOKUP(I1715,Vlookups!A:D,3,FALSE)</f>
        <v>GRAND PR K8</v>
      </c>
      <c r="L1715" s="5" t="str">
        <f t="shared" si="559"/>
        <v>23</v>
      </c>
      <c r="M1715" s="5" t="str">
        <f t="shared" si="560"/>
        <v>850</v>
      </c>
      <c r="N1715" s="5" t="str">
        <f>VLOOKUP(M1715,Vlookups!G:I,2,FALSE)</f>
        <v>DEPUTY SUPT ACADEMICS/STU SERV</v>
      </c>
      <c r="O1715" s="5" t="str">
        <f>VLOOKUP(M1715,Vlookups!G:I,3,FALSE)</f>
        <v>DSASS</v>
      </c>
      <c r="P1715" s="6">
        <f t="shared" si="561"/>
        <v>0</v>
      </c>
      <c r="Q1715" s="6">
        <f t="shared" si="562"/>
        <v>0</v>
      </c>
      <c r="R1715" s="6">
        <f t="shared" si="563"/>
        <v>0</v>
      </c>
      <c r="S1715" s="6">
        <f t="shared" si="564"/>
        <v>100</v>
      </c>
      <c r="T1715" s="6">
        <f t="shared" si="565"/>
        <v>100</v>
      </c>
      <c r="U1715" t="s">
        <v>1760</v>
      </c>
      <c r="V1715" t="s">
        <v>56</v>
      </c>
      <c r="W1715" s="2">
        <v>0</v>
      </c>
      <c r="X1715" s="2">
        <v>0</v>
      </c>
      <c r="Y1715" s="2">
        <v>0</v>
      </c>
      <c r="Z1715" s="2">
        <v>0</v>
      </c>
      <c r="AA1715" s="2">
        <v>100</v>
      </c>
      <c r="AB1715" s="2">
        <v>100</v>
      </c>
    </row>
    <row r="1716" spans="1:28">
      <c r="A1716" s="5" t="str">
        <f t="shared" si="552"/>
        <v>420</v>
      </c>
      <c r="B1716" s="5" t="str">
        <f>VLOOKUP(A1716,Vlookups!O:P,2,FALSE)</f>
        <v>LOCAL</v>
      </c>
      <c r="C1716" s="5" t="str">
        <f t="shared" si="553"/>
        <v>E</v>
      </c>
      <c r="D1716" s="5" t="str">
        <f t="shared" si="554"/>
        <v>13</v>
      </c>
      <c r="E1716" s="5" t="str">
        <f t="shared" si="555"/>
        <v>64--</v>
      </c>
      <c r="F1716" s="5" t="str">
        <f>VLOOKUP(E1716,Vlookups!K:M,3,FALSE)</f>
        <v>Op Exp</v>
      </c>
      <c r="G1716" s="5" t="str">
        <f t="shared" si="556"/>
        <v>6411</v>
      </c>
      <c r="H1716" s="5" t="str">
        <f t="shared" si="557"/>
        <v>EMPLOYEE TRAVEL</v>
      </c>
      <c r="I1716" s="5" t="str">
        <f t="shared" si="558"/>
        <v>012</v>
      </c>
      <c r="J1716" s="5" t="str">
        <f>VLOOKUP(I1716,Vlookups!A:D,2,FALSE)</f>
        <v>NORTH RICHLAND HILLS ELEMENTAR</v>
      </c>
      <c r="K1716" s="5" t="str">
        <f>VLOOKUP(I1716,Vlookups!A:D,3,FALSE)</f>
        <v>NORTH RICHLAND HILLS K8</v>
      </c>
      <c r="L1716" s="5" t="str">
        <f t="shared" si="559"/>
        <v>11</v>
      </c>
      <c r="M1716" s="5" t="str">
        <f t="shared" si="560"/>
        <v>859</v>
      </c>
      <c r="N1716" s="5" t="str">
        <f>VLOOKUP(M1716,Vlookups!G:I,2,FALSE)</f>
        <v>PROFESSIONAL DEVELOPMENT</v>
      </c>
      <c r="O1716" s="5" t="str">
        <f>VLOOKUP(M1716,Vlookups!G:I,3,FALSE)</f>
        <v>DSASS</v>
      </c>
      <c r="P1716" s="6">
        <f t="shared" si="561"/>
        <v>150</v>
      </c>
      <c r="Q1716" s="6">
        <f t="shared" si="562"/>
        <v>0</v>
      </c>
      <c r="R1716" s="6">
        <f t="shared" si="563"/>
        <v>150</v>
      </c>
      <c r="S1716" s="6">
        <f t="shared" si="564"/>
        <v>0</v>
      </c>
      <c r="T1716" s="6">
        <f t="shared" si="565"/>
        <v>-150</v>
      </c>
      <c r="U1716" t="s">
        <v>1761</v>
      </c>
      <c r="V1716" t="s">
        <v>56</v>
      </c>
      <c r="W1716" s="2">
        <v>150</v>
      </c>
      <c r="X1716" s="2">
        <v>0</v>
      </c>
      <c r="Y1716" s="2">
        <v>150</v>
      </c>
      <c r="Z1716" s="2">
        <v>0</v>
      </c>
      <c r="AA1716" s="2">
        <v>0</v>
      </c>
      <c r="AB1716" s="3">
        <v>-150</v>
      </c>
    </row>
    <row r="1717" spans="1:28">
      <c r="A1717" s="5" t="str">
        <f t="shared" si="552"/>
        <v>420</v>
      </c>
      <c r="B1717" s="5" t="str">
        <f>VLOOKUP(A1717,Vlookups!O:P,2,FALSE)</f>
        <v>LOCAL</v>
      </c>
      <c r="C1717" s="5" t="str">
        <f t="shared" si="553"/>
        <v>E</v>
      </c>
      <c r="D1717" s="5" t="str">
        <f t="shared" si="554"/>
        <v>13</v>
      </c>
      <c r="E1717" s="5" t="str">
        <f t="shared" si="555"/>
        <v>64--</v>
      </c>
      <c r="F1717" s="5" t="str">
        <f>VLOOKUP(E1717,Vlookups!K:M,3,FALSE)</f>
        <v>Op Exp</v>
      </c>
      <c r="G1717" s="5" t="str">
        <f t="shared" si="556"/>
        <v>6411</v>
      </c>
      <c r="H1717" s="5" t="str">
        <f t="shared" si="557"/>
        <v>EMPLOYEE TRAVEL</v>
      </c>
      <c r="I1717" s="5" t="str">
        <f t="shared" si="558"/>
        <v>012</v>
      </c>
      <c r="J1717" s="5" t="str">
        <f>VLOOKUP(I1717,Vlookups!A:D,2,FALSE)</f>
        <v>NORTH RICHLAND HILLS ELEMENTAR</v>
      </c>
      <c r="K1717" s="5" t="str">
        <f>VLOOKUP(I1717,Vlookups!A:D,3,FALSE)</f>
        <v>NORTH RICHLAND HILLS K8</v>
      </c>
      <c r="L1717" s="5" t="str">
        <f t="shared" si="559"/>
        <v>21</v>
      </c>
      <c r="M1717" s="5" t="str">
        <f t="shared" si="560"/>
        <v>859</v>
      </c>
      <c r="N1717" s="5" t="str">
        <f>VLOOKUP(M1717,Vlookups!G:I,2,FALSE)</f>
        <v>PROFESSIONAL DEVELOPMENT</v>
      </c>
      <c r="O1717" s="5" t="str">
        <f>VLOOKUP(M1717,Vlookups!G:I,3,FALSE)</f>
        <v>DSASS</v>
      </c>
      <c r="P1717" s="6">
        <f t="shared" si="561"/>
        <v>634.94000000000005</v>
      </c>
      <c r="Q1717" s="6">
        <f t="shared" si="562"/>
        <v>0</v>
      </c>
      <c r="R1717" s="6">
        <f t="shared" si="563"/>
        <v>634.94000000000005</v>
      </c>
      <c r="S1717" s="6">
        <f t="shared" si="564"/>
        <v>0</v>
      </c>
      <c r="T1717" s="6">
        <f t="shared" si="565"/>
        <v>-634.94000000000005</v>
      </c>
      <c r="U1717" t="s">
        <v>1762</v>
      </c>
      <c r="V1717" t="s">
        <v>56</v>
      </c>
      <c r="W1717" s="2">
        <v>634.94000000000005</v>
      </c>
      <c r="X1717" s="2">
        <v>0</v>
      </c>
      <c r="Y1717" s="2">
        <v>634.94000000000005</v>
      </c>
      <c r="Z1717" s="2">
        <v>0</v>
      </c>
      <c r="AA1717" s="2">
        <v>0</v>
      </c>
      <c r="AB1717" s="3">
        <v>-634.94000000000005</v>
      </c>
    </row>
    <row r="1718" spans="1:28">
      <c r="A1718" s="5" t="str">
        <f t="shared" si="552"/>
        <v>420</v>
      </c>
      <c r="B1718" s="5" t="str">
        <f>VLOOKUP(A1718,Vlookups!O:P,2,FALSE)</f>
        <v>LOCAL</v>
      </c>
      <c r="C1718" s="5" t="str">
        <f t="shared" si="553"/>
        <v>E</v>
      </c>
      <c r="D1718" s="5" t="str">
        <f t="shared" si="554"/>
        <v>13</v>
      </c>
      <c r="E1718" s="5" t="str">
        <f t="shared" si="555"/>
        <v>64--</v>
      </c>
      <c r="F1718" s="5" t="str">
        <f>VLOOKUP(E1718,Vlookups!K:M,3,FALSE)</f>
        <v>Op Exp</v>
      </c>
      <c r="G1718" s="5" t="str">
        <f t="shared" si="556"/>
        <v>6411</v>
      </c>
      <c r="H1718" s="5" t="str">
        <f t="shared" si="557"/>
        <v>EMPLOYEE TRAVEL</v>
      </c>
      <c r="I1718" s="5" t="str">
        <f t="shared" si="558"/>
        <v>012</v>
      </c>
      <c r="J1718" s="5" t="str">
        <f>VLOOKUP(I1718,Vlookups!A:D,2,FALSE)</f>
        <v>NORTH RICHLAND HILLS ELEMENTAR</v>
      </c>
      <c r="K1718" s="5" t="str">
        <f>VLOOKUP(I1718,Vlookups!A:D,3,FALSE)</f>
        <v>NORTH RICHLAND HILLS K8</v>
      </c>
      <c r="L1718" s="5" t="str">
        <f t="shared" si="559"/>
        <v>23</v>
      </c>
      <c r="M1718" s="5" t="str">
        <f t="shared" si="560"/>
        <v>850</v>
      </c>
      <c r="N1718" s="5" t="str">
        <f>VLOOKUP(M1718,Vlookups!G:I,2,FALSE)</f>
        <v>DEPUTY SUPT ACADEMICS/STU SERV</v>
      </c>
      <c r="O1718" s="5" t="str">
        <f>VLOOKUP(M1718,Vlookups!G:I,3,FALSE)</f>
        <v>DSASS</v>
      </c>
      <c r="P1718" s="6">
        <f t="shared" si="561"/>
        <v>0</v>
      </c>
      <c r="Q1718" s="6">
        <f t="shared" si="562"/>
        <v>0</v>
      </c>
      <c r="R1718" s="6">
        <f t="shared" si="563"/>
        <v>0</v>
      </c>
      <c r="S1718" s="6">
        <f t="shared" si="564"/>
        <v>100</v>
      </c>
      <c r="T1718" s="6">
        <f t="shared" si="565"/>
        <v>100</v>
      </c>
      <c r="U1718" t="s">
        <v>1763</v>
      </c>
      <c r="V1718" t="s">
        <v>56</v>
      </c>
      <c r="W1718" s="2">
        <v>0</v>
      </c>
      <c r="X1718" s="2">
        <v>0</v>
      </c>
      <c r="Y1718" s="2">
        <v>0</v>
      </c>
      <c r="Z1718" s="2">
        <v>0</v>
      </c>
      <c r="AA1718" s="2">
        <v>100</v>
      </c>
      <c r="AB1718" s="2">
        <v>100</v>
      </c>
    </row>
    <row r="1719" spans="1:28">
      <c r="A1719" s="5" t="str">
        <f t="shared" si="552"/>
        <v>420</v>
      </c>
      <c r="B1719" s="5" t="str">
        <f>VLOOKUP(A1719,Vlookups!O:P,2,FALSE)</f>
        <v>LOCAL</v>
      </c>
      <c r="C1719" s="5" t="str">
        <f t="shared" si="553"/>
        <v>E</v>
      </c>
      <c r="D1719" s="5" t="str">
        <f t="shared" si="554"/>
        <v>13</v>
      </c>
      <c r="E1719" s="5" t="str">
        <f t="shared" si="555"/>
        <v>64--</v>
      </c>
      <c r="F1719" s="5" t="str">
        <f>VLOOKUP(E1719,Vlookups!K:M,3,FALSE)</f>
        <v>Op Exp</v>
      </c>
      <c r="G1719" s="5" t="str">
        <f t="shared" si="556"/>
        <v>6411</v>
      </c>
      <c r="H1719" s="5" t="str">
        <f t="shared" si="557"/>
        <v>EMPLOYEE TRAVEL</v>
      </c>
      <c r="I1719" s="5" t="str">
        <f t="shared" si="558"/>
        <v>012</v>
      </c>
      <c r="J1719" s="5" t="str">
        <f>VLOOKUP(I1719,Vlookups!A:D,2,FALSE)</f>
        <v>NORTH RICHLAND HILLS ELEMENTAR</v>
      </c>
      <c r="K1719" s="5" t="str">
        <f>VLOOKUP(I1719,Vlookups!A:D,3,FALSE)</f>
        <v>NORTH RICHLAND HILLS K8</v>
      </c>
      <c r="L1719" s="5" t="str">
        <f t="shared" si="559"/>
        <v>25</v>
      </c>
      <c r="M1719" s="5" t="str">
        <f t="shared" si="560"/>
        <v>850</v>
      </c>
      <c r="N1719" s="5" t="str">
        <f>VLOOKUP(M1719,Vlookups!G:I,2,FALSE)</f>
        <v>DEPUTY SUPT ACADEMICS/STU SERV</v>
      </c>
      <c r="O1719" s="5" t="str">
        <f>VLOOKUP(M1719,Vlookups!G:I,3,FALSE)</f>
        <v>DSASS</v>
      </c>
      <c r="P1719" s="6">
        <f t="shared" si="561"/>
        <v>0</v>
      </c>
      <c r="Q1719" s="6">
        <f t="shared" si="562"/>
        <v>0</v>
      </c>
      <c r="R1719" s="6">
        <f t="shared" si="563"/>
        <v>0</v>
      </c>
      <c r="S1719" s="6">
        <f t="shared" si="564"/>
        <v>300</v>
      </c>
      <c r="T1719" s="6">
        <f t="shared" si="565"/>
        <v>300</v>
      </c>
      <c r="U1719" t="s">
        <v>1764</v>
      </c>
      <c r="V1719" t="s">
        <v>56</v>
      </c>
      <c r="W1719" s="2">
        <v>0</v>
      </c>
      <c r="X1719" s="2">
        <v>0</v>
      </c>
      <c r="Y1719" s="2">
        <v>0</v>
      </c>
      <c r="Z1719" s="2">
        <v>0</v>
      </c>
      <c r="AA1719" s="2">
        <v>300</v>
      </c>
      <c r="AB1719" s="2">
        <v>300</v>
      </c>
    </row>
    <row r="1720" spans="1:28">
      <c r="A1720" s="5" t="str">
        <f t="shared" si="552"/>
        <v>420</v>
      </c>
      <c r="B1720" s="5" t="str">
        <f>VLOOKUP(A1720,Vlookups!O:P,2,FALSE)</f>
        <v>LOCAL</v>
      </c>
      <c r="C1720" s="5" t="str">
        <f t="shared" si="553"/>
        <v>E</v>
      </c>
      <c r="D1720" s="5" t="str">
        <f t="shared" si="554"/>
        <v>13</v>
      </c>
      <c r="E1720" s="5" t="str">
        <f t="shared" si="555"/>
        <v>64--</v>
      </c>
      <c r="F1720" s="5" t="str">
        <f>VLOOKUP(E1720,Vlookups!K:M,3,FALSE)</f>
        <v>Op Exp</v>
      </c>
      <c r="G1720" s="5" t="str">
        <f t="shared" si="556"/>
        <v>6411</v>
      </c>
      <c r="H1720" s="5" t="str">
        <f t="shared" si="557"/>
        <v>EMPLOYEE TRAVEL</v>
      </c>
      <c r="I1720" s="5" t="str">
        <f t="shared" si="558"/>
        <v>012</v>
      </c>
      <c r="J1720" s="5" t="str">
        <f>VLOOKUP(I1720,Vlookups!A:D,2,FALSE)</f>
        <v>NORTH RICHLAND HILLS ELEMENTAR</v>
      </c>
      <c r="K1720" s="5" t="str">
        <f>VLOOKUP(I1720,Vlookups!A:D,3,FALSE)</f>
        <v>NORTH RICHLAND HILLS K8</v>
      </c>
      <c r="L1720" s="5" t="str">
        <f t="shared" si="559"/>
        <v>99</v>
      </c>
      <c r="M1720" s="5" t="str">
        <f t="shared" si="560"/>
        <v>850</v>
      </c>
      <c r="N1720" s="5" t="str">
        <f>VLOOKUP(M1720,Vlookups!G:I,2,FALSE)</f>
        <v>DEPUTY SUPT ACADEMICS/STU SERV</v>
      </c>
      <c r="O1720" s="5" t="str">
        <f>VLOOKUP(M1720,Vlookups!G:I,3,FALSE)</f>
        <v>DSASS</v>
      </c>
      <c r="P1720" s="6">
        <f t="shared" si="561"/>
        <v>555.15</v>
      </c>
      <c r="Q1720" s="6">
        <f t="shared" si="562"/>
        <v>0</v>
      </c>
      <c r="R1720" s="6">
        <f t="shared" si="563"/>
        <v>555.15</v>
      </c>
      <c r="S1720" s="6">
        <f t="shared" si="564"/>
        <v>0</v>
      </c>
      <c r="T1720" s="6">
        <f t="shared" si="565"/>
        <v>-555.15</v>
      </c>
      <c r="U1720" t="s">
        <v>1765</v>
      </c>
      <c r="V1720" t="s">
        <v>56</v>
      </c>
      <c r="W1720" s="2">
        <v>555.15</v>
      </c>
      <c r="X1720" s="2">
        <v>0</v>
      </c>
      <c r="Y1720" s="2">
        <v>555.15</v>
      </c>
      <c r="Z1720" s="2">
        <v>0</v>
      </c>
      <c r="AA1720" s="2">
        <v>0</v>
      </c>
      <c r="AB1720" s="3">
        <v>-555.15</v>
      </c>
    </row>
    <row r="1721" spans="1:28">
      <c r="A1721" s="5" t="str">
        <f t="shared" si="552"/>
        <v>420</v>
      </c>
      <c r="B1721" s="5" t="str">
        <f>VLOOKUP(A1721,Vlookups!O:P,2,FALSE)</f>
        <v>LOCAL</v>
      </c>
      <c r="C1721" s="5" t="str">
        <f t="shared" si="553"/>
        <v>E</v>
      </c>
      <c r="D1721" s="5" t="str">
        <f t="shared" si="554"/>
        <v>13</v>
      </c>
      <c r="E1721" s="5" t="str">
        <f t="shared" si="555"/>
        <v>64--</v>
      </c>
      <c r="F1721" s="5" t="str">
        <f>VLOOKUP(E1721,Vlookups!K:M,3,FALSE)</f>
        <v>Op Exp</v>
      </c>
      <c r="G1721" s="5" t="str">
        <f t="shared" si="556"/>
        <v>6411</v>
      </c>
      <c r="H1721" s="5" t="str">
        <f t="shared" si="557"/>
        <v>EMPLOYEE TRAVEL</v>
      </c>
      <c r="I1721" s="5" t="str">
        <f t="shared" si="558"/>
        <v>013</v>
      </c>
      <c r="J1721" s="5" t="str">
        <f>VLOOKUP(I1721,Vlookups!A:D,2,FALSE)</f>
        <v>NORTH RICHLAND HILLS MIDDLE SC</v>
      </c>
      <c r="K1721" s="5" t="str">
        <f>VLOOKUP(I1721,Vlookups!A:D,3,FALSE)</f>
        <v>NORTH RICHLAND HILLS K8</v>
      </c>
      <c r="L1721" s="5" t="str">
        <f t="shared" si="559"/>
        <v>23</v>
      </c>
      <c r="M1721" s="5" t="str">
        <f t="shared" si="560"/>
        <v>850</v>
      </c>
      <c r="N1721" s="5" t="str">
        <f>VLOOKUP(M1721,Vlookups!G:I,2,FALSE)</f>
        <v>DEPUTY SUPT ACADEMICS/STU SERV</v>
      </c>
      <c r="O1721" s="5" t="str">
        <f>VLOOKUP(M1721,Vlookups!G:I,3,FALSE)</f>
        <v>DSASS</v>
      </c>
      <c r="P1721" s="6">
        <f t="shared" si="561"/>
        <v>0</v>
      </c>
      <c r="Q1721" s="6">
        <f t="shared" si="562"/>
        <v>0</v>
      </c>
      <c r="R1721" s="6">
        <f t="shared" si="563"/>
        <v>0</v>
      </c>
      <c r="S1721" s="6">
        <f t="shared" si="564"/>
        <v>100</v>
      </c>
      <c r="T1721" s="6">
        <f t="shared" si="565"/>
        <v>100</v>
      </c>
      <c r="U1721" t="s">
        <v>1766</v>
      </c>
      <c r="V1721" t="s">
        <v>56</v>
      </c>
      <c r="W1721" s="2">
        <v>0</v>
      </c>
      <c r="X1721" s="2">
        <v>0</v>
      </c>
      <c r="Y1721" s="2">
        <v>0</v>
      </c>
      <c r="Z1721" s="2">
        <v>0</v>
      </c>
      <c r="AA1721" s="2">
        <v>100</v>
      </c>
      <c r="AB1721" s="2">
        <v>100</v>
      </c>
    </row>
    <row r="1722" spans="1:28">
      <c r="A1722" s="5" t="str">
        <f t="shared" si="552"/>
        <v>420</v>
      </c>
      <c r="B1722" s="5" t="str">
        <f>VLOOKUP(A1722,Vlookups!O:P,2,FALSE)</f>
        <v>LOCAL</v>
      </c>
      <c r="C1722" s="5" t="str">
        <f t="shared" si="553"/>
        <v>E</v>
      </c>
      <c r="D1722" s="5" t="str">
        <f t="shared" si="554"/>
        <v>13</v>
      </c>
      <c r="E1722" s="5" t="str">
        <f t="shared" si="555"/>
        <v>64--</v>
      </c>
      <c r="F1722" s="5" t="str">
        <f>VLOOKUP(E1722,Vlookups!K:M,3,FALSE)</f>
        <v>Op Exp</v>
      </c>
      <c r="G1722" s="5" t="str">
        <f t="shared" si="556"/>
        <v>6411</v>
      </c>
      <c r="H1722" s="5" t="str">
        <f t="shared" si="557"/>
        <v>EMPLOYEE TRAVEL</v>
      </c>
      <c r="I1722" s="5" t="str">
        <f t="shared" si="558"/>
        <v>013</v>
      </c>
      <c r="J1722" s="5" t="str">
        <f>VLOOKUP(I1722,Vlookups!A:D,2,FALSE)</f>
        <v>NORTH RICHLAND HILLS MIDDLE SC</v>
      </c>
      <c r="K1722" s="5" t="str">
        <f>VLOOKUP(I1722,Vlookups!A:D,3,FALSE)</f>
        <v>NORTH RICHLAND HILLS K8</v>
      </c>
      <c r="L1722" s="5" t="str">
        <f t="shared" si="559"/>
        <v>99</v>
      </c>
      <c r="M1722" s="5" t="str">
        <f t="shared" si="560"/>
        <v>850</v>
      </c>
      <c r="N1722" s="5" t="str">
        <f>VLOOKUP(M1722,Vlookups!G:I,2,FALSE)</f>
        <v>DEPUTY SUPT ACADEMICS/STU SERV</v>
      </c>
      <c r="O1722" s="5" t="str">
        <f>VLOOKUP(M1722,Vlookups!G:I,3,FALSE)</f>
        <v>DSASS</v>
      </c>
      <c r="P1722" s="6">
        <f t="shared" si="561"/>
        <v>901.13</v>
      </c>
      <c r="Q1722" s="6">
        <f t="shared" si="562"/>
        <v>0</v>
      </c>
      <c r="R1722" s="6">
        <f t="shared" si="563"/>
        <v>901.13</v>
      </c>
      <c r="S1722" s="6">
        <f t="shared" si="564"/>
        <v>0</v>
      </c>
      <c r="T1722" s="6">
        <f t="shared" si="565"/>
        <v>-901.13</v>
      </c>
      <c r="U1722" t="s">
        <v>1767</v>
      </c>
      <c r="V1722" t="s">
        <v>56</v>
      </c>
      <c r="W1722" s="2">
        <v>901.13</v>
      </c>
      <c r="X1722" s="2">
        <v>0</v>
      </c>
      <c r="Y1722" s="2">
        <v>901.13</v>
      </c>
      <c r="Z1722" s="2">
        <v>0</v>
      </c>
      <c r="AA1722" s="2">
        <v>0</v>
      </c>
      <c r="AB1722" s="3">
        <v>-901.13</v>
      </c>
    </row>
    <row r="1723" spans="1:28">
      <c r="A1723" s="5" t="str">
        <f t="shared" ref="A1723:A1786" si="566">LEFT(U1723,3)</f>
        <v>420</v>
      </c>
      <c r="B1723" s="5" t="str">
        <f>VLOOKUP(A1723,Vlookups!O:P,2,FALSE)</f>
        <v>LOCAL</v>
      </c>
      <c r="C1723" s="5" t="str">
        <f t="shared" ref="C1723:C1786" si="567">RIGHT(LEFT(U1723,5),1)</f>
        <v>E</v>
      </c>
      <c r="D1723" s="5" t="str">
        <f t="shared" ref="D1723:D1786" si="568">RIGHT(LEFT(U1723,8),2)</f>
        <v>13</v>
      </c>
      <c r="E1723" s="5" t="str">
        <f t="shared" ref="E1723:E1786" si="569">CONCATENATE(LEFT(G1723,2),"--")</f>
        <v>64--</v>
      </c>
      <c r="F1723" s="5" t="str">
        <f>VLOOKUP(E1723,Vlookups!K:M,3,FALSE)</f>
        <v>Op Exp</v>
      </c>
      <c r="G1723" s="5" t="str">
        <f t="shared" ref="G1723:G1786" si="570">MID(U1723,10,4)</f>
        <v>6411</v>
      </c>
      <c r="H1723" s="5" t="str">
        <f t="shared" ref="H1723:H1786" si="571">V1723</f>
        <v>EMPLOYEE TRAVEL</v>
      </c>
      <c r="I1723" s="5" t="str">
        <f t="shared" ref="I1723:I1786" si="572">LEFT(RIGHT(U1723,12),3)</f>
        <v>014</v>
      </c>
      <c r="J1723" s="5" t="str">
        <f>VLOOKUP(I1723,Vlookups!A:D,2,FALSE)</f>
        <v>KATY ELEMENTARY SCHOOL</v>
      </c>
      <c r="K1723" s="5" t="str">
        <f>VLOOKUP(I1723,Vlookups!A:D,3,FALSE)</f>
        <v>KATY K8</v>
      </c>
      <c r="L1723" s="5" t="str">
        <f t="shared" ref="L1723:L1786" si="573">LEFT(RIGHT(U1723,6),2)</f>
        <v>11</v>
      </c>
      <c r="M1723" s="5" t="str">
        <f t="shared" ref="M1723:M1786" si="574">RIGHT(U1723,3)</f>
        <v>850</v>
      </c>
      <c r="N1723" s="5" t="str">
        <f>VLOOKUP(M1723,Vlookups!G:I,2,FALSE)</f>
        <v>DEPUTY SUPT ACADEMICS/STU SERV</v>
      </c>
      <c r="O1723" s="5" t="str">
        <f>VLOOKUP(M1723,Vlookups!G:I,3,FALSE)</f>
        <v>DSASS</v>
      </c>
      <c r="P1723" s="6">
        <f t="shared" ref="P1723:P1786" si="575">W1723</f>
        <v>0</v>
      </c>
      <c r="Q1723" s="6">
        <f t="shared" ref="Q1723:Q1786" si="576">X1723</f>
        <v>0</v>
      </c>
      <c r="R1723" s="6">
        <f t="shared" ref="R1723:R1786" si="577">Y1723</f>
        <v>22.05</v>
      </c>
      <c r="S1723" s="6">
        <f t="shared" ref="S1723:S1786" si="578">AA1723</f>
        <v>0</v>
      </c>
      <c r="T1723" s="6">
        <f t="shared" ref="T1723:T1786" si="579">AB1723</f>
        <v>0</v>
      </c>
      <c r="U1723" t="s">
        <v>1768</v>
      </c>
      <c r="V1723" t="s">
        <v>56</v>
      </c>
      <c r="W1723" s="2">
        <v>0</v>
      </c>
      <c r="X1723" s="2">
        <v>0</v>
      </c>
      <c r="Y1723" s="2">
        <v>22.05</v>
      </c>
      <c r="Z1723" s="3">
        <v>-22.05</v>
      </c>
      <c r="AA1723" s="2">
        <v>0</v>
      </c>
      <c r="AB1723" s="2">
        <v>0</v>
      </c>
    </row>
    <row r="1724" spans="1:28">
      <c r="A1724" s="5" t="str">
        <f t="shared" si="566"/>
        <v>420</v>
      </c>
      <c r="B1724" s="5" t="str">
        <f>VLOOKUP(A1724,Vlookups!O:P,2,FALSE)</f>
        <v>LOCAL</v>
      </c>
      <c r="C1724" s="5" t="str">
        <f t="shared" si="567"/>
        <v>E</v>
      </c>
      <c r="D1724" s="5" t="str">
        <f t="shared" si="568"/>
        <v>13</v>
      </c>
      <c r="E1724" s="5" t="str">
        <f t="shared" si="569"/>
        <v>64--</v>
      </c>
      <c r="F1724" s="5" t="str">
        <f>VLOOKUP(E1724,Vlookups!K:M,3,FALSE)</f>
        <v>Op Exp</v>
      </c>
      <c r="G1724" s="5" t="str">
        <f t="shared" si="570"/>
        <v>6411</v>
      </c>
      <c r="H1724" s="5" t="str">
        <f t="shared" si="571"/>
        <v>EMPLOYEE TRAVEL</v>
      </c>
      <c r="I1724" s="5" t="str">
        <f t="shared" si="572"/>
        <v>014</v>
      </c>
      <c r="J1724" s="5" t="str">
        <f>VLOOKUP(I1724,Vlookups!A:D,2,FALSE)</f>
        <v>KATY ELEMENTARY SCHOOL</v>
      </c>
      <c r="K1724" s="5" t="str">
        <f>VLOOKUP(I1724,Vlookups!A:D,3,FALSE)</f>
        <v>KATY K8</v>
      </c>
      <c r="L1724" s="5" t="str">
        <f t="shared" si="573"/>
        <v>21</v>
      </c>
      <c r="M1724" s="5" t="str">
        <f t="shared" si="574"/>
        <v>859</v>
      </c>
      <c r="N1724" s="5" t="str">
        <f>VLOOKUP(M1724,Vlookups!G:I,2,FALSE)</f>
        <v>PROFESSIONAL DEVELOPMENT</v>
      </c>
      <c r="O1724" s="5" t="str">
        <f>VLOOKUP(M1724,Vlookups!G:I,3,FALSE)</f>
        <v>DSASS</v>
      </c>
      <c r="P1724" s="6">
        <f t="shared" si="575"/>
        <v>1414.96</v>
      </c>
      <c r="Q1724" s="6">
        <f t="shared" si="576"/>
        <v>780</v>
      </c>
      <c r="R1724" s="6">
        <f t="shared" si="577"/>
        <v>634.96</v>
      </c>
      <c r="S1724" s="6">
        <f t="shared" si="578"/>
        <v>0</v>
      </c>
      <c r="T1724" s="6">
        <f t="shared" si="579"/>
        <v>-1414.96</v>
      </c>
      <c r="U1724" t="s">
        <v>1769</v>
      </c>
      <c r="V1724" t="s">
        <v>56</v>
      </c>
      <c r="W1724" s="2">
        <v>1414.96</v>
      </c>
      <c r="X1724" s="2">
        <v>780</v>
      </c>
      <c r="Y1724" s="2">
        <v>634.96</v>
      </c>
      <c r="Z1724" s="2">
        <v>0</v>
      </c>
      <c r="AA1724" s="2">
        <v>0</v>
      </c>
      <c r="AB1724" s="3">
        <v>-1414.96</v>
      </c>
    </row>
    <row r="1725" spans="1:28">
      <c r="A1725" s="5" t="str">
        <f t="shared" si="566"/>
        <v>420</v>
      </c>
      <c r="B1725" s="5" t="str">
        <f>VLOOKUP(A1725,Vlookups!O:P,2,FALSE)</f>
        <v>LOCAL</v>
      </c>
      <c r="C1725" s="5" t="str">
        <f t="shared" si="567"/>
        <v>E</v>
      </c>
      <c r="D1725" s="5" t="str">
        <f t="shared" si="568"/>
        <v>13</v>
      </c>
      <c r="E1725" s="5" t="str">
        <f t="shared" si="569"/>
        <v>64--</v>
      </c>
      <c r="F1725" s="5" t="str">
        <f>VLOOKUP(E1725,Vlookups!K:M,3,FALSE)</f>
        <v>Op Exp</v>
      </c>
      <c r="G1725" s="5" t="str">
        <f t="shared" si="570"/>
        <v>6411</v>
      </c>
      <c r="H1725" s="5" t="str">
        <f t="shared" si="571"/>
        <v>EMPLOYEE TRAVEL</v>
      </c>
      <c r="I1725" s="5" t="str">
        <f t="shared" si="572"/>
        <v>014</v>
      </c>
      <c r="J1725" s="5" t="str">
        <f>VLOOKUP(I1725,Vlookups!A:D,2,FALSE)</f>
        <v>KATY ELEMENTARY SCHOOL</v>
      </c>
      <c r="K1725" s="5" t="str">
        <f>VLOOKUP(I1725,Vlookups!A:D,3,FALSE)</f>
        <v>KATY K8</v>
      </c>
      <c r="L1725" s="5" t="str">
        <f t="shared" si="573"/>
        <v>23</v>
      </c>
      <c r="M1725" s="5" t="str">
        <f t="shared" si="574"/>
        <v>850</v>
      </c>
      <c r="N1725" s="5" t="str">
        <f>VLOOKUP(M1725,Vlookups!G:I,2,FALSE)</f>
        <v>DEPUTY SUPT ACADEMICS/STU SERV</v>
      </c>
      <c r="O1725" s="5" t="str">
        <f>VLOOKUP(M1725,Vlookups!G:I,3,FALSE)</f>
        <v>DSASS</v>
      </c>
      <c r="P1725" s="6">
        <f t="shared" si="575"/>
        <v>0</v>
      </c>
      <c r="Q1725" s="6">
        <f t="shared" si="576"/>
        <v>0</v>
      </c>
      <c r="R1725" s="6">
        <f t="shared" si="577"/>
        <v>2530.4699999999998</v>
      </c>
      <c r="S1725" s="6">
        <f t="shared" si="578"/>
        <v>100</v>
      </c>
      <c r="T1725" s="6">
        <f t="shared" si="579"/>
        <v>100</v>
      </c>
      <c r="U1725" t="s">
        <v>1770</v>
      </c>
      <c r="V1725" t="s">
        <v>56</v>
      </c>
      <c r="W1725" s="2">
        <v>0</v>
      </c>
      <c r="X1725" s="2">
        <v>0</v>
      </c>
      <c r="Y1725" s="2">
        <v>2530.4699999999998</v>
      </c>
      <c r="Z1725" s="3">
        <v>-2530.4699999999998</v>
      </c>
      <c r="AA1725" s="2">
        <v>100</v>
      </c>
      <c r="AB1725" s="2">
        <v>100</v>
      </c>
    </row>
    <row r="1726" spans="1:28">
      <c r="A1726" s="5" t="str">
        <f t="shared" si="566"/>
        <v>420</v>
      </c>
      <c r="B1726" s="5" t="str">
        <f>VLOOKUP(A1726,Vlookups!O:P,2,FALSE)</f>
        <v>LOCAL</v>
      </c>
      <c r="C1726" s="5" t="str">
        <f t="shared" si="567"/>
        <v>E</v>
      </c>
      <c r="D1726" s="5" t="str">
        <f t="shared" si="568"/>
        <v>13</v>
      </c>
      <c r="E1726" s="5" t="str">
        <f t="shared" si="569"/>
        <v>64--</v>
      </c>
      <c r="F1726" s="5" t="str">
        <f>VLOOKUP(E1726,Vlookups!K:M,3,FALSE)</f>
        <v>Op Exp</v>
      </c>
      <c r="G1726" s="5" t="str">
        <f t="shared" si="570"/>
        <v>6411</v>
      </c>
      <c r="H1726" s="5" t="str">
        <f t="shared" si="571"/>
        <v>EMPLOYEE TRAVEL</v>
      </c>
      <c r="I1726" s="5" t="str">
        <f t="shared" si="572"/>
        <v>014</v>
      </c>
      <c r="J1726" s="5" t="str">
        <f>VLOOKUP(I1726,Vlookups!A:D,2,FALSE)</f>
        <v>KATY ELEMENTARY SCHOOL</v>
      </c>
      <c r="K1726" s="5" t="str">
        <f>VLOOKUP(I1726,Vlookups!A:D,3,FALSE)</f>
        <v>KATY K8</v>
      </c>
      <c r="L1726" s="5" t="str">
        <f t="shared" si="573"/>
        <v>25</v>
      </c>
      <c r="M1726" s="5" t="str">
        <f t="shared" si="574"/>
        <v>850</v>
      </c>
      <c r="N1726" s="5" t="str">
        <f>VLOOKUP(M1726,Vlookups!G:I,2,FALSE)</f>
        <v>DEPUTY SUPT ACADEMICS/STU SERV</v>
      </c>
      <c r="O1726" s="5" t="str">
        <f>VLOOKUP(M1726,Vlookups!G:I,3,FALSE)</f>
        <v>DSASS</v>
      </c>
      <c r="P1726" s="6">
        <f t="shared" si="575"/>
        <v>0</v>
      </c>
      <c r="Q1726" s="6">
        <f t="shared" si="576"/>
        <v>0</v>
      </c>
      <c r="R1726" s="6">
        <f t="shared" si="577"/>
        <v>0</v>
      </c>
      <c r="S1726" s="6">
        <f t="shared" si="578"/>
        <v>300</v>
      </c>
      <c r="T1726" s="6">
        <f t="shared" si="579"/>
        <v>300</v>
      </c>
      <c r="U1726" t="s">
        <v>1771</v>
      </c>
      <c r="V1726" t="s">
        <v>56</v>
      </c>
      <c r="W1726" s="2">
        <v>0</v>
      </c>
      <c r="X1726" s="2">
        <v>0</v>
      </c>
      <c r="Y1726" s="2">
        <v>0</v>
      </c>
      <c r="Z1726" s="2">
        <v>0</v>
      </c>
      <c r="AA1726" s="2">
        <v>300</v>
      </c>
      <c r="AB1726" s="2">
        <v>300</v>
      </c>
    </row>
    <row r="1727" spans="1:28">
      <c r="A1727" s="5" t="str">
        <f t="shared" si="566"/>
        <v>420</v>
      </c>
      <c r="B1727" s="5" t="str">
        <f>VLOOKUP(A1727,Vlookups!O:P,2,FALSE)</f>
        <v>LOCAL</v>
      </c>
      <c r="C1727" s="5" t="str">
        <f t="shared" si="567"/>
        <v>E</v>
      </c>
      <c r="D1727" s="5" t="str">
        <f t="shared" si="568"/>
        <v>13</v>
      </c>
      <c r="E1727" s="5" t="str">
        <f t="shared" si="569"/>
        <v>64--</v>
      </c>
      <c r="F1727" s="5" t="str">
        <f>VLOOKUP(E1727,Vlookups!K:M,3,FALSE)</f>
        <v>Op Exp</v>
      </c>
      <c r="G1727" s="5" t="str">
        <f t="shared" si="570"/>
        <v>6411</v>
      </c>
      <c r="H1727" s="5" t="str">
        <f t="shared" si="571"/>
        <v>EMPLOYEE TRAVEL</v>
      </c>
      <c r="I1727" s="5" t="str">
        <f t="shared" si="572"/>
        <v>014</v>
      </c>
      <c r="J1727" s="5" t="str">
        <f>VLOOKUP(I1727,Vlookups!A:D,2,FALSE)</f>
        <v>KATY ELEMENTARY SCHOOL</v>
      </c>
      <c r="K1727" s="5" t="str">
        <f>VLOOKUP(I1727,Vlookups!A:D,3,FALSE)</f>
        <v>KATY K8</v>
      </c>
      <c r="L1727" s="5" t="str">
        <f t="shared" si="573"/>
        <v>99</v>
      </c>
      <c r="M1727" s="5" t="str">
        <f t="shared" si="574"/>
        <v>742</v>
      </c>
      <c r="N1727" s="5" t="str">
        <f>VLOOKUP(M1727,Vlookups!G:I,2,FALSE)</f>
        <v>EQUITY OFFICE</v>
      </c>
      <c r="O1727" s="5" t="str">
        <f>VLOOKUP(M1727,Vlookups!G:I,3,FALSE)</f>
        <v>CEQO</v>
      </c>
      <c r="P1727" s="6">
        <f t="shared" si="575"/>
        <v>0</v>
      </c>
      <c r="Q1727" s="6">
        <f t="shared" si="576"/>
        <v>1809</v>
      </c>
      <c r="R1727" s="6">
        <f t="shared" si="577"/>
        <v>0</v>
      </c>
      <c r="S1727" s="6">
        <f t="shared" si="578"/>
        <v>0</v>
      </c>
      <c r="T1727" s="6">
        <f t="shared" si="579"/>
        <v>0</v>
      </c>
      <c r="U1727" t="s">
        <v>1772</v>
      </c>
      <c r="V1727" t="s">
        <v>56</v>
      </c>
      <c r="W1727" s="2">
        <v>0</v>
      </c>
      <c r="X1727" s="2">
        <v>1809</v>
      </c>
      <c r="Y1727" s="2">
        <v>0</v>
      </c>
      <c r="Z1727" s="3">
        <v>-1809</v>
      </c>
      <c r="AA1727" s="2">
        <v>0</v>
      </c>
      <c r="AB1727" s="2">
        <v>0</v>
      </c>
    </row>
    <row r="1728" spans="1:28">
      <c r="A1728" s="5" t="str">
        <f t="shared" si="566"/>
        <v>420</v>
      </c>
      <c r="B1728" s="5" t="str">
        <f>VLOOKUP(A1728,Vlookups!O:P,2,FALSE)</f>
        <v>LOCAL</v>
      </c>
      <c r="C1728" s="5" t="str">
        <f t="shared" si="567"/>
        <v>E</v>
      </c>
      <c r="D1728" s="5" t="str">
        <f t="shared" si="568"/>
        <v>13</v>
      </c>
      <c r="E1728" s="5" t="str">
        <f t="shared" si="569"/>
        <v>64--</v>
      </c>
      <c r="F1728" s="5" t="str">
        <f>VLOOKUP(E1728,Vlookups!K:M,3,FALSE)</f>
        <v>Op Exp</v>
      </c>
      <c r="G1728" s="5" t="str">
        <f t="shared" si="570"/>
        <v>6411</v>
      </c>
      <c r="H1728" s="5" t="str">
        <f t="shared" si="571"/>
        <v>EMPLOYEE TRAVEL</v>
      </c>
      <c r="I1728" s="5" t="str">
        <f t="shared" si="572"/>
        <v>014</v>
      </c>
      <c r="J1728" s="5" t="str">
        <f>VLOOKUP(I1728,Vlookups!A:D,2,FALSE)</f>
        <v>KATY ELEMENTARY SCHOOL</v>
      </c>
      <c r="K1728" s="5" t="str">
        <f>VLOOKUP(I1728,Vlookups!A:D,3,FALSE)</f>
        <v>KATY K8</v>
      </c>
      <c r="L1728" s="5" t="str">
        <f t="shared" si="573"/>
        <v>99</v>
      </c>
      <c r="M1728" s="5" t="str">
        <f t="shared" si="574"/>
        <v>850</v>
      </c>
      <c r="N1728" s="5" t="str">
        <f>VLOOKUP(M1728,Vlookups!G:I,2,FALSE)</f>
        <v>DEPUTY SUPT ACADEMICS/STU SERV</v>
      </c>
      <c r="O1728" s="5" t="str">
        <f>VLOOKUP(M1728,Vlookups!G:I,3,FALSE)</f>
        <v>DSASS</v>
      </c>
      <c r="P1728" s="6">
        <f t="shared" si="575"/>
        <v>1937.49</v>
      </c>
      <c r="Q1728" s="6">
        <f t="shared" si="576"/>
        <v>0</v>
      </c>
      <c r="R1728" s="6">
        <f t="shared" si="577"/>
        <v>2471.64</v>
      </c>
      <c r="S1728" s="6">
        <f t="shared" si="578"/>
        <v>0</v>
      </c>
      <c r="T1728" s="6">
        <f t="shared" si="579"/>
        <v>-1937.49</v>
      </c>
      <c r="U1728" t="s">
        <v>1773</v>
      </c>
      <c r="V1728" t="s">
        <v>56</v>
      </c>
      <c r="W1728" s="2">
        <v>1937.49</v>
      </c>
      <c r="X1728" s="2">
        <v>0</v>
      </c>
      <c r="Y1728" s="2">
        <v>2471.64</v>
      </c>
      <c r="Z1728" s="3">
        <v>-534.15</v>
      </c>
      <c r="AA1728" s="2">
        <v>0</v>
      </c>
      <c r="AB1728" s="3">
        <v>-1937.49</v>
      </c>
    </row>
    <row r="1729" spans="1:28">
      <c r="A1729" s="5" t="str">
        <f t="shared" si="566"/>
        <v>420</v>
      </c>
      <c r="B1729" s="5" t="str">
        <f>VLOOKUP(A1729,Vlookups!O:P,2,FALSE)</f>
        <v>LOCAL</v>
      </c>
      <c r="C1729" s="5" t="str">
        <f t="shared" si="567"/>
        <v>E</v>
      </c>
      <c r="D1729" s="5" t="str">
        <f t="shared" si="568"/>
        <v>13</v>
      </c>
      <c r="E1729" s="5" t="str">
        <f t="shared" si="569"/>
        <v>64--</v>
      </c>
      <c r="F1729" s="5" t="str">
        <f>VLOOKUP(E1729,Vlookups!K:M,3,FALSE)</f>
        <v>Op Exp</v>
      </c>
      <c r="G1729" s="5" t="str">
        <f t="shared" si="570"/>
        <v>6411</v>
      </c>
      <c r="H1729" s="5" t="str">
        <f t="shared" si="571"/>
        <v>EMPLOYEE TRAVEL</v>
      </c>
      <c r="I1729" s="5" t="str">
        <f t="shared" si="572"/>
        <v>015</v>
      </c>
      <c r="J1729" s="5" t="str">
        <f>VLOOKUP(I1729,Vlookups!A:D,2,FALSE)</f>
        <v>KATY MIDDLE SCHOOL</v>
      </c>
      <c r="K1729" s="5" t="str">
        <f>VLOOKUP(I1729,Vlookups!A:D,3,FALSE)</f>
        <v>KATY K8</v>
      </c>
      <c r="L1729" s="5" t="str">
        <f t="shared" si="573"/>
        <v>23</v>
      </c>
      <c r="M1729" s="5" t="str">
        <f t="shared" si="574"/>
        <v>850</v>
      </c>
      <c r="N1729" s="5" t="str">
        <f>VLOOKUP(M1729,Vlookups!G:I,2,FALSE)</f>
        <v>DEPUTY SUPT ACADEMICS/STU SERV</v>
      </c>
      <c r="O1729" s="5" t="str">
        <f>VLOOKUP(M1729,Vlookups!G:I,3,FALSE)</f>
        <v>DSASS</v>
      </c>
      <c r="P1729" s="6">
        <f t="shared" si="575"/>
        <v>0</v>
      </c>
      <c r="Q1729" s="6">
        <f t="shared" si="576"/>
        <v>0</v>
      </c>
      <c r="R1729" s="6">
        <f t="shared" si="577"/>
        <v>0</v>
      </c>
      <c r="S1729" s="6">
        <f t="shared" si="578"/>
        <v>100</v>
      </c>
      <c r="T1729" s="6">
        <f t="shared" si="579"/>
        <v>100</v>
      </c>
      <c r="U1729" t="s">
        <v>1774</v>
      </c>
      <c r="V1729" t="s">
        <v>56</v>
      </c>
      <c r="W1729" s="2">
        <v>0</v>
      </c>
      <c r="X1729" s="2">
        <v>0</v>
      </c>
      <c r="Y1729" s="2">
        <v>0</v>
      </c>
      <c r="Z1729" s="2">
        <v>0</v>
      </c>
      <c r="AA1729" s="2">
        <v>100</v>
      </c>
      <c r="AB1729" s="2">
        <v>100</v>
      </c>
    </row>
    <row r="1730" spans="1:28">
      <c r="A1730" s="5" t="str">
        <f t="shared" si="566"/>
        <v>420</v>
      </c>
      <c r="B1730" s="5" t="str">
        <f>VLOOKUP(A1730,Vlookups!O:P,2,FALSE)</f>
        <v>LOCAL</v>
      </c>
      <c r="C1730" s="5" t="str">
        <f t="shared" si="567"/>
        <v>E</v>
      </c>
      <c r="D1730" s="5" t="str">
        <f t="shared" si="568"/>
        <v>13</v>
      </c>
      <c r="E1730" s="5" t="str">
        <f t="shared" si="569"/>
        <v>64--</v>
      </c>
      <c r="F1730" s="5" t="str">
        <f>VLOOKUP(E1730,Vlookups!K:M,3,FALSE)</f>
        <v>Op Exp</v>
      </c>
      <c r="G1730" s="5" t="str">
        <f t="shared" si="570"/>
        <v>6411</v>
      </c>
      <c r="H1730" s="5" t="str">
        <f t="shared" si="571"/>
        <v>EMPLOYEE TRAVEL</v>
      </c>
      <c r="I1730" s="5" t="str">
        <f t="shared" si="572"/>
        <v>016</v>
      </c>
      <c r="J1730" s="5" t="str">
        <f>VLOOKUP(I1730,Vlookups!A:D,2,FALSE)</f>
        <v>WESTPARK ELEMENTARY SCHOOL</v>
      </c>
      <c r="K1730" s="5" t="str">
        <f>VLOOKUP(I1730,Vlookups!A:D,3,FALSE)</f>
        <v>WESTPARK K8</v>
      </c>
      <c r="L1730" s="5" t="str">
        <f t="shared" si="573"/>
        <v>21</v>
      </c>
      <c r="M1730" s="5" t="str">
        <f t="shared" si="574"/>
        <v>859</v>
      </c>
      <c r="N1730" s="5" t="str">
        <f>VLOOKUP(M1730,Vlookups!G:I,2,FALSE)</f>
        <v>PROFESSIONAL DEVELOPMENT</v>
      </c>
      <c r="O1730" s="5" t="str">
        <f>VLOOKUP(M1730,Vlookups!G:I,3,FALSE)</f>
        <v>DSASS</v>
      </c>
      <c r="P1730" s="6">
        <f t="shared" si="575"/>
        <v>1414.94</v>
      </c>
      <c r="Q1730" s="6">
        <f t="shared" si="576"/>
        <v>780</v>
      </c>
      <c r="R1730" s="6">
        <f t="shared" si="577"/>
        <v>634.94000000000005</v>
      </c>
      <c r="S1730" s="6">
        <f t="shared" si="578"/>
        <v>0</v>
      </c>
      <c r="T1730" s="6">
        <f t="shared" si="579"/>
        <v>-1414.94</v>
      </c>
      <c r="U1730" t="s">
        <v>1775</v>
      </c>
      <c r="V1730" t="s">
        <v>56</v>
      </c>
      <c r="W1730" s="2">
        <v>1414.94</v>
      </c>
      <c r="X1730" s="2">
        <v>780</v>
      </c>
      <c r="Y1730" s="2">
        <v>634.94000000000005</v>
      </c>
      <c r="Z1730" s="2">
        <v>0</v>
      </c>
      <c r="AA1730" s="2">
        <v>0</v>
      </c>
      <c r="AB1730" s="3">
        <v>-1414.94</v>
      </c>
    </row>
    <row r="1731" spans="1:28">
      <c r="A1731" s="5" t="str">
        <f t="shared" si="566"/>
        <v>420</v>
      </c>
      <c r="B1731" s="5" t="str">
        <f>VLOOKUP(A1731,Vlookups!O:P,2,FALSE)</f>
        <v>LOCAL</v>
      </c>
      <c r="C1731" s="5" t="str">
        <f t="shared" si="567"/>
        <v>E</v>
      </c>
      <c r="D1731" s="5" t="str">
        <f t="shared" si="568"/>
        <v>13</v>
      </c>
      <c r="E1731" s="5" t="str">
        <f t="shared" si="569"/>
        <v>64--</v>
      </c>
      <c r="F1731" s="5" t="str">
        <f>VLOOKUP(E1731,Vlookups!K:M,3,FALSE)</f>
        <v>Op Exp</v>
      </c>
      <c r="G1731" s="5" t="str">
        <f t="shared" si="570"/>
        <v>6411</v>
      </c>
      <c r="H1731" s="5" t="str">
        <f t="shared" si="571"/>
        <v>EMPLOYEE TRAVEL</v>
      </c>
      <c r="I1731" s="5" t="str">
        <f t="shared" si="572"/>
        <v>016</v>
      </c>
      <c r="J1731" s="5" t="str">
        <f>VLOOKUP(I1731,Vlookups!A:D,2,FALSE)</f>
        <v>WESTPARK ELEMENTARY SCHOOL</v>
      </c>
      <c r="K1731" s="5" t="str">
        <f>VLOOKUP(I1731,Vlookups!A:D,3,FALSE)</f>
        <v>WESTPARK K8</v>
      </c>
      <c r="L1731" s="5" t="str">
        <f t="shared" si="573"/>
        <v>23</v>
      </c>
      <c r="M1731" s="5" t="str">
        <f t="shared" si="574"/>
        <v>850</v>
      </c>
      <c r="N1731" s="5" t="str">
        <f>VLOOKUP(M1731,Vlookups!G:I,2,FALSE)</f>
        <v>DEPUTY SUPT ACADEMICS/STU SERV</v>
      </c>
      <c r="O1731" s="5" t="str">
        <f>VLOOKUP(M1731,Vlookups!G:I,3,FALSE)</f>
        <v>DSASS</v>
      </c>
      <c r="P1731" s="6">
        <f t="shared" si="575"/>
        <v>0</v>
      </c>
      <c r="Q1731" s="6">
        <f t="shared" si="576"/>
        <v>0</v>
      </c>
      <c r="R1731" s="6">
        <f t="shared" si="577"/>
        <v>0</v>
      </c>
      <c r="S1731" s="6">
        <f t="shared" si="578"/>
        <v>100</v>
      </c>
      <c r="T1731" s="6">
        <f t="shared" si="579"/>
        <v>100</v>
      </c>
      <c r="U1731" t="s">
        <v>1776</v>
      </c>
      <c r="V1731" t="s">
        <v>56</v>
      </c>
      <c r="W1731" s="2">
        <v>0</v>
      </c>
      <c r="X1731" s="2">
        <v>0</v>
      </c>
      <c r="Y1731" s="2">
        <v>0</v>
      </c>
      <c r="Z1731" s="2">
        <v>0</v>
      </c>
      <c r="AA1731" s="2">
        <v>100</v>
      </c>
      <c r="AB1731" s="2">
        <v>100</v>
      </c>
    </row>
    <row r="1732" spans="1:28">
      <c r="A1732" s="5" t="str">
        <f t="shared" si="566"/>
        <v>420</v>
      </c>
      <c r="B1732" s="5" t="str">
        <f>VLOOKUP(A1732,Vlookups!O:P,2,FALSE)</f>
        <v>LOCAL</v>
      </c>
      <c r="C1732" s="5" t="str">
        <f t="shared" si="567"/>
        <v>E</v>
      </c>
      <c r="D1732" s="5" t="str">
        <f t="shared" si="568"/>
        <v>13</v>
      </c>
      <c r="E1732" s="5" t="str">
        <f t="shared" si="569"/>
        <v>64--</v>
      </c>
      <c r="F1732" s="5" t="str">
        <f>VLOOKUP(E1732,Vlookups!K:M,3,FALSE)</f>
        <v>Op Exp</v>
      </c>
      <c r="G1732" s="5" t="str">
        <f t="shared" si="570"/>
        <v>6411</v>
      </c>
      <c r="H1732" s="5" t="str">
        <f t="shared" si="571"/>
        <v>EMPLOYEE TRAVEL</v>
      </c>
      <c r="I1732" s="5" t="str">
        <f t="shared" si="572"/>
        <v>016</v>
      </c>
      <c r="J1732" s="5" t="str">
        <f>VLOOKUP(I1732,Vlookups!A:D,2,FALSE)</f>
        <v>WESTPARK ELEMENTARY SCHOOL</v>
      </c>
      <c r="K1732" s="5" t="str">
        <f>VLOOKUP(I1732,Vlookups!A:D,3,FALSE)</f>
        <v>WESTPARK K8</v>
      </c>
      <c r="L1732" s="5" t="str">
        <f t="shared" si="573"/>
        <v>25</v>
      </c>
      <c r="M1732" s="5" t="str">
        <f t="shared" si="574"/>
        <v>850</v>
      </c>
      <c r="N1732" s="5" t="str">
        <f>VLOOKUP(M1732,Vlookups!G:I,2,FALSE)</f>
        <v>DEPUTY SUPT ACADEMICS/STU SERV</v>
      </c>
      <c r="O1732" s="5" t="str">
        <f>VLOOKUP(M1732,Vlookups!G:I,3,FALSE)</f>
        <v>DSASS</v>
      </c>
      <c r="P1732" s="6">
        <f t="shared" si="575"/>
        <v>0</v>
      </c>
      <c r="Q1732" s="6">
        <f t="shared" si="576"/>
        <v>0</v>
      </c>
      <c r="R1732" s="6">
        <f t="shared" si="577"/>
        <v>0</v>
      </c>
      <c r="S1732" s="6">
        <f t="shared" si="578"/>
        <v>300</v>
      </c>
      <c r="T1732" s="6">
        <f t="shared" si="579"/>
        <v>300</v>
      </c>
      <c r="U1732" t="s">
        <v>1777</v>
      </c>
      <c r="V1732" t="s">
        <v>56</v>
      </c>
      <c r="W1732" s="2">
        <v>0</v>
      </c>
      <c r="X1732" s="2">
        <v>0</v>
      </c>
      <c r="Y1732" s="2">
        <v>0</v>
      </c>
      <c r="Z1732" s="2">
        <v>0</v>
      </c>
      <c r="AA1732" s="2">
        <v>300</v>
      </c>
      <c r="AB1732" s="2">
        <v>300</v>
      </c>
    </row>
    <row r="1733" spans="1:28">
      <c r="A1733" s="5" t="str">
        <f t="shared" si="566"/>
        <v>420</v>
      </c>
      <c r="B1733" s="5" t="str">
        <f>VLOOKUP(A1733,Vlookups!O:P,2,FALSE)</f>
        <v>LOCAL</v>
      </c>
      <c r="C1733" s="5" t="str">
        <f t="shared" si="567"/>
        <v>E</v>
      </c>
      <c r="D1733" s="5" t="str">
        <f t="shared" si="568"/>
        <v>13</v>
      </c>
      <c r="E1733" s="5" t="str">
        <f t="shared" si="569"/>
        <v>64--</v>
      </c>
      <c r="F1733" s="5" t="str">
        <f>VLOOKUP(E1733,Vlookups!K:M,3,FALSE)</f>
        <v>Op Exp</v>
      </c>
      <c r="G1733" s="5" t="str">
        <f t="shared" si="570"/>
        <v>6411</v>
      </c>
      <c r="H1733" s="5" t="str">
        <f t="shared" si="571"/>
        <v>EMPLOYEE TRAVEL</v>
      </c>
      <c r="I1733" s="5" t="str">
        <f t="shared" si="572"/>
        <v>016</v>
      </c>
      <c r="J1733" s="5" t="str">
        <f>VLOOKUP(I1733,Vlookups!A:D,2,FALSE)</f>
        <v>WESTPARK ELEMENTARY SCHOOL</v>
      </c>
      <c r="K1733" s="5" t="str">
        <f>VLOOKUP(I1733,Vlookups!A:D,3,FALSE)</f>
        <v>WESTPARK K8</v>
      </c>
      <c r="L1733" s="5" t="str">
        <f t="shared" si="573"/>
        <v>99</v>
      </c>
      <c r="M1733" s="5" t="str">
        <f t="shared" si="574"/>
        <v>850</v>
      </c>
      <c r="N1733" s="5" t="str">
        <f>VLOOKUP(M1733,Vlookups!G:I,2,FALSE)</f>
        <v>DEPUTY SUPT ACADEMICS/STU SERV</v>
      </c>
      <c r="O1733" s="5" t="str">
        <f>VLOOKUP(M1733,Vlookups!G:I,3,FALSE)</f>
        <v>DSASS</v>
      </c>
      <c r="P1733" s="6">
        <f t="shared" si="575"/>
        <v>208</v>
      </c>
      <c r="Q1733" s="6">
        <f t="shared" si="576"/>
        <v>0</v>
      </c>
      <c r="R1733" s="6">
        <f t="shared" si="577"/>
        <v>377.32</v>
      </c>
      <c r="S1733" s="6">
        <f t="shared" si="578"/>
        <v>0</v>
      </c>
      <c r="T1733" s="6">
        <f t="shared" si="579"/>
        <v>-208</v>
      </c>
      <c r="U1733" t="s">
        <v>1778</v>
      </c>
      <c r="V1733" t="s">
        <v>56</v>
      </c>
      <c r="W1733" s="2">
        <v>208</v>
      </c>
      <c r="X1733" s="2">
        <v>0</v>
      </c>
      <c r="Y1733" s="2">
        <v>377.32</v>
      </c>
      <c r="Z1733" s="3">
        <v>-169.32</v>
      </c>
      <c r="AA1733" s="2">
        <v>0</v>
      </c>
      <c r="AB1733" s="3">
        <v>-208</v>
      </c>
    </row>
    <row r="1734" spans="1:28">
      <c r="A1734" s="5" t="str">
        <f t="shared" si="566"/>
        <v>420</v>
      </c>
      <c r="B1734" s="5" t="str">
        <f>VLOOKUP(A1734,Vlookups!O:P,2,FALSE)</f>
        <v>LOCAL</v>
      </c>
      <c r="C1734" s="5" t="str">
        <f t="shared" si="567"/>
        <v>E</v>
      </c>
      <c r="D1734" s="5" t="str">
        <f t="shared" si="568"/>
        <v>13</v>
      </c>
      <c r="E1734" s="5" t="str">
        <f t="shared" si="569"/>
        <v>64--</v>
      </c>
      <c r="F1734" s="5" t="str">
        <f>VLOOKUP(E1734,Vlookups!K:M,3,FALSE)</f>
        <v>Op Exp</v>
      </c>
      <c r="G1734" s="5" t="str">
        <f t="shared" si="570"/>
        <v>6411</v>
      </c>
      <c r="H1734" s="5" t="str">
        <f t="shared" si="571"/>
        <v>EMPLOYEE TRAVEL</v>
      </c>
      <c r="I1734" s="5" t="str">
        <f t="shared" si="572"/>
        <v>017</v>
      </c>
      <c r="J1734" s="5" t="str">
        <f>VLOOKUP(I1734,Vlookups!A:D,2,FALSE)</f>
        <v>WESTPARK MIDDLE SCHOOL</v>
      </c>
      <c r="K1734" s="5" t="str">
        <f>VLOOKUP(I1734,Vlookups!A:D,3,FALSE)</f>
        <v>WESTPARK K8</v>
      </c>
      <c r="L1734" s="5" t="str">
        <f t="shared" si="573"/>
        <v>23</v>
      </c>
      <c r="M1734" s="5" t="str">
        <f t="shared" si="574"/>
        <v>850</v>
      </c>
      <c r="N1734" s="5" t="str">
        <f>VLOOKUP(M1734,Vlookups!G:I,2,FALSE)</f>
        <v>DEPUTY SUPT ACADEMICS/STU SERV</v>
      </c>
      <c r="O1734" s="5" t="str">
        <f>VLOOKUP(M1734,Vlookups!G:I,3,FALSE)</f>
        <v>DSASS</v>
      </c>
      <c r="P1734" s="6">
        <f t="shared" si="575"/>
        <v>0</v>
      </c>
      <c r="Q1734" s="6">
        <f t="shared" si="576"/>
        <v>0</v>
      </c>
      <c r="R1734" s="6">
        <f t="shared" si="577"/>
        <v>0</v>
      </c>
      <c r="S1734" s="6">
        <f t="shared" si="578"/>
        <v>100</v>
      </c>
      <c r="T1734" s="6">
        <f t="shared" si="579"/>
        <v>100</v>
      </c>
      <c r="U1734" t="s">
        <v>1779</v>
      </c>
      <c r="V1734" t="s">
        <v>56</v>
      </c>
      <c r="W1734" s="2">
        <v>0</v>
      </c>
      <c r="X1734" s="2">
        <v>0</v>
      </c>
      <c r="Y1734" s="2">
        <v>0</v>
      </c>
      <c r="Z1734" s="2">
        <v>0</v>
      </c>
      <c r="AA1734" s="2">
        <v>100</v>
      </c>
      <c r="AB1734" s="2">
        <v>100</v>
      </c>
    </row>
    <row r="1735" spans="1:28">
      <c r="A1735" s="5" t="str">
        <f t="shared" si="566"/>
        <v>420</v>
      </c>
      <c r="B1735" s="5" t="str">
        <f>VLOOKUP(A1735,Vlookups!O:P,2,FALSE)</f>
        <v>LOCAL</v>
      </c>
      <c r="C1735" s="5" t="str">
        <f t="shared" si="567"/>
        <v>E</v>
      </c>
      <c r="D1735" s="5" t="str">
        <f t="shared" si="568"/>
        <v>13</v>
      </c>
      <c r="E1735" s="5" t="str">
        <f t="shared" si="569"/>
        <v>64--</v>
      </c>
      <c r="F1735" s="5" t="str">
        <f>VLOOKUP(E1735,Vlookups!K:M,3,FALSE)</f>
        <v>Op Exp</v>
      </c>
      <c r="G1735" s="5" t="str">
        <f t="shared" si="570"/>
        <v>6411</v>
      </c>
      <c r="H1735" s="5" t="str">
        <f t="shared" si="571"/>
        <v>EMPLOYEE TRAVEL</v>
      </c>
      <c r="I1735" s="5" t="str">
        <f t="shared" si="572"/>
        <v>018</v>
      </c>
      <c r="J1735" s="5" t="str">
        <f>VLOOKUP(I1735,Vlookups!A:D,2,FALSE)</f>
        <v>KATY/WEST PARK HS</v>
      </c>
      <c r="K1735" s="5" t="str">
        <f>VLOOKUP(I1735,Vlookups!A:D,3,FALSE)</f>
        <v>KATY WESTPARK HS</v>
      </c>
      <c r="L1735" s="5" t="str">
        <f t="shared" si="573"/>
        <v>22</v>
      </c>
      <c r="M1735" s="5" t="str">
        <f t="shared" si="574"/>
        <v>850</v>
      </c>
      <c r="N1735" s="5" t="str">
        <f>VLOOKUP(M1735,Vlookups!G:I,2,FALSE)</f>
        <v>DEPUTY SUPT ACADEMICS/STU SERV</v>
      </c>
      <c r="O1735" s="5" t="str">
        <f>VLOOKUP(M1735,Vlookups!G:I,3,FALSE)</f>
        <v>DSASS</v>
      </c>
      <c r="P1735" s="6">
        <f t="shared" si="575"/>
        <v>1869.59</v>
      </c>
      <c r="Q1735" s="6">
        <f t="shared" si="576"/>
        <v>1647.3</v>
      </c>
      <c r="R1735" s="6">
        <f t="shared" si="577"/>
        <v>0</v>
      </c>
      <c r="S1735" s="6">
        <f t="shared" si="578"/>
        <v>12500</v>
      </c>
      <c r="T1735" s="6">
        <f t="shared" si="579"/>
        <v>10630.41</v>
      </c>
      <c r="U1735" t="s">
        <v>1780</v>
      </c>
      <c r="V1735" t="s">
        <v>56</v>
      </c>
      <c r="W1735" s="2">
        <v>1869.59</v>
      </c>
      <c r="X1735" s="2">
        <v>1647.3</v>
      </c>
      <c r="Y1735" s="2">
        <v>0</v>
      </c>
      <c r="Z1735" s="2">
        <v>222.29</v>
      </c>
      <c r="AA1735" s="2">
        <v>12500</v>
      </c>
      <c r="AB1735" s="2">
        <v>10630.41</v>
      </c>
    </row>
    <row r="1736" spans="1:28">
      <c r="A1736" s="5" t="str">
        <f t="shared" si="566"/>
        <v>420</v>
      </c>
      <c r="B1736" s="5" t="str">
        <f>VLOOKUP(A1736,Vlookups!O:P,2,FALSE)</f>
        <v>LOCAL</v>
      </c>
      <c r="C1736" s="5" t="str">
        <f t="shared" si="567"/>
        <v>E</v>
      </c>
      <c r="D1736" s="5" t="str">
        <f t="shared" si="568"/>
        <v>13</v>
      </c>
      <c r="E1736" s="5" t="str">
        <f t="shared" si="569"/>
        <v>64--</v>
      </c>
      <c r="F1736" s="5" t="str">
        <f>VLOOKUP(E1736,Vlookups!K:M,3,FALSE)</f>
        <v>Op Exp</v>
      </c>
      <c r="G1736" s="5" t="str">
        <f t="shared" si="570"/>
        <v>6411</v>
      </c>
      <c r="H1736" s="5" t="str">
        <f t="shared" si="571"/>
        <v>EMPLOYEE TRAVEL</v>
      </c>
      <c r="I1736" s="5" t="str">
        <f t="shared" si="572"/>
        <v>018</v>
      </c>
      <c r="J1736" s="5" t="str">
        <f>VLOOKUP(I1736,Vlookups!A:D,2,FALSE)</f>
        <v>KATY/WEST PARK HS</v>
      </c>
      <c r="K1736" s="5" t="str">
        <f>VLOOKUP(I1736,Vlookups!A:D,3,FALSE)</f>
        <v>KATY WESTPARK HS</v>
      </c>
      <c r="L1736" s="5" t="str">
        <f t="shared" si="573"/>
        <v>23</v>
      </c>
      <c r="M1736" s="5" t="str">
        <f t="shared" si="574"/>
        <v>850</v>
      </c>
      <c r="N1736" s="5" t="str">
        <f>VLOOKUP(M1736,Vlookups!G:I,2,FALSE)</f>
        <v>DEPUTY SUPT ACADEMICS/STU SERV</v>
      </c>
      <c r="O1736" s="5" t="str">
        <f>VLOOKUP(M1736,Vlookups!G:I,3,FALSE)</f>
        <v>DSASS</v>
      </c>
      <c r="P1736" s="6">
        <f t="shared" si="575"/>
        <v>0</v>
      </c>
      <c r="Q1736" s="6">
        <f t="shared" si="576"/>
        <v>0</v>
      </c>
      <c r="R1736" s="6">
        <f t="shared" si="577"/>
        <v>0</v>
      </c>
      <c r="S1736" s="6">
        <f t="shared" si="578"/>
        <v>100</v>
      </c>
      <c r="T1736" s="6">
        <f t="shared" si="579"/>
        <v>100</v>
      </c>
      <c r="U1736" t="s">
        <v>1781</v>
      </c>
      <c r="V1736" t="s">
        <v>56</v>
      </c>
      <c r="W1736" s="2">
        <v>0</v>
      </c>
      <c r="X1736" s="2">
        <v>0</v>
      </c>
      <c r="Y1736" s="2">
        <v>0</v>
      </c>
      <c r="Z1736" s="2">
        <v>0</v>
      </c>
      <c r="AA1736" s="2">
        <v>100</v>
      </c>
      <c r="AB1736" s="2">
        <v>100</v>
      </c>
    </row>
    <row r="1737" spans="1:28">
      <c r="A1737" s="5" t="str">
        <f t="shared" si="566"/>
        <v>420</v>
      </c>
      <c r="B1737" s="5" t="str">
        <f>VLOOKUP(A1737,Vlookups!O:P,2,FALSE)</f>
        <v>LOCAL</v>
      </c>
      <c r="C1737" s="5" t="str">
        <f t="shared" si="567"/>
        <v>E</v>
      </c>
      <c r="D1737" s="5" t="str">
        <f t="shared" si="568"/>
        <v>13</v>
      </c>
      <c r="E1737" s="5" t="str">
        <f t="shared" si="569"/>
        <v>64--</v>
      </c>
      <c r="F1737" s="5" t="str">
        <f>VLOOKUP(E1737,Vlookups!K:M,3,FALSE)</f>
        <v>Op Exp</v>
      </c>
      <c r="G1737" s="5" t="str">
        <f t="shared" si="570"/>
        <v>6411</v>
      </c>
      <c r="H1737" s="5" t="str">
        <f t="shared" si="571"/>
        <v>EMPLOYEE TRAVEL</v>
      </c>
      <c r="I1737" s="5" t="str">
        <f t="shared" si="572"/>
        <v>018</v>
      </c>
      <c r="J1737" s="5" t="str">
        <f>VLOOKUP(I1737,Vlookups!A:D,2,FALSE)</f>
        <v>KATY/WEST PARK HS</v>
      </c>
      <c r="K1737" s="5" t="str">
        <f>VLOOKUP(I1737,Vlookups!A:D,3,FALSE)</f>
        <v>KATY WESTPARK HS</v>
      </c>
      <c r="L1737" s="5" t="str">
        <f t="shared" si="573"/>
        <v>38</v>
      </c>
      <c r="M1737" s="5" t="str">
        <f t="shared" si="574"/>
        <v>860</v>
      </c>
      <c r="N1737" s="5" t="str">
        <f>VLOOKUP(M1737,Vlookups!G:I,2,FALSE)</f>
        <v>JROTC</v>
      </c>
      <c r="O1737" s="5" t="str">
        <f>VLOOKUP(M1737,Vlookups!G:I,3,FALSE)</f>
        <v>CSL</v>
      </c>
      <c r="P1737" s="6">
        <f t="shared" si="575"/>
        <v>0</v>
      </c>
      <c r="Q1737" s="6">
        <f t="shared" si="576"/>
        <v>0</v>
      </c>
      <c r="R1737" s="6">
        <f t="shared" si="577"/>
        <v>28.07</v>
      </c>
      <c r="S1737" s="6">
        <f t="shared" si="578"/>
        <v>900</v>
      </c>
      <c r="T1737" s="6">
        <f t="shared" si="579"/>
        <v>900</v>
      </c>
      <c r="U1737" t="s">
        <v>1782</v>
      </c>
      <c r="V1737" t="s">
        <v>56</v>
      </c>
      <c r="W1737" s="2">
        <v>0</v>
      </c>
      <c r="X1737" s="2">
        <v>0</v>
      </c>
      <c r="Y1737" s="2">
        <v>28.07</v>
      </c>
      <c r="Z1737" s="3">
        <v>-28.07</v>
      </c>
      <c r="AA1737" s="2">
        <v>900</v>
      </c>
      <c r="AB1737" s="2">
        <v>900</v>
      </c>
    </row>
    <row r="1738" spans="1:28">
      <c r="A1738" s="5" t="str">
        <f t="shared" si="566"/>
        <v>420</v>
      </c>
      <c r="B1738" s="5" t="str">
        <f>VLOOKUP(A1738,Vlookups!O:P,2,FALSE)</f>
        <v>LOCAL</v>
      </c>
      <c r="C1738" s="5" t="str">
        <f t="shared" si="567"/>
        <v>E</v>
      </c>
      <c r="D1738" s="5" t="str">
        <f t="shared" si="568"/>
        <v>13</v>
      </c>
      <c r="E1738" s="5" t="str">
        <f t="shared" si="569"/>
        <v>64--</v>
      </c>
      <c r="F1738" s="5" t="str">
        <f>VLOOKUP(E1738,Vlookups!K:M,3,FALSE)</f>
        <v>Op Exp</v>
      </c>
      <c r="G1738" s="5" t="str">
        <f t="shared" si="570"/>
        <v>6411</v>
      </c>
      <c r="H1738" s="5" t="str">
        <f t="shared" si="571"/>
        <v>EMPLOYEE TRAVEL</v>
      </c>
      <c r="I1738" s="5" t="str">
        <f t="shared" si="572"/>
        <v>018</v>
      </c>
      <c r="J1738" s="5" t="str">
        <f>VLOOKUP(I1738,Vlookups!A:D,2,FALSE)</f>
        <v>KATY/WEST PARK HS</v>
      </c>
      <c r="K1738" s="5" t="str">
        <f>VLOOKUP(I1738,Vlookups!A:D,3,FALSE)</f>
        <v>KATY WESTPARK HS</v>
      </c>
      <c r="L1738" s="5" t="str">
        <f t="shared" si="573"/>
        <v>99</v>
      </c>
      <c r="M1738" s="5" t="str">
        <f t="shared" si="574"/>
        <v>850</v>
      </c>
      <c r="N1738" s="5" t="str">
        <f>VLOOKUP(M1738,Vlookups!G:I,2,FALSE)</f>
        <v>DEPUTY SUPT ACADEMICS/STU SERV</v>
      </c>
      <c r="O1738" s="5" t="str">
        <f>VLOOKUP(M1738,Vlookups!G:I,3,FALSE)</f>
        <v>DSASS</v>
      </c>
      <c r="P1738" s="6">
        <f t="shared" si="575"/>
        <v>173.43</v>
      </c>
      <c r="Q1738" s="6">
        <f t="shared" si="576"/>
        <v>87.28</v>
      </c>
      <c r="R1738" s="6">
        <f t="shared" si="577"/>
        <v>86.15</v>
      </c>
      <c r="S1738" s="6">
        <f t="shared" si="578"/>
        <v>0</v>
      </c>
      <c r="T1738" s="6">
        <f t="shared" si="579"/>
        <v>-173.43</v>
      </c>
      <c r="U1738" t="s">
        <v>1783</v>
      </c>
      <c r="V1738" t="s">
        <v>56</v>
      </c>
      <c r="W1738" s="2">
        <v>173.43</v>
      </c>
      <c r="X1738" s="2">
        <v>87.28</v>
      </c>
      <c r="Y1738" s="2">
        <v>86.15</v>
      </c>
      <c r="Z1738" s="2">
        <v>0</v>
      </c>
      <c r="AA1738" s="2">
        <v>0</v>
      </c>
      <c r="AB1738" s="3">
        <v>-173.43</v>
      </c>
    </row>
    <row r="1739" spans="1:28">
      <c r="A1739" s="5" t="str">
        <f t="shared" si="566"/>
        <v>420</v>
      </c>
      <c r="B1739" s="5" t="str">
        <f>VLOOKUP(A1739,Vlookups!O:P,2,FALSE)</f>
        <v>LOCAL</v>
      </c>
      <c r="C1739" s="5" t="str">
        <f t="shared" si="567"/>
        <v>E</v>
      </c>
      <c r="D1739" s="5" t="str">
        <f t="shared" si="568"/>
        <v>13</v>
      </c>
      <c r="E1739" s="5" t="str">
        <f t="shared" si="569"/>
        <v>64--</v>
      </c>
      <c r="F1739" s="5" t="str">
        <f>VLOOKUP(E1739,Vlookups!K:M,3,FALSE)</f>
        <v>Op Exp</v>
      </c>
      <c r="G1739" s="5" t="str">
        <f t="shared" si="570"/>
        <v>6411</v>
      </c>
      <c r="H1739" s="5" t="str">
        <f t="shared" si="571"/>
        <v>EMPLOYEE TRAVEL</v>
      </c>
      <c r="I1739" s="5" t="str">
        <f t="shared" si="572"/>
        <v>018</v>
      </c>
      <c r="J1739" s="5" t="str">
        <f>VLOOKUP(I1739,Vlookups!A:D,2,FALSE)</f>
        <v>KATY/WEST PARK HS</v>
      </c>
      <c r="K1739" s="5" t="str">
        <f>VLOOKUP(I1739,Vlookups!A:D,3,FALSE)</f>
        <v>KATY WESTPARK HS</v>
      </c>
      <c r="L1739" s="5" t="str">
        <f t="shared" si="573"/>
        <v>99</v>
      </c>
      <c r="M1739" s="5" t="str">
        <f t="shared" si="574"/>
        <v>858</v>
      </c>
      <c r="N1739" s="5" t="str">
        <f>VLOOKUP(M1739,Vlookups!G:I,2,FALSE)</f>
        <v>FINE ARTS</v>
      </c>
      <c r="O1739" s="5" t="str">
        <f>VLOOKUP(M1739,Vlookups!G:I,3,FALSE)</f>
        <v>DSASS</v>
      </c>
      <c r="P1739" s="6">
        <f t="shared" si="575"/>
        <v>497.65</v>
      </c>
      <c r="Q1739" s="6">
        <f t="shared" si="576"/>
        <v>889.19</v>
      </c>
      <c r="R1739" s="6">
        <f t="shared" si="577"/>
        <v>53.06</v>
      </c>
      <c r="S1739" s="6">
        <f t="shared" si="578"/>
        <v>0</v>
      </c>
      <c r="T1739" s="6">
        <f t="shared" si="579"/>
        <v>-497.65</v>
      </c>
      <c r="U1739" t="s">
        <v>1784</v>
      </c>
      <c r="V1739" t="s">
        <v>56</v>
      </c>
      <c r="W1739" s="2">
        <v>497.65</v>
      </c>
      <c r="X1739" s="2">
        <v>889.19</v>
      </c>
      <c r="Y1739" s="2">
        <v>53.06</v>
      </c>
      <c r="Z1739" s="3">
        <v>-444.6</v>
      </c>
      <c r="AA1739" s="2">
        <v>0</v>
      </c>
      <c r="AB1739" s="3">
        <v>-497.65</v>
      </c>
    </row>
    <row r="1740" spans="1:28">
      <c r="A1740" s="5" t="str">
        <f t="shared" si="566"/>
        <v>420</v>
      </c>
      <c r="B1740" s="5" t="str">
        <f>VLOOKUP(A1740,Vlookups!O:P,2,FALSE)</f>
        <v>LOCAL</v>
      </c>
      <c r="C1740" s="5" t="str">
        <f t="shared" si="567"/>
        <v>E</v>
      </c>
      <c r="D1740" s="5" t="str">
        <f t="shared" si="568"/>
        <v>13</v>
      </c>
      <c r="E1740" s="5" t="str">
        <f t="shared" si="569"/>
        <v>64--</v>
      </c>
      <c r="F1740" s="5" t="str">
        <f>VLOOKUP(E1740,Vlookups!K:M,3,FALSE)</f>
        <v>Op Exp</v>
      </c>
      <c r="G1740" s="5" t="str">
        <f t="shared" si="570"/>
        <v>6411</v>
      </c>
      <c r="H1740" s="5" t="str">
        <f t="shared" si="571"/>
        <v>EMPLOYEE TRAVEL</v>
      </c>
      <c r="I1740" s="5" t="str">
        <f t="shared" si="572"/>
        <v>018</v>
      </c>
      <c r="J1740" s="5" t="str">
        <f>VLOOKUP(I1740,Vlookups!A:D,2,FALSE)</f>
        <v>KATY/WEST PARK HS</v>
      </c>
      <c r="K1740" s="5" t="str">
        <f>VLOOKUP(I1740,Vlookups!A:D,3,FALSE)</f>
        <v>KATY WESTPARK HS</v>
      </c>
      <c r="L1740" s="5" t="str">
        <f t="shared" si="573"/>
        <v>99</v>
      </c>
      <c r="M1740" s="5" t="str">
        <f t="shared" si="574"/>
        <v>875</v>
      </c>
      <c r="N1740" s="5" t="str">
        <f>VLOOKUP(M1740,Vlookups!G:I,2,FALSE)</f>
        <v>STUDENT LEADERSHIP DEVELOPMENT</v>
      </c>
      <c r="O1740" s="5" t="str">
        <f>VLOOKUP(M1740,Vlookups!G:I,3,FALSE)</f>
        <v>CSL</v>
      </c>
      <c r="P1740" s="6">
        <f t="shared" si="575"/>
        <v>0</v>
      </c>
      <c r="Q1740" s="6">
        <f t="shared" si="576"/>
        <v>0</v>
      </c>
      <c r="R1740" s="6">
        <f t="shared" si="577"/>
        <v>660.9</v>
      </c>
      <c r="S1740" s="6">
        <f t="shared" si="578"/>
        <v>0</v>
      </c>
      <c r="T1740" s="6">
        <f t="shared" si="579"/>
        <v>0</v>
      </c>
      <c r="U1740" t="s">
        <v>1785</v>
      </c>
      <c r="V1740" t="s">
        <v>56</v>
      </c>
      <c r="W1740" s="2">
        <v>0</v>
      </c>
      <c r="X1740" s="2">
        <v>0</v>
      </c>
      <c r="Y1740" s="2">
        <v>660.9</v>
      </c>
      <c r="Z1740" s="3">
        <v>-660.9</v>
      </c>
      <c r="AA1740" s="2">
        <v>0</v>
      </c>
      <c r="AB1740" s="2">
        <v>0</v>
      </c>
    </row>
    <row r="1741" spans="1:28">
      <c r="A1741" s="5" t="str">
        <f t="shared" si="566"/>
        <v>420</v>
      </c>
      <c r="B1741" s="5" t="str">
        <f>VLOOKUP(A1741,Vlookups!O:P,2,FALSE)</f>
        <v>LOCAL</v>
      </c>
      <c r="C1741" s="5" t="str">
        <f t="shared" si="567"/>
        <v>E</v>
      </c>
      <c r="D1741" s="5" t="str">
        <f t="shared" si="568"/>
        <v>13</v>
      </c>
      <c r="E1741" s="5" t="str">
        <f t="shared" si="569"/>
        <v>64--</v>
      </c>
      <c r="F1741" s="5" t="str">
        <f>VLOOKUP(E1741,Vlookups!K:M,3,FALSE)</f>
        <v>Op Exp</v>
      </c>
      <c r="G1741" s="5" t="str">
        <f t="shared" si="570"/>
        <v>6411</v>
      </c>
      <c r="H1741" s="5" t="str">
        <f t="shared" si="571"/>
        <v>EMPLOYEE TRAVEL</v>
      </c>
      <c r="I1741" s="5" t="str">
        <f t="shared" si="572"/>
        <v>018</v>
      </c>
      <c r="J1741" s="5" t="str">
        <f>VLOOKUP(I1741,Vlookups!A:D,2,FALSE)</f>
        <v>KATY/WEST PARK HS</v>
      </c>
      <c r="K1741" s="5" t="str">
        <f>VLOOKUP(I1741,Vlookups!A:D,3,FALSE)</f>
        <v>KATY WESTPARK HS</v>
      </c>
      <c r="L1741" s="5" t="str">
        <f t="shared" si="573"/>
        <v>99</v>
      </c>
      <c r="M1741" s="5" t="str">
        <f t="shared" si="574"/>
        <v>920</v>
      </c>
      <c r="N1741" s="5" t="str">
        <f>VLOOKUP(M1741,Vlookups!G:I,2,FALSE)</f>
        <v>ATHLETICS</v>
      </c>
      <c r="O1741" s="5" t="str">
        <f>VLOOKUP(M1741,Vlookups!G:I,3,FALSE)</f>
        <v>CSL</v>
      </c>
      <c r="P1741" s="6">
        <f t="shared" si="575"/>
        <v>270.5</v>
      </c>
      <c r="Q1741" s="6">
        <f t="shared" si="576"/>
        <v>0</v>
      </c>
      <c r="R1741" s="6">
        <f t="shared" si="577"/>
        <v>270.49</v>
      </c>
      <c r="S1741" s="6">
        <f t="shared" si="578"/>
        <v>0</v>
      </c>
      <c r="T1741" s="6">
        <f t="shared" si="579"/>
        <v>-270.5</v>
      </c>
      <c r="U1741" t="s">
        <v>1786</v>
      </c>
      <c r="V1741" t="s">
        <v>56</v>
      </c>
      <c r="W1741" s="2">
        <v>270.5</v>
      </c>
      <c r="X1741" s="2">
        <v>0</v>
      </c>
      <c r="Y1741" s="2">
        <v>270.49</v>
      </c>
      <c r="Z1741" s="2">
        <v>0.01</v>
      </c>
      <c r="AA1741" s="2">
        <v>0</v>
      </c>
      <c r="AB1741" s="3">
        <v>-270.5</v>
      </c>
    </row>
    <row r="1742" spans="1:28">
      <c r="A1742" s="5" t="str">
        <f t="shared" si="566"/>
        <v>420</v>
      </c>
      <c r="B1742" s="5" t="str">
        <f>VLOOKUP(A1742,Vlookups!O:P,2,FALSE)</f>
        <v>LOCAL</v>
      </c>
      <c r="C1742" s="5" t="str">
        <f t="shared" si="567"/>
        <v>E</v>
      </c>
      <c r="D1742" s="5" t="str">
        <f t="shared" si="568"/>
        <v>13</v>
      </c>
      <c r="E1742" s="5" t="str">
        <f t="shared" si="569"/>
        <v>64--</v>
      </c>
      <c r="F1742" s="5" t="str">
        <f>VLOOKUP(E1742,Vlookups!K:M,3,FALSE)</f>
        <v>Op Exp</v>
      </c>
      <c r="G1742" s="5" t="str">
        <f t="shared" si="570"/>
        <v>6411</v>
      </c>
      <c r="H1742" s="5" t="str">
        <f t="shared" si="571"/>
        <v>EMPLOYEE TRAVEL</v>
      </c>
      <c r="I1742" s="5" t="str">
        <f t="shared" si="572"/>
        <v>019</v>
      </c>
      <c r="J1742" s="5" t="str">
        <f>VLOOKUP(I1742,Vlookups!A:D,2,FALSE)</f>
        <v>LANCASTER ELEMENTARY</v>
      </c>
      <c r="K1742" s="5" t="str">
        <f>VLOOKUP(I1742,Vlookups!A:D,3,FALSE)</f>
        <v>LANCASTER K8</v>
      </c>
      <c r="L1742" s="5" t="str">
        <f t="shared" si="573"/>
        <v>11</v>
      </c>
      <c r="M1742" s="5" t="str">
        <f t="shared" si="574"/>
        <v>859</v>
      </c>
      <c r="N1742" s="5" t="str">
        <f>VLOOKUP(M1742,Vlookups!G:I,2,FALSE)</f>
        <v>PROFESSIONAL DEVELOPMENT</v>
      </c>
      <c r="O1742" s="5" t="str">
        <f>VLOOKUP(M1742,Vlookups!G:I,3,FALSE)</f>
        <v>DSASS</v>
      </c>
      <c r="P1742" s="6">
        <f t="shared" si="575"/>
        <v>150</v>
      </c>
      <c r="Q1742" s="6">
        <f t="shared" si="576"/>
        <v>0</v>
      </c>
      <c r="R1742" s="6">
        <f t="shared" si="577"/>
        <v>150</v>
      </c>
      <c r="S1742" s="6">
        <f t="shared" si="578"/>
        <v>0</v>
      </c>
      <c r="T1742" s="6">
        <f t="shared" si="579"/>
        <v>-150</v>
      </c>
      <c r="U1742" t="s">
        <v>1787</v>
      </c>
      <c r="V1742" t="s">
        <v>56</v>
      </c>
      <c r="W1742" s="2">
        <v>150</v>
      </c>
      <c r="X1742" s="2">
        <v>0</v>
      </c>
      <c r="Y1742" s="2">
        <v>150</v>
      </c>
      <c r="Z1742" s="2">
        <v>0</v>
      </c>
      <c r="AA1742" s="2">
        <v>0</v>
      </c>
      <c r="AB1742" s="3">
        <v>-150</v>
      </c>
    </row>
    <row r="1743" spans="1:28">
      <c r="A1743" s="5" t="str">
        <f t="shared" si="566"/>
        <v>420</v>
      </c>
      <c r="B1743" s="5" t="str">
        <f>VLOOKUP(A1743,Vlookups!O:P,2,FALSE)</f>
        <v>LOCAL</v>
      </c>
      <c r="C1743" s="5" t="str">
        <f t="shared" si="567"/>
        <v>E</v>
      </c>
      <c r="D1743" s="5" t="str">
        <f t="shared" si="568"/>
        <v>13</v>
      </c>
      <c r="E1743" s="5" t="str">
        <f t="shared" si="569"/>
        <v>64--</v>
      </c>
      <c r="F1743" s="5" t="str">
        <f>VLOOKUP(E1743,Vlookups!K:M,3,FALSE)</f>
        <v>Op Exp</v>
      </c>
      <c r="G1743" s="5" t="str">
        <f t="shared" si="570"/>
        <v>6411</v>
      </c>
      <c r="H1743" s="5" t="str">
        <f t="shared" si="571"/>
        <v>EMPLOYEE TRAVEL</v>
      </c>
      <c r="I1743" s="5" t="str">
        <f t="shared" si="572"/>
        <v>019</v>
      </c>
      <c r="J1743" s="5" t="str">
        <f>VLOOKUP(I1743,Vlookups!A:D,2,FALSE)</f>
        <v>LANCASTER ELEMENTARY</v>
      </c>
      <c r="K1743" s="5" t="str">
        <f>VLOOKUP(I1743,Vlookups!A:D,3,FALSE)</f>
        <v>LANCASTER K8</v>
      </c>
      <c r="L1743" s="5" t="str">
        <f t="shared" si="573"/>
        <v>21</v>
      </c>
      <c r="M1743" s="5" t="str">
        <f t="shared" si="574"/>
        <v>859</v>
      </c>
      <c r="N1743" s="5" t="str">
        <f>VLOOKUP(M1743,Vlookups!G:I,2,FALSE)</f>
        <v>PROFESSIONAL DEVELOPMENT</v>
      </c>
      <c r="O1743" s="5" t="str">
        <f>VLOOKUP(M1743,Vlookups!G:I,3,FALSE)</f>
        <v>DSASS</v>
      </c>
      <c r="P1743" s="6">
        <f t="shared" si="575"/>
        <v>1198</v>
      </c>
      <c r="Q1743" s="6">
        <f t="shared" si="576"/>
        <v>0</v>
      </c>
      <c r="R1743" s="6">
        <f t="shared" si="577"/>
        <v>1070.3800000000001</v>
      </c>
      <c r="S1743" s="6">
        <f t="shared" si="578"/>
        <v>0</v>
      </c>
      <c r="T1743" s="6">
        <f t="shared" si="579"/>
        <v>-1198</v>
      </c>
      <c r="U1743" t="s">
        <v>1788</v>
      </c>
      <c r="V1743" t="s">
        <v>56</v>
      </c>
      <c r="W1743" s="2">
        <v>1198</v>
      </c>
      <c r="X1743" s="2">
        <v>0</v>
      </c>
      <c r="Y1743" s="2">
        <v>1070.3800000000001</v>
      </c>
      <c r="Z1743" s="2">
        <v>127.62</v>
      </c>
      <c r="AA1743" s="2">
        <v>0</v>
      </c>
      <c r="AB1743" s="3">
        <v>-1198</v>
      </c>
    </row>
    <row r="1744" spans="1:28">
      <c r="A1744" s="5" t="str">
        <f t="shared" si="566"/>
        <v>420</v>
      </c>
      <c r="B1744" s="5" t="str">
        <f>VLOOKUP(A1744,Vlookups!O:P,2,FALSE)</f>
        <v>LOCAL</v>
      </c>
      <c r="C1744" s="5" t="str">
        <f t="shared" si="567"/>
        <v>E</v>
      </c>
      <c r="D1744" s="5" t="str">
        <f t="shared" si="568"/>
        <v>13</v>
      </c>
      <c r="E1744" s="5" t="str">
        <f t="shared" si="569"/>
        <v>64--</v>
      </c>
      <c r="F1744" s="5" t="str">
        <f>VLOOKUP(E1744,Vlookups!K:M,3,FALSE)</f>
        <v>Op Exp</v>
      </c>
      <c r="G1744" s="5" t="str">
        <f t="shared" si="570"/>
        <v>6411</v>
      </c>
      <c r="H1744" s="5" t="str">
        <f t="shared" si="571"/>
        <v>EMPLOYEE TRAVEL</v>
      </c>
      <c r="I1744" s="5" t="str">
        <f t="shared" si="572"/>
        <v>019</v>
      </c>
      <c r="J1744" s="5" t="str">
        <f>VLOOKUP(I1744,Vlookups!A:D,2,FALSE)</f>
        <v>LANCASTER ELEMENTARY</v>
      </c>
      <c r="K1744" s="5" t="str">
        <f>VLOOKUP(I1744,Vlookups!A:D,3,FALSE)</f>
        <v>LANCASTER K8</v>
      </c>
      <c r="L1744" s="5" t="str">
        <f t="shared" si="573"/>
        <v>23</v>
      </c>
      <c r="M1744" s="5" t="str">
        <f t="shared" si="574"/>
        <v>850</v>
      </c>
      <c r="N1744" s="5" t="str">
        <f>VLOOKUP(M1744,Vlookups!G:I,2,FALSE)</f>
        <v>DEPUTY SUPT ACADEMICS/STU SERV</v>
      </c>
      <c r="O1744" s="5" t="str">
        <f>VLOOKUP(M1744,Vlookups!G:I,3,FALSE)</f>
        <v>DSASS</v>
      </c>
      <c r="P1744" s="6">
        <f t="shared" si="575"/>
        <v>0</v>
      </c>
      <c r="Q1744" s="6">
        <f t="shared" si="576"/>
        <v>0</v>
      </c>
      <c r="R1744" s="6">
        <f t="shared" si="577"/>
        <v>0</v>
      </c>
      <c r="S1744" s="6">
        <f t="shared" si="578"/>
        <v>100</v>
      </c>
      <c r="T1744" s="6">
        <f t="shared" si="579"/>
        <v>100</v>
      </c>
      <c r="U1744" t="s">
        <v>1789</v>
      </c>
      <c r="V1744" t="s">
        <v>56</v>
      </c>
      <c r="W1744" s="2">
        <v>0</v>
      </c>
      <c r="X1744" s="2">
        <v>0</v>
      </c>
      <c r="Y1744" s="2">
        <v>0</v>
      </c>
      <c r="Z1744" s="2">
        <v>0</v>
      </c>
      <c r="AA1744" s="2">
        <v>100</v>
      </c>
      <c r="AB1744" s="2">
        <v>100</v>
      </c>
    </row>
    <row r="1745" spans="1:28">
      <c r="A1745" s="5" t="str">
        <f t="shared" si="566"/>
        <v>420</v>
      </c>
      <c r="B1745" s="5" t="str">
        <f>VLOOKUP(A1745,Vlookups!O:P,2,FALSE)</f>
        <v>LOCAL</v>
      </c>
      <c r="C1745" s="5" t="str">
        <f t="shared" si="567"/>
        <v>E</v>
      </c>
      <c r="D1745" s="5" t="str">
        <f t="shared" si="568"/>
        <v>13</v>
      </c>
      <c r="E1745" s="5" t="str">
        <f t="shared" si="569"/>
        <v>64--</v>
      </c>
      <c r="F1745" s="5" t="str">
        <f>VLOOKUP(E1745,Vlookups!K:M,3,FALSE)</f>
        <v>Op Exp</v>
      </c>
      <c r="G1745" s="5" t="str">
        <f t="shared" si="570"/>
        <v>6411</v>
      </c>
      <c r="H1745" s="5" t="str">
        <f t="shared" si="571"/>
        <v>EMPLOYEE TRAVEL</v>
      </c>
      <c r="I1745" s="5" t="str">
        <f t="shared" si="572"/>
        <v>019</v>
      </c>
      <c r="J1745" s="5" t="str">
        <f>VLOOKUP(I1745,Vlookups!A:D,2,FALSE)</f>
        <v>LANCASTER ELEMENTARY</v>
      </c>
      <c r="K1745" s="5" t="str">
        <f>VLOOKUP(I1745,Vlookups!A:D,3,FALSE)</f>
        <v>LANCASTER K8</v>
      </c>
      <c r="L1745" s="5" t="str">
        <f t="shared" si="573"/>
        <v>25</v>
      </c>
      <c r="M1745" s="5" t="str">
        <f t="shared" si="574"/>
        <v>850</v>
      </c>
      <c r="N1745" s="5" t="str">
        <f>VLOOKUP(M1745,Vlookups!G:I,2,FALSE)</f>
        <v>DEPUTY SUPT ACADEMICS/STU SERV</v>
      </c>
      <c r="O1745" s="5" t="str">
        <f>VLOOKUP(M1745,Vlookups!G:I,3,FALSE)</f>
        <v>DSASS</v>
      </c>
      <c r="P1745" s="6">
        <f t="shared" si="575"/>
        <v>0</v>
      </c>
      <c r="Q1745" s="6">
        <f t="shared" si="576"/>
        <v>0</v>
      </c>
      <c r="R1745" s="6">
        <f t="shared" si="577"/>
        <v>0</v>
      </c>
      <c r="S1745" s="6">
        <f t="shared" si="578"/>
        <v>300</v>
      </c>
      <c r="T1745" s="6">
        <f t="shared" si="579"/>
        <v>300</v>
      </c>
      <c r="U1745" t="s">
        <v>1790</v>
      </c>
      <c r="V1745" t="s">
        <v>56</v>
      </c>
      <c r="W1745" s="2">
        <v>0</v>
      </c>
      <c r="X1745" s="2">
        <v>0</v>
      </c>
      <c r="Y1745" s="2">
        <v>0</v>
      </c>
      <c r="Z1745" s="2">
        <v>0</v>
      </c>
      <c r="AA1745" s="2">
        <v>300</v>
      </c>
      <c r="AB1745" s="2">
        <v>300</v>
      </c>
    </row>
    <row r="1746" spans="1:28">
      <c r="A1746" s="5" t="str">
        <f t="shared" si="566"/>
        <v>420</v>
      </c>
      <c r="B1746" s="5" t="str">
        <f>VLOOKUP(A1746,Vlookups!O:P,2,FALSE)</f>
        <v>LOCAL</v>
      </c>
      <c r="C1746" s="5" t="str">
        <f t="shared" si="567"/>
        <v>E</v>
      </c>
      <c r="D1746" s="5" t="str">
        <f t="shared" si="568"/>
        <v>13</v>
      </c>
      <c r="E1746" s="5" t="str">
        <f t="shared" si="569"/>
        <v>64--</v>
      </c>
      <c r="F1746" s="5" t="str">
        <f>VLOOKUP(E1746,Vlookups!K:M,3,FALSE)</f>
        <v>Op Exp</v>
      </c>
      <c r="G1746" s="5" t="str">
        <f t="shared" si="570"/>
        <v>6411</v>
      </c>
      <c r="H1746" s="5" t="str">
        <f t="shared" si="571"/>
        <v>EMPLOYEE TRAVEL</v>
      </c>
      <c r="I1746" s="5" t="str">
        <f t="shared" si="572"/>
        <v>019</v>
      </c>
      <c r="J1746" s="5" t="str">
        <f>VLOOKUP(I1746,Vlookups!A:D,2,FALSE)</f>
        <v>LANCASTER ELEMENTARY</v>
      </c>
      <c r="K1746" s="5" t="str">
        <f>VLOOKUP(I1746,Vlookups!A:D,3,FALSE)</f>
        <v>LANCASTER K8</v>
      </c>
      <c r="L1746" s="5" t="str">
        <f t="shared" si="573"/>
        <v>99</v>
      </c>
      <c r="M1746" s="5" t="str">
        <f t="shared" si="574"/>
        <v>850</v>
      </c>
      <c r="N1746" s="5" t="str">
        <f>VLOOKUP(M1746,Vlookups!G:I,2,FALSE)</f>
        <v>DEPUTY SUPT ACADEMICS/STU SERV</v>
      </c>
      <c r="O1746" s="5" t="str">
        <f>VLOOKUP(M1746,Vlookups!G:I,3,FALSE)</f>
        <v>DSASS</v>
      </c>
      <c r="P1746" s="6">
        <f t="shared" si="575"/>
        <v>424.3</v>
      </c>
      <c r="Q1746" s="6">
        <f t="shared" si="576"/>
        <v>0</v>
      </c>
      <c r="R1746" s="6">
        <f t="shared" si="577"/>
        <v>1397.98</v>
      </c>
      <c r="S1746" s="6">
        <f t="shared" si="578"/>
        <v>0</v>
      </c>
      <c r="T1746" s="6">
        <f t="shared" si="579"/>
        <v>-424.3</v>
      </c>
      <c r="U1746" t="s">
        <v>1791</v>
      </c>
      <c r="V1746" t="s">
        <v>56</v>
      </c>
      <c r="W1746" s="2">
        <v>424.3</v>
      </c>
      <c r="X1746" s="2">
        <v>0</v>
      </c>
      <c r="Y1746" s="2">
        <v>1397.98</v>
      </c>
      <c r="Z1746" s="3">
        <v>-973.68</v>
      </c>
      <c r="AA1746" s="2">
        <v>0</v>
      </c>
      <c r="AB1746" s="3">
        <v>-424.3</v>
      </c>
    </row>
    <row r="1747" spans="1:28">
      <c r="A1747" s="5" t="str">
        <f t="shared" si="566"/>
        <v>420</v>
      </c>
      <c r="B1747" s="5" t="str">
        <f>VLOOKUP(A1747,Vlookups!O:P,2,FALSE)</f>
        <v>LOCAL</v>
      </c>
      <c r="C1747" s="5" t="str">
        <f t="shared" si="567"/>
        <v>E</v>
      </c>
      <c r="D1747" s="5" t="str">
        <f t="shared" si="568"/>
        <v>13</v>
      </c>
      <c r="E1747" s="5" t="str">
        <f t="shared" si="569"/>
        <v>64--</v>
      </c>
      <c r="F1747" s="5" t="str">
        <f>VLOOKUP(E1747,Vlookups!K:M,3,FALSE)</f>
        <v>Op Exp</v>
      </c>
      <c r="G1747" s="5" t="str">
        <f t="shared" si="570"/>
        <v>6411</v>
      </c>
      <c r="H1747" s="5" t="str">
        <f t="shared" si="571"/>
        <v>EMPLOYEE TRAVEL</v>
      </c>
      <c r="I1747" s="5" t="str">
        <f t="shared" si="572"/>
        <v>020</v>
      </c>
      <c r="J1747" s="5" t="str">
        <f>VLOOKUP(I1747,Vlookups!A:D,2,FALSE)</f>
        <v>LANCASTER MIDDLE SCHOOL</v>
      </c>
      <c r="K1747" s="5" t="str">
        <f>VLOOKUP(I1747,Vlookups!A:D,3,FALSE)</f>
        <v>LANCASTER K8</v>
      </c>
      <c r="L1747" s="5" t="str">
        <f t="shared" si="573"/>
        <v>23</v>
      </c>
      <c r="M1747" s="5" t="str">
        <f t="shared" si="574"/>
        <v>850</v>
      </c>
      <c r="N1747" s="5" t="str">
        <f>VLOOKUP(M1747,Vlookups!G:I,2,FALSE)</f>
        <v>DEPUTY SUPT ACADEMICS/STU SERV</v>
      </c>
      <c r="O1747" s="5" t="str">
        <f>VLOOKUP(M1747,Vlookups!G:I,3,FALSE)</f>
        <v>DSASS</v>
      </c>
      <c r="P1747" s="6">
        <f t="shared" si="575"/>
        <v>0</v>
      </c>
      <c r="Q1747" s="6">
        <f t="shared" si="576"/>
        <v>0</v>
      </c>
      <c r="R1747" s="6">
        <f t="shared" si="577"/>
        <v>0</v>
      </c>
      <c r="S1747" s="6">
        <f t="shared" si="578"/>
        <v>100</v>
      </c>
      <c r="T1747" s="6">
        <f t="shared" si="579"/>
        <v>100</v>
      </c>
      <c r="U1747" t="s">
        <v>1792</v>
      </c>
      <c r="V1747" t="s">
        <v>56</v>
      </c>
      <c r="W1747" s="2">
        <v>0</v>
      </c>
      <c r="X1747" s="2">
        <v>0</v>
      </c>
      <c r="Y1747" s="2">
        <v>0</v>
      </c>
      <c r="Z1747" s="2">
        <v>0</v>
      </c>
      <c r="AA1747" s="2">
        <v>100</v>
      </c>
      <c r="AB1747" s="2">
        <v>100</v>
      </c>
    </row>
    <row r="1748" spans="1:28">
      <c r="A1748" s="5" t="str">
        <f t="shared" si="566"/>
        <v>420</v>
      </c>
      <c r="B1748" s="5" t="str">
        <f>VLOOKUP(A1748,Vlookups!O:P,2,FALSE)</f>
        <v>LOCAL</v>
      </c>
      <c r="C1748" s="5" t="str">
        <f t="shared" si="567"/>
        <v>E</v>
      </c>
      <c r="D1748" s="5" t="str">
        <f t="shared" si="568"/>
        <v>13</v>
      </c>
      <c r="E1748" s="5" t="str">
        <f t="shared" si="569"/>
        <v>64--</v>
      </c>
      <c r="F1748" s="5" t="str">
        <f>VLOOKUP(E1748,Vlookups!K:M,3,FALSE)</f>
        <v>Op Exp</v>
      </c>
      <c r="G1748" s="5" t="str">
        <f t="shared" si="570"/>
        <v>6411</v>
      </c>
      <c r="H1748" s="5" t="str">
        <f t="shared" si="571"/>
        <v>EMPLOYEE TRAVEL</v>
      </c>
      <c r="I1748" s="5" t="str">
        <f t="shared" si="572"/>
        <v>021</v>
      </c>
      <c r="J1748" s="5" t="str">
        <f>VLOOKUP(I1748,Vlookups!A:D,2,FALSE)</f>
        <v>WOODHAVEN ELEMENTARY</v>
      </c>
      <c r="K1748" s="5" t="str">
        <f>VLOOKUP(I1748,Vlookups!A:D,3,FALSE)</f>
        <v>WOODHAVEN K8</v>
      </c>
      <c r="L1748" s="5" t="str">
        <f t="shared" si="573"/>
        <v>21</v>
      </c>
      <c r="M1748" s="5" t="str">
        <f t="shared" si="574"/>
        <v>859</v>
      </c>
      <c r="N1748" s="5" t="str">
        <f>VLOOKUP(M1748,Vlookups!G:I,2,FALSE)</f>
        <v>PROFESSIONAL DEVELOPMENT</v>
      </c>
      <c r="O1748" s="5" t="str">
        <f>VLOOKUP(M1748,Vlookups!G:I,3,FALSE)</f>
        <v>DSASS</v>
      </c>
      <c r="P1748" s="6">
        <f t="shared" si="575"/>
        <v>1198</v>
      </c>
      <c r="Q1748" s="6">
        <f t="shared" si="576"/>
        <v>0</v>
      </c>
      <c r="R1748" s="6">
        <f t="shared" si="577"/>
        <v>1070.3800000000001</v>
      </c>
      <c r="S1748" s="6">
        <f t="shared" si="578"/>
        <v>0</v>
      </c>
      <c r="T1748" s="6">
        <f t="shared" si="579"/>
        <v>-1198</v>
      </c>
      <c r="U1748" t="s">
        <v>1793</v>
      </c>
      <c r="V1748" t="s">
        <v>56</v>
      </c>
      <c r="W1748" s="2">
        <v>1198</v>
      </c>
      <c r="X1748" s="2">
        <v>0</v>
      </c>
      <c r="Y1748" s="2">
        <v>1070.3800000000001</v>
      </c>
      <c r="Z1748" s="2">
        <v>127.62</v>
      </c>
      <c r="AA1748" s="2">
        <v>0</v>
      </c>
      <c r="AB1748" s="3">
        <v>-1198</v>
      </c>
    </row>
    <row r="1749" spans="1:28">
      <c r="A1749" s="5" t="str">
        <f t="shared" si="566"/>
        <v>420</v>
      </c>
      <c r="B1749" s="5" t="str">
        <f>VLOOKUP(A1749,Vlookups!O:P,2,FALSE)</f>
        <v>LOCAL</v>
      </c>
      <c r="C1749" s="5" t="str">
        <f t="shared" si="567"/>
        <v>E</v>
      </c>
      <c r="D1749" s="5" t="str">
        <f t="shared" si="568"/>
        <v>13</v>
      </c>
      <c r="E1749" s="5" t="str">
        <f t="shared" si="569"/>
        <v>64--</v>
      </c>
      <c r="F1749" s="5" t="str">
        <f>VLOOKUP(E1749,Vlookups!K:M,3,FALSE)</f>
        <v>Op Exp</v>
      </c>
      <c r="G1749" s="5" t="str">
        <f t="shared" si="570"/>
        <v>6411</v>
      </c>
      <c r="H1749" s="5" t="str">
        <f t="shared" si="571"/>
        <v>EMPLOYEE TRAVEL</v>
      </c>
      <c r="I1749" s="5" t="str">
        <f t="shared" si="572"/>
        <v>021</v>
      </c>
      <c r="J1749" s="5" t="str">
        <f>VLOOKUP(I1749,Vlookups!A:D,2,FALSE)</f>
        <v>WOODHAVEN ELEMENTARY</v>
      </c>
      <c r="K1749" s="5" t="str">
        <f>VLOOKUP(I1749,Vlookups!A:D,3,FALSE)</f>
        <v>WOODHAVEN K8</v>
      </c>
      <c r="L1749" s="5" t="str">
        <f t="shared" si="573"/>
        <v>23</v>
      </c>
      <c r="M1749" s="5" t="str">
        <f t="shared" si="574"/>
        <v>850</v>
      </c>
      <c r="N1749" s="5" t="str">
        <f>VLOOKUP(M1749,Vlookups!G:I,2,FALSE)</f>
        <v>DEPUTY SUPT ACADEMICS/STU SERV</v>
      </c>
      <c r="O1749" s="5" t="str">
        <f>VLOOKUP(M1749,Vlookups!G:I,3,FALSE)</f>
        <v>DSASS</v>
      </c>
      <c r="P1749" s="6">
        <f t="shared" si="575"/>
        <v>0</v>
      </c>
      <c r="Q1749" s="6">
        <f t="shared" si="576"/>
        <v>0</v>
      </c>
      <c r="R1749" s="6">
        <f t="shared" si="577"/>
        <v>0</v>
      </c>
      <c r="S1749" s="6">
        <f t="shared" si="578"/>
        <v>100</v>
      </c>
      <c r="T1749" s="6">
        <f t="shared" si="579"/>
        <v>100</v>
      </c>
      <c r="U1749" t="s">
        <v>1794</v>
      </c>
      <c r="V1749" t="s">
        <v>56</v>
      </c>
      <c r="W1749" s="2">
        <v>0</v>
      </c>
      <c r="X1749" s="2">
        <v>0</v>
      </c>
      <c r="Y1749" s="2">
        <v>0</v>
      </c>
      <c r="Z1749" s="2">
        <v>0</v>
      </c>
      <c r="AA1749" s="2">
        <v>100</v>
      </c>
      <c r="AB1749" s="2">
        <v>100</v>
      </c>
    </row>
    <row r="1750" spans="1:28">
      <c r="A1750" s="5" t="str">
        <f t="shared" si="566"/>
        <v>420</v>
      </c>
      <c r="B1750" s="5" t="str">
        <f>VLOOKUP(A1750,Vlookups!O:P,2,FALSE)</f>
        <v>LOCAL</v>
      </c>
      <c r="C1750" s="5" t="str">
        <f t="shared" si="567"/>
        <v>E</v>
      </c>
      <c r="D1750" s="5" t="str">
        <f t="shared" si="568"/>
        <v>13</v>
      </c>
      <c r="E1750" s="5" t="str">
        <f t="shared" si="569"/>
        <v>64--</v>
      </c>
      <c r="F1750" s="5" t="str">
        <f>VLOOKUP(E1750,Vlookups!K:M,3,FALSE)</f>
        <v>Op Exp</v>
      </c>
      <c r="G1750" s="5" t="str">
        <f t="shared" si="570"/>
        <v>6411</v>
      </c>
      <c r="H1750" s="5" t="str">
        <f t="shared" si="571"/>
        <v>EMPLOYEE TRAVEL</v>
      </c>
      <c r="I1750" s="5" t="str">
        <f t="shared" si="572"/>
        <v>021</v>
      </c>
      <c r="J1750" s="5" t="str">
        <f>VLOOKUP(I1750,Vlookups!A:D,2,FALSE)</f>
        <v>WOODHAVEN ELEMENTARY</v>
      </c>
      <c r="K1750" s="5" t="str">
        <f>VLOOKUP(I1750,Vlookups!A:D,3,FALSE)</f>
        <v>WOODHAVEN K8</v>
      </c>
      <c r="L1750" s="5" t="str">
        <f t="shared" si="573"/>
        <v>25</v>
      </c>
      <c r="M1750" s="5" t="str">
        <f t="shared" si="574"/>
        <v>850</v>
      </c>
      <c r="N1750" s="5" t="str">
        <f>VLOOKUP(M1750,Vlookups!G:I,2,FALSE)</f>
        <v>DEPUTY SUPT ACADEMICS/STU SERV</v>
      </c>
      <c r="O1750" s="5" t="str">
        <f>VLOOKUP(M1750,Vlookups!G:I,3,FALSE)</f>
        <v>DSASS</v>
      </c>
      <c r="P1750" s="6">
        <f t="shared" si="575"/>
        <v>0</v>
      </c>
      <c r="Q1750" s="6">
        <f t="shared" si="576"/>
        <v>0</v>
      </c>
      <c r="R1750" s="6">
        <f t="shared" si="577"/>
        <v>0</v>
      </c>
      <c r="S1750" s="6">
        <f t="shared" si="578"/>
        <v>300</v>
      </c>
      <c r="T1750" s="6">
        <f t="shared" si="579"/>
        <v>300</v>
      </c>
      <c r="U1750" t="s">
        <v>1795</v>
      </c>
      <c r="V1750" t="s">
        <v>56</v>
      </c>
      <c r="W1750" s="2">
        <v>0</v>
      </c>
      <c r="X1750" s="2">
        <v>0</v>
      </c>
      <c r="Y1750" s="2">
        <v>0</v>
      </c>
      <c r="Z1750" s="2">
        <v>0</v>
      </c>
      <c r="AA1750" s="2">
        <v>300</v>
      </c>
      <c r="AB1750" s="2">
        <v>300</v>
      </c>
    </row>
    <row r="1751" spans="1:28">
      <c r="A1751" s="5" t="str">
        <f t="shared" si="566"/>
        <v>420</v>
      </c>
      <c r="B1751" s="5" t="str">
        <f>VLOOKUP(A1751,Vlookups!O:P,2,FALSE)</f>
        <v>LOCAL</v>
      </c>
      <c r="C1751" s="5" t="str">
        <f t="shared" si="567"/>
        <v>E</v>
      </c>
      <c r="D1751" s="5" t="str">
        <f t="shared" si="568"/>
        <v>13</v>
      </c>
      <c r="E1751" s="5" t="str">
        <f t="shared" si="569"/>
        <v>64--</v>
      </c>
      <c r="F1751" s="5" t="str">
        <f>VLOOKUP(E1751,Vlookups!K:M,3,FALSE)</f>
        <v>Op Exp</v>
      </c>
      <c r="G1751" s="5" t="str">
        <f t="shared" si="570"/>
        <v>6411</v>
      </c>
      <c r="H1751" s="5" t="str">
        <f t="shared" si="571"/>
        <v>EMPLOYEE TRAVEL</v>
      </c>
      <c r="I1751" s="5" t="str">
        <f t="shared" si="572"/>
        <v>021</v>
      </c>
      <c r="J1751" s="5" t="str">
        <f>VLOOKUP(I1751,Vlookups!A:D,2,FALSE)</f>
        <v>WOODHAVEN ELEMENTARY</v>
      </c>
      <c r="K1751" s="5" t="str">
        <f>VLOOKUP(I1751,Vlookups!A:D,3,FALSE)</f>
        <v>WOODHAVEN K8</v>
      </c>
      <c r="L1751" s="5" t="str">
        <f t="shared" si="573"/>
        <v>99</v>
      </c>
      <c r="M1751" s="5" t="str">
        <f t="shared" si="574"/>
        <v>850</v>
      </c>
      <c r="N1751" s="5" t="str">
        <f>VLOOKUP(M1751,Vlookups!G:I,2,FALSE)</f>
        <v>DEPUTY SUPT ACADEMICS/STU SERV</v>
      </c>
      <c r="O1751" s="5" t="str">
        <f>VLOOKUP(M1751,Vlookups!G:I,3,FALSE)</f>
        <v>DSASS</v>
      </c>
      <c r="P1751" s="6">
        <f t="shared" si="575"/>
        <v>80.84</v>
      </c>
      <c r="Q1751" s="6">
        <f t="shared" si="576"/>
        <v>0</v>
      </c>
      <c r="R1751" s="6">
        <f t="shared" si="577"/>
        <v>80.84</v>
      </c>
      <c r="S1751" s="6">
        <f t="shared" si="578"/>
        <v>0</v>
      </c>
      <c r="T1751" s="6">
        <f t="shared" si="579"/>
        <v>-80.84</v>
      </c>
      <c r="U1751" t="s">
        <v>1796</v>
      </c>
      <c r="V1751" t="s">
        <v>56</v>
      </c>
      <c r="W1751" s="2">
        <v>80.84</v>
      </c>
      <c r="X1751" s="2">
        <v>0</v>
      </c>
      <c r="Y1751" s="2">
        <v>80.84</v>
      </c>
      <c r="Z1751" s="2">
        <v>0</v>
      </c>
      <c r="AA1751" s="2">
        <v>0</v>
      </c>
      <c r="AB1751" s="3">
        <v>-80.84</v>
      </c>
    </row>
    <row r="1752" spans="1:28">
      <c r="A1752" s="5" t="str">
        <f t="shared" si="566"/>
        <v>420</v>
      </c>
      <c r="B1752" s="5" t="str">
        <f>VLOOKUP(A1752,Vlookups!O:P,2,FALSE)</f>
        <v>LOCAL</v>
      </c>
      <c r="C1752" s="5" t="str">
        <f t="shared" si="567"/>
        <v>E</v>
      </c>
      <c r="D1752" s="5" t="str">
        <f t="shared" si="568"/>
        <v>13</v>
      </c>
      <c r="E1752" s="5" t="str">
        <f t="shared" si="569"/>
        <v>64--</v>
      </c>
      <c r="F1752" s="5" t="str">
        <f>VLOOKUP(E1752,Vlookups!K:M,3,FALSE)</f>
        <v>Op Exp</v>
      </c>
      <c r="G1752" s="5" t="str">
        <f t="shared" si="570"/>
        <v>6411</v>
      </c>
      <c r="H1752" s="5" t="str">
        <f t="shared" si="571"/>
        <v>EMPLOYEE TRAVEL</v>
      </c>
      <c r="I1752" s="5" t="str">
        <f t="shared" si="572"/>
        <v>022</v>
      </c>
      <c r="J1752" s="5" t="str">
        <f>VLOOKUP(I1752,Vlookups!A:D,2,FALSE)</f>
        <v>WOODHAVEN MIDDLE SCHOOL</v>
      </c>
      <c r="K1752" s="5" t="str">
        <f>VLOOKUP(I1752,Vlookups!A:D,3,FALSE)</f>
        <v>WOODHAVEN K8</v>
      </c>
      <c r="L1752" s="5" t="str">
        <f t="shared" si="573"/>
        <v>23</v>
      </c>
      <c r="M1752" s="5" t="str">
        <f t="shared" si="574"/>
        <v>850</v>
      </c>
      <c r="N1752" s="5" t="str">
        <f>VLOOKUP(M1752,Vlookups!G:I,2,FALSE)</f>
        <v>DEPUTY SUPT ACADEMICS/STU SERV</v>
      </c>
      <c r="O1752" s="5" t="str">
        <f>VLOOKUP(M1752,Vlookups!G:I,3,FALSE)</f>
        <v>DSASS</v>
      </c>
      <c r="P1752" s="6">
        <f t="shared" si="575"/>
        <v>0</v>
      </c>
      <c r="Q1752" s="6">
        <f t="shared" si="576"/>
        <v>0</v>
      </c>
      <c r="R1752" s="6">
        <f t="shared" si="577"/>
        <v>0</v>
      </c>
      <c r="S1752" s="6">
        <f t="shared" si="578"/>
        <v>100</v>
      </c>
      <c r="T1752" s="6">
        <f t="shared" si="579"/>
        <v>100</v>
      </c>
      <c r="U1752" t="s">
        <v>1797</v>
      </c>
      <c r="V1752" t="s">
        <v>56</v>
      </c>
      <c r="W1752" s="2">
        <v>0</v>
      </c>
      <c r="X1752" s="2">
        <v>0</v>
      </c>
      <c r="Y1752" s="2">
        <v>0</v>
      </c>
      <c r="Z1752" s="2">
        <v>0</v>
      </c>
      <c r="AA1752" s="2">
        <v>100</v>
      </c>
      <c r="AB1752" s="2">
        <v>100</v>
      </c>
    </row>
    <row r="1753" spans="1:28">
      <c r="A1753" s="5" t="str">
        <f t="shared" si="566"/>
        <v>420</v>
      </c>
      <c r="B1753" s="5" t="str">
        <f>VLOOKUP(A1753,Vlookups!O:P,2,FALSE)</f>
        <v>LOCAL</v>
      </c>
      <c r="C1753" s="5" t="str">
        <f t="shared" si="567"/>
        <v>E</v>
      </c>
      <c r="D1753" s="5" t="str">
        <f t="shared" si="568"/>
        <v>13</v>
      </c>
      <c r="E1753" s="5" t="str">
        <f t="shared" si="569"/>
        <v>64--</v>
      </c>
      <c r="F1753" s="5" t="str">
        <f>VLOOKUP(E1753,Vlookups!K:M,3,FALSE)</f>
        <v>Op Exp</v>
      </c>
      <c r="G1753" s="5" t="str">
        <f t="shared" si="570"/>
        <v>6411</v>
      </c>
      <c r="H1753" s="5" t="str">
        <f t="shared" si="571"/>
        <v>EMPLOYEE TRAVEL</v>
      </c>
      <c r="I1753" s="5" t="str">
        <f t="shared" si="572"/>
        <v>023</v>
      </c>
      <c r="J1753" s="5" t="str">
        <f>VLOOKUP(I1753,Vlookups!A:D,2,FALSE)</f>
        <v>SAGINAW ELEMENTARY</v>
      </c>
      <c r="K1753" s="5" t="str">
        <f>VLOOKUP(I1753,Vlookups!A:D,3,FALSE)</f>
        <v>SAGINAW K8</v>
      </c>
      <c r="L1753" s="5" t="str">
        <f t="shared" si="573"/>
        <v>21</v>
      </c>
      <c r="M1753" s="5" t="str">
        <f t="shared" si="574"/>
        <v>859</v>
      </c>
      <c r="N1753" s="5" t="str">
        <f>VLOOKUP(M1753,Vlookups!G:I,2,FALSE)</f>
        <v>PROFESSIONAL DEVELOPMENT</v>
      </c>
      <c r="O1753" s="5" t="str">
        <f>VLOOKUP(M1753,Vlookups!G:I,3,FALSE)</f>
        <v>DSASS</v>
      </c>
      <c r="P1753" s="6">
        <f t="shared" si="575"/>
        <v>634.94000000000005</v>
      </c>
      <c r="Q1753" s="6">
        <f t="shared" si="576"/>
        <v>0</v>
      </c>
      <c r="R1753" s="6">
        <f t="shared" si="577"/>
        <v>634.94000000000005</v>
      </c>
      <c r="S1753" s="6">
        <f t="shared" si="578"/>
        <v>0</v>
      </c>
      <c r="T1753" s="6">
        <f t="shared" si="579"/>
        <v>-634.94000000000005</v>
      </c>
      <c r="U1753" t="s">
        <v>1798</v>
      </c>
      <c r="V1753" t="s">
        <v>56</v>
      </c>
      <c r="W1753" s="2">
        <v>634.94000000000005</v>
      </c>
      <c r="X1753" s="2">
        <v>0</v>
      </c>
      <c r="Y1753" s="2">
        <v>634.94000000000005</v>
      </c>
      <c r="Z1753" s="2">
        <v>0</v>
      </c>
      <c r="AA1753" s="2">
        <v>0</v>
      </c>
      <c r="AB1753" s="3">
        <v>-634.94000000000005</v>
      </c>
    </row>
    <row r="1754" spans="1:28">
      <c r="A1754" s="5" t="str">
        <f t="shared" si="566"/>
        <v>420</v>
      </c>
      <c r="B1754" s="5" t="str">
        <f>VLOOKUP(A1754,Vlookups!O:P,2,FALSE)</f>
        <v>LOCAL</v>
      </c>
      <c r="C1754" s="5" t="str">
        <f t="shared" si="567"/>
        <v>E</v>
      </c>
      <c r="D1754" s="5" t="str">
        <f t="shared" si="568"/>
        <v>13</v>
      </c>
      <c r="E1754" s="5" t="str">
        <f t="shared" si="569"/>
        <v>64--</v>
      </c>
      <c r="F1754" s="5" t="str">
        <f>VLOOKUP(E1754,Vlookups!K:M,3,FALSE)</f>
        <v>Op Exp</v>
      </c>
      <c r="G1754" s="5" t="str">
        <f t="shared" si="570"/>
        <v>6411</v>
      </c>
      <c r="H1754" s="5" t="str">
        <f t="shared" si="571"/>
        <v>EMPLOYEE TRAVEL</v>
      </c>
      <c r="I1754" s="5" t="str">
        <f t="shared" si="572"/>
        <v>023</v>
      </c>
      <c r="J1754" s="5" t="str">
        <f>VLOOKUP(I1754,Vlookups!A:D,2,FALSE)</f>
        <v>SAGINAW ELEMENTARY</v>
      </c>
      <c r="K1754" s="5" t="str">
        <f>VLOOKUP(I1754,Vlookups!A:D,3,FALSE)</f>
        <v>SAGINAW K8</v>
      </c>
      <c r="L1754" s="5" t="str">
        <f t="shared" si="573"/>
        <v>23</v>
      </c>
      <c r="M1754" s="5" t="str">
        <f t="shared" si="574"/>
        <v>850</v>
      </c>
      <c r="N1754" s="5" t="str">
        <f>VLOOKUP(M1754,Vlookups!G:I,2,FALSE)</f>
        <v>DEPUTY SUPT ACADEMICS/STU SERV</v>
      </c>
      <c r="O1754" s="5" t="str">
        <f>VLOOKUP(M1754,Vlookups!G:I,3,FALSE)</f>
        <v>DSASS</v>
      </c>
      <c r="P1754" s="6">
        <f t="shared" si="575"/>
        <v>0</v>
      </c>
      <c r="Q1754" s="6">
        <f t="shared" si="576"/>
        <v>0</v>
      </c>
      <c r="R1754" s="6">
        <f t="shared" si="577"/>
        <v>0</v>
      </c>
      <c r="S1754" s="6">
        <f t="shared" si="578"/>
        <v>100</v>
      </c>
      <c r="T1754" s="6">
        <f t="shared" si="579"/>
        <v>100</v>
      </c>
      <c r="U1754" t="s">
        <v>1799</v>
      </c>
      <c r="V1754" t="s">
        <v>56</v>
      </c>
      <c r="W1754" s="2">
        <v>0</v>
      </c>
      <c r="X1754" s="2">
        <v>0</v>
      </c>
      <c r="Y1754" s="2">
        <v>0</v>
      </c>
      <c r="Z1754" s="2">
        <v>0</v>
      </c>
      <c r="AA1754" s="2">
        <v>100</v>
      </c>
      <c r="AB1754" s="2">
        <v>100</v>
      </c>
    </row>
    <row r="1755" spans="1:28">
      <c r="A1755" s="5" t="str">
        <f t="shared" si="566"/>
        <v>420</v>
      </c>
      <c r="B1755" s="5" t="str">
        <f>VLOOKUP(A1755,Vlookups!O:P,2,FALSE)</f>
        <v>LOCAL</v>
      </c>
      <c r="C1755" s="5" t="str">
        <f t="shared" si="567"/>
        <v>E</v>
      </c>
      <c r="D1755" s="5" t="str">
        <f t="shared" si="568"/>
        <v>13</v>
      </c>
      <c r="E1755" s="5" t="str">
        <f t="shared" si="569"/>
        <v>64--</v>
      </c>
      <c r="F1755" s="5" t="str">
        <f>VLOOKUP(E1755,Vlookups!K:M,3,FALSE)</f>
        <v>Op Exp</v>
      </c>
      <c r="G1755" s="5" t="str">
        <f t="shared" si="570"/>
        <v>6411</v>
      </c>
      <c r="H1755" s="5" t="str">
        <f t="shared" si="571"/>
        <v>EMPLOYEE TRAVEL</v>
      </c>
      <c r="I1755" s="5" t="str">
        <f t="shared" si="572"/>
        <v>023</v>
      </c>
      <c r="J1755" s="5" t="str">
        <f>VLOOKUP(I1755,Vlookups!A:D,2,FALSE)</f>
        <v>SAGINAW ELEMENTARY</v>
      </c>
      <c r="K1755" s="5" t="str">
        <f>VLOOKUP(I1755,Vlookups!A:D,3,FALSE)</f>
        <v>SAGINAW K8</v>
      </c>
      <c r="L1755" s="5" t="str">
        <f t="shared" si="573"/>
        <v>25</v>
      </c>
      <c r="M1755" s="5" t="str">
        <f t="shared" si="574"/>
        <v>850</v>
      </c>
      <c r="N1755" s="5" t="str">
        <f>VLOOKUP(M1755,Vlookups!G:I,2,FALSE)</f>
        <v>DEPUTY SUPT ACADEMICS/STU SERV</v>
      </c>
      <c r="O1755" s="5" t="str">
        <f>VLOOKUP(M1755,Vlookups!G:I,3,FALSE)</f>
        <v>DSASS</v>
      </c>
      <c r="P1755" s="6">
        <f t="shared" si="575"/>
        <v>0</v>
      </c>
      <c r="Q1755" s="6">
        <f t="shared" si="576"/>
        <v>0</v>
      </c>
      <c r="R1755" s="6">
        <f t="shared" si="577"/>
        <v>0</v>
      </c>
      <c r="S1755" s="6">
        <f t="shared" si="578"/>
        <v>300</v>
      </c>
      <c r="T1755" s="6">
        <f t="shared" si="579"/>
        <v>300</v>
      </c>
      <c r="U1755" t="s">
        <v>1800</v>
      </c>
      <c r="V1755" t="s">
        <v>56</v>
      </c>
      <c r="W1755" s="2">
        <v>0</v>
      </c>
      <c r="X1755" s="2">
        <v>0</v>
      </c>
      <c r="Y1755" s="2">
        <v>0</v>
      </c>
      <c r="Z1755" s="2">
        <v>0</v>
      </c>
      <c r="AA1755" s="2">
        <v>300</v>
      </c>
      <c r="AB1755" s="2">
        <v>300</v>
      </c>
    </row>
    <row r="1756" spans="1:28">
      <c r="A1756" s="5" t="str">
        <f t="shared" si="566"/>
        <v>420</v>
      </c>
      <c r="B1756" s="5" t="str">
        <f>VLOOKUP(A1756,Vlookups!O:P,2,FALSE)</f>
        <v>LOCAL</v>
      </c>
      <c r="C1756" s="5" t="str">
        <f t="shared" si="567"/>
        <v>E</v>
      </c>
      <c r="D1756" s="5" t="str">
        <f t="shared" si="568"/>
        <v>13</v>
      </c>
      <c r="E1756" s="5" t="str">
        <f t="shared" si="569"/>
        <v>64--</v>
      </c>
      <c r="F1756" s="5" t="str">
        <f>VLOOKUP(E1756,Vlookups!K:M,3,FALSE)</f>
        <v>Op Exp</v>
      </c>
      <c r="G1756" s="5" t="str">
        <f t="shared" si="570"/>
        <v>6411</v>
      </c>
      <c r="H1756" s="5" t="str">
        <f t="shared" si="571"/>
        <v>EMPLOYEE TRAVEL</v>
      </c>
      <c r="I1756" s="5" t="str">
        <f t="shared" si="572"/>
        <v>023</v>
      </c>
      <c r="J1756" s="5" t="str">
        <f>VLOOKUP(I1756,Vlookups!A:D,2,FALSE)</f>
        <v>SAGINAW ELEMENTARY</v>
      </c>
      <c r="K1756" s="5" t="str">
        <f>VLOOKUP(I1756,Vlookups!A:D,3,FALSE)</f>
        <v>SAGINAW K8</v>
      </c>
      <c r="L1756" s="5" t="str">
        <f t="shared" si="573"/>
        <v>99</v>
      </c>
      <c r="M1756" s="5" t="str">
        <f t="shared" si="574"/>
        <v>850</v>
      </c>
      <c r="N1756" s="5" t="str">
        <f>VLOOKUP(M1756,Vlookups!G:I,2,FALSE)</f>
        <v>DEPUTY SUPT ACADEMICS/STU SERV</v>
      </c>
      <c r="O1756" s="5" t="str">
        <f>VLOOKUP(M1756,Vlookups!G:I,3,FALSE)</f>
        <v>DSASS</v>
      </c>
      <c r="P1756" s="6">
        <f t="shared" si="575"/>
        <v>1240.97</v>
      </c>
      <c r="Q1756" s="6">
        <f t="shared" si="576"/>
        <v>0</v>
      </c>
      <c r="R1756" s="6">
        <f t="shared" si="577"/>
        <v>1475.97</v>
      </c>
      <c r="S1756" s="6">
        <f t="shared" si="578"/>
        <v>0</v>
      </c>
      <c r="T1756" s="6">
        <f t="shared" si="579"/>
        <v>-1240.97</v>
      </c>
      <c r="U1756" t="s">
        <v>1801</v>
      </c>
      <c r="V1756" t="s">
        <v>56</v>
      </c>
      <c r="W1756" s="2">
        <v>1240.97</v>
      </c>
      <c r="X1756" s="2">
        <v>0</v>
      </c>
      <c r="Y1756" s="2">
        <v>1475.97</v>
      </c>
      <c r="Z1756" s="3">
        <v>-235</v>
      </c>
      <c r="AA1756" s="2">
        <v>0</v>
      </c>
      <c r="AB1756" s="3">
        <v>-1240.97</v>
      </c>
    </row>
    <row r="1757" spans="1:28">
      <c r="A1757" s="5" t="str">
        <f t="shared" si="566"/>
        <v>420</v>
      </c>
      <c r="B1757" s="5" t="str">
        <f>VLOOKUP(A1757,Vlookups!O:P,2,FALSE)</f>
        <v>LOCAL</v>
      </c>
      <c r="C1757" s="5" t="str">
        <f t="shared" si="567"/>
        <v>E</v>
      </c>
      <c r="D1757" s="5" t="str">
        <f t="shared" si="568"/>
        <v>13</v>
      </c>
      <c r="E1757" s="5" t="str">
        <f t="shared" si="569"/>
        <v>64--</v>
      </c>
      <c r="F1757" s="5" t="str">
        <f>VLOOKUP(E1757,Vlookups!K:M,3,FALSE)</f>
        <v>Op Exp</v>
      </c>
      <c r="G1757" s="5" t="str">
        <f t="shared" si="570"/>
        <v>6411</v>
      </c>
      <c r="H1757" s="5" t="str">
        <f t="shared" si="571"/>
        <v>EMPLOYEE TRAVEL</v>
      </c>
      <c r="I1757" s="5" t="str">
        <f t="shared" si="572"/>
        <v>024</v>
      </c>
      <c r="J1757" s="5" t="str">
        <f>VLOOKUP(I1757,Vlookups!A:D,2,FALSE)</f>
        <v>SAGINAW MIDDLE SCHOOL</v>
      </c>
      <c r="K1757" s="5" t="str">
        <f>VLOOKUP(I1757,Vlookups!A:D,3,FALSE)</f>
        <v>SAGINAW K8</v>
      </c>
      <c r="L1757" s="5" t="str">
        <f t="shared" si="573"/>
        <v>11</v>
      </c>
      <c r="M1757" s="5" t="str">
        <f t="shared" si="574"/>
        <v>850</v>
      </c>
      <c r="N1757" s="5" t="str">
        <f>VLOOKUP(M1757,Vlookups!G:I,2,FALSE)</f>
        <v>DEPUTY SUPT ACADEMICS/STU SERV</v>
      </c>
      <c r="O1757" s="5" t="str">
        <f>VLOOKUP(M1757,Vlookups!G:I,3,FALSE)</f>
        <v>DSASS</v>
      </c>
      <c r="P1757" s="6">
        <f t="shared" si="575"/>
        <v>1824</v>
      </c>
      <c r="Q1757" s="6">
        <f t="shared" si="576"/>
        <v>1425</v>
      </c>
      <c r="R1757" s="6">
        <f t="shared" si="577"/>
        <v>399</v>
      </c>
      <c r="S1757" s="6">
        <f t="shared" si="578"/>
        <v>0</v>
      </c>
      <c r="T1757" s="6">
        <f t="shared" si="579"/>
        <v>-1824</v>
      </c>
      <c r="U1757" t="s">
        <v>1802</v>
      </c>
      <c r="V1757" t="s">
        <v>56</v>
      </c>
      <c r="W1757" s="2">
        <v>1824</v>
      </c>
      <c r="X1757" s="2">
        <v>1425</v>
      </c>
      <c r="Y1757" s="2">
        <v>399</v>
      </c>
      <c r="Z1757" s="2">
        <v>0</v>
      </c>
      <c r="AA1757" s="2">
        <v>0</v>
      </c>
      <c r="AB1757" s="3">
        <v>-1824</v>
      </c>
    </row>
    <row r="1758" spans="1:28">
      <c r="A1758" s="5" t="str">
        <f t="shared" si="566"/>
        <v>420</v>
      </c>
      <c r="B1758" s="5" t="str">
        <f>VLOOKUP(A1758,Vlookups!O:P,2,FALSE)</f>
        <v>LOCAL</v>
      </c>
      <c r="C1758" s="5" t="str">
        <f t="shared" si="567"/>
        <v>E</v>
      </c>
      <c r="D1758" s="5" t="str">
        <f t="shared" si="568"/>
        <v>13</v>
      </c>
      <c r="E1758" s="5" t="str">
        <f t="shared" si="569"/>
        <v>64--</v>
      </c>
      <c r="F1758" s="5" t="str">
        <f>VLOOKUP(E1758,Vlookups!K:M,3,FALSE)</f>
        <v>Op Exp</v>
      </c>
      <c r="G1758" s="5" t="str">
        <f t="shared" si="570"/>
        <v>6411</v>
      </c>
      <c r="H1758" s="5" t="str">
        <f t="shared" si="571"/>
        <v>EMPLOYEE TRAVEL</v>
      </c>
      <c r="I1758" s="5" t="str">
        <f t="shared" si="572"/>
        <v>024</v>
      </c>
      <c r="J1758" s="5" t="str">
        <f>VLOOKUP(I1758,Vlookups!A:D,2,FALSE)</f>
        <v>SAGINAW MIDDLE SCHOOL</v>
      </c>
      <c r="K1758" s="5" t="str">
        <f>VLOOKUP(I1758,Vlookups!A:D,3,FALSE)</f>
        <v>SAGINAW K8</v>
      </c>
      <c r="L1758" s="5" t="str">
        <f t="shared" si="573"/>
        <v>23</v>
      </c>
      <c r="M1758" s="5" t="str">
        <f t="shared" si="574"/>
        <v>850</v>
      </c>
      <c r="N1758" s="5" t="str">
        <f>VLOOKUP(M1758,Vlookups!G:I,2,FALSE)</f>
        <v>DEPUTY SUPT ACADEMICS/STU SERV</v>
      </c>
      <c r="O1758" s="5" t="str">
        <f>VLOOKUP(M1758,Vlookups!G:I,3,FALSE)</f>
        <v>DSASS</v>
      </c>
      <c r="P1758" s="6">
        <f t="shared" si="575"/>
        <v>0</v>
      </c>
      <c r="Q1758" s="6">
        <f t="shared" si="576"/>
        <v>0</v>
      </c>
      <c r="R1758" s="6">
        <f t="shared" si="577"/>
        <v>0</v>
      </c>
      <c r="S1758" s="6">
        <f t="shared" si="578"/>
        <v>100</v>
      </c>
      <c r="T1758" s="6">
        <f t="shared" si="579"/>
        <v>100</v>
      </c>
      <c r="U1758" t="s">
        <v>1803</v>
      </c>
      <c r="V1758" t="s">
        <v>56</v>
      </c>
      <c r="W1758" s="2">
        <v>0</v>
      </c>
      <c r="X1758" s="2">
        <v>0</v>
      </c>
      <c r="Y1758" s="2">
        <v>0</v>
      </c>
      <c r="Z1758" s="2">
        <v>0</v>
      </c>
      <c r="AA1758" s="2">
        <v>100</v>
      </c>
      <c r="AB1758" s="2">
        <v>100</v>
      </c>
    </row>
    <row r="1759" spans="1:28">
      <c r="A1759" s="5" t="str">
        <f t="shared" si="566"/>
        <v>420</v>
      </c>
      <c r="B1759" s="5" t="str">
        <f>VLOOKUP(A1759,Vlookups!O:P,2,FALSE)</f>
        <v>LOCAL</v>
      </c>
      <c r="C1759" s="5" t="str">
        <f t="shared" si="567"/>
        <v>E</v>
      </c>
      <c r="D1759" s="5" t="str">
        <f t="shared" si="568"/>
        <v>13</v>
      </c>
      <c r="E1759" s="5" t="str">
        <f t="shared" si="569"/>
        <v>64--</v>
      </c>
      <c r="F1759" s="5" t="str">
        <f>VLOOKUP(E1759,Vlookups!K:M,3,FALSE)</f>
        <v>Op Exp</v>
      </c>
      <c r="G1759" s="5" t="str">
        <f t="shared" si="570"/>
        <v>6411</v>
      </c>
      <c r="H1759" s="5" t="str">
        <f t="shared" si="571"/>
        <v>EMPLOYEE TRAVEL</v>
      </c>
      <c r="I1759" s="5" t="str">
        <f t="shared" si="572"/>
        <v>025</v>
      </c>
      <c r="J1759" s="5" t="str">
        <f>VLOOKUP(I1759,Vlookups!A:D,2,FALSE)</f>
        <v>WINDMILL LAKES ELEMENTARY</v>
      </c>
      <c r="K1759" s="5" t="str">
        <f>VLOOKUP(I1759,Vlookups!A:D,3,FALSE)</f>
        <v>WINDMILL LAKES K8</v>
      </c>
      <c r="L1759" s="5" t="str">
        <f t="shared" si="573"/>
        <v>11</v>
      </c>
      <c r="M1759" s="5" t="str">
        <f t="shared" si="574"/>
        <v>850</v>
      </c>
      <c r="N1759" s="5" t="str">
        <f>VLOOKUP(M1759,Vlookups!G:I,2,FALSE)</f>
        <v>DEPUTY SUPT ACADEMICS/STU SERV</v>
      </c>
      <c r="O1759" s="5" t="str">
        <f>VLOOKUP(M1759,Vlookups!G:I,3,FALSE)</f>
        <v>DSASS</v>
      </c>
      <c r="P1759" s="6">
        <f t="shared" si="575"/>
        <v>1824</v>
      </c>
      <c r="Q1759" s="6">
        <f t="shared" si="576"/>
        <v>1425</v>
      </c>
      <c r="R1759" s="6">
        <f t="shared" si="577"/>
        <v>399</v>
      </c>
      <c r="S1759" s="6">
        <f t="shared" si="578"/>
        <v>0</v>
      </c>
      <c r="T1759" s="6">
        <f t="shared" si="579"/>
        <v>-1824</v>
      </c>
      <c r="U1759" t="s">
        <v>1804</v>
      </c>
      <c r="V1759" t="s">
        <v>56</v>
      </c>
      <c r="W1759" s="2">
        <v>1824</v>
      </c>
      <c r="X1759" s="2">
        <v>1425</v>
      </c>
      <c r="Y1759" s="2">
        <v>399</v>
      </c>
      <c r="Z1759" s="2">
        <v>0</v>
      </c>
      <c r="AA1759" s="2">
        <v>0</v>
      </c>
      <c r="AB1759" s="3">
        <v>-1824</v>
      </c>
    </row>
    <row r="1760" spans="1:28">
      <c r="A1760" s="5" t="str">
        <f t="shared" si="566"/>
        <v>420</v>
      </c>
      <c r="B1760" s="5" t="str">
        <f>VLOOKUP(A1760,Vlookups!O:P,2,FALSE)</f>
        <v>LOCAL</v>
      </c>
      <c r="C1760" s="5" t="str">
        <f t="shared" si="567"/>
        <v>E</v>
      </c>
      <c r="D1760" s="5" t="str">
        <f t="shared" si="568"/>
        <v>13</v>
      </c>
      <c r="E1760" s="5" t="str">
        <f t="shared" si="569"/>
        <v>64--</v>
      </c>
      <c r="F1760" s="5" t="str">
        <f>VLOOKUP(E1760,Vlookups!K:M,3,FALSE)</f>
        <v>Op Exp</v>
      </c>
      <c r="G1760" s="5" t="str">
        <f t="shared" si="570"/>
        <v>6411</v>
      </c>
      <c r="H1760" s="5" t="str">
        <f t="shared" si="571"/>
        <v>EMPLOYEE TRAVEL</v>
      </c>
      <c r="I1760" s="5" t="str">
        <f t="shared" si="572"/>
        <v>025</v>
      </c>
      <c r="J1760" s="5" t="str">
        <f>VLOOKUP(I1760,Vlookups!A:D,2,FALSE)</f>
        <v>WINDMILL LAKES ELEMENTARY</v>
      </c>
      <c r="K1760" s="5" t="str">
        <f>VLOOKUP(I1760,Vlookups!A:D,3,FALSE)</f>
        <v>WINDMILL LAKES K8</v>
      </c>
      <c r="L1760" s="5" t="str">
        <f t="shared" si="573"/>
        <v>21</v>
      </c>
      <c r="M1760" s="5" t="str">
        <f t="shared" si="574"/>
        <v>859</v>
      </c>
      <c r="N1760" s="5" t="str">
        <f>VLOOKUP(M1760,Vlookups!G:I,2,FALSE)</f>
        <v>PROFESSIONAL DEVELOPMENT</v>
      </c>
      <c r="O1760" s="5" t="str">
        <f>VLOOKUP(M1760,Vlookups!G:I,3,FALSE)</f>
        <v>DSASS</v>
      </c>
      <c r="P1760" s="6">
        <f t="shared" si="575"/>
        <v>1414.94</v>
      </c>
      <c r="Q1760" s="6">
        <f t="shared" si="576"/>
        <v>780</v>
      </c>
      <c r="R1760" s="6">
        <f t="shared" si="577"/>
        <v>634.94000000000005</v>
      </c>
      <c r="S1760" s="6">
        <f t="shared" si="578"/>
        <v>0</v>
      </c>
      <c r="T1760" s="6">
        <f t="shared" si="579"/>
        <v>-1414.94</v>
      </c>
      <c r="U1760" t="s">
        <v>1805</v>
      </c>
      <c r="V1760" t="s">
        <v>56</v>
      </c>
      <c r="W1760" s="2">
        <v>1414.94</v>
      </c>
      <c r="X1760" s="2">
        <v>780</v>
      </c>
      <c r="Y1760" s="2">
        <v>634.94000000000005</v>
      </c>
      <c r="Z1760" s="2">
        <v>0</v>
      </c>
      <c r="AA1760" s="2">
        <v>0</v>
      </c>
      <c r="AB1760" s="3">
        <v>-1414.94</v>
      </c>
    </row>
    <row r="1761" spans="1:28">
      <c r="A1761" s="5" t="str">
        <f t="shared" si="566"/>
        <v>420</v>
      </c>
      <c r="B1761" s="5" t="str">
        <f>VLOOKUP(A1761,Vlookups!O:P,2,FALSE)</f>
        <v>LOCAL</v>
      </c>
      <c r="C1761" s="5" t="str">
        <f t="shared" si="567"/>
        <v>E</v>
      </c>
      <c r="D1761" s="5" t="str">
        <f t="shared" si="568"/>
        <v>13</v>
      </c>
      <c r="E1761" s="5" t="str">
        <f t="shared" si="569"/>
        <v>64--</v>
      </c>
      <c r="F1761" s="5" t="str">
        <f>VLOOKUP(E1761,Vlookups!K:M,3,FALSE)</f>
        <v>Op Exp</v>
      </c>
      <c r="G1761" s="5" t="str">
        <f t="shared" si="570"/>
        <v>6411</v>
      </c>
      <c r="H1761" s="5" t="str">
        <f t="shared" si="571"/>
        <v>EMPLOYEE TRAVEL</v>
      </c>
      <c r="I1761" s="5" t="str">
        <f t="shared" si="572"/>
        <v>025</v>
      </c>
      <c r="J1761" s="5" t="str">
        <f>VLOOKUP(I1761,Vlookups!A:D,2,FALSE)</f>
        <v>WINDMILL LAKES ELEMENTARY</v>
      </c>
      <c r="K1761" s="5" t="str">
        <f>VLOOKUP(I1761,Vlookups!A:D,3,FALSE)</f>
        <v>WINDMILL LAKES K8</v>
      </c>
      <c r="L1761" s="5" t="str">
        <f t="shared" si="573"/>
        <v>23</v>
      </c>
      <c r="M1761" s="5" t="str">
        <f t="shared" si="574"/>
        <v>850</v>
      </c>
      <c r="N1761" s="5" t="str">
        <f>VLOOKUP(M1761,Vlookups!G:I,2,FALSE)</f>
        <v>DEPUTY SUPT ACADEMICS/STU SERV</v>
      </c>
      <c r="O1761" s="5" t="str">
        <f>VLOOKUP(M1761,Vlookups!G:I,3,FALSE)</f>
        <v>DSASS</v>
      </c>
      <c r="P1761" s="6">
        <f t="shared" si="575"/>
        <v>0</v>
      </c>
      <c r="Q1761" s="6">
        <f t="shared" si="576"/>
        <v>0</v>
      </c>
      <c r="R1761" s="6">
        <f t="shared" si="577"/>
        <v>0</v>
      </c>
      <c r="S1761" s="6">
        <f t="shared" si="578"/>
        <v>100</v>
      </c>
      <c r="T1761" s="6">
        <f t="shared" si="579"/>
        <v>100</v>
      </c>
      <c r="U1761" t="s">
        <v>1806</v>
      </c>
      <c r="V1761" t="s">
        <v>56</v>
      </c>
      <c r="W1761" s="2">
        <v>0</v>
      </c>
      <c r="X1761" s="2">
        <v>0</v>
      </c>
      <c r="Y1761" s="2">
        <v>0</v>
      </c>
      <c r="Z1761" s="2">
        <v>0</v>
      </c>
      <c r="AA1761" s="2">
        <v>100</v>
      </c>
      <c r="AB1761" s="2">
        <v>100</v>
      </c>
    </row>
    <row r="1762" spans="1:28">
      <c r="A1762" s="5" t="str">
        <f t="shared" si="566"/>
        <v>420</v>
      </c>
      <c r="B1762" s="5" t="str">
        <f>VLOOKUP(A1762,Vlookups!O:P,2,FALSE)</f>
        <v>LOCAL</v>
      </c>
      <c r="C1762" s="5" t="str">
        <f t="shared" si="567"/>
        <v>E</v>
      </c>
      <c r="D1762" s="5" t="str">
        <f t="shared" si="568"/>
        <v>13</v>
      </c>
      <c r="E1762" s="5" t="str">
        <f t="shared" si="569"/>
        <v>64--</v>
      </c>
      <c r="F1762" s="5" t="str">
        <f>VLOOKUP(E1762,Vlookups!K:M,3,FALSE)</f>
        <v>Op Exp</v>
      </c>
      <c r="G1762" s="5" t="str">
        <f t="shared" si="570"/>
        <v>6411</v>
      </c>
      <c r="H1762" s="5" t="str">
        <f t="shared" si="571"/>
        <v>EMPLOYEE TRAVEL</v>
      </c>
      <c r="I1762" s="5" t="str">
        <f t="shared" si="572"/>
        <v>025</v>
      </c>
      <c r="J1762" s="5" t="str">
        <f>VLOOKUP(I1762,Vlookups!A:D,2,FALSE)</f>
        <v>WINDMILL LAKES ELEMENTARY</v>
      </c>
      <c r="K1762" s="5" t="str">
        <f>VLOOKUP(I1762,Vlookups!A:D,3,FALSE)</f>
        <v>WINDMILL LAKES K8</v>
      </c>
      <c r="L1762" s="5" t="str">
        <f t="shared" si="573"/>
        <v>25</v>
      </c>
      <c r="M1762" s="5" t="str">
        <f t="shared" si="574"/>
        <v>850</v>
      </c>
      <c r="N1762" s="5" t="str">
        <f>VLOOKUP(M1762,Vlookups!G:I,2,FALSE)</f>
        <v>DEPUTY SUPT ACADEMICS/STU SERV</v>
      </c>
      <c r="O1762" s="5" t="str">
        <f>VLOOKUP(M1762,Vlookups!G:I,3,FALSE)</f>
        <v>DSASS</v>
      </c>
      <c r="P1762" s="6">
        <f t="shared" si="575"/>
        <v>0</v>
      </c>
      <c r="Q1762" s="6">
        <f t="shared" si="576"/>
        <v>0</v>
      </c>
      <c r="R1762" s="6">
        <f t="shared" si="577"/>
        <v>0</v>
      </c>
      <c r="S1762" s="6">
        <f t="shared" si="578"/>
        <v>300</v>
      </c>
      <c r="T1762" s="6">
        <f t="shared" si="579"/>
        <v>300</v>
      </c>
      <c r="U1762" t="s">
        <v>1807</v>
      </c>
      <c r="V1762" t="s">
        <v>56</v>
      </c>
      <c r="W1762" s="2">
        <v>0</v>
      </c>
      <c r="X1762" s="2">
        <v>0</v>
      </c>
      <c r="Y1762" s="2">
        <v>0</v>
      </c>
      <c r="Z1762" s="2">
        <v>0</v>
      </c>
      <c r="AA1762" s="2">
        <v>300</v>
      </c>
      <c r="AB1762" s="2">
        <v>300</v>
      </c>
    </row>
    <row r="1763" spans="1:28">
      <c r="A1763" s="5" t="str">
        <f t="shared" si="566"/>
        <v>420</v>
      </c>
      <c r="B1763" s="5" t="str">
        <f>VLOOKUP(A1763,Vlookups!O:P,2,FALSE)</f>
        <v>LOCAL</v>
      </c>
      <c r="C1763" s="5" t="str">
        <f t="shared" si="567"/>
        <v>E</v>
      </c>
      <c r="D1763" s="5" t="str">
        <f t="shared" si="568"/>
        <v>13</v>
      </c>
      <c r="E1763" s="5" t="str">
        <f t="shared" si="569"/>
        <v>64--</v>
      </c>
      <c r="F1763" s="5" t="str">
        <f>VLOOKUP(E1763,Vlookups!K:M,3,FALSE)</f>
        <v>Op Exp</v>
      </c>
      <c r="G1763" s="5" t="str">
        <f t="shared" si="570"/>
        <v>6411</v>
      </c>
      <c r="H1763" s="5" t="str">
        <f t="shared" si="571"/>
        <v>EMPLOYEE TRAVEL</v>
      </c>
      <c r="I1763" s="5" t="str">
        <f t="shared" si="572"/>
        <v>025</v>
      </c>
      <c r="J1763" s="5" t="str">
        <f>VLOOKUP(I1763,Vlookups!A:D,2,FALSE)</f>
        <v>WINDMILL LAKES ELEMENTARY</v>
      </c>
      <c r="K1763" s="5" t="str">
        <f>VLOOKUP(I1763,Vlookups!A:D,3,FALSE)</f>
        <v>WINDMILL LAKES K8</v>
      </c>
      <c r="L1763" s="5" t="str">
        <f t="shared" si="573"/>
        <v>36</v>
      </c>
      <c r="M1763" s="5" t="str">
        <f t="shared" si="574"/>
        <v>850</v>
      </c>
      <c r="N1763" s="5" t="str">
        <f>VLOOKUP(M1763,Vlookups!G:I,2,FALSE)</f>
        <v>DEPUTY SUPT ACADEMICS/STU SERV</v>
      </c>
      <c r="O1763" s="5" t="str">
        <f>VLOOKUP(M1763,Vlookups!G:I,3,FALSE)</f>
        <v>DSASS</v>
      </c>
      <c r="P1763" s="6">
        <f t="shared" si="575"/>
        <v>148.87</v>
      </c>
      <c r="Q1763" s="6">
        <f t="shared" si="576"/>
        <v>0</v>
      </c>
      <c r="R1763" s="6">
        <f t="shared" si="577"/>
        <v>148.87</v>
      </c>
      <c r="S1763" s="6">
        <f t="shared" si="578"/>
        <v>0</v>
      </c>
      <c r="T1763" s="6">
        <f t="shared" si="579"/>
        <v>-148.87</v>
      </c>
      <c r="U1763" t="s">
        <v>1808</v>
      </c>
      <c r="V1763" t="s">
        <v>56</v>
      </c>
      <c r="W1763" s="2">
        <v>148.87</v>
      </c>
      <c r="X1763" s="2">
        <v>0</v>
      </c>
      <c r="Y1763" s="2">
        <v>148.87</v>
      </c>
      <c r="Z1763" s="2">
        <v>0</v>
      </c>
      <c r="AA1763" s="2">
        <v>0</v>
      </c>
      <c r="AB1763" s="3">
        <v>-148.87</v>
      </c>
    </row>
    <row r="1764" spans="1:28">
      <c r="A1764" s="5" t="str">
        <f t="shared" si="566"/>
        <v>420</v>
      </c>
      <c r="B1764" s="5" t="str">
        <f>VLOOKUP(A1764,Vlookups!O:P,2,FALSE)</f>
        <v>LOCAL</v>
      </c>
      <c r="C1764" s="5" t="str">
        <f t="shared" si="567"/>
        <v>E</v>
      </c>
      <c r="D1764" s="5" t="str">
        <f t="shared" si="568"/>
        <v>13</v>
      </c>
      <c r="E1764" s="5" t="str">
        <f t="shared" si="569"/>
        <v>64--</v>
      </c>
      <c r="F1764" s="5" t="str">
        <f>VLOOKUP(E1764,Vlookups!K:M,3,FALSE)</f>
        <v>Op Exp</v>
      </c>
      <c r="G1764" s="5" t="str">
        <f t="shared" si="570"/>
        <v>6411</v>
      </c>
      <c r="H1764" s="5" t="str">
        <f t="shared" si="571"/>
        <v>EMPLOYEE TRAVEL</v>
      </c>
      <c r="I1764" s="5" t="str">
        <f t="shared" si="572"/>
        <v>025</v>
      </c>
      <c r="J1764" s="5" t="str">
        <f>VLOOKUP(I1764,Vlookups!A:D,2,FALSE)</f>
        <v>WINDMILL LAKES ELEMENTARY</v>
      </c>
      <c r="K1764" s="5" t="str">
        <f>VLOOKUP(I1764,Vlookups!A:D,3,FALSE)</f>
        <v>WINDMILL LAKES K8</v>
      </c>
      <c r="L1764" s="5" t="str">
        <f t="shared" si="573"/>
        <v>91</v>
      </c>
      <c r="M1764" s="5" t="str">
        <f t="shared" si="574"/>
        <v>920</v>
      </c>
      <c r="N1764" s="5" t="str">
        <f>VLOOKUP(M1764,Vlookups!G:I,2,FALSE)</f>
        <v>ATHLETICS</v>
      </c>
      <c r="O1764" s="5" t="str">
        <f>VLOOKUP(M1764,Vlookups!G:I,3,FALSE)</f>
        <v>CSL</v>
      </c>
      <c r="P1764" s="6">
        <f t="shared" si="575"/>
        <v>0</v>
      </c>
      <c r="Q1764" s="6">
        <f t="shared" si="576"/>
        <v>0</v>
      </c>
      <c r="R1764" s="6">
        <f t="shared" si="577"/>
        <v>335.38</v>
      </c>
      <c r="S1764" s="6">
        <f t="shared" si="578"/>
        <v>0</v>
      </c>
      <c r="T1764" s="6">
        <f t="shared" si="579"/>
        <v>0</v>
      </c>
      <c r="U1764" t="s">
        <v>1809</v>
      </c>
      <c r="V1764" t="s">
        <v>56</v>
      </c>
      <c r="W1764" s="2">
        <v>0</v>
      </c>
      <c r="X1764" s="2">
        <v>0</v>
      </c>
      <c r="Y1764" s="2">
        <v>335.38</v>
      </c>
      <c r="Z1764" s="3">
        <v>-335.38</v>
      </c>
      <c r="AA1764" s="2">
        <v>0</v>
      </c>
      <c r="AB1764" s="2">
        <v>0</v>
      </c>
    </row>
    <row r="1765" spans="1:28">
      <c r="A1765" s="5" t="str">
        <f t="shared" si="566"/>
        <v>420</v>
      </c>
      <c r="B1765" s="5" t="str">
        <f>VLOOKUP(A1765,Vlookups!O:P,2,FALSE)</f>
        <v>LOCAL</v>
      </c>
      <c r="C1765" s="5" t="str">
        <f t="shared" si="567"/>
        <v>E</v>
      </c>
      <c r="D1765" s="5" t="str">
        <f t="shared" si="568"/>
        <v>13</v>
      </c>
      <c r="E1765" s="5" t="str">
        <f t="shared" si="569"/>
        <v>64--</v>
      </c>
      <c r="F1765" s="5" t="str">
        <f>VLOOKUP(E1765,Vlookups!K:M,3,FALSE)</f>
        <v>Op Exp</v>
      </c>
      <c r="G1765" s="5" t="str">
        <f t="shared" si="570"/>
        <v>6411</v>
      </c>
      <c r="H1765" s="5" t="str">
        <f t="shared" si="571"/>
        <v>EMPLOYEE TRAVEL</v>
      </c>
      <c r="I1765" s="5" t="str">
        <f t="shared" si="572"/>
        <v>025</v>
      </c>
      <c r="J1765" s="5" t="str">
        <f>VLOOKUP(I1765,Vlookups!A:D,2,FALSE)</f>
        <v>WINDMILL LAKES ELEMENTARY</v>
      </c>
      <c r="K1765" s="5" t="str">
        <f>VLOOKUP(I1765,Vlookups!A:D,3,FALSE)</f>
        <v>WINDMILL LAKES K8</v>
      </c>
      <c r="L1765" s="5" t="str">
        <f t="shared" si="573"/>
        <v>99</v>
      </c>
      <c r="M1765" s="5" t="str">
        <f t="shared" si="574"/>
        <v>850</v>
      </c>
      <c r="N1765" s="5" t="str">
        <f>VLOOKUP(M1765,Vlookups!G:I,2,FALSE)</f>
        <v>DEPUTY SUPT ACADEMICS/STU SERV</v>
      </c>
      <c r="O1765" s="5" t="str">
        <f>VLOOKUP(M1765,Vlookups!G:I,3,FALSE)</f>
        <v>DSASS</v>
      </c>
      <c r="P1765" s="6">
        <f t="shared" si="575"/>
        <v>208.43</v>
      </c>
      <c r="Q1765" s="6">
        <f t="shared" si="576"/>
        <v>0</v>
      </c>
      <c r="R1765" s="6">
        <f t="shared" si="577"/>
        <v>868.43</v>
      </c>
      <c r="S1765" s="6">
        <f t="shared" si="578"/>
        <v>0</v>
      </c>
      <c r="T1765" s="6">
        <f t="shared" si="579"/>
        <v>-208.43</v>
      </c>
      <c r="U1765" t="s">
        <v>1810</v>
      </c>
      <c r="V1765" t="s">
        <v>56</v>
      </c>
      <c r="W1765" s="2">
        <v>208.43</v>
      </c>
      <c r="X1765" s="2">
        <v>0</v>
      </c>
      <c r="Y1765" s="2">
        <v>868.43</v>
      </c>
      <c r="Z1765" s="3">
        <v>-660</v>
      </c>
      <c r="AA1765" s="2">
        <v>0</v>
      </c>
      <c r="AB1765" s="3">
        <v>-208.43</v>
      </c>
    </row>
    <row r="1766" spans="1:28">
      <c r="A1766" s="5" t="str">
        <f t="shared" si="566"/>
        <v>420</v>
      </c>
      <c r="B1766" s="5" t="str">
        <f>VLOOKUP(A1766,Vlookups!O:P,2,FALSE)</f>
        <v>LOCAL</v>
      </c>
      <c r="C1766" s="5" t="str">
        <f t="shared" si="567"/>
        <v>E</v>
      </c>
      <c r="D1766" s="5" t="str">
        <f t="shared" si="568"/>
        <v>13</v>
      </c>
      <c r="E1766" s="5" t="str">
        <f t="shared" si="569"/>
        <v>64--</v>
      </c>
      <c r="F1766" s="5" t="str">
        <f>VLOOKUP(E1766,Vlookups!K:M,3,FALSE)</f>
        <v>Op Exp</v>
      </c>
      <c r="G1766" s="5" t="str">
        <f t="shared" si="570"/>
        <v>6411</v>
      </c>
      <c r="H1766" s="5" t="str">
        <f t="shared" si="571"/>
        <v>EMPLOYEE TRAVEL</v>
      </c>
      <c r="I1766" s="5" t="str">
        <f t="shared" si="572"/>
        <v>026</v>
      </c>
      <c r="J1766" s="5" t="str">
        <f>VLOOKUP(I1766,Vlookups!A:D,2,FALSE)</f>
        <v>WM LAKES MIDDLE SCHOOL</v>
      </c>
      <c r="K1766" s="5" t="str">
        <f>VLOOKUP(I1766,Vlookups!A:D,3,FALSE)</f>
        <v>WINDMILL LAKES K8</v>
      </c>
      <c r="L1766" s="5" t="str">
        <f t="shared" si="573"/>
        <v>23</v>
      </c>
      <c r="M1766" s="5" t="str">
        <f t="shared" si="574"/>
        <v>850</v>
      </c>
      <c r="N1766" s="5" t="str">
        <f>VLOOKUP(M1766,Vlookups!G:I,2,FALSE)</f>
        <v>DEPUTY SUPT ACADEMICS/STU SERV</v>
      </c>
      <c r="O1766" s="5" t="str">
        <f>VLOOKUP(M1766,Vlookups!G:I,3,FALSE)</f>
        <v>DSASS</v>
      </c>
      <c r="P1766" s="6">
        <f t="shared" si="575"/>
        <v>0</v>
      </c>
      <c r="Q1766" s="6">
        <f t="shared" si="576"/>
        <v>0</v>
      </c>
      <c r="R1766" s="6">
        <f t="shared" si="577"/>
        <v>0</v>
      </c>
      <c r="S1766" s="6">
        <f t="shared" si="578"/>
        <v>100</v>
      </c>
      <c r="T1766" s="6">
        <f t="shared" si="579"/>
        <v>100</v>
      </c>
      <c r="U1766" t="s">
        <v>1811</v>
      </c>
      <c r="V1766" t="s">
        <v>56</v>
      </c>
      <c r="W1766" s="2">
        <v>0</v>
      </c>
      <c r="X1766" s="2">
        <v>0</v>
      </c>
      <c r="Y1766" s="2">
        <v>0</v>
      </c>
      <c r="Z1766" s="2">
        <v>0</v>
      </c>
      <c r="AA1766" s="2">
        <v>100</v>
      </c>
      <c r="AB1766" s="2">
        <v>100</v>
      </c>
    </row>
    <row r="1767" spans="1:28">
      <c r="A1767" s="5" t="str">
        <f t="shared" si="566"/>
        <v>420</v>
      </c>
      <c r="B1767" s="5" t="str">
        <f>VLOOKUP(A1767,Vlookups!O:P,2,FALSE)</f>
        <v>LOCAL</v>
      </c>
      <c r="C1767" s="5" t="str">
        <f t="shared" si="567"/>
        <v>E</v>
      </c>
      <c r="D1767" s="5" t="str">
        <f t="shared" si="568"/>
        <v>13</v>
      </c>
      <c r="E1767" s="5" t="str">
        <f t="shared" si="569"/>
        <v>64--</v>
      </c>
      <c r="F1767" s="5" t="str">
        <f>VLOOKUP(E1767,Vlookups!K:M,3,FALSE)</f>
        <v>Op Exp</v>
      </c>
      <c r="G1767" s="5" t="str">
        <f t="shared" si="570"/>
        <v>6411</v>
      </c>
      <c r="H1767" s="5" t="str">
        <f t="shared" si="571"/>
        <v>EMPLOYEE TRAVEL</v>
      </c>
      <c r="I1767" s="5" t="str">
        <f t="shared" si="572"/>
        <v>027</v>
      </c>
      <c r="J1767" s="5" t="str">
        <f>VLOOKUP(I1767,Vlookups!A:D,2,FALSE)</f>
        <v>HOUSTON OREM ELEMENTARY</v>
      </c>
      <c r="K1767" s="5" t="str">
        <f>VLOOKUP(I1767,Vlookups!A:D,3,FALSE)</f>
        <v>OREM K8</v>
      </c>
      <c r="L1767" s="5" t="str">
        <f t="shared" si="573"/>
        <v>21</v>
      </c>
      <c r="M1767" s="5" t="str">
        <f t="shared" si="574"/>
        <v>859</v>
      </c>
      <c r="N1767" s="5" t="str">
        <f>VLOOKUP(M1767,Vlookups!G:I,2,FALSE)</f>
        <v>PROFESSIONAL DEVELOPMENT</v>
      </c>
      <c r="O1767" s="5" t="str">
        <f>VLOOKUP(M1767,Vlookups!G:I,3,FALSE)</f>
        <v>DSASS</v>
      </c>
      <c r="P1767" s="6">
        <f t="shared" si="575"/>
        <v>1414.94</v>
      </c>
      <c r="Q1767" s="6">
        <f t="shared" si="576"/>
        <v>780</v>
      </c>
      <c r="R1767" s="6">
        <f t="shared" si="577"/>
        <v>634.94000000000005</v>
      </c>
      <c r="S1767" s="6">
        <f t="shared" si="578"/>
        <v>0</v>
      </c>
      <c r="T1767" s="6">
        <f t="shared" si="579"/>
        <v>-1414.94</v>
      </c>
      <c r="U1767" t="s">
        <v>1812</v>
      </c>
      <c r="V1767" t="s">
        <v>56</v>
      </c>
      <c r="W1767" s="2">
        <v>1414.94</v>
      </c>
      <c r="X1767" s="2">
        <v>780</v>
      </c>
      <c r="Y1767" s="2">
        <v>634.94000000000005</v>
      </c>
      <c r="Z1767" s="2">
        <v>0</v>
      </c>
      <c r="AA1767" s="2">
        <v>0</v>
      </c>
      <c r="AB1767" s="3">
        <v>-1414.94</v>
      </c>
    </row>
    <row r="1768" spans="1:28">
      <c r="A1768" s="5" t="str">
        <f t="shared" si="566"/>
        <v>420</v>
      </c>
      <c r="B1768" s="5" t="str">
        <f>VLOOKUP(A1768,Vlookups!O:P,2,FALSE)</f>
        <v>LOCAL</v>
      </c>
      <c r="C1768" s="5" t="str">
        <f t="shared" si="567"/>
        <v>E</v>
      </c>
      <c r="D1768" s="5" t="str">
        <f t="shared" si="568"/>
        <v>13</v>
      </c>
      <c r="E1768" s="5" t="str">
        <f t="shared" si="569"/>
        <v>64--</v>
      </c>
      <c r="F1768" s="5" t="str">
        <f>VLOOKUP(E1768,Vlookups!K:M,3,FALSE)</f>
        <v>Op Exp</v>
      </c>
      <c r="G1768" s="5" t="str">
        <f t="shared" si="570"/>
        <v>6411</v>
      </c>
      <c r="H1768" s="5" t="str">
        <f t="shared" si="571"/>
        <v>EMPLOYEE TRAVEL</v>
      </c>
      <c r="I1768" s="5" t="str">
        <f t="shared" si="572"/>
        <v>027</v>
      </c>
      <c r="J1768" s="5" t="str">
        <f>VLOOKUP(I1768,Vlookups!A:D,2,FALSE)</f>
        <v>HOUSTON OREM ELEMENTARY</v>
      </c>
      <c r="K1768" s="5" t="str">
        <f>VLOOKUP(I1768,Vlookups!A:D,3,FALSE)</f>
        <v>OREM K8</v>
      </c>
      <c r="L1768" s="5" t="str">
        <f t="shared" si="573"/>
        <v>23</v>
      </c>
      <c r="M1768" s="5" t="str">
        <f t="shared" si="574"/>
        <v>850</v>
      </c>
      <c r="N1768" s="5" t="str">
        <f>VLOOKUP(M1768,Vlookups!G:I,2,FALSE)</f>
        <v>DEPUTY SUPT ACADEMICS/STU SERV</v>
      </c>
      <c r="O1768" s="5" t="str">
        <f>VLOOKUP(M1768,Vlookups!G:I,3,FALSE)</f>
        <v>DSASS</v>
      </c>
      <c r="P1768" s="6">
        <f t="shared" si="575"/>
        <v>0</v>
      </c>
      <c r="Q1768" s="6">
        <f t="shared" si="576"/>
        <v>0</v>
      </c>
      <c r="R1768" s="6">
        <f t="shared" si="577"/>
        <v>0</v>
      </c>
      <c r="S1768" s="6">
        <f t="shared" si="578"/>
        <v>100</v>
      </c>
      <c r="T1768" s="6">
        <f t="shared" si="579"/>
        <v>100</v>
      </c>
      <c r="U1768" t="s">
        <v>1813</v>
      </c>
      <c r="V1768" t="s">
        <v>56</v>
      </c>
      <c r="W1768" s="2">
        <v>0</v>
      </c>
      <c r="X1768" s="2">
        <v>0</v>
      </c>
      <c r="Y1768" s="2">
        <v>0</v>
      </c>
      <c r="Z1768" s="2">
        <v>0</v>
      </c>
      <c r="AA1768" s="2">
        <v>100</v>
      </c>
      <c r="AB1768" s="2">
        <v>100</v>
      </c>
    </row>
    <row r="1769" spans="1:28">
      <c r="A1769" s="5" t="str">
        <f t="shared" si="566"/>
        <v>420</v>
      </c>
      <c r="B1769" s="5" t="str">
        <f>VLOOKUP(A1769,Vlookups!O:P,2,FALSE)</f>
        <v>LOCAL</v>
      </c>
      <c r="C1769" s="5" t="str">
        <f t="shared" si="567"/>
        <v>E</v>
      </c>
      <c r="D1769" s="5" t="str">
        <f t="shared" si="568"/>
        <v>13</v>
      </c>
      <c r="E1769" s="5" t="str">
        <f t="shared" si="569"/>
        <v>64--</v>
      </c>
      <c r="F1769" s="5" t="str">
        <f>VLOOKUP(E1769,Vlookups!K:M,3,FALSE)</f>
        <v>Op Exp</v>
      </c>
      <c r="G1769" s="5" t="str">
        <f t="shared" si="570"/>
        <v>6411</v>
      </c>
      <c r="H1769" s="5" t="str">
        <f t="shared" si="571"/>
        <v>EMPLOYEE TRAVEL</v>
      </c>
      <c r="I1769" s="5" t="str">
        <f t="shared" si="572"/>
        <v>027</v>
      </c>
      <c r="J1769" s="5" t="str">
        <f>VLOOKUP(I1769,Vlookups!A:D,2,FALSE)</f>
        <v>HOUSTON OREM ELEMENTARY</v>
      </c>
      <c r="K1769" s="5" t="str">
        <f>VLOOKUP(I1769,Vlookups!A:D,3,FALSE)</f>
        <v>OREM K8</v>
      </c>
      <c r="L1769" s="5" t="str">
        <f t="shared" si="573"/>
        <v>25</v>
      </c>
      <c r="M1769" s="5" t="str">
        <f t="shared" si="574"/>
        <v>850</v>
      </c>
      <c r="N1769" s="5" t="str">
        <f>VLOOKUP(M1769,Vlookups!G:I,2,FALSE)</f>
        <v>DEPUTY SUPT ACADEMICS/STU SERV</v>
      </c>
      <c r="O1769" s="5" t="str">
        <f>VLOOKUP(M1769,Vlookups!G:I,3,FALSE)</f>
        <v>DSASS</v>
      </c>
      <c r="P1769" s="6">
        <f t="shared" si="575"/>
        <v>0</v>
      </c>
      <c r="Q1769" s="6">
        <f t="shared" si="576"/>
        <v>0</v>
      </c>
      <c r="R1769" s="6">
        <f t="shared" si="577"/>
        <v>0</v>
      </c>
      <c r="S1769" s="6">
        <f t="shared" si="578"/>
        <v>300</v>
      </c>
      <c r="T1769" s="6">
        <f t="shared" si="579"/>
        <v>300</v>
      </c>
      <c r="U1769" t="s">
        <v>1814</v>
      </c>
      <c r="V1769" t="s">
        <v>56</v>
      </c>
      <c r="W1769" s="2">
        <v>0</v>
      </c>
      <c r="X1769" s="2">
        <v>0</v>
      </c>
      <c r="Y1769" s="2">
        <v>0</v>
      </c>
      <c r="Z1769" s="2">
        <v>0</v>
      </c>
      <c r="AA1769" s="2">
        <v>300</v>
      </c>
      <c r="AB1769" s="2">
        <v>300</v>
      </c>
    </row>
    <row r="1770" spans="1:28">
      <c r="A1770" s="5" t="str">
        <f t="shared" si="566"/>
        <v>420</v>
      </c>
      <c r="B1770" s="5" t="str">
        <f>VLOOKUP(A1770,Vlookups!O:P,2,FALSE)</f>
        <v>LOCAL</v>
      </c>
      <c r="C1770" s="5" t="str">
        <f t="shared" si="567"/>
        <v>E</v>
      </c>
      <c r="D1770" s="5" t="str">
        <f t="shared" si="568"/>
        <v>13</v>
      </c>
      <c r="E1770" s="5" t="str">
        <f t="shared" si="569"/>
        <v>64--</v>
      </c>
      <c r="F1770" s="5" t="str">
        <f>VLOOKUP(E1770,Vlookups!K:M,3,FALSE)</f>
        <v>Op Exp</v>
      </c>
      <c r="G1770" s="5" t="str">
        <f t="shared" si="570"/>
        <v>6411</v>
      </c>
      <c r="H1770" s="5" t="str">
        <f t="shared" si="571"/>
        <v>EMPLOYEE TRAVEL</v>
      </c>
      <c r="I1770" s="5" t="str">
        <f t="shared" si="572"/>
        <v>027</v>
      </c>
      <c r="J1770" s="5" t="str">
        <f>VLOOKUP(I1770,Vlookups!A:D,2,FALSE)</f>
        <v>HOUSTON OREM ELEMENTARY</v>
      </c>
      <c r="K1770" s="5" t="str">
        <f>VLOOKUP(I1770,Vlookups!A:D,3,FALSE)</f>
        <v>OREM K8</v>
      </c>
      <c r="L1770" s="5" t="str">
        <f t="shared" si="573"/>
        <v>99</v>
      </c>
      <c r="M1770" s="5" t="str">
        <f t="shared" si="574"/>
        <v>850</v>
      </c>
      <c r="N1770" s="5" t="str">
        <f>VLOOKUP(M1770,Vlookups!G:I,2,FALSE)</f>
        <v>DEPUTY SUPT ACADEMICS/STU SERV</v>
      </c>
      <c r="O1770" s="5" t="str">
        <f>VLOOKUP(M1770,Vlookups!G:I,3,FALSE)</f>
        <v>DSASS</v>
      </c>
      <c r="P1770" s="6">
        <f t="shared" si="575"/>
        <v>122.48</v>
      </c>
      <c r="Q1770" s="6">
        <f t="shared" si="576"/>
        <v>0</v>
      </c>
      <c r="R1770" s="6">
        <f t="shared" si="577"/>
        <v>389.98</v>
      </c>
      <c r="S1770" s="6">
        <f t="shared" si="578"/>
        <v>0</v>
      </c>
      <c r="T1770" s="6">
        <f t="shared" si="579"/>
        <v>-122.48</v>
      </c>
      <c r="U1770" t="s">
        <v>1815</v>
      </c>
      <c r="V1770" t="s">
        <v>56</v>
      </c>
      <c r="W1770" s="2">
        <v>122.48</v>
      </c>
      <c r="X1770" s="2">
        <v>0</v>
      </c>
      <c r="Y1770" s="2">
        <v>389.98</v>
      </c>
      <c r="Z1770" s="3">
        <v>-267.5</v>
      </c>
      <c r="AA1770" s="2">
        <v>0</v>
      </c>
      <c r="AB1770" s="3">
        <v>-122.48</v>
      </c>
    </row>
    <row r="1771" spans="1:28">
      <c r="A1771" s="5" t="str">
        <f t="shared" si="566"/>
        <v>420</v>
      </c>
      <c r="B1771" s="5" t="str">
        <f>VLOOKUP(A1771,Vlookups!O:P,2,FALSE)</f>
        <v>LOCAL</v>
      </c>
      <c r="C1771" s="5" t="str">
        <f t="shared" si="567"/>
        <v>E</v>
      </c>
      <c r="D1771" s="5" t="str">
        <f t="shared" si="568"/>
        <v>13</v>
      </c>
      <c r="E1771" s="5" t="str">
        <f t="shared" si="569"/>
        <v>64--</v>
      </c>
      <c r="F1771" s="5" t="str">
        <f>VLOOKUP(E1771,Vlookups!K:M,3,FALSE)</f>
        <v>Op Exp</v>
      </c>
      <c r="G1771" s="5" t="str">
        <f t="shared" si="570"/>
        <v>6411</v>
      </c>
      <c r="H1771" s="5" t="str">
        <f t="shared" si="571"/>
        <v>EMPLOYEE TRAVEL</v>
      </c>
      <c r="I1771" s="5" t="str">
        <f t="shared" si="572"/>
        <v>028</v>
      </c>
      <c r="J1771" s="5" t="str">
        <f>VLOOKUP(I1771,Vlookups!A:D,2,FALSE)</f>
        <v>HOUSTON OREM MIDDLE SCHOOL</v>
      </c>
      <c r="K1771" s="5" t="str">
        <f>VLOOKUP(I1771,Vlookups!A:D,3,FALSE)</f>
        <v>OREM K8</v>
      </c>
      <c r="L1771" s="5" t="str">
        <f t="shared" si="573"/>
        <v>23</v>
      </c>
      <c r="M1771" s="5" t="str">
        <f t="shared" si="574"/>
        <v>850</v>
      </c>
      <c r="N1771" s="5" t="str">
        <f>VLOOKUP(M1771,Vlookups!G:I,2,FALSE)</f>
        <v>DEPUTY SUPT ACADEMICS/STU SERV</v>
      </c>
      <c r="O1771" s="5" t="str">
        <f>VLOOKUP(M1771,Vlookups!G:I,3,FALSE)</f>
        <v>DSASS</v>
      </c>
      <c r="P1771" s="6">
        <f t="shared" si="575"/>
        <v>0</v>
      </c>
      <c r="Q1771" s="6">
        <f t="shared" si="576"/>
        <v>0</v>
      </c>
      <c r="R1771" s="6">
        <f t="shared" si="577"/>
        <v>0</v>
      </c>
      <c r="S1771" s="6">
        <f t="shared" si="578"/>
        <v>100</v>
      </c>
      <c r="T1771" s="6">
        <f t="shared" si="579"/>
        <v>100</v>
      </c>
      <c r="U1771" t="s">
        <v>1816</v>
      </c>
      <c r="V1771" t="s">
        <v>56</v>
      </c>
      <c r="W1771" s="2">
        <v>0</v>
      </c>
      <c r="X1771" s="2">
        <v>0</v>
      </c>
      <c r="Y1771" s="2">
        <v>0</v>
      </c>
      <c r="Z1771" s="2">
        <v>0</v>
      </c>
      <c r="AA1771" s="2">
        <v>100</v>
      </c>
      <c r="AB1771" s="2">
        <v>100</v>
      </c>
    </row>
    <row r="1772" spans="1:28">
      <c r="A1772" s="5" t="str">
        <f t="shared" si="566"/>
        <v>420</v>
      </c>
      <c r="B1772" s="5" t="str">
        <f>VLOOKUP(A1772,Vlookups!O:P,2,FALSE)</f>
        <v>LOCAL</v>
      </c>
      <c r="C1772" s="5" t="str">
        <f t="shared" si="567"/>
        <v>E</v>
      </c>
      <c r="D1772" s="5" t="str">
        <f t="shared" si="568"/>
        <v>13</v>
      </c>
      <c r="E1772" s="5" t="str">
        <f t="shared" si="569"/>
        <v>64--</v>
      </c>
      <c r="F1772" s="5" t="str">
        <f>VLOOKUP(E1772,Vlookups!K:M,3,FALSE)</f>
        <v>Op Exp</v>
      </c>
      <c r="G1772" s="5" t="str">
        <f t="shared" si="570"/>
        <v>6411</v>
      </c>
      <c r="H1772" s="5" t="str">
        <f t="shared" si="571"/>
        <v>EMPLOYEE TRAVEL</v>
      </c>
      <c r="I1772" s="5" t="str">
        <f t="shared" si="572"/>
        <v>028</v>
      </c>
      <c r="J1772" s="5" t="str">
        <f>VLOOKUP(I1772,Vlookups!A:D,2,FALSE)</f>
        <v>HOUSTON OREM MIDDLE SCHOOL</v>
      </c>
      <c r="K1772" s="5" t="str">
        <f>VLOOKUP(I1772,Vlookups!A:D,3,FALSE)</f>
        <v>OREM K8</v>
      </c>
      <c r="L1772" s="5" t="str">
        <f t="shared" si="573"/>
        <v>99</v>
      </c>
      <c r="M1772" s="5" t="str">
        <f t="shared" si="574"/>
        <v>850</v>
      </c>
      <c r="N1772" s="5" t="str">
        <f>VLOOKUP(M1772,Vlookups!G:I,2,FALSE)</f>
        <v>DEPUTY SUPT ACADEMICS/STU SERV</v>
      </c>
      <c r="O1772" s="5" t="str">
        <f>VLOOKUP(M1772,Vlookups!G:I,3,FALSE)</f>
        <v>DSASS</v>
      </c>
      <c r="P1772" s="6">
        <f t="shared" si="575"/>
        <v>582.03</v>
      </c>
      <c r="Q1772" s="6">
        <f t="shared" si="576"/>
        <v>0</v>
      </c>
      <c r="R1772" s="6">
        <f t="shared" si="577"/>
        <v>582.03</v>
      </c>
      <c r="S1772" s="6">
        <f t="shared" si="578"/>
        <v>0</v>
      </c>
      <c r="T1772" s="6">
        <f t="shared" si="579"/>
        <v>-582.03</v>
      </c>
      <c r="U1772" t="s">
        <v>1817</v>
      </c>
      <c r="V1772" t="s">
        <v>56</v>
      </c>
      <c r="W1772" s="2">
        <v>582.03</v>
      </c>
      <c r="X1772" s="2">
        <v>0</v>
      </c>
      <c r="Y1772" s="2">
        <v>582.03</v>
      </c>
      <c r="Z1772" s="2">
        <v>0</v>
      </c>
      <c r="AA1772" s="2">
        <v>0</v>
      </c>
      <c r="AB1772" s="3">
        <v>-582.03</v>
      </c>
    </row>
    <row r="1773" spans="1:28">
      <c r="A1773" s="5" t="str">
        <f t="shared" si="566"/>
        <v>420</v>
      </c>
      <c r="B1773" s="5" t="str">
        <f>VLOOKUP(A1773,Vlookups!O:P,2,FALSE)</f>
        <v>LOCAL</v>
      </c>
      <c r="C1773" s="5" t="str">
        <f t="shared" si="567"/>
        <v>E</v>
      </c>
      <c r="D1773" s="5" t="str">
        <f t="shared" si="568"/>
        <v>13</v>
      </c>
      <c r="E1773" s="5" t="str">
        <f t="shared" si="569"/>
        <v>64--</v>
      </c>
      <c r="F1773" s="5" t="str">
        <f>VLOOKUP(E1773,Vlookups!K:M,3,FALSE)</f>
        <v>Op Exp</v>
      </c>
      <c r="G1773" s="5" t="str">
        <f t="shared" si="570"/>
        <v>6411</v>
      </c>
      <c r="H1773" s="5" t="str">
        <f t="shared" si="571"/>
        <v>EMPLOYEE TRAVEL</v>
      </c>
      <c r="I1773" s="5" t="str">
        <f t="shared" si="572"/>
        <v>030</v>
      </c>
      <c r="J1773" s="5" t="str">
        <f>VLOOKUP(I1773,Vlookups!A:D,2,FALSE)</f>
        <v>COLLEGE STATION ELEMENTARY</v>
      </c>
      <c r="K1773" s="5" t="str">
        <f>VLOOKUP(I1773,Vlookups!A:D,3,FALSE)</f>
        <v>COLLEGE STATION K8</v>
      </c>
      <c r="L1773" s="5" t="str">
        <f t="shared" si="573"/>
        <v>23</v>
      </c>
      <c r="M1773" s="5" t="str">
        <f t="shared" si="574"/>
        <v>850</v>
      </c>
      <c r="N1773" s="5" t="str">
        <f>VLOOKUP(M1773,Vlookups!G:I,2,FALSE)</f>
        <v>DEPUTY SUPT ACADEMICS/STU SERV</v>
      </c>
      <c r="O1773" s="5" t="str">
        <f>VLOOKUP(M1773,Vlookups!G:I,3,FALSE)</f>
        <v>DSASS</v>
      </c>
      <c r="P1773" s="6">
        <f t="shared" si="575"/>
        <v>0</v>
      </c>
      <c r="Q1773" s="6">
        <f t="shared" si="576"/>
        <v>0</v>
      </c>
      <c r="R1773" s="6">
        <f t="shared" si="577"/>
        <v>0</v>
      </c>
      <c r="S1773" s="6">
        <f t="shared" si="578"/>
        <v>100</v>
      </c>
      <c r="T1773" s="6">
        <f t="shared" si="579"/>
        <v>100</v>
      </c>
      <c r="U1773" t="s">
        <v>1818</v>
      </c>
      <c r="V1773" t="s">
        <v>56</v>
      </c>
      <c r="W1773" s="2">
        <v>0</v>
      </c>
      <c r="X1773" s="2">
        <v>0</v>
      </c>
      <c r="Y1773" s="2">
        <v>0</v>
      </c>
      <c r="Z1773" s="2">
        <v>0</v>
      </c>
      <c r="AA1773" s="2">
        <v>100</v>
      </c>
      <c r="AB1773" s="2">
        <v>100</v>
      </c>
    </row>
    <row r="1774" spans="1:28">
      <c r="A1774" s="5" t="str">
        <f t="shared" si="566"/>
        <v>420</v>
      </c>
      <c r="B1774" s="5" t="str">
        <f>VLOOKUP(A1774,Vlookups!O:P,2,FALSE)</f>
        <v>LOCAL</v>
      </c>
      <c r="C1774" s="5" t="str">
        <f t="shared" si="567"/>
        <v>E</v>
      </c>
      <c r="D1774" s="5" t="str">
        <f t="shared" si="568"/>
        <v>13</v>
      </c>
      <c r="E1774" s="5" t="str">
        <f t="shared" si="569"/>
        <v>64--</v>
      </c>
      <c r="F1774" s="5" t="str">
        <f>VLOOKUP(E1774,Vlookups!K:M,3,FALSE)</f>
        <v>Op Exp</v>
      </c>
      <c r="G1774" s="5" t="str">
        <f t="shared" si="570"/>
        <v>6411</v>
      </c>
      <c r="H1774" s="5" t="str">
        <f t="shared" si="571"/>
        <v>EMPLOYEE TRAVEL</v>
      </c>
      <c r="I1774" s="5" t="str">
        <f t="shared" si="572"/>
        <v>030</v>
      </c>
      <c r="J1774" s="5" t="str">
        <f>VLOOKUP(I1774,Vlookups!A:D,2,FALSE)</f>
        <v>COLLEGE STATION ELEMENTARY</v>
      </c>
      <c r="K1774" s="5" t="str">
        <f>VLOOKUP(I1774,Vlookups!A:D,3,FALSE)</f>
        <v>COLLEGE STATION K8</v>
      </c>
      <c r="L1774" s="5" t="str">
        <f t="shared" si="573"/>
        <v>25</v>
      </c>
      <c r="M1774" s="5" t="str">
        <f t="shared" si="574"/>
        <v>850</v>
      </c>
      <c r="N1774" s="5" t="str">
        <f>VLOOKUP(M1774,Vlookups!G:I,2,FALSE)</f>
        <v>DEPUTY SUPT ACADEMICS/STU SERV</v>
      </c>
      <c r="O1774" s="5" t="str">
        <f>VLOOKUP(M1774,Vlookups!G:I,3,FALSE)</f>
        <v>DSASS</v>
      </c>
      <c r="P1774" s="6">
        <f t="shared" si="575"/>
        <v>0</v>
      </c>
      <c r="Q1774" s="6">
        <f t="shared" si="576"/>
        <v>0</v>
      </c>
      <c r="R1774" s="6">
        <f t="shared" si="577"/>
        <v>0</v>
      </c>
      <c r="S1774" s="6">
        <f t="shared" si="578"/>
        <v>300</v>
      </c>
      <c r="T1774" s="6">
        <f t="shared" si="579"/>
        <v>300</v>
      </c>
      <c r="U1774" t="s">
        <v>1819</v>
      </c>
      <c r="V1774" t="s">
        <v>56</v>
      </c>
      <c r="W1774" s="2">
        <v>0</v>
      </c>
      <c r="X1774" s="2">
        <v>0</v>
      </c>
      <c r="Y1774" s="2">
        <v>0</v>
      </c>
      <c r="Z1774" s="2">
        <v>0</v>
      </c>
      <c r="AA1774" s="2">
        <v>300</v>
      </c>
      <c r="AB1774" s="2">
        <v>300</v>
      </c>
    </row>
    <row r="1775" spans="1:28">
      <c r="A1775" s="5" t="str">
        <f t="shared" si="566"/>
        <v>420</v>
      </c>
      <c r="B1775" s="5" t="str">
        <f>VLOOKUP(A1775,Vlookups!O:P,2,FALSE)</f>
        <v>LOCAL</v>
      </c>
      <c r="C1775" s="5" t="str">
        <f t="shared" si="567"/>
        <v>E</v>
      </c>
      <c r="D1775" s="5" t="str">
        <f t="shared" si="568"/>
        <v>13</v>
      </c>
      <c r="E1775" s="5" t="str">
        <f t="shared" si="569"/>
        <v>64--</v>
      </c>
      <c r="F1775" s="5" t="str">
        <f>VLOOKUP(E1775,Vlookups!K:M,3,FALSE)</f>
        <v>Op Exp</v>
      </c>
      <c r="G1775" s="5" t="str">
        <f t="shared" si="570"/>
        <v>6411</v>
      </c>
      <c r="H1775" s="5" t="str">
        <f t="shared" si="571"/>
        <v>EMPLOYEE TRAVEL</v>
      </c>
      <c r="I1775" s="5" t="str">
        <f t="shared" si="572"/>
        <v>030</v>
      </c>
      <c r="J1775" s="5" t="str">
        <f>VLOOKUP(I1775,Vlookups!A:D,2,FALSE)</f>
        <v>COLLEGE STATION ELEMENTARY</v>
      </c>
      <c r="K1775" s="5" t="str">
        <f>VLOOKUP(I1775,Vlookups!A:D,3,FALSE)</f>
        <v>COLLEGE STATION K8</v>
      </c>
      <c r="L1775" s="5" t="str">
        <f t="shared" si="573"/>
        <v>37</v>
      </c>
      <c r="M1775" s="5" t="str">
        <f t="shared" si="574"/>
        <v>850</v>
      </c>
      <c r="N1775" s="5" t="str">
        <f>VLOOKUP(M1775,Vlookups!G:I,2,FALSE)</f>
        <v>DEPUTY SUPT ACADEMICS/STU SERV</v>
      </c>
      <c r="O1775" s="5" t="str">
        <f>VLOOKUP(M1775,Vlookups!G:I,3,FALSE)</f>
        <v>DSASS</v>
      </c>
      <c r="P1775" s="6">
        <f t="shared" si="575"/>
        <v>150</v>
      </c>
      <c r="Q1775" s="6">
        <f t="shared" si="576"/>
        <v>0</v>
      </c>
      <c r="R1775" s="6">
        <f t="shared" si="577"/>
        <v>150</v>
      </c>
      <c r="S1775" s="6">
        <f t="shared" si="578"/>
        <v>0</v>
      </c>
      <c r="T1775" s="6">
        <f t="shared" si="579"/>
        <v>-150</v>
      </c>
      <c r="U1775" t="s">
        <v>1820</v>
      </c>
      <c r="V1775" t="s">
        <v>56</v>
      </c>
      <c r="W1775" s="2">
        <v>150</v>
      </c>
      <c r="X1775" s="2">
        <v>0</v>
      </c>
      <c r="Y1775" s="2">
        <v>150</v>
      </c>
      <c r="Z1775" s="2">
        <v>0</v>
      </c>
      <c r="AA1775" s="2">
        <v>0</v>
      </c>
      <c r="AB1775" s="3">
        <v>-150</v>
      </c>
    </row>
    <row r="1776" spans="1:28">
      <c r="A1776" s="5" t="str">
        <f t="shared" si="566"/>
        <v>420</v>
      </c>
      <c r="B1776" s="5" t="str">
        <f>VLOOKUP(A1776,Vlookups!O:P,2,FALSE)</f>
        <v>LOCAL</v>
      </c>
      <c r="C1776" s="5" t="str">
        <f t="shared" si="567"/>
        <v>E</v>
      </c>
      <c r="D1776" s="5" t="str">
        <f t="shared" si="568"/>
        <v>13</v>
      </c>
      <c r="E1776" s="5" t="str">
        <f t="shared" si="569"/>
        <v>64--</v>
      </c>
      <c r="F1776" s="5" t="str">
        <f>VLOOKUP(E1776,Vlookups!K:M,3,FALSE)</f>
        <v>Op Exp</v>
      </c>
      <c r="G1776" s="5" t="str">
        <f t="shared" si="570"/>
        <v>6411</v>
      </c>
      <c r="H1776" s="5" t="str">
        <f t="shared" si="571"/>
        <v>EMPLOYEE TRAVEL</v>
      </c>
      <c r="I1776" s="5" t="str">
        <f t="shared" si="572"/>
        <v>030</v>
      </c>
      <c r="J1776" s="5" t="str">
        <f>VLOOKUP(I1776,Vlookups!A:D,2,FALSE)</f>
        <v>COLLEGE STATION ELEMENTARY</v>
      </c>
      <c r="K1776" s="5" t="str">
        <f>VLOOKUP(I1776,Vlookups!A:D,3,FALSE)</f>
        <v>COLLEGE STATION K8</v>
      </c>
      <c r="L1776" s="5" t="str">
        <f t="shared" si="573"/>
        <v>99</v>
      </c>
      <c r="M1776" s="5" t="str">
        <f t="shared" si="574"/>
        <v>850</v>
      </c>
      <c r="N1776" s="5" t="str">
        <f>VLOOKUP(M1776,Vlookups!G:I,2,FALSE)</f>
        <v>DEPUTY SUPT ACADEMICS/STU SERV</v>
      </c>
      <c r="O1776" s="5" t="str">
        <f>VLOOKUP(M1776,Vlookups!G:I,3,FALSE)</f>
        <v>DSASS</v>
      </c>
      <c r="P1776" s="6">
        <f t="shared" si="575"/>
        <v>2435.86</v>
      </c>
      <c r="Q1776" s="6">
        <f t="shared" si="576"/>
        <v>2060</v>
      </c>
      <c r="R1776" s="6">
        <f t="shared" si="577"/>
        <v>464.92</v>
      </c>
      <c r="S1776" s="6">
        <f t="shared" si="578"/>
        <v>0</v>
      </c>
      <c r="T1776" s="6">
        <f t="shared" si="579"/>
        <v>-2435.86</v>
      </c>
      <c r="U1776" t="s">
        <v>1821</v>
      </c>
      <c r="V1776" t="s">
        <v>56</v>
      </c>
      <c r="W1776" s="2">
        <v>2435.86</v>
      </c>
      <c r="X1776" s="2">
        <v>2060</v>
      </c>
      <c r="Y1776" s="2">
        <v>464.92</v>
      </c>
      <c r="Z1776" s="3">
        <v>-89.06</v>
      </c>
      <c r="AA1776" s="2">
        <v>0</v>
      </c>
      <c r="AB1776" s="3">
        <v>-2435.86</v>
      </c>
    </row>
    <row r="1777" spans="1:28">
      <c r="A1777" s="5" t="str">
        <f t="shared" si="566"/>
        <v>420</v>
      </c>
      <c r="B1777" s="5" t="str">
        <f>VLOOKUP(A1777,Vlookups!O:P,2,FALSE)</f>
        <v>LOCAL</v>
      </c>
      <c r="C1777" s="5" t="str">
        <f t="shared" si="567"/>
        <v>E</v>
      </c>
      <c r="D1777" s="5" t="str">
        <f t="shared" si="568"/>
        <v>13</v>
      </c>
      <c r="E1777" s="5" t="str">
        <f t="shared" si="569"/>
        <v>64--</v>
      </c>
      <c r="F1777" s="5" t="str">
        <f>VLOOKUP(E1777,Vlookups!K:M,3,FALSE)</f>
        <v>Op Exp</v>
      </c>
      <c r="G1777" s="5" t="str">
        <f t="shared" si="570"/>
        <v>6411</v>
      </c>
      <c r="H1777" s="5" t="str">
        <f t="shared" si="571"/>
        <v>EMPLOYEE TRAVEL</v>
      </c>
      <c r="I1777" s="5" t="str">
        <f t="shared" si="572"/>
        <v>030</v>
      </c>
      <c r="J1777" s="5" t="str">
        <f>VLOOKUP(I1777,Vlookups!A:D,2,FALSE)</f>
        <v>COLLEGE STATION ELEMENTARY</v>
      </c>
      <c r="K1777" s="5" t="str">
        <f>VLOOKUP(I1777,Vlookups!A:D,3,FALSE)</f>
        <v>COLLEGE STATION K8</v>
      </c>
      <c r="L1777" s="5" t="str">
        <f t="shared" si="573"/>
        <v>99</v>
      </c>
      <c r="M1777" s="5" t="str">
        <f t="shared" si="574"/>
        <v>920</v>
      </c>
      <c r="N1777" s="5" t="str">
        <f>VLOOKUP(M1777,Vlookups!G:I,2,FALSE)</f>
        <v>ATHLETICS</v>
      </c>
      <c r="O1777" s="5" t="str">
        <f>VLOOKUP(M1777,Vlookups!G:I,3,FALSE)</f>
        <v>CSL</v>
      </c>
      <c r="P1777" s="6">
        <f t="shared" si="575"/>
        <v>84.5</v>
      </c>
      <c r="Q1777" s="6">
        <f t="shared" si="576"/>
        <v>0</v>
      </c>
      <c r="R1777" s="6">
        <f t="shared" si="577"/>
        <v>84.46</v>
      </c>
      <c r="S1777" s="6">
        <f t="shared" si="578"/>
        <v>0</v>
      </c>
      <c r="T1777" s="6">
        <f t="shared" si="579"/>
        <v>-84.5</v>
      </c>
      <c r="U1777" t="s">
        <v>1822</v>
      </c>
      <c r="V1777" t="s">
        <v>56</v>
      </c>
      <c r="W1777" s="2">
        <v>84.5</v>
      </c>
      <c r="X1777" s="2">
        <v>0</v>
      </c>
      <c r="Y1777" s="2">
        <v>84.46</v>
      </c>
      <c r="Z1777" s="2">
        <v>0.04</v>
      </c>
      <c r="AA1777" s="2">
        <v>0</v>
      </c>
      <c r="AB1777" s="3">
        <v>-84.5</v>
      </c>
    </row>
    <row r="1778" spans="1:28">
      <c r="A1778" s="5" t="str">
        <f t="shared" si="566"/>
        <v>420</v>
      </c>
      <c r="B1778" s="5" t="str">
        <f>VLOOKUP(A1778,Vlookups!O:P,2,FALSE)</f>
        <v>LOCAL</v>
      </c>
      <c r="C1778" s="5" t="str">
        <f t="shared" si="567"/>
        <v>E</v>
      </c>
      <c r="D1778" s="5" t="str">
        <f t="shared" si="568"/>
        <v>13</v>
      </c>
      <c r="E1778" s="5" t="str">
        <f t="shared" si="569"/>
        <v>64--</v>
      </c>
      <c r="F1778" s="5" t="str">
        <f>VLOOKUP(E1778,Vlookups!K:M,3,FALSE)</f>
        <v>Op Exp</v>
      </c>
      <c r="G1778" s="5" t="str">
        <f t="shared" si="570"/>
        <v>6411</v>
      </c>
      <c r="H1778" s="5" t="str">
        <f t="shared" si="571"/>
        <v>EMPLOYEE TRAVEL</v>
      </c>
      <c r="I1778" s="5" t="str">
        <f t="shared" si="572"/>
        <v>031</v>
      </c>
      <c r="J1778" s="5" t="str">
        <f>VLOOKUP(I1778,Vlookups!A:D,2,FALSE)</f>
        <v>COLLEGE STATION MIDDLE SCHOOL</v>
      </c>
      <c r="K1778" s="5" t="str">
        <f>VLOOKUP(I1778,Vlookups!A:D,3,FALSE)</f>
        <v>COLLEGE STATION K8</v>
      </c>
      <c r="L1778" s="5" t="str">
        <f t="shared" si="573"/>
        <v>23</v>
      </c>
      <c r="M1778" s="5" t="str">
        <f t="shared" si="574"/>
        <v>850</v>
      </c>
      <c r="N1778" s="5" t="str">
        <f>VLOOKUP(M1778,Vlookups!G:I,2,FALSE)</f>
        <v>DEPUTY SUPT ACADEMICS/STU SERV</v>
      </c>
      <c r="O1778" s="5" t="str">
        <f>VLOOKUP(M1778,Vlookups!G:I,3,FALSE)</f>
        <v>DSASS</v>
      </c>
      <c r="P1778" s="6">
        <f t="shared" si="575"/>
        <v>0</v>
      </c>
      <c r="Q1778" s="6">
        <f t="shared" si="576"/>
        <v>0</v>
      </c>
      <c r="R1778" s="6">
        <f t="shared" si="577"/>
        <v>0</v>
      </c>
      <c r="S1778" s="6">
        <f t="shared" si="578"/>
        <v>100</v>
      </c>
      <c r="T1778" s="6">
        <f t="shared" si="579"/>
        <v>100</v>
      </c>
      <c r="U1778" t="s">
        <v>1823</v>
      </c>
      <c r="V1778" t="s">
        <v>56</v>
      </c>
      <c r="W1778" s="2">
        <v>0</v>
      </c>
      <c r="X1778" s="2">
        <v>0</v>
      </c>
      <c r="Y1778" s="2">
        <v>0</v>
      </c>
      <c r="Z1778" s="2">
        <v>0</v>
      </c>
      <c r="AA1778" s="2">
        <v>100</v>
      </c>
      <c r="AB1778" s="2">
        <v>100</v>
      </c>
    </row>
    <row r="1779" spans="1:28">
      <c r="A1779" s="5" t="str">
        <f t="shared" si="566"/>
        <v>420</v>
      </c>
      <c r="B1779" s="5" t="str">
        <f>VLOOKUP(A1779,Vlookups!O:P,2,FALSE)</f>
        <v>LOCAL</v>
      </c>
      <c r="C1779" s="5" t="str">
        <f t="shared" si="567"/>
        <v>E</v>
      </c>
      <c r="D1779" s="5" t="str">
        <f t="shared" si="568"/>
        <v>13</v>
      </c>
      <c r="E1779" s="5" t="str">
        <f t="shared" si="569"/>
        <v>64--</v>
      </c>
      <c r="F1779" s="5" t="str">
        <f>VLOOKUP(E1779,Vlookups!K:M,3,FALSE)</f>
        <v>Op Exp</v>
      </c>
      <c r="G1779" s="5" t="str">
        <f t="shared" si="570"/>
        <v>6411</v>
      </c>
      <c r="H1779" s="5" t="str">
        <f t="shared" si="571"/>
        <v>EMPLOYEE TRAVEL</v>
      </c>
      <c r="I1779" s="5" t="str">
        <f t="shared" si="572"/>
        <v>031</v>
      </c>
      <c r="J1779" s="5" t="str">
        <f>VLOOKUP(I1779,Vlookups!A:D,2,FALSE)</f>
        <v>COLLEGE STATION MIDDLE SCHOOL</v>
      </c>
      <c r="K1779" s="5" t="str">
        <f>VLOOKUP(I1779,Vlookups!A:D,3,FALSE)</f>
        <v>COLLEGE STATION K8</v>
      </c>
      <c r="L1779" s="5" t="str">
        <f t="shared" si="573"/>
        <v>37</v>
      </c>
      <c r="M1779" s="5" t="str">
        <f t="shared" si="574"/>
        <v>850</v>
      </c>
      <c r="N1779" s="5" t="str">
        <f>VLOOKUP(M1779,Vlookups!G:I,2,FALSE)</f>
        <v>DEPUTY SUPT ACADEMICS/STU SERV</v>
      </c>
      <c r="O1779" s="5" t="str">
        <f>VLOOKUP(M1779,Vlookups!G:I,3,FALSE)</f>
        <v>DSASS</v>
      </c>
      <c r="P1779" s="6">
        <f t="shared" si="575"/>
        <v>150</v>
      </c>
      <c r="Q1779" s="6">
        <f t="shared" si="576"/>
        <v>0</v>
      </c>
      <c r="R1779" s="6">
        <f t="shared" si="577"/>
        <v>150</v>
      </c>
      <c r="S1779" s="6">
        <f t="shared" si="578"/>
        <v>0</v>
      </c>
      <c r="T1779" s="6">
        <f t="shared" si="579"/>
        <v>-150</v>
      </c>
      <c r="U1779" t="s">
        <v>1824</v>
      </c>
      <c r="V1779" t="s">
        <v>56</v>
      </c>
      <c r="W1779" s="2">
        <v>150</v>
      </c>
      <c r="X1779" s="2">
        <v>0</v>
      </c>
      <c r="Y1779" s="2">
        <v>150</v>
      </c>
      <c r="Z1779" s="2">
        <v>0</v>
      </c>
      <c r="AA1779" s="2">
        <v>0</v>
      </c>
      <c r="AB1779" s="3">
        <v>-150</v>
      </c>
    </row>
    <row r="1780" spans="1:28">
      <c r="A1780" s="5" t="str">
        <f t="shared" si="566"/>
        <v>420</v>
      </c>
      <c r="B1780" s="5" t="str">
        <f>VLOOKUP(A1780,Vlookups!O:P,2,FALSE)</f>
        <v>LOCAL</v>
      </c>
      <c r="C1780" s="5" t="str">
        <f t="shared" si="567"/>
        <v>E</v>
      </c>
      <c r="D1780" s="5" t="str">
        <f t="shared" si="568"/>
        <v>13</v>
      </c>
      <c r="E1780" s="5" t="str">
        <f t="shared" si="569"/>
        <v>64--</v>
      </c>
      <c r="F1780" s="5" t="str">
        <f>VLOOKUP(E1780,Vlookups!K:M,3,FALSE)</f>
        <v>Op Exp</v>
      </c>
      <c r="G1780" s="5" t="str">
        <f t="shared" si="570"/>
        <v>6411</v>
      </c>
      <c r="H1780" s="5" t="str">
        <f t="shared" si="571"/>
        <v>EMPLOYEE TRAVEL</v>
      </c>
      <c r="I1780" s="5" t="str">
        <f t="shared" si="572"/>
        <v>031</v>
      </c>
      <c r="J1780" s="5" t="str">
        <f>VLOOKUP(I1780,Vlookups!A:D,2,FALSE)</f>
        <v>COLLEGE STATION MIDDLE SCHOOL</v>
      </c>
      <c r="K1780" s="5" t="str">
        <f>VLOOKUP(I1780,Vlookups!A:D,3,FALSE)</f>
        <v>COLLEGE STATION K8</v>
      </c>
      <c r="L1780" s="5" t="str">
        <f t="shared" si="573"/>
        <v>99</v>
      </c>
      <c r="M1780" s="5" t="str">
        <f t="shared" si="574"/>
        <v>850</v>
      </c>
      <c r="N1780" s="5" t="str">
        <f>VLOOKUP(M1780,Vlookups!G:I,2,FALSE)</f>
        <v>DEPUTY SUPT ACADEMICS/STU SERV</v>
      </c>
      <c r="O1780" s="5" t="str">
        <f>VLOOKUP(M1780,Vlookups!G:I,3,FALSE)</f>
        <v>DSASS</v>
      </c>
      <c r="P1780" s="6">
        <f t="shared" si="575"/>
        <v>87.8</v>
      </c>
      <c r="Q1780" s="6">
        <f t="shared" si="576"/>
        <v>0</v>
      </c>
      <c r="R1780" s="6">
        <f t="shared" si="577"/>
        <v>172.29</v>
      </c>
      <c r="S1780" s="6">
        <f t="shared" si="578"/>
        <v>0</v>
      </c>
      <c r="T1780" s="6">
        <f t="shared" si="579"/>
        <v>-87.8</v>
      </c>
      <c r="U1780" t="s">
        <v>1825</v>
      </c>
      <c r="V1780" t="s">
        <v>56</v>
      </c>
      <c r="W1780" s="2">
        <v>87.8</v>
      </c>
      <c r="X1780" s="2">
        <v>0</v>
      </c>
      <c r="Y1780" s="2">
        <v>172.29</v>
      </c>
      <c r="Z1780" s="3">
        <v>-84.49</v>
      </c>
      <c r="AA1780" s="2">
        <v>0</v>
      </c>
      <c r="AB1780" s="3">
        <v>-87.8</v>
      </c>
    </row>
    <row r="1781" spans="1:28">
      <c r="A1781" s="5" t="str">
        <f t="shared" si="566"/>
        <v>420</v>
      </c>
      <c r="B1781" s="5" t="str">
        <f>VLOOKUP(A1781,Vlookups!O:P,2,FALSE)</f>
        <v>LOCAL</v>
      </c>
      <c r="C1781" s="5" t="str">
        <f t="shared" si="567"/>
        <v>E</v>
      </c>
      <c r="D1781" s="5" t="str">
        <f t="shared" si="568"/>
        <v>13</v>
      </c>
      <c r="E1781" s="5" t="str">
        <f t="shared" si="569"/>
        <v>64--</v>
      </c>
      <c r="F1781" s="5" t="str">
        <f>VLOOKUP(E1781,Vlookups!K:M,3,FALSE)</f>
        <v>Op Exp</v>
      </c>
      <c r="G1781" s="5" t="str">
        <f t="shared" si="570"/>
        <v>6411</v>
      </c>
      <c r="H1781" s="5" t="str">
        <f t="shared" si="571"/>
        <v>EMPLOYEE TRAVEL</v>
      </c>
      <c r="I1781" s="5" t="str">
        <f t="shared" si="572"/>
        <v>032</v>
      </c>
      <c r="J1781" s="5" t="str">
        <f>VLOOKUP(I1781,Vlookups!A:D,2,FALSE)</f>
        <v>LANCASTER HS</v>
      </c>
      <c r="K1781" s="5" t="str">
        <f>VLOOKUP(I1781,Vlookups!A:D,3,FALSE)</f>
        <v>LANCASTER HS</v>
      </c>
      <c r="L1781" s="5" t="str">
        <f t="shared" si="573"/>
        <v>11</v>
      </c>
      <c r="M1781" s="5" t="str">
        <f t="shared" si="574"/>
        <v>859</v>
      </c>
      <c r="N1781" s="5" t="str">
        <f>VLOOKUP(M1781,Vlookups!G:I,2,FALSE)</f>
        <v>PROFESSIONAL DEVELOPMENT</v>
      </c>
      <c r="O1781" s="5" t="str">
        <f>VLOOKUP(M1781,Vlookups!G:I,3,FALSE)</f>
        <v>DSASS</v>
      </c>
      <c r="P1781" s="6">
        <f t="shared" si="575"/>
        <v>175</v>
      </c>
      <c r="Q1781" s="6">
        <f t="shared" si="576"/>
        <v>175</v>
      </c>
      <c r="R1781" s="6">
        <f t="shared" si="577"/>
        <v>0</v>
      </c>
      <c r="S1781" s="6">
        <f t="shared" si="578"/>
        <v>0</v>
      </c>
      <c r="T1781" s="6">
        <f t="shared" si="579"/>
        <v>-175</v>
      </c>
      <c r="U1781" t="s">
        <v>1826</v>
      </c>
      <c r="V1781" t="s">
        <v>56</v>
      </c>
      <c r="W1781" s="2">
        <v>175</v>
      </c>
      <c r="X1781" s="2">
        <v>175</v>
      </c>
      <c r="Y1781" s="2">
        <v>0</v>
      </c>
      <c r="Z1781" s="2">
        <v>0</v>
      </c>
      <c r="AA1781" s="2">
        <v>0</v>
      </c>
      <c r="AB1781" s="3">
        <v>-175</v>
      </c>
    </row>
    <row r="1782" spans="1:28">
      <c r="A1782" s="5" t="str">
        <f t="shared" si="566"/>
        <v>420</v>
      </c>
      <c r="B1782" s="5" t="str">
        <f>VLOOKUP(A1782,Vlookups!O:P,2,FALSE)</f>
        <v>LOCAL</v>
      </c>
      <c r="C1782" s="5" t="str">
        <f t="shared" si="567"/>
        <v>E</v>
      </c>
      <c r="D1782" s="5" t="str">
        <f t="shared" si="568"/>
        <v>13</v>
      </c>
      <c r="E1782" s="5" t="str">
        <f t="shared" si="569"/>
        <v>64--</v>
      </c>
      <c r="F1782" s="5" t="str">
        <f>VLOOKUP(E1782,Vlookups!K:M,3,FALSE)</f>
        <v>Op Exp</v>
      </c>
      <c r="G1782" s="5" t="str">
        <f t="shared" si="570"/>
        <v>6411</v>
      </c>
      <c r="H1782" s="5" t="str">
        <f t="shared" si="571"/>
        <v>EMPLOYEE TRAVEL</v>
      </c>
      <c r="I1782" s="5" t="str">
        <f t="shared" si="572"/>
        <v>032</v>
      </c>
      <c r="J1782" s="5" t="str">
        <f>VLOOKUP(I1782,Vlookups!A:D,2,FALSE)</f>
        <v>LANCASTER HS</v>
      </c>
      <c r="K1782" s="5" t="str">
        <f>VLOOKUP(I1782,Vlookups!A:D,3,FALSE)</f>
        <v>LANCASTER HS</v>
      </c>
      <c r="L1782" s="5" t="str">
        <f t="shared" si="573"/>
        <v>21</v>
      </c>
      <c r="M1782" s="5" t="str">
        <f t="shared" si="574"/>
        <v>859</v>
      </c>
      <c r="N1782" s="5" t="str">
        <f>VLOOKUP(M1782,Vlookups!G:I,2,FALSE)</f>
        <v>PROFESSIONAL DEVELOPMENT</v>
      </c>
      <c r="O1782" s="5" t="str">
        <f>VLOOKUP(M1782,Vlookups!G:I,3,FALSE)</f>
        <v>DSASS</v>
      </c>
      <c r="P1782" s="6">
        <f t="shared" si="575"/>
        <v>528.94000000000005</v>
      </c>
      <c r="Q1782" s="6">
        <f t="shared" si="576"/>
        <v>0</v>
      </c>
      <c r="R1782" s="6">
        <f t="shared" si="577"/>
        <v>528.94000000000005</v>
      </c>
      <c r="S1782" s="6">
        <f t="shared" si="578"/>
        <v>0</v>
      </c>
      <c r="T1782" s="6">
        <f t="shared" si="579"/>
        <v>-528.94000000000005</v>
      </c>
      <c r="U1782" t="s">
        <v>1827</v>
      </c>
      <c r="V1782" t="s">
        <v>56</v>
      </c>
      <c r="W1782" s="2">
        <v>528.94000000000005</v>
      </c>
      <c r="X1782" s="2">
        <v>0</v>
      </c>
      <c r="Y1782" s="2">
        <v>528.94000000000005</v>
      </c>
      <c r="Z1782" s="2">
        <v>0</v>
      </c>
      <c r="AA1782" s="2">
        <v>0</v>
      </c>
      <c r="AB1782" s="3">
        <v>-528.94000000000005</v>
      </c>
    </row>
    <row r="1783" spans="1:28">
      <c r="A1783" s="5" t="str">
        <f t="shared" si="566"/>
        <v>420</v>
      </c>
      <c r="B1783" s="5" t="str">
        <f>VLOOKUP(A1783,Vlookups!O:P,2,FALSE)</f>
        <v>LOCAL</v>
      </c>
      <c r="C1783" s="5" t="str">
        <f t="shared" si="567"/>
        <v>E</v>
      </c>
      <c r="D1783" s="5" t="str">
        <f t="shared" si="568"/>
        <v>13</v>
      </c>
      <c r="E1783" s="5" t="str">
        <f t="shared" si="569"/>
        <v>64--</v>
      </c>
      <c r="F1783" s="5" t="str">
        <f>VLOOKUP(E1783,Vlookups!K:M,3,FALSE)</f>
        <v>Op Exp</v>
      </c>
      <c r="G1783" s="5" t="str">
        <f t="shared" si="570"/>
        <v>6411</v>
      </c>
      <c r="H1783" s="5" t="str">
        <f t="shared" si="571"/>
        <v>EMPLOYEE TRAVEL</v>
      </c>
      <c r="I1783" s="5" t="str">
        <f t="shared" si="572"/>
        <v>032</v>
      </c>
      <c r="J1783" s="5" t="str">
        <f>VLOOKUP(I1783,Vlookups!A:D,2,FALSE)</f>
        <v>LANCASTER HS</v>
      </c>
      <c r="K1783" s="5" t="str">
        <f>VLOOKUP(I1783,Vlookups!A:D,3,FALSE)</f>
        <v>LANCASTER HS</v>
      </c>
      <c r="L1783" s="5" t="str">
        <f t="shared" si="573"/>
        <v>22</v>
      </c>
      <c r="M1783" s="5" t="str">
        <f t="shared" si="574"/>
        <v>850</v>
      </c>
      <c r="N1783" s="5" t="str">
        <f>VLOOKUP(M1783,Vlookups!G:I,2,FALSE)</f>
        <v>DEPUTY SUPT ACADEMICS/STU SERV</v>
      </c>
      <c r="O1783" s="5" t="str">
        <f>VLOOKUP(M1783,Vlookups!G:I,3,FALSE)</f>
        <v>DSASS</v>
      </c>
      <c r="P1783" s="6">
        <f t="shared" si="575"/>
        <v>1425</v>
      </c>
      <c r="Q1783" s="6">
        <f t="shared" si="576"/>
        <v>1425</v>
      </c>
      <c r="R1783" s="6">
        <f t="shared" si="577"/>
        <v>0</v>
      </c>
      <c r="S1783" s="6">
        <f t="shared" si="578"/>
        <v>2500</v>
      </c>
      <c r="T1783" s="6">
        <f t="shared" si="579"/>
        <v>1075</v>
      </c>
      <c r="U1783" t="s">
        <v>1828</v>
      </c>
      <c r="V1783" t="s">
        <v>56</v>
      </c>
      <c r="W1783" s="2">
        <v>1425</v>
      </c>
      <c r="X1783" s="2">
        <v>1425</v>
      </c>
      <c r="Y1783" s="2">
        <v>0</v>
      </c>
      <c r="Z1783" s="2">
        <v>0</v>
      </c>
      <c r="AA1783" s="2">
        <v>2500</v>
      </c>
      <c r="AB1783" s="2">
        <v>1075</v>
      </c>
    </row>
    <row r="1784" spans="1:28">
      <c r="A1784" s="5" t="str">
        <f t="shared" si="566"/>
        <v>420</v>
      </c>
      <c r="B1784" s="5" t="str">
        <f>VLOOKUP(A1784,Vlookups!O:P,2,FALSE)</f>
        <v>LOCAL</v>
      </c>
      <c r="C1784" s="5" t="str">
        <f t="shared" si="567"/>
        <v>E</v>
      </c>
      <c r="D1784" s="5" t="str">
        <f t="shared" si="568"/>
        <v>13</v>
      </c>
      <c r="E1784" s="5" t="str">
        <f t="shared" si="569"/>
        <v>64--</v>
      </c>
      <c r="F1784" s="5" t="str">
        <f>VLOOKUP(E1784,Vlookups!K:M,3,FALSE)</f>
        <v>Op Exp</v>
      </c>
      <c r="G1784" s="5" t="str">
        <f t="shared" si="570"/>
        <v>6411</v>
      </c>
      <c r="H1784" s="5" t="str">
        <f t="shared" si="571"/>
        <v>EMPLOYEE TRAVEL</v>
      </c>
      <c r="I1784" s="5" t="str">
        <f t="shared" si="572"/>
        <v>032</v>
      </c>
      <c r="J1784" s="5" t="str">
        <f>VLOOKUP(I1784,Vlookups!A:D,2,FALSE)</f>
        <v>LANCASTER HS</v>
      </c>
      <c r="K1784" s="5" t="str">
        <f>VLOOKUP(I1784,Vlookups!A:D,3,FALSE)</f>
        <v>LANCASTER HS</v>
      </c>
      <c r="L1784" s="5" t="str">
        <f t="shared" si="573"/>
        <v>23</v>
      </c>
      <c r="M1784" s="5" t="str">
        <f t="shared" si="574"/>
        <v>850</v>
      </c>
      <c r="N1784" s="5" t="str">
        <f>VLOOKUP(M1784,Vlookups!G:I,2,FALSE)</f>
        <v>DEPUTY SUPT ACADEMICS/STU SERV</v>
      </c>
      <c r="O1784" s="5" t="str">
        <f>VLOOKUP(M1784,Vlookups!G:I,3,FALSE)</f>
        <v>DSASS</v>
      </c>
      <c r="P1784" s="6">
        <f t="shared" si="575"/>
        <v>0</v>
      </c>
      <c r="Q1784" s="6">
        <f t="shared" si="576"/>
        <v>0</v>
      </c>
      <c r="R1784" s="6">
        <f t="shared" si="577"/>
        <v>0</v>
      </c>
      <c r="S1784" s="6">
        <f t="shared" si="578"/>
        <v>100</v>
      </c>
      <c r="T1784" s="6">
        <f t="shared" si="579"/>
        <v>100</v>
      </c>
      <c r="U1784" t="s">
        <v>1829</v>
      </c>
      <c r="V1784" t="s">
        <v>56</v>
      </c>
      <c r="W1784" s="2">
        <v>0</v>
      </c>
      <c r="X1784" s="2">
        <v>0</v>
      </c>
      <c r="Y1784" s="2">
        <v>0</v>
      </c>
      <c r="Z1784" s="2">
        <v>0</v>
      </c>
      <c r="AA1784" s="2">
        <v>100</v>
      </c>
      <c r="AB1784" s="2">
        <v>100</v>
      </c>
    </row>
    <row r="1785" spans="1:28">
      <c r="A1785" s="5" t="str">
        <f t="shared" si="566"/>
        <v>420</v>
      </c>
      <c r="B1785" s="5" t="str">
        <f>VLOOKUP(A1785,Vlookups!O:P,2,FALSE)</f>
        <v>LOCAL</v>
      </c>
      <c r="C1785" s="5" t="str">
        <f t="shared" si="567"/>
        <v>E</v>
      </c>
      <c r="D1785" s="5" t="str">
        <f t="shared" si="568"/>
        <v>13</v>
      </c>
      <c r="E1785" s="5" t="str">
        <f t="shared" si="569"/>
        <v>64--</v>
      </c>
      <c r="F1785" s="5" t="str">
        <f>VLOOKUP(E1785,Vlookups!K:M,3,FALSE)</f>
        <v>Op Exp</v>
      </c>
      <c r="G1785" s="5" t="str">
        <f t="shared" si="570"/>
        <v>6411</v>
      </c>
      <c r="H1785" s="5" t="str">
        <f t="shared" si="571"/>
        <v>EMPLOYEE TRAVEL</v>
      </c>
      <c r="I1785" s="5" t="str">
        <f t="shared" si="572"/>
        <v>032</v>
      </c>
      <c r="J1785" s="5" t="str">
        <f>VLOOKUP(I1785,Vlookups!A:D,2,FALSE)</f>
        <v>LANCASTER HS</v>
      </c>
      <c r="K1785" s="5" t="str">
        <f>VLOOKUP(I1785,Vlookups!A:D,3,FALSE)</f>
        <v>LANCASTER HS</v>
      </c>
      <c r="L1785" s="5" t="str">
        <f t="shared" si="573"/>
        <v>99</v>
      </c>
      <c r="M1785" s="5" t="str">
        <f t="shared" si="574"/>
        <v>850</v>
      </c>
      <c r="N1785" s="5" t="str">
        <f>VLOOKUP(M1785,Vlookups!G:I,2,FALSE)</f>
        <v>DEPUTY SUPT ACADEMICS/STU SERV</v>
      </c>
      <c r="O1785" s="5" t="str">
        <f>VLOOKUP(M1785,Vlookups!G:I,3,FALSE)</f>
        <v>DSASS</v>
      </c>
      <c r="P1785" s="6">
        <f t="shared" si="575"/>
        <v>48.69</v>
      </c>
      <c r="Q1785" s="6">
        <f t="shared" si="576"/>
        <v>0</v>
      </c>
      <c r="R1785" s="6">
        <f t="shared" si="577"/>
        <v>48.69</v>
      </c>
      <c r="S1785" s="6">
        <f t="shared" si="578"/>
        <v>0</v>
      </c>
      <c r="T1785" s="6">
        <f t="shared" si="579"/>
        <v>-48.69</v>
      </c>
      <c r="U1785" t="s">
        <v>1830</v>
      </c>
      <c r="V1785" t="s">
        <v>56</v>
      </c>
      <c r="W1785" s="2">
        <v>48.69</v>
      </c>
      <c r="X1785" s="2">
        <v>0</v>
      </c>
      <c r="Y1785" s="2">
        <v>48.69</v>
      </c>
      <c r="Z1785" s="2">
        <v>0</v>
      </c>
      <c r="AA1785" s="2">
        <v>0</v>
      </c>
      <c r="AB1785" s="3">
        <v>-48.69</v>
      </c>
    </row>
    <row r="1786" spans="1:28">
      <c r="A1786" s="5" t="str">
        <f t="shared" si="566"/>
        <v>420</v>
      </c>
      <c r="B1786" s="5" t="str">
        <f>VLOOKUP(A1786,Vlookups!O:P,2,FALSE)</f>
        <v>LOCAL</v>
      </c>
      <c r="C1786" s="5" t="str">
        <f t="shared" si="567"/>
        <v>E</v>
      </c>
      <c r="D1786" s="5" t="str">
        <f t="shared" si="568"/>
        <v>13</v>
      </c>
      <c r="E1786" s="5" t="str">
        <f t="shared" si="569"/>
        <v>64--</v>
      </c>
      <c r="F1786" s="5" t="str">
        <f>VLOOKUP(E1786,Vlookups!K:M,3,FALSE)</f>
        <v>Op Exp</v>
      </c>
      <c r="G1786" s="5" t="str">
        <f t="shared" si="570"/>
        <v>6411</v>
      </c>
      <c r="H1786" s="5" t="str">
        <f t="shared" si="571"/>
        <v>EMPLOYEE TRAVEL</v>
      </c>
      <c r="I1786" s="5" t="str">
        <f t="shared" si="572"/>
        <v>033</v>
      </c>
      <c r="J1786" s="5" t="str">
        <f>VLOOKUP(I1786,Vlookups!A:D,2,FALSE)</f>
        <v>WINDMILL LAKES HS</v>
      </c>
      <c r="K1786" s="5" t="str">
        <f>VLOOKUP(I1786,Vlookups!A:D,3,FALSE)</f>
        <v>WINDMILL LAKES HS</v>
      </c>
      <c r="L1786" s="5" t="str">
        <f t="shared" si="573"/>
        <v>22</v>
      </c>
      <c r="M1786" s="5" t="str">
        <f t="shared" si="574"/>
        <v>850</v>
      </c>
      <c r="N1786" s="5" t="str">
        <f>VLOOKUP(M1786,Vlookups!G:I,2,FALSE)</f>
        <v>DEPUTY SUPT ACADEMICS/STU SERV</v>
      </c>
      <c r="O1786" s="5" t="str">
        <f>VLOOKUP(M1786,Vlookups!G:I,3,FALSE)</f>
        <v>DSASS</v>
      </c>
      <c r="P1786" s="6">
        <f t="shared" si="575"/>
        <v>3057.43</v>
      </c>
      <c r="Q1786" s="6">
        <f t="shared" si="576"/>
        <v>2850</v>
      </c>
      <c r="R1786" s="6">
        <f t="shared" si="577"/>
        <v>0</v>
      </c>
      <c r="S1786" s="6">
        <f t="shared" si="578"/>
        <v>7500</v>
      </c>
      <c r="T1786" s="6">
        <f t="shared" si="579"/>
        <v>4442.57</v>
      </c>
      <c r="U1786" t="s">
        <v>1831</v>
      </c>
      <c r="V1786" t="s">
        <v>56</v>
      </c>
      <c r="W1786" s="2">
        <v>3057.43</v>
      </c>
      <c r="X1786" s="2">
        <v>2850</v>
      </c>
      <c r="Y1786" s="2">
        <v>0</v>
      </c>
      <c r="Z1786" s="2">
        <v>207.43</v>
      </c>
      <c r="AA1786" s="2">
        <v>7500</v>
      </c>
      <c r="AB1786" s="2">
        <v>4442.57</v>
      </c>
    </row>
    <row r="1787" spans="1:28">
      <c r="A1787" s="5" t="str">
        <f t="shared" ref="A1787:A1818" si="580">LEFT(U1787,3)</f>
        <v>420</v>
      </c>
      <c r="B1787" s="5" t="str">
        <f>VLOOKUP(A1787,Vlookups!O:P,2,FALSE)</f>
        <v>LOCAL</v>
      </c>
      <c r="C1787" s="5" t="str">
        <f t="shared" ref="C1787:C1818" si="581">RIGHT(LEFT(U1787,5),1)</f>
        <v>E</v>
      </c>
      <c r="D1787" s="5" t="str">
        <f t="shared" ref="D1787:D1818" si="582">RIGHT(LEFT(U1787,8),2)</f>
        <v>13</v>
      </c>
      <c r="E1787" s="5" t="str">
        <f t="shared" ref="E1787:E1818" si="583">CONCATENATE(LEFT(G1787,2),"--")</f>
        <v>64--</v>
      </c>
      <c r="F1787" s="5" t="str">
        <f>VLOOKUP(E1787,Vlookups!K:M,3,FALSE)</f>
        <v>Op Exp</v>
      </c>
      <c r="G1787" s="5" t="str">
        <f t="shared" ref="G1787:G1802" si="584">MID(U1787,10,4)</f>
        <v>6411</v>
      </c>
      <c r="H1787" s="5" t="str">
        <f t="shared" ref="H1787:H1802" si="585">V1787</f>
        <v>EMPLOYEE TRAVEL</v>
      </c>
      <c r="I1787" s="5" t="str">
        <f t="shared" ref="I1787:I1802" si="586">LEFT(RIGHT(U1787,12),3)</f>
        <v>033</v>
      </c>
      <c r="J1787" s="5" t="str">
        <f>VLOOKUP(I1787,Vlookups!A:D,2,FALSE)</f>
        <v>WINDMILL LAKES HS</v>
      </c>
      <c r="K1787" s="5" t="str">
        <f>VLOOKUP(I1787,Vlookups!A:D,3,FALSE)</f>
        <v>WINDMILL LAKES HS</v>
      </c>
      <c r="L1787" s="5" t="str">
        <f t="shared" ref="L1787:L1802" si="587">LEFT(RIGHT(U1787,6),2)</f>
        <v>23</v>
      </c>
      <c r="M1787" s="5" t="str">
        <f t="shared" ref="M1787:M1802" si="588">RIGHT(U1787,3)</f>
        <v>850</v>
      </c>
      <c r="N1787" s="5" t="str">
        <f>VLOOKUP(M1787,Vlookups!G:I,2,FALSE)</f>
        <v>DEPUTY SUPT ACADEMICS/STU SERV</v>
      </c>
      <c r="O1787" s="5" t="str">
        <f>VLOOKUP(M1787,Vlookups!G:I,3,FALSE)</f>
        <v>DSASS</v>
      </c>
      <c r="P1787" s="6">
        <f t="shared" ref="P1787:P1802" si="589">W1787</f>
        <v>0</v>
      </c>
      <c r="Q1787" s="6">
        <f t="shared" ref="Q1787:Q1802" si="590">X1787</f>
        <v>0</v>
      </c>
      <c r="R1787" s="6">
        <f t="shared" ref="R1787:R1802" si="591">Y1787</f>
        <v>0</v>
      </c>
      <c r="S1787" s="6">
        <f t="shared" ref="S1787:S1802" si="592">AA1787</f>
        <v>100</v>
      </c>
      <c r="T1787" s="6">
        <f t="shared" ref="T1787:T1802" si="593">AB1787</f>
        <v>100</v>
      </c>
      <c r="U1787" t="s">
        <v>1832</v>
      </c>
      <c r="V1787" t="s">
        <v>56</v>
      </c>
      <c r="W1787" s="2">
        <v>0</v>
      </c>
      <c r="X1787" s="2">
        <v>0</v>
      </c>
      <c r="Y1787" s="2">
        <v>0</v>
      </c>
      <c r="Z1787" s="2">
        <v>0</v>
      </c>
      <c r="AA1787" s="2">
        <v>100</v>
      </c>
      <c r="AB1787" s="2">
        <v>100</v>
      </c>
    </row>
    <row r="1788" spans="1:28">
      <c r="A1788" s="5" t="str">
        <f t="shared" si="580"/>
        <v>420</v>
      </c>
      <c r="B1788" s="5" t="str">
        <f>VLOOKUP(A1788,Vlookups!O:P,2,FALSE)</f>
        <v>LOCAL</v>
      </c>
      <c r="C1788" s="5" t="str">
        <f t="shared" si="581"/>
        <v>E</v>
      </c>
      <c r="D1788" s="5" t="str">
        <f t="shared" si="582"/>
        <v>13</v>
      </c>
      <c r="E1788" s="5" t="str">
        <f t="shared" si="583"/>
        <v>64--</v>
      </c>
      <c r="F1788" s="5" t="str">
        <f>VLOOKUP(E1788,Vlookups!K:M,3,FALSE)</f>
        <v>Op Exp</v>
      </c>
      <c r="G1788" s="5" t="str">
        <f t="shared" si="584"/>
        <v>6411</v>
      </c>
      <c r="H1788" s="5" t="str">
        <f t="shared" si="585"/>
        <v>EMPLOYEE TRAVEL</v>
      </c>
      <c r="I1788" s="5" t="str">
        <f t="shared" si="586"/>
        <v>033</v>
      </c>
      <c r="J1788" s="5" t="str">
        <f>VLOOKUP(I1788,Vlookups!A:D,2,FALSE)</f>
        <v>WINDMILL LAKES HS</v>
      </c>
      <c r="K1788" s="5" t="str">
        <f>VLOOKUP(I1788,Vlookups!A:D,3,FALSE)</f>
        <v>WINDMILL LAKES HS</v>
      </c>
      <c r="L1788" s="5" t="str">
        <f t="shared" si="587"/>
        <v>38</v>
      </c>
      <c r="M1788" s="5" t="str">
        <f t="shared" si="588"/>
        <v>850</v>
      </c>
      <c r="N1788" s="5" t="str">
        <f>VLOOKUP(M1788,Vlookups!G:I,2,FALSE)</f>
        <v>DEPUTY SUPT ACADEMICS/STU SERV</v>
      </c>
      <c r="O1788" s="5" t="str">
        <f>VLOOKUP(M1788,Vlookups!G:I,3,FALSE)</f>
        <v>DSASS</v>
      </c>
      <c r="P1788" s="6">
        <f t="shared" si="589"/>
        <v>0</v>
      </c>
      <c r="Q1788" s="6">
        <f t="shared" si="590"/>
        <v>0</v>
      </c>
      <c r="R1788" s="6">
        <f t="shared" si="591"/>
        <v>74.78</v>
      </c>
      <c r="S1788" s="6">
        <f t="shared" si="592"/>
        <v>0</v>
      </c>
      <c r="T1788" s="6">
        <f t="shared" si="593"/>
        <v>0</v>
      </c>
      <c r="U1788" t="s">
        <v>1833</v>
      </c>
      <c r="V1788" t="s">
        <v>56</v>
      </c>
      <c r="W1788" s="2">
        <v>0</v>
      </c>
      <c r="X1788" s="2">
        <v>0</v>
      </c>
      <c r="Y1788" s="2">
        <v>74.78</v>
      </c>
      <c r="Z1788" s="3">
        <v>-74.78</v>
      </c>
      <c r="AA1788" s="2">
        <v>0</v>
      </c>
      <c r="AB1788" s="2">
        <v>0</v>
      </c>
    </row>
    <row r="1789" spans="1:28">
      <c r="A1789" s="5" t="str">
        <f t="shared" si="580"/>
        <v>420</v>
      </c>
      <c r="B1789" s="5" t="str">
        <f>VLOOKUP(A1789,Vlookups!O:P,2,FALSE)</f>
        <v>LOCAL</v>
      </c>
      <c r="C1789" s="5" t="str">
        <f t="shared" si="581"/>
        <v>E</v>
      </c>
      <c r="D1789" s="5" t="str">
        <f t="shared" si="582"/>
        <v>13</v>
      </c>
      <c r="E1789" s="5" t="str">
        <f t="shared" si="583"/>
        <v>64--</v>
      </c>
      <c r="F1789" s="5" t="str">
        <f>VLOOKUP(E1789,Vlookups!K:M,3,FALSE)</f>
        <v>Op Exp</v>
      </c>
      <c r="G1789" s="5" t="str">
        <f t="shared" si="584"/>
        <v>6411</v>
      </c>
      <c r="H1789" s="5" t="str">
        <f t="shared" si="585"/>
        <v>EMPLOYEE TRAVEL</v>
      </c>
      <c r="I1789" s="5" t="str">
        <f t="shared" si="586"/>
        <v>033</v>
      </c>
      <c r="J1789" s="5" t="str">
        <f>VLOOKUP(I1789,Vlookups!A:D,2,FALSE)</f>
        <v>WINDMILL LAKES HS</v>
      </c>
      <c r="K1789" s="5" t="str">
        <f>VLOOKUP(I1789,Vlookups!A:D,3,FALSE)</f>
        <v>WINDMILL LAKES HS</v>
      </c>
      <c r="L1789" s="5" t="str">
        <f t="shared" si="587"/>
        <v>99</v>
      </c>
      <c r="M1789" s="5" t="str">
        <f t="shared" si="588"/>
        <v>850</v>
      </c>
      <c r="N1789" s="5" t="str">
        <f>VLOOKUP(M1789,Vlookups!G:I,2,FALSE)</f>
        <v>DEPUTY SUPT ACADEMICS/STU SERV</v>
      </c>
      <c r="O1789" s="5" t="str">
        <f>VLOOKUP(M1789,Vlookups!G:I,3,FALSE)</f>
        <v>DSASS</v>
      </c>
      <c r="P1789" s="6">
        <f t="shared" si="589"/>
        <v>555.79999999999995</v>
      </c>
      <c r="Q1789" s="6">
        <f t="shared" si="590"/>
        <v>0</v>
      </c>
      <c r="R1789" s="6">
        <f t="shared" si="591"/>
        <v>1007.16</v>
      </c>
      <c r="S1789" s="6">
        <f t="shared" si="592"/>
        <v>0</v>
      </c>
      <c r="T1789" s="6">
        <f t="shared" si="593"/>
        <v>-555.79999999999995</v>
      </c>
      <c r="U1789" t="s">
        <v>1834</v>
      </c>
      <c r="V1789" t="s">
        <v>56</v>
      </c>
      <c r="W1789" s="2">
        <v>555.79999999999995</v>
      </c>
      <c r="X1789" s="2">
        <v>0</v>
      </c>
      <c r="Y1789" s="2">
        <v>1007.16</v>
      </c>
      <c r="Z1789" s="3">
        <v>-451.36</v>
      </c>
      <c r="AA1789" s="2">
        <v>0</v>
      </c>
      <c r="AB1789" s="3">
        <v>-555.79999999999995</v>
      </c>
    </row>
    <row r="1790" spans="1:28">
      <c r="A1790" s="5" t="str">
        <f t="shared" si="580"/>
        <v>420</v>
      </c>
      <c r="B1790" s="5" t="str">
        <f>VLOOKUP(A1790,Vlookups!O:P,2,FALSE)</f>
        <v>LOCAL</v>
      </c>
      <c r="C1790" s="5" t="str">
        <f t="shared" si="581"/>
        <v>E</v>
      </c>
      <c r="D1790" s="5" t="str">
        <f t="shared" si="582"/>
        <v>13</v>
      </c>
      <c r="E1790" s="5" t="str">
        <f t="shared" si="583"/>
        <v>64--</v>
      </c>
      <c r="F1790" s="5" t="str">
        <f>VLOOKUP(E1790,Vlookups!K:M,3,FALSE)</f>
        <v>Op Exp</v>
      </c>
      <c r="G1790" s="5" t="str">
        <f t="shared" si="584"/>
        <v>6411</v>
      </c>
      <c r="H1790" s="5" t="str">
        <f t="shared" si="585"/>
        <v>EMPLOYEE TRAVEL</v>
      </c>
      <c r="I1790" s="5" t="str">
        <f t="shared" si="586"/>
        <v>033</v>
      </c>
      <c r="J1790" s="5" t="str">
        <f>VLOOKUP(I1790,Vlookups!A:D,2,FALSE)</f>
        <v>WINDMILL LAKES HS</v>
      </c>
      <c r="K1790" s="5" t="str">
        <f>VLOOKUP(I1790,Vlookups!A:D,3,FALSE)</f>
        <v>WINDMILL LAKES HS</v>
      </c>
      <c r="L1790" s="5" t="str">
        <f t="shared" si="587"/>
        <v>99</v>
      </c>
      <c r="M1790" s="5" t="str">
        <f t="shared" si="588"/>
        <v>875</v>
      </c>
      <c r="N1790" s="5" t="str">
        <f>VLOOKUP(M1790,Vlookups!G:I,2,FALSE)</f>
        <v>STUDENT LEADERSHIP DEVELOPMENT</v>
      </c>
      <c r="O1790" s="5" t="str">
        <f>VLOOKUP(M1790,Vlookups!G:I,3,FALSE)</f>
        <v>CSL</v>
      </c>
      <c r="P1790" s="6">
        <f t="shared" si="589"/>
        <v>0</v>
      </c>
      <c r="Q1790" s="6">
        <f t="shared" si="590"/>
        <v>0</v>
      </c>
      <c r="R1790" s="6">
        <f t="shared" si="591"/>
        <v>57.3</v>
      </c>
      <c r="S1790" s="6">
        <f t="shared" si="592"/>
        <v>0</v>
      </c>
      <c r="T1790" s="6">
        <f t="shared" si="593"/>
        <v>0</v>
      </c>
      <c r="U1790" t="s">
        <v>1835</v>
      </c>
      <c r="V1790" t="s">
        <v>56</v>
      </c>
      <c r="W1790" s="2">
        <v>0</v>
      </c>
      <c r="X1790" s="2">
        <v>0</v>
      </c>
      <c r="Y1790" s="2">
        <v>57.3</v>
      </c>
      <c r="Z1790" s="3">
        <v>-57.3</v>
      </c>
      <c r="AA1790" s="2">
        <v>0</v>
      </c>
      <c r="AB1790" s="2">
        <v>0</v>
      </c>
    </row>
    <row r="1791" spans="1:28">
      <c r="A1791" s="5" t="str">
        <f t="shared" si="580"/>
        <v>420</v>
      </c>
      <c r="B1791" s="5" t="str">
        <f>VLOOKUP(A1791,Vlookups!O:P,2,FALSE)</f>
        <v>LOCAL</v>
      </c>
      <c r="C1791" s="5" t="str">
        <f t="shared" si="581"/>
        <v>E</v>
      </c>
      <c r="D1791" s="5" t="str">
        <f t="shared" si="582"/>
        <v>13</v>
      </c>
      <c r="E1791" s="5" t="str">
        <f t="shared" si="583"/>
        <v>64--</v>
      </c>
      <c r="F1791" s="5" t="str">
        <f>VLOOKUP(E1791,Vlookups!K:M,3,FALSE)</f>
        <v>Op Exp</v>
      </c>
      <c r="G1791" s="5" t="str">
        <f t="shared" si="584"/>
        <v>6411</v>
      </c>
      <c r="H1791" s="5" t="str">
        <f t="shared" si="585"/>
        <v>EMPLOYEE TRAVEL</v>
      </c>
      <c r="I1791" s="5" t="str">
        <f t="shared" si="586"/>
        <v>033</v>
      </c>
      <c r="J1791" s="5" t="str">
        <f>VLOOKUP(I1791,Vlookups!A:D,2,FALSE)</f>
        <v>WINDMILL LAKES HS</v>
      </c>
      <c r="K1791" s="5" t="str">
        <f>VLOOKUP(I1791,Vlookups!A:D,3,FALSE)</f>
        <v>WINDMILL LAKES HS</v>
      </c>
      <c r="L1791" s="5" t="str">
        <f t="shared" si="587"/>
        <v>99</v>
      </c>
      <c r="M1791" s="5" t="str">
        <f t="shared" si="588"/>
        <v>920</v>
      </c>
      <c r="N1791" s="5" t="str">
        <f>VLOOKUP(M1791,Vlookups!G:I,2,FALSE)</f>
        <v>ATHLETICS</v>
      </c>
      <c r="O1791" s="5" t="str">
        <f>VLOOKUP(M1791,Vlookups!G:I,3,FALSE)</f>
        <v>CSL</v>
      </c>
      <c r="P1791" s="6">
        <f t="shared" si="589"/>
        <v>336.8</v>
      </c>
      <c r="Q1791" s="6">
        <f t="shared" si="590"/>
        <v>0</v>
      </c>
      <c r="R1791" s="6">
        <f t="shared" si="591"/>
        <v>336.83</v>
      </c>
      <c r="S1791" s="6">
        <f t="shared" si="592"/>
        <v>0</v>
      </c>
      <c r="T1791" s="6">
        <f t="shared" si="593"/>
        <v>-336.8</v>
      </c>
      <c r="U1791" t="s">
        <v>1836</v>
      </c>
      <c r="V1791" t="s">
        <v>56</v>
      </c>
      <c r="W1791" s="2">
        <v>336.8</v>
      </c>
      <c r="X1791" s="2">
        <v>0</v>
      </c>
      <c r="Y1791" s="2">
        <v>336.83</v>
      </c>
      <c r="Z1791" s="3">
        <v>-0.03</v>
      </c>
      <c r="AA1791" s="2">
        <v>0</v>
      </c>
      <c r="AB1791" s="3">
        <v>-336.8</v>
      </c>
    </row>
    <row r="1792" spans="1:28">
      <c r="A1792" s="5" t="str">
        <f t="shared" si="580"/>
        <v>420</v>
      </c>
      <c r="B1792" s="5" t="str">
        <f>VLOOKUP(A1792,Vlookups!O:P,2,FALSE)</f>
        <v>LOCAL</v>
      </c>
      <c r="C1792" s="5" t="str">
        <f t="shared" si="581"/>
        <v>E</v>
      </c>
      <c r="D1792" s="5" t="str">
        <f t="shared" si="582"/>
        <v>13</v>
      </c>
      <c r="E1792" s="5" t="str">
        <f t="shared" si="583"/>
        <v>64--</v>
      </c>
      <c r="F1792" s="5" t="str">
        <f>VLOOKUP(E1792,Vlookups!K:M,3,FALSE)</f>
        <v>Op Exp</v>
      </c>
      <c r="G1792" s="5" t="str">
        <f t="shared" si="584"/>
        <v>6411</v>
      </c>
      <c r="H1792" s="5" t="str">
        <f t="shared" si="585"/>
        <v>EMPLOYEE TRAVEL</v>
      </c>
      <c r="I1792" s="5" t="str">
        <f t="shared" si="586"/>
        <v>034</v>
      </c>
      <c r="J1792" s="5" t="str">
        <f>VLOOKUP(I1792,Vlookups!A:D,2,FALSE)</f>
        <v>AGGIELAND HIGH SCHOOL</v>
      </c>
      <c r="K1792" s="5" t="str">
        <f>VLOOKUP(I1792,Vlookups!A:D,3,FALSE)</f>
        <v>AGGIELAND HS</v>
      </c>
      <c r="L1792" s="5" t="str">
        <f t="shared" si="587"/>
        <v>22</v>
      </c>
      <c r="M1792" s="5" t="str">
        <f t="shared" si="588"/>
        <v>850</v>
      </c>
      <c r="N1792" s="5" t="str">
        <f>VLOOKUP(M1792,Vlookups!G:I,2,FALSE)</f>
        <v>DEPUTY SUPT ACADEMICS/STU SERV</v>
      </c>
      <c r="O1792" s="5" t="str">
        <f>VLOOKUP(M1792,Vlookups!G:I,3,FALSE)</f>
        <v>DSASS</v>
      </c>
      <c r="P1792" s="6">
        <f t="shared" si="589"/>
        <v>1425</v>
      </c>
      <c r="Q1792" s="6">
        <f t="shared" si="590"/>
        <v>1425</v>
      </c>
      <c r="R1792" s="6">
        <f t="shared" si="591"/>
        <v>0</v>
      </c>
      <c r="S1792" s="6">
        <f t="shared" si="592"/>
        <v>5000</v>
      </c>
      <c r="T1792" s="6">
        <f t="shared" si="593"/>
        <v>3575</v>
      </c>
      <c r="U1792" t="s">
        <v>1837</v>
      </c>
      <c r="V1792" t="s">
        <v>56</v>
      </c>
      <c r="W1792" s="2">
        <v>1425</v>
      </c>
      <c r="X1792" s="2">
        <v>1425</v>
      </c>
      <c r="Y1792" s="2">
        <v>0</v>
      </c>
      <c r="Z1792" s="2">
        <v>0</v>
      </c>
      <c r="AA1792" s="2">
        <v>5000</v>
      </c>
      <c r="AB1792" s="2">
        <v>3575</v>
      </c>
    </row>
    <row r="1793" spans="1:28">
      <c r="A1793" s="5" t="str">
        <f t="shared" si="580"/>
        <v>420</v>
      </c>
      <c r="B1793" s="5" t="str">
        <f>VLOOKUP(A1793,Vlookups!O:P,2,FALSE)</f>
        <v>LOCAL</v>
      </c>
      <c r="C1793" s="5" t="str">
        <f t="shared" si="581"/>
        <v>E</v>
      </c>
      <c r="D1793" s="5" t="str">
        <f t="shared" si="582"/>
        <v>13</v>
      </c>
      <c r="E1793" s="5" t="str">
        <f t="shared" si="583"/>
        <v>64--</v>
      </c>
      <c r="F1793" s="5" t="str">
        <f>VLOOKUP(E1793,Vlookups!K:M,3,FALSE)</f>
        <v>Op Exp</v>
      </c>
      <c r="G1793" s="5" t="str">
        <f t="shared" si="584"/>
        <v>6411</v>
      </c>
      <c r="H1793" s="5" t="str">
        <f t="shared" si="585"/>
        <v>EMPLOYEE TRAVEL</v>
      </c>
      <c r="I1793" s="5" t="str">
        <f t="shared" si="586"/>
        <v>034</v>
      </c>
      <c r="J1793" s="5" t="str">
        <f>VLOOKUP(I1793,Vlookups!A:D,2,FALSE)</f>
        <v>AGGIELAND HIGH SCHOOL</v>
      </c>
      <c r="K1793" s="5" t="str">
        <f>VLOOKUP(I1793,Vlookups!A:D,3,FALSE)</f>
        <v>AGGIELAND HS</v>
      </c>
      <c r="L1793" s="5" t="str">
        <f t="shared" si="587"/>
        <v>23</v>
      </c>
      <c r="M1793" s="5" t="str">
        <f t="shared" si="588"/>
        <v>850</v>
      </c>
      <c r="N1793" s="5" t="str">
        <f>VLOOKUP(M1793,Vlookups!G:I,2,FALSE)</f>
        <v>DEPUTY SUPT ACADEMICS/STU SERV</v>
      </c>
      <c r="O1793" s="5" t="str">
        <f>VLOOKUP(M1793,Vlookups!G:I,3,FALSE)</f>
        <v>DSASS</v>
      </c>
      <c r="P1793" s="6">
        <f t="shared" si="589"/>
        <v>0</v>
      </c>
      <c r="Q1793" s="6">
        <f t="shared" si="590"/>
        <v>0</v>
      </c>
      <c r="R1793" s="6">
        <f t="shared" si="591"/>
        <v>0</v>
      </c>
      <c r="S1793" s="6">
        <f t="shared" si="592"/>
        <v>100</v>
      </c>
      <c r="T1793" s="6">
        <f t="shared" si="593"/>
        <v>100</v>
      </c>
      <c r="U1793" t="s">
        <v>1838</v>
      </c>
      <c r="V1793" t="s">
        <v>56</v>
      </c>
      <c r="W1793" s="2">
        <v>0</v>
      </c>
      <c r="X1793" s="2">
        <v>0</v>
      </c>
      <c r="Y1793" s="2">
        <v>0</v>
      </c>
      <c r="Z1793" s="2">
        <v>0</v>
      </c>
      <c r="AA1793" s="2">
        <v>100</v>
      </c>
      <c r="AB1793" s="2">
        <v>100</v>
      </c>
    </row>
    <row r="1794" spans="1:28">
      <c r="A1794" s="5" t="str">
        <f t="shared" si="580"/>
        <v>420</v>
      </c>
      <c r="B1794" s="5" t="str">
        <f>VLOOKUP(A1794,Vlookups!O:P,2,FALSE)</f>
        <v>LOCAL</v>
      </c>
      <c r="C1794" s="5" t="str">
        <f t="shared" si="581"/>
        <v>E</v>
      </c>
      <c r="D1794" s="5" t="str">
        <f t="shared" si="582"/>
        <v>13</v>
      </c>
      <c r="E1794" s="5" t="str">
        <f t="shared" si="583"/>
        <v>64--</v>
      </c>
      <c r="F1794" s="5" t="str">
        <f>VLOOKUP(E1794,Vlookups!K:M,3,FALSE)</f>
        <v>Op Exp</v>
      </c>
      <c r="G1794" s="5" t="str">
        <f t="shared" si="584"/>
        <v>6411</v>
      </c>
      <c r="H1794" s="5" t="str">
        <f t="shared" si="585"/>
        <v>EMPLOYEE TRAVEL</v>
      </c>
      <c r="I1794" s="5" t="str">
        <f t="shared" si="586"/>
        <v>034</v>
      </c>
      <c r="J1794" s="5" t="str">
        <f>VLOOKUP(I1794,Vlookups!A:D,2,FALSE)</f>
        <v>AGGIELAND HIGH SCHOOL</v>
      </c>
      <c r="K1794" s="5" t="str">
        <f>VLOOKUP(I1794,Vlookups!A:D,3,FALSE)</f>
        <v>AGGIELAND HS</v>
      </c>
      <c r="L1794" s="5" t="str">
        <f t="shared" si="587"/>
        <v>38</v>
      </c>
      <c r="M1794" s="5" t="str">
        <f t="shared" si="588"/>
        <v>860</v>
      </c>
      <c r="N1794" s="5" t="str">
        <f>VLOOKUP(M1794,Vlookups!G:I,2,FALSE)</f>
        <v>JROTC</v>
      </c>
      <c r="O1794" s="5" t="str">
        <f>VLOOKUP(M1794,Vlookups!G:I,3,FALSE)</f>
        <v>CSL</v>
      </c>
      <c r="P1794" s="6">
        <f t="shared" si="589"/>
        <v>0</v>
      </c>
      <c r="Q1794" s="6">
        <f t="shared" si="590"/>
        <v>0</v>
      </c>
      <c r="R1794" s="6">
        <f t="shared" si="591"/>
        <v>0</v>
      </c>
      <c r="S1794" s="6">
        <f t="shared" si="592"/>
        <v>300</v>
      </c>
      <c r="T1794" s="6">
        <f t="shared" si="593"/>
        <v>300</v>
      </c>
      <c r="U1794" t="s">
        <v>1839</v>
      </c>
      <c r="V1794" t="s">
        <v>56</v>
      </c>
      <c r="W1794" s="2">
        <v>0</v>
      </c>
      <c r="X1794" s="2">
        <v>0</v>
      </c>
      <c r="Y1794" s="2">
        <v>0</v>
      </c>
      <c r="Z1794" s="2">
        <v>0</v>
      </c>
      <c r="AA1794" s="2">
        <v>300</v>
      </c>
      <c r="AB1794" s="2">
        <v>300</v>
      </c>
    </row>
    <row r="1795" spans="1:28">
      <c r="A1795" s="5" t="str">
        <f t="shared" si="580"/>
        <v>420</v>
      </c>
      <c r="B1795" s="5" t="str">
        <f>VLOOKUP(A1795,Vlookups!O:P,2,FALSE)</f>
        <v>LOCAL</v>
      </c>
      <c r="C1795" s="5" t="str">
        <f t="shared" si="581"/>
        <v>E</v>
      </c>
      <c r="D1795" s="5" t="str">
        <f t="shared" si="582"/>
        <v>13</v>
      </c>
      <c r="E1795" s="5" t="str">
        <f t="shared" si="583"/>
        <v>64--</v>
      </c>
      <c r="F1795" s="5" t="str">
        <f>VLOOKUP(E1795,Vlookups!K:M,3,FALSE)</f>
        <v>Op Exp</v>
      </c>
      <c r="G1795" s="5" t="str">
        <f t="shared" si="584"/>
        <v>6411</v>
      </c>
      <c r="H1795" s="5" t="str">
        <f t="shared" si="585"/>
        <v>EMPLOYEE TRAVEL</v>
      </c>
      <c r="I1795" s="5" t="str">
        <f t="shared" si="586"/>
        <v>034</v>
      </c>
      <c r="J1795" s="5" t="str">
        <f>VLOOKUP(I1795,Vlookups!A:D,2,FALSE)</f>
        <v>AGGIELAND HIGH SCHOOL</v>
      </c>
      <c r="K1795" s="5" t="str">
        <f>VLOOKUP(I1795,Vlookups!A:D,3,FALSE)</f>
        <v>AGGIELAND HS</v>
      </c>
      <c r="L1795" s="5" t="str">
        <f t="shared" si="587"/>
        <v>99</v>
      </c>
      <c r="M1795" s="5" t="str">
        <f t="shared" si="588"/>
        <v>850</v>
      </c>
      <c r="N1795" s="5" t="str">
        <f>VLOOKUP(M1795,Vlookups!G:I,2,FALSE)</f>
        <v>DEPUTY SUPT ACADEMICS/STU SERV</v>
      </c>
      <c r="O1795" s="5" t="str">
        <f>VLOOKUP(M1795,Vlookups!G:I,3,FALSE)</f>
        <v>DSASS</v>
      </c>
      <c r="P1795" s="6">
        <f t="shared" si="589"/>
        <v>855.68</v>
      </c>
      <c r="Q1795" s="6">
        <f t="shared" si="590"/>
        <v>0</v>
      </c>
      <c r="R1795" s="6">
        <f t="shared" si="591"/>
        <v>946.59</v>
      </c>
      <c r="S1795" s="6">
        <f t="shared" si="592"/>
        <v>0</v>
      </c>
      <c r="T1795" s="6">
        <f t="shared" si="593"/>
        <v>-855.68</v>
      </c>
      <c r="U1795" t="s">
        <v>1840</v>
      </c>
      <c r="V1795" t="s">
        <v>56</v>
      </c>
      <c r="W1795" s="2">
        <v>855.68</v>
      </c>
      <c r="X1795" s="2">
        <v>0</v>
      </c>
      <c r="Y1795" s="2">
        <v>946.59</v>
      </c>
      <c r="Z1795" s="3">
        <v>-90.91</v>
      </c>
      <c r="AA1795" s="2">
        <v>0</v>
      </c>
      <c r="AB1795" s="3">
        <v>-855.68</v>
      </c>
    </row>
    <row r="1796" spans="1:28">
      <c r="A1796" s="5" t="str">
        <f t="shared" si="580"/>
        <v>420</v>
      </c>
      <c r="B1796" s="5" t="str">
        <f>VLOOKUP(A1796,Vlookups!O:P,2,FALSE)</f>
        <v>LOCAL</v>
      </c>
      <c r="C1796" s="5" t="str">
        <f t="shared" si="581"/>
        <v>E</v>
      </c>
      <c r="D1796" s="5" t="str">
        <f t="shared" si="582"/>
        <v>13</v>
      </c>
      <c r="E1796" s="5" t="str">
        <f t="shared" si="583"/>
        <v>64--</v>
      </c>
      <c r="F1796" s="5" t="str">
        <f>VLOOKUP(E1796,Vlookups!K:M,3,FALSE)</f>
        <v>Op Exp</v>
      </c>
      <c r="G1796" s="5" t="str">
        <f t="shared" si="584"/>
        <v>6411</v>
      </c>
      <c r="H1796" s="5" t="str">
        <f t="shared" si="585"/>
        <v>EMPLOYEE TRAVEL</v>
      </c>
      <c r="I1796" s="5" t="str">
        <f t="shared" si="586"/>
        <v>034</v>
      </c>
      <c r="J1796" s="5" t="str">
        <f>VLOOKUP(I1796,Vlookups!A:D,2,FALSE)</f>
        <v>AGGIELAND HIGH SCHOOL</v>
      </c>
      <c r="K1796" s="5" t="str">
        <f>VLOOKUP(I1796,Vlookups!A:D,3,FALSE)</f>
        <v>AGGIELAND HS</v>
      </c>
      <c r="L1796" s="5" t="str">
        <f t="shared" si="587"/>
        <v>99</v>
      </c>
      <c r="M1796" s="5" t="str">
        <f t="shared" si="588"/>
        <v>875</v>
      </c>
      <c r="N1796" s="5" t="str">
        <f>VLOOKUP(M1796,Vlookups!G:I,2,FALSE)</f>
        <v>STUDENT LEADERSHIP DEVELOPMENT</v>
      </c>
      <c r="O1796" s="5" t="str">
        <f>VLOOKUP(M1796,Vlookups!G:I,3,FALSE)</f>
        <v>CSL</v>
      </c>
      <c r="P1796" s="6">
        <f t="shared" si="589"/>
        <v>0</v>
      </c>
      <c r="Q1796" s="6">
        <f t="shared" si="590"/>
        <v>0</v>
      </c>
      <c r="R1796" s="6">
        <f t="shared" si="591"/>
        <v>544.12</v>
      </c>
      <c r="S1796" s="6">
        <f t="shared" si="592"/>
        <v>0</v>
      </c>
      <c r="T1796" s="6">
        <f t="shared" si="593"/>
        <v>0</v>
      </c>
      <c r="U1796" t="s">
        <v>1841</v>
      </c>
      <c r="V1796" t="s">
        <v>56</v>
      </c>
      <c r="W1796" s="2">
        <v>0</v>
      </c>
      <c r="X1796" s="2">
        <v>0</v>
      </c>
      <c r="Y1796" s="2">
        <v>544.12</v>
      </c>
      <c r="Z1796" s="3">
        <v>-544.12</v>
      </c>
      <c r="AA1796" s="2">
        <v>0</v>
      </c>
      <c r="AB1796" s="2">
        <v>0</v>
      </c>
    </row>
    <row r="1797" spans="1:28">
      <c r="A1797" s="5" t="str">
        <f t="shared" si="580"/>
        <v>420</v>
      </c>
      <c r="B1797" s="5" t="str">
        <f>VLOOKUP(A1797,Vlookups!O:P,2,FALSE)</f>
        <v>LOCAL</v>
      </c>
      <c r="C1797" s="5" t="str">
        <f t="shared" si="581"/>
        <v>E</v>
      </c>
      <c r="D1797" s="5" t="str">
        <f t="shared" si="582"/>
        <v>13</v>
      </c>
      <c r="E1797" s="5" t="str">
        <f t="shared" si="583"/>
        <v>64--</v>
      </c>
      <c r="F1797" s="5" t="str">
        <f>VLOOKUP(E1797,Vlookups!K:M,3,FALSE)</f>
        <v>Op Exp</v>
      </c>
      <c r="G1797" s="5" t="str">
        <f t="shared" si="584"/>
        <v>6411</v>
      </c>
      <c r="H1797" s="5" t="str">
        <f t="shared" si="585"/>
        <v>EMPLOYEE TRAVEL</v>
      </c>
      <c r="I1797" s="5" t="str">
        <f t="shared" si="586"/>
        <v>034</v>
      </c>
      <c r="J1797" s="5" t="str">
        <f>VLOOKUP(I1797,Vlookups!A:D,2,FALSE)</f>
        <v>AGGIELAND HIGH SCHOOL</v>
      </c>
      <c r="K1797" s="5" t="str">
        <f>VLOOKUP(I1797,Vlookups!A:D,3,FALSE)</f>
        <v>AGGIELAND HS</v>
      </c>
      <c r="L1797" s="5" t="str">
        <f t="shared" si="587"/>
        <v>99</v>
      </c>
      <c r="M1797" s="5" t="str">
        <f t="shared" si="588"/>
        <v>920</v>
      </c>
      <c r="N1797" s="5" t="str">
        <f>VLOOKUP(M1797,Vlookups!G:I,2,FALSE)</f>
        <v>ATHLETICS</v>
      </c>
      <c r="O1797" s="5" t="str">
        <f>VLOOKUP(M1797,Vlookups!G:I,3,FALSE)</f>
        <v>CSL</v>
      </c>
      <c r="P1797" s="6">
        <f t="shared" si="589"/>
        <v>172.8</v>
      </c>
      <c r="Q1797" s="6">
        <f t="shared" si="590"/>
        <v>0</v>
      </c>
      <c r="R1797" s="6">
        <f t="shared" si="591"/>
        <v>259.27</v>
      </c>
      <c r="S1797" s="6">
        <f t="shared" si="592"/>
        <v>0</v>
      </c>
      <c r="T1797" s="6">
        <f t="shared" si="593"/>
        <v>-172.8</v>
      </c>
      <c r="U1797" t="s">
        <v>1842</v>
      </c>
      <c r="V1797" t="s">
        <v>56</v>
      </c>
      <c r="W1797" s="2">
        <v>172.8</v>
      </c>
      <c r="X1797" s="2">
        <v>0</v>
      </c>
      <c r="Y1797" s="2">
        <v>259.27</v>
      </c>
      <c r="Z1797" s="3">
        <v>-86.47</v>
      </c>
      <c r="AA1797" s="2">
        <v>0</v>
      </c>
      <c r="AB1797" s="3">
        <v>-172.8</v>
      </c>
    </row>
    <row r="1798" spans="1:28">
      <c r="A1798" s="5" t="str">
        <f t="shared" si="580"/>
        <v>420</v>
      </c>
      <c r="B1798" s="5" t="str">
        <f>VLOOKUP(A1798,Vlookups!O:P,2,FALSE)</f>
        <v>LOCAL</v>
      </c>
      <c r="C1798" s="5" t="str">
        <f t="shared" si="581"/>
        <v>E</v>
      </c>
      <c r="D1798" s="5" t="str">
        <f t="shared" si="582"/>
        <v>13</v>
      </c>
      <c r="E1798" s="5" t="str">
        <f t="shared" si="583"/>
        <v>64--</v>
      </c>
      <c r="F1798" s="5" t="str">
        <f>VLOOKUP(E1798,Vlookups!K:M,3,FALSE)</f>
        <v>Op Exp</v>
      </c>
      <c r="G1798" s="5" t="str">
        <f t="shared" si="584"/>
        <v>6411</v>
      </c>
      <c r="H1798" s="5" t="str">
        <f t="shared" si="585"/>
        <v>EMPLOYEE TRAVEL</v>
      </c>
      <c r="I1798" s="5" t="str">
        <f t="shared" si="586"/>
        <v>035</v>
      </c>
      <c r="J1798" s="5" t="str">
        <f>VLOOKUP(I1798,Vlookups!A:D,2,FALSE)</f>
        <v>Richmond Elementary</v>
      </c>
      <c r="K1798" s="5" t="str">
        <f>VLOOKUP(I1798,Vlookups!A:D,3,FALSE)</f>
        <v>RICHMOND K8</v>
      </c>
      <c r="L1798" s="5" t="str">
        <f t="shared" si="587"/>
        <v>23</v>
      </c>
      <c r="M1798" s="5" t="str">
        <f t="shared" si="588"/>
        <v>850</v>
      </c>
      <c r="N1798" s="5" t="str">
        <f>VLOOKUP(M1798,Vlookups!G:I,2,FALSE)</f>
        <v>DEPUTY SUPT ACADEMICS/STU SERV</v>
      </c>
      <c r="O1798" s="5" t="str">
        <f>VLOOKUP(M1798,Vlookups!G:I,3,FALSE)</f>
        <v>DSASS</v>
      </c>
      <c r="P1798" s="6">
        <f t="shared" si="589"/>
        <v>0</v>
      </c>
      <c r="Q1798" s="6">
        <f t="shared" si="590"/>
        <v>0</v>
      </c>
      <c r="R1798" s="6">
        <f t="shared" si="591"/>
        <v>0</v>
      </c>
      <c r="S1798" s="6">
        <f t="shared" si="592"/>
        <v>100</v>
      </c>
      <c r="T1798" s="6">
        <f t="shared" si="593"/>
        <v>100</v>
      </c>
      <c r="U1798" t="s">
        <v>1843</v>
      </c>
      <c r="V1798" t="s">
        <v>56</v>
      </c>
      <c r="W1798" s="2">
        <v>0</v>
      </c>
      <c r="X1798" s="2">
        <v>0</v>
      </c>
      <c r="Y1798" s="2">
        <v>0</v>
      </c>
      <c r="Z1798" s="2">
        <v>0</v>
      </c>
      <c r="AA1798" s="2">
        <v>100</v>
      </c>
      <c r="AB1798" s="2">
        <v>100</v>
      </c>
    </row>
    <row r="1799" spans="1:28">
      <c r="A1799" s="5" t="str">
        <f t="shared" si="580"/>
        <v>420</v>
      </c>
      <c r="B1799" s="5" t="str">
        <f>VLOOKUP(A1799,Vlookups!O:P,2,FALSE)</f>
        <v>LOCAL</v>
      </c>
      <c r="C1799" s="5" t="str">
        <f t="shared" si="581"/>
        <v>E</v>
      </c>
      <c r="D1799" s="5" t="str">
        <f t="shared" si="582"/>
        <v>13</v>
      </c>
      <c r="E1799" s="5" t="str">
        <f t="shared" si="583"/>
        <v>64--</v>
      </c>
      <c r="F1799" s="5" t="str">
        <f>VLOOKUP(E1799,Vlookups!K:M,3,FALSE)</f>
        <v>Op Exp</v>
      </c>
      <c r="G1799" s="5" t="str">
        <f t="shared" si="584"/>
        <v>6411</v>
      </c>
      <c r="H1799" s="5" t="str">
        <f t="shared" si="585"/>
        <v>EMPLOYEE TRAVEL</v>
      </c>
      <c r="I1799" s="5" t="str">
        <f t="shared" si="586"/>
        <v>035</v>
      </c>
      <c r="J1799" s="5" t="str">
        <f>VLOOKUP(I1799,Vlookups!A:D,2,FALSE)</f>
        <v>Richmond Elementary</v>
      </c>
      <c r="K1799" s="5" t="str">
        <f>VLOOKUP(I1799,Vlookups!A:D,3,FALSE)</f>
        <v>RICHMOND K8</v>
      </c>
      <c r="L1799" s="5" t="str">
        <f t="shared" si="587"/>
        <v>25</v>
      </c>
      <c r="M1799" s="5" t="str">
        <f t="shared" si="588"/>
        <v>850</v>
      </c>
      <c r="N1799" s="5" t="str">
        <f>VLOOKUP(M1799,Vlookups!G:I,2,FALSE)</f>
        <v>DEPUTY SUPT ACADEMICS/STU SERV</v>
      </c>
      <c r="O1799" s="5" t="str">
        <f>VLOOKUP(M1799,Vlookups!G:I,3,FALSE)</f>
        <v>DSASS</v>
      </c>
      <c r="P1799" s="6">
        <f t="shared" si="589"/>
        <v>0</v>
      </c>
      <c r="Q1799" s="6">
        <f t="shared" si="590"/>
        <v>0</v>
      </c>
      <c r="R1799" s="6">
        <f t="shared" si="591"/>
        <v>0</v>
      </c>
      <c r="S1799" s="6">
        <f t="shared" si="592"/>
        <v>300</v>
      </c>
      <c r="T1799" s="6">
        <f t="shared" si="593"/>
        <v>300</v>
      </c>
      <c r="U1799" t="s">
        <v>1844</v>
      </c>
      <c r="V1799" t="s">
        <v>56</v>
      </c>
      <c r="W1799" s="2">
        <v>0</v>
      </c>
      <c r="X1799" s="2">
        <v>0</v>
      </c>
      <c r="Y1799" s="2">
        <v>0</v>
      </c>
      <c r="Z1799" s="2">
        <v>0</v>
      </c>
      <c r="AA1799" s="2">
        <v>300</v>
      </c>
      <c r="AB1799" s="2">
        <v>300</v>
      </c>
    </row>
    <row r="1800" spans="1:28">
      <c r="A1800" s="5" t="str">
        <f t="shared" si="580"/>
        <v>420</v>
      </c>
      <c r="B1800" s="5" t="str">
        <f>VLOOKUP(A1800,Vlookups!O:P,2,FALSE)</f>
        <v>LOCAL</v>
      </c>
      <c r="C1800" s="5" t="str">
        <f t="shared" si="581"/>
        <v>E</v>
      </c>
      <c r="D1800" s="5" t="str">
        <f t="shared" si="582"/>
        <v>13</v>
      </c>
      <c r="E1800" s="5" t="str">
        <f t="shared" si="583"/>
        <v>64--</v>
      </c>
      <c r="F1800" s="5" t="str">
        <f>VLOOKUP(E1800,Vlookups!K:M,3,FALSE)</f>
        <v>Op Exp</v>
      </c>
      <c r="G1800" s="5" t="str">
        <f t="shared" si="584"/>
        <v>6411</v>
      </c>
      <c r="H1800" s="5" t="str">
        <f t="shared" si="585"/>
        <v>EMPLOYEE TRAVEL</v>
      </c>
      <c r="I1800" s="5" t="str">
        <f t="shared" si="586"/>
        <v>036</v>
      </c>
      <c r="J1800" s="5" t="str">
        <f>VLOOKUP(I1800,Vlookups!A:D,2,FALSE)</f>
        <v>Richmond Middle School</v>
      </c>
      <c r="K1800" s="5" t="str">
        <f>VLOOKUP(I1800,Vlookups!A:D,3,FALSE)</f>
        <v>RICHMOND K8</v>
      </c>
      <c r="L1800" s="5" t="str">
        <f t="shared" si="587"/>
        <v>23</v>
      </c>
      <c r="M1800" s="5" t="str">
        <f t="shared" si="588"/>
        <v>850</v>
      </c>
      <c r="N1800" s="5" t="str">
        <f>VLOOKUP(M1800,Vlookups!G:I,2,FALSE)</f>
        <v>DEPUTY SUPT ACADEMICS/STU SERV</v>
      </c>
      <c r="O1800" s="5" t="str">
        <f>VLOOKUP(M1800,Vlookups!G:I,3,FALSE)</f>
        <v>DSASS</v>
      </c>
      <c r="P1800" s="6">
        <f t="shared" si="589"/>
        <v>0</v>
      </c>
      <c r="Q1800" s="6">
        <f t="shared" si="590"/>
        <v>0</v>
      </c>
      <c r="R1800" s="6">
        <f t="shared" si="591"/>
        <v>0</v>
      </c>
      <c r="S1800" s="6">
        <f t="shared" si="592"/>
        <v>100</v>
      </c>
      <c r="T1800" s="6">
        <f t="shared" si="593"/>
        <v>100</v>
      </c>
      <c r="U1800" t="s">
        <v>1845</v>
      </c>
      <c r="V1800" t="s">
        <v>56</v>
      </c>
      <c r="W1800" s="2">
        <v>0</v>
      </c>
      <c r="X1800" s="2">
        <v>0</v>
      </c>
      <c r="Y1800" s="2">
        <v>0</v>
      </c>
      <c r="Z1800" s="2">
        <v>0</v>
      </c>
      <c r="AA1800" s="2">
        <v>100</v>
      </c>
      <c r="AB1800" s="2">
        <v>100</v>
      </c>
    </row>
    <row r="1801" spans="1:28">
      <c r="A1801" s="5" t="str">
        <f t="shared" si="580"/>
        <v>420</v>
      </c>
      <c r="B1801" s="5" t="str">
        <f>VLOOKUP(A1801,Vlookups!O:P,2,FALSE)</f>
        <v>LOCAL</v>
      </c>
      <c r="C1801" s="5" t="str">
        <f t="shared" si="581"/>
        <v>E</v>
      </c>
      <c r="D1801" s="5" t="str">
        <f t="shared" si="582"/>
        <v>13</v>
      </c>
      <c r="E1801" s="5" t="str">
        <f t="shared" si="583"/>
        <v>64--</v>
      </c>
      <c r="F1801" s="5" t="str">
        <f>VLOOKUP(E1801,Vlookups!K:M,3,FALSE)</f>
        <v>Op Exp</v>
      </c>
      <c r="G1801" s="5" t="str">
        <f t="shared" si="584"/>
        <v>6411</v>
      </c>
      <c r="H1801" s="5" t="str">
        <f t="shared" si="585"/>
        <v>EMPLOYEE TRAVEL</v>
      </c>
      <c r="I1801" s="5" t="str">
        <f t="shared" si="586"/>
        <v>037</v>
      </c>
      <c r="J1801" s="5" t="str">
        <f>VLOOKUP(I1801,Vlookups!A:D,2,FALSE)</f>
        <v>Heritage Elementary</v>
      </c>
      <c r="K1801" s="5" t="str">
        <f>VLOOKUP(I1801,Vlookups!A:D,3,FALSE)</f>
        <v>HERITAGE K8</v>
      </c>
      <c r="L1801" s="5" t="str">
        <f t="shared" si="587"/>
        <v>23</v>
      </c>
      <c r="M1801" s="5" t="str">
        <f t="shared" si="588"/>
        <v>850</v>
      </c>
      <c r="N1801" s="5" t="str">
        <f>VLOOKUP(M1801,Vlookups!G:I,2,FALSE)</f>
        <v>DEPUTY SUPT ACADEMICS/STU SERV</v>
      </c>
      <c r="O1801" s="5" t="str">
        <f>VLOOKUP(M1801,Vlookups!G:I,3,FALSE)</f>
        <v>DSASS</v>
      </c>
      <c r="P1801" s="6">
        <f t="shared" si="589"/>
        <v>0</v>
      </c>
      <c r="Q1801" s="6">
        <f t="shared" si="590"/>
        <v>0</v>
      </c>
      <c r="R1801" s="6">
        <f t="shared" si="591"/>
        <v>0</v>
      </c>
      <c r="S1801" s="6">
        <f t="shared" si="592"/>
        <v>100</v>
      </c>
      <c r="T1801" s="6">
        <f t="shared" si="593"/>
        <v>100</v>
      </c>
      <c r="U1801" t="s">
        <v>1846</v>
      </c>
      <c r="V1801" t="s">
        <v>56</v>
      </c>
      <c r="W1801" s="2">
        <v>0</v>
      </c>
      <c r="X1801" s="2">
        <v>0</v>
      </c>
      <c r="Y1801" s="2">
        <v>0</v>
      </c>
      <c r="Z1801" s="2">
        <v>0</v>
      </c>
      <c r="AA1801" s="2">
        <v>100</v>
      </c>
      <c r="AB1801" s="2">
        <v>100</v>
      </c>
    </row>
    <row r="1802" spans="1:28">
      <c r="A1802" s="5" t="str">
        <f t="shared" si="580"/>
        <v>420</v>
      </c>
      <c r="B1802" s="5" t="str">
        <f>VLOOKUP(A1802,Vlookups!O:P,2,FALSE)</f>
        <v>LOCAL</v>
      </c>
      <c r="C1802" s="5" t="str">
        <f t="shared" si="581"/>
        <v>E</v>
      </c>
      <c r="D1802" s="5" t="str">
        <f t="shared" si="582"/>
        <v>13</v>
      </c>
      <c r="E1802" s="5" t="str">
        <f t="shared" si="583"/>
        <v>64--</v>
      </c>
      <c r="F1802" s="5" t="str">
        <f>VLOOKUP(E1802,Vlookups!K:M,3,FALSE)</f>
        <v>Op Exp</v>
      </c>
      <c r="G1802" s="5" t="str">
        <f t="shared" si="584"/>
        <v>6411</v>
      </c>
      <c r="H1802" s="5" t="str">
        <f t="shared" si="585"/>
        <v>EMPLOYEE TRAVEL</v>
      </c>
      <c r="I1802" s="5" t="str">
        <f t="shared" si="586"/>
        <v>037</v>
      </c>
      <c r="J1802" s="5" t="str">
        <f>VLOOKUP(I1802,Vlookups!A:D,2,FALSE)</f>
        <v>Heritage Elementary</v>
      </c>
      <c r="K1802" s="5" t="str">
        <f>VLOOKUP(I1802,Vlookups!A:D,3,FALSE)</f>
        <v>HERITAGE K8</v>
      </c>
      <c r="L1802" s="5" t="str">
        <f t="shared" si="587"/>
        <v>25</v>
      </c>
      <c r="M1802" s="5" t="str">
        <f t="shared" si="588"/>
        <v>850</v>
      </c>
      <c r="N1802" s="5" t="str">
        <f>VLOOKUP(M1802,Vlookups!G:I,2,FALSE)</f>
        <v>DEPUTY SUPT ACADEMICS/STU SERV</v>
      </c>
      <c r="O1802" s="5" t="str">
        <f>VLOOKUP(M1802,Vlookups!G:I,3,FALSE)</f>
        <v>DSASS</v>
      </c>
      <c r="P1802" s="6">
        <f t="shared" si="589"/>
        <v>0</v>
      </c>
      <c r="Q1802" s="6">
        <f t="shared" si="590"/>
        <v>0</v>
      </c>
      <c r="R1802" s="6">
        <f t="shared" si="591"/>
        <v>0</v>
      </c>
      <c r="S1802" s="6">
        <f t="shared" si="592"/>
        <v>300</v>
      </c>
      <c r="T1802" s="6">
        <f t="shared" si="593"/>
        <v>300</v>
      </c>
      <c r="U1802" t="s">
        <v>1847</v>
      </c>
      <c r="V1802" t="s">
        <v>56</v>
      </c>
      <c r="W1802" s="2">
        <v>0</v>
      </c>
      <c r="X1802" s="2">
        <v>0</v>
      </c>
      <c r="Y1802" s="2">
        <v>0</v>
      </c>
      <c r="Z1802" s="2">
        <v>0</v>
      </c>
      <c r="AA1802" s="2">
        <v>300</v>
      </c>
      <c r="AB1802" s="2">
        <v>300</v>
      </c>
    </row>
    <row r="1803" spans="1:28">
      <c r="A1803" s="5" t="str">
        <f t="shared" si="580"/>
        <v>420</v>
      </c>
      <c r="B1803" s="5" t="str">
        <f>VLOOKUP(A1803,Vlookups!O:P,2,FALSE)</f>
        <v>LOCAL</v>
      </c>
      <c r="C1803" s="5" t="str">
        <f t="shared" si="581"/>
        <v>E</v>
      </c>
      <c r="D1803" s="5" t="str">
        <f t="shared" si="582"/>
        <v>13</v>
      </c>
      <c r="E1803" s="5" t="str">
        <f t="shared" si="583"/>
        <v>64--</v>
      </c>
      <c r="F1803" s="5" t="str">
        <f>VLOOKUP(E1803,Vlookups!K:M,3,FALSE)</f>
        <v>Op Exp</v>
      </c>
      <c r="G1803" s="5" t="str">
        <f t="shared" ref="G1803:G1829" si="594">MID(U1803,10,4)</f>
        <v>6411</v>
      </c>
      <c r="H1803" s="5" t="str">
        <f t="shared" ref="H1803:H1829" si="595">V1803</f>
        <v>EMPLOYEE TRAVEL</v>
      </c>
      <c r="I1803" s="5" t="str">
        <f t="shared" ref="I1803:I1829" si="596">LEFT(RIGHT(U1803,12),3)</f>
        <v>038</v>
      </c>
      <c r="J1803" s="5" t="str">
        <f>VLOOKUP(I1803,Vlookups!A:D,2,FALSE)</f>
        <v>Heritage Middle School</v>
      </c>
      <c r="K1803" s="5" t="str">
        <f>VLOOKUP(I1803,Vlookups!A:D,3,FALSE)</f>
        <v>HERITAGE K8</v>
      </c>
      <c r="L1803" s="5" t="str">
        <f t="shared" ref="L1803:L1829" si="597">LEFT(RIGHT(U1803,6),2)</f>
        <v>23</v>
      </c>
      <c r="M1803" s="5" t="str">
        <f t="shared" ref="M1803:M1829" si="598">RIGHT(U1803,3)</f>
        <v>850</v>
      </c>
      <c r="N1803" s="5" t="str">
        <f>VLOOKUP(M1803,Vlookups!G:I,2,FALSE)</f>
        <v>DEPUTY SUPT ACADEMICS/STU SERV</v>
      </c>
      <c r="O1803" s="5" t="str">
        <f>VLOOKUP(M1803,Vlookups!G:I,3,FALSE)</f>
        <v>DSASS</v>
      </c>
      <c r="P1803" s="6">
        <f t="shared" ref="P1803:P1829" si="599">W1803</f>
        <v>0</v>
      </c>
      <c r="Q1803" s="6">
        <f t="shared" ref="Q1803:Q1829" si="600">X1803</f>
        <v>0</v>
      </c>
      <c r="R1803" s="6">
        <f t="shared" ref="R1803:R1829" si="601">Y1803</f>
        <v>0</v>
      </c>
      <c r="S1803" s="6">
        <f t="shared" ref="S1803:S1829" si="602">AA1803</f>
        <v>100</v>
      </c>
      <c r="T1803" s="6">
        <f t="shared" ref="T1803:T1829" si="603">AB1803</f>
        <v>100</v>
      </c>
      <c r="U1803" t="s">
        <v>1848</v>
      </c>
      <c r="V1803" t="s">
        <v>56</v>
      </c>
      <c r="W1803" s="2">
        <v>0</v>
      </c>
      <c r="X1803" s="2">
        <v>0</v>
      </c>
      <c r="Y1803" s="2">
        <v>0</v>
      </c>
      <c r="Z1803" s="2">
        <v>0</v>
      </c>
      <c r="AA1803" s="2">
        <v>100</v>
      </c>
      <c r="AB1803" s="2">
        <v>100</v>
      </c>
    </row>
    <row r="1804" spans="1:28">
      <c r="A1804" s="5" t="str">
        <f t="shared" si="580"/>
        <v>420</v>
      </c>
      <c r="B1804" s="5" t="str">
        <f>VLOOKUP(A1804,Vlookups!O:P,2,FALSE)</f>
        <v>LOCAL</v>
      </c>
      <c r="C1804" s="5" t="str">
        <f t="shared" si="581"/>
        <v>E</v>
      </c>
      <c r="D1804" s="5" t="str">
        <f t="shared" si="582"/>
        <v>13</v>
      </c>
      <c r="E1804" s="5" t="str">
        <f t="shared" si="583"/>
        <v>64--</v>
      </c>
      <c r="F1804" s="5" t="str">
        <f>VLOOKUP(E1804,Vlookups!K:M,3,FALSE)</f>
        <v>Op Exp</v>
      </c>
      <c r="G1804" s="5" t="str">
        <f t="shared" si="594"/>
        <v>6411</v>
      </c>
      <c r="H1804" s="5" t="str">
        <f t="shared" si="595"/>
        <v>EMPLOYEE TRAVEL</v>
      </c>
      <c r="I1804" s="5" t="str">
        <f t="shared" si="596"/>
        <v>039</v>
      </c>
      <c r="J1804" s="5" t="str">
        <f>VLOOKUP(I1804,Vlookups!A:D,2,FALSE)</f>
        <v>Pearland Elementary</v>
      </c>
      <c r="K1804" s="5" t="str">
        <f>VLOOKUP(I1804,Vlookups!A:D,3,FALSE)</f>
        <v>PEARLAND K8</v>
      </c>
      <c r="L1804" s="5" t="str">
        <f t="shared" si="597"/>
        <v>23</v>
      </c>
      <c r="M1804" s="5" t="str">
        <f t="shared" si="598"/>
        <v>850</v>
      </c>
      <c r="N1804" s="5" t="str">
        <f>VLOOKUP(M1804,Vlookups!G:I,2,FALSE)</f>
        <v>DEPUTY SUPT ACADEMICS/STU SERV</v>
      </c>
      <c r="O1804" s="5" t="str">
        <f>VLOOKUP(M1804,Vlookups!G:I,3,FALSE)</f>
        <v>DSASS</v>
      </c>
      <c r="P1804" s="6">
        <f t="shared" si="599"/>
        <v>0</v>
      </c>
      <c r="Q1804" s="6">
        <f t="shared" si="600"/>
        <v>0</v>
      </c>
      <c r="R1804" s="6">
        <f t="shared" si="601"/>
        <v>0</v>
      </c>
      <c r="S1804" s="6">
        <f t="shared" si="602"/>
        <v>100</v>
      </c>
      <c r="T1804" s="6">
        <f t="shared" si="603"/>
        <v>100</v>
      </c>
      <c r="U1804" t="s">
        <v>1849</v>
      </c>
      <c r="V1804" t="s">
        <v>56</v>
      </c>
      <c r="W1804" s="2">
        <v>0</v>
      </c>
      <c r="X1804" s="2">
        <v>0</v>
      </c>
      <c r="Y1804" s="2">
        <v>0</v>
      </c>
      <c r="Z1804" s="2">
        <v>0</v>
      </c>
      <c r="AA1804" s="2">
        <v>100</v>
      </c>
      <c r="AB1804" s="2">
        <v>100</v>
      </c>
    </row>
    <row r="1805" spans="1:28">
      <c r="A1805" s="5" t="str">
        <f t="shared" si="580"/>
        <v>420</v>
      </c>
      <c r="B1805" s="5" t="str">
        <f>VLOOKUP(A1805,Vlookups!O:P,2,FALSE)</f>
        <v>LOCAL</v>
      </c>
      <c r="C1805" s="5" t="str">
        <f t="shared" si="581"/>
        <v>E</v>
      </c>
      <c r="D1805" s="5" t="str">
        <f t="shared" si="582"/>
        <v>13</v>
      </c>
      <c r="E1805" s="5" t="str">
        <f t="shared" si="583"/>
        <v>64--</v>
      </c>
      <c r="F1805" s="5" t="str">
        <f>VLOOKUP(E1805,Vlookups!K:M,3,FALSE)</f>
        <v>Op Exp</v>
      </c>
      <c r="G1805" s="5" t="str">
        <f t="shared" si="594"/>
        <v>6411</v>
      </c>
      <c r="H1805" s="5" t="str">
        <f t="shared" si="595"/>
        <v>EMPLOYEE TRAVEL</v>
      </c>
      <c r="I1805" s="5" t="str">
        <f t="shared" si="596"/>
        <v>039</v>
      </c>
      <c r="J1805" s="5" t="str">
        <f>VLOOKUP(I1805,Vlookups!A:D,2,FALSE)</f>
        <v>Pearland Elementary</v>
      </c>
      <c r="K1805" s="5" t="str">
        <f>VLOOKUP(I1805,Vlookups!A:D,3,FALSE)</f>
        <v>PEARLAND K8</v>
      </c>
      <c r="L1805" s="5" t="str">
        <f t="shared" si="597"/>
        <v>25</v>
      </c>
      <c r="M1805" s="5" t="str">
        <f t="shared" si="598"/>
        <v>850</v>
      </c>
      <c r="N1805" s="5" t="str">
        <f>VLOOKUP(M1805,Vlookups!G:I,2,FALSE)</f>
        <v>DEPUTY SUPT ACADEMICS/STU SERV</v>
      </c>
      <c r="O1805" s="5" t="str">
        <f>VLOOKUP(M1805,Vlookups!G:I,3,FALSE)</f>
        <v>DSASS</v>
      </c>
      <c r="P1805" s="6">
        <f t="shared" si="599"/>
        <v>0</v>
      </c>
      <c r="Q1805" s="6">
        <f t="shared" si="600"/>
        <v>0</v>
      </c>
      <c r="R1805" s="6">
        <f t="shared" si="601"/>
        <v>0</v>
      </c>
      <c r="S1805" s="6">
        <f t="shared" si="602"/>
        <v>300</v>
      </c>
      <c r="T1805" s="6">
        <f t="shared" si="603"/>
        <v>300</v>
      </c>
      <c r="U1805" t="s">
        <v>1850</v>
      </c>
      <c r="V1805" t="s">
        <v>56</v>
      </c>
      <c r="W1805" s="2">
        <v>0</v>
      </c>
      <c r="X1805" s="2">
        <v>0</v>
      </c>
      <c r="Y1805" s="2">
        <v>0</v>
      </c>
      <c r="Z1805" s="2">
        <v>0</v>
      </c>
      <c r="AA1805" s="2">
        <v>300</v>
      </c>
      <c r="AB1805" s="2">
        <v>300</v>
      </c>
    </row>
    <row r="1806" spans="1:28">
      <c r="A1806" s="5" t="str">
        <f t="shared" si="580"/>
        <v>420</v>
      </c>
      <c r="B1806" s="5" t="str">
        <f>VLOOKUP(A1806,Vlookups!O:P,2,FALSE)</f>
        <v>LOCAL</v>
      </c>
      <c r="C1806" s="5" t="str">
        <f t="shared" si="581"/>
        <v>E</v>
      </c>
      <c r="D1806" s="5" t="str">
        <f t="shared" si="582"/>
        <v>13</v>
      </c>
      <c r="E1806" s="5" t="str">
        <f t="shared" si="583"/>
        <v>64--</v>
      </c>
      <c r="F1806" s="5" t="str">
        <f>VLOOKUP(E1806,Vlookups!K:M,3,FALSE)</f>
        <v>Op Exp</v>
      </c>
      <c r="G1806" s="5" t="str">
        <f t="shared" si="594"/>
        <v>6411</v>
      </c>
      <c r="H1806" s="5" t="str">
        <f t="shared" si="595"/>
        <v>EMPLOYEE TRAVEL</v>
      </c>
      <c r="I1806" s="5" t="str">
        <f t="shared" si="596"/>
        <v>040</v>
      </c>
      <c r="J1806" s="5" t="str">
        <f>VLOOKUP(I1806,Vlookups!A:D,2,FALSE)</f>
        <v>Pearland Middle School</v>
      </c>
      <c r="K1806" s="5" t="str">
        <f>VLOOKUP(I1806,Vlookups!A:D,3,FALSE)</f>
        <v>PEARLAND K8</v>
      </c>
      <c r="L1806" s="5" t="str">
        <f t="shared" si="597"/>
        <v>23</v>
      </c>
      <c r="M1806" s="5" t="str">
        <f t="shared" si="598"/>
        <v>850</v>
      </c>
      <c r="N1806" s="5" t="str">
        <f>VLOOKUP(M1806,Vlookups!G:I,2,FALSE)</f>
        <v>DEPUTY SUPT ACADEMICS/STU SERV</v>
      </c>
      <c r="O1806" s="5" t="str">
        <f>VLOOKUP(M1806,Vlookups!G:I,3,FALSE)</f>
        <v>DSASS</v>
      </c>
      <c r="P1806" s="6">
        <f t="shared" si="599"/>
        <v>0</v>
      </c>
      <c r="Q1806" s="6">
        <f t="shared" si="600"/>
        <v>0</v>
      </c>
      <c r="R1806" s="6">
        <f t="shared" si="601"/>
        <v>0</v>
      </c>
      <c r="S1806" s="6">
        <f t="shared" si="602"/>
        <v>100</v>
      </c>
      <c r="T1806" s="6">
        <f t="shared" si="603"/>
        <v>100</v>
      </c>
      <c r="U1806" t="s">
        <v>1851</v>
      </c>
      <c r="V1806" t="s">
        <v>56</v>
      </c>
      <c r="W1806" s="2">
        <v>0</v>
      </c>
      <c r="X1806" s="2">
        <v>0</v>
      </c>
      <c r="Y1806" s="2">
        <v>0</v>
      </c>
      <c r="Z1806" s="2">
        <v>0</v>
      </c>
      <c r="AA1806" s="2">
        <v>100</v>
      </c>
      <c r="AB1806" s="2">
        <v>100</v>
      </c>
    </row>
    <row r="1807" spans="1:28">
      <c r="A1807" s="5" t="str">
        <f t="shared" si="580"/>
        <v>420</v>
      </c>
      <c r="B1807" s="5" t="str">
        <f>VLOOKUP(A1807,Vlookups!O:P,2,FALSE)</f>
        <v>LOCAL</v>
      </c>
      <c r="C1807" s="5" t="str">
        <f t="shared" si="581"/>
        <v>E</v>
      </c>
      <c r="D1807" s="5" t="str">
        <f t="shared" si="582"/>
        <v>13</v>
      </c>
      <c r="E1807" s="5" t="str">
        <f t="shared" si="583"/>
        <v>64--</v>
      </c>
      <c r="F1807" s="5" t="str">
        <f>VLOOKUP(E1807,Vlookups!K:M,3,FALSE)</f>
        <v>Op Exp</v>
      </c>
      <c r="G1807" s="5" t="str">
        <f t="shared" si="594"/>
        <v>6411</v>
      </c>
      <c r="H1807" s="5" t="str">
        <f t="shared" si="595"/>
        <v>EMPLOYEE TRAVEL</v>
      </c>
      <c r="I1807" s="5" t="str">
        <f t="shared" si="596"/>
        <v>041</v>
      </c>
      <c r="J1807" s="5" t="str">
        <f>VLOOKUP(I1807,Vlookups!A:D,2,FALSE)</f>
        <v>BG Rarmiez Middle School</v>
      </c>
      <c r="K1807" s="5" t="str">
        <f>VLOOKUP(I1807,Vlookups!A:D,3,FALSE)</f>
        <v>BG RAMIREZ K8</v>
      </c>
      <c r="L1807" s="5" t="str">
        <f t="shared" si="597"/>
        <v>23</v>
      </c>
      <c r="M1807" s="5" t="str">
        <f t="shared" si="598"/>
        <v>850</v>
      </c>
      <c r="N1807" s="5" t="str">
        <f>VLOOKUP(M1807,Vlookups!G:I,2,FALSE)</f>
        <v>DEPUTY SUPT ACADEMICS/STU SERV</v>
      </c>
      <c r="O1807" s="5" t="str">
        <f>VLOOKUP(M1807,Vlookups!G:I,3,FALSE)</f>
        <v>DSASS</v>
      </c>
      <c r="P1807" s="6">
        <f t="shared" si="599"/>
        <v>0</v>
      </c>
      <c r="Q1807" s="6">
        <f t="shared" si="600"/>
        <v>0</v>
      </c>
      <c r="R1807" s="6">
        <f t="shared" si="601"/>
        <v>0</v>
      </c>
      <c r="S1807" s="6">
        <f t="shared" si="602"/>
        <v>100</v>
      </c>
      <c r="T1807" s="6">
        <f t="shared" si="603"/>
        <v>100</v>
      </c>
      <c r="U1807" t="s">
        <v>1852</v>
      </c>
      <c r="V1807" t="s">
        <v>56</v>
      </c>
      <c r="W1807" s="2">
        <v>0</v>
      </c>
      <c r="X1807" s="2">
        <v>0</v>
      </c>
      <c r="Y1807" s="2">
        <v>0</v>
      </c>
      <c r="Z1807" s="2">
        <v>0</v>
      </c>
      <c r="AA1807" s="2">
        <v>100</v>
      </c>
      <c r="AB1807" s="2">
        <v>100</v>
      </c>
    </row>
    <row r="1808" spans="1:28">
      <c r="A1808" s="5" t="str">
        <f t="shared" si="580"/>
        <v>420</v>
      </c>
      <c r="B1808" s="5" t="str">
        <f>VLOOKUP(A1808,Vlookups!O:P,2,FALSE)</f>
        <v>LOCAL</v>
      </c>
      <c r="C1808" s="5" t="str">
        <f t="shared" si="581"/>
        <v>E</v>
      </c>
      <c r="D1808" s="5" t="str">
        <f t="shared" si="582"/>
        <v>13</v>
      </c>
      <c r="E1808" s="5" t="str">
        <f t="shared" si="583"/>
        <v>64--</v>
      </c>
      <c r="F1808" s="5" t="str">
        <f>VLOOKUP(E1808,Vlookups!K:M,3,FALSE)</f>
        <v>Op Exp</v>
      </c>
      <c r="G1808" s="5" t="str">
        <f t="shared" si="594"/>
        <v>6411</v>
      </c>
      <c r="H1808" s="5" t="str">
        <f t="shared" si="595"/>
        <v>EMPLOYEE TRAVEL</v>
      </c>
      <c r="I1808" s="5" t="str">
        <f t="shared" si="596"/>
        <v>041</v>
      </c>
      <c r="J1808" s="5" t="str">
        <f>VLOOKUP(I1808,Vlookups!A:D,2,FALSE)</f>
        <v>BG Rarmiez Middle School</v>
      </c>
      <c r="K1808" s="5" t="str">
        <f>VLOOKUP(I1808,Vlookups!A:D,3,FALSE)</f>
        <v>BG RAMIREZ K8</v>
      </c>
      <c r="L1808" s="5" t="str">
        <f t="shared" si="597"/>
        <v>99</v>
      </c>
      <c r="M1808" s="5" t="str">
        <f t="shared" si="598"/>
        <v>850</v>
      </c>
      <c r="N1808" s="5" t="str">
        <f>VLOOKUP(M1808,Vlookups!G:I,2,FALSE)</f>
        <v>DEPUTY SUPT ACADEMICS/STU SERV</v>
      </c>
      <c r="O1808" s="5" t="str">
        <f>VLOOKUP(M1808,Vlookups!G:I,3,FALSE)</f>
        <v>DSASS</v>
      </c>
      <c r="P1808" s="6">
        <f t="shared" si="599"/>
        <v>290.02</v>
      </c>
      <c r="Q1808" s="6">
        <f t="shared" si="600"/>
        <v>0</v>
      </c>
      <c r="R1808" s="6">
        <f t="shared" si="601"/>
        <v>290.02</v>
      </c>
      <c r="S1808" s="6">
        <f t="shared" si="602"/>
        <v>0</v>
      </c>
      <c r="T1808" s="6">
        <f t="shared" si="603"/>
        <v>-290.02</v>
      </c>
      <c r="U1808" t="s">
        <v>1853</v>
      </c>
      <c r="V1808" t="s">
        <v>56</v>
      </c>
      <c r="W1808" s="2">
        <v>290.02</v>
      </c>
      <c r="X1808" s="2">
        <v>0</v>
      </c>
      <c r="Y1808" s="2">
        <v>290.02</v>
      </c>
      <c r="Z1808" s="2">
        <v>0</v>
      </c>
      <c r="AA1808" s="2">
        <v>0</v>
      </c>
      <c r="AB1808" s="3">
        <v>-290.02</v>
      </c>
    </row>
    <row r="1809" spans="1:28">
      <c r="A1809" s="5" t="str">
        <f t="shared" si="580"/>
        <v>420</v>
      </c>
      <c r="B1809" s="5" t="str">
        <f>VLOOKUP(A1809,Vlookups!O:P,2,FALSE)</f>
        <v>LOCAL</v>
      </c>
      <c r="C1809" s="5" t="str">
        <f t="shared" si="581"/>
        <v>E</v>
      </c>
      <c r="D1809" s="5" t="str">
        <f t="shared" si="582"/>
        <v>13</v>
      </c>
      <c r="E1809" s="5" t="str">
        <f t="shared" si="583"/>
        <v>64--</v>
      </c>
      <c r="F1809" s="5" t="str">
        <f>VLOOKUP(E1809,Vlookups!K:M,3,FALSE)</f>
        <v>Op Exp</v>
      </c>
      <c r="G1809" s="5" t="str">
        <f t="shared" si="594"/>
        <v>6411</v>
      </c>
      <c r="H1809" s="5" t="str">
        <f t="shared" si="595"/>
        <v>EMPLOYEE TRAVEL</v>
      </c>
      <c r="I1809" s="5" t="str">
        <f t="shared" si="596"/>
        <v>042</v>
      </c>
      <c r="J1809" s="5" t="str">
        <f>VLOOKUP(I1809,Vlookups!A:D,2,FALSE)</f>
        <v>BG Ramirez Elementary</v>
      </c>
      <c r="K1809" s="5" t="str">
        <f>VLOOKUP(I1809,Vlookups!A:D,3,FALSE)</f>
        <v>BG RAMIREZ K8</v>
      </c>
      <c r="L1809" s="5" t="str">
        <f t="shared" si="597"/>
        <v>11</v>
      </c>
      <c r="M1809" s="5" t="str">
        <f t="shared" si="598"/>
        <v>850</v>
      </c>
      <c r="N1809" s="5" t="str">
        <f>VLOOKUP(M1809,Vlookups!G:I,2,FALSE)</f>
        <v>DEPUTY SUPT ACADEMICS/STU SERV</v>
      </c>
      <c r="O1809" s="5" t="str">
        <f>VLOOKUP(M1809,Vlookups!G:I,3,FALSE)</f>
        <v>DSASS</v>
      </c>
      <c r="P1809" s="6">
        <f t="shared" si="599"/>
        <v>1824</v>
      </c>
      <c r="Q1809" s="6">
        <f t="shared" si="600"/>
        <v>1425</v>
      </c>
      <c r="R1809" s="6">
        <f t="shared" si="601"/>
        <v>399</v>
      </c>
      <c r="S1809" s="6">
        <f t="shared" si="602"/>
        <v>0</v>
      </c>
      <c r="T1809" s="6">
        <f t="shared" si="603"/>
        <v>-1824</v>
      </c>
      <c r="U1809" t="s">
        <v>1854</v>
      </c>
      <c r="V1809" t="s">
        <v>56</v>
      </c>
      <c r="W1809" s="2">
        <v>1824</v>
      </c>
      <c r="X1809" s="2">
        <v>1425</v>
      </c>
      <c r="Y1809" s="2">
        <v>399</v>
      </c>
      <c r="Z1809" s="2">
        <v>0</v>
      </c>
      <c r="AA1809" s="2">
        <v>0</v>
      </c>
      <c r="AB1809" s="3">
        <v>-1824</v>
      </c>
    </row>
    <row r="1810" spans="1:28">
      <c r="A1810" s="5" t="str">
        <f t="shared" si="580"/>
        <v>420</v>
      </c>
      <c r="B1810" s="5" t="str">
        <f>VLOOKUP(A1810,Vlookups!O:P,2,FALSE)</f>
        <v>LOCAL</v>
      </c>
      <c r="C1810" s="5" t="str">
        <f t="shared" si="581"/>
        <v>E</v>
      </c>
      <c r="D1810" s="5" t="str">
        <f t="shared" si="582"/>
        <v>13</v>
      </c>
      <c r="E1810" s="5" t="str">
        <f t="shared" si="583"/>
        <v>64--</v>
      </c>
      <c r="F1810" s="5" t="str">
        <f>VLOOKUP(E1810,Vlookups!K:M,3,FALSE)</f>
        <v>Op Exp</v>
      </c>
      <c r="G1810" s="5" t="str">
        <f t="shared" si="594"/>
        <v>6411</v>
      </c>
      <c r="H1810" s="5" t="str">
        <f t="shared" si="595"/>
        <v>EMPLOYEE TRAVEL</v>
      </c>
      <c r="I1810" s="5" t="str">
        <f t="shared" si="596"/>
        <v>042</v>
      </c>
      <c r="J1810" s="5" t="str">
        <f>VLOOKUP(I1810,Vlookups!A:D,2,FALSE)</f>
        <v>BG Ramirez Elementary</v>
      </c>
      <c r="K1810" s="5" t="str">
        <f>VLOOKUP(I1810,Vlookups!A:D,3,FALSE)</f>
        <v>BG RAMIREZ K8</v>
      </c>
      <c r="L1810" s="5" t="str">
        <f t="shared" si="597"/>
        <v>21</v>
      </c>
      <c r="M1810" s="5" t="str">
        <f t="shared" si="598"/>
        <v>859</v>
      </c>
      <c r="N1810" s="5" t="str">
        <f>VLOOKUP(M1810,Vlookups!G:I,2,FALSE)</f>
        <v>PROFESSIONAL DEVELOPMENT</v>
      </c>
      <c r="O1810" s="5" t="str">
        <f>VLOOKUP(M1810,Vlookups!G:I,3,FALSE)</f>
        <v>DSASS</v>
      </c>
      <c r="P1810" s="6">
        <f t="shared" si="599"/>
        <v>1414.94</v>
      </c>
      <c r="Q1810" s="6">
        <f t="shared" si="600"/>
        <v>780</v>
      </c>
      <c r="R1810" s="6">
        <f t="shared" si="601"/>
        <v>634.94000000000005</v>
      </c>
      <c r="S1810" s="6">
        <f t="shared" si="602"/>
        <v>0</v>
      </c>
      <c r="T1810" s="6">
        <f t="shared" si="603"/>
        <v>-1414.94</v>
      </c>
      <c r="U1810" t="s">
        <v>1855</v>
      </c>
      <c r="V1810" t="s">
        <v>56</v>
      </c>
      <c r="W1810" s="2">
        <v>1414.94</v>
      </c>
      <c r="X1810" s="2">
        <v>780</v>
      </c>
      <c r="Y1810" s="2">
        <v>634.94000000000005</v>
      </c>
      <c r="Z1810" s="2">
        <v>0</v>
      </c>
      <c r="AA1810" s="2">
        <v>0</v>
      </c>
      <c r="AB1810" s="3">
        <v>-1414.94</v>
      </c>
    </row>
    <row r="1811" spans="1:28">
      <c r="A1811" s="5" t="str">
        <f t="shared" si="580"/>
        <v>420</v>
      </c>
      <c r="B1811" s="5" t="str">
        <f>VLOOKUP(A1811,Vlookups!O:P,2,FALSE)</f>
        <v>LOCAL</v>
      </c>
      <c r="C1811" s="5" t="str">
        <f t="shared" si="581"/>
        <v>E</v>
      </c>
      <c r="D1811" s="5" t="str">
        <f t="shared" si="582"/>
        <v>13</v>
      </c>
      <c r="E1811" s="5" t="str">
        <f t="shared" si="583"/>
        <v>64--</v>
      </c>
      <c r="F1811" s="5" t="str">
        <f>VLOOKUP(E1811,Vlookups!K:M,3,FALSE)</f>
        <v>Op Exp</v>
      </c>
      <c r="G1811" s="5" t="str">
        <f t="shared" si="594"/>
        <v>6411</v>
      </c>
      <c r="H1811" s="5" t="str">
        <f t="shared" si="595"/>
        <v>EMPLOYEE TRAVEL</v>
      </c>
      <c r="I1811" s="5" t="str">
        <f t="shared" si="596"/>
        <v>042</v>
      </c>
      <c r="J1811" s="5" t="str">
        <f>VLOOKUP(I1811,Vlookups!A:D,2,FALSE)</f>
        <v>BG Ramirez Elementary</v>
      </c>
      <c r="K1811" s="5" t="str">
        <f>VLOOKUP(I1811,Vlookups!A:D,3,FALSE)</f>
        <v>BG RAMIREZ K8</v>
      </c>
      <c r="L1811" s="5" t="str">
        <f t="shared" si="597"/>
        <v>23</v>
      </c>
      <c r="M1811" s="5" t="str">
        <f t="shared" si="598"/>
        <v>850</v>
      </c>
      <c r="N1811" s="5" t="str">
        <f>VLOOKUP(M1811,Vlookups!G:I,2,FALSE)</f>
        <v>DEPUTY SUPT ACADEMICS/STU SERV</v>
      </c>
      <c r="O1811" s="5" t="str">
        <f>VLOOKUP(M1811,Vlookups!G:I,3,FALSE)</f>
        <v>DSASS</v>
      </c>
      <c r="P1811" s="6">
        <f t="shared" si="599"/>
        <v>0</v>
      </c>
      <c r="Q1811" s="6">
        <f t="shared" si="600"/>
        <v>0</v>
      </c>
      <c r="R1811" s="6">
        <f t="shared" si="601"/>
        <v>0</v>
      </c>
      <c r="S1811" s="6">
        <f t="shared" si="602"/>
        <v>100</v>
      </c>
      <c r="T1811" s="6">
        <f t="shared" si="603"/>
        <v>100</v>
      </c>
      <c r="U1811" t="s">
        <v>1856</v>
      </c>
      <c r="V1811" t="s">
        <v>56</v>
      </c>
      <c r="W1811" s="2">
        <v>0</v>
      </c>
      <c r="X1811" s="2">
        <v>0</v>
      </c>
      <c r="Y1811" s="2">
        <v>0</v>
      </c>
      <c r="Z1811" s="2">
        <v>0</v>
      </c>
      <c r="AA1811" s="2">
        <v>100</v>
      </c>
      <c r="AB1811" s="2">
        <v>100</v>
      </c>
    </row>
    <row r="1812" spans="1:28">
      <c r="A1812" s="5" t="str">
        <f t="shared" si="580"/>
        <v>420</v>
      </c>
      <c r="B1812" s="5" t="str">
        <f>VLOOKUP(A1812,Vlookups!O:P,2,FALSE)</f>
        <v>LOCAL</v>
      </c>
      <c r="C1812" s="5" t="str">
        <f t="shared" si="581"/>
        <v>E</v>
      </c>
      <c r="D1812" s="5" t="str">
        <f t="shared" si="582"/>
        <v>13</v>
      </c>
      <c r="E1812" s="5" t="str">
        <f t="shared" si="583"/>
        <v>64--</v>
      </c>
      <c r="F1812" s="5" t="str">
        <f>VLOOKUP(E1812,Vlookups!K:M,3,FALSE)</f>
        <v>Op Exp</v>
      </c>
      <c r="G1812" s="5" t="str">
        <f t="shared" si="594"/>
        <v>6411</v>
      </c>
      <c r="H1812" s="5" t="str">
        <f t="shared" si="595"/>
        <v>EMPLOYEE TRAVEL</v>
      </c>
      <c r="I1812" s="5" t="str">
        <f t="shared" si="596"/>
        <v>042</v>
      </c>
      <c r="J1812" s="5" t="str">
        <f>VLOOKUP(I1812,Vlookups!A:D,2,FALSE)</f>
        <v>BG Ramirez Elementary</v>
      </c>
      <c r="K1812" s="5" t="str">
        <f>VLOOKUP(I1812,Vlookups!A:D,3,FALSE)</f>
        <v>BG RAMIREZ K8</v>
      </c>
      <c r="L1812" s="5" t="str">
        <f t="shared" si="597"/>
        <v>25</v>
      </c>
      <c r="M1812" s="5" t="str">
        <f t="shared" si="598"/>
        <v>850</v>
      </c>
      <c r="N1812" s="5" t="str">
        <f>VLOOKUP(M1812,Vlookups!G:I,2,FALSE)</f>
        <v>DEPUTY SUPT ACADEMICS/STU SERV</v>
      </c>
      <c r="O1812" s="5" t="str">
        <f>VLOOKUP(M1812,Vlookups!G:I,3,FALSE)</f>
        <v>DSASS</v>
      </c>
      <c r="P1812" s="6">
        <f t="shared" si="599"/>
        <v>0</v>
      </c>
      <c r="Q1812" s="6">
        <f t="shared" si="600"/>
        <v>5643</v>
      </c>
      <c r="R1812" s="6">
        <f t="shared" si="601"/>
        <v>0</v>
      </c>
      <c r="S1812" s="6">
        <f t="shared" si="602"/>
        <v>300</v>
      </c>
      <c r="T1812" s="6">
        <f t="shared" si="603"/>
        <v>300</v>
      </c>
      <c r="U1812" t="s">
        <v>1857</v>
      </c>
      <c r="V1812" t="s">
        <v>56</v>
      </c>
      <c r="W1812" s="2">
        <v>0</v>
      </c>
      <c r="X1812" s="2">
        <v>5643</v>
      </c>
      <c r="Y1812" s="2">
        <v>0</v>
      </c>
      <c r="Z1812" s="3">
        <v>-5643</v>
      </c>
      <c r="AA1812" s="2">
        <v>300</v>
      </c>
      <c r="AB1812" s="2">
        <v>300</v>
      </c>
    </row>
    <row r="1813" spans="1:28">
      <c r="A1813" s="5" t="str">
        <f t="shared" si="580"/>
        <v>420</v>
      </c>
      <c r="B1813" s="5" t="str">
        <f>VLOOKUP(A1813,Vlookups!O:P,2,FALSE)</f>
        <v>LOCAL</v>
      </c>
      <c r="C1813" s="5" t="str">
        <f t="shared" si="581"/>
        <v>E</v>
      </c>
      <c r="D1813" s="5" t="str">
        <f t="shared" si="582"/>
        <v>13</v>
      </c>
      <c r="E1813" s="5" t="str">
        <f t="shared" si="583"/>
        <v>64--</v>
      </c>
      <c r="F1813" s="5" t="str">
        <f>VLOOKUP(E1813,Vlookups!K:M,3,FALSE)</f>
        <v>Op Exp</v>
      </c>
      <c r="G1813" s="5" t="str">
        <f t="shared" si="594"/>
        <v>6411</v>
      </c>
      <c r="H1813" s="5" t="str">
        <f t="shared" si="595"/>
        <v>EMPLOYEE TRAVEL</v>
      </c>
      <c r="I1813" s="5" t="str">
        <f t="shared" si="596"/>
        <v>042</v>
      </c>
      <c r="J1813" s="5" t="str">
        <f>VLOOKUP(I1813,Vlookups!A:D,2,FALSE)</f>
        <v>BG Ramirez Elementary</v>
      </c>
      <c r="K1813" s="5" t="str">
        <f>VLOOKUP(I1813,Vlookups!A:D,3,FALSE)</f>
        <v>BG RAMIREZ K8</v>
      </c>
      <c r="L1813" s="5" t="str">
        <f t="shared" si="597"/>
        <v>99</v>
      </c>
      <c r="M1813" s="5" t="str">
        <f t="shared" si="598"/>
        <v>850</v>
      </c>
      <c r="N1813" s="5" t="str">
        <f>VLOOKUP(M1813,Vlookups!G:I,2,FALSE)</f>
        <v>DEPUTY SUPT ACADEMICS/STU SERV</v>
      </c>
      <c r="O1813" s="5" t="str">
        <f>VLOOKUP(M1813,Vlookups!G:I,3,FALSE)</f>
        <v>DSASS</v>
      </c>
      <c r="P1813" s="6">
        <f t="shared" si="599"/>
        <v>180</v>
      </c>
      <c r="Q1813" s="6">
        <f t="shared" si="600"/>
        <v>0</v>
      </c>
      <c r="R1813" s="6">
        <f t="shared" si="601"/>
        <v>415</v>
      </c>
      <c r="S1813" s="6">
        <f t="shared" si="602"/>
        <v>0</v>
      </c>
      <c r="T1813" s="6">
        <f t="shared" si="603"/>
        <v>-180</v>
      </c>
      <c r="U1813" t="s">
        <v>1858</v>
      </c>
      <c r="V1813" t="s">
        <v>56</v>
      </c>
      <c r="W1813" s="2">
        <v>180</v>
      </c>
      <c r="X1813" s="2">
        <v>0</v>
      </c>
      <c r="Y1813" s="2">
        <v>415</v>
      </c>
      <c r="Z1813" s="3">
        <v>-235</v>
      </c>
      <c r="AA1813" s="2">
        <v>0</v>
      </c>
      <c r="AB1813" s="3">
        <v>-180</v>
      </c>
    </row>
    <row r="1814" spans="1:28">
      <c r="A1814" s="5" t="str">
        <f t="shared" si="580"/>
        <v>420</v>
      </c>
      <c r="B1814" s="5" t="str">
        <f>VLOOKUP(A1814,Vlookups!O:P,2,FALSE)</f>
        <v>LOCAL</v>
      </c>
      <c r="C1814" s="5" t="str">
        <f t="shared" si="581"/>
        <v>E</v>
      </c>
      <c r="D1814" s="5" t="str">
        <f t="shared" si="582"/>
        <v>13</v>
      </c>
      <c r="E1814" s="5" t="str">
        <f t="shared" si="583"/>
        <v>64--</v>
      </c>
      <c r="F1814" s="5" t="str">
        <f>VLOOKUP(E1814,Vlookups!K:M,3,FALSE)</f>
        <v>Op Exp</v>
      </c>
      <c r="G1814" s="5" t="str">
        <f t="shared" si="594"/>
        <v>6411</v>
      </c>
      <c r="H1814" s="5" t="str">
        <f t="shared" si="595"/>
        <v>EMPLOYEE TRAVEL</v>
      </c>
      <c r="I1814" s="5" t="str">
        <f t="shared" si="596"/>
        <v>043</v>
      </c>
      <c r="J1814" s="5" t="str">
        <f>VLOOKUP(I1814,Vlookups!A:D,2,FALSE)</f>
        <v>MSG Ramirez Elementary</v>
      </c>
      <c r="K1814" s="5" t="str">
        <f>VLOOKUP(I1814,Vlookups!A:D,3,FALSE)</f>
        <v>MSG RAMIREZ K8</v>
      </c>
      <c r="L1814" s="5" t="str">
        <f t="shared" si="597"/>
        <v>21</v>
      </c>
      <c r="M1814" s="5" t="str">
        <f t="shared" si="598"/>
        <v>859</v>
      </c>
      <c r="N1814" s="5" t="str">
        <f>VLOOKUP(M1814,Vlookups!G:I,2,FALSE)</f>
        <v>PROFESSIONAL DEVELOPMENT</v>
      </c>
      <c r="O1814" s="5" t="str">
        <f>VLOOKUP(M1814,Vlookups!G:I,3,FALSE)</f>
        <v>DSASS</v>
      </c>
      <c r="P1814" s="6">
        <f t="shared" si="599"/>
        <v>50</v>
      </c>
      <c r="Q1814" s="6">
        <f t="shared" si="600"/>
        <v>50</v>
      </c>
      <c r="R1814" s="6">
        <f t="shared" si="601"/>
        <v>0</v>
      </c>
      <c r="S1814" s="6">
        <f t="shared" si="602"/>
        <v>0</v>
      </c>
      <c r="T1814" s="6">
        <f t="shared" si="603"/>
        <v>-50</v>
      </c>
      <c r="U1814" t="s">
        <v>1859</v>
      </c>
      <c r="V1814" t="s">
        <v>56</v>
      </c>
      <c r="W1814" s="2">
        <v>50</v>
      </c>
      <c r="X1814" s="2">
        <v>50</v>
      </c>
      <c r="Y1814" s="2">
        <v>0</v>
      </c>
      <c r="Z1814" s="2">
        <v>0</v>
      </c>
      <c r="AA1814" s="2">
        <v>0</v>
      </c>
      <c r="AB1814" s="3">
        <v>-50</v>
      </c>
    </row>
    <row r="1815" spans="1:28">
      <c r="A1815" s="5" t="str">
        <f t="shared" si="580"/>
        <v>420</v>
      </c>
      <c r="B1815" s="5" t="str">
        <f>VLOOKUP(A1815,Vlookups!O:P,2,FALSE)</f>
        <v>LOCAL</v>
      </c>
      <c r="C1815" s="5" t="str">
        <f t="shared" si="581"/>
        <v>E</v>
      </c>
      <c r="D1815" s="5" t="str">
        <f t="shared" si="582"/>
        <v>13</v>
      </c>
      <c r="E1815" s="5" t="str">
        <f t="shared" si="583"/>
        <v>64--</v>
      </c>
      <c r="F1815" s="5" t="str">
        <f>VLOOKUP(E1815,Vlookups!K:M,3,FALSE)</f>
        <v>Op Exp</v>
      </c>
      <c r="G1815" s="5" t="str">
        <f t="shared" si="594"/>
        <v>6411</v>
      </c>
      <c r="H1815" s="5" t="str">
        <f t="shared" si="595"/>
        <v>EMPLOYEE TRAVEL</v>
      </c>
      <c r="I1815" s="5" t="str">
        <f t="shared" si="596"/>
        <v>043</v>
      </c>
      <c r="J1815" s="5" t="str">
        <f>VLOOKUP(I1815,Vlookups!A:D,2,FALSE)</f>
        <v>MSG Ramirez Elementary</v>
      </c>
      <c r="K1815" s="5" t="str">
        <f>VLOOKUP(I1815,Vlookups!A:D,3,FALSE)</f>
        <v>MSG RAMIREZ K8</v>
      </c>
      <c r="L1815" s="5" t="str">
        <f t="shared" si="597"/>
        <v>23</v>
      </c>
      <c r="M1815" s="5" t="str">
        <f t="shared" si="598"/>
        <v>850</v>
      </c>
      <c r="N1815" s="5" t="str">
        <f>VLOOKUP(M1815,Vlookups!G:I,2,FALSE)</f>
        <v>DEPUTY SUPT ACADEMICS/STU SERV</v>
      </c>
      <c r="O1815" s="5" t="str">
        <f>VLOOKUP(M1815,Vlookups!G:I,3,FALSE)</f>
        <v>DSASS</v>
      </c>
      <c r="P1815" s="6">
        <f t="shared" si="599"/>
        <v>0</v>
      </c>
      <c r="Q1815" s="6">
        <f t="shared" si="600"/>
        <v>0</v>
      </c>
      <c r="R1815" s="6">
        <f t="shared" si="601"/>
        <v>0</v>
      </c>
      <c r="S1815" s="6">
        <f t="shared" si="602"/>
        <v>100</v>
      </c>
      <c r="T1815" s="6">
        <f t="shared" si="603"/>
        <v>100</v>
      </c>
      <c r="U1815" t="s">
        <v>1860</v>
      </c>
      <c r="V1815" t="s">
        <v>56</v>
      </c>
      <c r="W1815" s="2">
        <v>0</v>
      </c>
      <c r="X1815" s="2">
        <v>0</v>
      </c>
      <c r="Y1815" s="2">
        <v>0</v>
      </c>
      <c r="Z1815" s="2">
        <v>0</v>
      </c>
      <c r="AA1815" s="2">
        <v>100</v>
      </c>
      <c r="AB1815" s="2">
        <v>100</v>
      </c>
    </row>
    <row r="1816" spans="1:28">
      <c r="A1816" s="5" t="str">
        <f t="shared" si="580"/>
        <v>420</v>
      </c>
      <c r="B1816" s="5" t="str">
        <f>VLOOKUP(A1816,Vlookups!O:P,2,FALSE)</f>
        <v>LOCAL</v>
      </c>
      <c r="C1816" s="5" t="str">
        <f t="shared" si="581"/>
        <v>E</v>
      </c>
      <c r="D1816" s="5" t="str">
        <f t="shared" si="582"/>
        <v>13</v>
      </c>
      <c r="E1816" s="5" t="str">
        <f t="shared" si="583"/>
        <v>64--</v>
      </c>
      <c r="F1816" s="5" t="str">
        <f>VLOOKUP(E1816,Vlookups!K:M,3,FALSE)</f>
        <v>Op Exp</v>
      </c>
      <c r="G1816" s="5" t="str">
        <f t="shared" si="594"/>
        <v>6411</v>
      </c>
      <c r="H1816" s="5" t="str">
        <f t="shared" si="595"/>
        <v>EMPLOYEE TRAVEL</v>
      </c>
      <c r="I1816" s="5" t="str">
        <f t="shared" si="596"/>
        <v>043</v>
      </c>
      <c r="J1816" s="5" t="str">
        <f>VLOOKUP(I1816,Vlookups!A:D,2,FALSE)</f>
        <v>MSG Ramirez Elementary</v>
      </c>
      <c r="K1816" s="5" t="str">
        <f>VLOOKUP(I1816,Vlookups!A:D,3,FALSE)</f>
        <v>MSG RAMIREZ K8</v>
      </c>
      <c r="L1816" s="5" t="str">
        <f t="shared" si="597"/>
        <v>25</v>
      </c>
      <c r="M1816" s="5" t="str">
        <f t="shared" si="598"/>
        <v>850</v>
      </c>
      <c r="N1816" s="5" t="str">
        <f>VLOOKUP(M1816,Vlookups!G:I,2,FALSE)</f>
        <v>DEPUTY SUPT ACADEMICS/STU SERV</v>
      </c>
      <c r="O1816" s="5" t="str">
        <f>VLOOKUP(M1816,Vlookups!G:I,3,FALSE)</f>
        <v>DSASS</v>
      </c>
      <c r="P1816" s="6">
        <f t="shared" si="599"/>
        <v>0</v>
      </c>
      <c r="Q1816" s="6">
        <f t="shared" si="600"/>
        <v>0</v>
      </c>
      <c r="R1816" s="6">
        <f t="shared" si="601"/>
        <v>0</v>
      </c>
      <c r="S1816" s="6">
        <f t="shared" si="602"/>
        <v>300</v>
      </c>
      <c r="T1816" s="6">
        <f t="shared" si="603"/>
        <v>300</v>
      </c>
      <c r="U1816" t="s">
        <v>1861</v>
      </c>
      <c r="V1816" t="s">
        <v>56</v>
      </c>
      <c r="W1816" s="2">
        <v>0</v>
      </c>
      <c r="X1816" s="2">
        <v>0</v>
      </c>
      <c r="Y1816" s="2">
        <v>0</v>
      </c>
      <c r="Z1816" s="2">
        <v>0</v>
      </c>
      <c r="AA1816" s="2">
        <v>300</v>
      </c>
      <c r="AB1816" s="2">
        <v>300</v>
      </c>
    </row>
    <row r="1817" spans="1:28">
      <c r="A1817" s="5" t="str">
        <f t="shared" si="580"/>
        <v>420</v>
      </c>
      <c r="B1817" s="5" t="str">
        <f>VLOOKUP(A1817,Vlookups!O:P,2,FALSE)</f>
        <v>LOCAL</v>
      </c>
      <c r="C1817" s="5" t="str">
        <f t="shared" si="581"/>
        <v>E</v>
      </c>
      <c r="D1817" s="5" t="str">
        <f t="shared" si="582"/>
        <v>13</v>
      </c>
      <c r="E1817" s="5" t="str">
        <f t="shared" si="583"/>
        <v>64--</v>
      </c>
      <c r="F1817" s="5" t="str">
        <f>VLOOKUP(E1817,Vlookups!K:M,3,FALSE)</f>
        <v>Op Exp</v>
      </c>
      <c r="G1817" s="5" t="str">
        <f t="shared" si="594"/>
        <v>6411</v>
      </c>
      <c r="H1817" s="5" t="str">
        <f t="shared" si="595"/>
        <v>EMPLOYEE TRAVEL</v>
      </c>
      <c r="I1817" s="5" t="str">
        <f t="shared" si="596"/>
        <v>043</v>
      </c>
      <c r="J1817" s="5" t="str">
        <f>VLOOKUP(I1817,Vlookups!A:D,2,FALSE)</f>
        <v>MSG Ramirez Elementary</v>
      </c>
      <c r="K1817" s="5" t="str">
        <f>VLOOKUP(I1817,Vlookups!A:D,3,FALSE)</f>
        <v>MSG RAMIREZ K8</v>
      </c>
      <c r="L1817" s="5" t="str">
        <f t="shared" si="597"/>
        <v>37</v>
      </c>
      <c r="M1817" s="5" t="str">
        <f t="shared" si="598"/>
        <v>850</v>
      </c>
      <c r="N1817" s="5" t="str">
        <f>VLOOKUP(M1817,Vlookups!G:I,2,FALSE)</f>
        <v>DEPUTY SUPT ACADEMICS/STU SERV</v>
      </c>
      <c r="O1817" s="5" t="str">
        <f>VLOOKUP(M1817,Vlookups!G:I,3,FALSE)</f>
        <v>DSASS</v>
      </c>
      <c r="P1817" s="6">
        <f t="shared" si="599"/>
        <v>120</v>
      </c>
      <c r="Q1817" s="6">
        <f t="shared" si="600"/>
        <v>0</v>
      </c>
      <c r="R1817" s="6">
        <f t="shared" si="601"/>
        <v>120</v>
      </c>
      <c r="S1817" s="6">
        <f t="shared" si="602"/>
        <v>0</v>
      </c>
      <c r="T1817" s="6">
        <f t="shared" si="603"/>
        <v>-120</v>
      </c>
      <c r="U1817" t="s">
        <v>1862</v>
      </c>
      <c r="V1817" t="s">
        <v>56</v>
      </c>
      <c r="W1817" s="2">
        <v>120</v>
      </c>
      <c r="X1817" s="2">
        <v>0</v>
      </c>
      <c r="Y1817" s="2">
        <v>120</v>
      </c>
      <c r="Z1817" s="2">
        <v>0</v>
      </c>
      <c r="AA1817" s="2">
        <v>0</v>
      </c>
      <c r="AB1817" s="3">
        <v>-120</v>
      </c>
    </row>
    <row r="1818" spans="1:28">
      <c r="A1818" s="5" t="str">
        <f t="shared" si="580"/>
        <v>420</v>
      </c>
      <c r="B1818" s="5" t="str">
        <f>VLOOKUP(A1818,Vlookups!O:P,2,FALSE)</f>
        <v>LOCAL</v>
      </c>
      <c r="C1818" s="5" t="str">
        <f t="shared" si="581"/>
        <v>E</v>
      </c>
      <c r="D1818" s="5" t="str">
        <f t="shared" si="582"/>
        <v>13</v>
      </c>
      <c r="E1818" s="5" t="str">
        <f t="shared" si="583"/>
        <v>64--</v>
      </c>
      <c r="F1818" s="5" t="str">
        <f>VLOOKUP(E1818,Vlookups!K:M,3,FALSE)</f>
        <v>Op Exp</v>
      </c>
      <c r="G1818" s="5" t="str">
        <f t="shared" si="594"/>
        <v>6411</v>
      </c>
      <c r="H1818" s="5" t="str">
        <f t="shared" si="595"/>
        <v>EMPLOYEE TRAVEL</v>
      </c>
      <c r="I1818" s="5" t="str">
        <f t="shared" si="596"/>
        <v>043</v>
      </c>
      <c r="J1818" s="5" t="str">
        <f>VLOOKUP(I1818,Vlookups!A:D,2,FALSE)</f>
        <v>MSG Ramirez Elementary</v>
      </c>
      <c r="K1818" s="5" t="str">
        <f>VLOOKUP(I1818,Vlookups!A:D,3,FALSE)</f>
        <v>MSG RAMIREZ K8</v>
      </c>
      <c r="L1818" s="5" t="str">
        <f t="shared" si="597"/>
        <v>99</v>
      </c>
      <c r="M1818" s="5" t="str">
        <f t="shared" si="598"/>
        <v>850</v>
      </c>
      <c r="N1818" s="5" t="str">
        <f>VLOOKUP(M1818,Vlookups!G:I,2,FALSE)</f>
        <v>DEPUTY SUPT ACADEMICS/STU SERV</v>
      </c>
      <c r="O1818" s="5" t="str">
        <f>VLOOKUP(M1818,Vlookups!G:I,3,FALSE)</f>
        <v>DSASS</v>
      </c>
      <c r="P1818" s="6">
        <f t="shared" si="599"/>
        <v>2268</v>
      </c>
      <c r="Q1818" s="6">
        <f t="shared" si="600"/>
        <v>2060</v>
      </c>
      <c r="R1818" s="6">
        <f t="shared" si="601"/>
        <v>214.09</v>
      </c>
      <c r="S1818" s="6">
        <f t="shared" si="602"/>
        <v>0</v>
      </c>
      <c r="T1818" s="6">
        <f t="shared" si="603"/>
        <v>-2268</v>
      </c>
      <c r="U1818" t="s">
        <v>1863</v>
      </c>
      <c r="V1818" t="s">
        <v>56</v>
      </c>
      <c r="W1818" s="2">
        <v>2268</v>
      </c>
      <c r="X1818" s="2">
        <v>2060</v>
      </c>
      <c r="Y1818" s="2">
        <v>214.09</v>
      </c>
      <c r="Z1818" s="3">
        <v>-6.09</v>
      </c>
      <c r="AA1818" s="2">
        <v>0</v>
      </c>
      <c r="AB1818" s="3">
        <v>-2268</v>
      </c>
    </row>
    <row r="1819" spans="1:28">
      <c r="A1819" s="5" t="str">
        <f t="shared" ref="A1819:A1850" si="604">LEFT(U1819,3)</f>
        <v>420</v>
      </c>
      <c r="B1819" s="5" t="str">
        <f>VLOOKUP(A1819,Vlookups!O:P,2,FALSE)</f>
        <v>LOCAL</v>
      </c>
      <c r="C1819" s="5" t="str">
        <f t="shared" ref="C1819:C1850" si="605">RIGHT(LEFT(U1819,5),1)</f>
        <v>E</v>
      </c>
      <c r="D1819" s="5" t="str">
        <f t="shared" ref="D1819:D1850" si="606">RIGHT(LEFT(U1819,8),2)</f>
        <v>13</v>
      </c>
      <c r="E1819" s="5" t="str">
        <f t="shared" ref="E1819:E1850" si="607">CONCATENATE(LEFT(G1819,2),"--")</f>
        <v>64--</v>
      </c>
      <c r="F1819" s="5" t="str">
        <f>VLOOKUP(E1819,Vlookups!K:M,3,FALSE)</f>
        <v>Op Exp</v>
      </c>
      <c r="G1819" s="5" t="str">
        <f t="shared" si="594"/>
        <v>6411</v>
      </c>
      <c r="H1819" s="5" t="str">
        <f t="shared" si="595"/>
        <v>EMPLOYEE TRAVEL</v>
      </c>
      <c r="I1819" s="5" t="str">
        <f t="shared" si="596"/>
        <v>044</v>
      </c>
      <c r="J1819" s="5" t="str">
        <f>VLOOKUP(I1819,Vlookups!A:D,2,FALSE)</f>
        <v>MSG Ramirez Middle School</v>
      </c>
      <c r="K1819" s="5" t="str">
        <f>VLOOKUP(I1819,Vlookups!A:D,3,FALSE)</f>
        <v>MSG RAMIREZ K8</v>
      </c>
      <c r="L1819" s="5" t="str">
        <f t="shared" si="597"/>
        <v>23</v>
      </c>
      <c r="M1819" s="5" t="str">
        <f t="shared" si="598"/>
        <v>850</v>
      </c>
      <c r="N1819" s="5" t="str">
        <f>VLOOKUP(M1819,Vlookups!G:I,2,FALSE)</f>
        <v>DEPUTY SUPT ACADEMICS/STU SERV</v>
      </c>
      <c r="O1819" s="5" t="str">
        <f>VLOOKUP(M1819,Vlookups!G:I,3,FALSE)</f>
        <v>DSASS</v>
      </c>
      <c r="P1819" s="6">
        <f t="shared" si="599"/>
        <v>0</v>
      </c>
      <c r="Q1819" s="6">
        <f t="shared" si="600"/>
        <v>0</v>
      </c>
      <c r="R1819" s="6">
        <f t="shared" si="601"/>
        <v>0</v>
      </c>
      <c r="S1819" s="6">
        <f t="shared" si="602"/>
        <v>100</v>
      </c>
      <c r="T1819" s="6">
        <f t="shared" si="603"/>
        <v>100</v>
      </c>
      <c r="U1819" t="s">
        <v>1864</v>
      </c>
      <c r="V1819" t="s">
        <v>56</v>
      </c>
      <c r="W1819" s="2">
        <v>0</v>
      </c>
      <c r="X1819" s="2">
        <v>0</v>
      </c>
      <c r="Y1819" s="2">
        <v>0</v>
      </c>
      <c r="Z1819" s="2">
        <v>0</v>
      </c>
      <c r="AA1819" s="2">
        <v>100</v>
      </c>
      <c r="AB1819" s="2">
        <v>100</v>
      </c>
    </row>
    <row r="1820" spans="1:28">
      <c r="A1820" s="5" t="str">
        <f t="shared" si="604"/>
        <v>420</v>
      </c>
      <c r="B1820" s="5" t="str">
        <f>VLOOKUP(A1820,Vlookups!O:P,2,FALSE)</f>
        <v>LOCAL</v>
      </c>
      <c r="C1820" s="5" t="str">
        <f t="shared" si="605"/>
        <v>E</v>
      </c>
      <c r="D1820" s="5" t="str">
        <f t="shared" si="606"/>
        <v>13</v>
      </c>
      <c r="E1820" s="5" t="str">
        <f t="shared" si="607"/>
        <v>64--</v>
      </c>
      <c r="F1820" s="5" t="str">
        <f>VLOOKUP(E1820,Vlookups!K:M,3,FALSE)</f>
        <v>Op Exp</v>
      </c>
      <c r="G1820" s="5" t="str">
        <f t="shared" si="594"/>
        <v>6411</v>
      </c>
      <c r="H1820" s="5" t="str">
        <f t="shared" si="595"/>
        <v>EMPLOYEE TRAVEL</v>
      </c>
      <c r="I1820" s="5" t="str">
        <f t="shared" si="596"/>
        <v>044</v>
      </c>
      <c r="J1820" s="5" t="str">
        <f>VLOOKUP(I1820,Vlookups!A:D,2,FALSE)</f>
        <v>MSG Ramirez Middle School</v>
      </c>
      <c r="K1820" s="5" t="str">
        <f>VLOOKUP(I1820,Vlookups!A:D,3,FALSE)</f>
        <v>MSG RAMIREZ K8</v>
      </c>
      <c r="L1820" s="5" t="str">
        <f t="shared" si="597"/>
        <v>37</v>
      </c>
      <c r="M1820" s="5" t="str">
        <f t="shared" si="598"/>
        <v>850</v>
      </c>
      <c r="N1820" s="5" t="str">
        <f>VLOOKUP(M1820,Vlookups!G:I,2,FALSE)</f>
        <v>DEPUTY SUPT ACADEMICS/STU SERV</v>
      </c>
      <c r="O1820" s="5" t="str">
        <f>VLOOKUP(M1820,Vlookups!G:I,3,FALSE)</f>
        <v>DSASS</v>
      </c>
      <c r="P1820" s="6">
        <f t="shared" si="599"/>
        <v>90</v>
      </c>
      <c r="Q1820" s="6">
        <f t="shared" si="600"/>
        <v>0</v>
      </c>
      <c r="R1820" s="6">
        <f t="shared" si="601"/>
        <v>90</v>
      </c>
      <c r="S1820" s="6">
        <f t="shared" si="602"/>
        <v>0</v>
      </c>
      <c r="T1820" s="6">
        <f t="shared" si="603"/>
        <v>-90</v>
      </c>
      <c r="U1820" t="s">
        <v>1865</v>
      </c>
      <c r="V1820" t="s">
        <v>56</v>
      </c>
      <c r="W1820" s="2">
        <v>90</v>
      </c>
      <c r="X1820" s="2">
        <v>0</v>
      </c>
      <c r="Y1820" s="2">
        <v>90</v>
      </c>
      <c r="Z1820" s="2">
        <v>0</v>
      </c>
      <c r="AA1820" s="2">
        <v>0</v>
      </c>
      <c r="AB1820" s="3">
        <v>-90</v>
      </c>
    </row>
    <row r="1821" spans="1:28">
      <c r="A1821" s="5" t="str">
        <f t="shared" si="604"/>
        <v>420</v>
      </c>
      <c r="B1821" s="5" t="str">
        <f>VLOOKUP(A1821,Vlookups!O:P,2,FALSE)</f>
        <v>LOCAL</v>
      </c>
      <c r="C1821" s="5" t="str">
        <f t="shared" si="605"/>
        <v>E</v>
      </c>
      <c r="D1821" s="5" t="str">
        <f t="shared" si="606"/>
        <v>13</v>
      </c>
      <c r="E1821" s="5" t="str">
        <f t="shared" si="607"/>
        <v>64--</v>
      </c>
      <c r="F1821" s="5" t="str">
        <f>VLOOKUP(E1821,Vlookups!K:M,3,FALSE)</f>
        <v>Op Exp</v>
      </c>
      <c r="G1821" s="5" t="str">
        <f t="shared" si="594"/>
        <v>6411</v>
      </c>
      <c r="H1821" s="5" t="str">
        <f t="shared" si="595"/>
        <v>EMPLOYEE TRAVEL</v>
      </c>
      <c r="I1821" s="5" t="str">
        <f t="shared" si="596"/>
        <v>045</v>
      </c>
      <c r="J1821" s="5" t="str">
        <f>VLOOKUP(I1821,Vlookups!A:D,2,FALSE)</f>
        <v>Liberty HS</v>
      </c>
      <c r="K1821" s="5" t="str">
        <f>VLOOKUP(I1821,Vlookups!A:D,3,FALSE)</f>
        <v>LIBERTY HS</v>
      </c>
      <c r="L1821" s="5" t="str">
        <f t="shared" si="597"/>
        <v>22</v>
      </c>
      <c r="M1821" s="5" t="str">
        <f t="shared" si="598"/>
        <v>850</v>
      </c>
      <c r="N1821" s="5" t="str">
        <f>VLOOKUP(M1821,Vlookups!G:I,2,FALSE)</f>
        <v>DEPUTY SUPT ACADEMICS/STU SERV</v>
      </c>
      <c r="O1821" s="5" t="str">
        <f>VLOOKUP(M1821,Vlookups!G:I,3,FALSE)</f>
        <v>DSASS</v>
      </c>
      <c r="P1821" s="6">
        <f t="shared" si="599"/>
        <v>0</v>
      </c>
      <c r="Q1821" s="6">
        <f t="shared" si="600"/>
        <v>0</v>
      </c>
      <c r="R1821" s="6">
        <f t="shared" si="601"/>
        <v>0</v>
      </c>
      <c r="S1821" s="6">
        <f t="shared" si="602"/>
        <v>5000</v>
      </c>
      <c r="T1821" s="6">
        <f t="shared" si="603"/>
        <v>5000</v>
      </c>
      <c r="U1821" t="s">
        <v>1866</v>
      </c>
      <c r="V1821" t="s">
        <v>56</v>
      </c>
      <c r="W1821" s="2">
        <v>0</v>
      </c>
      <c r="X1821" s="2">
        <v>0</v>
      </c>
      <c r="Y1821" s="2">
        <v>0</v>
      </c>
      <c r="Z1821" s="2">
        <v>0</v>
      </c>
      <c r="AA1821" s="2">
        <v>5000</v>
      </c>
      <c r="AB1821" s="2">
        <v>5000</v>
      </c>
    </row>
    <row r="1822" spans="1:28">
      <c r="A1822" s="5" t="str">
        <f t="shared" si="604"/>
        <v>420</v>
      </c>
      <c r="B1822" s="5" t="str">
        <f>VLOOKUP(A1822,Vlookups!O:P,2,FALSE)</f>
        <v>LOCAL</v>
      </c>
      <c r="C1822" s="5" t="str">
        <f t="shared" si="605"/>
        <v>E</v>
      </c>
      <c r="D1822" s="5" t="str">
        <f t="shared" si="606"/>
        <v>13</v>
      </c>
      <c r="E1822" s="5" t="str">
        <f t="shared" si="607"/>
        <v>64--</v>
      </c>
      <c r="F1822" s="5" t="str">
        <f>VLOOKUP(E1822,Vlookups!K:M,3,FALSE)</f>
        <v>Op Exp</v>
      </c>
      <c r="G1822" s="5" t="str">
        <f t="shared" si="594"/>
        <v>6411</v>
      </c>
      <c r="H1822" s="5" t="str">
        <f t="shared" si="595"/>
        <v>EMPLOYEE TRAVEL</v>
      </c>
      <c r="I1822" s="5" t="str">
        <f t="shared" si="596"/>
        <v>045</v>
      </c>
      <c r="J1822" s="5" t="str">
        <f>VLOOKUP(I1822,Vlookups!A:D,2,FALSE)</f>
        <v>Liberty HS</v>
      </c>
      <c r="K1822" s="5" t="str">
        <f>VLOOKUP(I1822,Vlookups!A:D,3,FALSE)</f>
        <v>LIBERTY HS</v>
      </c>
      <c r="L1822" s="5" t="str">
        <f t="shared" si="597"/>
        <v>23</v>
      </c>
      <c r="M1822" s="5" t="str">
        <f t="shared" si="598"/>
        <v>850</v>
      </c>
      <c r="N1822" s="5" t="str">
        <f>VLOOKUP(M1822,Vlookups!G:I,2,FALSE)</f>
        <v>DEPUTY SUPT ACADEMICS/STU SERV</v>
      </c>
      <c r="O1822" s="5" t="str">
        <f>VLOOKUP(M1822,Vlookups!G:I,3,FALSE)</f>
        <v>DSASS</v>
      </c>
      <c r="P1822" s="6">
        <f t="shared" si="599"/>
        <v>0</v>
      </c>
      <c r="Q1822" s="6">
        <f t="shared" si="600"/>
        <v>0</v>
      </c>
      <c r="R1822" s="6">
        <f t="shared" si="601"/>
        <v>0</v>
      </c>
      <c r="S1822" s="6">
        <f t="shared" si="602"/>
        <v>100</v>
      </c>
      <c r="T1822" s="6">
        <f t="shared" si="603"/>
        <v>100</v>
      </c>
      <c r="U1822" t="s">
        <v>1867</v>
      </c>
      <c r="V1822" t="s">
        <v>56</v>
      </c>
      <c r="W1822" s="2">
        <v>0</v>
      </c>
      <c r="X1822" s="2">
        <v>0</v>
      </c>
      <c r="Y1822" s="2">
        <v>0</v>
      </c>
      <c r="Z1822" s="2">
        <v>0</v>
      </c>
      <c r="AA1822" s="2">
        <v>100</v>
      </c>
      <c r="AB1822" s="2">
        <v>100</v>
      </c>
    </row>
    <row r="1823" spans="1:28">
      <c r="A1823" s="5" t="str">
        <f t="shared" si="604"/>
        <v>420</v>
      </c>
      <c r="B1823" s="5" t="str">
        <f>VLOOKUP(A1823,Vlookups!O:P,2,FALSE)</f>
        <v>LOCAL</v>
      </c>
      <c r="C1823" s="5" t="str">
        <f t="shared" si="605"/>
        <v>E</v>
      </c>
      <c r="D1823" s="5" t="str">
        <f t="shared" si="606"/>
        <v>13</v>
      </c>
      <c r="E1823" s="5" t="str">
        <f t="shared" si="607"/>
        <v>64--</v>
      </c>
      <c r="F1823" s="5" t="str">
        <f>VLOOKUP(E1823,Vlookups!K:M,3,FALSE)</f>
        <v>Op Exp</v>
      </c>
      <c r="G1823" s="5" t="str">
        <f t="shared" si="594"/>
        <v>6411</v>
      </c>
      <c r="H1823" s="5" t="str">
        <f t="shared" si="595"/>
        <v>EMPLOYEE TRAVEL</v>
      </c>
      <c r="I1823" s="5" t="str">
        <f t="shared" si="596"/>
        <v>045</v>
      </c>
      <c r="J1823" s="5" t="str">
        <f>VLOOKUP(I1823,Vlookups!A:D,2,FALSE)</f>
        <v>Liberty HS</v>
      </c>
      <c r="K1823" s="5" t="str">
        <f>VLOOKUP(I1823,Vlookups!A:D,3,FALSE)</f>
        <v>LIBERTY HS</v>
      </c>
      <c r="L1823" s="5" t="str">
        <f t="shared" si="597"/>
        <v>37</v>
      </c>
      <c r="M1823" s="5" t="str">
        <f t="shared" si="598"/>
        <v>850</v>
      </c>
      <c r="N1823" s="5" t="str">
        <f>VLOOKUP(M1823,Vlookups!G:I,2,FALSE)</f>
        <v>DEPUTY SUPT ACADEMICS/STU SERV</v>
      </c>
      <c r="O1823" s="5" t="str">
        <f>VLOOKUP(M1823,Vlookups!G:I,3,FALSE)</f>
        <v>DSASS</v>
      </c>
      <c r="P1823" s="6">
        <f t="shared" si="599"/>
        <v>90</v>
      </c>
      <c r="Q1823" s="6">
        <f t="shared" si="600"/>
        <v>0</v>
      </c>
      <c r="R1823" s="6">
        <f t="shared" si="601"/>
        <v>90</v>
      </c>
      <c r="S1823" s="6">
        <f t="shared" si="602"/>
        <v>0</v>
      </c>
      <c r="T1823" s="6">
        <f t="shared" si="603"/>
        <v>-90</v>
      </c>
      <c r="U1823" t="s">
        <v>1868</v>
      </c>
      <c r="V1823" t="s">
        <v>56</v>
      </c>
      <c r="W1823" s="2">
        <v>90</v>
      </c>
      <c r="X1823" s="2">
        <v>0</v>
      </c>
      <c r="Y1823" s="2">
        <v>90</v>
      </c>
      <c r="Z1823" s="2">
        <v>0</v>
      </c>
      <c r="AA1823" s="2">
        <v>0</v>
      </c>
      <c r="AB1823" s="3">
        <v>-90</v>
      </c>
    </row>
    <row r="1824" spans="1:28">
      <c r="A1824" s="5" t="str">
        <f t="shared" si="604"/>
        <v>420</v>
      </c>
      <c r="B1824" s="5" t="str">
        <f>VLOOKUP(A1824,Vlookups!O:P,2,FALSE)</f>
        <v>LOCAL</v>
      </c>
      <c r="C1824" s="5" t="str">
        <f t="shared" si="605"/>
        <v>E</v>
      </c>
      <c r="D1824" s="5" t="str">
        <f t="shared" si="606"/>
        <v>13</v>
      </c>
      <c r="E1824" s="5" t="str">
        <f t="shared" si="607"/>
        <v>64--</v>
      </c>
      <c r="F1824" s="5" t="str">
        <f>VLOOKUP(E1824,Vlookups!K:M,3,FALSE)</f>
        <v>Op Exp</v>
      </c>
      <c r="G1824" s="5" t="str">
        <f t="shared" si="594"/>
        <v>6411</v>
      </c>
      <c r="H1824" s="5" t="str">
        <f t="shared" si="595"/>
        <v>EMPLOYEE TRAVEL</v>
      </c>
      <c r="I1824" s="5" t="str">
        <f t="shared" si="596"/>
        <v>045</v>
      </c>
      <c r="J1824" s="5" t="str">
        <f>VLOOKUP(I1824,Vlookups!A:D,2,FALSE)</f>
        <v>Liberty HS</v>
      </c>
      <c r="K1824" s="5" t="str">
        <f>VLOOKUP(I1824,Vlookups!A:D,3,FALSE)</f>
        <v>LIBERTY HS</v>
      </c>
      <c r="L1824" s="5" t="str">
        <f t="shared" si="597"/>
        <v>38</v>
      </c>
      <c r="M1824" s="5" t="str">
        <f t="shared" si="598"/>
        <v>860</v>
      </c>
      <c r="N1824" s="5" t="str">
        <f>VLOOKUP(M1824,Vlookups!G:I,2,FALSE)</f>
        <v>JROTC</v>
      </c>
      <c r="O1824" s="5" t="str">
        <f>VLOOKUP(M1824,Vlookups!G:I,3,FALSE)</f>
        <v>CSL</v>
      </c>
      <c r="P1824" s="6">
        <f t="shared" si="599"/>
        <v>0</v>
      </c>
      <c r="Q1824" s="6">
        <f t="shared" si="600"/>
        <v>0</v>
      </c>
      <c r="R1824" s="6">
        <f t="shared" si="601"/>
        <v>33.549999999999997</v>
      </c>
      <c r="S1824" s="6">
        <f t="shared" si="602"/>
        <v>500</v>
      </c>
      <c r="T1824" s="6">
        <f t="shared" si="603"/>
        <v>500</v>
      </c>
      <c r="U1824" t="s">
        <v>1869</v>
      </c>
      <c r="V1824" t="s">
        <v>56</v>
      </c>
      <c r="W1824" s="2">
        <v>0</v>
      </c>
      <c r="X1824" s="2">
        <v>0</v>
      </c>
      <c r="Y1824" s="2">
        <v>33.549999999999997</v>
      </c>
      <c r="Z1824" s="3">
        <v>-33.549999999999997</v>
      </c>
      <c r="AA1824" s="2">
        <v>500</v>
      </c>
      <c r="AB1824" s="2">
        <v>500</v>
      </c>
    </row>
    <row r="1825" spans="1:28">
      <c r="A1825" s="5" t="str">
        <f t="shared" si="604"/>
        <v>420</v>
      </c>
      <c r="B1825" s="5" t="str">
        <f>VLOOKUP(A1825,Vlookups!O:P,2,FALSE)</f>
        <v>LOCAL</v>
      </c>
      <c r="C1825" s="5" t="str">
        <f t="shared" si="605"/>
        <v>E</v>
      </c>
      <c r="D1825" s="5" t="str">
        <f t="shared" si="606"/>
        <v>13</v>
      </c>
      <c r="E1825" s="5" t="str">
        <f t="shared" si="607"/>
        <v>64--</v>
      </c>
      <c r="F1825" s="5" t="str">
        <f>VLOOKUP(E1825,Vlookups!K:M,3,FALSE)</f>
        <v>Op Exp</v>
      </c>
      <c r="G1825" s="5" t="str">
        <f t="shared" si="594"/>
        <v>6411</v>
      </c>
      <c r="H1825" s="5" t="str">
        <f t="shared" si="595"/>
        <v>EMPLOYEE TRAVEL</v>
      </c>
      <c r="I1825" s="5" t="str">
        <f t="shared" si="596"/>
        <v>045</v>
      </c>
      <c r="J1825" s="5" t="str">
        <f>VLOOKUP(I1825,Vlookups!A:D,2,FALSE)</f>
        <v>Liberty HS</v>
      </c>
      <c r="K1825" s="5" t="str">
        <f>VLOOKUP(I1825,Vlookups!A:D,3,FALSE)</f>
        <v>LIBERTY HS</v>
      </c>
      <c r="L1825" s="5" t="str">
        <f t="shared" si="597"/>
        <v>99</v>
      </c>
      <c r="M1825" s="5" t="str">
        <f t="shared" si="598"/>
        <v>875</v>
      </c>
      <c r="N1825" s="5" t="str">
        <f>VLOOKUP(M1825,Vlookups!G:I,2,FALSE)</f>
        <v>STUDENT LEADERSHIP DEVELOPMENT</v>
      </c>
      <c r="O1825" s="5" t="str">
        <f>VLOOKUP(M1825,Vlookups!G:I,3,FALSE)</f>
        <v>CSL</v>
      </c>
      <c r="P1825" s="6">
        <f t="shared" si="599"/>
        <v>0</v>
      </c>
      <c r="Q1825" s="6">
        <f t="shared" si="600"/>
        <v>0</v>
      </c>
      <c r="R1825" s="6">
        <f t="shared" si="601"/>
        <v>321.48</v>
      </c>
      <c r="S1825" s="6">
        <f t="shared" si="602"/>
        <v>0</v>
      </c>
      <c r="T1825" s="6">
        <f t="shared" si="603"/>
        <v>0</v>
      </c>
      <c r="U1825" t="s">
        <v>1870</v>
      </c>
      <c r="V1825" t="s">
        <v>56</v>
      </c>
      <c r="W1825" s="2">
        <v>0</v>
      </c>
      <c r="X1825" s="2">
        <v>0</v>
      </c>
      <c r="Y1825" s="2">
        <v>321.48</v>
      </c>
      <c r="Z1825" s="3">
        <v>-321.48</v>
      </c>
      <c r="AA1825" s="2">
        <v>0</v>
      </c>
      <c r="AB1825" s="2">
        <v>0</v>
      </c>
    </row>
    <row r="1826" spans="1:28">
      <c r="A1826" s="5" t="str">
        <f t="shared" si="604"/>
        <v>420</v>
      </c>
      <c r="B1826" s="5" t="str">
        <f>VLOOKUP(A1826,Vlookups!O:P,2,FALSE)</f>
        <v>LOCAL</v>
      </c>
      <c r="C1826" s="5" t="str">
        <f t="shared" si="605"/>
        <v>E</v>
      </c>
      <c r="D1826" s="5" t="str">
        <f t="shared" si="606"/>
        <v>13</v>
      </c>
      <c r="E1826" s="5" t="str">
        <f t="shared" si="607"/>
        <v>64--</v>
      </c>
      <c r="F1826" s="5" t="str">
        <f>VLOOKUP(E1826,Vlookups!K:M,3,FALSE)</f>
        <v>Op Exp</v>
      </c>
      <c r="G1826" s="5" t="str">
        <f t="shared" si="594"/>
        <v>6411</v>
      </c>
      <c r="H1826" s="5" t="str">
        <f t="shared" si="595"/>
        <v>EMPLOYEE TRAVEL</v>
      </c>
      <c r="I1826" s="5" t="str">
        <f t="shared" si="596"/>
        <v>045</v>
      </c>
      <c r="J1826" s="5" t="str">
        <f>VLOOKUP(I1826,Vlookups!A:D,2,FALSE)</f>
        <v>Liberty HS</v>
      </c>
      <c r="K1826" s="5" t="str">
        <f>VLOOKUP(I1826,Vlookups!A:D,3,FALSE)</f>
        <v>LIBERTY HS</v>
      </c>
      <c r="L1826" s="5" t="str">
        <f t="shared" si="597"/>
        <v>99</v>
      </c>
      <c r="M1826" s="5" t="str">
        <f t="shared" si="598"/>
        <v>920</v>
      </c>
      <c r="N1826" s="5" t="str">
        <f>VLOOKUP(M1826,Vlookups!G:I,2,FALSE)</f>
        <v>ATHLETICS</v>
      </c>
      <c r="O1826" s="5" t="str">
        <f>VLOOKUP(M1826,Vlookups!G:I,3,FALSE)</f>
        <v>CSL</v>
      </c>
      <c r="P1826" s="6">
        <f t="shared" si="599"/>
        <v>370.7</v>
      </c>
      <c r="Q1826" s="6">
        <f t="shared" si="600"/>
        <v>0</v>
      </c>
      <c r="R1826" s="6">
        <f t="shared" si="601"/>
        <v>370.68</v>
      </c>
      <c r="S1826" s="6">
        <f t="shared" si="602"/>
        <v>0</v>
      </c>
      <c r="T1826" s="6">
        <f t="shared" si="603"/>
        <v>-370.7</v>
      </c>
      <c r="U1826" t="s">
        <v>1871</v>
      </c>
      <c r="V1826" t="s">
        <v>56</v>
      </c>
      <c r="W1826" s="2">
        <v>370.7</v>
      </c>
      <c r="X1826" s="2">
        <v>0</v>
      </c>
      <c r="Y1826" s="2">
        <v>370.68</v>
      </c>
      <c r="Z1826" s="2">
        <v>0.02</v>
      </c>
      <c r="AA1826" s="2">
        <v>0</v>
      </c>
      <c r="AB1826" s="3">
        <v>-370.7</v>
      </c>
    </row>
    <row r="1827" spans="1:28">
      <c r="A1827" s="5" t="str">
        <f t="shared" si="604"/>
        <v>420</v>
      </c>
      <c r="B1827" s="5" t="str">
        <f>VLOOKUP(A1827,Vlookups!O:P,2,FALSE)</f>
        <v>LOCAL</v>
      </c>
      <c r="C1827" s="5" t="str">
        <f t="shared" si="605"/>
        <v>E</v>
      </c>
      <c r="D1827" s="5" t="str">
        <f t="shared" si="606"/>
        <v>13</v>
      </c>
      <c r="E1827" s="5" t="str">
        <f t="shared" si="607"/>
        <v>64--</v>
      </c>
      <c r="F1827" s="5" t="str">
        <f>VLOOKUP(E1827,Vlookups!K:M,3,FALSE)</f>
        <v>Op Exp</v>
      </c>
      <c r="G1827" s="5" t="str">
        <f t="shared" si="594"/>
        <v>6411</v>
      </c>
      <c r="H1827" s="5" t="str">
        <f t="shared" si="595"/>
        <v>EMPLOYEE TRAVEL</v>
      </c>
      <c r="I1827" s="5" t="str">
        <f t="shared" si="596"/>
        <v>746</v>
      </c>
      <c r="J1827" s="5" t="str">
        <f>VLOOKUP(I1827,Vlookups!A:D,2,FALSE)</f>
        <v>AREA OFFICE DALLAS</v>
      </c>
      <c r="K1827" s="5" t="str">
        <f>VLOOKUP(I1827,Vlookups!A:D,3,FALSE)</f>
        <v>AREA OFFICE DALLAS</v>
      </c>
      <c r="L1827" s="5" t="str">
        <f t="shared" si="597"/>
        <v>23</v>
      </c>
      <c r="M1827" s="5" t="str">
        <f t="shared" si="598"/>
        <v>850</v>
      </c>
      <c r="N1827" s="5" t="str">
        <f>VLOOKUP(M1827,Vlookups!G:I,2,FALSE)</f>
        <v>DEPUTY SUPT ACADEMICS/STU SERV</v>
      </c>
      <c r="O1827" s="5" t="str">
        <f>VLOOKUP(M1827,Vlookups!G:I,3,FALSE)</f>
        <v>DSASS</v>
      </c>
      <c r="P1827" s="6">
        <f t="shared" si="599"/>
        <v>447.48</v>
      </c>
      <c r="Q1827" s="6">
        <f t="shared" si="600"/>
        <v>0</v>
      </c>
      <c r="R1827" s="6">
        <f t="shared" si="601"/>
        <v>622.12</v>
      </c>
      <c r="S1827" s="6">
        <f t="shared" si="602"/>
        <v>0</v>
      </c>
      <c r="T1827" s="6">
        <f t="shared" si="603"/>
        <v>-447.48</v>
      </c>
      <c r="U1827" t="s">
        <v>1872</v>
      </c>
      <c r="V1827" t="s">
        <v>56</v>
      </c>
      <c r="W1827" s="2">
        <v>447.48</v>
      </c>
      <c r="X1827" s="2">
        <v>0</v>
      </c>
      <c r="Y1827" s="2">
        <v>622.12</v>
      </c>
      <c r="Z1827" s="3">
        <v>-174.64</v>
      </c>
      <c r="AA1827" s="2">
        <v>0</v>
      </c>
      <c r="AB1827" s="3">
        <v>-447.48</v>
      </c>
    </row>
    <row r="1828" spans="1:28">
      <c r="A1828" s="5" t="str">
        <f t="shared" si="604"/>
        <v>420</v>
      </c>
      <c r="B1828" s="5" t="str">
        <f>VLOOKUP(A1828,Vlookups!O:P,2,FALSE)</f>
        <v>LOCAL</v>
      </c>
      <c r="C1828" s="5" t="str">
        <f t="shared" si="605"/>
        <v>E</v>
      </c>
      <c r="D1828" s="5" t="str">
        <f t="shared" si="606"/>
        <v>13</v>
      </c>
      <c r="E1828" s="5" t="str">
        <f t="shared" si="607"/>
        <v>64--</v>
      </c>
      <c r="F1828" s="5" t="str">
        <f>VLOOKUP(E1828,Vlookups!K:M,3,FALSE)</f>
        <v>Op Exp</v>
      </c>
      <c r="G1828" s="5" t="str">
        <f t="shared" si="594"/>
        <v>6411</v>
      </c>
      <c r="H1828" s="5" t="str">
        <f t="shared" si="595"/>
        <v>EMPLOYEE TRAVEL</v>
      </c>
      <c r="I1828" s="5" t="str">
        <f t="shared" si="596"/>
        <v>746</v>
      </c>
      <c r="J1828" s="5" t="str">
        <f>VLOOKUP(I1828,Vlookups!A:D,2,FALSE)</f>
        <v>AREA OFFICE DALLAS</v>
      </c>
      <c r="K1828" s="5" t="str">
        <f>VLOOKUP(I1828,Vlookups!A:D,3,FALSE)</f>
        <v>AREA OFFICE DALLAS</v>
      </c>
      <c r="L1828" s="5" t="str">
        <f t="shared" si="597"/>
        <v>99</v>
      </c>
      <c r="M1828" s="5" t="str">
        <f t="shared" si="598"/>
        <v>850</v>
      </c>
      <c r="N1828" s="5" t="str">
        <f>VLOOKUP(M1828,Vlookups!G:I,2,FALSE)</f>
        <v>DEPUTY SUPT ACADEMICS/STU SERV</v>
      </c>
      <c r="O1828" s="5" t="str">
        <f>VLOOKUP(M1828,Vlookups!G:I,3,FALSE)</f>
        <v>DSASS</v>
      </c>
      <c r="P1828" s="6">
        <f t="shared" si="599"/>
        <v>4777.07</v>
      </c>
      <c r="Q1828" s="6">
        <f t="shared" si="600"/>
        <v>820.9</v>
      </c>
      <c r="R1828" s="6">
        <f t="shared" si="601"/>
        <v>3807.53</v>
      </c>
      <c r="S1828" s="6">
        <f t="shared" si="602"/>
        <v>0</v>
      </c>
      <c r="T1828" s="6">
        <f t="shared" si="603"/>
        <v>-4777.07</v>
      </c>
      <c r="U1828" t="s">
        <v>1873</v>
      </c>
      <c r="V1828" t="s">
        <v>56</v>
      </c>
      <c r="W1828" s="2">
        <v>4777.07</v>
      </c>
      <c r="X1828" s="2">
        <v>820.9</v>
      </c>
      <c r="Y1828" s="2">
        <v>3807.53</v>
      </c>
      <c r="Z1828" s="2">
        <v>148.63999999999999</v>
      </c>
      <c r="AA1828" s="2">
        <v>0</v>
      </c>
      <c r="AB1828" s="3">
        <v>-4777.07</v>
      </c>
    </row>
    <row r="1829" spans="1:28">
      <c r="A1829" s="5" t="str">
        <f t="shared" si="604"/>
        <v>420</v>
      </c>
      <c r="B1829" s="5" t="str">
        <f>VLOOKUP(A1829,Vlookups!O:P,2,FALSE)</f>
        <v>LOCAL</v>
      </c>
      <c r="C1829" s="5" t="str">
        <f t="shared" si="605"/>
        <v>E</v>
      </c>
      <c r="D1829" s="5" t="str">
        <f t="shared" si="606"/>
        <v>13</v>
      </c>
      <c r="E1829" s="5" t="str">
        <f t="shared" si="607"/>
        <v>64--</v>
      </c>
      <c r="F1829" s="5" t="str">
        <f>VLOOKUP(E1829,Vlookups!K:M,3,FALSE)</f>
        <v>Op Exp</v>
      </c>
      <c r="G1829" s="5" t="str">
        <f t="shared" si="594"/>
        <v>6411</v>
      </c>
      <c r="H1829" s="5" t="str">
        <f t="shared" si="595"/>
        <v>EMPLOYEE TRAVEL</v>
      </c>
      <c r="I1829" s="5" t="str">
        <f t="shared" si="596"/>
        <v>747</v>
      </c>
      <c r="J1829" s="5" t="str">
        <f>VLOOKUP(I1829,Vlookups!A:D,2,FALSE)</f>
        <v>AREA OFFICE TARRANT</v>
      </c>
      <c r="K1829" s="5" t="str">
        <f>VLOOKUP(I1829,Vlookups!A:D,3,FALSE)</f>
        <v>AREA OFFICE TARRANT</v>
      </c>
      <c r="L1829" s="5" t="str">
        <f t="shared" si="597"/>
        <v>23</v>
      </c>
      <c r="M1829" s="5" t="str">
        <f t="shared" si="598"/>
        <v>850</v>
      </c>
      <c r="N1829" s="5" t="str">
        <f>VLOOKUP(M1829,Vlookups!G:I,2,FALSE)</f>
        <v>DEPUTY SUPT ACADEMICS/STU SERV</v>
      </c>
      <c r="O1829" s="5" t="str">
        <f>VLOOKUP(M1829,Vlookups!G:I,3,FALSE)</f>
        <v>DSASS</v>
      </c>
      <c r="P1829" s="6">
        <f t="shared" si="599"/>
        <v>1192.28</v>
      </c>
      <c r="Q1829" s="6">
        <f t="shared" si="600"/>
        <v>0</v>
      </c>
      <c r="R1829" s="6">
        <f t="shared" si="601"/>
        <v>2017.11</v>
      </c>
      <c r="S1829" s="6">
        <f t="shared" si="602"/>
        <v>0</v>
      </c>
      <c r="T1829" s="6">
        <f t="shared" si="603"/>
        <v>-1192.28</v>
      </c>
      <c r="U1829" t="s">
        <v>1874</v>
      </c>
      <c r="V1829" t="s">
        <v>56</v>
      </c>
      <c r="W1829" s="2">
        <v>1192.28</v>
      </c>
      <c r="X1829" s="2">
        <v>0</v>
      </c>
      <c r="Y1829" s="2">
        <v>2017.11</v>
      </c>
      <c r="Z1829" s="3">
        <v>-824.83</v>
      </c>
      <c r="AA1829" s="2">
        <v>0</v>
      </c>
      <c r="AB1829" s="3">
        <v>-1192.28</v>
      </c>
    </row>
    <row r="1830" spans="1:28">
      <c r="A1830" s="5" t="str">
        <f t="shared" si="604"/>
        <v>420</v>
      </c>
      <c r="B1830" s="5" t="str">
        <f>VLOOKUP(A1830,Vlookups!O:P,2,FALSE)</f>
        <v>LOCAL</v>
      </c>
      <c r="C1830" s="5" t="str">
        <f t="shared" si="605"/>
        <v>E</v>
      </c>
      <c r="D1830" s="5" t="str">
        <f t="shared" si="606"/>
        <v>13</v>
      </c>
      <c r="E1830" s="5" t="str">
        <f t="shared" si="607"/>
        <v>64--</v>
      </c>
      <c r="F1830" s="5" t="str">
        <f>VLOOKUP(E1830,Vlookups!K:M,3,FALSE)</f>
        <v>Op Exp</v>
      </c>
      <c r="G1830" s="5" t="str">
        <f t="shared" ref="G1830:G1876" si="608">MID(U1830,10,4)</f>
        <v>6411</v>
      </c>
      <c r="H1830" s="5" t="str">
        <f t="shared" ref="H1830:H1876" si="609">V1830</f>
        <v>EMPLOYEE TRAVEL</v>
      </c>
      <c r="I1830" s="5" t="str">
        <f t="shared" ref="I1830:I1876" si="610">LEFT(RIGHT(U1830,12),3)</f>
        <v>747</v>
      </c>
      <c r="J1830" s="5" t="str">
        <f>VLOOKUP(I1830,Vlookups!A:D,2,FALSE)</f>
        <v>AREA OFFICE TARRANT</v>
      </c>
      <c r="K1830" s="5" t="str">
        <f>VLOOKUP(I1830,Vlookups!A:D,3,FALSE)</f>
        <v>AREA OFFICE TARRANT</v>
      </c>
      <c r="L1830" s="5" t="str">
        <f t="shared" ref="L1830:L1876" si="611">LEFT(RIGHT(U1830,6),2)</f>
        <v>99</v>
      </c>
      <c r="M1830" s="5" t="str">
        <f t="shared" ref="M1830:M1876" si="612">RIGHT(U1830,3)</f>
        <v>850</v>
      </c>
      <c r="N1830" s="5" t="str">
        <f>VLOOKUP(M1830,Vlookups!G:I,2,FALSE)</f>
        <v>DEPUTY SUPT ACADEMICS/STU SERV</v>
      </c>
      <c r="O1830" s="5" t="str">
        <f>VLOOKUP(M1830,Vlookups!G:I,3,FALSE)</f>
        <v>DSASS</v>
      </c>
      <c r="P1830" s="6">
        <f t="shared" ref="P1830:P1876" si="613">W1830</f>
        <v>17879.169999999998</v>
      </c>
      <c r="Q1830" s="6">
        <f t="shared" ref="Q1830:Q1876" si="614">X1830</f>
        <v>0</v>
      </c>
      <c r="R1830" s="6">
        <f t="shared" ref="R1830:R1876" si="615">Y1830</f>
        <v>20881.169999999998</v>
      </c>
      <c r="S1830" s="6">
        <f t="shared" ref="S1830:S1876" si="616">AA1830</f>
        <v>0</v>
      </c>
      <c r="T1830" s="6">
        <f t="shared" ref="T1830:T1876" si="617">AB1830</f>
        <v>-17879.169999999998</v>
      </c>
      <c r="U1830" t="s">
        <v>1875</v>
      </c>
      <c r="V1830" t="s">
        <v>56</v>
      </c>
      <c r="W1830" s="2">
        <v>17879.169999999998</v>
      </c>
      <c r="X1830" s="2">
        <v>0</v>
      </c>
      <c r="Y1830" s="2">
        <v>20881.169999999998</v>
      </c>
      <c r="Z1830" s="3">
        <v>-3002</v>
      </c>
      <c r="AA1830" s="2">
        <v>0</v>
      </c>
      <c r="AB1830" s="3">
        <v>-17879.169999999998</v>
      </c>
    </row>
    <row r="1831" spans="1:28">
      <c r="A1831" s="5" t="str">
        <f t="shared" si="604"/>
        <v>420</v>
      </c>
      <c r="B1831" s="5" t="str">
        <f>VLOOKUP(A1831,Vlookups!O:P,2,FALSE)</f>
        <v>LOCAL</v>
      </c>
      <c r="C1831" s="5" t="str">
        <f t="shared" si="605"/>
        <v>E</v>
      </c>
      <c r="D1831" s="5" t="str">
        <f t="shared" si="606"/>
        <v>13</v>
      </c>
      <c r="E1831" s="5" t="str">
        <f t="shared" si="607"/>
        <v>64--</v>
      </c>
      <c r="F1831" s="5" t="str">
        <f>VLOOKUP(E1831,Vlookups!K:M,3,FALSE)</f>
        <v>Op Exp</v>
      </c>
      <c r="G1831" s="5" t="str">
        <f t="shared" si="608"/>
        <v>6411</v>
      </c>
      <c r="H1831" s="5" t="str">
        <f t="shared" si="609"/>
        <v>EMPLOYEE TRAVEL</v>
      </c>
      <c r="I1831" s="5" t="str">
        <f t="shared" si="610"/>
        <v>748</v>
      </c>
      <c r="J1831" s="5" t="str">
        <f>VLOOKUP(I1831,Vlookups!A:D,2,FALSE)</f>
        <v>AREA OFFICE HOUSTON</v>
      </c>
      <c r="K1831" s="5" t="str">
        <f>VLOOKUP(I1831,Vlookups!A:D,3,FALSE)</f>
        <v>AREA OFFICE HOUSTON</v>
      </c>
      <c r="L1831" s="5" t="str">
        <f t="shared" si="611"/>
        <v>25</v>
      </c>
      <c r="M1831" s="5" t="str">
        <f t="shared" si="612"/>
        <v>859</v>
      </c>
      <c r="N1831" s="5" t="str">
        <f>VLOOKUP(M1831,Vlookups!G:I,2,FALSE)</f>
        <v>PROFESSIONAL DEVELOPMENT</v>
      </c>
      <c r="O1831" s="5" t="str">
        <f>VLOOKUP(M1831,Vlookups!G:I,3,FALSE)</f>
        <v>DSASS</v>
      </c>
      <c r="P1831" s="6">
        <f t="shared" si="613"/>
        <v>68.8</v>
      </c>
      <c r="Q1831" s="6">
        <f t="shared" si="614"/>
        <v>0</v>
      </c>
      <c r="R1831" s="6">
        <f t="shared" si="615"/>
        <v>770.57</v>
      </c>
      <c r="S1831" s="6">
        <f t="shared" si="616"/>
        <v>0</v>
      </c>
      <c r="T1831" s="6">
        <f t="shared" si="617"/>
        <v>-68.8</v>
      </c>
      <c r="U1831" t="s">
        <v>1876</v>
      </c>
      <c r="V1831" t="s">
        <v>56</v>
      </c>
      <c r="W1831" s="2">
        <v>68.8</v>
      </c>
      <c r="X1831" s="2">
        <v>0</v>
      </c>
      <c r="Y1831" s="2">
        <v>770.57</v>
      </c>
      <c r="Z1831" s="3">
        <v>-701.77</v>
      </c>
      <c r="AA1831" s="2">
        <v>0</v>
      </c>
      <c r="AB1831" s="3">
        <v>-68.8</v>
      </c>
    </row>
    <row r="1832" spans="1:28">
      <c r="A1832" s="5" t="str">
        <f t="shared" si="604"/>
        <v>420</v>
      </c>
      <c r="B1832" s="5" t="str">
        <f>VLOOKUP(A1832,Vlookups!O:P,2,FALSE)</f>
        <v>LOCAL</v>
      </c>
      <c r="C1832" s="5" t="str">
        <f t="shared" si="605"/>
        <v>E</v>
      </c>
      <c r="D1832" s="5" t="str">
        <f t="shared" si="606"/>
        <v>13</v>
      </c>
      <c r="E1832" s="5" t="str">
        <f t="shared" si="607"/>
        <v>64--</v>
      </c>
      <c r="F1832" s="5" t="str">
        <f>VLOOKUP(E1832,Vlookups!K:M,3,FALSE)</f>
        <v>Op Exp</v>
      </c>
      <c r="G1832" s="5" t="str">
        <f t="shared" si="608"/>
        <v>6411</v>
      </c>
      <c r="H1832" s="5" t="str">
        <f t="shared" si="609"/>
        <v>EMPLOYEE TRAVEL</v>
      </c>
      <c r="I1832" s="5" t="str">
        <f t="shared" si="610"/>
        <v>748</v>
      </c>
      <c r="J1832" s="5" t="str">
        <f>VLOOKUP(I1832,Vlookups!A:D,2,FALSE)</f>
        <v>AREA OFFICE HOUSTON</v>
      </c>
      <c r="K1832" s="5" t="str">
        <f>VLOOKUP(I1832,Vlookups!A:D,3,FALSE)</f>
        <v>AREA OFFICE HOUSTON</v>
      </c>
      <c r="L1832" s="5" t="str">
        <f t="shared" si="611"/>
        <v>99</v>
      </c>
      <c r="M1832" s="5" t="str">
        <f t="shared" si="612"/>
        <v>850</v>
      </c>
      <c r="N1832" s="5" t="str">
        <f>VLOOKUP(M1832,Vlookups!G:I,2,FALSE)</f>
        <v>DEPUTY SUPT ACADEMICS/STU SERV</v>
      </c>
      <c r="O1832" s="5" t="str">
        <f>VLOOKUP(M1832,Vlookups!G:I,3,FALSE)</f>
        <v>DSASS</v>
      </c>
      <c r="P1832" s="6">
        <f t="shared" si="613"/>
        <v>47668.61</v>
      </c>
      <c r="Q1832" s="6">
        <f t="shared" si="614"/>
        <v>820.9</v>
      </c>
      <c r="R1832" s="6">
        <f t="shared" si="615"/>
        <v>56259.31</v>
      </c>
      <c r="S1832" s="6">
        <f t="shared" si="616"/>
        <v>0</v>
      </c>
      <c r="T1832" s="6">
        <f t="shared" si="617"/>
        <v>-47668.61</v>
      </c>
      <c r="U1832" t="s">
        <v>1877</v>
      </c>
      <c r="V1832" t="s">
        <v>56</v>
      </c>
      <c r="W1832" s="2">
        <v>47668.61</v>
      </c>
      <c r="X1832" s="2">
        <v>820.9</v>
      </c>
      <c r="Y1832" s="2">
        <v>56259.31</v>
      </c>
      <c r="Z1832" s="3">
        <v>-9411.6</v>
      </c>
      <c r="AA1832" s="2">
        <v>0</v>
      </c>
      <c r="AB1832" s="3">
        <v>-47668.61</v>
      </c>
    </row>
    <row r="1833" spans="1:28">
      <c r="A1833" s="5" t="str">
        <f t="shared" si="604"/>
        <v>420</v>
      </c>
      <c r="B1833" s="5" t="str">
        <f>VLOOKUP(A1833,Vlookups!O:P,2,FALSE)</f>
        <v>LOCAL</v>
      </c>
      <c r="C1833" s="5" t="str">
        <f t="shared" si="605"/>
        <v>E</v>
      </c>
      <c r="D1833" s="5" t="str">
        <f t="shared" si="606"/>
        <v>13</v>
      </c>
      <c r="E1833" s="5" t="str">
        <f t="shared" si="607"/>
        <v>64--</v>
      </c>
      <c r="F1833" s="5" t="str">
        <f>VLOOKUP(E1833,Vlookups!K:M,3,FALSE)</f>
        <v>Op Exp</v>
      </c>
      <c r="G1833" s="5" t="str">
        <f t="shared" si="608"/>
        <v>6411</v>
      </c>
      <c r="H1833" s="5" t="str">
        <f t="shared" si="609"/>
        <v>EMPLOYEE TRAVEL</v>
      </c>
      <c r="I1833" s="5" t="str">
        <f t="shared" si="610"/>
        <v>749</v>
      </c>
      <c r="J1833" s="5" t="str">
        <f>VLOOKUP(I1833,Vlookups!A:D,2,FALSE)</f>
        <v>CHARTER HQ/WAREHOUSE</v>
      </c>
      <c r="K1833" s="5" t="str">
        <f>VLOOKUP(I1833,Vlookups!A:D,3,FALSE)</f>
        <v>CHARTER HQ/WAREHOUSE</v>
      </c>
      <c r="L1833" s="5" t="str">
        <f t="shared" si="611"/>
        <v>21</v>
      </c>
      <c r="M1833" s="5" t="str">
        <f t="shared" si="612"/>
        <v>859</v>
      </c>
      <c r="N1833" s="5" t="str">
        <f>VLOOKUP(M1833,Vlookups!G:I,2,FALSE)</f>
        <v>PROFESSIONAL DEVELOPMENT</v>
      </c>
      <c r="O1833" s="5" t="str">
        <f>VLOOKUP(M1833,Vlookups!G:I,3,FALSE)</f>
        <v>DSASS</v>
      </c>
      <c r="P1833" s="6">
        <f t="shared" si="613"/>
        <v>528.94000000000005</v>
      </c>
      <c r="Q1833" s="6">
        <f t="shared" si="614"/>
        <v>0</v>
      </c>
      <c r="R1833" s="6">
        <f t="shared" si="615"/>
        <v>528.94000000000005</v>
      </c>
      <c r="S1833" s="6">
        <f t="shared" si="616"/>
        <v>0</v>
      </c>
      <c r="T1833" s="6">
        <f t="shared" si="617"/>
        <v>-528.94000000000005</v>
      </c>
      <c r="U1833" t="s">
        <v>1878</v>
      </c>
      <c r="V1833" t="s">
        <v>56</v>
      </c>
      <c r="W1833" s="2">
        <v>528.94000000000005</v>
      </c>
      <c r="X1833" s="2">
        <v>0</v>
      </c>
      <c r="Y1833" s="2">
        <v>528.94000000000005</v>
      </c>
      <c r="Z1833" s="2">
        <v>0</v>
      </c>
      <c r="AA1833" s="2">
        <v>0</v>
      </c>
      <c r="AB1833" s="3">
        <v>-528.94000000000005</v>
      </c>
    </row>
    <row r="1834" spans="1:28">
      <c r="A1834" s="5" t="str">
        <f t="shared" si="604"/>
        <v>420</v>
      </c>
      <c r="B1834" s="5" t="str">
        <f>VLOOKUP(A1834,Vlookups!O:P,2,FALSE)</f>
        <v>LOCAL</v>
      </c>
      <c r="C1834" s="5" t="str">
        <f t="shared" si="605"/>
        <v>E</v>
      </c>
      <c r="D1834" s="5" t="str">
        <f t="shared" si="606"/>
        <v>13</v>
      </c>
      <c r="E1834" s="5" t="str">
        <f t="shared" si="607"/>
        <v>64--</v>
      </c>
      <c r="F1834" s="5" t="str">
        <f>VLOOKUP(E1834,Vlookups!K:M,3,FALSE)</f>
        <v>Op Exp</v>
      </c>
      <c r="G1834" s="5" t="str">
        <f t="shared" si="608"/>
        <v>6411</v>
      </c>
      <c r="H1834" s="5" t="str">
        <f t="shared" si="609"/>
        <v>EMPLOYEE TRAVEL</v>
      </c>
      <c r="I1834" s="5" t="str">
        <f t="shared" si="610"/>
        <v>749</v>
      </c>
      <c r="J1834" s="5" t="str">
        <f>VLOOKUP(I1834,Vlookups!A:D,2,FALSE)</f>
        <v>CHARTER HQ/WAREHOUSE</v>
      </c>
      <c r="K1834" s="5" t="str">
        <f>VLOOKUP(I1834,Vlookups!A:D,3,FALSE)</f>
        <v>CHARTER HQ/WAREHOUSE</v>
      </c>
      <c r="L1834" s="5" t="str">
        <f t="shared" si="611"/>
        <v>22</v>
      </c>
      <c r="M1834" s="5" t="str">
        <f t="shared" si="612"/>
        <v>850</v>
      </c>
      <c r="N1834" s="5" t="str">
        <f>VLOOKUP(M1834,Vlookups!G:I,2,FALSE)</f>
        <v>DEPUTY SUPT ACADEMICS/STU SERV</v>
      </c>
      <c r="O1834" s="5" t="str">
        <f>VLOOKUP(M1834,Vlookups!G:I,3,FALSE)</f>
        <v>DSASS</v>
      </c>
      <c r="P1834" s="6">
        <f t="shared" si="613"/>
        <v>1500</v>
      </c>
      <c r="Q1834" s="6">
        <f t="shared" si="614"/>
        <v>0</v>
      </c>
      <c r="R1834" s="6">
        <f t="shared" si="615"/>
        <v>-17.03</v>
      </c>
      <c r="S1834" s="6">
        <f t="shared" si="616"/>
        <v>18000</v>
      </c>
      <c r="T1834" s="6">
        <f t="shared" si="617"/>
        <v>16500</v>
      </c>
      <c r="U1834" t="s">
        <v>1879</v>
      </c>
      <c r="V1834" t="s">
        <v>56</v>
      </c>
      <c r="W1834" s="2">
        <v>1500</v>
      </c>
      <c r="X1834" s="2">
        <v>0</v>
      </c>
      <c r="Y1834" s="3">
        <v>-17.03</v>
      </c>
      <c r="Z1834" s="2">
        <v>1517.03</v>
      </c>
      <c r="AA1834" s="2">
        <v>18000</v>
      </c>
      <c r="AB1834" s="2">
        <v>16500</v>
      </c>
    </row>
    <row r="1835" spans="1:28">
      <c r="A1835" s="5" t="str">
        <f t="shared" si="604"/>
        <v>420</v>
      </c>
      <c r="B1835" s="5" t="str">
        <f>VLOOKUP(A1835,Vlookups!O:P,2,FALSE)</f>
        <v>LOCAL</v>
      </c>
      <c r="C1835" s="5" t="str">
        <f t="shared" si="605"/>
        <v>E</v>
      </c>
      <c r="D1835" s="5" t="str">
        <f t="shared" si="606"/>
        <v>13</v>
      </c>
      <c r="E1835" s="5" t="str">
        <f t="shared" si="607"/>
        <v>64--</v>
      </c>
      <c r="F1835" s="5" t="str">
        <f>VLOOKUP(E1835,Vlookups!K:M,3,FALSE)</f>
        <v>Op Exp</v>
      </c>
      <c r="G1835" s="5" t="str">
        <f t="shared" si="608"/>
        <v>6411</v>
      </c>
      <c r="H1835" s="5" t="str">
        <f t="shared" si="609"/>
        <v>EMPLOYEE TRAVEL</v>
      </c>
      <c r="I1835" s="5" t="str">
        <f t="shared" si="610"/>
        <v>749</v>
      </c>
      <c r="J1835" s="5" t="str">
        <f>VLOOKUP(I1835,Vlookups!A:D,2,FALSE)</f>
        <v>CHARTER HQ/WAREHOUSE</v>
      </c>
      <c r="K1835" s="5" t="str">
        <f>VLOOKUP(I1835,Vlookups!A:D,3,FALSE)</f>
        <v>CHARTER HQ/WAREHOUSE</v>
      </c>
      <c r="L1835" s="5" t="str">
        <f t="shared" si="611"/>
        <v>23</v>
      </c>
      <c r="M1835" s="5" t="str">
        <f t="shared" si="612"/>
        <v>850</v>
      </c>
      <c r="N1835" s="5" t="str">
        <f>VLOOKUP(M1835,Vlookups!G:I,2,FALSE)</f>
        <v>DEPUTY SUPT ACADEMICS/STU SERV</v>
      </c>
      <c r="O1835" s="5" t="str">
        <f>VLOOKUP(M1835,Vlookups!G:I,3,FALSE)</f>
        <v>DSASS</v>
      </c>
      <c r="P1835" s="6">
        <f t="shared" si="613"/>
        <v>2908.1</v>
      </c>
      <c r="Q1835" s="6">
        <f t="shared" si="614"/>
        <v>11057.5</v>
      </c>
      <c r="R1835" s="6">
        <f t="shared" si="615"/>
        <v>3643.26</v>
      </c>
      <c r="S1835" s="6">
        <f t="shared" si="616"/>
        <v>0</v>
      </c>
      <c r="T1835" s="6">
        <f t="shared" si="617"/>
        <v>-2908.1</v>
      </c>
      <c r="U1835" t="s">
        <v>1880</v>
      </c>
      <c r="V1835" t="s">
        <v>56</v>
      </c>
      <c r="W1835" s="2">
        <v>2908.1</v>
      </c>
      <c r="X1835" s="2">
        <v>11057.5</v>
      </c>
      <c r="Y1835" s="2">
        <v>3643.26</v>
      </c>
      <c r="Z1835" s="3">
        <v>-11792.66</v>
      </c>
      <c r="AA1835" s="2">
        <v>0</v>
      </c>
      <c r="AB1835" s="3">
        <v>-2908.1</v>
      </c>
    </row>
    <row r="1836" spans="1:28">
      <c r="A1836" s="5" t="str">
        <f t="shared" si="604"/>
        <v>420</v>
      </c>
      <c r="B1836" s="5" t="str">
        <f>VLOOKUP(A1836,Vlookups!O:P,2,FALSE)</f>
        <v>LOCAL</v>
      </c>
      <c r="C1836" s="5" t="str">
        <f t="shared" si="605"/>
        <v>E</v>
      </c>
      <c r="D1836" s="5" t="str">
        <f t="shared" si="606"/>
        <v>13</v>
      </c>
      <c r="E1836" s="5" t="str">
        <f t="shared" si="607"/>
        <v>64--</v>
      </c>
      <c r="F1836" s="5" t="str">
        <f>VLOOKUP(E1836,Vlookups!K:M,3,FALSE)</f>
        <v>Op Exp</v>
      </c>
      <c r="G1836" s="5" t="str">
        <f t="shared" si="608"/>
        <v>6411</v>
      </c>
      <c r="H1836" s="5" t="str">
        <f t="shared" si="609"/>
        <v>EMPLOYEE TRAVEL</v>
      </c>
      <c r="I1836" s="5" t="str">
        <f t="shared" si="610"/>
        <v>749</v>
      </c>
      <c r="J1836" s="5" t="str">
        <f>VLOOKUP(I1836,Vlookups!A:D,2,FALSE)</f>
        <v>CHARTER HQ/WAREHOUSE</v>
      </c>
      <c r="K1836" s="5" t="str">
        <f>VLOOKUP(I1836,Vlookups!A:D,3,FALSE)</f>
        <v>CHARTER HQ/WAREHOUSE</v>
      </c>
      <c r="L1836" s="5" t="str">
        <f t="shared" si="611"/>
        <v>99</v>
      </c>
      <c r="M1836" s="5" t="str">
        <f t="shared" si="612"/>
        <v>850</v>
      </c>
      <c r="N1836" s="5" t="str">
        <f>VLOOKUP(M1836,Vlookups!G:I,2,FALSE)</f>
        <v>DEPUTY SUPT ACADEMICS/STU SERV</v>
      </c>
      <c r="O1836" s="5" t="str">
        <f>VLOOKUP(M1836,Vlookups!G:I,3,FALSE)</f>
        <v>DSASS</v>
      </c>
      <c r="P1836" s="6">
        <f t="shared" si="613"/>
        <v>96640.320000000007</v>
      </c>
      <c r="Q1836" s="6">
        <f t="shared" si="614"/>
        <v>3454</v>
      </c>
      <c r="R1836" s="6">
        <f t="shared" si="615"/>
        <v>119807.39</v>
      </c>
      <c r="S1836" s="6">
        <f t="shared" si="616"/>
        <v>90000</v>
      </c>
      <c r="T1836" s="6">
        <f t="shared" si="617"/>
        <v>-6640.32</v>
      </c>
      <c r="U1836" t="s">
        <v>1881</v>
      </c>
      <c r="V1836" t="s">
        <v>56</v>
      </c>
      <c r="W1836" s="2">
        <v>96640.320000000007</v>
      </c>
      <c r="X1836" s="2">
        <v>3454</v>
      </c>
      <c r="Y1836" s="2">
        <v>119807.39</v>
      </c>
      <c r="Z1836" s="3">
        <v>-26621.07</v>
      </c>
      <c r="AA1836" s="2">
        <v>90000</v>
      </c>
      <c r="AB1836" s="3">
        <v>-6640.32</v>
      </c>
    </row>
    <row r="1837" spans="1:28">
      <c r="A1837" s="5" t="str">
        <f t="shared" si="604"/>
        <v>420</v>
      </c>
      <c r="B1837" s="5" t="str">
        <f>VLOOKUP(A1837,Vlookups!O:P,2,FALSE)</f>
        <v>LOCAL</v>
      </c>
      <c r="C1837" s="5" t="str">
        <f t="shared" si="605"/>
        <v>E</v>
      </c>
      <c r="D1837" s="5" t="str">
        <f t="shared" si="606"/>
        <v>13</v>
      </c>
      <c r="E1837" s="5" t="str">
        <f t="shared" si="607"/>
        <v>64--</v>
      </c>
      <c r="F1837" s="5" t="str">
        <f>VLOOKUP(E1837,Vlookups!K:M,3,FALSE)</f>
        <v>Op Exp</v>
      </c>
      <c r="G1837" s="5" t="str">
        <f t="shared" si="608"/>
        <v>6411</v>
      </c>
      <c r="H1837" s="5" t="str">
        <f t="shared" si="609"/>
        <v>EMPLOYEE TRAVEL</v>
      </c>
      <c r="I1837" s="5" t="str">
        <f t="shared" si="610"/>
        <v>999</v>
      </c>
      <c r="J1837" s="5" t="str">
        <f>VLOOKUP(I1837,Vlookups!A:D,2,FALSE)</f>
        <v>CHARTER WIDE</v>
      </c>
      <c r="K1837" s="5" t="str">
        <f>VLOOKUP(I1837,Vlookups!A:D,3,FALSE)</f>
        <v>CHARTER WIDE</v>
      </c>
      <c r="L1837" s="5" t="str">
        <f t="shared" si="611"/>
        <v>11</v>
      </c>
      <c r="M1837" s="5" t="str">
        <f t="shared" si="612"/>
        <v>850</v>
      </c>
      <c r="N1837" s="5" t="str">
        <f>VLOOKUP(M1837,Vlookups!G:I,2,FALSE)</f>
        <v>DEPUTY SUPT ACADEMICS/STU SERV</v>
      </c>
      <c r="O1837" s="5" t="str">
        <f>VLOOKUP(M1837,Vlookups!G:I,3,FALSE)</f>
        <v>DSASS</v>
      </c>
      <c r="P1837" s="6">
        <f t="shared" si="613"/>
        <v>24286.77</v>
      </c>
      <c r="Q1837" s="6">
        <f t="shared" si="614"/>
        <v>16251.27</v>
      </c>
      <c r="R1837" s="6">
        <f t="shared" si="615"/>
        <v>7378.77</v>
      </c>
      <c r="S1837" s="6">
        <f t="shared" si="616"/>
        <v>0</v>
      </c>
      <c r="T1837" s="6">
        <f t="shared" si="617"/>
        <v>-24286.77</v>
      </c>
      <c r="U1837" t="s">
        <v>1882</v>
      </c>
      <c r="V1837" t="s">
        <v>56</v>
      </c>
      <c r="W1837" s="2">
        <v>24286.77</v>
      </c>
      <c r="X1837" s="2">
        <v>16251.27</v>
      </c>
      <c r="Y1837" s="2">
        <v>7378.77</v>
      </c>
      <c r="Z1837" s="2">
        <v>656.73</v>
      </c>
      <c r="AA1837" s="2">
        <v>0</v>
      </c>
      <c r="AB1837" s="3">
        <v>-24286.77</v>
      </c>
    </row>
    <row r="1838" spans="1:28">
      <c r="A1838" s="5" t="str">
        <f t="shared" si="604"/>
        <v>420</v>
      </c>
      <c r="B1838" s="5" t="str">
        <f>VLOOKUP(A1838,Vlookups!O:P,2,FALSE)</f>
        <v>LOCAL</v>
      </c>
      <c r="C1838" s="5" t="str">
        <f t="shared" si="605"/>
        <v>E</v>
      </c>
      <c r="D1838" s="5" t="str">
        <f t="shared" si="606"/>
        <v>13</v>
      </c>
      <c r="E1838" s="5" t="str">
        <f t="shared" si="607"/>
        <v>64--</v>
      </c>
      <c r="F1838" s="5" t="str">
        <f>VLOOKUP(E1838,Vlookups!K:M,3,FALSE)</f>
        <v>Op Exp</v>
      </c>
      <c r="G1838" s="5" t="str">
        <f t="shared" si="608"/>
        <v>6411</v>
      </c>
      <c r="H1838" s="5" t="str">
        <f t="shared" si="609"/>
        <v>EMPLOYEE TRAVEL</v>
      </c>
      <c r="I1838" s="5" t="str">
        <f t="shared" si="610"/>
        <v>999</v>
      </c>
      <c r="J1838" s="5" t="str">
        <f>VLOOKUP(I1838,Vlookups!A:D,2,FALSE)</f>
        <v>CHARTER WIDE</v>
      </c>
      <c r="K1838" s="5" t="str">
        <f>VLOOKUP(I1838,Vlookups!A:D,3,FALSE)</f>
        <v>CHARTER WIDE</v>
      </c>
      <c r="L1838" s="5" t="str">
        <f t="shared" si="611"/>
        <v>11</v>
      </c>
      <c r="M1838" s="5" t="str">
        <f t="shared" si="612"/>
        <v>939</v>
      </c>
      <c r="N1838" s="5" t="str">
        <f>VLOOKUP(M1838,Vlookups!G:I,2,FALSE)</f>
        <v>INSTRUCTIONAL MATERIALS</v>
      </c>
      <c r="O1838" s="5" t="str">
        <f>VLOOKUP(M1838,Vlookups!G:I,3,FALSE)</f>
        <v>DSASS</v>
      </c>
      <c r="P1838" s="6">
        <f t="shared" si="613"/>
        <v>1509</v>
      </c>
      <c r="Q1838" s="6">
        <f t="shared" si="614"/>
        <v>769</v>
      </c>
      <c r="R1838" s="6">
        <f t="shared" si="615"/>
        <v>0</v>
      </c>
      <c r="S1838" s="6">
        <f t="shared" si="616"/>
        <v>0</v>
      </c>
      <c r="T1838" s="6">
        <f t="shared" si="617"/>
        <v>-1509</v>
      </c>
      <c r="U1838" t="s">
        <v>1883</v>
      </c>
      <c r="V1838" t="s">
        <v>56</v>
      </c>
      <c r="W1838" s="2">
        <v>1509</v>
      </c>
      <c r="X1838" s="2">
        <v>769</v>
      </c>
      <c r="Y1838" s="2">
        <v>0</v>
      </c>
      <c r="Z1838" s="2">
        <v>740</v>
      </c>
      <c r="AA1838" s="2">
        <v>0</v>
      </c>
      <c r="AB1838" s="3">
        <v>-1509</v>
      </c>
    </row>
    <row r="1839" spans="1:28">
      <c r="A1839" s="5" t="str">
        <f t="shared" si="604"/>
        <v>420</v>
      </c>
      <c r="B1839" s="5" t="str">
        <f>VLOOKUP(A1839,Vlookups!O:P,2,FALSE)</f>
        <v>LOCAL</v>
      </c>
      <c r="C1839" s="5" t="str">
        <f t="shared" si="605"/>
        <v>E</v>
      </c>
      <c r="D1839" s="5" t="str">
        <f t="shared" si="606"/>
        <v>13</v>
      </c>
      <c r="E1839" s="5" t="str">
        <f t="shared" si="607"/>
        <v>64--</v>
      </c>
      <c r="F1839" s="5" t="str">
        <f>VLOOKUP(E1839,Vlookups!K:M,3,FALSE)</f>
        <v>Op Exp</v>
      </c>
      <c r="G1839" s="5" t="str">
        <f t="shared" si="608"/>
        <v>6411</v>
      </c>
      <c r="H1839" s="5" t="str">
        <f t="shared" si="609"/>
        <v>EMPLOYEE TRAVEL</v>
      </c>
      <c r="I1839" s="5" t="str">
        <f t="shared" si="610"/>
        <v>999</v>
      </c>
      <c r="J1839" s="5" t="str">
        <f>VLOOKUP(I1839,Vlookups!A:D,2,FALSE)</f>
        <v>CHARTER WIDE</v>
      </c>
      <c r="K1839" s="5" t="str">
        <f>VLOOKUP(I1839,Vlookups!A:D,3,FALSE)</f>
        <v>CHARTER WIDE</v>
      </c>
      <c r="L1839" s="5" t="str">
        <f t="shared" si="611"/>
        <v>21</v>
      </c>
      <c r="M1839" s="5" t="str">
        <f t="shared" si="612"/>
        <v>850</v>
      </c>
      <c r="N1839" s="5" t="str">
        <f>VLOOKUP(M1839,Vlookups!G:I,2,FALSE)</f>
        <v>DEPUTY SUPT ACADEMICS/STU SERV</v>
      </c>
      <c r="O1839" s="5" t="str">
        <f>VLOOKUP(M1839,Vlookups!G:I,3,FALSE)</f>
        <v>DSASS</v>
      </c>
      <c r="P1839" s="6">
        <f t="shared" si="613"/>
        <v>8125</v>
      </c>
      <c r="Q1839" s="6">
        <f t="shared" si="614"/>
        <v>175</v>
      </c>
      <c r="R1839" s="6">
        <f t="shared" si="615"/>
        <v>7950</v>
      </c>
      <c r="S1839" s="6">
        <f t="shared" si="616"/>
        <v>0</v>
      </c>
      <c r="T1839" s="6">
        <f t="shared" si="617"/>
        <v>-8125</v>
      </c>
      <c r="U1839" t="s">
        <v>1884</v>
      </c>
      <c r="V1839" t="s">
        <v>56</v>
      </c>
      <c r="W1839" s="2">
        <v>8125</v>
      </c>
      <c r="X1839" s="2">
        <v>175</v>
      </c>
      <c r="Y1839" s="2">
        <v>7950</v>
      </c>
      <c r="Z1839" s="2">
        <v>0</v>
      </c>
      <c r="AA1839" s="2">
        <v>0</v>
      </c>
      <c r="AB1839" s="3">
        <v>-8125</v>
      </c>
    </row>
    <row r="1840" spans="1:28">
      <c r="A1840" s="5" t="str">
        <f t="shared" si="604"/>
        <v>420</v>
      </c>
      <c r="B1840" s="5" t="str">
        <f>VLOOKUP(A1840,Vlookups!O:P,2,FALSE)</f>
        <v>LOCAL</v>
      </c>
      <c r="C1840" s="5" t="str">
        <f t="shared" si="605"/>
        <v>E</v>
      </c>
      <c r="D1840" s="5" t="str">
        <f t="shared" si="606"/>
        <v>13</v>
      </c>
      <c r="E1840" s="5" t="str">
        <f t="shared" si="607"/>
        <v>64--</v>
      </c>
      <c r="F1840" s="5" t="str">
        <f>VLOOKUP(E1840,Vlookups!K:M,3,FALSE)</f>
        <v>Op Exp</v>
      </c>
      <c r="G1840" s="5" t="str">
        <f t="shared" si="608"/>
        <v>6411</v>
      </c>
      <c r="H1840" s="5" t="str">
        <f t="shared" si="609"/>
        <v>EMPLOYEE TRAVEL</v>
      </c>
      <c r="I1840" s="5" t="str">
        <f t="shared" si="610"/>
        <v>999</v>
      </c>
      <c r="J1840" s="5" t="str">
        <f>VLOOKUP(I1840,Vlookups!A:D,2,FALSE)</f>
        <v>CHARTER WIDE</v>
      </c>
      <c r="K1840" s="5" t="str">
        <f>VLOOKUP(I1840,Vlookups!A:D,3,FALSE)</f>
        <v>CHARTER WIDE</v>
      </c>
      <c r="L1840" s="5" t="str">
        <f t="shared" si="611"/>
        <v>22</v>
      </c>
      <c r="M1840" s="5" t="str">
        <f t="shared" si="612"/>
        <v>850</v>
      </c>
      <c r="N1840" s="5" t="str">
        <f>VLOOKUP(M1840,Vlookups!G:I,2,FALSE)</f>
        <v>DEPUTY SUPT ACADEMICS/STU SERV</v>
      </c>
      <c r="O1840" s="5" t="str">
        <f>VLOOKUP(M1840,Vlookups!G:I,3,FALSE)</f>
        <v>DSASS</v>
      </c>
      <c r="P1840" s="6">
        <f t="shared" si="613"/>
        <v>7195.82</v>
      </c>
      <c r="Q1840" s="6">
        <f t="shared" si="614"/>
        <v>5528.36</v>
      </c>
      <c r="R1840" s="6">
        <f t="shared" si="615"/>
        <v>0</v>
      </c>
      <c r="S1840" s="6">
        <f t="shared" si="616"/>
        <v>0</v>
      </c>
      <c r="T1840" s="6">
        <f t="shared" si="617"/>
        <v>-7195.82</v>
      </c>
      <c r="U1840" t="s">
        <v>1885</v>
      </c>
      <c r="V1840" t="s">
        <v>56</v>
      </c>
      <c r="W1840" s="2">
        <v>7195.82</v>
      </c>
      <c r="X1840" s="2">
        <v>5528.36</v>
      </c>
      <c r="Y1840" s="2">
        <v>0</v>
      </c>
      <c r="Z1840" s="2">
        <v>1667.46</v>
      </c>
      <c r="AA1840" s="2">
        <v>0</v>
      </c>
      <c r="AB1840" s="3">
        <v>-7195.82</v>
      </c>
    </row>
    <row r="1841" spans="1:28">
      <c r="A1841" s="5" t="str">
        <f t="shared" si="604"/>
        <v>420</v>
      </c>
      <c r="B1841" s="5" t="str">
        <f>VLOOKUP(A1841,Vlookups!O:P,2,FALSE)</f>
        <v>LOCAL</v>
      </c>
      <c r="C1841" s="5" t="str">
        <f t="shared" si="605"/>
        <v>E</v>
      </c>
      <c r="D1841" s="5" t="str">
        <f t="shared" si="606"/>
        <v>13</v>
      </c>
      <c r="E1841" s="5" t="str">
        <f t="shared" si="607"/>
        <v>64--</v>
      </c>
      <c r="F1841" s="5" t="str">
        <f>VLOOKUP(E1841,Vlookups!K:M,3,FALSE)</f>
        <v>Op Exp</v>
      </c>
      <c r="G1841" s="5" t="str">
        <f t="shared" si="608"/>
        <v>6411</v>
      </c>
      <c r="H1841" s="5" t="str">
        <f t="shared" si="609"/>
        <v>EMPLOYEE TRAVEL</v>
      </c>
      <c r="I1841" s="5" t="str">
        <f t="shared" si="610"/>
        <v>999</v>
      </c>
      <c r="J1841" s="5" t="str">
        <f>VLOOKUP(I1841,Vlookups!A:D,2,FALSE)</f>
        <v>CHARTER WIDE</v>
      </c>
      <c r="K1841" s="5" t="str">
        <f>VLOOKUP(I1841,Vlookups!A:D,3,FALSE)</f>
        <v>CHARTER WIDE</v>
      </c>
      <c r="L1841" s="5" t="str">
        <f t="shared" si="611"/>
        <v>22</v>
      </c>
      <c r="M1841" s="5" t="str">
        <f t="shared" si="612"/>
        <v>875</v>
      </c>
      <c r="N1841" s="5" t="str">
        <f>VLOOKUP(M1841,Vlookups!G:I,2,FALSE)</f>
        <v>STUDENT LEADERSHIP DEVELOPMENT</v>
      </c>
      <c r="O1841" s="5" t="str">
        <f>VLOOKUP(M1841,Vlookups!G:I,3,FALSE)</f>
        <v>CSL</v>
      </c>
      <c r="P1841" s="6">
        <f t="shared" si="613"/>
        <v>0</v>
      </c>
      <c r="Q1841" s="6">
        <f t="shared" si="614"/>
        <v>0</v>
      </c>
      <c r="R1841" s="6">
        <f t="shared" si="615"/>
        <v>0</v>
      </c>
      <c r="S1841" s="6">
        <f t="shared" si="616"/>
        <v>32000</v>
      </c>
      <c r="T1841" s="6">
        <f t="shared" si="617"/>
        <v>32000</v>
      </c>
      <c r="U1841" t="s">
        <v>1886</v>
      </c>
      <c r="V1841" t="s">
        <v>56</v>
      </c>
      <c r="W1841" s="2">
        <v>0</v>
      </c>
      <c r="X1841" s="2">
        <v>0</v>
      </c>
      <c r="Y1841" s="2">
        <v>0</v>
      </c>
      <c r="Z1841" s="2">
        <v>0</v>
      </c>
      <c r="AA1841" s="2">
        <v>32000</v>
      </c>
      <c r="AB1841" s="2">
        <v>32000</v>
      </c>
    </row>
    <row r="1842" spans="1:28">
      <c r="A1842" s="5" t="str">
        <f t="shared" si="604"/>
        <v>420</v>
      </c>
      <c r="B1842" s="5" t="str">
        <f>VLOOKUP(A1842,Vlookups!O:P,2,FALSE)</f>
        <v>LOCAL</v>
      </c>
      <c r="C1842" s="5" t="str">
        <f t="shared" si="605"/>
        <v>E</v>
      </c>
      <c r="D1842" s="5" t="str">
        <f t="shared" si="606"/>
        <v>13</v>
      </c>
      <c r="E1842" s="5" t="str">
        <f t="shared" si="607"/>
        <v>64--</v>
      </c>
      <c r="F1842" s="5" t="str">
        <f>VLOOKUP(E1842,Vlookups!K:M,3,FALSE)</f>
        <v>Op Exp</v>
      </c>
      <c r="G1842" s="5" t="str">
        <f t="shared" si="608"/>
        <v>6411</v>
      </c>
      <c r="H1842" s="5" t="str">
        <f t="shared" si="609"/>
        <v>EMPLOYEE TRAVEL</v>
      </c>
      <c r="I1842" s="5" t="str">
        <f t="shared" si="610"/>
        <v>999</v>
      </c>
      <c r="J1842" s="5" t="str">
        <f>VLOOKUP(I1842,Vlookups!A:D,2,FALSE)</f>
        <v>CHARTER WIDE</v>
      </c>
      <c r="K1842" s="5" t="str">
        <f>VLOOKUP(I1842,Vlookups!A:D,3,FALSE)</f>
        <v>CHARTER WIDE</v>
      </c>
      <c r="L1842" s="5" t="str">
        <f t="shared" si="611"/>
        <v>23</v>
      </c>
      <c r="M1842" s="5" t="str">
        <f t="shared" si="612"/>
        <v>850</v>
      </c>
      <c r="N1842" s="5" t="str">
        <f>VLOOKUP(M1842,Vlookups!G:I,2,FALSE)</f>
        <v>DEPUTY SUPT ACADEMICS/STU SERV</v>
      </c>
      <c r="O1842" s="5" t="str">
        <f>VLOOKUP(M1842,Vlookups!G:I,3,FALSE)</f>
        <v>DSASS</v>
      </c>
      <c r="P1842" s="6">
        <f t="shared" si="613"/>
        <v>350</v>
      </c>
      <c r="Q1842" s="6">
        <f t="shared" si="614"/>
        <v>0</v>
      </c>
      <c r="R1842" s="6">
        <f t="shared" si="615"/>
        <v>2025</v>
      </c>
      <c r="S1842" s="6">
        <f t="shared" si="616"/>
        <v>33075</v>
      </c>
      <c r="T1842" s="6">
        <f t="shared" si="617"/>
        <v>32725</v>
      </c>
      <c r="U1842" t="s">
        <v>1887</v>
      </c>
      <c r="V1842" t="s">
        <v>56</v>
      </c>
      <c r="W1842" s="2">
        <v>350</v>
      </c>
      <c r="X1842" s="2">
        <v>0</v>
      </c>
      <c r="Y1842" s="2">
        <v>2025</v>
      </c>
      <c r="Z1842" s="3">
        <v>-1675</v>
      </c>
      <c r="AA1842" s="2">
        <v>33075</v>
      </c>
      <c r="AB1842" s="2">
        <v>32725</v>
      </c>
    </row>
    <row r="1843" spans="1:28">
      <c r="A1843" s="5" t="str">
        <f t="shared" si="604"/>
        <v>420</v>
      </c>
      <c r="B1843" s="5" t="str">
        <f>VLOOKUP(A1843,Vlookups!O:P,2,FALSE)</f>
        <v>LOCAL</v>
      </c>
      <c r="C1843" s="5" t="str">
        <f t="shared" si="605"/>
        <v>E</v>
      </c>
      <c r="D1843" s="5" t="str">
        <f t="shared" si="606"/>
        <v>13</v>
      </c>
      <c r="E1843" s="5" t="str">
        <f t="shared" si="607"/>
        <v>64--</v>
      </c>
      <c r="F1843" s="5" t="str">
        <f>VLOOKUP(E1843,Vlookups!K:M,3,FALSE)</f>
        <v>Op Exp</v>
      </c>
      <c r="G1843" s="5" t="str">
        <f t="shared" si="608"/>
        <v>6411</v>
      </c>
      <c r="H1843" s="5" t="str">
        <f t="shared" si="609"/>
        <v>EMPLOYEE TRAVEL</v>
      </c>
      <c r="I1843" s="5" t="str">
        <f t="shared" si="610"/>
        <v>999</v>
      </c>
      <c r="J1843" s="5" t="str">
        <f>VLOOKUP(I1843,Vlookups!A:D,2,FALSE)</f>
        <v>CHARTER WIDE</v>
      </c>
      <c r="K1843" s="5" t="str">
        <f>VLOOKUP(I1843,Vlookups!A:D,3,FALSE)</f>
        <v>CHARTER WIDE</v>
      </c>
      <c r="L1843" s="5" t="str">
        <f t="shared" si="611"/>
        <v>25</v>
      </c>
      <c r="M1843" s="5" t="str">
        <f t="shared" si="612"/>
        <v>850</v>
      </c>
      <c r="N1843" s="5" t="str">
        <f>VLOOKUP(M1843,Vlookups!G:I,2,FALSE)</f>
        <v>DEPUTY SUPT ACADEMICS/STU SERV</v>
      </c>
      <c r="O1843" s="5" t="str">
        <f>VLOOKUP(M1843,Vlookups!G:I,3,FALSE)</f>
        <v>DSASS</v>
      </c>
      <c r="P1843" s="6">
        <f t="shared" si="613"/>
        <v>60000</v>
      </c>
      <c r="Q1843" s="6">
        <f t="shared" si="614"/>
        <v>7300.52</v>
      </c>
      <c r="R1843" s="6">
        <f t="shared" si="615"/>
        <v>52650.79</v>
      </c>
      <c r="S1843" s="6">
        <f t="shared" si="616"/>
        <v>29600</v>
      </c>
      <c r="T1843" s="6">
        <f t="shared" si="617"/>
        <v>-30400</v>
      </c>
      <c r="U1843" t="s">
        <v>1888</v>
      </c>
      <c r="V1843" t="s">
        <v>56</v>
      </c>
      <c r="W1843" s="2">
        <v>60000</v>
      </c>
      <c r="X1843" s="2">
        <v>7300.52</v>
      </c>
      <c r="Y1843" s="2">
        <v>52650.79</v>
      </c>
      <c r="Z1843" s="2">
        <v>48.69</v>
      </c>
      <c r="AA1843" s="2">
        <v>29600</v>
      </c>
      <c r="AB1843" s="3">
        <v>-30400</v>
      </c>
    </row>
    <row r="1844" spans="1:28">
      <c r="A1844" s="5" t="str">
        <f t="shared" si="604"/>
        <v>420</v>
      </c>
      <c r="B1844" s="5" t="str">
        <f>VLOOKUP(A1844,Vlookups!O:P,2,FALSE)</f>
        <v>LOCAL</v>
      </c>
      <c r="C1844" s="5" t="str">
        <f t="shared" si="605"/>
        <v>E</v>
      </c>
      <c r="D1844" s="5" t="str">
        <f t="shared" si="606"/>
        <v>13</v>
      </c>
      <c r="E1844" s="5" t="str">
        <f t="shared" si="607"/>
        <v>64--</v>
      </c>
      <c r="F1844" s="5" t="str">
        <f>VLOOKUP(E1844,Vlookups!K:M,3,FALSE)</f>
        <v>Op Exp</v>
      </c>
      <c r="G1844" s="5" t="str">
        <f t="shared" si="608"/>
        <v>6411</v>
      </c>
      <c r="H1844" s="5" t="str">
        <f t="shared" si="609"/>
        <v>EMPLOYEE TRAVEL</v>
      </c>
      <c r="I1844" s="5" t="str">
        <f t="shared" si="610"/>
        <v>999</v>
      </c>
      <c r="J1844" s="5" t="str">
        <f>VLOOKUP(I1844,Vlookups!A:D,2,FALSE)</f>
        <v>CHARTER WIDE</v>
      </c>
      <c r="K1844" s="5" t="str">
        <f>VLOOKUP(I1844,Vlookups!A:D,3,FALSE)</f>
        <v>CHARTER WIDE</v>
      </c>
      <c r="L1844" s="5" t="str">
        <f t="shared" si="611"/>
        <v>25</v>
      </c>
      <c r="M1844" s="5" t="str">
        <f t="shared" si="612"/>
        <v>859</v>
      </c>
      <c r="N1844" s="5" t="str">
        <f>VLOOKUP(M1844,Vlookups!G:I,2,FALSE)</f>
        <v>PROFESSIONAL DEVELOPMENT</v>
      </c>
      <c r="O1844" s="5" t="str">
        <f>VLOOKUP(M1844,Vlookups!G:I,3,FALSE)</f>
        <v>DSASS</v>
      </c>
      <c r="P1844" s="6">
        <f t="shared" si="613"/>
        <v>6240</v>
      </c>
      <c r="Q1844" s="6">
        <f t="shared" si="614"/>
        <v>6240</v>
      </c>
      <c r="R1844" s="6">
        <f t="shared" si="615"/>
        <v>0</v>
      </c>
      <c r="S1844" s="6">
        <f t="shared" si="616"/>
        <v>0</v>
      </c>
      <c r="T1844" s="6">
        <f t="shared" si="617"/>
        <v>-6240</v>
      </c>
      <c r="U1844" t="s">
        <v>1889</v>
      </c>
      <c r="V1844" t="s">
        <v>56</v>
      </c>
      <c r="W1844" s="2">
        <v>6240</v>
      </c>
      <c r="X1844" s="2">
        <v>6240</v>
      </c>
      <c r="Y1844" s="2">
        <v>0</v>
      </c>
      <c r="Z1844" s="2">
        <v>0</v>
      </c>
      <c r="AA1844" s="2">
        <v>0</v>
      </c>
      <c r="AB1844" s="3">
        <v>-6240</v>
      </c>
    </row>
    <row r="1845" spans="1:28">
      <c r="A1845" s="5" t="str">
        <f t="shared" si="604"/>
        <v>420</v>
      </c>
      <c r="B1845" s="5" t="str">
        <f>VLOOKUP(A1845,Vlookups!O:P,2,FALSE)</f>
        <v>LOCAL</v>
      </c>
      <c r="C1845" s="5" t="str">
        <f t="shared" si="605"/>
        <v>E</v>
      </c>
      <c r="D1845" s="5" t="str">
        <f t="shared" si="606"/>
        <v>13</v>
      </c>
      <c r="E1845" s="5" t="str">
        <f t="shared" si="607"/>
        <v>64--</v>
      </c>
      <c r="F1845" s="5" t="str">
        <f>VLOOKUP(E1845,Vlookups!K:M,3,FALSE)</f>
        <v>Op Exp</v>
      </c>
      <c r="G1845" s="5" t="str">
        <f t="shared" si="608"/>
        <v>6411</v>
      </c>
      <c r="H1845" s="5" t="str">
        <f t="shared" si="609"/>
        <v>EMPLOYEE TRAVEL</v>
      </c>
      <c r="I1845" s="5" t="str">
        <f t="shared" si="610"/>
        <v>999</v>
      </c>
      <c r="J1845" s="5" t="str">
        <f>VLOOKUP(I1845,Vlookups!A:D,2,FALSE)</f>
        <v>CHARTER WIDE</v>
      </c>
      <c r="K1845" s="5" t="str">
        <f>VLOOKUP(I1845,Vlookups!A:D,3,FALSE)</f>
        <v>CHARTER WIDE</v>
      </c>
      <c r="L1845" s="5" t="str">
        <f t="shared" si="611"/>
        <v>99</v>
      </c>
      <c r="M1845" s="5" t="str">
        <f t="shared" si="612"/>
        <v>850</v>
      </c>
      <c r="N1845" s="5" t="str">
        <f>VLOOKUP(M1845,Vlookups!G:I,2,FALSE)</f>
        <v>DEPUTY SUPT ACADEMICS/STU SERV</v>
      </c>
      <c r="O1845" s="5" t="str">
        <f>VLOOKUP(M1845,Vlookups!G:I,3,FALSE)</f>
        <v>DSASS</v>
      </c>
      <c r="P1845" s="6">
        <f t="shared" si="613"/>
        <v>21114.880000000001</v>
      </c>
      <c r="Q1845" s="6">
        <f t="shared" si="614"/>
        <v>14526.08</v>
      </c>
      <c r="R1845" s="6">
        <f t="shared" si="615"/>
        <v>6588.8</v>
      </c>
      <c r="S1845" s="6">
        <f t="shared" si="616"/>
        <v>0</v>
      </c>
      <c r="T1845" s="6">
        <f t="shared" si="617"/>
        <v>-21114.880000000001</v>
      </c>
      <c r="U1845" t="s">
        <v>1890</v>
      </c>
      <c r="V1845" t="s">
        <v>56</v>
      </c>
      <c r="W1845" s="2">
        <v>21114.880000000001</v>
      </c>
      <c r="X1845" s="2">
        <v>14526.08</v>
      </c>
      <c r="Y1845" s="2">
        <v>6588.8</v>
      </c>
      <c r="Z1845" s="2">
        <v>0</v>
      </c>
      <c r="AA1845" s="2">
        <v>0</v>
      </c>
      <c r="AB1845" s="3">
        <v>-21114.880000000001</v>
      </c>
    </row>
    <row r="1846" spans="1:28">
      <c r="A1846" s="5" t="str">
        <f t="shared" si="604"/>
        <v>420</v>
      </c>
      <c r="B1846" s="5" t="str">
        <f>VLOOKUP(A1846,Vlookups!O:P,2,FALSE)</f>
        <v>LOCAL</v>
      </c>
      <c r="C1846" s="5" t="str">
        <f t="shared" si="605"/>
        <v>E</v>
      </c>
      <c r="D1846" s="5" t="str">
        <f t="shared" si="606"/>
        <v>13</v>
      </c>
      <c r="E1846" s="5" t="str">
        <f t="shared" si="607"/>
        <v>64--</v>
      </c>
      <c r="F1846" s="5" t="str">
        <f>VLOOKUP(E1846,Vlookups!K:M,3,FALSE)</f>
        <v>Op Exp</v>
      </c>
      <c r="G1846" s="5" t="str">
        <f t="shared" si="608"/>
        <v>6411</v>
      </c>
      <c r="H1846" s="5" t="str">
        <f t="shared" si="609"/>
        <v>EMPLOYEE TRAVEL</v>
      </c>
      <c r="I1846" s="5" t="str">
        <f t="shared" si="610"/>
        <v>999</v>
      </c>
      <c r="J1846" s="5" t="str">
        <f>VLOOKUP(I1846,Vlookups!A:D,2,FALSE)</f>
        <v>CHARTER WIDE</v>
      </c>
      <c r="K1846" s="5" t="str">
        <f>VLOOKUP(I1846,Vlookups!A:D,3,FALSE)</f>
        <v>CHARTER WIDE</v>
      </c>
      <c r="L1846" s="5" t="str">
        <f t="shared" si="611"/>
        <v>99</v>
      </c>
      <c r="M1846" s="5" t="str">
        <f t="shared" si="612"/>
        <v>859</v>
      </c>
      <c r="N1846" s="5" t="str">
        <f>VLOOKUP(M1846,Vlookups!G:I,2,FALSE)</f>
        <v>PROFESSIONAL DEVELOPMENT</v>
      </c>
      <c r="O1846" s="5" t="str">
        <f>VLOOKUP(M1846,Vlookups!G:I,3,FALSE)</f>
        <v>DSASS</v>
      </c>
      <c r="P1846" s="6">
        <f t="shared" si="613"/>
        <v>47332.06</v>
      </c>
      <c r="Q1846" s="6">
        <f t="shared" si="614"/>
        <v>35112.050000000003</v>
      </c>
      <c r="R1846" s="6">
        <f t="shared" si="615"/>
        <v>39577.06</v>
      </c>
      <c r="S1846" s="6">
        <f t="shared" si="616"/>
        <v>455250</v>
      </c>
      <c r="T1846" s="6">
        <f t="shared" si="617"/>
        <v>407917.94</v>
      </c>
      <c r="U1846" t="s">
        <v>1891</v>
      </c>
      <c r="V1846" t="s">
        <v>56</v>
      </c>
      <c r="W1846" s="2">
        <v>47332.06</v>
      </c>
      <c r="X1846" s="2">
        <v>35112.050000000003</v>
      </c>
      <c r="Y1846" s="2">
        <v>39577.06</v>
      </c>
      <c r="Z1846" s="3">
        <v>-27357.05</v>
      </c>
      <c r="AA1846" s="2">
        <v>455250</v>
      </c>
      <c r="AB1846" s="2">
        <v>407917.94</v>
      </c>
    </row>
    <row r="1847" spans="1:28">
      <c r="A1847" s="5" t="str">
        <f t="shared" si="604"/>
        <v>420</v>
      </c>
      <c r="B1847" s="5" t="str">
        <f>VLOOKUP(A1847,Vlookups!O:P,2,FALSE)</f>
        <v>LOCAL</v>
      </c>
      <c r="C1847" s="5" t="str">
        <f t="shared" si="605"/>
        <v>E</v>
      </c>
      <c r="D1847" s="5" t="str">
        <f t="shared" si="606"/>
        <v>13</v>
      </c>
      <c r="E1847" s="5" t="str">
        <f t="shared" si="607"/>
        <v>64--</v>
      </c>
      <c r="F1847" s="5" t="str">
        <f>VLOOKUP(E1847,Vlookups!K:M,3,FALSE)</f>
        <v>Op Exp</v>
      </c>
      <c r="G1847" s="5" t="str">
        <f t="shared" si="608"/>
        <v>6494</v>
      </c>
      <c r="H1847" s="5" t="str">
        <f t="shared" si="609"/>
        <v>RECLASS TRANSP EXP</v>
      </c>
      <c r="I1847" s="5" t="str">
        <f t="shared" si="610"/>
        <v>999</v>
      </c>
      <c r="J1847" s="5" t="str">
        <f>VLOOKUP(I1847,Vlookups!A:D,2,FALSE)</f>
        <v>CHARTER WIDE</v>
      </c>
      <c r="K1847" s="5" t="str">
        <f>VLOOKUP(I1847,Vlookups!A:D,3,FALSE)</f>
        <v>CHARTER WIDE</v>
      </c>
      <c r="L1847" s="5" t="str">
        <f t="shared" si="611"/>
        <v>99</v>
      </c>
      <c r="M1847" s="5" t="str">
        <f t="shared" si="612"/>
        <v>850</v>
      </c>
      <c r="N1847" s="5" t="str">
        <f>VLOOKUP(M1847,Vlookups!G:I,2,FALSE)</f>
        <v>DEPUTY SUPT ACADEMICS/STU SERV</v>
      </c>
      <c r="O1847" s="5" t="str">
        <f>VLOOKUP(M1847,Vlookups!G:I,3,FALSE)</f>
        <v>DSASS</v>
      </c>
      <c r="P1847" s="6">
        <f t="shared" si="613"/>
        <v>0</v>
      </c>
      <c r="Q1847" s="6">
        <f t="shared" si="614"/>
        <v>0</v>
      </c>
      <c r="R1847" s="6">
        <f t="shared" si="615"/>
        <v>8437</v>
      </c>
      <c r="S1847" s="6">
        <f t="shared" si="616"/>
        <v>0</v>
      </c>
      <c r="T1847" s="6">
        <f t="shared" si="617"/>
        <v>0</v>
      </c>
      <c r="U1847" t="s">
        <v>1892</v>
      </c>
      <c r="V1847" t="s">
        <v>1893</v>
      </c>
      <c r="W1847" s="2">
        <v>0</v>
      </c>
      <c r="X1847" s="2">
        <v>0</v>
      </c>
      <c r="Y1847" s="2">
        <v>8437</v>
      </c>
      <c r="Z1847" s="3">
        <v>-8437</v>
      </c>
      <c r="AA1847" s="2">
        <v>0</v>
      </c>
      <c r="AB1847" s="2">
        <v>0</v>
      </c>
    </row>
    <row r="1848" spans="1:28">
      <c r="A1848" s="5" t="str">
        <f t="shared" si="604"/>
        <v>420</v>
      </c>
      <c r="B1848" s="5" t="str">
        <f>VLOOKUP(A1848,Vlookups!O:P,2,FALSE)</f>
        <v>LOCAL</v>
      </c>
      <c r="C1848" s="5" t="str">
        <f t="shared" si="605"/>
        <v>E</v>
      </c>
      <c r="D1848" s="5" t="str">
        <f t="shared" si="606"/>
        <v>13</v>
      </c>
      <c r="E1848" s="5" t="str">
        <f t="shared" si="607"/>
        <v>64--</v>
      </c>
      <c r="F1848" s="5" t="str">
        <f>VLOOKUP(E1848,Vlookups!K:M,3,FALSE)</f>
        <v>Op Exp</v>
      </c>
      <c r="G1848" s="5" t="str">
        <f t="shared" si="608"/>
        <v>6495</v>
      </c>
      <c r="H1848" s="5" t="str">
        <f t="shared" si="609"/>
        <v>MEMBERSHIPS AND DUES</v>
      </c>
      <c r="I1848" s="5" t="str">
        <f t="shared" si="610"/>
        <v>749</v>
      </c>
      <c r="J1848" s="5" t="str">
        <f>VLOOKUP(I1848,Vlookups!A:D,2,FALSE)</f>
        <v>CHARTER HQ/WAREHOUSE</v>
      </c>
      <c r="K1848" s="5" t="str">
        <f>VLOOKUP(I1848,Vlookups!A:D,3,FALSE)</f>
        <v>CHARTER HQ/WAREHOUSE</v>
      </c>
      <c r="L1848" s="5" t="str">
        <f t="shared" si="611"/>
        <v>99</v>
      </c>
      <c r="M1848" s="5" t="str">
        <f t="shared" si="612"/>
        <v>850</v>
      </c>
      <c r="N1848" s="5" t="str">
        <f>VLOOKUP(M1848,Vlookups!G:I,2,FALSE)</f>
        <v>DEPUTY SUPT ACADEMICS/STU SERV</v>
      </c>
      <c r="O1848" s="5" t="str">
        <f>VLOOKUP(M1848,Vlookups!G:I,3,FALSE)</f>
        <v>DSASS</v>
      </c>
      <c r="P1848" s="6">
        <f t="shared" si="613"/>
        <v>180</v>
      </c>
      <c r="Q1848" s="6">
        <f t="shared" si="614"/>
        <v>90</v>
      </c>
      <c r="R1848" s="6">
        <f t="shared" si="615"/>
        <v>90</v>
      </c>
      <c r="S1848" s="6">
        <f t="shared" si="616"/>
        <v>0</v>
      </c>
      <c r="T1848" s="6">
        <f t="shared" si="617"/>
        <v>-180</v>
      </c>
      <c r="U1848" t="s">
        <v>1894</v>
      </c>
      <c r="V1848" t="s">
        <v>560</v>
      </c>
      <c r="W1848" s="2">
        <v>180</v>
      </c>
      <c r="X1848" s="2">
        <v>90</v>
      </c>
      <c r="Y1848" s="2">
        <v>90</v>
      </c>
      <c r="Z1848" s="2">
        <v>0</v>
      </c>
      <c r="AA1848" s="2">
        <v>0</v>
      </c>
      <c r="AB1848" s="3">
        <v>-180</v>
      </c>
    </row>
    <row r="1849" spans="1:28">
      <c r="A1849" s="5" t="str">
        <f t="shared" si="604"/>
        <v>420</v>
      </c>
      <c r="B1849" s="5" t="str">
        <f>VLOOKUP(A1849,Vlookups!O:P,2,FALSE)</f>
        <v>LOCAL</v>
      </c>
      <c r="C1849" s="5" t="str">
        <f t="shared" si="605"/>
        <v>E</v>
      </c>
      <c r="D1849" s="5" t="str">
        <f t="shared" si="606"/>
        <v>13</v>
      </c>
      <c r="E1849" s="5" t="str">
        <f t="shared" si="607"/>
        <v>64--</v>
      </c>
      <c r="F1849" s="5" t="str">
        <f>VLOOKUP(E1849,Vlookups!K:M,3,FALSE)</f>
        <v>Op Exp</v>
      </c>
      <c r="G1849" s="5" t="str">
        <f t="shared" si="608"/>
        <v>6495</v>
      </c>
      <c r="H1849" s="5" t="str">
        <f t="shared" si="609"/>
        <v>MEMBERSHIPS AND DUES</v>
      </c>
      <c r="I1849" s="5" t="str">
        <f t="shared" si="610"/>
        <v>999</v>
      </c>
      <c r="J1849" s="5" t="str">
        <f>VLOOKUP(I1849,Vlookups!A:D,2,FALSE)</f>
        <v>CHARTER WIDE</v>
      </c>
      <c r="K1849" s="5" t="str">
        <f>VLOOKUP(I1849,Vlookups!A:D,3,FALSE)</f>
        <v>CHARTER WIDE</v>
      </c>
      <c r="L1849" s="5" t="str">
        <f t="shared" si="611"/>
        <v>23</v>
      </c>
      <c r="M1849" s="5" t="str">
        <f t="shared" si="612"/>
        <v>850</v>
      </c>
      <c r="N1849" s="5" t="str">
        <f>VLOOKUP(M1849,Vlookups!G:I,2,FALSE)</f>
        <v>DEPUTY SUPT ACADEMICS/STU SERV</v>
      </c>
      <c r="O1849" s="5" t="str">
        <f>VLOOKUP(M1849,Vlookups!G:I,3,FALSE)</f>
        <v>DSASS</v>
      </c>
      <c r="P1849" s="6">
        <f t="shared" si="613"/>
        <v>1000</v>
      </c>
      <c r="Q1849" s="6">
        <f t="shared" si="614"/>
        <v>0</v>
      </c>
      <c r="R1849" s="6">
        <f t="shared" si="615"/>
        <v>0</v>
      </c>
      <c r="S1849" s="6">
        <f t="shared" si="616"/>
        <v>0</v>
      </c>
      <c r="T1849" s="6">
        <f t="shared" si="617"/>
        <v>-1000</v>
      </c>
      <c r="U1849" t="s">
        <v>1895</v>
      </c>
      <c r="V1849" t="s">
        <v>560</v>
      </c>
      <c r="W1849" s="2">
        <v>1000</v>
      </c>
      <c r="X1849" s="2">
        <v>0</v>
      </c>
      <c r="Y1849" s="2">
        <v>0</v>
      </c>
      <c r="Z1849" s="2">
        <v>1000</v>
      </c>
      <c r="AA1849" s="2">
        <v>0</v>
      </c>
      <c r="AB1849" s="3">
        <v>-1000</v>
      </c>
    </row>
    <row r="1850" spans="1:28">
      <c r="A1850" s="5" t="str">
        <f t="shared" si="604"/>
        <v>420</v>
      </c>
      <c r="B1850" s="5" t="str">
        <f>VLOOKUP(A1850,Vlookups!O:P,2,FALSE)</f>
        <v>LOCAL</v>
      </c>
      <c r="C1850" s="5" t="str">
        <f t="shared" si="605"/>
        <v>E</v>
      </c>
      <c r="D1850" s="5" t="str">
        <f t="shared" si="606"/>
        <v>13</v>
      </c>
      <c r="E1850" s="5" t="str">
        <f t="shared" si="607"/>
        <v>64--</v>
      </c>
      <c r="F1850" s="5" t="str">
        <f>VLOOKUP(E1850,Vlookups!K:M,3,FALSE)</f>
        <v>Op Exp</v>
      </c>
      <c r="G1850" s="5" t="str">
        <f t="shared" si="608"/>
        <v>6499</v>
      </c>
      <c r="H1850" s="5" t="str">
        <f t="shared" si="609"/>
        <v>MISC OP COSTS</v>
      </c>
      <c r="I1850" s="5" t="str">
        <f t="shared" si="610"/>
        <v>749</v>
      </c>
      <c r="J1850" s="5" t="str">
        <f>VLOOKUP(I1850,Vlookups!A:D,2,FALSE)</f>
        <v>CHARTER HQ/WAREHOUSE</v>
      </c>
      <c r="K1850" s="5" t="str">
        <f>VLOOKUP(I1850,Vlookups!A:D,3,FALSE)</f>
        <v>CHARTER HQ/WAREHOUSE</v>
      </c>
      <c r="L1850" s="5" t="str">
        <f t="shared" si="611"/>
        <v>25</v>
      </c>
      <c r="M1850" s="5" t="str">
        <f t="shared" si="612"/>
        <v>850</v>
      </c>
      <c r="N1850" s="5" t="str">
        <f>VLOOKUP(M1850,Vlookups!G:I,2,FALSE)</f>
        <v>DEPUTY SUPT ACADEMICS/STU SERV</v>
      </c>
      <c r="O1850" s="5" t="str">
        <f>VLOOKUP(M1850,Vlookups!G:I,3,FALSE)</f>
        <v>DSASS</v>
      </c>
      <c r="P1850" s="6">
        <f t="shared" si="613"/>
        <v>1107.0999999999999</v>
      </c>
      <c r="Q1850" s="6">
        <f t="shared" si="614"/>
        <v>0</v>
      </c>
      <c r="R1850" s="6">
        <f t="shared" si="615"/>
        <v>1107.0999999999999</v>
      </c>
      <c r="S1850" s="6">
        <f t="shared" si="616"/>
        <v>0</v>
      </c>
      <c r="T1850" s="6">
        <f t="shared" si="617"/>
        <v>-1107.0999999999999</v>
      </c>
      <c r="U1850" t="s">
        <v>1896</v>
      </c>
      <c r="V1850" t="s">
        <v>183</v>
      </c>
      <c r="W1850" s="2">
        <v>1107.0999999999999</v>
      </c>
      <c r="X1850" s="2">
        <v>0</v>
      </c>
      <c r="Y1850" s="2">
        <v>1107.0999999999999</v>
      </c>
      <c r="Z1850" s="2">
        <v>0</v>
      </c>
      <c r="AA1850" s="2">
        <v>0</v>
      </c>
      <c r="AB1850" s="3">
        <v>-1107.0999999999999</v>
      </c>
    </row>
    <row r="1851" spans="1:28">
      <c r="A1851" s="5" t="str">
        <f t="shared" ref="A1851:A1882" si="618">LEFT(U1851,3)</f>
        <v>420</v>
      </c>
      <c r="B1851" s="5" t="str">
        <f>VLOOKUP(A1851,Vlookups!O:P,2,FALSE)</f>
        <v>LOCAL</v>
      </c>
      <c r="C1851" s="5" t="str">
        <f t="shared" ref="C1851:C1882" si="619">RIGHT(LEFT(U1851,5),1)</f>
        <v>E</v>
      </c>
      <c r="D1851" s="5" t="str">
        <f t="shared" ref="D1851:D1882" si="620">RIGHT(LEFT(U1851,8),2)</f>
        <v>13</v>
      </c>
      <c r="E1851" s="5" t="str">
        <f t="shared" ref="E1851:E1882" si="621">CONCATENATE(LEFT(G1851,2),"--")</f>
        <v>64--</v>
      </c>
      <c r="F1851" s="5" t="str">
        <f>VLOOKUP(E1851,Vlookups!K:M,3,FALSE)</f>
        <v>Op Exp</v>
      </c>
      <c r="G1851" s="5" t="str">
        <f t="shared" si="608"/>
        <v>6499</v>
      </c>
      <c r="H1851" s="5" t="str">
        <f t="shared" si="609"/>
        <v>MISC OP COSTS</v>
      </c>
      <c r="I1851" s="5" t="str">
        <f t="shared" si="610"/>
        <v>749</v>
      </c>
      <c r="J1851" s="5" t="str">
        <f>VLOOKUP(I1851,Vlookups!A:D,2,FALSE)</f>
        <v>CHARTER HQ/WAREHOUSE</v>
      </c>
      <c r="K1851" s="5" t="str">
        <f>VLOOKUP(I1851,Vlookups!A:D,3,FALSE)</f>
        <v>CHARTER HQ/WAREHOUSE</v>
      </c>
      <c r="L1851" s="5" t="str">
        <f t="shared" si="611"/>
        <v>99</v>
      </c>
      <c r="M1851" s="5" t="str">
        <f t="shared" si="612"/>
        <v>850</v>
      </c>
      <c r="N1851" s="5" t="str">
        <f>VLOOKUP(M1851,Vlookups!G:I,2,FALSE)</f>
        <v>DEPUTY SUPT ACADEMICS/STU SERV</v>
      </c>
      <c r="O1851" s="5" t="str">
        <f>VLOOKUP(M1851,Vlookups!G:I,3,FALSE)</f>
        <v>DSASS</v>
      </c>
      <c r="P1851" s="6">
        <f t="shared" si="613"/>
        <v>333.85</v>
      </c>
      <c r="Q1851" s="6">
        <f t="shared" si="614"/>
        <v>0</v>
      </c>
      <c r="R1851" s="6">
        <f t="shared" si="615"/>
        <v>403.25</v>
      </c>
      <c r="S1851" s="6">
        <f t="shared" si="616"/>
        <v>0</v>
      </c>
      <c r="T1851" s="6">
        <f t="shared" si="617"/>
        <v>-333.85</v>
      </c>
      <c r="U1851" t="s">
        <v>1897</v>
      </c>
      <c r="V1851" t="s">
        <v>183</v>
      </c>
      <c r="W1851" s="2">
        <v>333.85</v>
      </c>
      <c r="X1851" s="2">
        <v>0</v>
      </c>
      <c r="Y1851" s="2">
        <v>403.25</v>
      </c>
      <c r="Z1851" s="3">
        <v>-69.400000000000006</v>
      </c>
      <c r="AA1851" s="2">
        <v>0</v>
      </c>
      <c r="AB1851" s="3">
        <v>-333.85</v>
      </c>
    </row>
    <row r="1852" spans="1:28">
      <c r="A1852" s="5" t="str">
        <f t="shared" si="618"/>
        <v>420</v>
      </c>
      <c r="B1852" s="5" t="str">
        <f>VLOOKUP(A1852,Vlookups!O:P,2,FALSE)</f>
        <v>LOCAL</v>
      </c>
      <c r="C1852" s="5" t="str">
        <f t="shared" si="619"/>
        <v>E</v>
      </c>
      <c r="D1852" s="5" t="str">
        <f t="shared" si="620"/>
        <v>13</v>
      </c>
      <c r="E1852" s="5" t="str">
        <f t="shared" si="621"/>
        <v>64--</v>
      </c>
      <c r="F1852" s="5" t="str">
        <f>VLOOKUP(E1852,Vlookups!K:M,3,FALSE)</f>
        <v>Op Exp</v>
      </c>
      <c r="G1852" s="5" t="str">
        <f t="shared" si="608"/>
        <v>6499</v>
      </c>
      <c r="H1852" s="5" t="str">
        <f t="shared" si="609"/>
        <v>MISC OP COSTS</v>
      </c>
      <c r="I1852" s="5" t="str">
        <f t="shared" si="610"/>
        <v>999</v>
      </c>
      <c r="J1852" s="5" t="str">
        <f>VLOOKUP(I1852,Vlookups!A:D,2,FALSE)</f>
        <v>CHARTER WIDE</v>
      </c>
      <c r="K1852" s="5" t="str">
        <f>VLOOKUP(I1852,Vlookups!A:D,3,FALSE)</f>
        <v>CHARTER WIDE</v>
      </c>
      <c r="L1852" s="5" t="str">
        <f t="shared" si="611"/>
        <v>23</v>
      </c>
      <c r="M1852" s="5" t="str">
        <f t="shared" si="612"/>
        <v>850</v>
      </c>
      <c r="N1852" s="5" t="str">
        <f>VLOOKUP(M1852,Vlookups!G:I,2,FALSE)</f>
        <v>DEPUTY SUPT ACADEMICS/STU SERV</v>
      </c>
      <c r="O1852" s="5" t="str">
        <f>VLOOKUP(M1852,Vlookups!G:I,3,FALSE)</f>
        <v>DSASS</v>
      </c>
      <c r="P1852" s="6">
        <f t="shared" si="613"/>
        <v>7600</v>
      </c>
      <c r="Q1852" s="6">
        <f t="shared" si="614"/>
        <v>0</v>
      </c>
      <c r="R1852" s="6">
        <f t="shared" si="615"/>
        <v>9074.86</v>
      </c>
      <c r="S1852" s="6">
        <f t="shared" si="616"/>
        <v>16000</v>
      </c>
      <c r="T1852" s="6">
        <f t="shared" si="617"/>
        <v>8400</v>
      </c>
      <c r="U1852" t="s">
        <v>1898</v>
      </c>
      <c r="V1852" t="s">
        <v>183</v>
      </c>
      <c r="W1852" s="2">
        <v>7600</v>
      </c>
      <c r="X1852" s="2">
        <v>0</v>
      </c>
      <c r="Y1852" s="2">
        <v>9074.86</v>
      </c>
      <c r="Z1852" s="3">
        <v>-1474.86</v>
      </c>
      <c r="AA1852" s="2">
        <v>16000</v>
      </c>
      <c r="AB1852" s="2">
        <v>8400</v>
      </c>
    </row>
    <row r="1853" spans="1:28">
      <c r="A1853" s="5" t="str">
        <f t="shared" si="618"/>
        <v>420</v>
      </c>
      <c r="B1853" s="5" t="str">
        <f>VLOOKUP(A1853,Vlookups!O:P,2,FALSE)</f>
        <v>LOCAL</v>
      </c>
      <c r="C1853" s="5" t="str">
        <f t="shared" si="619"/>
        <v>E</v>
      </c>
      <c r="D1853" s="5" t="str">
        <f t="shared" si="620"/>
        <v>13</v>
      </c>
      <c r="E1853" s="5" t="str">
        <f t="shared" si="621"/>
        <v>64--</v>
      </c>
      <c r="F1853" s="5" t="str">
        <f>VLOOKUP(E1853,Vlookups!K:M,3,FALSE)</f>
        <v>Op Exp</v>
      </c>
      <c r="G1853" s="5" t="str">
        <f t="shared" si="608"/>
        <v>6499</v>
      </c>
      <c r="H1853" s="5" t="str">
        <f t="shared" si="609"/>
        <v>MISC OP COSTS</v>
      </c>
      <c r="I1853" s="5" t="str">
        <f t="shared" si="610"/>
        <v>999</v>
      </c>
      <c r="J1853" s="5" t="str">
        <f>VLOOKUP(I1853,Vlookups!A:D,2,FALSE)</f>
        <v>CHARTER WIDE</v>
      </c>
      <c r="K1853" s="5" t="str">
        <f>VLOOKUP(I1853,Vlookups!A:D,3,FALSE)</f>
        <v>CHARTER WIDE</v>
      </c>
      <c r="L1853" s="5" t="str">
        <f t="shared" si="611"/>
        <v>99</v>
      </c>
      <c r="M1853" s="5" t="str">
        <f t="shared" si="612"/>
        <v>850</v>
      </c>
      <c r="N1853" s="5" t="str">
        <f>VLOOKUP(M1853,Vlookups!G:I,2,FALSE)</f>
        <v>DEPUTY SUPT ACADEMICS/STU SERV</v>
      </c>
      <c r="O1853" s="5" t="str">
        <f>VLOOKUP(M1853,Vlookups!G:I,3,FALSE)</f>
        <v>DSASS</v>
      </c>
      <c r="P1853" s="6">
        <f t="shared" si="613"/>
        <v>22318.29</v>
      </c>
      <c r="Q1853" s="6">
        <f t="shared" si="614"/>
        <v>0</v>
      </c>
      <c r="R1853" s="6">
        <f t="shared" si="615"/>
        <v>19971.38</v>
      </c>
      <c r="S1853" s="6">
        <f t="shared" si="616"/>
        <v>0</v>
      </c>
      <c r="T1853" s="6">
        <f t="shared" si="617"/>
        <v>-22318.29</v>
      </c>
      <c r="U1853" t="s">
        <v>1899</v>
      </c>
      <c r="V1853" t="s">
        <v>183</v>
      </c>
      <c r="W1853" s="2">
        <v>22318.29</v>
      </c>
      <c r="X1853" s="2">
        <v>0</v>
      </c>
      <c r="Y1853" s="2">
        <v>19971.38</v>
      </c>
      <c r="Z1853" s="2">
        <v>2346.91</v>
      </c>
      <c r="AA1853" s="2">
        <v>0</v>
      </c>
      <c r="AB1853" s="3">
        <v>-22318.29</v>
      </c>
    </row>
    <row r="1854" spans="1:28">
      <c r="A1854" s="5" t="str">
        <f t="shared" si="618"/>
        <v>420</v>
      </c>
      <c r="B1854" s="5" t="str">
        <f>VLOOKUP(A1854,Vlookups!O:P,2,FALSE)</f>
        <v>LOCAL</v>
      </c>
      <c r="C1854" s="5" t="str">
        <f t="shared" si="619"/>
        <v>E</v>
      </c>
      <c r="D1854" s="5" t="str">
        <f t="shared" si="620"/>
        <v>13</v>
      </c>
      <c r="E1854" s="5" t="str">
        <f t="shared" si="621"/>
        <v>64--</v>
      </c>
      <c r="F1854" s="5" t="str">
        <f>VLOOKUP(E1854,Vlookups!K:M,3,FALSE)</f>
        <v>Op Exp</v>
      </c>
      <c r="G1854" s="5" t="str">
        <f t="shared" si="608"/>
        <v>6499</v>
      </c>
      <c r="H1854" s="5" t="str">
        <f t="shared" si="609"/>
        <v>MISC OP COSTS</v>
      </c>
      <c r="I1854" s="5" t="str">
        <f t="shared" si="610"/>
        <v>999</v>
      </c>
      <c r="J1854" s="5" t="str">
        <f>VLOOKUP(I1854,Vlookups!A:D,2,FALSE)</f>
        <v>CHARTER WIDE</v>
      </c>
      <c r="K1854" s="5" t="str">
        <f>VLOOKUP(I1854,Vlookups!A:D,3,FALSE)</f>
        <v>CHARTER WIDE</v>
      </c>
      <c r="L1854" s="5" t="str">
        <f t="shared" si="611"/>
        <v>99</v>
      </c>
      <c r="M1854" s="5" t="str">
        <f t="shared" si="612"/>
        <v>859</v>
      </c>
      <c r="N1854" s="5" t="str">
        <f>VLOOKUP(M1854,Vlookups!G:I,2,FALSE)</f>
        <v>PROFESSIONAL DEVELOPMENT</v>
      </c>
      <c r="O1854" s="5" t="str">
        <f>VLOOKUP(M1854,Vlookups!G:I,3,FALSE)</f>
        <v>DSASS</v>
      </c>
      <c r="P1854" s="6">
        <f t="shared" si="613"/>
        <v>270923.03999999998</v>
      </c>
      <c r="Q1854" s="6">
        <f t="shared" si="614"/>
        <v>11500</v>
      </c>
      <c r="R1854" s="6">
        <f t="shared" si="615"/>
        <v>10498.05</v>
      </c>
      <c r="S1854" s="6">
        <f t="shared" si="616"/>
        <v>0</v>
      </c>
      <c r="T1854" s="6">
        <f t="shared" si="617"/>
        <v>-270923.03999999998</v>
      </c>
      <c r="U1854" t="s">
        <v>1900</v>
      </c>
      <c r="V1854" t="s">
        <v>183</v>
      </c>
      <c r="W1854" s="2">
        <v>270923.03999999998</v>
      </c>
      <c r="X1854" s="2">
        <v>11500</v>
      </c>
      <c r="Y1854" s="2">
        <v>10498.05</v>
      </c>
      <c r="Z1854" s="2">
        <v>248924.99</v>
      </c>
      <c r="AA1854" s="2">
        <v>0</v>
      </c>
      <c r="AB1854" s="3">
        <v>-270923.03999999998</v>
      </c>
    </row>
    <row r="1855" spans="1:28">
      <c r="A1855" s="5" t="str">
        <f t="shared" si="618"/>
        <v>420</v>
      </c>
      <c r="B1855" s="5" t="str">
        <f>VLOOKUP(A1855,Vlookups!O:P,2,FALSE)</f>
        <v>LOCAL</v>
      </c>
      <c r="C1855" s="5" t="str">
        <f t="shared" si="619"/>
        <v>E</v>
      </c>
      <c r="D1855" s="5" t="str">
        <f t="shared" si="620"/>
        <v>21</v>
      </c>
      <c r="E1855" s="5" t="str">
        <f t="shared" si="621"/>
        <v>62--</v>
      </c>
      <c r="F1855" s="5" t="str">
        <f>VLOOKUP(E1855,Vlookups!K:M,3,FALSE)</f>
        <v>Op Exp</v>
      </c>
      <c r="G1855" s="5" t="str">
        <f t="shared" si="608"/>
        <v>6239</v>
      </c>
      <c r="H1855" s="5" t="str">
        <f t="shared" si="609"/>
        <v>ESC SERVICES</v>
      </c>
      <c r="I1855" s="5" t="str">
        <f t="shared" si="610"/>
        <v>748</v>
      </c>
      <c r="J1855" s="5" t="str">
        <f>VLOOKUP(I1855,Vlookups!A:D,2,FALSE)</f>
        <v>AREA OFFICE HOUSTON</v>
      </c>
      <c r="K1855" s="5" t="str">
        <f>VLOOKUP(I1855,Vlookups!A:D,3,FALSE)</f>
        <v>AREA OFFICE HOUSTON</v>
      </c>
      <c r="L1855" s="5" t="str">
        <f t="shared" si="611"/>
        <v>99</v>
      </c>
      <c r="M1855" s="5" t="str">
        <f t="shared" si="612"/>
        <v>705</v>
      </c>
      <c r="N1855" s="5" t="str">
        <f>VLOOKUP(M1855,Vlookups!G:I,2,FALSE)</f>
        <v>DEPUTY SUPERINTENDENT OF SL</v>
      </c>
      <c r="O1855" s="5" t="str">
        <f>VLOOKUP(M1855,Vlookups!G:I,3,FALSE)</f>
        <v>DSSL</v>
      </c>
      <c r="P1855" s="6">
        <f t="shared" si="613"/>
        <v>0</v>
      </c>
      <c r="Q1855" s="6">
        <f t="shared" si="614"/>
        <v>805</v>
      </c>
      <c r="R1855" s="6">
        <f t="shared" si="615"/>
        <v>1303.27</v>
      </c>
      <c r="S1855" s="6">
        <f t="shared" si="616"/>
        <v>20000</v>
      </c>
      <c r="T1855" s="6">
        <f t="shared" si="617"/>
        <v>20000</v>
      </c>
      <c r="U1855" t="s">
        <v>1901</v>
      </c>
      <c r="V1855" t="s">
        <v>198</v>
      </c>
      <c r="W1855" s="2">
        <v>0</v>
      </c>
      <c r="X1855" s="2">
        <v>805</v>
      </c>
      <c r="Y1855" s="2">
        <v>1303.27</v>
      </c>
      <c r="Z1855" s="3">
        <v>-2213.27</v>
      </c>
      <c r="AA1855" s="2">
        <v>20000</v>
      </c>
      <c r="AB1855" s="2">
        <v>20000</v>
      </c>
    </row>
    <row r="1856" spans="1:28">
      <c r="A1856" s="5" t="str">
        <f t="shared" si="618"/>
        <v>420</v>
      </c>
      <c r="B1856" s="5" t="str">
        <f>VLOOKUP(A1856,Vlookups!O:P,2,FALSE)</f>
        <v>LOCAL</v>
      </c>
      <c r="C1856" s="5" t="str">
        <f t="shared" si="619"/>
        <v>E</v>
      </c>
      <c r="D1856" s="5" t="str">
        <f t="shared" si="620"/>
        <v>21</v>
      </c>
      <c r="E1856" s="5" t="str">
        <f t="shared" si="621"/>
        <v>63--</v>
      </c>
      <c r="F1856" s="5" t="str">
        <f>VLOOKUP(E1856,Vlookups!K:M,3,FALSE)</f>
        <v>Op Exp</v>
      </c>
      <c r="G1856" s="5" t="str">
        <f t="shared" si="608"/>
        <v>6399</v>
      </c>
      <c r="H1856" s="5" t="str">
        <f t="shared" si="609"/>
        <v>GENERAL SUPPLIES</v>
      </c>
      <c r="I1856" s="5" t="str">
        <f t="shared" si="610"/>
        <v>749</v>
      </c>
      <c r="J1856" s="5" t="str">
        <f>VLOOKUP(I1856,Vlookups!A:D,2,FALSE)</f>
        <v>CHARTER HQ/WAREHOUSE</v>
      </c>
      <c r="K1856" s="5" t="str">
        <f>VLOOKUP(I1856,Vlookups!A:D,3,FALSE)</f>
        <v>CHARTER HQ/WAREHOUSE</v>
      </c>
      <c r="L1856" s="5" t="str">
        <f t="shared" si="611"/>
        <v>38</v>
      </c>
      <c r="M1856" s="5" t="str">
        <f t="shared" si="612"/>
        <v>860</v>
      </c>
      <c r="N1856" s="5" t="str">
        <f>VLOOKUP(M1856,Vlookups!G:I,2,FALSE)</f>
        <v>JROTC</v>
      </c>
      <c r="O1856" s="5" t="str">
        <f>VLOOKUP(M1856,Vlookups!G:I,3,FALSE)</f>
        <v>CSL</v>
      </c>
      <c r="P1856" s="6">
        <f t="shared" si="613"/>
        <v>0</v>
      </c>
      <c r="Q1856" s="6">
        <f t="shared" si="614"/>
        <v>0</v>
      </c>
      <c r="R1856" s="6">
        <f t="shared" si="615"/>
        <v>0</v>
      </c>
      <c r="S1856" s="6">
        <f t="shared" si="616"/>
        <v>12000</v>
      </c>
      <c r="T1856" s="6">
        <f t="shared" si="617"/>
        <v>12000</v>
      </c>
      <c r="U1856" t="s">
        <v>1902</v>
      </c>
      <c r="V1856" t="s">
        <v>54</v>
      </c>
      <c r="W1856" s="2">
        <v>0</v>
      </c>
      <c r="X1856" s="2">
        <v>0</v>
      </c>
      <c r="Y1856" s="2">
        <v>0</v>
      </c>
      <c r="Z1856" s="2">
        <v>0</v>
      </c>
      <c r="AA1856" s="2">
        <v>12000</v>
      </c>
      <c r="AB1856" s="2">
        <v>12000</v>
      </c>
    </row>
    <row r="1857" spans="1:28">
      <c r="A1857" s="5" t="str">
        <f t="shared" si="618"/>
        <v>420</v>
      </c>
      <c r="B1857" s="5" t="str">
        <f>VLOOKUP(A1857,Vlookups!O:P,2,FALSE)</f>
        <v>LOCAL</v>
      </c>
      <c r="C1857" s="5" t="str">
        <f t="shared" si="619"/>
        <v>E</v>
      </c>
      <c r="D1857" s="5" t="str">
        <f t="shared" si="620"/>
        <v>21</v>
      </c>
      <c r="E1857" s="5" t="str">
        <f t="shared" si="621"/>
        <v>63--</v>
      </c>
      <c r="F1857" s="5" t="str">
        <f>VLOOKUP(E1857,Vlookups!K:M,3,FALSE)</f>
        <v>Op Exp</v>
      </c>
      <c r="G1857" s="5" t="str">
        <f t="shared" si="608"/>
        <v>6399</v>
      </c>
      <c r="H1857" s="5" t="str">
        <f t="shared" si="609"/>
        <v>GENERAL SUPPLIES</v>
      </c>
      <c r="I1857" s="5" t="str">
        <f t="shared" si="610"/>
        <v>749</v>
      </c>
      <c r="J1857" s="5" t="str">
        <f>VLOOKUP(I1857,Vlookups!A:D,2,FALSE)</f>
        <v>CHARTER HQ/WAREHOUSE</v>
      </c>
      <c r="K1857" s="5" t="str">
        <f>VLOOKUP(I1857,Vlookups!A:D,3,FALSE)</f>
        <v>CHARTER HQ/WAREHOUSE</v>
      </c>
      <c r="L1857" s="5" t="str">
        <f t="shared" si="611"/>
        <v>99</v>
      </c>
      <c r="M1857" s="5" t="str">
        <f t="shared" si="612"/>
        <v>858</v>
      </c>
      <c r="N1857" s="5" t="str">
        <f>VLOOKUP(M1857,Vlookups!G:I,2,FALSE)</f>
        <v>FINE ARTS</v>
      </c>
      <c r="O1857" s="5" t="str">
        <f>VLOOKUP(M1857,Vlookups!G:I,3,FALSE)</f>
        <v>DSASS</v>
      </c>
      <c r="P1857" s="6">
        <f t="shared" si="613"/>
        <v>0</v>
      </c>
      <c r="Q1857" s="6">
        <f t="shared" si="614"/>
        <v>0</v>
      </c>
      <c r="R1857" s="6">
        <f t="shared" si="615"/>
        <v>83.1</v>
      </c>
      <c r="S1857" s="6">
        <f t="shared" si="616"/>
        <v>0</v>
      </c>
      <c r="T1857" s="6">
        <f t="shared" si="617"/>
        <v>0</v>
      </c>
      <c r="U1857" t="s">
        <v>1903</v>
      </c>
      <c r="V1857" t="s">
        <v>54</v>
      </c>
      <c r="W1857" s="2">
        <v>0</v>
      </c>
      <c r="X1857" s="2">
        <v>0</v>
      </c>
      <c r="Y1857" s="2">
        <v>83.1</v>
      </c>
      <c r="Z1857" s="3">
        <v>-83.1</v>
      </c>
      <c r="AA1857" s="2">
        <v>0</v>
      </c>
      <c r="AB1857" s="2">
        <v>0</v>
      </c>
    </row>
    <row r="1858" spans="1:28">
      <c r="A1858" s="5" t="str">
        <f t="shared" si="618"/>
        <v>420</v>
      </c>
      <c r="B1858" s="5" t="str">
        <f>VLOOKUP(A1858,Vlookups!O:P,2,FALSE)</f>
        <v>LOCAL</v>
      </c>
      <c r="C1858" s="5" t="str">
        <f t="shared" si="619"/>
        <v>E</v>
      </c>
      <c r="D1858" s="5" t="str">
        <f t="shared" si="620"/>
        <v>21</v>
      </c>
      <c r="E1858" s="5" t="str">
        <f t="shared" si="621"/>
        <v>63--</v>
      </c>
      <c r="F1858" s="5" t="str">
        <f>VLOOKUP(E1858,Vlookups!K:M,3,FALSE)</f>
        <v>Op Exp</v>
      </c>
      <c r="G1858" s="5" t="str">
        <f t="shared" si="608"/>
        <v>6399</v>
      </c>
      <c r="H1858" s="5" t="str">
        <f t="shared" si="609"/>
        <v>GENERAL SUPPLIES</v>
      </c>
      <c r="I1858" s="5" t="str">
        <f t="shared" si="610"/>
        <v>749</v>
      </c>
      <c r="J1858" s="5" t="str">
        <f>VLOOKUP(I1858,Vlookups!A:D,2,FALSE)</f>
        <v>CHARTER HQ/WAREHOUSE</v>
      </c>
      <c r="K1858" s="5" t="str">
        <f>VLOOKUP(I1858,Vlookups!A:D,3,FALSE)</f>
        <v>CHARTER HQ/WAREHOUSE</v>
      </c>
      <c r="L1858" s="5" t="str">
        <f t="shared" si="611"/>
        <v>99</v>
      </c>
      <c r="M1858" s="5" t="str">
        <f t="shared" si="612"/>
        <v>860</v>
      </c>
      <c r="N1858" s="5" t="str">
        <f>VLOOKUP(M1858,Vlookups!G:I,2,FALSE)</f>
        <v>JROTC</v>
      </c>
      <c r="O1858" s="5" t="str">
        <f>VLOOKUP(M1858,Vlookups!G:I,3,FALSE)</f>
        <v>CSL</v>
      </c>
      <c r="P1858" s="6">
        <f t="shared" si="613"/>
        <v>47761.120000000003</v>
      </c>
      <c r="Q1858" s="6">
        <f t="shared" si="614"/>
        <v>0</v>
      </c>
      <c r="R1858" s="6">
        <f t="shared" si="615"/>
        <v>28761.119999999999</v>
      </c>
      <c r="S1858" s="6">
        <f t="shared" si="616"/>
        <v>0</v>
      </c>
      <c r="T1858" s="6">
        <f t="shared" si="617"/>
        <v>-47761.120000000003</v>
      </c>
      <c r="U1858" t="s">
        <v>1904</v>
      </c>
      <c r="V1858" t="s">
        <v>54</v>
      </c>
      <c r="W1858" s="2">
        <v>47761.120000000003</v>
      </c>
      <c r="X1858" s="2">
        <v>0</v>
      </c>
      <c r="Y1858" s="2">
        <v>28761.119999999999</v>
      </c>
      <c r="Z1858" s="2">
        <v>18537.099999999999</v>
      </c>
      <c r="AA1858" s="2">
        <v>0</v>
      </c>
      <c r="AB1858" s="3">
        <v>-47761.120000000003</v>
      </c>
    </row>
    <row r="1859" spans="1:28">
      <c r="A1859" s="5" t="str">
        <f t="shared" si="618"/>
        <v>420</v>
      </c>
      <c r="B1859" s="5" t="str">
        <f>VLOOKUP(A1859,Vlookups!O:P,2,FALSE)</f>
        <v>LOCAL</v>
      </c>
      <c r="C1859" s="5" t="str">
        <f t="shared" si="619"/>
        <v>E</v>
      </c>
      <c r="D1859" s="5" t="str">
        <f t="shared" si="620"/>
        <v>21</v>
      </c>
      <c r="E1859" s="5" t="str">
        <f t="shared" si="621"/>
        <v>63--</v>
      </c>
      <c r="F1859" s="5" t="str">
        <f>VLOOKUP(E1859,Vlookups!K:M,3,FALSE)</f>
        <v>Op Exp</v>
      </c>
      <c r="G1859" s="5" t="str">
        <f t="shared" si="608"/>
        <v>6399</v>
      </c>
      <c r="H1859" s="5" t="str">
        <f t="shared" si="609"/>
        <v>GENERAL SUPPLIES</v>
      </c>
      <c r="I1859" s="5" t="str">
        <f t="shared" si="610"/>
        <v>999</v>
      </c>
      <c r="J1859" s="5" t="str">
        <f>VLOOKUP(I1859,Vlookups!A:D,2,FALSE)</f>
        <v>CHARTER WIDE</v>
      </c>
      <c r="K1859" s="5" t="str">
        <f>VLOOKUP(I1859,Vlookups!A:D,3,FALSE)</f>
        <v>CHARTER WIDE</v>
      </c>
      <c r="L1859" s="5" t="str">
        <f t="shared" si="611"/>
        <v>23</v>
      </c>
      <c r="M1859" s="5" t="str">
        <f t="shared" si="612"/>
        <v>850</v>
      </c>
      <c r="N1859" s="5" t="str">
        <f>VLOOKUP(M1859,Vlookups!G:I,2,FALSE)</f>
        <v>DEPUTY SUPT ACADEMICS/STU SERV</v>
      </c>
      <c r="O1859" s="5" t="str">
        <f>VLOOKUP(M1859,Vlookups!G:I,3,FALSE)</f>
        <v>DSASS</v>
      </c>
      <c r="P1859" s="6">
        <f t="shared" si="613"/>
        <v>5500</v>
      </c>
      <c r="Q1859" s="6">
        <f t="shared" si="614"/>
        <v>0</v>
      </c>
      <c r="R1859" s="6">
        <f t="shared" si="615"/>
        <v>98.27</v>
      </c>
      <c r="S1859" s="6">
        <f t="shared" si="616"/>
        <v>0</v>
      </c>
      <c r="T1859" s="6">
        <f t="shared" si="617"/>
        <v>-5500</v>
      </c>
      <c r="U1859" t="s">
        <v>1905</v>
      </c>
      <c r="V1859" t="s">
        <v>54</v>
      </c>
      <c r="W1859" s="2">
        <v>5500</v>
      </c>
      <c r="X1859" s="2">
        <v>0</v>
      </c>
      <c r="Y1859" s="2">
        <v>98.27</v>
      </c>
      <c r="Z1859" s="2">
        <v>5401.73</v>
      </c>
      <c r="AA1859" s="2">
        <v>0</v>
      </c>
      <c r="AB1859" s="3">
        <v>-5500</v>
      </c>
    </row>
    <row r="1860" spans="1:28">
      <c r="A1860" s="5" t="str">
        <f t="shared" si="618"/>
        <v>420</v>
      </c>
      <c r="B1860" s="5" t="str">
        <f>VLOOKUP(A1860,Vlookups!O:P,2,FALSE)</f>
        <v>LOCAL</v>
      </c>
      <c r="C1860" s="5" t="str">
        <f t="shared" si="619"/>
        <v>E</v>
      </c>
      <c r="D1860" s="5" t="str">
        <f t="shared" si="620"/>
        <v>21</v>
      </c>
      <c r="E1860" s="5" t="str">
        <f t="shared" si="621"/>
        <v>63--</v>
      </c>
      <c r="F1860" s="5" t="str">
        <f>VLOOKUP(E1860,Vlookups!K:M,3,FALSE)</f>
        <v>Op Exp</v>
      </c>
      <c r="G1860" s="5" t="str">
        <f t="shared" si="608"/>
        <v>6399</v>
      </c>
      <c r="H1860" s="5" t="str">
        <f t="shared" si="609"/>
        <v>GENERAL SUPPLIES</v>
      </c>
      <c r="I1860" s="5" t="str">
        <f t="shared" si="610"/>
        <v>999</v>
      </c>
      <c r="J1860" s="5" t="str">
        <f>VLOOKUP(I1860,Vlookups!A:D,2,FALSE)</f>
        <v>CHARTER WIDE</v>
      </c>
      <c r="K1860" s="5" t="str">
        <f>VLOOKUP(I1860,Vlookups!A:D,3,FALSE)</f>
        <v>CHARTER WIDE</v>
      </c>
      <c r="L1860" s="5" t="str">
        <f t="shared" si="611"/>
        <v>99</v>
      </c>
      <c r="M1860" s="5" t="str">
        <f t="shared" si="612"/>
        <v>850</v>
      </c>
      <c r="N1860" s="5" t="str">
        <f>VLOOKUP(M1860,Vlookups!G:I,2,FALSE)</f>
        <v>DEPUTY SUPT ACADEMICS/STU SERV</v>
      </c>
      <c r="O1860" s="5" t="str">
        <f>VLOOKUP(M1860,Vlookups!G:I,3,FALSE)</f>
        <v>DSASS</v>
      </c>
      <c r="P1860" s="6">
        <f t="shared" si="613"/>
        <v>406.38</v>
      </c>
      <c r="Q1860" s="6">
        <f t="shared" si="614"/>
        <v>0</v>
      </c>
      <c r="R1860" s="6">
        <f t="shared" si="615"/>
        <v>406.38</v>
      </c>
      <c r="S1860" s="6">
        <f t="shared" si="616"/>
        <v>0</v>
      </c>
      <c r="T1860" s="6">
        <f t="shared" si="617"/>
        <v>-406.38</v>
      </c>
      <c r="U1860" t="s">
        <v>1906</v>
      </c>
      <c r="V1860" t="s">
        <v>54</v>
      </c>
      <c r="W1860" s="2">
        <v>406.38</v>
      </c>
      <c r="X1860" s="2">
        <v>0</v>
      </c>
      <c r="Y1860" s="2">
        <v>406.38</v>
      </c>
      <c r="Z1860" s="2">
        <v>0</v>
      </c>
      <c r="AA1860" s="2">
        <v>0</v>
      </c>
      <c r="AB1860" s="3">
        <v>-406.38</v>
      </c>
    </row>
    <row r="1861" spans="1:28">
      <c r="A1861" s="5" t="str">
        <f t="shared" si="618"/>
        <v>420</v>
      </c>
      <c r="B1861" s="5" t="str">
        <f>VLOOKUP(A1861,Vlookups!O:P,2,FALSE)</f>
        <v>LOCAL</v>
      </c>
      <c r="C1861" s="5" t="str">
        <f t="shared" si="619"/>
        <v>E</v>
      </c>
      <c r="D1861" s="5" t="str">
        <f t="shared" si="620"/>
        <v>21</v>
      </c>
      <c r="E1861" s="5" t="str">
        <f t="shared" si="621"/>
        <v>63--</v>
      </c>
      <c r="F1861" s="5" t="str">
        <f>VLOOKUP(E1861,Vlookups!K:M,3,FALSE)</f>
        <v>Op Exp</v>
      </c>
      <c r="G1861" s="5" t="str">
        <f t="shared" si="608"/>
        <v>6399</v>
      </c>
      <c r="H1861" s="5" t="str">
        <f t="shared" si="609"/>
        <v>GENERAL SUPPLIES</v>
      </c>
      <c r="I1861" s="5" t="str">
        <f t="shared" si="610"/>
        <v>999</v>
      </c>
      <c r="J1861" s="5" t="str">
        <f>VLOOKUP(I1861,Vlookups!A:D,2,FALSE)</f>
        <v>CHARTER WIDE</v>
      </c>
      <c r="K1861" s="5" t="str">
        <f>VLOOKUP(I1861,Vlookups!A:D,3,FALSE)</f>
        <v>CHARTER WIDE</v>
      </c>
      <c r="L1861" s="5" t="str">
        <f t="shared" si="611"/>
        <v>99</v>
      </c>
      <c r="M1861" s="5" t="str">
        <f t="shared" si="612"/>
        <v>875</v>
      </c>
      <c r="N1861" s="5" t="str">
        <f>VLOOKUP(M1861,Vlookups!G:I,2,FALSE)</f>
        <v>STUDENT LEADERSHIP DEVELOPMENT</v>
      </c>
      <c r="O1861" s="5" t="str">
        <f>VLOOKUP(M1861,Vlookups!G:I,3,FALSE)</f>
        <v>CSL</v>
      </c>
      <c r="P1861" s="6">
        <f t="shared" si="613"/>
        <v>0</v>
      </c>
      <c r="Q1861" s="6">
        <f t="shared" si="614"/>
        <v>0</v>
      </c>
      <c r="R1861" s="6">
        <f t="shared" si="615"/>
        <v>129.09</v>
      </c>
      <c r="S1861" s="6">
        <f t="shared" si="616"/>
        <v>27000</v>
      </c>
      <c r="T1861" s="6">
        <f t="shared" si="617"/>
        <v>27000</v>
      </c>
      <c r="U1861" t="s">
        <v>1907</v>
      </c>
      <c r="V1861" t="s">
        <v>54</v>
      </c>
      <c r="W1861" s="2">
        <v>0</v>
      </c>
      <c r="X1861" s="2">
        <v>0</v>
      </c>
      <c r="Y1861" s="2">
        <v>129.09</v>
      </c>
      <c r="Z1861" s="3">
        <v>-129.09</v>
      </c>
      <c r="AA1861" s="2">
        <v>27000</v>
      </c>
      <c r="AB1861" s="2">
        <v>27000</v>
      </c>
    </row>
    <row r="1862" spans="1:28">
      <c r="A1862" s="5" t="str">
        <f t="shared" si="618"/>
        <v>420</v>
      </c>
      <c r="B1862" s="5" t="str">
        <f>VLOOKUP(A1862,Vlookups!O:P,2,FALSE)</f>
        <v>LOCAL</v>
      </c>
      <c r="C1862" s="5" t="str">
        <f t="shared" si="619"/>
        <v>E</v>
      </c>
      <c r="D1862" s="5" t="str">
        <f t="shared" si="620"/>
        <v>21</v>
      </c>
      <c r="E1862" s="5" t="str">
        <f t="shared" si="621"/>
        <v>64--</v>
      </c>
      <c r="F1862" s="5" t="str">
        <f>VLOOKUP(E1862,Vlookups!K:M,3,FALSE)</f>
        <v>Op Exp</v>
      </c>
      <c r="G1862" s="5" t="str">
        <f t="shared" si="608"/>
        <v>6411</v>
      </c>
      <c r="H1862" s="5" t="str">
        <f t="shared" si="609"/>
        <v>EMPLOYEE TRAVEL</v>
      </c>
      <c r="I1862" s="5" t="str">
        <f t="shared" si="610"/>
        <v>746</v>
      </c>
      <c r="J1862" s="5" t="str">
        <f>VLOOKUP(I1862,Vlookups!A:D,2,FALSE)</f>
        <v>AREA OFFICE DALLAS</v>
      </c>
      <c r="K1862" s="5" t="str">
        <f>VLOOKUP(I1862,Vlookups!A:D,3,FALSE)</f>
        <v>AREA OFFICE DALLAS</v>
      </c>
      <c r="L1862" s="5" t="str">
        <f t="shared" si="611"/>
        <v>23</v>
      </c>
      <c r="M1862" s="5" t="str">
        <f t="shared" si="612"/>
        <v>850</v>
      </c>
      <c r="N1862" s="5" t="str">
        <f>VLOOKUP(M1862,Vlookups!G:I,2,FALSE)</f>
        <v>DEPUTY SUPT ACADEMICS/STU SERV</v>
      </c>
      <c r="O1862" s="5" t="str">
        <f>VLOOKUP(M1862,Vlookups!G:I,3,FALSE)</f>
        <v>DSASS</v>
      </c>
      <c r="P1862" s="6">
        <f t="shared" si="613"/>
        <v>0</v>
      </c>
      <c r="Q1862" s="6">
        <f t="shared" si="614"/>
        <v>0</v>
      </c>
      <c r="R1862" s="6">
        <f t="shared" si="615"/>
        <v>312.51</v>
      </c>
      <c r="S1862" s="6">
        <f t="shared" si="616"/>
        <v>0</v>
      </c>
      <c r="T1862" s="6">
        <f t="shared" si="617"/>
        <v>0</v>
      </c>
      <c r="U1862" t="s">
        <v>1908</v>
      </c>
      <c r="V1862" t="s">
        <v>56</v>
      </c>
      <c r="W1862" s="2">
        <v>0</v>
      </c>
      <c r="X1862" s="2">
        <v>0</v>
      </c>
      <c r="Y1862" s="2">
        <v>312.51</v>
      </c>
      <c r="Z1862" s="3">
        <v>-312.51</v>
      </c>
      <c r="AA1862" s="2">
        <v>0</v>
      </c>
      <c r="AB1862" s="2">
        <v>0</v>
      </c>
    </row>
    <row r="1863" spans="1:28">
      <c r="A1863" s="5" t="str">
        <f t="shared" si="618"/>
        <v>420</v>
      </c>
      <c r="B1863" s="5" t="str">
        <f>VLOOKUP(A1863,Vlookups!O:P,2,FALSE)</f>
        <v>LOCAL</v>
      </c>
      <c r="C1863" s="5" t="str">
        <f t="shared" si="619"/>
        <v>E</v>
      </c>
      <c r="D1863" s="5" t="str">
        <f t="shared" si="620"/>
        <v>21</v>
      </c>
      <c r="E1863" s="5" t="str">
        <f t="shared" si="621"/>
        <v>64--</v>
      </c>
      <c r="F1863" s="5" t="str">
        <f>VLOOKUP(E1863,Vlookups!K:M,3,FALSE)</f>
        <v>Op Exp</v>
      </c>
      <c r="G1863" s="5" t="str">
        <f t="shared" si="608"/>
        <v>6411</v>
      </c>
      <c r="H1863" s="5" t="str">
        <f t="shared" si="609"/>
        <v>EMPLOYEE TRAVEL</v>
      </c>
      <c r="I1863" s="5" t="str">
        <f t="shared" si="610"/>
        <v>746</v>
      </c>
      <c r="J1863" s="5" t="str">
        <f>VLOOKUP(I1863,Vlookups!A:D,2,FALSE)</f>
        <v>AREA OFFICE DALLAS</v>
      </c>
      <c r="K1863" s="5" t="str">
        <f>VLOOKUP(I1863,Vlookups!A:D,3,FALSE)</f>
        <v>AREA OFFICE DALLAS</v>
      </c>
      <c r="L1863" s="5" t="str">
        <f t="shared" si="611"/>
        <v>99</v>
      </c>
      <c r="M1863" s="5" t="str">
        <f t="shared" si="612"/>
        <v>705</v>
      </c>
      <c r="N1863" s="5" t="str">
        <f>VLOOKUP(M1863,Vlookups!G:I,2,FALSE)</f>
        <v>DEPUTY SUPERINTENDENT OF SL</v>
      </c>
      <c r="O1863" s="5" t="str">
        <f>VLOOKUP(M1863,Vlookups!G:I,3,FALSE)</f>
        <v>DSSL</v>
      </c>
      <c r="P1863" s="6">
        <f t="shared" si="613"/>
        <v>0</v>
      </c>
      <c r="Q1863" s="6">
        <f t="shared" si="614"/>
        <v>0</v>
      </c>
      <c r="R1863" s="6">
        <f t="shared" si="615"/>
        <v>136.72999999999999</v>
      </c>
      <c r="S1863" s="6">
        <f t="shared" si="616"/>
        <v>0</v>
      </c>
      <c r="T1863" s="6">
        <f t="shared" si="617"/>
        <v>0</v>
      </c>
      <c r="U1863" t="s">
        <v>1909</v>
      </c>
      <c r="V1863" t="s">
        <v>56</v>
      </c>
      <c r="W1863" s="2">
        <v>0</v>
      </c>
      <c r="X1863" s="2">
        <v>0</v>
      </c>
      <c r="Y1863" s="2">
        <v>136.72999999999999</v>
      </c>
      <c r="Z1863" s="3">
        <v>-136.72999999999999</v>
      </c>
      <c r="AA1863" s="2">
        <v>0</v>
      </c>
      <c r="AB1863" s="2">
        <v>0</v>
      </c>
    </row>
    <row r="1864" spans="1:28">
      <c r="A1864" s="5" t="str">
        <f t="shared" si="618"/>
        <v>420</v>
      </c>
      <c r="B1864" s="5" t="str">
        <f>VLOOKUP(A1864,Vlookups!O:P,2,FALSE)</f>
        <v>LOCAL</v>
      </c>
      <c r="C1864" s="5" t="str">
        <f t="shared" si="619"/>
        <v>E</v>
      </c>
      <c r="D1864" s="5" t="str">
        <f t="shared" si="620"/>
        <v>21</v>
      </c>
      <c r="E1864" s="5" t="str">
        <f t="shared" si="621"/>
        <v>64--</v>
      </c>
      <c r="F1864" s="5" t="str">
        <f>VLOOKUP(E1864,Vlookups!K:M,3,FALSE)</f>
        <v>Op Exp</v>
      </c>
      <c r="G1864" s="5" t="str">
        <f t="shared" si="608"/>
        <v>6411</v>
      </c>
      <c r="H1864" s="5" t="str">
        <f t="shared" si="609"/>
        <v>EMPLOYEE TRAVEL</v>
      </c>
      <c r="I1864" s="5" t="str">
        <f t="shared" si="610"/>
        <v>746</v>
      </c>
      <c r="J1864" s="5" t="str">
        <f>VLOOKUP(I1864,Vlookups!A:D,2,FALSE)</f>
        <v>AREA OFFICE DALLAS</v>
      </c>
      <c r="K1864" s="5" t="str">
        <f>VLOOKUP(I1864,Vlookups!A:D,3,FALSE)</f>
        <v>AREA OFFICE DALLAS</v>
      </c>
      <c r="L1864" s="5" t="str">
        <f t="shared" si="611"/>
        <v>99</v>
      </c>
      <c r="M1864" s="5" t="str">
        <f t="shared" si="612"/>
        <v>850</v>
      </c>
      <c r="N1864" s="5" t="str">
        <f>VLOOKUP(M1864,Vlookups!G:I,2,FALSE)</f>
        <v>DEPUTY SUPT ACADEMICS/STU SERV</v>
      </c>
      <c r="O1864" s="5" t="str">
        <f>VLOOKUP(M1864,Vlookups!G:I,3,FALSE)</f>
        <v>DSASS</v>
      </c>
      <c r="P1864" s="6">
        <f t="shared" si="613"/>
        <v>2093.89</v>
      </c>
      <c r="Q1864" s="6">
        <f t="shared" si="614"/>
        <v>0</v>
      </c>
      <c r="R1864" s="6">
        <f t="shared" si="615"/>
        <v>2233.9699999999998</v>
      </c>
      <c r="S1864" s="6">
        <f t="shared" si="616"/>
        <v>0</v>
      </c>
      <c r="T1864" s="6">
        <f t="shared" si="617"/>
        <v>-2093.89</v>
      </c>
      <c r="U1864" t="s">
        <v>1910</v>
      </c>
      <c r="V1864" t="s">
        <v>56</v>
      </c>
      <c r="W1864" s="2">
        <v>2093.89</v>
      </c>
      <c r="X1864" s="2">
        <v>0</v>
      </c>
      <c r="Y1864" s="2">
        <v>2233.9699999999998</v>
      </c>
      <c r="Z1864" s="3">
        <v>-140.08000000000001</v>
      </c>
      <c r="AA1864" s="2">
        <v>0</v>
      </c>
      <c r="AB1864" s="3">
        <v>-2093.89</v>
      </c>
    </row>
    <row r="1865" spans="1:28">
      <c r="A1865" s="5" t="str">
        <f t="shared" si="618"/>
        <v>420</v>
      </c>
      <c r="B1865" s="5" t="str">
        <f>VLOOKUP(A1865,Vlookups!O:P,2,FALSE)</f>
        <v>LOCAL</v>
      </c>
      <c r="C1865" s="5" t="str">
        <f t="shared" si="619"/>
        <v>E</v>
      </c>
      <c r="D1865" s="5" t="str">
        <f t="shared" si="620"/>
        <v>21</v>
      </c>
      <c r="E1865" s="5" t="str">
        <f t="shared" si="621"/>
        <v>64--</v>
      </c>
      <c r="F1865" s="5" t="str">
        <f>VLOOKUP(E1865,Vlookups!K:M,3,FALSE)</f>
        <v>Op Exp</v>
      </c>
      <c r="G1865" s="5" t="str">
        <f t="shared" si="608"/>
        <v>6411</v>
      </c>
      <c r="H1865" s="5" t="str">
        <f t="shared" si="609"/>
        <v>EMPLOYEE TRAVEL</v>
      </c>
      <c r="I1865" s="5" t="str">
        <f t="shared" si="610"/>
        <v>747</v>
      </c>
      <c r="J1865" s="5" t="str">
        <f>VLOOKUP(I1865,Vlookups!A:D,2,FALSE)</f>
        <v>AREA OFFICE TARRANT</v>
      </c>
      <c r="K1865" s="5" t="str">
        <f>VLOOKUP(I1865,Vlookups!A:D,3,FALSE)</f>
        <v>AREA OFFICE TARRANT</v>
      </c>
      <c r="L1865" s="5" t="str">
        <f t="shared" si="611"/>
        <v>25</v>
      </c>
      <c r="M1865" s="5" t="str">
        <f t="shared" si="612"/>
        <v>850</v>
      </c>
      <c r="N1865" s="5" t="str">
        <f>VLOOKUP(M1865,Vlookups!G:I,2,FALSE)</f>
        <v>DEPUTY SUPT ACADEMICS/STU SERV</v>
      </c>
      <c r="O1865" s="5" t="str">
        <f>VLOOKUP(M1865,Vlookups!G:I,3,FALSE)</f>
        <v>DSASS</v>
      </c>
      <c r="P1865" s="6">
        <f t="shared" si="613"/>
        <v>57.18</v>
      </c>
      <c r="Q1865" s="6">
        <f t="shared" si="614"/>
        <v>0</v>
      </c>
      <c r="R1865" s="6">
        <f t="shared" si="615"/>
        <v>57.18</v>
      </c>
      <c r="S1865" s="6">
        <f t="shared" si="616"/>
        <v>0</v>
      </c>
      <c r="T1865" s="6">
        <f t="shared" si="617"/>
        <v>-57.18</v>
      </c>
      <c r="U1865" t="s">
        <v>1911</v>
      </c>
      <c r="V1865" t="s">
        <v>56</v>
      </c>
      <c r="W1865" s="2">
        <v>57.18</v>
      </c>
      <c r="X1865" s="2">
        <v>0</v>
      </c>
      <c r="Y1865" s="2">
        <v>57.18</v>
      </c>
      <c r="Z1865" s="2">
        <v>0</v>
      </c>
      <c r="AA1865" s="2">
        <v>0</v>
      </c>
      <c r="AB1865" s="3">
        <v>-57.18</v>
      </c>
    </row>
    <row r="1866" spans="1:28">
      <c r="A1866" s="5" t="str">
        <f t="shared" si="618"/>
        <v>420</v>
      </c>
      <c r="B1866" s="5" t="str">
        <f>VLOOKUP(A1866,Vlookups!O:P,2,FALSE)</f>
        <v>LOCAL</v>
      </c>
      <c r="C1866" s="5" t="str">
        <f t="shared" si="619"/>
        <v>E</v>
      </c>
      <c r="D1866" s="5" t="str">
        <f t="shared" si="620"/>
        <v>21</v>
      </c>
      <c r="E1866" s="5" t="str">
        <f t="shared" si="621"/>
        <v>64--</v>
      </c>
      <c r="F1866" s="5" t="str">
        <f>VLOOKUP(E1866,Vlookups!K:M,3,FALSE)</f>
        <v>Op Exp</v>
      </c>
      <c r="G1866" s="5" t="str">
        <f t="shared" si="608"/>
        <v>6411</v>
      </c>
      <c r="H1866" s="5" t="str">
        <f t="shared" si="609"/>
        <v>EMPLOYEE TRAVEL</v>
      </c>
      <c r="I1866" s="5" t="str">
        <f t="shared" si="610"/>
        <v>747</v>
      </c>
      <c r="J1866" s="5" t="str">
        <f>VLOOKUP(I1866,Vlookups!A:D,2,FALSE)</f>
        <v>AREA OFFICE TARRANT</v>
      </c>
      <c r="K1866" s="5" t="str">
        <f>VLOOKUP(I1866,Vlookups!A:D,3,FALSE)</f>
        <v>AREA OFFICE TARRANT</v>
      </c>
      <c r="L1866" s="5" t="str">
        <f t="shared" si="611"/>
        <v>99</v>
      </c>
      <c r="M1866" s="5" t="str">
        <f t="shared" si="612"/>
        <v>705</v>
      </c>
      <c r="N1866" s="5" t="str">
        <f>VLOOKUP(M1866,Vlookups!G:I,2,FALSE)</f>
        <v>DEPUTY SUPERINTENDENT OF SL</v>
      </c>
      <c r="O1866" s="5" t="str">
        <f>VLOOKUP(M1866,Vlookups!G:I,3,FALSE)</f>
        <v>DSSL</v>
      </c>
      <c r="P1866" s="6">
        <f t="shared" si="613"/>
        <v>0</v>
      </c>
      <c r="Q1866" s="6">
        <f t="shared" si="614"/>
        <v>0</v>
      </c>
      <c r="R1866" s="6">
        <f t="shared" si="615"/>
        <v>57.32</v>
      </c>
      <c r="S1866" s="6">
        <f t="shared" si="616"/>
        <v>0</v>
      </c>
      <c r="T1866" s="6">
        <f t="shared" si="617"/>
        <v>0</v>
      </c>
      <c r="U1866" t="s">
        <v>1912</v>
      </c>
      <c r="V1866" t="s">
        <v>56</v>
      </c>
      <c r="W1866" s="2">
        <v>0</v>
      </c>
      <c r="X1866" s="2">
        <v>0</v>
      </c>
      <c r="Y1866" s="2">
        <v>57.32</v>
      </c>
      <c r="Z1866" s="3">
        <v>-57.32</v>
      </c>
      <c r="AA1866" s="2">
        <v>0</v>
      </c>
      <c r="AB1866" s="2">
        <v>0</v>
      </c>
    </row>
    <row r="1867" spans="1:28">
      <c r="A1867" s="5" t="str">
        <f t="shared" si="618"/>
        <v>420</v>
      </c>
      <c r="B1867" s="5" t="str">
        <f>VLOOKUP(A1867,Vlookups!O:P,2,FALSE)</f>
        <v>LOCAL</v>
      </c>
      <c r="C1867" s="5" t="str">
        <f t="shared" si="619"/>
        <v>E</v>
      </c>
      <c r="D1867" s="5" t="str">
        <f t="shared" si="620"/>
        <v>21</v>
      </c>
      <c r="E1867" s="5" t="str">
        <f t="shared" si="621"/>
        <v>64--</v>
      </c>
      <c r="F1867" s="5" t="str">
        <f>VLOOKUP(E1867,Vlookups!K:M,3,FALSE)</f>
        <v>Op Exp</v>
      </c>
      <c r="G1867" s="5" t="str">
        <f t="shared" si="608"/>
        <v>6411</v>
      </c>
      <c r="H1867" s="5" t="str">
        <f t="shared" si="609"/>
        <v>EMPLOYEE TRAVEL</v>
      </c>
      <c r="I1867" s="5" t="str">
        <f t="shared" si="610"/>
        <v>747</v>
      </c>
      <c r="J1867" s="5" t="str">
        <f>VLOOKUP(I1867,Vlookups!A:D,2,FALSE)</f>
        <v>AREA OFFICE TARRANT</v>
      </c>
      <c r="K1867" s="5" t="str">
        <f>VLOOKUP(I1867,Vlookups!A:D,3,FALSE)</f>
        <v>AREA OFFICE TARRANT</v>
      </c>
      <c r="L1867" s="5" t="str">
        <f t="shared" si="611"/>
        <v>99</v>
      </c>
      <c r="M1867" s="5" t="str">
        <f t="shared" si="612"/>
        <v>850</v>
      </c>
      <c r="N1867" s="5" t="str">
        <f>VLOOKUP(M1867,Vlookups!G:I,2,FALSE)</f>
        <v>DEPUTY SUPT ACADEMICS/STU SERV</v>
      </c>
      <c r="O1867" s="5" t="str">
        <f>VLOOKUP(M1867,Vlookups!G:I,3,FALSE)</f>
        <v>DSASS</v>
      </c>
      <c r="P1867" s="6">
        <f t="shared" si="613"/>
        <v>4038.18</v>
      </c>
      <c r="Q1867" s="6">
        <f t="shared" si="614"/>
        <v>0</v>
      </c>
      <c r="R1867" s="6">
        <f t="shared" si="615"/>
        <v>4634.25</v>
      </c>
      <c r="S1867" s="6">
        <f t="shared" si="616"/>
        <v>0</v>
      </c>
      <c r="T1867" s="6">
        <f t="shared" si="617"/>
        <v>-4038.18</v>
      </c>
      <c r="U1867" t="s">
        <v>1913</v>
      </c>
      <c r="V1867" t="s">
        <v>56</v>
      </c>
      <c r="W1867" s="2">
        <v>4038.18</v>
      </c>
      <c r="X1867" s="2">
        <v>0</v>
      </c>
      <c r="Y1867" s="2">
        <v>4634.25</v>
      </c>
      <c r="Z1867" s="3">
        <v>-596.07000000000005</v>
      </c>
      <c r="AA1867" s="2">
        <v>0</v>
      </c>
      <c r="AB1867" s="3">
        <v>-4038.18</v>
      </c>
    </row>
    <row r="1868" spans="1:28">
      <c r="A1868" s="5" t="str">
        <f t="shared" si="618"/>
        <v>420</v>
      </c>
      <c r="B1868" s="5" t="str">
        <f>VLOOKUP(A1868,Vlookups!O:P,2,FALSE)</f>
        <v>LOCAL</v>
      </c>
      <c r="C1868" s="5" t="str">
        <f t="shared" si="619"/>
        <v>E</v>
      </c>
      <c r="D1868" s="5" t="str">
        <f t="shared" si="620"/>
        <v>21</v>
      </c>
      <c r="E1868" s="5" t="str">
        <f t="shared" si="621"/>
        <v>64--</v>
      </c>
      <c r="F1868" s="5" t="str">
        <f>VLOOKUP(E1868,Vlookups!K:M,3,FALSE)</f>
        <v>Op Exp</v>
      </c>
      <c r="G1868" s="5" t="str">
        <f t="shared" si="608"/>
        <v>6411</v>
      </c>
      <c r="H1868" s="5" t="str">
        <f t="shared" si="609"/>
        <v>EMPLOYEE TRAVEL</v>
      </c>
      <c r="I1868" s="5" t="str">
        <f t="shared" si="610"/>
        <v>748</v>
      </c>
      <c r="J1868" s="5" t="str">
        <f>VLOOKUP(I1868,Vlookups!A:D,2,FALSE)</f>
        <v>AREA OFFICE HOUSTON</v>
      </c>
      <c r="K1868" s="5" t="str">
        <f>VLOOKUP(I1868,Vlookups!A:D,3,FALSE)</f>
        <v>AREA OFFICE HOUSTON</v>
      </c>
      <c r="L1868" s="5" t="str">
        <f t="shared" si="611"/>
        <v>23</v>
      </c>
      <c r="M1868" s="5" t="str">
        <f t="shared" si="612"/>
        <v>850</v>
      </c>
      <c r="N1868" s="5" t="str">
        <f>VLOOKUP(M1868,Vlookups!G:I,2,FALSE)</f>
        <v>DEPUTY SUPT ACADEMICS/STU SERV</v>
      </c>
      <c r="O1868" s="5" t="str">
        <f>VLOOKUP(M1868,Vlookups!G:I,3,FALSE)</f>
        <v>DSASS</v>
      </c>
      <c r="P1868" s="6">
        <f t="shared" si="613"/>
        <v>0</v>
      </c>
      <c r="Q1868" s="6">
        <f t="shared" si="614"/>
        <v>0</v>
      </c>
      <c r="R1868" s="6">
        <f t="shared" si="615"/>
        <v>241.84</v>
      </c>
      <c r="S1868" s="6">
        <f t="shared" si="616"/>
        <v>0</v>
      </c>
      <c r="T1868" s="6">
        <f t="shared" si="617"/>
        <v>0</v>
      </c>
      <c r="U1868" t="s">
        <v>1914</v>
      </c>
      <c r="V1868" t="s">
        <v>56</v>
      </c>
      <c r="W1868" s="2">
        <v>0</v>
      </c>
      <c r="X1868" s="2">
        <v>0</v>
      </c>
      <c r="Y1868" s="2">
        <v>241.84</v>
      </c>
      <c r="Z1868" s="3">
        <v>-241.84</v>
      </c>
      <c r="AA1868" s="2">
        <v>0</v>
      </c>
      <c r="AB1868" s="2">
        <v>0</v>
      </c>
    </row>
    <row r="1869" spans="1:28">
      <c r="A1869" s="5" t="str">
        <f t="shared" si="618"/>
        <v>420</v>
      </c>
      <c r="B1869" s="5" t="str">
        <f>VLOOKUP(A1869,Vlookups!O:P,2,FALSE)</f>
        <v>LOCAL</v>
      </c>
      <c r="C1869" s="5" t="str">
        <f t="shared" si="619"/>
        <v>E</v>
      </c>
      <c r="D1869" s="5" t="str">
        <f t="shared" si="620"/>
        <v>21</v>
      </c>
      <c r="E1869" s="5" t="str">
        <f t="shared" si="621"/>
        <v>64--</v>
      </c>
      <c r="F1869" s="5" t="str">
        <f>VLOOKUP(E1869,Vlookups!K:M,3,FALSE)</f>
        <v>Op Exp</v>
      </c>
      <c r="G1869" s="5" t="str">
        <f t="shared" si="608"/>
        <v>6411</v>
      </c>
      <c r="H1869" s="5" t="str">
        <f t="shared" si="609"/>
        <v>EMPLOYEE TRAVEL</v>
      </c>
      <c r="I1869" s="5" t="str">
        <f t="shared" si="610"/>
        <v>748</v>
      </c>
      <c r="J1869" s="5" t="str">
        <f>VLOOKUP(I1869,Vlookups!A:D,2,FALSE)</f>
        <v>AREA OFFICE HOUSTON</v>
      </c>
      <c r="K1869" s="5" t="str">
        <f>VLOOKUP(I1869,Vlookups!A:D,3,FALSE)</f>
        <v>AREA OFFICE HOUSTON</v>
      </c>
      <c r="L1869" s="5" t="str">
        <f t="shared" si="611"/>
        <v>99</v>
      </c>
      <c r="M1869" s="5" t="str">
        <f t="shared" si="612"/>
        <v>850</v>
      </c>
      <c r="N1869" s="5" t="str">
        <f>VLOOKUP(M1869,Vlookups!G:I,2,FALSE)</f>
        <v>DEPUTY SUPT ACADEMICS/STU SERV</v>
      </c>
      <c r="O1869" s="5" t="str">
        <f>VLOOKUP(M1869,Vlookups!G:I,3,FALSE)</f>
        <v>DSASS</v>
      </c>
      <c r="P1869" s="6">
        <f t="shared" si="613"/>
        <v>13745.11</v>
      </c>
      <c r="Q1869" s="6">
        <f t="shared" si="614"/>
        <v>0</v>
      </c>
      <c r="R1869" s="6">
        <f t="shared" si="615"/>
        <v>15340.99</v>
      </c>
      <c r="S1869" s="6">
        <f t="shared" si="616"/>
        <v>0</v>
      </c>
      <c r="T1869" s="6">
        <f t="shared" si="617"/>
        <v>-13745.11</v>
      </c>
      <c r="U1869" t="s">
        <v>1915</v>
      </c>
      <c r="V1869" t="s">
        <v>56</v>
      </c>
      <c r="W1869" s="2">
        <v>13745.11</v>
      </c>
      <c r="X1869" s="2">
        <v>0</v>
      </c>
      <c r="Y1869" s="2">
        <v>15340.99</v>
      </c>
      <c r="Z1869" s="3">
        <v>-1595.88</v>
      </c>
      <c r="AA1869" s="2">
        <v>0</v>
      </c>
      <c r="AB1869" s="3">
        <v>-13745.11</v>
      </c>
    </row>
    <row r="1870" spans="1:28">
      <c r="A1870" s="5" t="str">
        <f t="shared" si="618"/>
        <v>420</v>
      </c>
      <c r="B1870" s="5" t="str">
        <f>VLOOKUP(A1870,Vlookups!O:P,2,FALSE)</f>
        <v>LOCAL</v>
      </c>
      <c r="C1870" s="5" t="str">
        <f t="shared" si="619"/>
        <v>E</v>
      </c>
      <c r="D1870" s="5" t="str">
        <f t="shared" si="620"/>
        <v>21</v>
      </c>
      <c r="E1870" s="5" t="str">
        <f t="shared" si="621"/>
        <v>64--</v>
      </c>
      <c r="F1870" s="5" t="str">
        <f>VLOOKUP(E1870,Vlookups!K:M,3,FALSE)</f>
        <v>Op Exp</v>
      </c>
      <c r="G1870" s="5" t="str">
        <f t="shared" si="608"/>
        <v>6411</v>
      </c>
      <c r="H1870" s="5" t="str">
        <f t="shared" si="609"/>
        <v>EMPLOYEE TRAVEL</v>
      </c>
      <c r="I1870" s="5" t="str">
        <f t="shared" si="610"/>
        <v>749</v>
      </c>
      <c r="J1870" s="5" t="str">
        <f>VLOOKUP(I1870,Vlookups!A:D,2,FALSE)</f>
        <v>CHARTER HQ/WAREHOUSE</v>
      </c>
      <c r="K1870" s="5" t="str">
        <f>VLOOKUP(I1870,Vlookups!A:D,3,FALSE)</f>
        <v>CHARTER HQ/WAREHOUSE</v>
      </c>
      <c r="L1870" s="5" t="str">
        <f t="shared" si="611"/>
        <v>23</v>
      </c>
      <c r="M1870" s="5" t="str">
        <f t="shared" si="612"/>
        <v>850</v>
      </c>
      <c r="N1870" s="5" t="str">
        <f>VLOOKUP(M1870,Vlookups!G:I,2,FALSE)</f>
        <v>DEPUTY SUPT ACADEMICS/STU SERV</v>
      </c>
      <c r="O1870" s="5" t="str">
        <f>VLOOKUP(M1870,Vlookups!G:I,3,FALSE)</f>
        <v>DSASS</v>
      </c>
      <c r="P1870" s="6">
        <f t="shared" si="613"/>
        <v>3627.92</v>
      </c>
      <c r="Q1870" s="6">
        <f t="shared" si="614"/>
        <v>0</v>
      </c>
      <c r="R1870" s="6">
        <f t="shared" si="615"/>
        <v>0</v>
      </c>
      <c r="S1870" s="6">
        <f t="shared" si="616"/>
        <v>0</v>
      </c>
      <c r="T1870" s="6">
        <f t="shared" si="617"/>
        <v>-3627.92</v>
      </c>
      <c r="U1870" t="s">
        <v>1916</v>
      </c>
      <c r="V1870" t="s">
        <v>56</v>
      </c>
      <c r="W1870" s="2">
        <v>3627.92</v>
      </c>
      <c r="X1870" s="2">
        <v>0</v>
      </c>
      <c r="Y1870" s="2">
        <v>0</v>
      </c>
      <c r="Z1870" s="2">
        <v>3627.92</v>
      </c>
      <c r="AA1870" s="2">
        <v>0</v>
      </c>
      <c r="AB1870" s="3">
        <v>-3627.92</v>
      </c>
    </row>
    <row r="1871" spans="1:28">
      <c r="A1871" s="5" t="str">
        <f t="shared" si="618"/>
        <v>420</v>
      </c>
      <c r="B1871" s="5" t="str">
        <f>VLOOKUP(A1871,Vlookups!O:P,2,FALSE)</f>
        <v>LOCAL</v>
      </c>
      <c r="C1871" s="5" t="str">
        <f t="shared" si="619"/>
        <v>E</v>
      </c>
      <c r="D1871" s="5" t="str">
        <f t="shared" si="620"/>
        <v>21</v>
      </c>
      <c r="E1871" s="5" t="str">
        <f t="shared" si="621"/>
        <v>64--</v>
      </c>
      <c r="F1871" s="5" t="str">
        <f>VLOOKUP(E1871,Vlookups!K:M,3,FALSE)</f>
        <v>Op Exp</v>
      </c>
      <c r="G1871" s="5" t="str">
        <f t="shared" si="608"/>
        <v>6411</v>
      </c>
      <c r="H1871" s="5" t="str">
        <f t="shared" si="609"/>
        <v>EMPLOYEE TRAVEL</v>
      </c>
      <c r="I1871" s="5" t="str">
        <f t="shared" si="610"/>
        <v>749</v>
      </c>
      <c r="J1871" s="5" t="str">
        <f>VLOOKUP(I1871,Vlookups!A:D,2,FALSE)</f>
        <v>CHARTER HQ/WAREHOUSE</v>
      </c>
      <c r="K1871" s="5" t="str">
        <f>VLOOKUP(I1871,Vlookups!A:D,3,FALSE)</f>
        <v>CHARTER HQ/WAREHOUSE</v>
      </c>
      <c r="L1871" s="5" t="str">
        <f t="shared" si="611"/>
        <v>99</v>
      </c>
      <c r="M1871" s="5" t="str">
        <f t="shared" si="612"/>
        <v>850</v>
      </c>
      <c r="N1871" s="5" t="str">
        <f>VLOOKUP(M1871,Vlookups!G:I,2,FALSE)</f>
        <v>DEPUTY SUPT ACADEMICS/STU SERV</v>
      </c>
      <c r="O1871" s="5" t="str">
        <f>VLOOKUP(M1871,Vlookups!G:I,3,FALSE)</f>
        <v>DSASS</v>
      </c>
      <c r="P1871" s="6">
        <f t="shared" si="613"/>
        <v>30039.919999999998</v>
      </c>
      <c r="Q1871" s="6">
        <f t="shared" si="614"/>
        <v>0</v>
      </c>
      <c r="R1871" s="6">
        <f t="shared" si="615"/>
        <v>31908.03</v>
      </c>
      <c r="S1871" s="6">
        <f t="shared" si="616"/>
        <v>0</v>
      </c>
      <c r="T1871" s="6">
        <f t="shared" si="617"/>
        <v>-30039.919999999998</v>
      </c>
      <c r="U1871" t="s">
        <v>1917</v>
      </c>
      <c r="V1871" t="s">
        <v>56</v>
      </c>
      <c r="W1871" s="2">
        <v>30039.919999999998</v>
      </c>
      <c r="X1871" s="2">
        <v>0</v>
      </c>
      <c r="Y1871" s="2">
        <v>31908.03</v>
      </c>
      <c r="Z1871" s="3">
        <v>-1868.11</v>
      </c>
      <c r="AA1871" s="2">
        <v>0</v>
      </c>
      <c r="AB1871" s="3">
        <v>-30039.919999999998</v>
      </c>
    </row>
    <row r="1872" spans="1:28">
      <c r="A1872" s="5" t="str">
        <f t="shared" si="618"/>
        <v>420</v>
      </c>
      <c r="B1872" s="5" t="str">
        <f>VLOOKUP(A1872,Vlookups!O:P,2,FALSE)</f>
        <v>LOCAL</v>
      </c>
      <c r="C1872" s="5" t="str">
        <f t="shared" si="619"/>
        <v>E</v>
      </c>
      <c r="D1872" s="5" t="str">
        <f t="shared" si="620"/>
        <v>21</v>
      </c>
      <c r="E1872" s="5" t="str">
        <f t="shared" si="621"/>
        <v>64--</v>
      </c>
      <c r="F1872" s="5" t="str">
        <f>VLOOKUP(E1872,Vlookups!K:M,3,FALSE)</f>
        <v>Op Exp</v>
      </c>
      <c r="G1872" s="5" t="str">
        <f t="shared" si="608"/>
        <v>6411</v>
      </c>
      <c r="H1872" s="5" t="str">
        <f t="shared" si="609"/>
        <v>EMPLOYEE TRAVEL</v>
      </c>
      <c r="I1872" s="5" t="str">
        <f t="shared" si="610"/>
        <v>749</v>
      </c>
      <c r="J1872" s="5" t="str">
        <f>VLOOKUP(I1872,Vlookups!A:D,2,FALSE)</f>
        <v>CHARTER HQ/WAREHOUSE</v>
      </c>
      <c r="K1872" s="5" t="str">
        <f>VLOOKUP(I1872,Vlookups!A:D,3,FALSE)</f>
        <v>CHARTER HQ/WAREHOUSE</v>
      </c>
      <c r="L1872" s="5" t="str">
        <f t="shared" si="611"/>
        <v>99</v>
      </c>
      <c r="M1872" s="5" t="str">
        <f t="shared" si="612"/>
        <v>858</v>
      </c>
      <c r="N1872" s="5" t="str">
        <f>VLOOKUP(M1872,Vlookups!G:I,2,FALSE)</f>
        <v>FINE ARTS</v>
      </c>
      <c r="O1872" s="5" t="str">
        <f>VLOOKUP(M1872,Vlookups!G:I,3,FALSE)</f>
        <v>DSASS</v>
      </c>
      <c r="P1872" s="6">
        <f t="shared" si="613"/>
        <v>2267.04</v>
      </c>
      <c r="Q1872" s="6">
        <f t="shared" si="614"/>
        <v>0</v>
      </c>
      <c r="R1872" s="6">
        <f t="shared" si="615"/>
        <v>2721.48</v>
      </c>
      <c r="S1872" s="6">
        <f t="shared" si="616"/>
        <v>0</v>
      </c>
      <c r="T1872" s="6">
        <f t="shared" si="617"/>
        <v>-2267.04</v>
      </c>
      <c r="U1872" t="s">
        <v>1918</v>
      </c>
      <c r="V1872" t="s">
        <v>56</v>
      </c>
      <c r="W1872" s="2">
        <v>2267.04</v>
      </c>
      <c r="X1872" s="2">
        <v>0</v>
      </c>
      <c r="Y1872" s="2">
        <v>2721.48</v>
      </c>
      <c r="Z1872" s="3">
        <v>-454.44</v>
      </c>
      <c r="AA1872" s="2">
        <v>0</v>
      </c>
      <c r="AB1872" s="3">
        <v>-2267.04</v>
      </c>
    </row>
    <row r="1873" spans="1:28">
      <c r="A1873" s="5" t="str">
        <f t="shared" si="618"/>
        <v>420</v>
      </c>
      <c r="B1873" s="5" t="str">
        <f>VLOOKUP(A1873,Vlookups!O:P,2,FALSE)</f>
        <v>LOCAL</v>
      </c>
      <c r="C1873" s="5" t="str">
        <f t="shared" si="619"/>
        <v>E</v>
      </c>
      <c r="D1873" s="5" t="str">
        <f t="shared" si="620"/>
        <v>21</v>
      </c>
      <c r="E1873" s="5" t="str">
        <f t="shared" si="621"/>
        <v>64--</v>
      </c>
      <c r="F1873" s="5" t="str">
        <f>VLOOKUP(E1873,Vlookups!K:M,3,FALSE)</f>
        <v>Op Exp</v>
      </c>
      <c r="G1873" s="5" t="str">
        <f t="shared" si="608"/>
        <v>6411</v>
      </c>
      <c r="H1873" s="5" t="str">
        <f t="shared" si="609"/>
        <v>EMPLOYEE TRAVEL</v>
      </c>
      <c r="I1873" s="5" t="str">
        <f t="shared" si="610"/>
        <v>749</v>
      </c>
      <c r="J1873" s="5" t="str">
        <f>VLOOKUP(I1873,Vlookups!A:D,2,FALSE)</f>
        <v>CHARTER HQ/WAREHOUSE</v>
      </c>
      <c r="K1873" s="5" t="str">
        <f>VLOOKUP(I1873,Vlookups!A:D,3,FALSE)</f>
        <v>CHARTER HQ/WAREHOUSE</v>
      </c>
      <c r="L1873" s="5" t="str">
        <f t="shared" si="611"/>
        <v>99</v>
      </c>
      <c r="M1873" s="5" t="str">
        <f t="shared" si="612"/>
        <v>875</v>
      </c>
      <c r="N1873" s="5" t="str">
        <f>VLOOKUP(M1873,Vlookups!G:I,2,FALSE)</f>
        <v>STUDENT LEADERSHIP DEVELOPMENT</v>
      </c>
      <c r="O1873" s="5" t="str">
        <f>VLOOKUP(M1873,Vlookups!G:I,3,FALSE)</f>
        <v>CSL</v>
      </c>
      <c r="P1873" s="6">
        <f t="shared" si="613"/>
        <v>0</v>
      </c>
      <c r="Q1873" s="6">
        <f t="shared" si="614"/>
        <v>6000</v>
      </c>
      <c r="R1873" s="6">
        <f t="shared" si="615"/>
        <v>13457.45</v>
      </c>
      <c r="S1873" s="6">
        <f t="shared" si="616"/>
        <v>60000</v>
      </c>
      <c r="T1873" s="6">
        <f t="shared" si="617"/>
        <v>60000</v>
      </c>
      <c r="U1873" t="s">
        <v>1919</v>
      </c>
      <c r="V1873" t="s">
        <v>56</v>
      </c>
      <c r="W1873" s="2">
        <v>0</v>
      </c>
      <c r="X1873" s="2">
        <v>6000</v>
      </c>
      <c r="Y1873" s="2">
        <v>13457.45</v>
      </c>
      <c r="Z1873" s="3">
        <v>-19457.45</v>
      </c>
      <c r="AA1873" s="2">
        <v>60000</v>
      </c>
      <c r="AB1873" s="2">
        <v>60000</v>
      </c>
    </row>
    <row r="1874" spans="1:28">
      <c r="A1874" s="5" t="str">
        <f t="shared" si="618"/>
        <v>420</v>
      </c>
      <c r="B1874" s="5" t="str">
        <f>VLOOKUP(A1874,Vlookups!O:P,2,FALSE)</f>
        <v>LOCAL</v>
      </c>
      <c r="C1874" s="5" t="str">
        <f t="shared" si="619"/>
        <v>E</v>
      </c>
      <c r="D1874" s="5" t="str">
        <f t="shared" si="620"/>
        <v>21</v>
      </c>
      <c r="E1874" s="5" t="str">
        <f t="shared" si="621"/>
        <v>64--</v>
      </c>
      <c r="F1874" s="5" t="str">
        <f>VLOOKUP(E1874,Vlookups!K:M,3,FALSE)</f>
        <v>Op Exp</v>
      </c>
      <c r="G1874" s="5" t="str">
        <f t="shared" si="608"/>
        <v>6411</v>
      </c>
      <c r="H1874" s="5" t="str">
        <f t="shared" si="609"/>
        <v>EMPLOYEE TRAVEL</v>
      </c>
      <c r="I1874" s="5" t="str">
        <f t="shared" si="610"/>
        <v>749</v>
      </c>
      <c r="J1874" s="5" t="str">
        <f>VLOOKUP(I1874,Vlookups!A:D,2,FALSE)</f>
        <v>CHARTER HQ/WAREHOUSE</v>
      </c>
      <c r="K1874" s="5" t="str">
        <f>VLOOKUP(I1874,Vlookups!A:D,3,FALSE)</f>
        <v>CHARTER HQ/WAREHOUSE</v>
      </c>
      <c r="L1874" s="5" t="str">
        <f t="shared" si="611"/>
        <v>99</v>
      </c>
      <c r="M1874" s="5" t="str">
        <f t="shared" si="612"/>
        <v>881</v>
      </c>
      <c r="N1874" s="5" t="str">
        <f>VLOOKUP(M1874,Vlookups!G:I,2,FALSE)</f>
        <v>PEIMS</v>
      </c>
      <c r="O1874" s="5" t="str">
        <f>VLOOKUP(M1874,Vlookups!G:I,3,FALSE)</f>
        <v>PEIMS</v>
      </c>
      <c r="P1874" s="6">
        <f t="shared" si="613"/>
        <v>0</v>
      </c>
      <c r="Q1874" s="6">
        <f t="shared" si="614"/>
        <v>0</v>
      </c>
      <c r="R1874" s="6">
        <f t="shared" si="615"/>
        <v>768.73</v>
      </c>
      <c r="S1874" s="6">
        <f t="shared" si="616"/>
        <v>0</v>
      </c>
      <c r="T1874" s="6">
        <f t="shared" si="617"/>
        <v>0</v>
      </c>
      <c r="U1874" t="s">
        <v>1920</v>
      </c>
      <c r="V1874" t="s">
        <v>56</v>
      </c>
      <c r="W1874" s="2">
        <v>0</v>
      </c>
      <c r="X1874" s="2">
        <v>0</v>
      </c>
      <c r="Y1874" s="2">
        <v>768.73</v>
      </c>
      <c r="Z1874" s="3">
        <v>-768.73</v>
      </c>
      <c r="AA1874" s="2">
        <v>0</v>
      </c>
      <c r="AB1874" s="2">
        <v>0</v>
      </c>
    </row>
    <row r="1875" spans="1:28">
      <c r="A1875" s="5" t="str">
        <f t="shared" si="618"/>
        <v>420</v>
      </c>
      <c r="B1875" s="5" t="str">
        <f>VLOOKUP(A1875,Vlookups!O:P,2,FALSE)</f>
        <v>LOCAL</v>
      </c>
      <c r="C1875" s="5" t="str">
        <f t="shared" si="619"/>
        <v>E</v>
      </c>
      <c r="D1875" s="5" t="str">
        <f t="shared" si="620"/>
        <v>21</v>
      </c>
      <c r="E1875" s="5" t="str">
        <f t="shared" si="621"/>
        <v>64--</v>
      </c>
      <c r="F1875" s="5" t="str">
        <f>VLOOKUP(E1875,Vlookups!K:M,3,FALSE)</f>
        <v>Op Exp</v>
      </c>
      <c r="G1875" s="5" t="str">
        <f t="shared" si="608"/>
        <v>6411</v>
      </c>
      <c r="H1875" s="5" t="str">
        <f t="shared" si="609"/>
        <v>EMPLOYEE TRAVEL</v>
      </c>
      <c r="I1875" s="5" t="str">
        <f t="shared" si="610"/>
        <v>750</v>
      </c>
      <c r="J1875" s="5" t="str">
        <f>VLOOKUP(I1875,Vlookups!A:D,2,FALSE)</f>
        <v>BUSINESS OFFICE</v>
      </c>
      <c r="K1875" s="5" t="str">
        <f>VLOOKUP(I1875,Vlookups!A:D,3,FALSE)</f>
        <v>BUSINESS OFFICE</v>
      </c>
      <c r="L1875" s="5" t="str">
        <f t="shared" si="611"/>
        <v>99</v>
      </c>
      <c r="M1875" s="5" t="str">
        <f t="shared" si="612"/>
        <v>850</v>
      </c>
      <c r="N1875" s="5" t="str">
        <f>VLOOKUP(M1875,Vlookups!G:I,2,FALSE)</f>
        <v>DEPUTY SUPT ACADEMICS/STU SERV</v>
      </c>
      <c r="O1875" s="5" t="str">
        <f>VLOOKUP(M1875,Vlookups!G:I,3,FALSE)</f>
        <v>DSASS</v>
      </c>
      <c r="P1875" s="6">
        <f t="shared" si="613"/>
        <v>507</v>
      </c>
      <c r="Q1875" s="6">
        <f t="shared" si="614"/>
        <v>0</v>
      </c>
      <c r="R1875" s="6">
        <f t="shared" si="615"/>
        <v>507</v>
      </c>
      <c r="S1875" s="6">
        <f t="shared" si="616"/>
        <v>0</v>
      </c>
      <c r="T1875" s="6">
        <f t="shared" si="617"/>
        <v>-507</v>
      </c>
      <c r="U1875" t="s">
        <v>1921</v>
      </c>
      <c r="V1875" t="s">
        <v>56</v>
      </c>
      <c r="W1875" s="2">
        <v>507</v>
      </c>
      <c r="X1875" s="2">
        <v>0</v>
      </c>
      <c r="Y1875" s="2">
        <v>507</v>
      </c>
      <c r="Z1875" s="2">
        <v>0</v>
      </c>
      <c r="AA1875" s="2">
        <v>0</v>
      </c>
      <c r="AB1875" s="3">
        <v>-507</v>
      </c>
    </row>
    <row r="1876" spans="1:28">
      <c r="A1876" s="5" t="str">
        <f t="shared" si="618"/>
        <v>420</v>
      </c>
      <c r="B1876" s="5" t="str">
        <f>VLOOKUP(A1876,Vlookups!O:P,2,FALSE)</f>
        <v>LOCAL</v>
      </c>
      <c r="C1876" s="5" t="str">
        <f t="shared" si="619"/>
        <v>E</v>
      </c>
      <c r="D1876" s="5" t="str">
        <f t="shared" si="620"/>
        <v>21</v>
      </c>
      <c r="E1876" s="5" t="str">
        <f t="shared" si="621"/>
        <v>64--</v>
      </c>
      <c r="F1876" s="5" t="str">
        <f>VLOOKUP(E1876,Vlookups!K:M,3,FALSE)</f>
        <v>Op Exp</v>
      </c>
      <c r="G1876" s="5" t="str">
        <f t="shared" si="608"/>
        <v>6411</v>
      </c>
      <c r="H1876" s="5" t="str">
        <f t="shared" si="609"/>
        <v>EMPLOYEE TRAVEL</v>
      </c>
      <c r="I1876" s="5" t="str">
        <f t="shared" si="610"/>
        <v>750</v>
      </c>
      <c r="J1876" s="5" t="str">
        <f>VLOOKUP(I1876,Vlookups!A:D,2,FALSE)</f>
        <v>BUSINESS OFFICE</v>
      </c>
      <c r="K1876" s="5" t="str">
        <f>VLOOKUP(I1876,Vlookups!A:D,3,FALSE)</f>
        <v>BUSINESS OFFICE</v>
      </c>
      <c r="L1876" s="5" t="str">
        <f t="shared" si="611"/>
        <v>99</v>
      </c>
      <c r="M1876" s="5" t="str">
        <f t="shared" si="612"/>
        <v>875</v>
      </c>
      <c r="N1876" s="5" t="str">
        <f>VLOOKUP(M1876,Vlookups!G:I,2,FALSE)</f>
        <v>STUDENT LEADERSHIP DEVELOPMENT</v>
      </c>
      <c r="O1876" s="5" t="str">
        <f>VLOOKUP(M1876,Vlookups!G:I,3,FALSE)</f>
        <v>CSL</v>
      </c>
      <c r="P1876" s="6">
        <f t="shared" si="613"/>
        <v>0</v>
      </c>
      <c r="Q1876" s="6">
        <f t="shared" si="614"/>
        <v>0</v>
      </c>
      <c r="R1876" s="6">
        <f t="shared" si="615"/>
        <v>1057.24</v>
      </c>
      <c r="S1876" s="6">
        <f t="shared" si="616"/>
        <v>0</v>
      </c>
      <c r="T1876" s="6">
        <f t="shared" si="617"/>
        <v>0</v>
      </c>
      <c r="U1876" t="s">
        <v>1922</v>
      </c>
      <c r="V1876" t="s">
        <v>56</v>
      </c>
      <c r="W1876" s="2">
        <v>0</v>
      </c>
      <c r="X1876" s="2">
        <v>0</v>
      </c>
      <c r="Y1876" s="2">
        <v>1057.24</v>
      </c>
      <c r="Z1876" s="3">
        <v>-1057.24</v>
      </c>
      <c r="AA1876" s="2">
        <v>0</v>
      </c>
      <c r="AB1876" s="2">
        <v>0</v>
      </c>
    </row>
    <row r="1877" spans="1:28">
      <c r="A1877" s="5" t="str">
        <f t="shared" si="618"/>
        <v>420</v>
      </c>
      <c r="B1877" s="5" t="str">
        <f>VLOOKUP(A1877,Vlookups!O:P,2,FALSE)</f>
        <v>LOCAL</v>
      </c>
      <c r="C1877" s="5" t="str">
        <f t="shared" si="619"/>
        <v>E</v>
      </c>
      <c r="D1877" s="5" t="str">
        <f t="shared" si="620"/>
        <v>21</v>
      </c>
      <c r="E1877" s="5" t="str">
        <f t="shared" si="621"/>
        <v>64--</v>
      </c>
      <c r="F1877" s="5" t="str">
        <f>VLOOKUP(E1877,Vlookups!K:M,3,FALSE)</f>
        <v>Op Exp</v>
      </c>
      <c r="G1877" s="5" t="str">
        <f t="shared" ref="G1877:G1915" si="622">MID(U1877,10,4)</f>
        <v>6411</v>
      </c>
      <c r="H1877" s="5" t="str">
        <f t="shared" ref="H1877:H1915" si="623">V1877</f>
        <v>EMPLOYEE TRAVEL</v>
      </c>
      <c r="I1877" s="5" t="str">
        <f t="shared" ref="I1877:I1915" si="624">LEFT(RIGHT(U1877,12),3)</f>
        <v>999</v>
      </c>
      <c r="J1877" s="5" t="str">
        <f>VLOOKUP(I1877,Vlookups!A:D,2,FALSE)</f>
        <v>CHARTER WIDE</v>
      </c>
      <c r="K1877" s="5" t="str">
        <f>VLOOKUP(I1877,Vlookups!A:D,3,FALSE)</f>
        <v>CHARTER WIDE</v>
      </c>
      <c r="L1877" s="5" t="str">
        <f t="shared" ref="L1877:L1915" si="625">LEFT(RIGHT(U1877,6),2)</f>
        <v>99</v>
      </c>
      <c r="M1877" s="5" t="str">
        <f t="shared" ref="M1877:M1915" si="626">RIGHT(U1877,3)</f>
        <v>850</v>
      </c>
      <c r="N1877" s="5" t="str">
        <f>VLOOKUP(M1877,Vlookups!G:I,2,FALSE)</f>
        <v>DEPUTY SUPT ACADEMICS/STU SERV</v>
      </c>
      <c r="O1877" s="5" t="str">
        <f>VLOOKUP(M1877,Vlookups!G:I,3,FALSE)</f>
        <v>DSASS</v>
      </c>
      <c r="P1877" s="6">
        <f t="shared" ref="P1877:P1915" si="627">W1877</f>
        <v>55417.21</v>
      </c>
      <c r="Q1877" s="6">
        <f t="shared" ref="Q1877:Q1915" si="628">X1877</f>
        <v>225</v>
      </c>
      <c r="R1877" s="6">
        <f t="shared" ref="R1877:R1915" si="629">Y1877</f>
        <v>109754.02</v>
      </c>
      <c r="S1877" s="6">
        <f t="shared" ref="S1877:S1915" si="630">AA1877</f>
        <v>0</v>
      </c>
      <c r="T1877" s="6">
        <f t="shared" ref="T1877:T1915" si="631">AB1877</f>
        <v>-55417.21</v>
      </c>
      <c r="U1877" t="s">
        <v>1923</v>
      </c>
      <c r="V1877" t="s">
        <v>56</v>
      </c>
      <c r="W1877" s="2">
        <v>55417.21</v>
      </c>
      <c r="X1877" s="2">
        <v>225</v>
      </c>
      <c r="Y1877" s="2">
        <v>109754.02</v>
      </c>
      <c r="Z1877" s="3">
        <v>-54561.81</v>
      </c>
      <c r="AA1877" s="2">
        <v>0</v>
      </c>
      <c r="AB1877" s="3">
        <v>-55417.21</v>
      </c>
    </row>
    <row r="1878" spans="1:28">
      <c r="A1878" s="5" t="str">
        <f t="shared" si="618"/>
        <v>420</v>
      </c>
      <c r="B1878" s="5" t="str">
        <f>VLOOKUP(A1878,Vlookups!O:P,2,FALSE)</f>
        <v>LOCAL</v>
      </c>
      <c r="C1878" s="5" t="str">
        <f t="shared" si="619"/>
        <v>E</v>
      </c>
      <c r="D1878" s="5" t="str">
        <f t="shared" si="620"/>
        <v>21</v>
      </c>
      <c r="E1878" s="5" t="str">
        <f t="shared" si="621"/>
        <v>64--</v>
      </c>
      <c r="F1878" s="5" t="str">
        <f>VLOOKUP(E1878,Vlookups!K:M,3,FALSE)</f>
        <v>Op Exp</v>
      </c>
      <c r="G1878" s="5" t="str">
        <f t="shared" si="622"/>
        <v>6411</v>
      </c>
      <c r="H1878" s="5" t="str">
        <f t="shared" si="623"/>
        <v>EMPLOYEE TRAVEL</v>
      </c>
      <c r="I1878" s="5" t="str">
        <f t="shared" si="624"/>
        <v>999</v>
      </c>
      <c r="J1878" s="5" t="str">
        <f>VLOOKUP(I1878,Vlookups!A:D,2,FALSE)</f>
        <v>CHARTER WIDE</v>
      </c>
      <c r="K1878" s="5" t="str">
        <f>VLOOKUP(I1878,Vlookups!A:D,3,FALSE)</f>
        <v>CHARTER WIDE</v>
      </c>
      <c r="L1878" s="5" t="str">
        <f t="shared" si="625"/>
        <v>99</v>
      </c>
      <c r="M1878" s="5" t="str">
        <f t="shared" si="626"/>
        <v>875</v>
      </c>
      <c r="N1878" s="5" t="str">
        <f>VLOOKUP(M1878,Vlookups!G:I,2,FALSE)</f>
        <v>STUDENT LEADERSHIP DEVELOPMENT</v>
      </c>
      <c r="O1878" s="5" t="str">
        <f>VLOOKUP(M1878,Vlookups!G:I,3,FALSE)</f>
        <v>CSL</v>
      </c>
      <c r="P1878" s="6">
        <f t="shared" si="627"/>
        <v>0</v>
      </c>
      <c r="Q1878" s="6">
        <f t="shared" si="628"/>
        <v>0</v>
      </c>
      <c r="R1878" s="6">
        <f t="shared" si="629"/>
        <v>117</v>
      </c>
      <c r="S1878" s="6">
        <f t="shared" si="630"/>
        <v>0</v>
      </c>
      <c r="T1878" s="6">
        <f t="shared" si="631"/>
        <v>0</v>
      </c>
      <c r="U1878" t="s">
        <v>1924</v>
      </c>
      <c r="V1878" t="s">
        <v>56</v>
      </c>
      <c r="W1878" s="2">
        <v>0</v>
      </c>
      <c r="X1878" s="2">
        <v>0</v>
      </c>
      <c r="Y1878" s="2">
        <v>117</v>
      </c>
      <c r="Z1878" s="3">
        <v>-117</v>
      </c>
      <c r="AA1878" s="2">
        <v>0</v>
      </c>
      <c r="AB1878" s="2">
        <v>0</v>
      </c>
    </row>
    <row r="1879" spans="1:28">
      <c r="A1879" s="5" t="str">
        <f t="shared" si="618"/>
        <v>420</v>
      </c>
      <c r="B1879" s="5" t="str">
        <f>VLOOKUP(A1879,Vlookups!O:P,2,FALSE)</f>
        <v>LOCAL</v>
      </c>
      <c r="C1879" s="5" t="str">
        <f t="shared" si="619"/>
        <v>E</v>
      </c>
      <c r="D1879" s="5" t="str">
        <f t="shared" si="620"/>
        <v>21</v>
      </c>
      <c r="E1879" s="5" t="str">
        <f t="shared" si="621"/>
        <v>64--</v>
      </c>
      <c r="F1879" s="5" t="str">
        <f>VLOOKUP(E1879,Vlookups!K:M,3,FALSE)</f>
        <v>Op Exp</v>
      </c>
      <c r="G1879" s="5" t="str">
        <f t="shared" si="622"/>
        <v>6495</v>
      </c>
      <c r="H1879" s="5" t="str">
        <f t="shared" si="623"/>
        <v>MEMBERSHIPS AND DUES</v>
      </c>
      <c r="I1879" s="5" t="str">
        <f t="shared" si="624"/>
        <v>749</v>
      </c>
      <c r="J1879" s="5" t="str">
        <f>VLOOKUP(I1879,Vlookups!A:D,2,FALSE)</f>
        <v>CHARTER HQ/WAREHOUSE</v>
      </c>
      <c r="K1879" s="5" t="str">
        <f>VLOOKUP(I1879,Vlookups!A:D,3,FALSE)</f>
        <v>CHARTER HQ/WAREHOUSE</v>
      </c>
      <c r="L1879" s="5" t="str">
        <f t="shared" si="625"/>
        <v>99</v>
      </c>
      <c r="M1879" s="5" t="str">
        <f t="shared" si="626"/>
        <v>875</v>
      </c>
      <c r="N1879" s="5" t="str">
        <f>VLOOKUP(M1879,Vlookups!G:I,2,FALSE)</f>
        <v>STUDENT LEADERSHIP DEVELOPMENT</v>
      </c>
      <c r="O1879" s="5" t="str">
        <f>VLOOKUP(M1879,Vlookups!G:I,3,FALSE)</f>
        <v>CSL</v>
      </c>
      <c r="P1879" s="6">
        <f t="shared" si="627"/>
        <v>0</v>
      </c>
      <c r="Q1879" s="6">
        <f t="shared" si="628"/>
        <v>675</v>
      </c>
      <c r="R1879" s="6">
        <f t="shared" si="629"/>
        <v>0</v>
      </c>
      <c r="S1879" s="6">
        <f t="shared" si="630"/>
        <v>0</v>
      </c>
      <c r="T1879" s="6">
        <f t="shared" si="631"/>
        <v>0</v>
      </c>
      <c r="U1879" t="s">
        <v>1925</v>
      </c>
      <c r="V1879" t="s">
        <v>560</v>
      </c>
      <c r="W1879" s="2">
        <v>0</v>
      </c>
      <c r="X1879" s="2">
        <v>675</v>
      </c>
      <c r="Y1879" s="2">
        <v>0</v>
      </c>
      <c r="Z1879" s="3">
        <v>-675</v>
      </c>
      <c r="AA1879" s="2">
        <v>0</v>
      </c>
      <c r="AB1879" s="2">
        <v>0</v>
      </c>
    </row>
    <row r="1880" spans="1:28">
      <c r="A1880" s="5" t="str">
        <f t="shared" si="618"/>
        <v>420</v>
      </c>
      <c r="B1880" s="5" t="str">
        <f>VLOOKUP(A1880,Vlookups!O:P,2,FALSE)</f>
        <v>LOCAL</v>
      </c>
      <c r="C1880" s="5" t="str">
        <f t="shared" si="619"/>
        <v>E</v>
      </c>
      <c r="D1880" s="5" t="str">
        <f t="shared" si="620"/>
        <v>21</v>
      </c>
      <c r="E1880" s="5" t="str">
        <f t="shared" si="621"/>
        <v>64--</v>
      </c>
      <c r="F1880" s="5" t="str">
        <f>VLOOKUP(E1880,Vlookups!K:M,3,FALSE)</f>
        <v>Op Exp</v>
      </c>
      <c r="G1880" s="5" t="str">
        <f t="shared" si="622"/>
        <v>6499</v>
      </c>
      <c r="H1880" s="5" t="str">
        <f t="shared" si="623"/>
        <v>MISC OP COSTS</v>
      </c>
      <c r="I1880" s="5" t="str">
        <f t="shared" si="624"/>
        <v>999</v>
      </c>
      <c r="J1880" s="5" t="str">
        <f>VLOOKUP(I1880,Vlookups!A:D,2,FALSE)</f>
        <v>CHARTER WIDE</v>
      </c>
      <c r="K1880" s="5" t="str">
        <f>VLOOKUP(I1880,Vlookups!A:D,3,FALSE)</f>
        <v>CHARTER WIDE</v>
      </c>
      <c r="L1880" s="5" t="str">
        <f t="shared" si="625"/>
        <v>23</v>
      </c>
      <c r="M1880" s="5" t="str">
        <f t="shared" si="626"/>
        <v>850</v>
      </c>
      <c r="N1880" s="5" t="str">
        <f>VLOOKUP(M1880,Vlookups!G:I,2,FALSE)</f>
        <v>DEPUTY SUPT ACADEMICS/STU SERV</v>
      </c>
      <c r="O1880" s="5" t="str">
        <f>VLOOKUP(M1880,Vlookups!G:I,3,FALSE)</f>
        <v>DSASS</v>
      </c>
      <c r="P1880" s="6">
        <f t="shared" si="627"/>
        <v>5000</v>
      </c>
      <c r="Q1880" s="6">
        <f t="shared" si="628"/>
        <v>0</v>
      </c>
      <c r="R1880" s="6">
        <f t="shared" si="629"/>
        <v>2301.77</v>
      </c>
      <c r="S1880" s="6">
        <f t="shared" si="630"/>
        <v>0</v>
      </c>
      <c r="T1880" s="6">
        <f t="shared" si="631"/>
        <v>-5000</v>
      </c>
      <c r="U1880" t="s">
        <v>1926</v>
      </c>
      <c r="V1880" t="s">
        <v>183</v>
      </c>
      <c r="W1880" s="2">
        <v>5000</v>
      </c>
      <c r="X1880" s="2">
        <v>0</v>
      </c>
      <c r="Y1880" s="2">
        <v>2301.77</v>
      </c>
      <c r="Z1880" s="2">
        <v>2698.23</v>
      </c>
      <c r="AA1880" s="2">
        <v>0</v>
      </c>
      <c r="AB1880" s="3">
        <v>-5000</v>
      </c>
    </row>
    <row r="1881" spans="1:28">
      <c r="A1881" s="5" t="str">
        <f t="shared" si="618"/>
        <v>420</v>
      </c>
      <c r="B1881" s="5" t="str">
        <f>VLOOKUP(A1881,Vlookups!O:P,2,FALSE)</f>
        <v>LOCAL</v>
      </c>
      <c r="C1881" s="5" t="str">
        <f t="shared" si="619"/>
        <v>E</v>
      </c>
      <c r="D1881" s="5" t="str">
        <f t="shared" si="620"/>
        <v>21</v>
      </c>
      <c r="E1881" s="5" t="str">
        <f t="shared" si="621"/>
        <v>64--</v>
      </c>
      <c r="F1881" s="5" t="str">
        <f>VLOOKUP(E1881,Vlookups!K:M,3,FALSE)</f>
        <v>Op Exp</v>
      </c>
      <c r="G1881" s="5" t="str">
        <f t="shared" si="622"/>
        <v>6499</v>
      </c>
      <c r="H1881" s="5" t="str">
        <f t="shared" si="623"/>
        <v>MISC OP COSTS</v>
      </c>
      <c r="I1881" s="5" t="str">
        <f t="shared" si="624"/>
        <v>999</v>
      </c>
      <c r="J1881" s="5" t="str">
        <f>VLOOKUP(I1881,Vlookups!A:D,2,FALSE)</f>
        <v>CHARTER WIDE</v>
      </c>
      <c r="K1881" s="5" t="str">
        <f>VLOOKUP(I1881,Vlookups!A:D,3,FALSE)</f>
        <v>CHARTER WIDE</v>
      </c>
      <c r="L1881" s="5" t="str">
        <f t="shared" si="625"/>
        <v>99</v>
      </c>
      <c r="M1881" s="5" t="str">
        <f t="shared" si="626"/>
        <v>850</v>
      </c>
      <c r="N1881" s="5" t="str">
        <f>VLOOKUP(M1881,Vlookups!G:I,2,FALSE)</f>
        <v>DEPUTY SUPT ACADEMICS/STU SERV</v>
      </c>
      <c r="O1881" s="5" t="str">
        <f>VLOOKUP(M1881,Vlookups!G:I,3,FALSE)</f>
        <v>DSASS</v>
      </c>
      <c r="P1881" s="6">
        <f t="shared" si="627"/>
        <v>1264.17</v>
      </c>
      <c r="Q1881" s="6">
        <f t="shared" si="628"/>
        <v>0</v>
      </c>
      <c r="R1881" s="6">
        <f t="shared" si="629"/>
        <v>1194.04</v>
      </c>
      <c r="S1881" s="6">
        <f t="shared" si="630"/>
        <v>0</v>
      </c>
      <c r="T1881" s="6">
        <f t="shared" si="631"/>
        <v>-1264.17</v>
      </c>
      <c r="U1881" t="s">
        <v>1927</v>
      </c>
      <c r="V1881" t="s">
        <v>183</v>
      </c>
      <c r="W1881" s="2">
        <v>1264.17</v>
      </c>
      <c r="X1881" s="2">
        <v>0</v>
      </c>
      <c r="Y1881" s="2">
        <v>1194.04</v>
      </c>
      <c r="Z1881" s="2">
        <v>70.13</v>
      </c>
      <c r="AA1881" s="2">
        <v>0</v>
      </c>
      <c r="AB1881" s="3">
        <v>-1264.17</v>
      </c>
    </row>
    <row r="1882" spans="1:28">
      <c r="A1882" s="5" t="str">
        <f t="shared" si="618"/>
        <v>420</v>
      </c>
      <c r="B1882" s="5" t="str">
        <f>VLOOKUP(A1882,Vlookups!O:P,2,FALSE)</f>
        <v>LOCAL</v>
      </c>
      <c r="C1882" s="5" t="str">
        <f t="shared" si="619"/>
        <v>E</v>
      </c>
      <c r="D1882" s="5" t="str">
        <f t="shared" si="620"/>
        <v>21</v>
      </c>
      <c r="E1882" s="5" t="str">
        <f t="shared" si="621"/>
        <v>64--</v>
      </c>
      <c r="F1882" s="5" t="str">
        <f>VLOOKUP(E1882,Vlookups!K:M,3,FALSE)</f>
        <v>Op Exp</v>
      </c>
      <c r="G1882" s="5" t="str">
        <f t="shared" si="622"/>
        <v>6499</v>
      </c>
      <c r="H1882" s="5" t="str">
        <f t="shared" si="623"/>
        <v>MISC OP COSTS</v>
      </c>
      <c r="I1882" s="5" t="str">
        <f t="shared" si="624"/>
        <v>999</v>
      </c>
      <c r="J1882" s="5" t="str">
        <f>VLOOKUP(I1882,Vlookups!A:D,2,FALSE)</f>
        <v>CHARTER WIDE</v>
      </c>
      <c r="K1882" s="5" t="str">
        <f>VLOOKUP(I1882,Vlookups!A:D,3,FALSE)</f>
        <v>CHARTER WIDE</v>
      </c>
      <c r="L1882" s="5" t="str">
        <f t="shared" si="625"/>
        <v>99</v>
      </c>
      <c r="M1882" s="5" t="str">
        <f t="shared" si="626"/>
        <v>875</v>
      </c>
      <c r="N1882" s="5" t="str">
        <f>VLOOKUP(M1882,Vlookups!G:I,2,FALSE)</f>
        <v>STUDENT LEADERSHIP DEVELOPMENT</v>
      </c>
      <c r="O1882" s="5" t="str">
        <f>VLOOKUP(M1882,Vlookups!G:I,3,FALSE)</f>
        <v>CSL</v>
      </c>
      <c r="P1882" s="6">
        <f t="shared" si="627"/>
        <v>0</v>
      </c>
      <c r="Q1882" s="6">
        <f t="shared" si="628"/>
        <v>0</v>
      </c>
      <c r="R1882" s="6">
        <f t="shared" si="629"/>
        <v>64028.05</v>
      </c>
      <c r="S1882" s="6">
        <f t="shared" si="630"/>
        <v>5000</v>
      </c>
      <c r="T1882" s="6">
        <f t="shared" si="631"/>
        <v>5000</v>
      </c>
      <c r="U1882" t="s">
        <v>1928</v>
      </c>
      <c r="V1882" t="s">
        <v>183</v>
      </c>
      <c r="W1882" s="2">
        <v>0</v>
      </c>
      <c r="X1882" s="2">
        <v>0</v>
      </c>
      <c r="Y1882" s="2">
        <v>64028.05</v>
      </c>
      <c r="Z1882" s="3">
        <v>-64028.05</v>
      </c>
      <c r="AA1882" s="2">
        <v>5000</v>
      </c>
      <c r="AB1882" s="2">
        <v>5000</v>
      </c>
    </row>
    <row r="1883" spans="1:28">
      <c r="A1883" s="5" t="str">
        <f t="shared" ref="A1883:A1914" si="632">LEFT(U1883,3)</f>
        <v>420</v>
      </c>
      <c r="B1883" s="5" t="str">
        <f>VLOOKUP(A1883,Vlookups!O:P,2,FALSE)</f>
        <v>LOCAL</v>
      </c>
      <c r="C1883" s="5" t="str">
        <f t="shared" ref="C1883:C1914" si="633">RIGHT(LEFT(U1883,5),1)</f>
        <v>E</v>
      </c>
      <c r="D1883" s="5" t="str">
        <f t="shared" ref="D1883:D1914" si="634">RIGHT(LEFT(U1883,8),2)</f>
        <v>23</v>
      </c>
      <c r="E1883" s="5" t="str">
        <f t="shared" ref="E1883:E1914" si="635">CONCATENATE(LEFT(G1883,2),"--")</f>
        <v>62--</v>
      </c>
      <c r="F1883" s="5" t="str">
        <f>VLOOKUP(E1883,Vlookups!K:M,3,FALSE)</f>
        <v>Op Exp</v>
      </c>
      <c r="G1883" s="5" t="str">
        <f t="shared" si="622"/>
        <v>6291</v>
      </c>
      <c r="H1883" s="5" t="str">
        <f t="shared" si="623"/>
        <v>CONSULTING SERVICES</v>
      </c>
      <c r="I1883" s="5" t="str">
        <f t="shared" si="624"/>
        <v>749</v>
      </c>
      <c r="J1883" s="5" t="str">
        <f>VLOOKUP(I1883,Vlookups!A:D,2,FALSE)</f>
        <v>CHARTER HQ/WAREHOUSE</v>
      </c>
      <c r="K1883" s="5" t="str">
        <f>VLOOKUP(I1883,Vlookups!A:D,3,FALSE)</f>
        <v>CHARTER HQ/WAREHOUSE</v>
      </c>
      <c r="L1883" s="5" t="str">
        <f t="shared" si="625"/>
        <v>99</v>
      </c>
      <c r="M1883" s="5" t="str">
        <f t="shared" si="626"/>
        <v>705</v>
      </c>
      <c r="N1883" s="5" t="str">
        <f>VLOOKUP(M1883,Vlookups!G:I,2,FALSE)</f>
        <v>DEPUTY SUPERINTENDENT OF SL</v>
      </c>
      <c r="O1883" s="5" t="str">
        <f>VLOOKUP(M1883,Vlookups!G:I,3,FALSE)</f>
        <v>DSSL</v>
      </c>
      <c r="P1883" s="6">
        <f t="shared" si="627"/>
        <v>25000</v>
      </c>
      <c r="Q1883" s="6">
        <f t="shared" si="628"/>
        <v>7920</v>
      </c>
      <c r="R1883" s="6">
        <f t="shared" si="629"/>
        <v>13860</v>
      </c>
      <c r="S1883" s="6">
        <f t="shared" si="630"/>
        <v>21780</v>
      </c>
      <c r="T1883" s="6">
        <f t="shared" si="631"/>
        <v>-3220</v>
      </c>
      <c r="U1883" t="s">
        <v>1929</v>
      </c>
      <c r="V1883" t="s">
        <v>1930</v>
      </c>
      <c r="W1883" s="2">
        <v>25000</v>
      </c>
      <c r="X1883" s="2">
        <v>7920</v>
      </c>
      <c r="Y1883" s="2">
        <v>13860</v>
      </c>
      <c r="Z1883" s="2">
        <v>3220</v>
      </c>
      <c r="AA1883" s="2">
        <v>21780</v>
      </c>
      <c r="AB1883" s="3">
        <v>-3220</v>
      </c>
    </row>
    <row r="1884" spans="1:28">
      <c r="A1884" s="5" t="str">
        <f t="shared" si="632"/>
        <v>420</v>
      </c>
      <c r="B1884" s="5" t="str">
        <f>VLOOKUP(A1884,Vlookups!O:P,2,FALSE)</f>
        <v>LOCAL</v>
      </c>
      <c r="C1884" s="5" t="str">
        <f t="shared" si="633"/>
        <v>E</v>
      </c>
      <c r="D1884" s="5" t="str">
        <f t="shared" si="634"/>
        <v>23</v>
      </c>
      <c r="E1884" s="5" t="str">
        <f t="shared" si="635"/>
        <v>62--</v>
      </c>
      <c r="F1884" s="5" t="str">
        <f>VLOOKUP(E1884,Vlookups!K:M,3,FALSE)</f>
        <v>Op Exp</v>
      </c>
      <c r="G1884" s="5" t="str">
        <f t="shared" si="622"/>
        <v>6299</v>
      </c>
      <c r="H1884" s="5" t="str">
        <f t="shared" si="623"/>
        <v>MISC. CONTRACTED SERVICE</v>
      </c>
      <c r="I1884" s="5" t="str">
        <f t="shared" si="624"/>
        <v>747</v>
      </c>
      <c r="J1884" s="5" t="str">
        <f>VLOOKUP(I1884,Vlookups!A:D,2,FALSE)</f>
        <v>AREA OFFICE TARRANT</v>
      </c>
      <c r="K1884" s="5" t="str">
        <f>VLOOKUP(I1884,Vlookups!A:D,3,FALSE)</f>
        <v>AREA OFFICE TARRANT</v>
      </c>
      <c r="L1884" s="5" t="str">
        <f t="shared" si="625"/>
        <v>99</v>
      </c>
      <c r="M1884" s="5" t="str">
        <f t="shared" si="626"/>
        <v>705</v>
      </c>
      <c r="N1884" s="5" t="str">
        <f>VLOOKUP(M1884,Vlookups!G:I,2,FALSE)</f>
        <v>DEPUTY SUPERINTENDENT OF SL</v>
      </c>
      <c r="O1884" s="5" t="str">
        <f>VLOOKUP(M1884,Vlookups!G:I,3,FALSE)</f>
        <v>DSSL</v>
      </c>
      <c r="P1884" s="6">
        <f t="shared" si="627"/>
        <v>0</v>
      </c>
      <c r="Q1884" s="6">
        <f t="shared" si="628"/>
        <v>0</v>
      </c>
      <c r="R1884" s="6">
        <f t="shared" si="629"/>
        <v>700</v>
      </c>
      <c r="S1884" s="6">
        <f t="shared" si="630"/>
        <v>0</v>
      </c>
      <c r="T1884" s="6">
        <f t="shared" si="631"/>
        <v>0</v>
      </c>
      <c r="U1884" t="s">
        <v>1931</v>
      </c>
      <c r="V1884" t="s">
        <v>49</v>
      </c>
      <c r="W1884" s="2">
        <v>0</v>
      </c>
      <c r="X1884" s="2">
        <v>0</v>
      </c>
      <c r="Y1884" s="2">
        <v>700</v>
      </c>
      <c r="Z1884" s="3">
        <v>-700</v>
      </c>
      <c r="AA1884" s="2">
        <v>0</v>
      </c>
      <c r="AB1884" s="2">
        <v>0</v>
      </c>
    </row>
    <row r="1885" spans="1:28">
      <c r="A1885" s="5" t="str">
        <f t="shared" si="632"/>
        <v>420</v>
      </c>
      <c r="B1885" s="5" t="str">
        <f>VLOOKUP(A1885,Vlookups!O:P,2,FALSE)</f>
        <v>LOCAL</v>
      </c>
      <c r="C1885" s="5" t="str">
        <f t="shared" si="633"/>
        <v>E</v>
      </c>
      <c r="D1885" s="5" t="str">
        <f t="shared" si="634"/>
        <v>23</v>
      </c>
      <c r="E1885" s="5" t="str">
        <f t="shared" si="635"/>
        <v>63--</v>
      </c>
      <c r="F1885" s="5" t="str">
        <f>VLOOKUP(E1885,Vlookups!K:M,3,FALSE)</f>
        <v>Op Exp</v>
      </c>
      <c r="G1885" s="5" t="str">
        <f t="shared" si="622"/>
        <v>6399</v>
      </c>
      <c r="H1885" s="5" t="str">
        <f t="shared" si="623"/>
        <v>GENERAL SUPPLIES</v>
      </c>
      <c r="I1885" s="5" t="str">
        <f t="shared" si="624"/>
        <v>001</v>
      </c>
      <c r="J1885" s="5" t="str">
        <f>VLOOKUP(I1885,Vlookups!A:D,2,FALSE)</f>
        <v>GARLAND ELEMENTARY SCHOOL</v>
      </c>
      <c r="K1885" s="5" t="str">
        <f>VLOOKUP(I1885,Vlookups!A:D,3,FALSE)</f>
        <v>GARLAND K8</v>
      </c>
      <c r="L1885" s="5" t="str">
        <f t="shared" si="625"/>
        <v>99</v>
      </c>
      <c r="M1885" s="5" t="str">
        <f t="shared" si="626"/>
        <v>751</v>
      </c>
      <c r="N1885" s="5" t="str">
        <f>VLOOKUP(M1885,Vlookups!G:I,2,FALSE)</f>
        <v>UNIDENTIFIED BUDGET OWNER/HOLD</v>
      </c>
      <c r="O1885" s="5" t="str">
        <f>VLOOKUP(M1885,Vlookups!G:I,3,FALSE)</f>
        <v>UNIDENTIFIED</v>
      </c>
      <c r="P1885" s="6">
        <f t="shared" si="627"/>
        <v>0</v>
      </c>
      <c r="Q1885" s="6">
        <f t="shared" si="628"/>
        <v>0</v>
      </c>
      <c r="R1885" s="6">
        <f t="shared" si="629"/>
        <v>432.96</v>
      </c>
      <c r="S1885" s="6">
        <f t="shared" si="630"/>
        <v>0</v>
      </c>
      <c r="T1885" s="6">
        <f t="shared" si="631"/>
        <v>0</v>
      </c>
      <c r="U1885" t="s">
        <v>1932</v>
      </c>
      <c r="V1885" t="s">
        <v>54</v>
      </c>
      <c r="W1885" s="2">
        <v>0</v>
      </c>
      <c r="X1885" s="2">
        <v>0</v>
      </c>
      <c r="Y1885" s="2">
        <v>432.96</v>
      </c>
      <c r="Z1885" s="3">
        <v>-432.96</v>
      </c>
      <c r="AA1885" s="2">
        <v>0</v>
      </c>
      <c r="AB1885" s="2">
        <v>0</v>
      </c>
    </row>
    <row r="1886" spans="1:28">
      <c r="A1886" s="5" t="str">
        <f t="shared" si="632"/>
        <v>420</v>
      </c>
      <c r="B1886" s="5" t="str">
        <f>VLOOKUP(A1886,Vlookups!O:P,2,FALSE)</f>
        <v>LOCAL</v>
      </c>
      <c r="C1886" s="5" t="str">
        <f t="shared" si="633"/>
        <v>E</v>
      </c>
      <c r="D1886" s="5" t="str">
        <f t="shared" si="634"/>
        <v>23</v>
      </c>
      <c r="E1886" s="5" t="str">
        <f t="shared" si="635"/>
        <v>63--</v>
      </c>
      <c r="F1886" s="5" t="str">
        <f>VLOOKUP(E1886,Vlookups!K:M,3,FALSE)</f>
        <v>Op Exp</v>
      </c>
      <c r="G1886" s="5" t="str">
        <f t="shared" si="622"/>
        <v>6399</v>
      </c>
      <c r="H1886" s="5" t="str">
        <f t="shared" si="623"/>
        <v>GENERAL SUPPLIES</v>
      </c>
      <c r="I1886" s="5" t="str">
        <f t="shared" si="624"/>
        <v>004</v>
      </c>
      <c r="J1886" s="5" t="str">
        <f>VLOOKUP(I1886,Vlookups!A:D,2,FALSE)</f>
        <v>ARLINGTON ELEMENTARY SCHOOL</v>
      </c>
      <c r="K1886" s="5" t="str">
        <f>VLOOKUP(I1886,Vlookups!A:D,3,FALSE)</f>
        <v>ARLINGTON K8</v>
      </c>
      <c r="L1886" s="5" t="str">
        <f t="shared" si="625"/>
        <v>99</v>
      </c>
      <c r="M1886" s="5" t="str">
        <f t="shared" si="626"/>
        <v>751</v>
      </c>
      <c r="N1886" s="5" t="str">
        <f>VLOOKUP(M1886,Vlookups!G:I,2,FALSE)</f>
        <v>UNIDENTIFIED BUDGET OWNER/HOLD</v>
      </c>
      <c r="O1886" s="5" t="str">
        <f>VLOOKUP(M1886,Vlookups!G:I,3,FALSE)</f>
        <v>UNIDENTIFIED</v>
      </c>
      <c r="P1886" s="6">
        <f t="shared" si="627"/>
        <v>0</v>
      </c>
      <c r="Q1886" s="6">
        <f t="shared" si="628"/>
        <v>268</v>
      </c>
      <c r="R1886" s="6">
        <f t="shared" si="629"/>
        <v>356</v>
      </c>
      <c r="S1886" s="6">
        <f t="shared" si="630"/>
        <v>0</v>
      </c>
      <c r="T1886" s="6">
        <f t="shared" si="631"/>
        <v>0</v>
      </c>
      <c r="U1886" t="s">
        <v>1933</v>
      </c>
      <c r="V1886" t="s">
        <v>54</v>
      </c>
      <c r="W1886" s="2">
        <v>0</v>
      </c>
      <c r="X1886" s="2">
        <v>268</v>
      </c>
      <c r="Y1886" s="2">
        <v>356</v>
      </c>
      <c r="Z1886" s="3">
        <v>-624</v>
      </c>
      <c r="AA1886" s="2">
        <v>0</v>
      </c>
      <c r="AB1886" s="2">
        <v>0</v>
      </c>
    </row>
    <row r="1887" spans="1:28">
      <c r="A1887" s="5" t="str">
        <f t="shared" si="632"/>
        <v>420</v>
      </c>
      <c r="B1887" s="5" t="str">
        <f>VLOOKUP(A1887,Vlookups!O:P,2,FALSE)</f>
        <v>LOCAL</v>
      </c>
      <c r="C1887" s="5" t="str">
        <f t="shared" si="633"/>
        <v>E</v>
      </c>
      <c r="D1887" s="5" t="str">
        <f t="shared" si="634"/>
        <v>23</v>
      </c>
      <c r="E1887" s="5" t="str">
        <f t="shared" si="635"/>
        <v>63--</v>
      </c>
      <c r="F1887" s="5" t="str">
        <f>VLOOKUP(E1887,Vlookups!K:M,3,FALSE)</f>
        <v>Op Exp</v>
      </c>
      <c r="G1887" s="5" t="str">
        <f t="shared" si="622"/>
        <v>6399</v>
      </c>
      <c r="H1887" s="5" t="str">
        <f t="shared" si="623"/>
        <v>GENERAL SUPPLIES</v>
      </c>
      <c r="I1887" s="5" t="str">
        <f t="shared" si="624"/>
        <v>005</v>
      </c>
      <c r="J1887" s="5" t="str">
        <f>VLOOKUP(I1887,Vlookups!A:D,2,FALSE)</f>
        <v>ARLINGTON MIDDLE SCHOOL</v>
      </c>
      <c r="K1887" s="5" t="str">
        <f>VLOOKUP(I1887,Vlookups!A:D,3,FALSE)</f>
        <v>ARLINGTON K8</v>
      </c>
      <c r="L1887" s="5" t="str">
        <f t="shared" si="625"/>
        <v>99</v>
      </c>
      <c r="M1887" s="5" t="str">
        <f t="shared" si="626"/>
        <v>751</v>
      </c>
      <c r="N1887" s="5" t="str">
        <f>VLOOKUP(M1887,Vlookups!G:I,2,FALSE)</f>
        <v>UNIDENTIFIED BUDGET OWNER/HOLD</v>
      </c>
      <c r="O1887" s="5" t="str">
        <f>VLOOKUP(M1887,Vlookups!G:I,3,FALSE)</f>
        <v>UNIDENTIFIED</v>
      </c>
      <c r="P1887" s="6">
        <f t="shared" si="627"/>
        <v>0</v>
      </c>
      <c r="Q1887" s="6">
        <f t="shared" si="628"/>
        <v>132</v>
      </c>
      <c r="R1887" s="6">
        <f t="shared" si="629"/>
        <v>0</v>
      </c>
      <c r="S1887" s="6">
        <f t="shared" si="630"/>
        <v>0</v>
      </c>
      <c r="T1887" s="6">
        <f t="shared" si="631"/>
        <v>0</v>
      </c>
      <c r="U1887" t="s">
        <v>1934</v>
      </c>
      <c r="V1887" t="s">
        <v>54</v>
      </c>
      <c r="W1887" s="2">
        <v>0</v>
      </c>
      <c r="X1887" s="2">
        <v>132</v>
      </c>
      <c r="Y1887" s="2">
        <v>0</v>
      </c>
      <c r="Z1887" s="3">
        <v>-132</v>
      </c>
      <c r="AA1887" s="2">
        <v>0</v>
      </c>
      <c r="AB1887" s="2">
        <v>0</v>
      </c>
    </row>
    <row r="1888" spans="1:28">
      <c r="A1888" s="5" t="str">
        <f t="shared" si="632"/>
        <v>420</v>
      </c>
      <c r="B1888" s="5" t="str">
        <f>VLOOKUP(A1888,Vlookups!O:P,2,FALSE)</f>
        <v>LOCAL</v>
      </c>
      <c r="C1888" s="5" t="str">
        <f t="shared" si="633"/>
        <v>E</v>
      </c>
      <c r="D1888" s="5" t="str">
        <f t="shared" si="634"/>
        <v>23</v>
      </c>
      <c r="E1888" s="5" t="str">
        <f t="shared" si="635"/>
        <v>63--</v>
      </c>
      <c r="F1888" s="5" t="str">
        <f>VLOOKUP(E1888,Vlookups!K:M,3,FALSE)</f>
        <v>Op Exp</v>
      </c>
      <c r="G1888" s="5" t="str">
        <f t="shared" si="622"/>
        <v>6399</v>
      </c>
      <c r="H1888" s="5" t="str">
        <f t="shared" si="623"/>
        <v>GENERAL SUPPLIES</v>
      </c>
      <c r="I1888" s="5" t="str">
        <f t="shared" si="624"/>
        <v>006</v>
      </c>
      <c r="J1888" s="5" t="str">
        <f>VLOOKUP(I1888,Vlookups!A:D,2,FALSE)</f>
        <v>ARLINGTON HIGH SCHOOL</v>
      </c>
      <c r="K1888" s="5" t="str">
        <f>VLOOKUP(I1888,Vlookups!A:D,3,FALSE)</f>
        <v>ARLINGTON HS</v>
      </c>
      <c r="L1888" s="5" t="str">
        <f t="shared" si="625"/>
        <v>99</v>
      </c>
      <c r="M1888" s="5" t="str">
        <f t="shared" si="626"/>
        <v>751</v>
      </c>
      <c r="N1888" s="5" t="str">
        <f>VLOOKUP(M1888,Vlookups!G:I,2,FALSE)</f>
        <v>UNIDENTIFIED BUDGET OWNER/HOLD</v>
      </c>
      <c r="O1888" s="5" t="str">
        <f>VLOOKUP(M1888,Vlookups!G:I,3,FALSE)</f>
        <v>UNIDENTIFIED</v>
      </c>
      <c r="P1888" s="6">
        <f t="shared" si="627"/>
        <v>0</v>
      </c>
      <c r="Q1888" s="6">
        <f t="shared" si="628"/>
        <v>0</v>
      </c>
      <c r="R1888" s="6">
        <f t="shared" si="629"/>
        <v>269.97000000000003</v>
      </c>
      <c r="S1888" s="6">
        <f t="shared" si="630"/>
        <v>0</v>
      </c>
      <c r="T1888" s="6">
        <f t="shared" si="631"/>
        <v>0</v>
      </c>
      <c r="U1888" t="s">
        <v>1935</v>
      </c>
      <c r="V1888" t="s">
        <v>54</v>
      </c>
      <c r="W1888" s="2">
        <v>0</v>
      </c>
      <c r="X1888" s="2">
        <v>0</v>
      </c>
      <c r="Y1888" s="2">
        <v>269.97000000000003</v>
      </c>
      <c r="Z1888" s="3">
        <v>-269.97000000000003</v>
      </c>
      <c r="AA1888" s="2">
        <v>0</v>
      </c>
      <c r="AB1888" s="2">
        <v>0</v>
      </c>
    </row>
    <row r="1889" spans="1:28">
      <c r="A1889" s="5" t="str">
        <f t="shared" si="632"/>
        <v>420</v>
      </c>
      <c r="B1889" s="5" t="str">
        <f>VLOOKUP(A1889,Vlookups!O:P,2,FALSE)</f>
        <v>LOCAL</v>
      </c>
      <c r="C1889" s="5" t="str">
        <f t="shared" si="633"/>
        <v>E</v>
      </c>
      <c r="D1889" s="5" t="str">
        <f t="shared" si="634"/>
        <v>23</v>
      </c>
      <c r="E1889" s="5" t="str">
        <f t="shared" si="635"/>
        <v>63--</v>
      </c>
      <c r="F1889" s="5" t="str">
        <f>VLOOKUP(E1889,Vlookups!K:M,3,FALSE)</f>
        <v>Op Exp</v>
      </c>
      <c r="G1889" s="5" t="str">
        <f t="shared" si="622"/>
        <v>6399</v>
      </c>
      <c r="H1889" s="5" t="str">
        <f t="shared" si="623"/>
        <v>GENERAL SUPPLIES</v>
      </c>
      <c r="I1889" s="5" t="str">
        <f t="shared" si="624"/>
        <v>007</v>
      </c>
      <c r="J1889" s="5" t="str">
        <f>VLOOKUP(I1889,Vlookups!A:D,2,FALSE)</f>
        <v>KELLER ELEMENTARY SCHOOL</v>
      </c>
      <c r="K1889" s="5" t="str">
        <f>VLOOKUP(I1889,Vlookups!A:D,3,FALSE)</f>
        <v>KELLER K8</v>
      </c>
      <c r="L1889" s="5" t="str">
        <f t="shared" si="625"/>
        <v>99</v>
      </c>
      <c r="M1889" s="5" t="str">
        <f t="shared" si="626"/>
        <v>751</v>
      </c>
      <c r="N1889" s="5" t="str">
        <f>VLOOKUP(M1889,Vlookups!G:I,2,FALSE)</f>
        <v>UNIDENTIFIED BUDGET OWNER/HOLD</v>
      </c>
      <c r="O1889" s="5" t="str">
        <f>VLOOKUP(M1889,Vlookups!G:I,3,FALSE)</f>
        <v>UNIDENTIFIED</v>
      </c>
      <c r="P1889" s="6">
        <f t="shared" si="627"/>
        <v>0</v>
      </c>
      <c r="Q1889" s="6">
        <f t="shared" si="628"/>
        <v>0</v>
      </c>
      <c r="R1889" s="6">
        <f t="shared" si="629"/>
        <v>359.96</v>
      </c>
      <c r="S1889" s="6">
        <f t="shared" si="630"/>
        <v>0</v>
      </c>
      <c r="T1889" s="6">
        <f t="shared" si="631"/>
        <v>0</v>
      </c>
      <c r="U1889" t="s">
        <v>1936</v>
      </c>
      <c r="V1889" t="s">
        <v>54</v>
      </c>
      <c r="W1889" s="2">
        <v>0</v>
      </c>
      <c r="X1889" s="2">
        <v>0</v>
      </c>
      <c r="Y1889" s="2">
        <v>359.96</v>
      </c>
      <c r="Z1889" s="3">
        <v>-359.96</v>
      </c>
      <c r="AA1889" s="2">
        <v>0</v>
      </c>
      <c r="AB1889" s="2">
        <v>0</v>
      </c>
    </row>
    <row r="1890" spans="1:28">
      <c r="A1890" s="5" t="str">
        <f t="shared" si="632"/>
        <v>420</v>
      </c>
      <c r="B1890" s="5" t="str">
        <f>VLOOKUP(A1890,Vlookups!O:P,2,FALSE)</f>
        <v>LOCAL</v>
      </c>
      <c r="C1890" s="5" t="str">
        <f t="shared" si="633"/>
        <v>E</v>
      </c>
      <c r="D1890" s="5" t="str">
        <f t="shared" si="634"/>
        <v>23</v>
      </c>
      <c r="E1890" s="5" t="str">
        <f t="shared" si="635"/>
        <v>63--</v>
      </c>
      <c r="F1890" s="5" t="str">
        <f>VLOOKUP(E1890,Vlookups!K:M,3,FALSE)</f>
        <v>Op Exp</v>
      </c>
      <c r="G1890" s="5" t="str">
        <f t="shared" si="622"/>
        <v>6399</v>
      </c>
      <c r="H1890" s="5" t="str">
        <f t="shared" si="623"/>
        <v>GENERAL SUPPLIES</v>
      </c>
      <c r="I1890" s="5" t="str">
        <f t="shared" si="624"/>
        <v>010</v>
      </c>
      <c r="J1890" s="5" t="str">
        <f>VLOOKUP(I1890,Vlookups!A:D,2,FALSE)</f>
        <v>GRAND PRAIRIE ELEMENTARY SCHOO</v>
      </c>
      <c r="K1890" s="5" t="str">
        <f>VLOOKUP(I1890,Vlookups!A:D,3,FALSE)</f>
        <v>GRAND PR K8</v>
      </c>
      <c r="L1890" s="5" t="str">
        <f t="shared" si="625"/>
        <v>99</v>
      </c>
      <c r="M1890" s="5" t="str">
        <f t="shared" si="626"/>
        <v>751</v>
      </c>
      <c r="N1890" s="5" t="str">
        <f>VLOOKUP(M1890,Vlookups!G:I,2,FALSE)</f>
        <v>UNIDENTIFIED BUDGET OWNER/HOLD</v>
      </c>
      <c r="O1890" s="5" t="str">
        <f>VLOOKUP(M1890,Vlookups!G:I,3,FALSE)</f>
        <v>UNIDENTIFIED</v>
      </c>
      <c r="P1890" s="6">
        <f t="shared" si="627"/>
        <v>0</v>
      </c>
      <c r="Q1890" s="6">
        <f t="shared" si="628"/>
        <v>0</v>
      </c>
      <c r="R1890" s="6">
        <f t="shared" si="629"/>
        <v>199.96</v>
      </c>
      <c r="S1890" s="6">
        <f t="shared" si="630"/>
        <v>0</v>
      </c>
      <c r="T1890" s="6">
        <f t="shared" si="631"/>
        <v>0</v>
      </c>
      <c r="U1890" t="s">
        <v>1937</v>
      </c>
      <c r="V1890" t="s">
        <v>54</v>
      </c>
      <c r="W1890" s="2">
        <v>0</v>
      </c>
      <c r="X1890" s="2">
        <v>0</v>
      </c>
      <c r="Y1890" s="2">
        <v>199.96</v>
      </c>
      <c r="Z1890" s="3">
        <v>-199.96</v>
      </c>
      <c r="AA1890" s="2">
        <v>0</v>
      </c>
      <c r="AB1890" s="2">
        <v>0</v>
      </c>
    </row>
    <row r="1891" spans="1:28">
      <c r="A1891" s="5" t="str">
        <f t="shared" si="632"/>
        <v>420</v>
      </c>
      <c r="B1891" s="5" t="str">
        <f>VLOOKUP(A1891,Vlookups!O:P,2,FALSE)</f>
        <v>LOCAL</v>
      </c>
      <c r="C1891" s="5" t="str">
        <f t="shared" si="633"/>
        <v>E</v>
      </c>
      <c r="D1891" s="5" t="str">
        <f t="shared" si="634"/>
        <v>23</v>
      </c>
      <c r="E1891" s="5" t="str">
        <f t="shared" si="635"/>
        <v>63--</v>
      </c>
      <c r="F1891" s="5" t="str">
        <f>VLOOKUP(E1891,Vlookups!K:M,3,FALSE)</f>
        <v>Op Exp</v>
      </c>
      <c r="G1891" s="5" t="str">
        <f t="shared" si="622"/>
        <v>6399</v>
      </c>
      <c r="H1891" s="5" t="str">
        <f t="shared" si="623"/>
        <v>GENERAL SUPPLIES</v>
      </c>
      <c r="I1891" s="5" t="str">
        <f t="shared" si="624"/>
        <v>012</v>
      </c>
      <c r="J1891" s="5" t="str">
        <f>VLOOKUP(I1891,Vlookups!A:D,2,FALSE)</f>
        <v>NORTH RICHLAND HILLS ELEMENTAR</v>
      </c>
      <c r="K1891" s="5" t="str">
        <f>VLOOKUP(I1891,Vlookups!A:D,3,FALSE)</f>
        <v>NORTH RICHLAND HILLS K8</v>
      </c>
      <c r="L1891" s="5" t="str">
        <f t="shared" si="625"/>
        <v>99</v>
      </c>
      <c r="M1891" s="5" t="str">
        <f t="shared" si="626"/>
        <v>751</v>
      </c>
      <c r="N1891" s="5" t="str">
        <f>VLOOKUP(M1891,Vlookups!G:I,2,FALSE)</f>
        <v>UNIDENTIFIED BUDGET OWNER/HOLD</v>
      </c>
      <c r="O1891" s="5" t="str">
        <f>VLOOKUP(M1891,Vlookups!G:I,3,FALSE)</f>
        <v>UNIDENTIFIED</v>
      </c>
      <c r="P1891" s="6">
        <f t="shared" si="627"/>
        <v>0</v>
      </c>
      <c r="Q1891" s="6">
        <f t="shared" si="628"/>
        <v>0</v>
      </c>
      <c r="R1891" s="6">
        <f t="shared" si="629"/>
        <v>385.37</v>
      </c>
      <c r="S1891" s="6">
        <f t="shared" si="630"/>
        <v>0</v>
      </c>
      <c r="T1891" s="6">
        <f t="shared" si="631"/>
        <v>0</v>
      </c>
      <c r="U1891" t="s">
        <v>1938</v>
      </c>
      <c r="V1891" t="s">
        <v>54</v>
      </c>
      <c r="W1891" s="2">
        <v>0</v>
      </c>
      <c r="X1891" s="2">
        <v>0</v>
      </c>
      <c r="Y1891" s="2">
        <v>385.37</v>
      </c>
      <c r="Z1891" s="3">
        <v>-385.37</v>
      </c>
      <c r="AA1891" s="2">
        <v>0</v>
      </c>
      <c r="AB1891" s="2">
        <v>0</v>
      </c>
    </row>
    <row r="1892" spans="1:28">
      <c r="A1892" s="5" t="str">
        <f t="shared" si="632"/>
        <v>420</v>
      </c>
      <c r="B1892" s="5" t="str">
        <f>VLOOKUP(A1892,Vlookups!O:P,2,FALSE)</f>
        <v>LOCAL</v>
      </c>
      <c r="C1892" s="5" t="str">
        <f t="shared" si="633"/>
        <v>E</v>
      </c>
      <c r="D1892" s="5" t="str">
        <f t="shared" si="634"/>
        <v>23</v>
      </c>
      <c r="E1892" s="5" t="str">
        <f t="shared" si="635"/>
        <v>63--</v>
      </c>
      <c r="F1892" s="5" t="str">
        <f>VLOOKUP(E1892,Vlookups!K:M,3,FALSE)</f>
        <v>Op Exp</v>
      </c>
      <c r="G1892" s="5" t="str">
        <f t="shared" si="622"/>
        <v>6399</v>
      </c>
      <c r="H1892" s="5" t="str">
        <f t="shared" si="623"/>
        <v>GENERAL SUPPLIES</v>
      </c>
      <c r="I1892" s="5" t="str">
        <f t="shared" si="624"/>
        <v>014</v>
      </c>
      <c r="J1892" s="5" t="str">
        <f>VLOOKUP(I1892,Vlookups!A:D,2,FALSE)</f>
        <v>KATY ELEMENTARY SCHOOL</v>
      </c>
      <c r="K1892" s="5" t="str">
        <f>VLOOKUP(I1892,Vlookups!A:D,3,FALSE)</f>
        <v>KATY K8</v>
      </c>
      <c r="L1892" s="5" t="str">
        <f t="shared" si="625"/>
        <v>99</v>
      </c>
      <c r="M1892" s="5" t="str">
        <f t="shared" si="626"/>
        <v>751</v>
      </c>
      <c r="N1892" s="5" t="str">
        <f>VLOOKUP(M1892,Vlookups!G:I,2,FALSE)</f>
        <v>UNIDENTIFIED BUDGET OWNER/HOLD</v>
      </c>
      <c r="O1892" s="5" t="str">
        <f>VLOOKUP(M1892,Vlookups!G:I,3,FALSE)</f>
        <v>UNIDENTIFIED</v>
      </c>
      <c r="P1892" s="6">
        <f t="shared" si="627"/>
        <v>0</v>
      </c>
      <c r="Q1892" s="6">
        <f t="shared" si="628"/>
        <v>0</v>
      </c>
      <c r="R1892" s="6">
        <f t="shared" si="629"/>
        <v>356</v>
      </c>
      <c r="S1892" s="6">
        <f t="shared" si="630"/>
        <v>0</v>
      </c>
      <c r="T1892" s="6">
        <f t="shared" si="631"/>
        <v>0</v>
      </c>
      <c r="U1892" t="s">
        <v>1939</v>
      </c>
      <c r="V1892" t="s">
        <v>54</v>
      </c>
      <c r="W1892" s="2">
        <v>0</v>
      </c>
      <c r="X1892" s="2">
        <v>0</v>
      </c>
      <c r="Y1892" s="2">
        <v>356</v>
      </c>
      <c r="Z1892" s="3">
        <v>-356</v>
      </c>
      <c r="AA1892" s="2">
        <v>0</v>
      </c>
      <c r="AB1892" s="2">
        <v>0</v>
      </c>
    </row>
    <row r="1893" spans="1:28">
      <c r="A1893" s="5" t="str">
        <f t="shared" si="632"/>
        <v>420</v>
      </c>
      <c r="B1893" s="5" t="str">
        <f>VLOOKUP(A1893,Vlookups!O:P,2,FALSE)</f>
        <v>LOCAL</v>
      </c>
      <c r="C1893" s="5" t="str">
        <f t="shared" si="633"/>
        <v>E</v>
      </c>
      <c r="D1893" s="5" t="str">
        <f t="shared" si="634"/>
        <v>23</v>
      </c>
      <c r="E1893" s="5" t="str">
        <f t="shared" si="635"/>
        <v>63--</v>
      </c>
      <c r="F1893" s="5" t="str">
        <f>VLOOKUP(E1893,Vlookups!K:M,3,FALSE)</f>
        <v>Op Exp</v>
      </c>
      <c r="G1893" s="5" t="str">
        <f t="shared" si="622"/>
        <v>6399</v>
      </c>
      <c r="H1893" s="5" t="str">
        <f t="shared" si="623"/>
        <v>GENERAL SUPPLIES</v>
      </c>
      <c r="I1893" s="5" t="str">
        <f t="shared" si="624"/>
        <v>016</v>
      </c>
      <c r="J1893" s="5" t="str">
        <f>VLOOKUP(I1893,Vlookups!A:D,2,FALSE)</f>
        <v>WESTPARK ELEMENTARY SCHOOL</v>
      </c>
      <c r="K1893" s="5" t="str">
        <f>VLOOKUP(I1893,Vlookups!A:D,3,FALSE)</f>
        <v>WESTPARK K8</v>
      </c>
      <c r="L1893" s="5" t="str">
        <f t="shared" si="625"/>
        <v>99</v>
      </c>
      <c r="M1893" s="5" t="str">
        <f t="shared" si="626"/>
        <v>751</v>
      </c>
      <c r="N1893" s="5" t="str">
        <f>VLOOKUP(M1893,Vlookups!G:I,2,FALSE)</f>
        <v>UNIDENTIFIED BUDGET OWNER/HOLD</v>
      </c>
      <c r="O1893" s="5" t="str">
        <f>VLOOKUP(M1893,Vlookups!G:I,3,FALSE)</f>
        <v>UNIDENTIFIED</v>
      </c>
      <c r="P1893" s="6">
        <f t="shared" si="627"/>
        <v>0</v>
      </c>
      <c r="Q1893" s="6">
        <f t="shared" si="628"/>
        <v>0</v>
      </c>
      <c r="R1893" s="6">
        <f t="shared" si="629"/>
        <v>385.37</v>
      </c>
      <c r="S1893" s="6">
        <f t="shared" si="630"/>
        <v>0</v>
      </c>
      <c r="T1893" s="6">
        <f t="shared" si="631"/>
        <v>0</v>
      </c>
      <c r="U1893" t="s">
        <v>1940</v>
      </c>
      <c r="V1893" t="s">
        <v>54</v>
      </c>
      <c r="W1893" s="2">
        <v>0</v>
      </c>
      <c r="X1893" s="2">
        <v>0</v>
      </c>
      <c r="Y1893" s="2">
        <v>385.37</v>
      </c>
      <c r="Z1893" s="3">
        <v>-385.37</v>
      </c>
      <c r="AA1893" s="2">
        <v>0</v>
      </c>
      <c r="AB1893" s="2">
        <v>0</v>
      </c>
    </row>
    <row r="1894" spans="1:28">
      <c r="A1894" s="5" t="str">
        <f t="shared" si="632"/>
        <v>420</v>
      </c>
      <c r="B1894" s="5" t="str">
        <f>VLOOKUP(A1894,Vlookups!O:P,2,FALSE)</f>
        <v>LOCAL</v>
      </c>
      <c r="C1894" s="5" t="str">
        <f t="shared" si="633"/>
        <v>E</v>
      </c>
      <c r="D1894" s="5" t="str">
        <f t="shared" si="634"/>
        <v>23</v>
      </c>
      <c r="E1894" s="5" t="str">
        <f t="shared" si="635"/>
        <v>63--</v>
      </c>
      <c r="F1894" s="5" t="str">
        <f>VLOOKUP(E1894,Vlookups!K:M,3,FALSE)</f>
        <v>Op Exp</v>
      </c>
      <c r="G1894" s="5" t="str">
        <f t="shared" si="622"/>
        <v>6399</v>
      </c>
      <c r="H1894" s="5" t="str">
        <f t="shared" si="623"/>
        <v>GENERAL SUPPLIES</v>
      </c>
      <c r="I1894" s="5" t="str">
        <f t="shared" si="624"/>
        <v>018</v>
      </c>
      <c r="J1894" s="5" t="str">
        <f>VLOOKUP(I1894,Vlookups!A:D,2,FALSE)</f>
        <v>KATY/WEST PARK HS</v>
      </c>
      <c r="K1894" s="5" t="str">
        <f>VLOOKUP(I1894,Vlookups!A:D,3,FALSE)</f>
        <v>KATY WESTPARK HS</v>
      </c>
      <c r="L1894" s="5" t="str">
        <f t="shared" si="625"/>
        <v>99</v>
      </c>
      <c r="M1894" s="5" t="str">
        <f t="shared" si="626"/>
        <v>751</v>
      </c>
      <c r="N1894" s="5" t="str">
        <f>VLOOKUP(M1894,Vlookups!G:I,2,FALSE)</f>
        <v>UNIDENTIFIED BUDGET OWNER/HOLD</v>
      </c>
      <c r="O1894" s="5" t="str">
        <f>VLOOKUP(M1894,Vlookups!G:I,3,FALSE)</f>
        <v>UNIDENTIFIED</v>
      </c>
      <c r="P1894" s="6">
        <f t="shared" si="627"/>
        <v>0</v>
      </c>
      <c r="Q1894" s="6">
        <f t="shared" si="628"/>
        <v>0</v>
      </c>
      <c r="R1894" s="6">
        <f t="shared" si="629"/>
        <v>142.38999999999999</v>
      </c>
      <c r="S1894" s="6">
        <f t="shared" si="630"/>
        <v>0</v>
      </c>
      <c r="T1894" s="6">
        <f t="shared" si="631"/>
        <v>0</v>
      </c>
      <c r="U1894" t="s">
        <v>1941</v>
      </c>
      <c r="V1894" t="s">
        <v>54</v>
      </c>
      <c r="W1894" s="2">
        <v>0</v>
      </c>
      <c r="X1894" s="2">
        <v>0</v>
      </c>
      <c r="Y1894" s="2">
        <v>142.38999999999999</v>
      </c>
      <c r="Z1894" s="3">
        <v>-142.38999999999999</v>
      </c>
      <c r="AA1894" s="2">
        <v>0</v>
      </c>
      <c r="AB1894" s="2">
        <v>0</v>
      </c>
    </row>
    <row r="1895" spans="1:28">
      <c r="A1895" s="5" t="str">
        <f t="shared" si="632"/>
        <v>420</v>
      </c>
      <c r="B1895" s="5" t="str">
        <f>VLOOKUP(A1895,Vlookups!O:P,2,FALSE)</f>
        <v>LOCAL</v>
      </c>
      <c r="C1895" s="5" t="str">
        <f t="shared" si="633"/>
        <v>E</v>
      </c>
      <c r="D1895" s="5" t="str">
        <f t="shared" si="634"/>
        <v>23</v>
      </c>
      <c r="E1895" s="5" t="str">
        <f t="shared" si="635"/>
        <v>63--</v>
      </c>
      <c r="F1895" s="5" t="str">
        <f>VLOOKUP(E1895,Vlookups!K:M,3,FALSE)</f>
        <v>Op Exp</v>
      </c>
      <c r="G1895" s="5" t="str">
        <f t="shared" si="622"/>
        <v>6399</v>
      </c>
      <c r="H1895" s="5" t="str">
        <f t="shared" si="623"/>
        <v>GENERAL SUPPLIES</v>
      </c>
      <c r="I1895" s="5" t="str">
        <f t="shared" si="624"/>
        <v>019</v>
      </c>
      <c r="J1895" s="5" t="str">
        <f>VLOOKUP(I1895,Vlookups!A:D,2,FALSE)</f>
        <v>LANCASTER ELEMENTARY</v>
      </c>
      <c r="K1895" s="5" t="str">
        <f>VLOOKUP(I1895,Vlookups!A:D,3,FALSE)</f>
        <v>LANCASTER K8</v>
      </c>
      <c r="L1895" s="5" t="str">
        <f t="shared" si="625"/>
        <v>99</v>
      </c>
      <c r="M1895" s="5" t="str">
        <f t="shared" si="626"/>
        <v>751</v>
      </c>
      <c r="N1895" s="5" t="str">
        <f>VLOOKUP(M1895,Vlookups!G:I,2,FALSE)</f>
        <v>UNIDENTIFIED BUDGET OWNER/HOLD</v>
      </c>
      <c r="O1895" s="5" t="str">
        <f>VLOOKUP(M1895,Vlookups!G:I,3,FALSE)</f>
        <v>UNIDENTIFIED</v>
      </c>
      <c r="P1895" s="6">
        <f t="shared" si="627"/>
        <v>0</v>
      </c>
      <c r="Q1895" s="6">
        <f t="shared" si="628"/>
        <v>0</v>
      </c>
      <c r="R1895" s="6">
        <f t="shared" si="629"/>
        <v>943.94</v>
      </c>
      <c r="S1895" s="6">
        <f t="shared" si="630"/>
        <v>0</v>
      </c>
      <c r="T1895" s="6">
        <f t="shared" si="631"/>
        <v>0</v>
      </c>
      <c r="U1895" t="s">
        <v>1942</v>
      </c>
      <c r="V1895" t="s">
        <v>54</v>
      </c>
      <c r="W1895" s="2">
        <v>0</v>
      </c>
      <c r="X1895" s="2">
        <v>0</v>
      </c>
      <c r="Y1895" s="2">
        <v>943.94</v>
      </c>
      <c r="Z1895" s="3">
        <v>-943.94</v>
      </c>
      <c r="AA1895" s="2">
        <v>0</v>
      </c>
      <c r="AB1895" s="2">
        <v>0</v>
      </c>
    </row>
    <row r="1896" spans="1:28">
      <c r="A1896" s="5" t="str">
        <f t="shared" si="632"/>
        <v>420</v>
      </c>
      <c r="B1896" s="5" t="str">
        <f>VLOOKUP(A1896,Vlookups!O:P,2,FALSE)</f>
        <v>LOCAL</v>
      </c>
      <c r="C1896" s="5" t="str">
        <f t="shared" si="633"/>
        <v>E</v>
      </c>
      <c r="D1896" s="5" t="str">
        <f t="shared" si="634"/>
        <v>23</v>
      </c>
      <c r="E1896" s="5" t="str">
        <f t="shared" si="635"/>
        <v>63--</v>
      </c>
      <c r="F1896" s="5" t="str">
        <f>VLOOKUP(E1896,Vlookups!K:M,3,FALSE)</f>
        <v>Op Exp</v>
      </c>
      <c r="G1896" s="5" t="str">
        <f t="shared" si="622"/>
        <v>6399</v>
      </c>
      <c r="H1896" s="5" t="str">
        <f t="shared" si="623"/>
        <v>GENERAL SUPPLIES</v>
      </c>
      <c r="I1896" s="5" t="str">
        <f t="shared" si="624"/>
        <v>023</v>
      </c>
      <c r="J1896" s="5" t="str">
        <f>VLOOKUP(I1896,Vlookups!A:D,2,FALSE)</f>
        <v>SAGINAW ELEMENTARY</v>
      </c>
      <c r="K1896" s="5" t="str">
        <f>VLOOKUP(I1896,Vlookups!A:D,3,FALSE)</f>
        <v>SAGINAW K8</v>
      </c>
      <c r="L1896" s="5" t="str">
        <f t="shared" si="625"/>
        <v>99</v>
      </c>
      <c r="M1896" s="5" t="str">
        <f t="shared" si="626"/>
        <v>751</v>
      </c>
      <c r="N1896" s="5" t="str">
        <f>VLOOKUP(M1896,Vlookups!G:I,2,FALSE)</f>
        <v>UNIDENTIFIED BUDGET OWNER/HOLD</v>
      </c>
      <c r="O1896" s="5" t="str">
        <f>VLOOKUP(M1896,Vlookups!G:I,3,FALSE)</f>
        <v>UNIDENTIFIED</v>
      </c>
      <c r="P1896" s="6">
        <f t="shared" si="627"/>
        <v>0</v>
      </c>
      <c r="Q1896" s="6">
        <f t="shared" si="628"/>
        <v>0</v>
      </c>
      <c r="R1896" s="6">
        <f t="shared" si="629"/>
        <v>179.98</v>
      </c>
      <c r="S1896" s="6">
        <f t="shared" si="630"/>
        <v>0</v>
      </c>
      <c r="T1896" s="6">
        <f t="shared" si="631"/>
        <v>0</v>
      </c>
      <c r="U1896" t="s">
        <v>1943</v>
      </c>
      <c r="V1896" t="s">
        <v>54</v>
      </c>
      <c r="W1896" s="2">
        <v>0</v>
      </c>
      <c r="X1896" s="2">
        <v>0</v>
      </c>
      <c r="Y1896" s="2">
        <v>179.98</v>
      </c>
      <c r="Z1896" s="3">
        <v>-179.98</v>
      </c>
      <c r="AA1896" s="2">
        <v>0</v>
      </c>
      <c r="AB1896" s="2">
        <v>0</v>
      </c>
    </row>
    <row r="1897" spans="1:28">
      <c r="A1897" s="5" t="str">
        <f t="shared" si="632"/>
        <v>420</v>
      </c>
      <c r="B1897" s="5" t="str">
        <f>VLOOKUP(A1897,Vlookups!O:P,2,FALSE)</f>
        <v>LOCAL</v>
      </c>
      <c r="C1897" s="5" t="str">
        <f t="shared" si="633"/>
        <v>E</v>
      </c>
      <c r="D1897" s="5" t="str">
        <f t="shared" si="634"/>
        <v>23</v>
      </c>
      <c r="E1897" s="5" t="str">
        <f t="shared" si="635"/>
        <v>63--</v>
      </c>
      <c r="F1897" s="5" t="str">
        <f>VLOOKUP(E1897,Vlookups!K:M,3,FALSE)</f>
        <v>Op Exp</v>
      </c>
      <c r="G1897" s="5" t="str">
        <f t="shared" si="622"/>
        <v>6399</v>
      </c>
      <c r="H1897" s="5" t="str">
        <f t="shared" si="623"/>
        <v>GENERAL SUPPLIES</v>
      </c>
      <c r="I1897" s="5" t="str">
        <f t="shared" si="624"/>
        <v>025</v>
      </c>
      <c r="J1897" s="5" t="str">
        <f>VLOOKUP(I1897,Vlookups!A:D,2,FALSE)</f>
        <v>WINDMILL LAKES ELEMENTARY</v>
      </c>
      <c r="K1897" s="5" t="str">
        <f>VLOOKUP(I1897,Vlookups!A:D,3,FALSE)</f>
        <v>WINDMILL LAKES K8</v>
      </c>
      <c r="L1897" s="5" t="str">
        <f t="shared" si="625"/>
        <v>99</v>
      </c>
      <c r="M1897" s="5" t="str">
        <f t="shared" si="626"/>
        <v>751</v>
      </c>
      <c r="N1897" s="5" t="str">
        <f>VLOOKUP(M1897,Vlookups!G:I,2,FALSE)</f>
        <v>UNIDENTIFIED BUDGET OWNER/HOLD</v>
      </c>
      <c r="O1897" s="5" t="str">
        <f>VLOOKUP(M1897,Vlookups!G:I,3,FALSE)</f>
        <v>UNIDENTIFIED</v>
      </c>
      <c r="P1897" s="6">
        <f t="shared" si="627"/>
        <v>0</v>
      </c>
      <c r="Q1897" s="6">
        <f t="shared" si="628"/>
        <v>0</v>
      </c>
      <c r="R1897" s="6">
        <f t="shared" si="629"/>
        <v>199.98</v>
      </c>
      <c r="S1897" s="6">
        <f t="shared" si="630"/>
        <v>0</v>
      </c>
      <c r="T1897" s="6">
        <f t="shared" si="631"/>
        <v>0</v>
      </c>
      <c r="U1897" t="s">
        <v>1944</v>
      </c>
      <c r="V1897" t="s">
        <v>54</v>
      </c>
      <c r="W1897" s="2">
        <v>0</v>
      </c>
      <c r="X1897" s="2">
        <v>0</v>
      </c>
      <c r="Y1897" s="2">
        <v>199.98</v>
      </c>
      <c r="Z1897" s="3">
        <v>-199.98</v>
      </c>
      <c r="AA1897" s="2">
        <v>0</v>
      </c>
      <c r="AB1897" s="2">
        <v>0</v>
      </c>
    </row>
    <row r="1898" spans="1:28">
      <c r="A1898" s="5" t="str">
        <f t="shared" si="632"/>
        <v>420</v>
      </c>
      <c r="B1898" s="5" t="str">
        <f>VLOOKUP(A1898,Vlookups!O:P,2,FALSE)</f>
        <v>LOCAL</v>
      </c>
      <c r="C1898" s="5" t="str">
        <f t="shared" si="633"/>
        <v>E</v>
      </c>
      <c r="D1898" s="5" t="str">
        <f t="shared" si="634"/>
        <v>23</v>
      </c>
      <c r="E1898" s="5" t="str">
        <f t="shared" si="635"/>
        <v>63--</v>
      </c>
      <c r="F1898" s="5" t="str">
        <f>VLOOKUP(E1898,Vlookups!K:M,3,FALSE)</f>
        <v>Op Exp</v>
      </c>
      <c r="G1898" s="5" t="str">
        <f t="shared" si="622"/>
        <v>6399</v>
      </c>
      <c r="H1898" s="5" t="str">
        <f t="shared" si="623"/>
        <v>GENERAL SUPPLIES</v>
      </c>
      <c r="I1898" s="5" t="str">
        <f t="shared" si="624"/>
        <v>027</v>
      </c>
      <c r="J1898" s="5" t="str">
        <f>VLOOKUP(I1898,Vlookups!A:D,2,FALSE)</f>
        <v>HOUSTON OREM ELEMENTARY</v>
      </c>
      <c r="K1898" s="5" t="str">
        <f>VLOOKUP(I1898,Vlookups!A:D,3,FALSE)</f>
        <v>OREM K8</v>
      </c>
      <c r="L1898" s="5" t="str">
        <f t="shared" si="625"/>
        <v>99</v>
      </c>
      <c r="M1898" s="5" t="str">
        <f t="shared" si="626"/>
        <v>751</v>
      </c>
      <c r="N1898" s="5" t="str">
        <f>VLOOKUP(M1898,Vlookups!G:I,2,FALSE)</f>
        <v>UNIDENTIFIED BUDGET OWNER/HOLD</v>
      </c>
      <c r="O1898" s="5" t="str">
        <f>VLOOKUP(M1898,Vlookups!G:I,3,FALSE)</f>
        <v>UNIDENTIFIED</v>
      </c>
      <c r="P1898" s="6">
        <f t="shared" si="627"/>
        <v>0</v>
      </c>
      <c r="Q1898" s="6">
        <f t="shared" si="628"/>
        <v>0</v>
      </c>
      <c r="R1898" s="6">
        <f t="shared" si="629"/>
        <v>54.09</v>
      </c>
      <c r="S1898" s="6">
        <f t="shared" si="630"/>
        <v>0</v>
      </c>
      <c r="T1898" s="6">
        <f t="shared" si="631"/>
        <v>0</v>
      </c>
      <c r="U1898" t="s">
        <v>1945</v>
      </c>
      <c r="V1898" t="s">
        <v>54</v>
      </c>
      <c r="W1898" s="2">
        <v>0</v>
      </c>
      <c r="X1898" s="2">
        <v>0</v>
      </c>
      <c r="Y1898" s="2">
        <v>54.09</v>
      </c>
      <c r="Z1898" s="3">
        <v>-54.09</v>
      </c>
      <c r="AA1898" s="2">
        <v>0</v>
      </c>
      <c r="AB1898" s="2">
        <v>0</v>
      </c>
    </row>
    <row r="1899" spans="1:28">
      <c r="A1899" s="5" t="str">
        <f t="shared" si="632"/>
        <v>420</v>
      </c>
      <c r="B1899" s="5" t="str">
        <f>VLOOKUP(A1899,Vlookups!O:P,2,FALSE)</f>
        <v>LOCAL</v>
      </c>
      <c r="C1899" s="5" t="str">
        <f t="shared" si="633"/>
        <v>E</v>
      </c>
      <c r="D1899" s="5" t="str">
        <f t="shared" si="634"/>
        <v>23</v>
      </c>
      <c r="E1899" s="5" t="str">
        <f t="shared" si="635"/>
        <v>63--</v>
      </c>
      <c r="F1899" s="5" t="str">
        <f>VLOOKUP(E1899,Vlookups!K:M,3,FALSE)</f>
        <v>Op Exp</v>
      </c>
      <c r="G1899" s="5" t="str">
        <f t="shared" si="622"/>
        <v>6399</v>
      </c>
      <c r="H1899" s="5" t="str">
        <f t="shared" si="623"/>
        <v>GENERAL SUPPLIES</v>
      </c>
      <c r="I1899" s="5" t="str">
        <f t="shared" si="624"/>
        <v>030</v>
      </c>
      <c r="J1899" s="5" t="str">
        <f>VLOOKUP(I1899,Vlookups!A:D,2,FALSE)</f>
        <v>COLLEGE STATION ELEMENTARY</v>
      </c>
      <c r="K1899" s="5" t="str">
        <f>VLOOKUP(I1899,Vlookups!A:D,3,FALSE)</f>
        <v>COLLEGE STATION K8</v>
      </c>
      <c r="L1899" s="5" t="str">
        <f t="shared" si="625"/>
        <v>99</v>
      </c>
      <c r="M1899" s="5" t="str">
        <f t="shared" si="626"/>
        <v>751</v>
      </c>
      <c r="N1899" s="5" t="str">
        <f>VLOOKUP(M1899,Vlookups!G:I,2,FALSE)</f>
        <v>UNIDENTIFIED BUDGET OWNER/HOLD</v>
      </c>
      <c r="O1899" s="5" t="str">
        <f>VLOOKUP(M1899,Vlookups!G:I,3,FALSE)</f>
        <v>UNIDENTIFIED</v>
      </c>
      <c r="P1899" s="6">
        <f t="shared" si="627"/>
        <v>0</v>
      </c>
      <c r="Q1899" s="6">
        <f t="shared" si="628"/>
        <v>0</v>
      </c>
      <c r="R1899" s="6">
        <f t="shared" si="629"/>
        <v>315.86</v>
      </c>
      <c r="S1899" s="6">
        <f t="shared" si="630"/>
        <v>0</v>
      </c>
      <c r="T1899" s="6">
        <f t="shared" si="631"/>
        <v>0</v>
      </c>
      <c r="U1899" t="s">
        <v>1946</v>
      </c>
      <c r="V1899" t="s">
        <v>54</v>
      </c>
      <c r="W1899" s="2">
        <v>0</v>
      </c>
      <c r="X1899" s="2">
        <v>0</v>
      </c>
      <c r="Y1899" s="2">
        <v>315.86</v>
      </c>
      <c r="Z1899" s="3">
        <v>-315.86</v>
      </c>
      <c r="AA1899" s="2">
        <v>0</v>
      </c>
      <c r="AB1899" s="2">
        <v>0</v>
      </c>
    </row>
    <row r="1900" spans="1:28">
      <c r="A1900" s="5" t="str">
        <f t="shared" si="632"/>
        <v>420</v>
      </c>
      <c r="B1900" s="5" t="str">
        <f>VLOOKUP(A1900,Vlookups!O:P,2,FALSE)</f>
        <v>LOCAL</v>
      </c>
      <c r="C1900" s="5" t="str">
        <f t="shared" si="633"/>
        <v>E</v>
      </c>
      <c r="D1900" s="5" t="str">
        <f t="shared" si="634"/>
        <v>23</v>
      </c>
      <c r="E1900" s="5" t="str">
        <f t="shared" si="635"/>
        <v>63--</v>
      </c>
      <c r="F1900" s="5" t="str">
        <f>VLOOKUP(E1900,Vlookups!K:M,3,FALSE)</f>
        <v>Op Exp</v>
      </c>
      <c r="G1900" s="5" t="str">
        <f t="shared" si="622"/>
        <v>6399</v>
      </c>
      <c r="H1900" s="5" t="str">
        <f t="shared" si="623"/>
        <v>GENERAL SUPPLIES</v>
      </c>
      <c r="I1900" s="5" t="str">
        <f t="shared" si="624"/>
        <v>032</v>
      </c>
      <c r="J1900" s="5" t="str">
        <f>VLOOKUP(I1900,Vlookups!A:D,2,FALSE)</f>
        <v>LANCASTER HS</v>
      </c>
      <c r="K1900" s="5" t="str">
        <f>VLOOKUP(I1900,Vlookups!A:D,3,FALSE)</f>
        <v>LANCASTER HS</v>
      </c>
      <c r="L1900" s="5" t="str">
        <f t="shared" si="625"/>
        <v>99</v>
      </c>
      <c r="M1900" s="5" t="str">
        <f t="shared" si="626"/>
        <v>751</v>
      </c>
      <c r="N1900" s="5" t="str">
        <f>VLOOKUP(M1900,Vlookups!G:I,2,FALSE)</f>
        <v>UNIDENTIFIED BUDGET OWNER/HOLD</v>
      </c>
      <c r="O1900" s="5" t="str">
        <f>VLOOKUP(M1900,Vlookups!G:I,3,FALSE)</f>
        <v>UNIDENTIFIED</v>
      </c>
      <c r="P1900" s="6">
        <f t="shared" si="627"/>
        <v>0</v>
      </c>
      <c r="Q1900" s="6">
        <f t="shared" si="628"/>
        <v>0</v>
      </c>
      <c r="R1900" s="6">
        <f t="shared" si="629"/>
        <v>385.37</v>
      </c>
      <c r="S1900" s="6">
        <f t="shared" si="630"/>
        <v>0</v>
      </c>
      <c r="T1900" s="6">
        <f t="shared" si="631"/>
        <v>0</v>
      </c>
      <c r="U1900" t="s">
        <v>1947</v>
      </c>
      <c r="V1900" t="s">
        <v>54</v>
      </c>
      <c r="W1900" s="2">
        <v>0</v>
      </c>
      <c r="X1900" s="2">
        <v>0</v>
      </c>
      <c r="Y1900" s="2">
        <v>385.37</v>
      </c>
      <c r="Z1900" s="3">
        <v>-385.37</v>
      </c>
      <c r="AA1900" s="2">
        <v>0</v>
      </c>
      <c r="AB1900" s="2">
        <v>0</v>
      </c>
    </row>
    <row r="1901" spans="1:28">
      <c r="A1901" s="5" t="str">
        <f t="shared" si="632"/>
        <v>420</v>
      </c>
      <c r="B1901" s="5" t="str">
        <f>VLOOKUP(A1901,Vlookups!O:P,2,FALSE)</f>
        <v>LOCAL</v>
      </c>
      <c r="C1901" s="5" t="str">
        <f t="shared" si="633"/>
        <v>E</v>
      </c>
      <c r="D1901" s="5" t="str">
        <f t="shared" si="634"/>
        <v>23</v>
      </c>
      <c r="E1901" s="5" t="str">
        <f t="shared" si="635"/>
        <v>63--</v>
      </c>
      <c r="F1901" s="5" t="str">
        <f>VLOOKUP(E1901,Vlookups!K:M,3,FALSE)</f>
        <v>Op Exp</v>
      </c>
      <c r="G1901" s="5" t="str">
        <f t="shared" si="622"/>
        <v>6399</v>
      </c>
      <c r="H1901" s="5" t="str">
        <f t="shared" si="623"/>
        <v>GENERAL SUPPLIES</v>
      </c>
      <c r="I1901" s="5" t="str">
        <f t="shared" si="624"/>
        <v>034</v>
      </c>
      <c r="J1901" s="5" t="str">
        <f>VLOOKUP(I1901,Vlookups!A:D,2,FALSE)</f>
        <v>AGGIELAND HIGH SCHOOL</v>
      </c>
      <c r="K1901" s="5" t="str">
        <f>VLOOKUP(I1901,Vlookups!A:D,3,FALSE)</f>
        <v>AGGIELAND HS</v>
      </c>
      <c r="L1901" s="5" t="str">
        <f t="shared" si="625"/>
        <v>99</v>
      </c>
      <c r="M1901" s="5" t="str">
        <f t="shared" si="626"/>
        <v>751</v>
      </c>
      <c r="N1901" s="5" t="str">
        <f>VLOOKUP(M1901,Vlookups!G:I,2,FALSE)</f>
        <v>UNIDENTIFIED BUDGET OWNER/HOLD</v>
      </c>
      <c r="O1901" s="5" t="str">
        <f>VLOOKUP(M1901,Vlookups!G:I,3,FALSE)</f>
        <v>UNIDENTIFIED</v>
      </c>
      <c r="P1901" s="6">
        <f t="shared" si="627"/>
        <v>0</v>
      </c>
      <c r="Q1901" s="6">
        <f t="shared" si="628"/>
        <v>0</v>
      </c>
      <c r="R1901" s="6">
        <f t="shared" si="629"/>
        <v>258</v>
      </c>
      <c r="S1901" s="6">
        <f t="shared" si="630"/>
        <v>0</v>
      </c>
      <c r="T1901" s="6">
        <f t="shared" si="631"/>
        <v>0</v>
      </c>
      <c r="U1901" t="s">
        <v>1948</v>
      </c>
      <c r="V1901" t="s">
        <v>54</v>
      </c>
      <c r="W1901" s="2">
        <v>0</v>
      </c>
      <c r="X1901" s="2">
        <v>0</v>
      </c>
      <c r="Y1901" s="2">
        <v>258</v>
      </c>
      <c r="Z1901" s="3">
        <v>-258</v>
      </c>
      <c r="AA1901" s="2">
        <v>0</v>
      </c>
      <c r="AB1901" s="2">
        <v>0</v>
      </c>
    </row>
    <row r="1902" spans="1:28">
      <c r="A1902" s="5" t="str">
        <f t="shared" si="632"/>
        <v>420</v>
      </c>
      <c r="B1902" s="5" t="str">
        <f>VLOOKUP(A1902,Vlookups!O:P,2,FALSE)</f>
        <v>LOCAL</v>
      </c>
      <c r="C1902" s="5" t="str">
        <f t="shared" si="633"/>
        <v>E</v>
      </c>
      <c r="D1902" s="5" t="str">
        <f t="shared" si="634"/>
        <v>23</v>
      </c>
      <c r="E1902" s="5" t="str">
        <f t="shared" si="635"/>
        <v>63--</v>
      </c>
      <c r="F1902" s="5" t="str">
        <f>VLOOKUP(E1902,Vlookups!K:M,3,FALSE)</f>
        <v>Op Exp</v>
      </c>
      <c r="G1902" s="5" t="str">
        <f t="shared" si="622"/>
        <v>6399</v>
      </c>
      <c r="H1902" s="5" t="str">
        <f t="shared" si="623"/>
        <v>GENERAL SUPPLIES</v>
      </c>
      <c r="I1902" s="5" t="str">
        <f t="shared" si="624"/>
        <v>042</v>
      </c>
      <c r="J1902" s="5" t="str">
        <f>VLOOKUP(I1902,Vlookups!A:D,2,FALSE)</f>
        <v>BG Ramirez Elementary</v>
      </c>
      <c r="K1902" s="5" t="str">
        <f>VLOOKUP(I1902,Vlookups!A:D,3,FALSE)</f>
        <v>BG RAMIREZ K8</v>
      </c>
      <c r="L1902" s="5" t="str">
        <f t="shared" si="625"/>
        <v>99</v>
      </c>
      <c r="M1902" s="5" t="str">
        <f t="shared" si="626"/>
        <v>751</v>
      </c>
      <c r="N1902" s="5" t="str">
        <f>VLOOKUP(M1902,Vlookups!G:I,2,FALSE)</f>
        <v>UNIDENTIFIED BUDGET OWNER/HOLD</v>
      </c>
      <c r="O1902" s="5" t="str">
        <f>VLOOKUP(M1902,Vlookups!G:I,3,FALSE)</f>
        <v>UNIDENTIFIED</v>
      </c>
      <c r="P1902" s="6">
        <f t="shared" si="627"/>
        <v>0</v>
      </c>
      <c r="Q1902" s="6">
        <f t="shared" si="628"/>
        <v>0</v>
      </c>
      <c r="R1902" s="6">
        <f t="shared" si="629"/>
        <v>194.81</v>
      </c>
      <c r="S1902" s="6">
        <f t="shared" si="630"/>
        <v>0</v>
      </c>
      <c r="T1902" s="6">
        <f t="shared" si="631"/>
        <v>0</v>
      </c>
      <c r="U1902" t="s">
        <v>1949</v>
      </c>
      <c r="V1902" t="s">
        <v>54</v>
      </c>
      <c r="W1902" s="2">
        <v>0</v>
      </c>
      <c r="X1902" s="2">
        <v>0</v>
      </c>
      <c r="Y1902" s="2">
        <v>194.81</v>
      </c>
      <c r="Z1902" s="3">
        <v>-194.81</v>
      </c>
      <c r="AA1902" s="2">
        <v>0</v>
      </c>
      <c r="AB1902" s="2">
        <v>0</v>
      </c>
    </row>
    <row r="1903" spans="1:28">
      <c r="A1903" s="5" t="str">
        <f t="shared" si="632"/>
        <v>420</v>
      </c>
      <c r="B1903" s="5" t="str">
        <f>VLOOKUP(A1903,Vlookups!O:P,2,FALSE)</f>
        <v>LOCAL</v>
      </c>
      <c r="C1903" s="5" t="str">
        <f t="shared" si="633"/>
        <v>E</v>
      </c>
      <c r="D1903" s="5" t="str">
        <f t="shared" si="634"/>
        <v>23</v>
      </c>
      <c r="E1903" s="5" t="str">
        <f t="shared" si="635"/>
        <v>63--</v>
      </c>
      <c r="F1903" s="5" t="str">
        <f>VLOOKUP(E1903,Vlookups!K:M,3,FALSE)</f>
        <v>Op Exp</v>
      </c>
      <c r="G1903" s="5" t="str">
        <f t="shared" si="622"/>
        <v>6399</v>
      </c>
      <c r="H1903" s="5" t="str">
        <f t="shared" si="623"/>
        <v>GENERAL SUPPLIES</v>
      </c>
      <c r="I1903" s="5" t="str">
        <f t="shared" si="624"/>
        <v>746</v>
      </c>
      <c r="J1903" s="5" t="str">
        <f>VLOOKUP(I1903,Vlookups!A:D,2,FALSE)</f>
        <v>AREA OFFICE DALLAS</v>
      </c>
      <c r="K1903" s="5" t="str">
        <f>VLOOKUP(I1903,Vlookups!A:D,3,FALSE)</f>
        <v>AREA OFFICE DALLAS</v>
      </c>
      <c r="L1903" s="5" t="str">
        <f t="shared" si="625"/>
        <v>99</v>
      </c>
      <c r="M1903" s="5" t="str">
        <f t="shared" si="626"/>
        <v>705</v>
      </c>
      <c r="N1903" s="5" t="str">
        <f>VLOOKUP(M1903,Vlookups!G:I,2,FALSE)</f>
        <v>DEPUTY SUPERINTENDENT OF SL</v>
      </c>
      <c r="O1903" s="5" t="str">
        <f>VLOOKUP(M1903,Vlookups!G:I,3,FALSE)</f>
        <v>DSSL</v>
      </c>
      <c r="P1903" s="6">
        <f t="shared" si="627"/>
        <v>6000</v>
      </c>
      <c r="Q1903" s="6">
        <f t="shared" si="628"/>
        <v>880</v>
      </c>
      <c r="R1903" s="6">
        <f t="shared" si="629"/>
        <v>0</v>
      </c>
      <c r="S1903" s="6">
        <f t="shared" si="630"/>
        <v>1443.2</v>
      </c>
      <c r="T1903" s="6">
        <f t="shared" si="631"/>
        <v>-4556.8</v>
      </c>
      <c r="U1903" t="s">
        <v>1950</v>
      </c>
      <c r="V1903" t="s">
        <v>54</v>
      </c>
      <c r="W1903" s="2">
        <v>6000</v>
      </c>
      <c r="X1903" s="2">
        <v>880</v>
      </c>
      <c r="Y1903" s="2">
        <v>0</v>
      </c>
      <c r="Z1903" s="2">
        <v>5120</v>
      </c>
      <c r="AA1903" s="2">
        <v>1443.2</v>
      </c>
      <c r="AB1903" s="3">
        <v>-4556.8</v>
      </c>
    </row>
    <row r="1904" spans="1:28">
      <c r="A1904" s="5" t="str">
        <f t="shared" si="632"/>
        <v>420</v>
      </c>
      <c r="B1904" s="5" t="str">
        <f>VLOOKUP(A1904,Vlookups!O:P,2,FALSE)</f>
        <v>LOCAL</v>
      </c>
      <c r="C1904" s="5" t="str">
        <f t="shared" si="633"/>
        <v>E</v>
      </c>
      <c r="D1904" s="5" t="str">
        <f t="shared" si="634"/>
        <v>23</v>
      </c>
      <c r="E1904" s="5" t="str">
        <f t="shared" si="635"/>
        <v>63--</v>
      </c>
      <c r="F1904" s="5" t="str">
        <f>VLOOKUP(E1904,Vlookups!K:M,3,FALSE)</f>
        <v>Op Exp</v>
      </c>
      <c r="G1904" s="5" t="str">
        <f t="shared" si="622"/>
        <v>6399</v>
      </c>
      <c r="H1904" s="5" t="str">
        <f t="shared" si="623"/>
        <v>GENERAL SUPPLIES</v>
      </c>
      <c r="I1904" s="5" t="str">
        <f t="shared" si="624"/>
        <v>747</v>
      </c>
      <c r="J1904" s="5" t="str">
        <f>VLOOKUP(I1904,Vlookups!A:D,2,FALSE)</f>
        <v>AREA OFFICE TARRANT</v>
      </c>
      <c r="K1904" s="5" t="str">
        <f>VLOOKUP(I1904,Vlookups!A:D,3,FALSE)</f>
        <v>AREA OFFICE TARRANT</v>
      </c>
      <c r="L1904" s="5" t="str">
        <f t="shared" si="625"/>
        <v>99</v>
      </c>
      <c r="M1904" s="5" t="str">
        <f t="shared" si="626"/>
        <v>705</v>
      </c>
      <c r="N1904" s="5" t="str">
        <f>VLOOKUP(M1904,Vlookups!G:I,2,FALSE)</f>
        <v>DEPUTY SUPERINTENDENT OF SL</v>
      </c>
      <c r="O1904" s="5" t="str">
        <f>VLOOKUP(M1904,Vlookups!G:I,3,FALSE)</f>
        <v>DSSL</v>
      </c>
      <c r="P1904" s="6">
        <f t="shared" si="627"/>
        <v>16500</v>
      </c>
      <c r="Q1904" s="6">
        <f t="shared" si="628"/>
        <v>190</v>
      </c>
      <c r="R1904" s="6">
        <f t="shared" si="629"/>
        <v>1622.05</v>
      </c>
      <c r="S1904" s="6">
        <f t="shared" si="630"/>
        <v>12500</v>
      </c>
      <c r="T1904" s="6">
        <f t="shared" si="631"/>
        <v>-4000</v>
      </c>
      <c r="U1904" t="s">
        <v>1951</v>
      </c>
      <c r="V1904" t="s">
        <v>54</v>
      </c>
      <c r="W1904" s="2">
        <v>16500</v>
      </c>
      <c r="X1904" s="2">
        <v>190</v>
      </c>
      <c r="Y1904" s="2">
        <v>1622.05</v>
      </c>
      <c r="Z1904" s="2">
        <v>14687.95</v>
      </c>
      <c r="AA1904" s="2">
        <v>12500</v>
      </c>
      <c r="AB1904" s="3">
        <v>-4000</v>
      </c>
    </row>
    <row r="1905" spans="1:28">
      <c r="A1905" s="5" t="str">
        <f t="shared" si="632"/>
        <v>420</v>
      </c>
      <c r="B1905" s="5" t="str">
        <f>VLOOKUP(A1905,Vlookups!O:P,2,FALSE)</f>
        <v>LOCAL</v>
      </c>
      <c r="C1905" s="5" t="str">
        <f t="shared" si="633"/>
        <v>E</v>
      </c>
      <c r="D1905" s="5" t="str">
        <f t="shared" si="634"/>
        <v>23</v>
      </c>
      <c r="E1905" s="5" t="str">
        <f t="shared" si="635"/>
        <v>63--</v>
      </c>
      <c r="F1905" s="5" t="str">
        <f>VLOOKUP(E1905,Vlookups!K:M,3,FALSE)</f>
        <v>Op Exp</v>
      </c>
      <c r="G1905" s="5" t="str">
        <f t="shared" si="622"/>
        <v>6399</v>
      </c>
      <c r="H1905" s="5" t="str">
        <f t="shared" si="623"/>
        <v>GENERAL SUPPLIES</v>
      </c>
      <c r="I1905" s="5" t="str">
        <f t="shared" si="624"/>
        <v>748</v>
      </c>
      <c r="J1905" s="5" t="str">
        <f>VLOOKUP(I1905,Vlookups!A:D,2,FALSE)</f>
        <v>AREA OFFICE HOUSTON</v>
      </c>
      <c r="K1905" s="5" t="str">
        <f>VLOOKUP(I1905,Vlookups!A:D,3,FALSE)</f>
        <v>AREA OFFICE HOUSTON</v>
      </c>
      <c r="L1905" s="5" t="str">
        <f t="shared" si="625"/>
        <v>99</v>
      </c>
      <c r="M1905" s="5" t="str">
        <f t="shared" si="626"/>
        <v>705</v>
      </c>
      <c r="N1905" s="5" t="str">
        <f>VLOOKUP(M1905,Vlookups!G:I,2,FALSE)</f>
        <v>DEPUTY SUPERINTENDENT OF SL</v>
      </c>
      <c r="O1905" s="5" t="str">
        <f>VLOOKUP(M1905,Vlookups!G:I,3,FALSE)</f>
        <v>DSSL</v>
      </c>
      <c r="P1905" s="6">
        <f t="shared" si="627"/>
        <v>17000</v>
      </c>
      <c r="Q1905" s="6">
        <f t="shared" si="628"/>
        <v>716.03</v>
      </c>
      <c r="R1905" s="6">
        <f t="shared" si="629"/>
        <v>11911.91</v>
      </c>
      <c r="S1905" s="6">
        <f t="shared" si="630"/>
        <v>10000</v>
      </c>
      <c r="T1905" s="6">
        <f t="shared" si="631"/>
        <v>-7000</v>
      </c>
      <c r="U1905" t="s">
        <v>1952</v>
      </c>
      <c r="V1905" t="s">
        <v>54</v>
      </c>
      <c r="W1905" s="2">
        <v>17000</v>
      </c>
      <c r="X1905" s="2">
        <v>716.03</v>
      </c>
      <c r="Y1905" s="2">
        <v>11911.91</v>
      </c>
      <c r="Z1905" s="2">
        <v>4372.0600000000004</v>
      </c>
      <c r="AA1905" s="2">
        <v>10000</v>
      </c>
      <c r="AB1905" s="3">
        <v>-7000</v>
      </c>
    </row>
    <row r="1906" spans="1:28">
      <c r="A1906" s="5" t="str">
        <f t="shared" si="632"/>
        <v>420</v>
      </c>
      <c r="B1906" s="5" t="str">
        <f>VLOOKUP(A1906,Vlookups!O:P,2,FALSE)</f>
        <v>LOCAL</v>
      </c>
      <c r="C1906" s="5" t="str">
        <f t="shared" si="633"/>
        <v>E</v>
      </c>
      <c r="D1906" s="5" t="str">
        <f t="shared" si="634"/>
        <v>23</v>
      </c>
      <c r="E1906" s="5" t="str">
        <f t="shared" si="635"/>
        <v>63--</v>
      </c>
      <c r="F1906" s="5" t="str">
        <f>VLOOKUP(E1906,Vlookups!K:M,3,FALSE)</f>
        <v>Op Exp</v>
      </c>
      <c r="G1906" s="5" t="str">
        <f t="shared" si="622"/>
        <v>6399</v>
      </c>
      <c r="H1906" s="5" t="str">
        <f t="shared" si="623"/>
        <v>GENERAL SUPPLIES</v>
      </c>
      <c r="I1906" s="5" t="str">
        <f t="shared" si="624"/>
        <v>749</v>
      </c>
      <c r="J1906" s="5" t="str">
        <f>VLOOKUP(I1906,Vlookups!A:D,2,FALSE)</f>
        <v>CHARTER HQ/WAREHOUSE</v>
      </c>
      <c r="K1906" s="5" t="str">
        <f>VLOOKUP(I1906,Vlookups!A:D,3,FALSE)</f>
        <v>CHARTER HQ/WAREHOUSE</v>
      </c>
      <c r="L1906" s="5" t="str">
        <f t="shared" si="625"/>
        <v>99</v>
      </c>
      <c r="M1906" s="5" t="str">
        <f t="shared" si="626"/>
        <v>705</v>
      </c>
      <c r="N1906" s="5" t="str">
        <f>VLOOKUP(M1906,Vlookups!G:I,2,FALSE)</f>
        <v>DEPUTY SUPERINTENDENT OF SL</v>
      </c>
      <c r="O1906" s="5" t="str">
        <f>VLOOKUP(M1906,Vlookups!G:I,3,FALSE)</f>
        <v>DSSL</v>
      </c>
      <c r="P1906" s="6">
        <f t="shared" si="627"/>
        <v>4950</v>
      </c>
      <c r="Q1906" s="6">
        <f t="shared" si="628"/>
        <v>55</v>
      </c>
      <c r="R1906" s="6">
        <f t="shared" si="629"/>
        <v>146.77000000000001</v>
      </c>
      <c r="S1906" s="6">
        <f t="shared" si="630"/>
        <v>21730.95</v>
      </c>
      <c r="T1906" s="6">
        <f t="shared" si="631"/>
        <v>16780.95</v>
      </c>
      <c r="U1906" t="s">
        <v>1953</v>
      </c>
      <c r="V1906" t="s">
        <v>54</v>
      </c>
      <c r="W1906" s="2">
        <v>4950</v>
      </c>
      <c r="X1906" s="2">
        <v>55</v>
      </c>
      <c r="Y1906" s="2">
        <v>146.77000000000001</v>
      </c>
      <c r="Z1906" s="2">
        <v>4748.2299999999996</v>
      </c>
      <c r="AA1906" s="2">
        <v>21730.95</v>
      </c>
      <c r="AB1906" s="2">
        <v>16780.95</v>
      </c>
    </row>
    <row r="1907" spans="1:28">
      <c r="A1907" s="5" t="str">
        <f t="shared" si="632"/>
        <v>420</v>
      </c>
      <c r="B1907" s="5" t="str">
        <f>VLOOKUP(A1907,Vlookups!O:P,2,FALSE)</f>
        <v>LOCAL</v>
      </c>
      <c r="C1907" s="5" t="str">
        <f t="shared" si="633"/>
        <v>E</v>
      </c>
      <c r="D1907" s="5" t="str">
        <f t="shared" si="634"/>
        <v>23</v>
      </c>
      <c r="E1907" s="5" t="str">
        <f t="shared" si="635"/>
        <v>63--</v>
      </c>
      <c r="F1907" s="5" t="str">
        <f>VLOOKUP(E1907,Vlookups!K:M,3,FALSE)</f>
        <v>Op Exp</v>
      </c>
      <c r="G1907" s="5" t="str">
        <f t="shared" si="622"/>
        <v>6399</v>
      </c>
      <c r="H1907" s="5" t="str">
        <f t="shared" si="623"/>
        <v>GENERAL SUPPLIES</v>
      </c>
      <c r="I1907" s="5" t="str">
        <f t="shared" si="624"/>
        <v>999</v>
      </c>
      <c r="J1907" s="5" t="str">
        <f>VLOOKUP(I1907,Vlookups!A:D,2,FALSE)</f>
        <v>CHARTER WIDE</v>
      </c>
      <c r="K1907" s="5" t="str">
        <f>VLOOKUP(I1907,Vlookups!A:D,3,FALSE)</f>
        <v>CHARTER WIDE</v>
      </c>
      <c r="L1907" s="5" t="str">
        <f t="shared" si="625"/>
        <v>99</v>
      </c>
      <c r="M1907" s="5" t="str">
        <f t="shared" si="626"/>
        <v>705</v>
      </c>
      <c r="N1907" s="5" t="str">
        <f>VLOOKUP(M1907,Vlookups!G:I,2,FALSE)</f>
        <v>DEPUTY SUPERINTENDENT OF SL</v>
      </c>
      <c r="O1907" s="5" t="str">
        <f>VLOOKUP(M1907,Vlookups!G:I,3,FALSE)</f>
        <v>DSSL</v>
      </c>
      <c r="P1907" s="6">
        <f t="shared" si="627"/>
        <v>0</v>
      </c>
      <c r="Q1907" s="6">
        <f t="shared" si="628"/>
        <v>0</v>
      </c>
      <c r="R1907" s="6">
        <f t="shared" si="629"/>
        <v>20900</v>
      </c>
      <c r="S1907" s="6">
        <f t="shared" si="630"/>
        <v>0</v>
      </c>
      <c r="T1907" s="6">
        <f t="shared" si="631"/>
        <v>0</v>
      </c>
      <c r="U1907" t="s">
        <v>1954</v>
      </c>
      <c r="V1907" t="s">
        <v>54</v>
      </c>
      <c r="W1907" s="2">
        <v>0</v>
      </c>
      <c r="X1907" s="2">
        <v>0</v>
      </c>
      <c r="Y1907" s="2">
        <v>20900</v>
      </c>
      <c r="Z1907" s="3">
        <v>-20900</v>
      </c>
      <c r="AA1907" s="2">
        <v>0</v>
      </c>
      <c r="AB1907" s="2">
        <v>0</v>
      </c>
    </row>
    <row r="1908" spans="1:28">
      <c r="A1908" s="5" t="str">
        <f t="shared" si="632"/>
        <v>420</v>
      </c>
      <c r="B1908" s="5" t="str">
        <f>VLOOKUP(A1908,Vlookups!O:P,2,FALSE)</f>
        <v>LOCAL</v>
      </c>
      <c r="C1908" s="5" t="str">
        <f t="shared" si="633"/>
        <v>E</v>
      </c>
      <c r="D1908" s="5" t="str">
        <f t="shared" si="634"/>
        <v>23</v>
      </c>
      <c r="E1908" s="5" t="str">
        <f t="shared" si="635"/>
        <v>64--</v>
      </c>
      <c r="F1908" s="5" t="str">
        <f>VLOOKUP(E1908,Vlookups!K:M,3,FALSE)</f>
        <v>Op Exp</v>
      </c>
      <c r="G1908" s="5" t="str">
        <f t="shared" si="622"/>
        <v>6411</v>
      </c>
      <c r="H1908" s="5" t="str">
        <f t="shared" si="623"/>
        <v>EMPLOYEE TRAVEL</v>
      </c>
      <c r="I1908" s="5" t="str">
        <f t="shared" si="624"/>
        <v>003</v>
      </c>
      <c r="J1908" s="5" t="str">
        <f>VLOOKUP(I1908,Vlookups!A:D,2,FALSE)</f>
        <v>GARLAND HIGH SCHOOL</v>
      </c>
      <c r="K1908" s="5" t="str">
        <f>VLOOKUP(I1908,Vlookups!A:D,3,FALSE)</f>
        <v>GARLAND HS</v>
      </c>
      <c r="L1908" s="5" t="str">
        <f t="shared" si="625"/>
        <v>99</v>
      </c>
      <c r="M1908" s="5" t="str">
        <f t="shared" si="626"/>
        <v>705</v>
      </c>
      <c r="N1908" s="5" t="str">
        <f>VLOOKUP(M1908,Vlookups!G:I,2,FALSE)</f>
        <v>DEPUTY SUPERINTENDENT OF SL</v>
      </c>
      <c r="O1908" s="5" t="str">
        <f>VLOOKUP(M1908,Vlookups!G:I,3,FALSE)</f>
        <v>DSSL</v>
      </c>
      <c r="P1908" s="6">
        <f t="shared" si="627"/>
        <v>0</v>
      </c>
      <c r="Q1908" s="6">
        <f t="shared" si="628"/>
        <v>0</v>
      </c>
      <c r="R1908" s="6">
        <f t="shared" si="629"/>
        <v>242.11</v>
      </c>
      <c r="S1908" s="6">
        <f t="shared" si="630"/>
        <v>0</v>
      </c>
      <c r="T1908" s="6">
        <f t="shared" si="631"/>
        <v>0</v>
      </c>
      <c r="U1908" t="s">
        <v>1955</v>
      </c>
      <c r="V1908" t="s">
        <v>56</v>
      </c>
      <c r="W1908" s="2">
        <v>0</v>
      </c>
      <c r="X1908" s="2">
        <v>0</v>
      </c>
      <c r="Y1908" s="2">
        <v>242.11</v>
      </c>
      <c r="Z1908" s="3">
        <v>-242.11</v>
      </c>
      <c r="AA1908" s="2">
        <v>0</v>
      </c>
      <c r="AB1908" s="2">
        <v>0</v>
      </c>
    </row>
    <row r="1909" spans="1:28">
      <c r="A1909" s="5" t="str">
        <f t="shared" si="632"/>
        <v>420</v>
      </c>
      <c r="B1909" s="5" t="str">
        <f>VLOOKUP(A1909,Vlookups!O:P,2,FALSE)</f>
        <v>LOCAL</v>
      </c>
      <c r="C1909" s="5" t="str">
        <f t="shared" si="633"/>
        <v>E</v>
      </c>
      <c r="D1909" s="5" t="str">
        <f t="shared" si="634"/>
        <v>23</v>
      </c>
      <c r="E1909" s="5" t="str">
        <f t="shared" si="635"/>
        <v>64--</v>
      </c>
      <c r="F1909" s="5" t="str">
        <f>VLOOKUP(E1909,Vlookups!K:M,3,FALSE)</f>
        <v>Op Exp</v>
      </c>
      <c r="G1909" s="5" t="str">
        <f t="shared" si="622"/>
        <v>6411</v>
      </c>
      <c r="H1909" s="5" t="str">
        <f t="shared" si="623"/>
        <v>EMPLOYEE TRAVEL</v>
      </c>
      <c r="I1909" s="5" t="str">
        <f t="shared" si="624"/>
        <v>006</v>
      </c>
      <c r="J1909" s="5" t="str">
        <f>VLOOKUP(I1909,Vlookups!A:D,2,FALSE)</f>
        <v>ARLINGTON HIGH SCHOOL</v>
      </c>
      <c r="K1909" s="5" t="str">
        <f>VLOOKUP(I1909,Vlookups!A:D,3,FALSE)</f>
        <v>ARLINGTON HS</v>
      </c>
      <c r="L1909" s="5" t="str">
        <f t="shared" si="625"/>
        <v>99</v>
      </c>
      <c r="M1909" s="5" t="str">
        <f t="shared" si="626"/>
        <v>705</v>
      </c>
      <c r="N1909" s="5" t="str">
        <f>VLOOKUP(M1909,Vlookups!G:I,2,FALSE)</f>
        <v>DEPUTY SUPERINTENDENT OF SL</v>
      </c>
      <c r="O1909" s="5" t="str">
        <f>VLOOKUP(M1909,Vlookups!G:I,3,FALSE)</f>
        <v>DSSL</v>
      </c>
      <c r="P1909" s="6">
        <f t="shared" si="627"/>
        <v>0</v>
      </c>
      <c r="Q1909" s="6">
        <f t="shared" si="628"/>
        <v>0</v>
      </c>
      <c r="R1909" s="6">
        <f t="shared" si="629"/>
        <v>109</v>
      </c>
      <c r="S1909" s="6">
        <f t="shared" si="630"/>
        <v>0</v>
      </c>
      <c r="T1909" s="6">
        <f t="shared" si="631"/>
        <v>0</v>
      </c>
      <c r="U1909" t="s">
        <v>1956</v>
      </c>
      <c r="V1909" t="s">
        <v>56</v>
      </c>
      <c r="W1909" s="2">
        <v>0</v>
      </c>
      <c r="X1909" s="2">
        <v>0</v>
      </c>
      <c r="Y1909" s="2">
        <v>109</v>
      </c>
      <c r="Z1909" s="3">
        <v>-109</v>
      </c>
      <c r="AA1909" s="2">
        <v>0</v>
      </c>
      <c r="AB1909" s="2">
        <v>0</v>
      </c>
    </row>
    <row r="1910" spans="1:28">
      <c r="A1910" s="5" t="str">
        <f t="shared" si="632"/>
        <v>420</v>
      </c>
      <c r="B1910" s="5" t="str">
        <f>VLOOKUP(A1910,Vlookups!O:P,2,FALSE)</f>
        <v>LOCAL</v>
      </c>
      <c r="C1910" s="5" t="str">
        <f t="shared" si="633"/>
        <v>E</v>
      </c>
      <c r="D1910" s="5" t="str">
        <f t="shared" si="634"/>
        <v>23</v>
      </c>
      <c r="E1910" s="5" t="str">
        <f t="shared" si="635"/>
        <v>64--</v>
      </c>
      <c r="F1910" s="5" t="str">
        <f>VLOOKUP(E1910,Vlookups!K:M,3,FALSE)</f>
        <v>Op Exp</v>
      </c>
      <c r="G1910" s="5" t="str">
        <f t="shared" si="622"/>
        <v>6411</v>
      </c>
      <c r="H1910" s="5" t="str">
        <f t="shared" si="623"/>
        <v>EMPLOYEE TRAVEL</v>
      </c>
      <c r="I1910" s="5" t="str">
        <f t="shared" si="624"/>
        <v>007</v>
      </c>
      <c r="J1910" s="5" t="str">
        <f>VLOOKUP(I1910,Vlookups!A:D,2,FALSE)</f>
        <v>KELLER ELEMENTARY SCHOOL</v>
      </c>
      <c r="K1910" s="5" t="str">
        <f>VLOOKUP(I1910,Vlookups!A:D,3,FALSE)</f>
        <v>KELLER K8</v>
      </c>
      <c r="L1910" s="5" t="str">
        <f t="shared" si="625"/>
        <v>99</v>
      </c>
      <c r="M1910" s="5" t="str">
        <f t="shared" si="626"/>
        <v>705</v>
      </c>
      <c r="N1910" s="5" t="str">
        <f>VLOOKUP(M1910,Vlookups!G:I,2,FALSE)</f>
        <v>DEPUTY SUPERINTENDENT OF SL</v>
      </c>
      <c r="O1910" s="5" t="str">
        <f>VLOOKUP(M1910,Vlookups!G:I,3,FALSE)</f>
        <v>DSSL</v>
      </c>
      <c r="P1910" s="6">
        <f t="shared" si="627"/>
        <v>0</v>
      </c>
      <c r="Q1910" s="6">
        <f t="shared" si="628"/>
        <v>0</v>
      </c>
      <c r="R1910" s="6">
        <f t="shared" si="629"/>
        <v>242.29</v>
      </c>
      <c r="S1910" s="6">
        <f t="shared" si="630"/>
        <v>0</v>
      </c>
      <c r="T1910" s="6">
        <f t="shared" si="631"/>
        <v>0</v>
      </c>
      <c r="U1910" t="s">
        <v>1957</v>
      </c>
      <c r="V1910" t="s">
        <v>56</v>
      </c>
      <c r="W1910" s="2">
        <v>0</v>
      </c>
      <c r="X1910" s="2">
        <v>0</v>
      </c>
      <c r="Y1910" s="2">
        <v>242.29</v>
      </c>
      <c r="Z1910" s="3">
        <v>-242.29</v>
      </c>
      <c r="AA1910" s="2">
        <v>0</v>
      </c>
      <c r="AB1910" s="2">
        <v>0</v>
      </c>
    </row>
    <row r="1911" spans="1:28">
      <c r="A1911" s="5" t="str">
        <f t="shared" si="632"/>
        <v>420</v>
      </c>
      <c r="B1911" s="5" t="str">
        <f>VLOOKUP(A1911,Vlookups!O:P,2,FALSE)</f>
        <v>LOCAL</v>
      </c>
      <c r="C1911" s="5" t="str">
        <f t="shared" si="633"/>
        <v>E</v>
      </c>
      <c r="D1911" s="5" t="str">
        <f t="shared" si="634"/>
        <v>23</v>
      </c>
      <c r="E1911" s="5" t="str">
        <f t="shared" si="635"/>
        <v>64--</v>
      </c>
      <c r="F1911" s="5" t="str">
        <f>VLOOKUP(E1911,Vlookups!K:M,3,FALSE)</f>
        <v>Op Exp</v>
      </c>
      <c r="G1911" s="5" t="str">
        <f t="shared" si="622"/>
        <v>6411</v>
      </c>
      <c r="H1911" s="5" t="str">
        <f t="shared" si="623"/>
        <v>EMPLOYEE TRAVEL</v>
      </c>
      <c r="I1911" s="5" t="str">
        <f t="shared" si="624"/>
        <v>009</v>
      </c>
      <c r="J1911" s="5" t="str">
        <f>VLOOKUP(I1911,Vlookups!A:D,2,FALSE)</f>
        <v>KELLER HIGH SCHOOL</v>
      </c>
      <c r="K1911" s="5" t="str">
        <f>VLOOKUP(I1911,Vlookups!A:D,3,FALSE)</f>
        <v>KELLER HS</v>
      </c>
      <c r="L1911" s="5" t="str">
        <f t="shared" si="625"/>
        <v>99</v>
      </c>
      <c r="M1911" s="5" t="str">
        <f t="shared" si="626"/>
        <v>705</v>
      </c>
      <c r="N1911" s="5" t="str">
        <f>VLOOKUP(M1911,Vlookups!G:I,2,FALSE)</f>
        <v>DEPUTY SUPERINTENDENT OF SL</v>
      </c>
      <c r="O1911" s="5" t="str">
        <f>VLOOKUP(M1911,Vlookups!G:I,3,FALSE)</f>
        <v>DSSL</v>
      </c>
      <c r="P1911" s="6">
        <f t="shared" si="627"/>
        <v>0</v>
      </c>
      <c r="Q1911" s="6">
        <f t="shared" si="628"/>
        <v>0</v>
      </c>
      <c r="R1911" s="6">
        <f t="shared" si="629"/>
        <v>100</v>
      </c>
      <c r="S1911" s="6">
        <f t="shared" si="630"/>
        <v>0</v>
      </c>
      <c r="T1911" s="6">
        <f t="shared" si="631"/>
        <v>0</v>
      </c>
      <c r="U1911" t="s">
        <v>1958</v>
      </c>
      <c r="V1911" t="s">
        <v>56</v>
      </c>
      <c r="W1911" s="2">
        <v>0</v>
      </c>
      <c r="X1911" s="2">
        <v>0</v>
      </c>
      <c r="Y1911" s="2">
        <v>100</v>
      </c>
      <c r="Z1911" s="3">
        <v>-100</v>
      </c>
      <c r="AA1911" s="2">
        <v>0</v>
      </c>
      <c r="AB1911" s="2">
        <v>0</v>
      </c>
    </row>
    <row r="1912" spans="1:28">
      <c r="A1912" s="5" t="str">
        <f t="shared" si="632"/>
        <v>420</v>
      </c>
      <c r="B1912" s="5" t="str">
        <f>VLOOKUP(A1912,Vlookups!O:P,2,FALSE)</f>
        <v>LOCAL</v>
      </c>
      <c r="C1912" s="5" t="str">
        <f t="shared" si="633"/>
        <v>E</v>
      </c>
      <c r="D1912" s="5" t="str">
        <f t="shared" si="634"/>
        <v>23</v>
      </c>
      <c r="E1912" s="5" t="str">
        <f t="shared" si="635"/>
        <v>64--</v>
      </c>
      <c r="F1912" s="5" t="str">
        <f>VLOOKUP(E1912,Vlookups!K:M,3,FALSE)</f>
        <v>Op Exp</v>
      </c>
      <c r="G1912" s="5" t="str">
        <f t="shared" si="622"/>
        <v>6411</v>
      </c>
      <c r="H1912" s="5" t="str">
        <f t="shared" si="623"/>
        <v>EMPLOYEE TRAVEL</v>
      </c>
      <c r="I1912" s="5" t="str">
        <f t="shared" si="624"/>
        <v>010</v>
      </c>
      <c r="J1912" s="5" t="str">
        <f>VLOOKUP(I1912,Vlookups!A:D,2,FALSE)</f>
        <v>GRAND PRAIRIE ELEMENTARY SCHOO</v>
      </c>
      <c r="K1912" s="5" t="str">
        <f>VLOOKUP(I1912,Vlookups!A:D,3,FALSE)</f>
        <v>GRAND PR K8</v>
      </c>
      <c r="L1912" s="5" t="str">
        <f t="shared" si="625"/>
        <v>99</v>
      </c>
      <c r="M1912" s="5" t="str">
        <f t="shared" si="626"/>
        <v>705</v>
      </c>
      <c r="N1912" s="5" t="str">
        <f>VLOOKUP(M1912,Vlookups!G:I,2,FALSE)</f>
        <v>DEPUTY SUPERINTENDENT OF SL</v>
      </c>
      <c r="O1912" s="5" t="str">
        <f>VLOOKUP(M1912,Vlookups!G:I,3,FALSE)</f>
        <v>DSSL</v>
      </c>
      <c r="P1912" s="6">
        <f t="shared" si="627"/>
        <v>0</v>
      </c>
      <c r="Q1912" s="6">
        <f t="shared" si="628"/>
        <v>0</v>
      </c>
      <c r="R1912" s="6">
        <f t="shared" si="629"/>
        <v>28.9</v>
      </c>
      <c r="S1912" s="6">
        <f t="shared" si="630"/>
        <v>0</v>
      </c>
      <c r="T1912" s="6">
        <f t="shared" si="631"/>
        <v>0</v>
      </c>
      <c r="U1912" t="s">
        <v>1959</v>
      </c>
      <c r="V1912" t="s">
        <v>56</v>
      </c>
      <c r="W1912" s="2">
        <v>0</v>
      </c>
      <c r="X1912" s="2">
        <v>0</v>
      </c>
      <c r="Y1912" s="2">
        <v>28.9</v>
      </c>
      <c r="Z1912" s="3">
        <v>-28.9</v>
      </c>
      <c r="AA1912" s="2">
        <v>0</v>
      </c>
      <c r="AB1912" s="2">
        <v>0</v>
      </c>
    </row>
    <row r="1913" spans="1:28">
      <c r="A1913" s="5" t="str">
        <f t="shared" si="632"/>
        <v>420</v>
      </c>
      <c r="B1913" s="5" t="str">
        <f>VLOOKUP(A1913,Vlookups!O:P,2,FALSE)</f>
        <v>LOCAL</v>
      </c>
      <c r="C1913" s="5" t="str">
        <f t="shared" si="633"/>
        <v>E</v>
      </c>
      <c r="D1913" s="5" t="str">
        <f t="shared" si="634"/>
        <v>23</v>
      </c>
      <c r="E1913" s="5" t="str">
        <f t="shared" si="635"/>
        <v>64--</v>
      </c>
      <c r="F1913" s="5" t="str">
        <f>VLOOKUP(E1913,Vlookups!K:M,3,FALSE)</f>
        <v>Op Exp</v>
      </c>
      <c r="G1913" s="5" t="str">
        <f t="shared" si="622"/>
        <v>6411</v>
      </c>
      <c r="H1913" s="5" t="str">
        <f t="shared" si="623"/>
        <v>EMPLOYEE TRAVEL</v>
      </c>
      <c r="I1913" s="5" t="str">
        <f t="shared" si="624"/>
        <v>014</v>
      </c>
      <c r="J1913" s="5" t="str">
        <f>VLOOKUP(I1913,Vlookups!A:D,2,FALSE)</f>
        <v>KATY ELEMENTARY SCHOOL</v>
      </c>
      <c r="K1913" s="5" t="str">
        <f>VLOOKUP(I1913,Vlookups!A:D,3,FALSE)</f>
        <v>KATY K8</v>
      </c>
      <c r="L1913" s="5" t="str">
        <f t="shared" si="625"/>
        <v>99</v>
      </c>
      <c r="M1913" s="5" t="str">
        <f t="shared" si="626"/>
        <v>705</v>
      </c>
      <c r="N1913" s="5" t="str">
        <f>VLOOKUP(M1913,Vlookups!G:I,2,FALSE)</f>
        <v>DEPUTY SUPERINTENDENT OF SL</v>
      </c>
      <c r="O1913" s="5" t="str">
        <f>VLOOKUP(M1913,Vlookups!G:I,3,FALSE)</f>
        <v>DSSL</v>
      </c>
      <c r="P1913" s="6">
        <f t="shared" si="627"/>
        <v>0</v>
      </c>
      <c r="Q1913" s="6">
        <f t="shared" si="628"/>
        <v>0</v>
      </c>
      <c r="R1913" s="6">
        <f t="shared" si="629"/>
        <v>418.86</v>
      </c>
      <c r="S1913" s="6">
        <f t="shared" si="630"/>
        <v>0</v>
      </c>
      <c r="T1913" s="6">
        <f t="shared" si="631"/>
        <v>0</v>
      </c>
      <c r="U1913" t="s">
        <v>1960</v>
      </c>
      <c r="V1913" t="s">
        <v>56</v>
      </c>
      <c r="W1913" s="2">
        <v>0</v>
      </c>
      <c r="X1913" s="2">
        <v>0</v>
      </c>
      <c r="Y1913" s="2">
        <v>418.86</v>
      </c>
      <c r="Z1913" s="3">
        <v>-418.86</v>
      </c>
      <c r="AA1913" s="2">
        <v>0</v>
      </c>
      <c r="AB1913" s="2">
        <v>0</v>
      </c>
    </row>
    <row r="1914" spans="1:28">
      <c r="A1914" s="5" t="str">
        <f t="shared" si="632"/>
        <v>420</v>
      </c>
      <c r="B1914" s="5" t="str">
        <f>VLOOKUP(A1914,Vlookups!O:P,2,FALSE)</f>
        <v>LOCAL</v>
      </c>
      <c r="C1914" s="5" t="str">
        <f t="shared" si="633"/>
        <v>E</v>
      </c>
      <c r="D1914" s="5" t="str">
        <f t="shared" si="634"/>
        <v>23</v>
      </c>
      <c r="E1914" s="5" t="str">
        <f t="shared" si="635"/>
        <v>64--</v>
      </c>
      <c r="F1914" s="5" t="str">
        <f>VLOOKUP(E1914,Vlookups!K:M,3,FALSE)</f>
        <v>Op Exp</v>
      </c>
      <c r="G1914" s="5" t="str">
        <f t="shared" si="622"/>
        <v>6411</v>
      </c>
      <c r="H1914" s="5" t="str">
        <f t="shared" si="623"/>
        <v>EMPLOYEE TRAVEL</v>
      </c>
      <c r="I1914" s="5" t="str">
        <f t="shared" si="624"/>
        <v>016</v>
      </c>
      <c r="J1914" s="5" t="str">
        <f>VLOOKUP(I1914,Vlookups!A:D,2,FALSE)</f>
        <v>WESTPARK ELEMENTARY SCHOOL</v>
      </c>
      <c r="K1914" s="5" t="str">
        <f>VLOOKUP(I1914,Vlookups!A:D,3,FALSE)</f>
        <v>WESTPARK K8</v>
      </c>
      <c r="L1914" s="5" t="str">
        <f t="shared" si="625"/>
        <v>99</v>
      </c>
      <c r="M1914" s="5" t="str">
        <f t="shared" si="626"/>
        <v>705</v>
      </c>
      <c r="N1914" s="5" t="str">
        <f>VLOOKUP(M1914,Vlookups!G:I,2,FALSE)</f>
        <v>DEPUTY SUPERINTENDENT OF SL</v>
      </c>
      <c r="O1914" s="5" t="str">
        <f>VLOOKUP(M1914,Vlookups!G:I,3,FALSE)</f>
        <v>DSSL</v>
      </c>
      <c r="P1914" s="6">
        <f t="shared" si="627"/>
        <v>0</v>
      </c>
      <c r="Q1914" s="6">
        <f t="shared" si="628"/>
        <v>0</v>
      </c>
      <c r="R1914" s="6">
        <f t="shared" si="629"/>
        <v>1499.09</v>
      </c>
      <c r="S1914" s="6">
        <f t="shared" si="630"/>
        <v>0</v>
      </c>
      <c r="T1914" s="6">
        <f t="shared" si="631"/>
        <v>0</v>
      </c>
      <c r="U1914" t="s">
        <v>1961</v>
      </c>
      <c r="V1914" t="s">
        <v>56</v>
      </c>
      <c r="W1914" s="2">
        <v>0</v>
      </c>
      <c r="X1914" s="2">
        <v>0</v>
      </c>
      <c r="Y1914" s="2">
        <v>1499.09</v>
      </c>
      <c r="Z1914" s="3">
        <v>-1499.09</v>
      </c>
      <c r="AA1914" s="2">
        <v>0</v>
      </c>
      <c r="AB1914" s="2">
        <v>0</v>
      </c>
    </row>
    <row r="1915" spans="1:28">
      <c r="A1915" s="5" t="str">
        <f t="shared" ref="A1915:A1922" si="636">LEFT(U1915,3)</f>
        <v>420</v>
      </c>
      <c r="B1915" s="5" t="str">
        <f>VLOOKUP(A1915,Vlookups!O:P,2,FALSE)</f>
        <v>LOCAL</v>
      </c>
      <c r="C1915" s="5" t="str">
        <f t="shared" ref="C1915:C1922" si="637">RIGHT(LEFT(U1915,5),1)</f>
        <v>E</v>
      </c>
      <c r="D1915" s="5" t="str">
        <f t="shared" ref="D1915:D1922" si="638">RIGHT(LEFT(U1915,8),2)</f>
        <v>23</v>
      </c>
      <c r="E1915" s="5" t="str">
        <f t="shared" ref="E1915:E1922" si="639">CONCATENATE(LEFT(G1915,2),"--")</f>
        <v>64--</v>
      </c>
      <c r="F1915" s="5" t="str">
        <f>VLOOKUP(E1915,Vlookups!K:M,3,FALSE)</f>
        <v>Op Exp</v>
      </c>
      <c r="G1915" s="5" t="str">
        <f t="shared" si="622"/>
        <v>6411</v>
      </c>
      <c r="H1915" s="5" t="str">
        <f t="shared" si="623"/>
        <v>EMPLOYEE TRAVEL</v>
      </c>
      <c r="I1915" s="5" t="str">
        <f t="shared" si="624"/>
        <v>017</v>
      </c>
      <c r="J1915" s="5" t="str">
        <f>VLOOKUP(I1915,Vlookups!A:D,2,FALSE)</f>
        <v>WESTPARK MIDDLE SCHOOL</v>
      </c>
      <c r="K1915" s="5" t="str">
        <f>VLOOKUP(I1915,Vlookups!A:D,3,FALSE)</f>
        <v>WESTPARK K8</v>
      </c>
      <c r="L1915" s="5" t="str">
        <f t="shared" si="625"/>
        <v>99</v>
      </c>
      <c r="M1915" s="5" t="str">
        <f t="shared" si="626"/>
        <v>705</v>
      </c>
      <c r="N1915" s="5" t="str">
        <f>VLOOKUP(M1915,Vlookups!G:I,2,FALSE)</f>
        <v>DEPUTY SUPERINTENDENT OF SL</v>
      </c>
      <c r="O1915" s="5" t="str">
        <f>VLOOKUP(M1915,Vlookups!G:I,3,FALSE)</f>
        <v>DSSL</v>
      </c>
      <c r="P1915" s="6">
        <f t="shared" si="627"/>
        <v>0</v>
      </c>
      <c r="Q1915" s="6">
        <f t="shared" si="628"/>
        <v>0</v>
      </c>
      <c r="R1915" s="6">
        <f t="shared" si="629"/>
        <v>1505</v>
      </c>
      <c r="S1915" s="6">
        <f t="shared" si="630"/>
        <v>0</v>
      </c>
      <c r="T1915" s="6">
        <f t="shared" si="631"/>
        <v>0</v>
      </c>
      <c r="U1915" t="s">
        <v>1962</v>
      </c>
      <c r="V1915" t="s">
        <v>56</v>
      </c>
      <c r="W1915" s="2">
        <v>0</v>
      </c>
      <c r="X1915" s="2">
        <v>0</v>
      </c>
      <c r="Y1915" s="2">
        <v>1505</v>
      </c>
      <c r="Z1915" s="3">
        <v>-1505</v>
      </c>
      <c r="AA1915" s="2">
        <v>0</v>
      </c>
      <c r="AB1915" s="2">
        <v>0</v>
      </c>
    </row>
    <row r="1916" spans="1:28">
      <c r="A1916" s="5" t="str">
        <f t="shared" si="636"/>
        <v>420</v>
      </c>
      <c r="B1916" s="5" t="str">
        <f>VLOOKUP(A1916,Vlookups!O:P,2,FALSE)</f>
        <v>LOCAL</v>
      </c>
      <c r="C1916" s="5" t="str">
        <f t="shared" si="637"/>
        <v>E</v>
      </c>
      <c r="D1916" s="5" t="str">
        <f t="shared" si="638"/>
        <v>23</v>
      </c>
      <c r="E1916" s="5" t="str">
        <f t="shared" si="639"/>
        <v>64--</v>
      </c>
      <c r="F1916" s="5" t="str">
        <f>VLOOKUP(E1916,Vlookups!K:M,3,FALSE)</f>
        <v>Op Exp</v>
      </c>
      <c r="G1916" s="5" t="str">
        <f t="shared" ref="G1916:G1922" si="640">MID(U1916,10,4)</f>
        <v>6411</v>
      </c>
      <c r="H1916" s="5" t="str">
        <f t="shared" ref="H1916:H1922" si="641">V1916</f>
        <v>EMPLOYEE TRAVEL</v>
      </c>
      <c r="I1916" s="5" t="str">
        <f t="shared" ref="I1916:I1922" si="642">LEFT(RIGHT(U1916,12),3)</f>
        <v>019</v>
      </c>
      <c r="J1916" s="5" t="str">
        <f>VLOOKUP(I1916,Vlookups!A:D,2,FALSE)</f>
        <v>LANCASTER ELEMENTARY</v>
      </c>
      <c r="K1916" s="5" t="str">
        <f>VLOOKUP(I1916,Vlookups!A:D,3,FALSE)</f>
        <v>LANCASTER K8</v>
      </c>
      <c r="L1916" s="5" t="str">
        <f t="shared" ref="L1916:L1922" si="643">LEFT(RIGHT(U1916,6),2)</f>
        <v>99</v>
      </c>
      <c r="M1916" s="5" t="str">
        <f t="shared" ref="M1916:M1922" si="644">RIGHT(U1916,3)</f>
        <v>705</v>
      </c>
      <c r="N1916" s="5" t="str">
        <f>VLOOKUP(M1916,Vlookups!G:I,2,FALSE)</f>
        <v>DEPUTY SUPERINTENDENT OF SL</v>
      </c>
      <c r="O1916" s="5" t="str">
        <f>VLOOKUP(M1916,Vlookups!G:I,3,FALSE)</f>
        <v>DSSL</v>
      </c>
      <c r="P1916" s="6">
        <f t="shared" ref="P1916:P1922" si="645">W1916</f>
        <v>0</v>
      </c>
      <c r="Q1916" s="6">
        <f t="shared" ref="Q1916:Q1922" si="646">X1916</f>
        <v>0</v>
      </c>
      <c r="R1916" s="6">
        <f t="shared" ref="R1916:R1922" si="647">Y1916</f>
        <v>255.54</v>
      </c>
      <c r="S1916" s="6">
        <f t="shared" ref="S1916:S1922" si="648">AA1916</f>
        <v>0</v>
      </c>
      <c r="T1916" s="6">
        <f t="shared" ref="T1916:T1922" si="649">AB1916</f>
        <v>0</v>
      </c>
      <c r="U1916" t="s">
        <v>1963</v>
      </c>
      <c r="V1916" t="s">
        <v>56</v>
      </c>
      <c r="W1916" s="2">
        <v>0</v>
      </c>
      <c r="X1916" s="2">
        <v>0</v>
      </c>
      <c r="Y1916" s="2">
        <v>255.54</v>
      </c>
      <c r="Z1916" s="3">
        <v>-255.54</v>
      </c>
      <c r="AA1916" s="2">
        <v>0</v>
      </c>
      <c r="AB1916" s="2">
        <v>0</v>
      </c>
    </row>
    <row r="1917" spans="1:28">
      <c r="A1917" s="5" t="str">
        <f t="shared" si="636"/>
        <v>420</v>
      </c>
      <c r="B1917" s="5" t="str">
        <f>VLOOKUP(A1917,Vlookups!O:P,2,FALSE)</f>
        <v>LOCAL</v>
      </c>
      <c r="C1917" s="5" t="str">
        <f t="shared" si="637"/>
        <v>E</v>
      </c>
      <c r="D1917" s="5" t="str">
        <f t="shared" si="638"/>
        <v>23</v>
      </c>
      <c r="E1917" s="5" t="str">
        <f t="shared" si="639"/>
        <v>64--</v>
      </c>
      <c r="F1917" s="5" t="str">
        <f>VLOOKUP(E1917,Vlookups!K:M,3,FALSE)</f>
        <v>Op Exp</v>
      </c>
      <c r="G1917" s="5" t="str">
        <f t="shared" si="640"/>
        <v>6411</v>
      </c>
      <c r="H1917" s="5" t="str">
        <f t="shared" si="641"/>
        <v>EMPLOYEE TRAVEL</v>
      </c>
      <c r="I1917" s="5" t="str">
        <f t="shared" si="642"/>
        <v>023</v>
      </c>
      <c r="J1917" s="5" t="str">
        <f>VLOOKUP(I1917,Vlookups!A:D,2,FALSE)</f>
        <v>SAGINAW ELEMENTARY</v>
      </c>
      <c r="K1917" s="5" t="str">
        <f>VLOOKUP(I1917,Vlookups!A:D,3,FALSE)</f>
        <v>SAGINAW K8</v>
      </c>
      <c r="L1917" s="5" t="str">
        <f t="shared" si="643"/>
        <v>99</v>
      </c>
      <c r="M1917" s="5" t="str">
        <f t="shared" si="644"/>
        <v>705</v>
      </c>
      <c r="N1917" s="5" t="str">
        <f>VLOOKUP(M1917,Vlookups!G:I,2,FALSE)</f>
        <v>DEPUTY SUPERINTENDENT OF SL</v>
      </c>
      <c r="O1917" s="5" t="str">
        <f>VLOOKUP(M1917,Vlookups!G:I,3,FALSE)</f>
        <v>DSSL</v>
      </c>
      <c r="P1917" s="6">
        <f t="shared" si="645"/>
        <v>0</v>
      </c>
      <c r="Q1917" s="6">
        <f t="shared" si="646"/>
        <v>0</v>
      </c>
      <c r="R1917" s="6">
        <f t="shared" si="647"/>
        <v>321</v>
      </c>
      <c r="S1917" s="6">
        <f t="shared" si="648"/>
        <v>0</v>
      </c>
      <c r="T1917" s="6">
        <f t="shared" si="649"/>
        <v>0</v>
      </c>
      <c r="U1917" t="s">
        <v>1964</v>
      </c>
      <c r="V1917" t="s">
        <v>56</v>
      </c>
      <c r="W1917" s="2">
        <v>0</v>
      </c>
      <c r="X1917" s="2">
        <v>0</v>
      </c>
      <c r="Y1917" s="2">
        <v>321</v>
      </c>
      <c r="Z1917" s="3">
        <v>-321</v>
      </c>
      <c r="AA1917" s="2">
        <v>0</v>
      </c>
      <c r="AB1917" s="2">
        <v>0</v>
      </c>
    </row>
    <row r="1918" spans="1:28">
      <c r="A1918" s="5" t="str">
        <f t="shared" si="636"/>
        <v>420</v>
      </c>
      <c r="B1918" s="5" t="str">
        <f>VLOOKUP(A1918,Vlookups!O:P,2,FALSE)</f>
        <v>LOCAL</v>
      </c>
      <c r="C1918" s="5" t="str">
        <f t="shared" si="637"/>
        <v>E</v>
      </c>
      <c r="D1918" s="5" t="str">
        <f t="shared" si="638"/>
        <v>23</v>
      </c>
      <c r="E1918" s="5" t="str">
        <f t="shared" si="639"/>
        <v>64--</v>
      </c>
      <c r="F1918" s="5" t="str">
        <f>VLOOKUP(E1918,Vlookups!K:M,3,FALSE)</f>
        <v>Op Exp</v>
      </c>
      <c r="G1918" s="5" t="str">
        <f t="shared" si="640"/>
        <v>6411</v>
      </c>
      <c r="H1918" s="5" t="str">
        <f t="shared" si="641"/>
        <v>EMPLOYEE TRAVEL</v>
      </c>
      <c r="I1918" s="5" t="str">
        <f t="shared" si="642"/>
        <v>025</v>
      </c>
      <c r="J1918" s="5" t="str">
        <f>VLOOKUP(I1918,Vlookups!A:D,2,FALSE)</f>
        <v>WINDMILL LAKES ELEMENTARY</v>
      </c>
      <c r="K1918" s="5" t="str">
        <f>VLOOKUP(I1918,Vlookups!A:D,3,FALSE)</f>
        <v>WINDMILL LAKES K8</v>
      </c>
      <c r="L1918" s="5" t="str">
        <f t="shared" si="643"/>
        <v>99</v>
      </c>
      <c r="M1918" s="5" t="str">
        <f t="shared" si="644"/>
        <v>705</v>
      </c>
      <c r="N1918" s="5" t="str">
        <f>VLOOKUP(M1918,Vlookups!G:I,2,FALSE)</f>
        <v>DEPUTY SUPERINTENDENT OF SL</v>
      </c>
      <c r="O1918" s="5" t="str">
        <f>VLOOKUP(M1918,Vlookups!G:I,3,FALSE)</f>
        <v>DSSL</v>
      </c>
      <c r="P1918" s="6">
        <f t="shared" si="645"/>
        <v>0</v>
      </c>
      <c r="Q1918" s="6">
        <f t="shared" si="646"/>
        <v>0</v>
      </c>
      <c r="R1918" s="6">
        <f t="shared" si="647"/>
        <v>743.47</v>
      </c>
      <c r="S1918" s="6">
        <f t="shared" si="648"/>
        <v>0</v>
      </c>
      <c r="T1918" s="6">
        <f t="shared" si="649"/>
        <v>0</v>
      </c>
      <c r="U1918" t="s">
        <v>1965</v>
      </c>
      <c r="V1918" t="s">
        <v>56</v>
      </c>
      <c r="W1918" s="2">
        <v>0</v>
      </c>
      <c r="X1918" s="2">
        <v>0</v>
      </c>
      <c r="Y1918" s="2">
        <v>743.47</v>
      </c>
      <c r="Z1918" s="3">
        <v>-743.47</v>
      </c>
      <c r="AA1918" s="2">
        <v>0</v>
      </c>
      <c r="AB1918" s="2">
        <v>0</v>
      </c>
    </row>
    <row r="1919" spans="1:28">
      <c r="A1919" s="5" t="str">
        <f t="shared" si="636"/>
        <v>420</v>
      </c>
      <c r="B1919" s="5" t="str">
        <f>VLOOKUP(A1919,Vlookups!O:P,2,FALSE)</f>
        <v>LOCAL</v>
      </c>
      <c r="C1919" s="5" t="str">
        <f t="shared" si="637"/>
        <v>E</v>
      </c>
      <c r="D1919" s="5" t="str">
        <f t="shared" si="638"/>
        <v>23</v>
      </c>
      <c r="E1919" s="5" t="str">
        <f t="shared" si="639"/>
        <v>64--</v>
      </c>
      <c r="F1919" s="5" t="str">
        <f>VLOOKUP(E1919,Vlookups!K:M,3,FALSE)</f>
        <v>Op Exp</v>
      </c>
      <c r="G1919" s="5" t="str">
        <f t="shared" si="640"/>
        <v>6411</v>
      </c>
      <c r="H1919" s="5" t="str">
        <f t="shared" si="641"/>
        <v>EMPLOYEE TRAVEL</v>
      </c>
      <c r="I1919" s="5" t="str">
        <f t="shared" si="642"/>
        <v>027</v>
      </c>
      <c r="J1919" s="5" t="str">
        <f>VLOOKUP(I1919,Vlookups!A:D,2,FALSE)</f>
        <v>HOUSTON OREM ELEMENTARY</v>
      </c>
      <c r="K1919" s="5" t="str">
        <f>VLOOKUP(I1919,Vlookups!A:D,3,FALSE)</f>
        <v>OREM K8</v>
      </c>
      <c r="L1919" s="5" t="str">
        <f t="shared" si="643"/>
        <v>99</v>
      </c>
      <c r="M1919" s="5" t="str">
        <f t="shared" si="644"/>
        <v>705</v>
      </c>
      <c r="N1919" s="5" t="str">
        <f>VLOOKUP(M1919,Vlookups!G:I,2,FALSE)</f>
        <v>DEPUTY SUPERINTENDENT OF SL</v>
      </c>
      <c r="O1919" s="5" t="str">
        <f>VLOOKUP(M1919,Vlookups!G:I,3,FALSE)</f>
        <v>DSSL</v>
      </c>
      <c r="P1919" s="6">
        <f t="shared" si="645"/>
        <v>0</v>
      </c>
      <c r="Q1919" s="6">
        <f t="shared" si="646"/>
        <v>0</v>
      </c>
      <c r="R1919" s="6">
        <f t="shared" si="647"/>
        <v>113.44</v>
      </c>
      <c r="S1919" s="6">
        <f t="shared" si="648"/>
        <v>0</v>
      </c>
      <c r="T1919" s="6">
        <f t="shared" si="649"/>
        <v>0</v>
      </c>
      <c r="U1919" t="s">
        <v>1966</v>
      </c>
      <c r="V1919" t="s">
        <v>56</v>
      </c>
      <c r="W1919" s="2">
        <v>0</v>
      </c>
      <c r="X1919" s="2">
        <v>0</v>
      </c>
      <c r="Y1919" s="2">
        <v>113.44</v>
      </c>
      <c r="Z1919" s="3">
        <v>-113.44</v>
      </c>
      <c r="AA1919" s="2">
        <v>0</v>
      </c>
      <c r="AB1919" s="2">
        <v>0</v>
      </c>
    </row>
    <row r="1920" spans="1:28">
      <c r="A1920" s="5" t="str">
        <f t="shared" si="636"/>
        <v>420</v>
      </c>
      <c r="B1920" s="5" t="str">
        <f>VLOOKUP(A1920,Vlookups!O:P,2,FALSE)</f>
        <v>LOCAL</v>
      </c>
      <c r="C1920" s="5" t="str">
        <f t="shared" si="637"/>
        <v>E</v>
      </c>
      <c r="D1920" s="5" t="str">
        <f t="shared" si="638"/>
        <v>23</v>
      </c>
      <c r="E1920" s="5" t="str">
        <f t="shared" si="639"/>
        <v>64--</v>
      </c>
      <c r="F1920" s="5" t="str">
        <f>VLOOKUP(E1920,Vlookups!K:M,3,FALSE)</f>
        <v>Op Exp</v>
      </c>
      <c r="G1920" s="5" t="str">
        <f t="shared" si="640"/>
        <v>6411</v>
      </c>
      <c r="H1920" s="5" t="str">
        <f t="shared" si="641"/>
        <v>EMPLOYEE TRAVEL</v>
      </c>
      <c r="I1920" s="5" t="str">
        <f t="shared" si="642"/>
        <v>028</v>
      </c>
      <c r="J1920" s="5" t="str">
        <f>VLOOKUP(I1920,Vlookups!A:D,2,FALSE)</f>
        <v>HOUSTON OREM MIDDLE SCHOOL</v>
      </c>
      <c r="K1920" s="5" t="str">
        <f>VLOOKUP(I1920,Vlookups!A:D,3,FALSE)</f>
        <v>OREM K8</v>
      </c>
      <c r="L1920" s="5" t="str">
        <f t="shared" si="643"/>
        <v>99</v>
      </c>
      <c r="M1920" s="5" t="str">
        <f t="shared" si="644"/>
        <v>705</v>
      </c>
      <c r="N1920" s="5" t="str">
        <f>VLOOKUP(M1920,Vlookups!G:I,2,FALSE)</f>
        <v>DEPUTY SUPERINTENDENT OF SL</v>
      </c>
      <c r="O1920" s="5" t="str">
        <f>VLOOKUP(M1920,Vlookups!G:I,3,FALSE)</f>
        <v>DSSL</v>
      </c>
      <c r="P1920" s="6">
        <f t="shared" si="645"/>
        <v>0</v>
      </c>
      <c r="Q1920" s="6">
        <f t="shared" si="646"/>
        <v>0</v>
      </c>
      <c r="R1920" s="6">
        <f t="shared" si="647"/>
        <v>72.92</v>
      </c>
      <c r="S1920" s="6">
        <f t="shared" si="648"/>
        <v>0</v>
      </c>
      <c r="T1920" s="6">
        <f t="shared" si="649"/>
        <v>0</v>
      </c>
      <c r="U1920" t="s">
        <v>1967</v>
      </c>
      <c r="V1920" t="s">
        <v>56</v>
      </c>
      <c r="W1920" s="2">
        <v>0</v>
      </c>
      <c r="X1920" s="2">
        <v>0</v>
      </c>
      <c r="Y1920" s="2">
        <v>72.92</v>
      </c>
      <c r="Z1920" s="3">
        <v>-72.92</v>
      </c>
      <c r="AA1920" s="2">
        <v>0</v>
      </c>
      <c r="AB1920" s="2">
        <v>0</v>
      </c>
    </row>
    <row r="1921" spans="1:28">
      <c r="A1921" s="5" t="str">
        <f t="shared" si="636"/>
        <v>420</v>
      </c>
      <c r="B1921" s="5" t="str">
        <f>VLOOKUP(A1921,Vlookups!O:P,2,FALSE)</f>
        <v>LOCAL</v>
      </c>
      <c r="C1921" s="5" t="str">
        <f t="shared" si="637"/>
        <v>E</v>
      </c>
      <c r="D1921" s="5" t="str">
        <f t="shared" si="638"/>
        <v>23</v>
      </c>
      <c r="E1921" s="5" t="str">
        <f t="shared" si="639"/>
        <v>64--</v>
      </c>
      <c r="F1921" s="5" t="str">
        <f>VLOOKUP(E1921,Vlookups!K:M,3,FALSE)</f>
        <v>Op Exp</v>
      </c>
      <c r="G1921" s="5" t="str">
        <f t="shared" si="640"/>
        <v>6411</v>
      </c>
      <c r="H1921" s="5" t="str">
        <f t="shared" si="641"/>
        <v>EMPLOYEE TRAVEL</v>
      </c>
      <c r="I1921" s="5" t="str">
        <f t="shared" si="642"/>
        <v>030</v>
      </c>
      <c r="J1921" s="5" t="str">
        <f>VLOOKUP(I1921,Vlookups!A:D,2,FALSE)</f>
        <v>COLLEGE STATION ELEMENTARY</v>
      </c>
      <c r="K1921" s="5" t="str">
        <f>VLOOKUP(I1921,Vlookups!A:D,3,FALSE)</f>
        <v>COLLEGE STATION K8</v>
      </c>
      <c r="L1921" s="5" t="str">
        <f t="shared" si="643"/>
        <v>99</v>
      </c>
      <c r="M1921" s="5" t="str">
        <f t="shared" si="644"/>
        <v>705</v>
      </c>
      <c r="N1921" s="5" t="str">
        <f>VLOOKUP(M1921,Vlookups!G:I,2,FALSE)</f>
        <v>DEPUTY SUPERINTENDENT OF SL</v>
      </c>
      <c r="O1921" s="5" t="str">
        <f>VLOOKUP(M1921,Vlookups!G:I,3,FALSE)</f>
        <v>DSSL</v>
      </c>
      <c r="P1921" s="6">
        <f t="shared" si="645"/>
        <v>0</v>
      </c>
      <c r="Q1921" s="6">
        <f t="shared" si="646"/>
        <v>0</v>
      </c>
      <c r="R1921" s="6">
        <f t="shared" si="647"/>
        <v>1270.73</v>
      </c>
      <c r="S1921" s="6">
        <f t="shared" si="648"/>
        <v>0</v>
      </c>
      <c r="T1921" s="6">
        <f t="shared" si="649"/>
        <v>0</v>
      </c>
      <c r="U1921" t="s">
        <v>1968</v>
      </c>
      <c r="V1921" t="s">
        <v>56</v>
      </c>
      <c r="W1921" s="2">
        <v>0</v>
      </c>
      <c r="X1921" s="2">
        <v>0</v>
      </c>
      <c r="Y1921" s="2">
        <v>1270.73</v>
      </c>
      <c r="Z1921" s="3">
        <v>-1270.73</v>
      </c>
      <c r="AA1921" s="2">
        <v>0</v>
      </c>
      <c r="AB1921" s="2">
        <v>0</v>
      </c>
    </row>
    <row r="1922" spans="1:28">
      <c r="A1922" s="5" t="str">
        <f t="shared" si="636"/>
        <v>420</v>
      </c>
      <c r="B1922" s="5" t="str">
        <f>VLOOKUP(A1922,Vlookups!O:P,2,FALSE)</f>
        <v>LOCAL</v>
      </c>
      <c r="C1922" s="5" t="str">
        <f t="shared" si="637"/>
        <v>E</v>
      </c>
      <c r="D1922" s="5" t="str">
        <f t="shared" si="638"/>
        <v>23</v>
      </c>
      <c r="E1922" s="5" t="str">
        <f t="shared" si="639"/>
        <v>64--</v>
      </c>
      <c r="F1922" s="5" t="str">
        <f>VLOOKUP(E1922,Vlookups!K:M,3,FALSE)</f>
        <v>Op Exp</v>
      </c>
      <c r="G1922" s="5" t="str">
        <f t="shared" si="640"/>
        <v>6411</v>
      </c>
      <c r="H1922" s="5" t="str">
        <f t="shared" si="641"/>
        <v>EMPLOYEE TRAVEL</v>
      </c>
      <c r="I1922" s="5" t="str">
        <f t="shared" si="642"/>
        <v>030</v>
      </c>
      <c r="J1922" s="5" t="str">
        <f>VLOOKUP(I1922,Vlookups!A:D,2,FALSE)</f>
        <v>COLLEGE STATION ELEMENTARY</v>
      </c>
      <c r="K1922" s="5" t="str">
        <f>VLOOKUP(I1922,Vlookups!A:D,3,FALSE)</f>
        <v>COLLEGE STATION K8</v>
      </c>
      <c r="L1922" s="5" t="str">
        <f t="shared" si="643"/>
        <v>99</v>
      </c>
      <c r="M1922" s="5" t="str">
        <f t="shared" si="644"/>
        <v>881</v>
      </c>
      <c r="N1922" s="5" t="str">
        <f>VLOOKUP(M1922,Vlookups!G:I,2,FALSE)</f>
        <v>PEIMS</v>
      </c>
      <c r="O1922" s="5" t="str">
        <f>VLOOKUP(M1922,Vlookups!G:I,3,FALSE)</f>
        <v>PEIMS</v>
      </c>
      <c r="P1922" s="6">
        <f t="shared" si="645"/>
        <v>0</v>
      </c>
      <c r="Q1922" s="6">
        <f t="shared" si="646"/>
        <v>0</v>
      </c>
      <c r="R1922" s="6">
        <f t="shared" si="647"/>
        <v>445.26</v>
      </c>
      <c r="S1922" s="6">
        <f t="shared" si="648"/>
        <v>0</v>
      </c>
      <c r="T1922" s="6">
        <f t="shared" si="649"/>
        <v>0</v>
      </c>
      <c r="U1922" t="s">
        <v>1969</v>
      </c>
      <c r="V1922" t="s">
        <v>56</v>
      </c>
      <c r="W1922" s="2">
        <v>0</v>
      </c>
      <c r="X1922" s="2">
        <v>0</v>
      </c>
      <c r="Y1922" s="2">
        <v>445.26</v>
      </c>
      <c r="Z1922" s="3">
        <v>-445.26</v>
      </c>
      <c r="AA1922" s="2">
        <v>0</v>
      </c>
      <c r="AB1922" s="2">
        <v>0</v>
      </c>
    </row>
    <row r="1923" spans="1:28">
      <c r="A1923" s="5" t="str">
        <f t="shared" ref="A1923:A1986" si="650">LEFT(U1923,3)</f>
        <v>420</v>
      </c>
      <c r="B1923" s="5" t="str">
        <f>VLOOKUP(A1923,Vlookups!O:P,2,FALSE)</f>
        <v>LOCAL</v>
      </c>
      <c r="C1923" s="5" t="str">
        <f t="shared" ref="C1923:C1986" si="651">RIGHT(LEFT(U1923,5),1)</f>
        <v>E</v>
      </c>
      <c r="D1923" s="5" t="str">
        <f t="shared" ref="D1923:D1986" si="652">RIGHT(LEFT(U1923,8),2)</f>
        <v>23</v>
      </c>
      <c r="E1923" s="5" t="str">
        <f t="shared" ref="E1923:E1986" si="653">CONCATENATE(LEFT(G1923,2),"--")</f>
        <v>64--</v>
      </c>
      <c r="F1923" s="5" t="str">
        <f>VLOOKUP(E1923,Vlookups!K:M,3,FALSE)</f>
        <v>Op Exp</v>
      </c>
      <c r="G1923" s="5" t="str">
        <f t="shared" ref="G1923:G1986" si="654">MID(U1923,10,4)</f>
        <v>6411</v>
      </c>
      <c r="H1923" s="5" t="str">
        <f t="shared" ref="H1923:H1986" si="655">V1923</f>
        <v>EMPLOYEE TRAVEL</v>
      </c>
      <c r="I1923" s="5" t="str">
        <f t="shared" ref="I1923:I1986" si="656">LEFT(RIGHT(U1923,12),3)</f>
        <v>034</v>
      </c>
      <c r="J1923" s="5" t="str">
        <f>VLOOKUP(I1923,Vlookups!A:D,2,FALSE)</f>
        <v>AGGIELAND HIGH SCHOOL</v>
      </c>
      <c r="K1923" s="5" t="str">
        <f>VLOOKUP(I1923,Vlookups!A:D,3,FALSE)</f>
        <v>AGGIELAND HS</v>
      </c>
      <c r="L1923" s="5" t="str">
        <f t="shared" ref="L1923:L1986" si="657">LEFT(RIGHT(U1923,6),2)</f>
        <v>99</v>
      </c>
      <c r="M1923" s="5" t="str">
        <f t="shared" ref="M1923:M1986" si="658">RIGHT(U1923,3)</f>
        <v>705</v>
      </c>
      <c r="N1923" s="5" t="str">
        <f>VLOOKUP(M1923,Vlookups!G:I,2,FALSE)</f>
        <v>DEPUTY SUPERINTENDENT OF SL</v>
      </c>
      <c r="O1923" s="5" t="str">
        <f>VLOOKUP(M1923,Vlookups!G:I,3,FALSE)</f>
        <v>DSSL</v>
      </c>
      <c r="P1923" s="6">
        <f t="shared" ref="P1923:P1986" si="659">W1923</f>
        <v>0</v>
      </c>
      <c r="Q1923" s="6">
        <f t="shared" ref="Q1923:Q1986" si="660">X1923</f>
        <v>0</v>
      </c>
      <c r="R1923" s="6">
        <f t="shared" ref="R1923:R1986" si="661">Y1923</f>
        <v>211.09</v>
      </c>
      <c r="S1923" s="6">
        <f t="shared" ref="S1923:S1986" si="662">AA1923</f>
        <v>0</v>
      </c>
      <c r="T1923" s="6">
        <f t="shared" ref="T1923:T1986" si="663">AB1923</f>
        <v>0</v>
      </c>
      <c r="U1923" t="s">
        <v>1970</v>
      </c>
      <c r="V1923" t="s">
        <v>56</v>
      </c>
      <c r="W1923" s="2">
        <v>0</v>
      </c>
      <c r="X1923" s="2">
        <v>0</v>
      </c>
      <c r="Y1923" s="2">
        <v>211.09</v>
      </c>
      <c r="Z1923" s="3">
        <v>-211.09</v>
      </c>
      <c r="AA1923" s="2">
        <v>0</v>
      </c>
      <c r="AB1923" s="2">
        <v>0</v>
      </c>
    </row>
    <row r="1924" spans="1:28">
      <c r="A1924" s="5" t="str">
        <f t="shared" si="650"/>
        <v>420</v>
      </c>
      <c r="B1924" s="5" t="str">
        <f>VLOOKUP(A1924,Vlookups!O:P,2,FALSE)</f>
        <v>LOCAL</v>
      </c>
      <c r="C1924" s="5" t="str">
        <f t="shared" si="651"/>
        <v>E</v>
      </c>
      <c r="D1924" s="5" t="str">
        <f t="shared" si="652"/>
        <v>23</v>
      </c>
      <c r="E1924" s="5" t="str">
        <f t="shared" si="653"/>
        <v>64--</v>
      </c>
      <c r="F1924" s="5" t="str">
        <f>VLOOKUP(E1924,Vlookups!K:M,3,FALSE)</f>
        <v>Op Exp</v>
      </c>
      <c r="G1924" s="5" t="str">
        <f t="shared" si="654"/>
        <v>6411</v>
      </c>
      <c r="H1924" s="5" t="str">
        <f t="shared" si="655"/>
        <v>EMPLOYEE TRAVEL</v>
      </c>
      <c r="I1924" s="5" t="str">
        <f t="shared" si="656"/>
        <v>034</v>
      </c>
      <c r="J1924" s="5" t="str">
        <f>VLOOKUP(I1924,Vlookups!A:D,2,FALSE)</f>
        <v>AGGIELAND HIGH SCHOOL</v>
      </c>
      <c r="K1924" s="5" t="str">
        <f>VLOOKUP(I1924,Vlookups!A:D,3,FALSE)</f>
        <v>AGGIELAND HS</v>
      </c>
      <c r="L1924" s="5" t="str">
        <f t="shared" si="657"/>
        <v>99</v>
      </c>
      <c r="M1924" s="5" t="str">
        <f t="shared" si="658"/>
        <v>881</v>
      </c>
      <c r="N1924" s="5" t="str">
        <f>VLOOKUP(M1924,Vlookups!G:I,2,FALSE)</f>
        <v>PEIMS</v>
      </c>
      <c r="O1924" s="5" t="str">
        <f>VLOOKUP(M1924,Vlookups!G:I,3,FALSE)</f>
        <v>PEIMS</v>
      </c>
      <c r="P1924" s="6">
        <f t="shared" si="659"/>
        <v>0</v>
      </c>
      <c r="Q1924" s="6">
        <f t="shared" si="660"/>
        <v>0</v>
      </c>
      <c r="R1924" s="6">
        <f t="shared" si="661"/>
        <v>86.42</v>
      </c>
      <c r="S1924" s="6">
        <f t="shared" si="662"/>
        <v>0</v>
      </c>
      <c r="T1924" s="6">
        <f t="shared" si="663"/>
        <v>0</v>
      </c>
      <c r="U1924" t="s">
        <v>1971</v>
      </c>
      <c r="V1924" t="s">
        <v>56</v>
      </c>
      <c r="W1924" s="2">
        <v>0</v>
      </c>
      <c r="X1924" s="2">
        <v>0</v>
      </c>
      <c r="Y1924" s="2">
        <v>86.42</v>
      </c>
      <c r="Z1924" s="3">
        <v>-86.42</v>
      </c>
      <c r="AA1924" s="2">
        <v>0</v>
      </c>
      <c r="AB1924" s="2">
        <v>0</v>
      </c>
    </row>
    <row r="1925" spans="1:28">
      <c r="A1925" s="5" t="str">
        <f t="shared" si="650"/>
        <v>420</v>
      </c>
      <c r="B1925" s="5" t="str">
        <f>VLOOKUP(A1925,Vlookups!O:P,2,FALSE)</f>
        <v>LOCAL</v>
      </c>
      <c r="C1925" s="5" t="str">
        <f t="shared" si="651"/>
        <v>E</v>
      </c>
      <c r="D1925" s="5" t="str">
        <f t="shared" si="652"/>
        <v>23</v>
      </c>
      <c r="E1925" s="5" t="str">
        <f t="shared" si="653"/>
        <v>64--</v>
      </c>
      <c r="F1925" s="5" t="str">
        <f>VLOOKUP(E1925,Vlookups!K:M,3,FALSE)</f>
        <v>Op Exp</v>
      </c>
      <c r="G1925" s="5" t="str">
        <f t="shared" si="654"/>
        <v>6411</v>
      </c>
      <c r="H1925" s="5" t="str">
        <f t="shared" si="655"/>
        <v>EMPLOYEE TRAVEL</v>
      </c>
      <c r="I1925" s="5" t="str">
        <f t="shared" si="656"/>
        <v>035</v>
      </c>
      <c r="J1925" s="5" t="str">
        <f>VLOOKUP(I1925,Vlookups!A:D,2,FALSE)</f>
        <v>Richmond Elementary</v>
      </c>
      <c r="K1925" s="5" t="str">
        <f>VLOOKUP(I1925,Vlookups!A:D,3,FALSE)</f>
        <v>RICHMOND K8</v>
      </c>
      <c r="L1925" s="5" t="str">
        <f t="shared" si="657"/>
        <v>99</v>
      </c>
      <c r="M1925" s="5" t="str">
        <f t="shared" si="658"/>
        <v>705</v>
      </c>
      <c r="N1925" s="5" t="str">
        <f>VLOOKUP(M1925,Vlookups!G:I,2,FALSE)</f>
        <v>DEPUTY SUPERINTENDENT OF SL</v>
      </c>
      <c r="O1925" s="5" t="str">
        <f>VLOOKUP(M1925,Vlookups!G:I,3,FALSE)</f>
        <v>DSSL</v>
      </c>
      <c r="P1925" s="6">
        <f t="shared" si="659"/>
        <v>0</v>
      </c>
      <c r="Q1925" s="6">
        <f t="shared" si="660"/>
        <v>0</v>
      </c>
      <c r="R1925" s="6">
        <f t="shared" si="661"/>
        <v>2050.81</v>
      </c>
      <c r="S1925" s="6">
        <f t="shared" si="662"/>
        <v>0</v>
      </c>
      <c r="T1925" s="6">
        <f t="shared" si="663"/>
        <v>0</v>
      </c>
      <c r="U1925" t="s">
        <v>1972</v>
      </c>
      <c r="V1925" t="s">
        <v>56</v>
      </c>
      <c r="W1925" s="2">
        <v>0</v>
      </c>
      <c r="X1925" s="2">
        <v>0</v>
      </c>
      <c r="Y1925" s="2">
        <v>2050.81</v>
      </c>
      <c r="Z1925" s="3">
        <v>-2050.81</v>
      </c>
      <c r="AA1925" s="2">
        <v>0</v>
      </c>
      <c r="AB1925" s="2">
        <v>0</v>
      </c>
    </row>
    <row r="1926" spans="1:28">
      <c r="A1926" s="5" t="str">
        <f t="shared" si="650"/>
        <v>420</v>
      </c>
      <c r="B1926" s="5" t="str">
        <f>VLOOKUP(A1926,Vlookups!O:P,2,FALSE)</f>
        <v>LOCAL</v>
      </c>
      <c r="C1926" s="5" t="str">
        <f t="shared" si="651"/>
        <v>E</v>
      </c>
      <c r="D1926" s="5" t="str">
        <f t="shared" si="652"/>
        <v>23</v>
      </c>
      <c r="E1926" s="5" t="str">
        <f t="shared" si="653"/>
        <v>64--</v>
      </c>
      <c r="F1926" s="5" t="str">
        <f>VLOOKUP(E1926,Vlookups!K:M,3,FALSE)</f>
        <v>Op Exp</v>
      </c>
      <c r="G1926" s="5" t="str">
        <f t="shared" si="654"/>
        <v>6411</v>
      </c>
      <c r="H1926" s="5" t="str">
        <f t="shared" si="655"/>
        <v>EMPLOYEE TRAVEL</v>
      </c>
      <c r="I1926" s="5" t="str">
        <f t="shared" si="656"/>
        <v>037</v>
      </c>
      <c r="J1926" s="5" t="str">
        <f>VLOOKUP(I1926,Vlookups!A:D,2,FALSE)</f>
        <v>Heritage Elementary</v>
      </c>
      <c r="K1926" s="5" t="str">
        <f>VLOOKUP(I1926,Vlookups!A:D,3,FALSE)</f>
        <v>HERITAGE K8</v>
      </c>
      <c r="L1926" s="5" t="str">
        <f t="shared" si="657"/>
        <v>99</v>
      </c>
      <c r="M1926" s="5" t="str">
        <f t="shared" si="658"/>
        <v>705</v>
      </c>
      <c r="N1926" s="5" t="str">
        <f>VLOOKUP(M1926,Vlookups!G:I,2,FALSE)</f>
        <v>DEPUTY SUPERINTENDENT OF SL</v>
      </c>
      <c r="O1926" s="5" t="str">
        <f>VLOOKUP(M1926,Vlookups!G:I,3,FALSE)</f>
        <v>DSSL</v>
      </c>
      <c r="P1926" s="6">
        <f t="shared" si="659"/>
        <v>0</v>
      </c>
      <c r="Q1926" s="6">
        <f t="shared" si="660"/>
        <v>0</v>
      </c>
      <c r="R1926" s="6">
        <f t="shared" si="661"/>
        <v>436.89</v>
      </c>
      <c r="S1926" s="6">
        <f t="shared" si="662"/>
        <v>0</v>
      </c>
      <c r="T1926" s="6">
        <f t="shared" si="663"/>
        <v>0</v>
      </c>
      <c r="U1926" t="s">
        <v>1973</v>
      </c>
      <c r="V1926" t="s">
        <v>56</v>
      </c>
      <c r="W1926" s="2">
        <v>0</v>
      </c>
      <c r="X1926" s="2">
        <v>0</v>
      </c>
      <c r="Y1926" s="2">
        <v>436.89</v>
      </c>
      <c r="Z1926" s="3">
        <v>-436.89</v>
      </c>
      <c r="AA1926" s="2">
        <v>0</v>
      </c>
      <c r="AB1926" s="2">
        <v>0</v>
      </c>
    </row>
    <row r="1927" spans="1:28">
      <c r="A1927" s="5" t="str">
        <f t="shared" si="650"/>
        <v>420</v>
      </c>
      <c r="B1927" s="5" t="str">
        <f>VLOOKUP(A1927,Vlookups!O:P,2,FALSE)</f>
        <v>LOCAL</v>
      </c>
      <c r="C1927" s="5" t="str">
        <f t="shared" si="651"/>
        <v>E</v>
      </c>
      <c r="D1927" s="5" t="str">
        <f t="shared" si="652"/>
        <v>23</v>
      </c>
      <c r="E1927" s="5" t="str">
        <f t="shared" si="653"/>
        <v>64--</v>
      </c>
      <c r="F1927" s="5" t="str">
        <f>VLOOKUP(E1927,Vlookups!K:M,3,FALSE)</f>
        <v>Op Exp</v>
      </c>
      <c r="G1927" s="5" t="str">
        <f t="shared" si="654"/>
        <v>6411</v>
      </c>
      <c r="H1927" s="5" t="str">
        <f t="shared" si="655"/>
        <v>EMPLOYEE TRAVEL</v>
      </c>
      <c r="I1927" s="5" t="str">
        <f t="shared" si="656"/>
        <v>041</v>
      </c>
      <c r="J1927" s="5" t="str">
        <f>VLOOKUP(I1927,Vlookups!A:D,2,FALSE)</f>
        <v>BG Rarmiez Middle School</v>
      </c>
      <c r="K1927" s="5" t="str">
        <f>VLOOKUP(I1927,Vlookups!A:D,3,FALSE)</f>
        <v>BG RAMIREZ K8</v>
      </c>
      <c r="L1927" s="5" t="str">
        <f t="shared" si="657"/>
        <v>99</v>
      </c>
      <c r="M1927" s="5" t="str">
        <f t="shared" si="658"/>
        <v>705</v>
      </c>
      <c r="N1927" s="5" t="str">
        <f>VLOOKUP(M1927,Vlookups!G:I,2,FALSE)</f>
        <v>DEPUTY SUPERINTENDENT OF SL</v>
      </c>
      <c r="O1927" s="5" t="str">
        <f>VLOOKUP(M1927,Vlookups!G:I,3,FALSE)</f>
        <v>DSSL</v>
      </c>
      <c r="P1927" s="6">
        <f t="shared" si="659"/>
        <v>0</v>
      </c>
      <c r="Q1927" s="6">
        <f t="shared" si="660"/>
        <v>0</v>
      </c>
      <c r="R1927" s="6">
        <f t="shared" si="661"/>
        <v>233.26</v>
      </c>
      <c r="S1927" s="6">
        <f t="shared" si="662"/>
        <v>0</v>
      </c>
      <c r="T1927" s="6">
        <f t="shared" si="663"/>
        <v>0</v>
      </c>
      <c r="U1927" t="s">
        <v>1974</v>
      </c>
      <c r="V1927" t="s">
        <v>56</v>
      </c>
      <c r="W1927" s="2">
        <v>0</v>
      </c>
      <c r="X1927" s="2">
        <v>0</v>
      </c>
      <c r="Y1927" s="2">
        <v>233.26</v>
      </c>
      <c r="Z1927" s="3">
        <v>-233.26</v>
      </c>
      <c r="AA1927" s="2">
        <v>0</v>
      </c>
      <c r="AB1927" s="2">
        <v>0</v>
      </c>
    </row>
    <row r="1928" spans="1:28">
      <c r="A1928" s="5" t="str">
        <f t="shared" si="650"/>
        <v>420</v>
      </c>
      <c r="B1928" s="5" t="str">
        <f>VLOOKUP(A1928,Vlookups!O:P,2,FALSE)</f>
        <v>LOCAL</v>
      </c>
      <c r="C1928" s="5" t="str">
        <f t="shared" si="651"/>
        <v>E</v>
      </c>
      <c r="D1928" s="5" t="str">
        <f t="shared" si="652"/>
        <v>23</v>
      </c>
      <c r="E1928" s="5" t="str">
        <f t="shared" si="653"/>
        <v>64--</v>
      </c>
      <c r="F1928" s="5" t="str">
        <f>VLOOKUP(E1928,Vlookups!K:M,3,FALSE)</f>
        <v>Op Exp</v>
      </c>
      <c r="G1928" s="5" t="str">
        <f t="shared" si="654"/>
        <v>6411</v>
      </c>
      <c r="H1928" s="5" t="str">
        <f t="shared" si="655"/>
        <v>EMPLOYEE TRAVEL</v>
      </c>
      <c r="I1928" s="5" t="str">
        <f t="shared" si="656"/>
        <v>042</v>
      </c>
      <c r="J1928" s="5" t="str">
        <f>VLOOKUP(I1928,Vlookups!A:D,2,FALSE)</f>
        <v>BG Ramirez Elementary</v>
      </c>
      <c r="K1928" s="5" t="str">
        <f>VLOOKUP(I1928,Vlookups!A:D,3,FALSE)</f>
        <v>BG RAMIREZ K8</v>
      </c>
      <c r="L1928" s="5" t="str">
        <f t="shared" si="657"/>
        <v>99</v>
      </c>
      <c r="M1928" s="5" t="str">
        <f t="shared" si="658"/>
        <v>705</v>
      </c>
      <c r="N1928" s="5" t="str">
        <f>VLOOKUP(M1928,Vlookups!G:I,2,FALSE)</f>
        <v>DEPUTY SUPERINTENDENT OF SL</v>
      </c>
      <c r="O1928" s="5" t="str">
        <f>VLOOKUP(M1928,Vlookups!G:I,3,FALSE)</f>
        <v>DSSL</v>
      </c>
      <c r="P1928" s="6">
        <f t="shared" si="659"/>
        <v>0</v>
      </c>
      <c r="Q1928" s="6">
        <f t="shared" si="660"/>
        <v>0</v>
      </c>
      <c r="R1928" s="6">
        <f t="shared" si="661"/>
        <v>471.44</v>
      </c>
      <c r="S1928" s="6">
        <f t="shared" si="662"/>
        <v>0</v>
      </c>
      <c r="T1928" s="6">
        <f t="shared" si="663"/>
        <v>0</v>
      </c>
      <c r="U1928" t="s">
        <v>1975</v>
      </c>
      <c r="V1928" t="s">
        <v>56</v>
      </c>
      <c r="W1928" s="2">
        <v>0</v>
      </c>
      <c r="X1928" s="2">
        <v>0</v>
      </c>
      <c r="Y1928" s="2">
        <v>471.44</v>
      </c>
      <c r="Z1928" s="3">
        <v>-471.44</v>
      </c>
      <c r="AA1928" s="2">
        <v>0</v>
      </c>
      <c r="AB1928" s="2">
        <v>0</v>
      </c>
    </row>
    <row r="1929" spans="1:28">
      <c r="A1929" s="5" t="str">
        <f t="shared" si="650"/>
        <v>420</v>
      </c>
      <c r="B1929" s="5" t="str">
        <f>VLOOKUP(A1929,Vlookups!O:P,2,FALSE)</f>
        <v>LOCAL</v>
      </c>
      <c r="C1929" s="5" t="str">
        <f t="shared" si="651"/>
        <v>E</v>
      </c>
      <c r="D1929" s="5" t="str">
        <f t="shared" si="652"/>
        <v>23</v>
      </c>
      <c r="E1929" s="5" t="str">
        <f t="shared" si="653"/>
        <v>64--</v>
      </c>
      <c r="F1929" s="5" t="str">
        <f>VLOOKUP(E1929,Vlookups!K:M,3,FALSE)</f>
        <v>Op Exp</v>
      </c>
      <c r="G1929" s="5" t="str">
        <f t="shared" si="654"/>
        <v>6411</v>
      </c>
      <c r="H1929" s="5" t="str">
        <f t="shared" si="655"/>
        <v>EMPLOYEE TRAVEL</v>
      </c>
      <c r="I1929" s="5" t="str">
        <f t="shared" si="656"/>
        <v>042</v>
      </c>
      <c r="J1929" s="5" t="str">
        <f>VLOOKUP(I1929,Vlookups!A:D,2,FALSE)</f>
        <v>BG Ramirez Elementary</v>
      </c>
      <c r="K1929" s="5" t="str">
        <f>VLOOKUP(I1929,Vlookups!A:D,3,FALSE)</f>
        <v>BG RAMIREZ K8</v>
      </c>
      <c r="L1929" s="5" t="str">
        <f t="shared" si="657"/>
        <v>99</v>
      </c>
      <c r="M1929" s="5" t="str">
        <f t="shared" si="658"/>
        <v>881</v>
      </c>
      <c r="N1929" s="5" t="str">
        <f>VLOOKUP(M1929,Vlookups!G:I,2,FALSE)</f>
        <v>PEIMS</v>
      </c>
      <c r="O1929" s="5" t="str">
        <f>VLOOKUP(M1929,Vlookups!G:I,3,FALSE)</f>
        <v>PEIMS</v>
      </c>
      <c r="P1929" s="6">
        <f t="shared" si="659"/>
        <v>0</v>
      </c>
      <c r="Q1929" s="6">
        <f t="shared" si="660"/>
        <v>0</v>
      </c>
      <c r="R1929" s="6">
        <f t="shared" si="661"/>
        <v>304.49</v>
      </c>
      <c r="S1929" s="6">
        <f t="shared" si="662"/>
        <v>0</v>
      </c>
      <c r="T1929" s="6">
        <f t="shared" si="663"/>
        <v>0</v>
      </c>
      <c r="U1929" t="s">
        <v>1976</v>
      </c>
      <c r="V1929" t="s">
        <v>56</v>
      </c>
      <c r="W1929" s="2">
        <v>0</v>
      </c>
      <c r="X1929" s="2">
        <v>0</v>
      </c>
      <c r="Y1929" s="2">
        <v>304.49</v>
      </c>
      <c r="Z1929" s="3">
        <v>-304.49</v>
      </c>
      <c r="AA1929" s="2">
        <v>0</v>
      </c>
      <c r="AB1929" s="2">
        <v>0</v>
      </c>
    </row>
    <row r="1930" spans="1:28">
      <c r="A1930" s="5" t="str">
        <f t="shared" si="650"/>
        <v>420</v>
      </c>
      <c r="B1930" s="5" t="str">
        <f>VLOOKUP(A1930,Vlookups!O:P,2,FALSE)</f>
        <v>LOCAL</v>
      </c>
      <c r="C1930" s="5" t="str">
        <f t="shared" si="651"/>
        <v>E</v>
      </c>
      <c r="D1930" s="5" t="str">
        <f t="shared" si="652"/>
        <v>23</v>
      </c>
      <c r="E1930" s="5" t="str">
        <f t="shared" si="653"/>
        <v>64--</v>
      </c>
      <c r="F1930" s="5" t="str">
        <f>VLOOKUP(E1930,Vlookups!K:M,3,FALSE)</f>
        <v>Op Exp</v>
      </c>
      <c r="G1930" s="5" t="str">
        <f t="shared" si="654"/>
        <v>6411</v>
      </c>
      <c r="H1930" s="5" t="str">
        <f t="shared" si="655"/>
        <v>EMPLOYEE TRAVEL</v>
      </c>
      <c r="I1930" s="5" t="str">
        <f t="shared" si="656"/>
        <v>043</v>
      </c>
      <c r="J1930" s="5" t="str">
        <f>VLOOKUP(I1930,Vlookups!A:D,2,FALSE)</f>
        <v>MSG Ramirez Elementary</v>
      </c>
      <c r="K1930" s="5" t="str">
        <f>VLOOKUP(I1930,Vlookups!A:D,3,FALSE)</f>
        <v>MSG RAMIREZ K8</v>
      </c>
      <c r="L1930" s="5" t="str">
        <f t="shared" si="657"/>
        <v>99</v>
      </c>
      <c r="M1930" s="5" t="str">
        <f t="shared" si="658"/>
        <v>705</v>
      </c>
      <c r="N1930" s="5" t="str">
        <f>VLOOKUP(M1930,Vlookups!G:I,2,FALSE)</f>
        <v>DEPUTY SUPERINTENDENT OF SL</v>
      </c>
      <c r="O1930" s="5" t="str">
        <f>VLOOKUP(M1930,Vlookups!G:I,3,FALSE)</f>
        <v>DSSL</v>
      </c>
      <c r="P1930" s="6">
        <f t="shared" si="659"/>
        <v>0</v>
      </c>
      <c r="Q1930" s="6">
        <f t="shared" si="660"/>
        <v>0</v>
      </c>
      <c r="R1930" s="6">
        <f t="shared" si="661"/>
        <v>802.7</v>
      </c>
      <c r="S1930" s="6">
        <f t="shared" si="662"/>
        <v>0</v>
      </c>
      <c r="T1930" s="6">
        <f t="shared" si="663"/>
        <v>0</v>
      </c>
      <c r="U1930" t="s">
        <v>1977</v>
      </c>
      <c r="V1930" t="s">
        <v>56</v>
      </c>
      <c r="W1930" s="2">
        <v>0</v>
      </c>
      <c r="X1930" s="2">
        <v>0</v>
      </c>
      <c r="Y1930" s="2">
        <v>802.7</v>
      </c>
      <c r="Z1930" s="3">
        <v>-802.7</v>
      </c>
      <c r="AA1930" s="2">
        <v>0</v>
      </c>
      <c r="AB1930" s="2">
        <v>0</v>
      </c>
    </row>
    <row r="1931" spans="1:28">
      <c r="A1931" s="5" t="str">
        <f t="shared" si="650"/>
        <v>420</v>
      </c>
      <c r="B1931" s="5" t="str">
        <f>VLOOKUP(A1931,Vlookups!O:P,2,FALSE)</f>
        <v>LOCAL</v>
      </c>
      <c r="C1931" s="5" t="str">
        <f t="shared" si="651"/>
        <v>E</v>
      </c>
      <c r="D1931" s="5" t="str">
        <f t="shared" si="652"/>
        <v>23</v>
      </c>
      <c r="E1931" s="5" t="str">
        <f t="shared" si="653"/>
        <v>64--</v>
      </c>
      <c r="F1931" s="5" t="str">
        <f>VLOOKUP(E1931,Vlookups!K:M,3,FALSE)</f>
        <v>Op Exp</v>
      </c>
      <c r="G1931" s="5" t="str">
        <f t="shared" si="654"/>
        <v>6411</v>
      </c>
      <c r="H1931" s="5" t="str">
        <f t="shared" si="655"/>
        <v>EMPLOYEE TRAVEL</v>
      </c>
      <c r="I1931" s="5" t="str">
        <f t="shared" si="656"/>
        <v>045</v>
      </c>
      <c r="J1931" s="5" t="str">
        <f>VLOOKUP(I1931,Vlookups!A:D,2,FALSE)</f>
        <v>Liberty HS</v>
      </c>
      <c r="K1931" s="5" t="str">
        <f>VLOOKUP(I1931,Vlookups!A:D,3,FALSE)</f>
        <v>LIBERTY HS</v>
      </c>
      <c r="L1931" s="5" t="str">
        <f t="shared" si="657"/>
        <v>99</v>
      </c>
      <c r="M1931" s="5" t="str">
        <f t="shared" si="658"/>
        <v>705</v>
      </c>
      <c r="N1931" s="5" t="str">
        <f>VLOOKUP(M1931,Vlookups!G:I,2,FALSE)</f>
        <v>DEPUTY SUPERINTENDENT OF SL</v>
      </c>
      <c r="O1931" s="5" t="str">
        <f>VLOOKUP(M1931,Vlookups!G:I,3,FALSE)</f>
        <v>DSSL</v>
      </c>
      <c r="P1931" s="6">
        <f t="shared" si="659"/>
        <v>0</v>
      </c>
      <c r="Q1931" s="6">
        <f t="shared" si="660"/>
        <v>0</v>
      </c>
      <c r="R1931" s="6">
        <f t="shared" si="661"/>
        <v>788.63</v>
      </c>
      <c r="S1931" s="6">
        <f t="shared" si="662"/>
        <v>0</v>
      </c>
      <c r="T1931" s="6">
        <f t="shared" si="663"/>
        <v>0</v>
      </c>
      <c r="U1931" t="s">
        <v>1978</v>
      </c>
      <c r="V1931" t="s">
        <v>56</v>
      </c>
      <c r="W1931" s="2">
        <v>0</v>
      </c>
      <c r="X1931" s="2">
        <v>0</v>
      </c>
      <c r="Y1931" s="2">
        <v>788.63</v>
      </c>
      <c r="Z1931" s="3">
        <v>-788.63</v>
      </c>
      <c r="AA1931" s="2">
        <v>0</v>
      </c>
      <c r="AB1931" s="2">
        <v>0</v>
      </c>
    </row>
    <row r="1932" spans="1:28">
      <c r="A1932" s="5" t="str">
        <f t="shared" si="650"/>
        <v>420</v>
      </c>
      <c r="B1932" s="5" t="str">
        <f>VLOOKUP(A1932,Vlookups!O:P,2,FALSE)</f>
        <v>LOCAL</v>
      </c>
      <c r="C1932" s="5" t="str">
        <f t="shared" si="651"/>
        <v>E</v>
      </c>
      <c r="D1932" s="5" t="str">
        <f t="shared" si="652"/>
        <v>23</v>
      </c>
      <c r="E1932" s="5" t="str">
        <f t="shared" si="653"/>
        <v>64--</v>
      </c>
      <c r="F1932" s="5" t="str">
        <f>VLOOKUP(E1932,Vlookups!K:M,3,FALSE)</f>
        <v>Op Exp</v>
      </c>
      <c r="G1932" s="5" t="str">
        <f t="shared" si="654"/>
        <v>6411</v>
      </c>
      <c r="H1932" s="5" t="str">
        <f t="shared" si="655"/>
        <v>EMPLOYEE TRAVEL</v>
      </c>
      <c r="I1932" s="5" t="str">
        <f t="shared" si="656"/>
        <v>746</v>
      </c>
      <c r="J1932" s="5" t="str">
        <f>VLOOKUP(I1932,Vlookups!A:D,2,FALSE)</f>
        <v>AREA OFFICE DALLAS</v>
      </c>
      <c r="K1932" s="5" t="str">
        <f>VLOOKUP(I1932,Vlookups!A:D,3,FALSE)</f>
        <v>AREA OFFICE DALLAS</v>
      </c>
      <c r="L1932" s="5" t="str">
        <f t="shared" si="657"/>
        <v>99</v>
      </c>
      <c r="M1932" s="5" t="str">
        <f t="shared" si="658"/>
        <v>705</v>
      </c>
      <c r="N1932" s="5" t="str">
        <f>VLOOKUP(M1932,Vlookups!G:I,2,FALSE)</f>
        <v>DEPUTY SUPERINTENDENT OF SL</v>
      </c>
      <c r="O1932" s="5" t="str">
        <f>VLOOKUP(M1932,Vlookups!G:I,3,FALSE)</f>
        <v>DSSL</v>
      </c>
      <c r="P1932" s="6">
        <f t="shared" si="659"/>
        <v>2250</v>
      </c>
      <c r="Q1932" s="6">
        <f t="shared" si="660"/>
        <v>0</v>
      </c>
      <c r="R1932" s="6">
        <f t="shared" si="661"/>
        <v>869.57</v>
      </c>
      <c r="S1932" s="6">
        <f t="shared" si="662"/>
        <v>2300.0700000000002</v>
      </c>
      <c r="T1932" s="6">
        <f t="shared" si="663"/>
        <v>50.07</v>
      </c>
      <c r="U1932" t="s">
        <v>1979</v>
      </c>
      <c r="V1932" t="s">
        <v>56</v>
      </c>
      <c r="W1932" s="2">
        <v>2250</v>
      </c>
      <c r="X1932" s="2">
        <v>0</v>
      </c>
      <c r="Y1932" s="2">
        <v>869.57</v>
      </c>
      <c r="Z1932" s="2">
        <v>1380.43</v>
      </c>
      <c r="AA1932" s="2">
        <v>2300.0700000000002</v>
      </c>
      <c r="AB1932" s="2">
        <v>50.07</v>
      </c>
    </row>
    <row r="1933" spans="1:28">
      <c r="A1933" s="5" t="str">
        <f t="shared" si="650"/>
        <v>420</v>
      </c>
      <c r="B1933" s="5" t="str">
        <f>VLOOKUP(A1933,Vlookups!O:P,2,FALSE)</f>
        <v>LOCAL</v>
      </c>
      <c r="C1933" s="5" t="str">
        <f t="shared" si="651"/>
        <v>E</v>
      </c>
      <c r="D1933" s="5" t="str">
        <f t="shared" si="652"/>
        <v>23</v>
      </c>
      <c r="E1933" s="5" t="str">
        <f t="shared" si="653"/>
        <v>64--</v>
      </c>
      <c r="F1933" s="5" t="str">
        <f>VLOOKUP(E1933,Vlookups!K:M,3,FALSE)</f>
        <v>Op Exp</v>
      </c>
      <c r="G1933" s="5" t="str">
        <f t="shared" si="654"/>
        <v>6411</v>
      </c>
      <c r="H1933" s="5" t="str">
        <f t="shared" si="655"/>
        <v>EMPLOYEE TRAVEL</v>
      </c>
      <c r="I1933" s="5" t="str">
        <f t="shared" si="656"/>
        <v>747</v>
      </c>
      <c r="J1933" s="5" t="str">
        <f>VLOOKUP(I1933,Vlookups!A:D,2,FALSE)</f>
        <v>AREA OFFICE TARRANT</v>
      </c>
      <c r="K1933" s="5" t="str">
        <f>VLOOKUP(I1933,Vlookups!A:D,3,FALSE)</f>
        <v>AREA OFFICE TARRANT</v>
      </c>
      <c r="L1933" s="5" t="str">
        <f t="shared" si="657"/>
        <v>99</v>
      </c>
      <c r="M1933" s="5" t="str">
        <f t="shared" si="658"/>
        <v>705</v>
      </c>
      <c r="N1933" s="5" t="str">
        <f>VLOOKUP(M1933,Vlookups!G:I,2,FALSE)</f>
        <v>DEPUTY SUPERINTENDENT OF SL</v>
      </c>
      <c r="O1933" s="5" t="str">
        <f>VLOOKUP(M1933,Vlookups!G:I,3,FALSE)</f>
        <v>DSSL</v>
      </c>
      <c r="P1933" s="6">
        <f t="shared" si="659"/>
        <v>5500</v>
      </c>
      <c r="Q1933" s="6">
        <f t="shared" si="660"/>
        <v>150</v>
      </c>
      <c r="R1933" s="6">
        <f t="shared" si="661"/>
        <v>954.02</v>
      </c>
      <c r="S1933" s="6">
        <f t="shared" si="662"/>
        <v>6500</v>
      </c>
      <c r="T1933" s="6">
        <f t="shared" si="663"/>
        <v>1000</v>
      </c>
      <c r="U1933" t="s">
        <v>1980</v>
      </c>
      <c r="V1933" t="s">
        <v>56</v>
      </c>
      <c r="W1933" s="2">
        <v>5500</v>
      </c>
      <c r="X1933" s="2">
        <v>150</v>
      </c>
      <c r="Y1933" s="2">
        <v>954.02</v>
      </c>
      <c r="Z1933" s="2">
        <v>4395.9799999999996</v>
      </c>
      <c r="AA1933" s="2">
        <v>6500</v>
      </c>
      <c r="AB1933" s="2">
        <v>1000</v>
      </c>
    </row>
    <row r="1934" spans="1:28">
      <c r="A1934" s="5" t="str">
        <f t="shared" si="650"/>
        <v>420</v>
      </c>
      <c r="B1934" s="5" t="str">
        <f>VLOOKUP(A1934,Vlookups!O:P,2,FALSE)</f>
        <v>LOCAL</v>
      </c>
      <c r="C1934" s="5" t="str">
        <f t="shared" si="651"/>
        <v>E</v>
      </c>
      <c r="D1934" s="5" t="str">
        <f t="shared" si="652"/>
        <v>23</v>
      </c>
      <c r="E1934" s="5" t="str">
        <f t="shared" si="653"/>
        <v>64--</v>
      </c>
      <c r="F1934" s="5" t="str">
        <f>VLOOKUP(E1934,Vlookups!K:M,3,FALSE)</f>
        <v>Op Exp</v>
      </c>
      <c r="G1934" s="5" t="str">
        <f t="shared" si="654"/>
        <v>6411</v>
      </c>
      <c r="H1934" s="5" t="str">
        <f t="shared" si="655"/>
        <v>EMPLOYEE TRAVEL</v>
      </c>
      <c r="I1934" s="5" t="str">
        <f t="shared" si="656"/>
        <v>748</v>
      </c>
      <c r="J1934" s="5" t="str">
        <f>VLOOKUP(I1934,Vlookups!A:D,2,FALSE)</f>
        <v>AREA OFFICE HOUSTON</v>
      </c>
      <c r="K1934" s="5" t="str">
        <f>VLOOKUP(I1934,Vlookups!A:D,3,FALSE)</f>
        <v>AREA OFFICE HOUSTON</v>
      </c>
      <c r="L1934" s="5" t="str">
        <f t="shared" si="657"/>
        <v>99</v>
      </c>
      <c r="M1934" s="5" t="str">
        <f t="shared" si="658"/>
        <v>705</v>
      </c>
      <c r="N1934" s="5" t="str">
        <f>VLOOKUP(M1934,Vlookups!G:I,2,FALSE)</f>
        <v>DEPUTY SUPERINTENDENT OF SL</v>
      </c>
      <c r="O1934" s="5" t="str">
        <f>VLOOKUP(M1934,Vlookups!G:I,3,FALSE)</f>
        <v>DSSL</v>
      </c>
      <c r="P1934" s="6">
        <f t="shared" si="659"/>
        <v>8000</v>
      </c>
      <c r="Q1934" s="6">
        <f t="shared" si="660"/>
        <v>0</v>
      </c>
      <c r="R1934" s="6">
        <f t="shared" si="661"/>
        <v>3768.65</v>
      </c>
      <c r="S1934" s="6">
        <f t="shared" si="662"/>
        <v>15000</v>
      </c>
      <c r="T1934" s="6">
        <f t="shared" si="663"/>
        <v>7000</v>
      </c>
      <c r="U1934" t="s">
        <v>1981</v>
      </c>
      <c r="V1934" t="s">
        <v>56</v>
      </c>
      <c r="W1934" s="2">
        <v>8000</v>
      </c>
      <c r="X1934" s="2">
        <v>0</v>
      </c>
      <c r="Y1934" s="2">
        <v>3768.65</v>
      </c>
      <c r="Z1934" s="2">
        <v>4231.3500000000004</v>
      </c>
      <c r="AA1934" s="2">
        <v>15000</v>
      </c>
      <c r="AB1934" s="2">
        <v>7000</v>
      </c>
    </row>
    <row r="1935" spans="1:28">
      <c r="A1935" s="5" t="str">
        <f t="shared" si="650"/>
        <v>420</v>
      </c>
      <c r="B1935" s="5" t="str">
        <f>VLOOKUP(A1935,Vlookups!O:P,2,FALSE)</f>
        <v>LOCAL</v>
      </c>
      <c r="C1935" s="5" t="str">
        <f t="shared" si="651"/>
        <v>E</v>
      </c>
      <c r="D1935" s="5" t="str">
        <f t="shared" si="652"/>
        <v>23</v>
      </c>
      <c r="E1935" s="5" t="str">
        <f t="shared" si="653"/>
        <v>64--</v>
      </c>
      <c r="F1935" s="5" t="str">
        <f>VLOOKUP(E1935,Vlookups!K:M,3,FALSE)</f>
        <v>Op Exp</v>
      </c>
      <c r="G1935" s="5" t="str">
        <f t="shared" si="654"/>
        <v>6411</v>
      </c>
      <c r="H1935" s="5" t="str">
        <f t="shared" si="655"/>
        <v>EMPLOYEE TRAVEL</v>
      </c>
      <c r="I1935" s="5" t="str">
        <f t="shared" si="656"/>
        <v>749</v>
      </c>
      <c r="J1935" s="5" t="str">
        <f>VLOOKUP(I1935,Vlookups!A:D,2,FALSE)</f>
        <v>CHARTER HQ/WAREHOUSE</v>
      </c>
      <c r="K1935" s="5" t="str">
        <f>VLOOKUP(I1935,Vlookups!A:D,3,FALSE)</f>
        <v>CHARTER HQ/WAREHOUSE</v>
      </c>
      <c r="L1935" s="5" t="str">
        <f t="shared" si="657"/>
        <v>99</v>
      </c>
      <c r="M1935" s="5" t="str">
        <f t="shared" si="658"/>
        <v>705</v>
      </c>
      <c r="N1935" s="5" t="str">
        <f>VLOOKUP(M1935,Vlookups!G:I,2,FALSE)</f>
        <v>DEPUTY SUPERINTENDENT OF SL</v>
      </c>
      <c r="O1935" s="5" t="str">
        <f>VLOOKUP(M1935,Vlookups!G:I,3,FALSE)</f>
        <v>DSSL</v>
      </c>
      <c r="P1935" s="6">
        <f t="shared" si="659"/>
        <v>76950</v>
      </c>
      <c r="Q1935" s="6">
        <f t="shared" si="660"/>
        <v>0</v>
      </c>
      <c r="R1935" s="6">
        <f t="shared" si="661"/>
        <v>7834.98</v>
      </c>
      <c r="S1935" s="6">
        <f t="shared" si="662"/>
        <v>100219.62</v>
      </c>
      <c r="T1935" s="6">
        <f t="shared" si="663"/>
        <v>23269.62</v>
      </c>
      <c r="U1935" t="s">
        <v>1982</v>
      </c>
      <c r="V1935" t="s">
        <v>56</v>
      </c>
      <c r="W1935" s="2">
        <v>76950</v>
      </c>
      <c r="X1935" s="2">
        <v>0</v>
      </c>
      <c r="Y1935" s="2">
        <v>7834.98</v>
      </c>
      <c r="Z1935" s="2">
        <v>69115.02</v>
      </c>
      <c r="AA1935" s="2">
        <v>100219.62</v>
      </c>
      <c r="AB1935" s="2">
        <v>23269.62</v>
      </c>
    </row>
    <row r="1936" spans="1:28">
      <c r="A1936" s="5" t="str">
        <f t="shared" si="650"/>
        <v>420</v>
      </c>
      <c r="B1936" s="5" t="str">
        <f>VLOOKUP(A1936,Vlookups!O:P,2,FALSE)</f>
        <v>LOCAL</v>
      </c>
      <c r="C1936" s="5" t="str">
        <f t="shared" si="651"/>
        <v>E</v>
      </c>
      <c r="D1936" s="5" t="str">
        <f t="shared" si="652"/>
        <v>23</v>
      </c>
      <c r="E1936" s="5" t="str">
        <f t="shared" si="653"/>
        <v>64--</v>
      </c>
      <c r="F1936" s="5" t="str">
        <f>VLOOKUP(E1936,Vlookups!K:M,3,FALSE)</f>
        <v>Op Exp</v>
      </c>
      <c r="G1936" s="5" t="str">
        <f t="shared" si="654"/>
        <v>6411</v>
      </c>
      <c r="H1936" s="5" t="str">
        <f t="shared" si="655"/>
        <v>EMPLOYEE TRAVEL</v>
      </c>
      <c r="I1936" s="5" t="str">
        <f t="shared" si="656"/>
        <v>999</v>
      </c>
      <c r="J1936" s="5" t="str">
        <f>VLOOKUP(I1936,Vlookups!A:D,2,FALSE)</f>
        <v>CHARTER WIDE</v>
      </c>
      <c r="K1936" s="5" t="str">
        <f>VLOOKUP(I1936,Vlookups!A:D,3,FALSE)</f>
        <v>CHARTER WIDE</v>
      </c>
      <c r="L1936" s="5" t="str">
        <f t="shared" si="657"/>
        <v>23</v>
      </c>
      <c r="M1936" s="5" t="str">
        <f t="shared" si="658"/>
        <v>850</v>
      </c>
      <c r="N1936" s="5" t="str">
        <f>VLOOKUP(M1936,Vlookups!G:I,2,FALSE)</f>
        <v>DEPUTY SUPT ACADEMICS/STU SERV</v>
      </c>
      <c r="O1936" s="5" t="str">
        <f>VLOOKUP(M1936,Vlookups!G:I,3,FALSE)</f>
        <v>DSASS</v>
      </c>
      <c r="P1936" s="6">
        <f t="shared" si="659"/>
        <v>0</v>
      </c>
      <c r="Q1936" s="6">
        <f t="shared" si="660"/>
        <v>0</v>
      </c>
      <c r="R1936" s="6">
        <f t="shared" si="661"/>
        <v>4550</v>
      </c>
      <c r="S1936" s="6">
        <f t="shared" si="662"/>
        <v>0</v>
      </c>
      <c r="T1936" s="6">
        <f t="shared" si="663"/>
        <v>0</v>
      </c>
      <c r="U1936" t="s">
        <v>1983</v>
      </c>
      <c r="V1936" t="s">
        <v>56</v>
      </c>
      <c r="W1936" s="2">
        <v>0</v>
      </c>
      <c r="X1936" s="2">
        <v>0</v>
      </c>
      <c r="Y1936" s="2">
        <v>4550</v>
      </c>
      <c r="Z1936" s="3">
        <v>-4550</v>
      </c>
      <c r="AA1936" s="2">
        <v>0</v>
      </c>
      <c r="AB1936" s="2">
        <v>0</v>
      </c>
    </row>
    <row r="1937" spans="1:28">
      <c r="A1937" s="5" t="str">
        <f t="shared" si="650"/>
        <v>420</v>
      </c>
      <c r="B1937" s="5" t="str">
        <f>VLOOKUP(A1937,Vlookups!O:P,2,FALSE)</f>
        <v>LOCAL</v>
      </c>
      <c r="C1937" s="5" t="str">
        <f t="shared" si="651"/>
        <v>E</v>
      </c>
      <c r="D1937" s="5" t="str">
        <f t="shared" si="652"/>
        <v>23</v>
      </c>
      <c r="E1937" s="5" t="str">
        <f t="shared" si="653"/>
        <v>64--</v>
      </c>
      <c r="F1937" s="5" t="str">
        <f>VLOOKUP(E1937,Vlookups!K:M,3,FALSE)</f>
        <v>Op Exp</v>
      </c>
      <c r="G1937" s="5" t="str">
        <f t="shared" si="654"/>
        <v>6411</v>
      </c>
      <c r="H1937" s="5" t="str">
        <f t="shared" si="655"/>
        <v>EMPLOYEE TRAVEL</v>
      </c>
      <c r="I1937" s="5" t="str">
        <f t="shared" si="656"/>
        <v>749</v>
      </c>
      <c r="J1937" s="5" t="str">
        <f>VLOOKUP(I1937,Vlookups!A:D,2,FALSE)</f>
        <v>CHARTER HQ/WAREHOUSE</v>
      </c>
      <c r="K1937" s="5" t="str">
        <f>VLOOKUP(I1937,Vlookups!A:D,3,FALSE)</f>
        <v>CHARTER HQ/WAREHOUSE</v>
      </c>
      <c r="L1937" s="5" t="str">
        <f t="shared" si="657"/>
        <v>99</v>
      </c>
      <c r="M1937" s="5" t="str">
        <f t="shared" si="658"/>
        <v>705</v>
      </c>
      <c r="N1937" s="5" t="str">
        <f>VLOOKUP(M1937,Vlookups!G:I,2,FALSE)</f>
        <v>DEPUTY SUPERINTENDENT OF SL</v>
      </c>
      <c r="O1937" s="5" t="str">
        <f>VLOOKUP(M1937,Vlookups!G:I,3,FALSE)</f>
        <v>DSSL</v>
      </c>
      <c r="P1937" s="6">
        <f t="shared" si="659"/>
        <v>0</v>
      </c>
      <c r="Q1937" s="6">
        <f t="shared" si="660"/>
        <v>0</v>
      </c>
      <c r="R1937" s="6">
        <f t="shared" si="661"/>
        <v>0</v>
      </c>
      <c r="S1937" s="6">
        <f t="shared" si="662"/>
        <v>5000</v>
      </c>
      <c r="T1937" s="6">
        <f t="shared" si="663"/>
        <v>5000</v>
      </c>
      <c r="U1937" t="s">
        <v>1984</v>
      </c>
      <c r="V1937" t="s">
        <v>56</v>
      </c>
      <c r="W1937" s="2">
        <v>0</v>
      </c>
      <c r="X1937" s="2">
        <v>0</v>
      </c>
      <c r="Y1937" s="2">
        <v>0</v>
      </c>
      <c r="Z1937" s="2">
        <v>0</v>
      </c>
      <c r="AA1937" s="2">
        <v>5000</v>
      </c>
      <c r="AB1937" s="2">
        <v>5000</v>
      </c>
    </row>
    <row r="1938" spans="1:28">
      <c r="A1938" s="5" t="str">
        <f t="shared" si="650"/>
        <v>420</v>
      </c>
      <c r="B1938" s="5" t="str">
        <f>VLOOKUP(A1938,Vlookups!O:P,2,FALSE)</f>
        <v>LOCAL</v>
      </c>
      <c r="C1938" s="5" t="str">
        <f t="shared" si="651"/>
        <v>E</v>
      </c>
      <c r="D1938" s="5" t="str">
        <f t="shared" si="652"/>
        <v>23</v>
      </c>
      <c r="E1938" s="5" t="str">
        <f t="shared" si="653"/>
        <v>64--</v>
      </c>
      <c r="F1938" s="5" t="str">
        <f>VLOOKUP(E1938,Vlookups!K:M,3,FALSE)</f>
        <v>Op Exp</v>
      </c>
      <c r="G1938" s="5" t="str">
        <f t="shared" si="654"/>
        <v>6499</v>
      </c>
      <c r="H1938" s="5" t="str">
        <f t="shared" si="655"/>
        <v>MISC OP COSTS</v>
      </c>
      <c r="I1938" s="5" t="str">
        <f t="shared" si="656"/>
        <v>001</v>
      </c>
      <c r="J1938" s="5" t="str">
        <f>VLOOKUP(I1938,Vlookups!A:D,2,FALSE)</f>
        <v>GARLAND ELEMENTARY SCHOOL</v>
      </c>
      <c r="K1938" s="5" t="str">
        <f>VLOOKUP(I1938,Vlookups!A:D,3,FALSE)</f>
        <v>GARLAND K8</v>
      </c>
      <c r="L1938" s="5" t="str">
        <f t="shared" si="657"/>
        <v>99</v>
      </c>
      <c r="M1938" s="5" t="str">
        <f t="shared" si="658"/>
        <v>742</v>
      </c>
      <c r="N1938" s="5" t="str">
        <f>VLOOKUP(M1938,Vlookups!G:I,2,FALSE)</f>
        <v>EQUITY OFFICE</v>
      </c>
      <c r="O1938" s="5" t="str">
        <f>VLOOKUP(M1938,Vlookups!G:I,3,FALSE)</f>
        <v>CEQO</v>
      </c>
      <c r="P1938" s="6">
        <f t="shared" si="659"/>
        <v>850</v>
      </c>
      <c r="Q1938" s="6">
        <f t="shared" si="660"/>
        <v>0</v>
      </c>
      <c r="R1938" s="6">
        <f t="shared" si="661"/>
        <v>504.98</v>
      </c>
      <c r="S1938" s="6">
        <f t="shared" si="662"/>
        <v>1700</v>
      </c>
      <c r="T1938" s="6">
        <f t="shared" si="663"/>
        <v>850</v>
      </c>
      <c r="U1938" t="s">
        <v>1985</v>
      </c>
      <c r="V1938" t="s">
        <v>183</v>
      </c>
      <c r="W1938" s="2">
        <v>850</v>
      </c>
      <c r="X1938" s="2">
        <v>0</v>
      </c>
      <c r="Y1938" s="2">
        <v>504.98</v>
      </c>
      <c r="Z1938" s="2">
        <v>345.02</v>
      </c>
      <c r="AA1938" s="2">
        <v>1700</v>
      </c>
      <c r="AB1938" s="2">
        <v>850</v>
      </c>
    </row>
    <row r="1939" spans="1:28">
      <c r="A1939" s="5" t="str">
        <f t="shared" si="650"/>
        <v>420</v>
      </c>
      <c r="B1939" s="5" t="str">
        <f>VLOOKUP(A1939,Vlookups!O:P,2,FALSE)</f>
        <v>LOCAL</v>
      </c>
      <c r="C1939" s="5" t="str">
        <f t="shared" si="651"/>
        <v>E</v>
      </c>
      <c r="D1939" s="5" t="str">
        <f t="shared" si="652"/>
        <v>23</v>
      </c>
      <c r="E1939" s="5" t="str">
        <f t="shared" si="653"/>
        <v>64--</v>
      </c>
      <c r="F1939" s="5" t="str">
        <f>VLOOKUP(E1939,Vlookups!K:M,3,FALSE)</f>
        <v>Op Exp</v>
      </c>
      <c r="G1939" s="5" t="str">
        <f t="shared" si="654"/>
        <v>6499</v>
      </c>
      <c r="H1939" s="5" t="str">
        <f t="shared" si="655"/>
        <v>MISC OP COSTS</v>
      </c>
      <c r="I1939" s="5" t="str">
        <f t="shared" si="656"/>
        <v>003</v>
      </c>
      <c r="J1939" s="5" t="str">
        <f>VLOOKUP(I1939,Vlookups!A:D,2,FALSE)</f>
        <v>GARLAND HIGH SCHOOL</v>
      </c>
      <c r="K1939" s="5" t="str">
        <f>VLOOKUP(I1939,Vlookups!A:D,3,FALSE)</f>
        <v>GARLAND HS</v>
      </c>
      <c r="L1939" s="5" t="str">
        <f t="shared" si="657"/>
        <v>99</v>
      </c>
      <c r="M1939" s="5" t="str">
        <f t="shared" si="658"/>
        <v>742</v>
      </c>
      <c r="N1939" s="5" t="str">
        <f>VLOOKUP(M1939,Vlookups!G:I,2,FALSE)</f>
        <v>EQUITY OFFICE</v>
      </c>
      <c r="O1939" s="5" t="str">
        <f>VLOOKUP(M1939,Vlookups!G:I,3,FALSE)</f>
        <v>CEQO</v>
      </c>
      <c r="P1939" s="6">
        <f t="shared" si="659"/>
        <v>500</v>
      </c>
      <c r="Q1939" s="6">
        <f t="shared" si="660"/>
        <v>0</v>
      </c>
      <c r="R1939" s="6">
        <f t="shared" si="661"/>
        <v>164.51</v>
      </c>
      <c r="S1939" s="6">
        <f t="shared" si="662"/>
        <v>1000</v>
      </c>
      <c r="T1939" s="6">
        <f t="shared" si="663"/>
        <v>500</v>
      </c>
      <c r="U1939" t="s">
        <v>1986</v>
      </c>
      <c r="V1939" t="s">
        <v>183</v>
      </c>
      <c r="W1939" s="2">
        <v>500</v>
      </c>
      <c r="X1939" s="2">
        <v>0</v>
      </c>
      <c r="Y1939" s="2">
        <v>164.51</v>
      </c>
      <c r="Z1939" s="2">
        <v>335.49</v>
      </c>
      <c r="AA1939" s="2">
        <v>1000</v>
      </c>
      <c r="AB1939" s="2">
        <v>500</v>
      </c>
    </row>
    <row r="1940" spans="1:28">
      <c r="A1940" s="5" t="str">
        <f t="shared" si="650"/>
        <v>420</v>
      </c>
      <c r="B1940" s="5" t="str">
        <f>VLOOKUP(A1940,Vlookups!O:P,2,FALSE)</f>
        <v>LOCAL</v>
      </c>
      <c r="C1940" s="5" t="str">
        <f t="shared" si="651"/>
        <v>E</v>
      </c>
      <c r="D1940" s="5" t="str">
        <f t="shared" si="652"/>
        <v>23</v>
      </c>
      <c r="E1940" s="5" t="str">
        <f t="shared" si="653"/>
        <v>64--</v>
      </c>
      <c r="F1940" s="5" t="str">
        <f>VLOOKUP(E1940,Vlookups!K:M,3,FALSE)</f>
        <v>Op Exp</v>
      </c>
      <c r="G1940" s="5" t="str">
        <f t="shared" si="654"/>
        <v>6499</v>
      </c>
      <c r="H1940" s="5" t="str">
        <f t="shared" si="655"/>
        <v>MISC OP COSTS</v>
      </c>
      <c r="I1940" s="5" t="str">
        <f t="shared" si="656"/>
        <v>004</v>
      </c>
      <c r="J1940" s="5" t="str">
        <f>VLOOKUP(I1940,Vlookups!A:D,2,FALSE)</f>
        <v>ARLINGTON ELEMENTARY SCHOOL</v>
      </c>
      <c r="K1940" s="5" t="str">
        <f>VLOOKUP(I1940,Vlookups!A:D,3,FALSE)</f>
        <v>ARLINGTON K8</v>
      </c>
      <c r="L1940" s="5" t="str">
        <f t="shared" si="657"/>
        <v>99</v>
      </c>
      <c r="M1940" s="5" t="str">
        <f t="shared" si="658"/>
        <v>742</v>
      </c>
      <c r="N1940" s="5" t="str">
        <f>VLOOKUP(M1940,Vlookups!G:I,2,FALSE)</f>
        <v>EQUITY OFFICE</v>
      </c>
      <c r="O1940" s="5" t="str">
        <f>VLOOKUP(M1940,Vlookups!G:I,3,FALSE)</f>
        <v>CEQO</v>
      </c>
      <c r="P1940" s="6">
        <f t="shared" si="659"/>
        <v>750</v>
      </c>
      <c r="Q1940" s="6">
        <f t="shared" si="660"/>
        <v>0</v>
      </c>
      <c r="R1940" s="6">
        <f t="shared" si="661"/>
        <v>114.64</v>
      </c>
      <c r="S1940" s="6">
        <f t="shared" si="662"/>
        <v>1400</v>
      </c>
      <c r="T1940" s="6">
        <f t="shared" si="663"/>
        <v>650</v>
      </c>
      <c r="U1940" t="s">
        <v>1987</v>
      </c>
      <c r="V1940" t="s">
        <v>183</v>
      </c>
      <c r="W1940" s="2">
        <v>750</v>
      </c>
      <c r="X1940" s="2">
        <v>0</v>
      </c>
      <c r="Y1940" s="2">
        <v>114.64</v>
      </c>
      <c r="Z1940" s="2">
        <v>635.36</v>
      </c>
      <c r="AA1940" s="2">
        <v>1400</v>
      </c>
      <c r="AB1940" s="2">
        <v>650</v>
      </c>
    </row>
    <row r="1941" spans="1:28">
      <c r="A1941" s="5" t="str">
        <f t="shared" si="650"/>
        <v>420</v>
      </c>
      <c r="B1941" s="5" t="str">
        <f>VLOOKUP(A1941,Vlookups!O:P,2,FALSE)</f>
        <v>LOCAL</v>
      </c>
      <c r="C1941" s="5" t="str">
        <f t="shared" si="651"/>
        <v>E</v>
      </c>
      <c r="D1941" s="5" t="str">
        <f t="shared" si="652"/>
        <v>23</v>
      </c>
      <c r="E1941" s="5" t="str">
        <f t="shared" si="653"/>
        <v>64--</v>
      </c>
      <c r="F1941" s="5" t="str">
        <f>VLOOKUP(E1941,Vlookups!K:M,3,FALSE)</f>
        <v>Op Exp</v>
      </c>
      <c r="G1941" s="5" t="str">
        <f t="shared" si="654"/>
        <v>6499</v>
      </c>
      <c r="H1941" s="5" t="str">
        <f t="shared" si="655"/>
        <v>MISC OP COSTS</v>
      </c>
      <c r="I1941" s="5" t="str">
        <f t="shared" si="656"/>
        <v>006</v>
      </c>
      <c r="J1941" s="5" t="str">
        <f>VLOOKUP(I1941,Vlookups!A:D,2,FALSE)</f>
        <v>ARLINGTON HIGH SCHOOL</v>
      </c>
      <c r="K1941" s="5" t="str">
        <f>VLOOKUP(I1941,Vlookups!A:D,3,FALSE)</f>
        <v>ARLINGTON HS</v>
      </c>
      <c r="L1941" s="5" t="str">
        <f t="shared" si="657"/>
        <v>99</v>
      </c>
      <c r="M1941" s="5" t="str">
        <f t="shared" si="658"/>
        <v>742</v>
      </c>
      <c r="N1941" s="5" t="str">
        <f>VLOOKUP(M1941,Vlookups!G:I,2,FALSE)</f>
        <v>EQUITY OFFICE</v>
      </c>
      <c r="O1941" s="5" t="str">
        <f>VLOOKUP(M1941,Vlookups!G:I,3,FALSE)</f>
        <v>CEQO</v>
      </c>
      <c r="P1941" s="6">
        <f t="shared" si="659"/>
        <v>600</v>
      </c>
      <c r="Q1941" s="6">
        <f t="shared" si="660"/>
        <v>0</v>
      </c>
      <c r="R1941" s="6">
        <f t="shared" si="661"/>
        <v>243.83</v>
      </c>
      <c r="S1941" s="6">
        <f t="shared" si="662"/>
        <v>900</v>
      </c>
      <c r="T1941" s="6">
        <f t="shared" si="663"/>
        <v>300</v>
      </c>
      <c r="U1941" t="s">
        <v>1988</v>
      </c>
      <c r="V1941" t="s">
        <v>183</v>
      </c>
      <c r="W1941" s="2">
        <v>600</v>
      </c>
      <c r="X1941" s="2">
        <v>0</v>
      </c>
      <c r="Y1941" s="2">
        <v>243.83</v>
      </c>
      <c r="Z1941" s="2">
        <v>356.17</v>
      </c>
      <c r="AA1941" s="2">
        <v>900</v>
      </c>
      <c r="AB1941" s="2">
        <v>300</v>
      </c>
    </row>
    <row r="1942" spans="1:28">
      <c r="A1942" s="5" t="str">
        <f t="shared" si="650"/>
        <v>420</v>
      </c>
      <c r="B1942" s="5" t="str">
        <f>VLOOKUP(A1942,Vlookups!O:P,2,FALSE)</f>
        <v>LOCAL</v>
      </c>
      <c r="C1942" s="5" t="str">
        <f t="shared" si="651"/>
        <v>E</v>
      </c>
      <c r="D1942" s="5" t="str">
        <f t="shared" si="652"/>
        <v>23</v>
      </c>
      <c r="E1942" s="5" t="str">
        <f t="shared" si="653"/>
        <v>64--</v>
      </c>
      <c r="F1942" s="5" t="str">
        <f>VLOOKUP(E1942,Vlookups!K:M,3,FALSE)</f>
        <v>Op Exp</v>
      </c>
      <c r="G1942" s="5" t="str">
        <f t="shared" si="654"/>
        <v>6499</v>
      </c>
      <c r="H1942" s="5" t="str">
        <f t="shared" si="655"/>
        <v>MISC OP COSTS</v>
      </c>
      <c r="I1942" s="5" t="str">
        <f t="shared" si="656"/>
        <v>007</v>
      </c>
      <c r="J1942" s="5" t="str">
        <f>VLOOKUP(I1942,Vlookups!A:D,2,FALSE)</f>
        <v>KELLER ELEMENTARY SCHOOL</v>
      </c>
      <c r="K1942" s="5" t="str">
        <f>VLOOKUP(I1942,Vlookups!A:D,3,FALSE)</f>
        <v>KELLER K8</v>
      </c>
      <c r="L1942" s="5" t="str">
        <f t="shared" si="657"/>
        <v>99</v>
      </c>
      <c r="M1942" s="5" t="str">
        <f t="shared" si="658"/>
        <v>742</v>
      </c>
      <c r="N1942" s="5" t="str">
        <f>VLOOKUP(M1942,Vlookups!G:I,2,FALSE)</f>
        <v>EQUITY OFFICE</v>
      </c>
      <c r="O1942" s="5" t="str">
        <f>VLOOKUP(M1942,Vlookups!G:I,3,FALSE)</f>
        <v>CEQO</v>
      </c>
      <c r="P1942" s="6">
        <f t="shared" si="659"/>
        <v>800</v>
      </c>
      <c r="Q1942" s="6">
        <f t="shared" si="660"/>
        <v>0</v>
      </c>
      <c r="R1942" s="6">
        <f t="shared" si="661"/>
        <v>276.8</v>
      </c>
      <c r="S1942" s="6">
        <f t="shared" si="662"/>
        <v>1600</v>
      </c>
      <c r="T1942" s="6">
        <f t="shared" si="663"/>
        <v>800</v>
      </c>
      <c r="U1942" t="s">
        <v>1989</v>
      </c>
      <c r="V1942" t="s">
        <v>183</v>
      </c>
      <c r="W1942" s="2">
        <v>800</v>
      </c>
      <c r="X1942" s="2">
        <v>0</v>
      </c>
      <c r="Y1942" s="2">
        <v>276.8</v>
      </c>
      <c r="Z1942" s="2">
        <v>523.20000000000005</v>
      </c>
      <c r="AA1942" s="2">
        <v>1600</v>
      </c>
      <c r="AB1942" s="2">
        <v>800</v>
      </c>
    </row>
    <row r="1943" spans="1:28">
      <c r="A1943" s="5" t="str">
        <f t="shared" si="650"/>
        <v>420</v>
      </c>
      <c r="B1943" s="5" t="str">
        <f>VLOOKUP(A1943,Vlookups!O:P,2,FALSE)</f>
        <v>LOCAL</v>
      </c>
      <c r="C1943" s="5" t="str">
        <f t="shared" si="651"/>
        <v>E</v>
      </c>
      <c r="D1943" s="5" t="str">
        <f t="shared" si="652"/>
        <v>23</v>
      </c>
      <c r="E1943" s="5" t="str">
        <f t="shared" si="653"/>
        <v>64--</v>
      </c>
      <c r="F1943" s="5" t="str">
        <f>VLOOKUP(E1943,Vlookups!K:M,3,FALSE)</f>
        <v>Op Exp</v>
      </c>
      <c r="G1943" s="5" t="str">
        <f t="shared" si="654"/>
        <v>6499</v>
      </c>
      <c r="H1943" s="5" t="str">
        <f t="shared" si="655"/>
        <v>MISC OP COSTS</v>
      </c>
      <c r="I1943" s="5" t="str">
        <f t="shared" si="656"/>
        <v>009</v>
      </c>
      <c r="J1943" s="5" t="str">
        <f>VLOOKUP(I1943,Vlookups!A:D,2,FALSE)</f>
        <v>KELLER HIGH SCHOOL</v>
      </c>
      <c r="K1943" s="5" t="str">
        <f>VLOOKUP(I1943,Vlookups!A:D,3,FALSE)</f>
        <v>KELLER HS</v>
      </c>
      <c r="L1943" s="5" t="str">
        <f t="shared" si="657"/>
        <v>99</v>
      </c>
      <c r="M1943" s="5" t="str">
        <f t="shared" si="658"/>
        <v>742</v>
      </c>
      <c r="N1943" s="5" t="str">
        <f>VLOOKUP(M1943,Vlookups!G:I,2,FALSE)</f>
        <v>EQUITY OFFICE</v>
      </c>
      <c r="O1943" s="5" t="str">
        <f>VLOOKUP(M1943,Vlookups!G:I,3,FALSE)</f>
        <v>CEQO</v>
      </c>
      <c r="P1943" s="6">
        <f t="shared" si="659"/>
        <v>900</v>
      </c>
      <c r="Q1943" s="6">
        <f t="shared" si="660"/>
        <v>0</v>
      </c>
      <c r="R1943" s="6">
        <f t="shared" si="661"/>
        <v>158.5</v>
      </c>
      <c r="S1943" s="6">
        <f t="shared" si="662"/>
        <v>900</v>
      </c>
      <c r="T1943" s="6">
        <f t="shared" si="663"/>
        <v>0</v>
      </c>
      <c r="U1943" t="s">
        <v>1990</v>
      </c>
      <c r="V1943" t="s">
        <v>183</v>
      </c>
      <c r="W1943" s="2">
        <v>900</v>
      </c>
      <c r="X1943" s="2">
        <v>0</v>
      </c>
      <c r="Y1943" s="2">
        <v>158.5</v>
      </c>
      <c r="Z1943" s="2">
        <v>741.5</v>
      </c>
      <c r="AA1943" s="2">
        <v>900</v>
      </c>
      <c r="AB1943" s="2">
        <v>0</v>
      </c>
    </row>
    <row r="1944" spans="1:28">
      <c r="A1944" s="5" t="str">
        <f t="shared" si="650"/>
        <v>420</v>
      </c>
      <c r="B1944" s="5" t="str">
        <f>VLOOKUP(A1944,Vlookups!O:P,2,FALSE)</f>
        <v>LOCAL</v>
      </c>
      <c r="C1944" s="5" t="str">
        <f t="shared" si="651"/>
        <v>E</v>
      </c>
      <c r="D1944" s="5" t="str">
        <f t="shared" si="652"/>
        <v>23</v>
      </c>
      <c r="E1944" s="5" t="str">
        <f t="shared" si="653"/>
        <v>64--</v>
      </c>
      <c r="F1944" s="5" t="str">
        <f>VLOOKUP(E1944,Vlookups!K:M,3,FALSE)</f>
        <v>Op Exp</v>
      </c>
      <c r="G1944" s="5" t="str">
        <f t="shared" si="654"/>
        <v>6499</v>
      </c>
      <c r="H1944" s="5" t="str">
        <f t="shared" si="655"/>
        <v>MISC OP COSTS</v>
      </c>
      <c r="I1944" s="5" t="str">
        <f t="shared" si="656"/>
        <v>010</v>
      </c>
      <c r="J1944" s="5" t="str">
        <f>VLOOKUP(I1944,Vlookups!A:D,2,FALSE)</f>
        <v>GRAND PRAIRIE ELEMENTARY SCHOO</v>
      </c>
      <c r="K1944" s="5" t="str">
        <f>VLOOKUP(I1944,Vlookups!A:D,3,FALSE)</f>
        <v>GRAND PR K8</v>
      </c>
      <c r="L1944" s="5" t="str">
        <f t="shared" si="657"/>
        <v>99</v>
      </c>
      <c r="M1944" s="5" t="str">
        <f t="shared" si="658"/>
        <v>742</v>
      </c>
      <c r="N1944" s="5" t="str">
        <f>VLOOKUP(M1944,Vlookups!G:I,2,FALSE)</f>
        <v>EQUITY OFFICE</v>
      </c>
      <c r="O1944" s="5" t="str">
        <f>VLOOKUP(M1944,Vlookups!G:I,3,FALSE)</f>
        <v>CEQO</v>
      </c>
      <c r="P1944" s="6">
        <f t="shared" si="659"/>
        <v>750</v>
      </c>
      <c r="Q1944" s="6">
        <f t="shared" si="660"/>
        <v>0</v>
      </c>
      <c r="R1944" s="6">
        <f t="shared" si="661"/>
        <v>1023.03</v>
      </c>
      <c r="S1944" s="6">
        <f t="shared" si="662"/>
        <v>1700</v>
      </c>
      <c r="T1944" s="6">
        <f t="shared" si="663"/>
        <v>950</v>
      </c>
      <c r="U1944" t="s">
        <v>1991</v>
      </c>
      <c r="V1944" t="s">
        <v>183</v>
      </c>
      <c r="W1944" s="2">
        <v>750</v>
      </c>
      <c r="X1944" s="2">
        <v>0</v>
      </c>
      <c r="Y1944" s="2">
        <v>1023.03</v>
      </c>
      <c r="Z1944" s="3">
        <v>-273.02999999999997</v>
      </c>
      <c r="AA1944" s="2">
        <v>1700</v>
      </c>
      <c r="AB1944" s="2">
        <v>950</v>
      </c>
    </row>
    <row r="1945" spans="1:28">
      <c r="A1945" s="5" t="str">
        <f t="shared" si="650"/>
        <v>420</v>
      </c>
      <c r="B1945" s="5" t="str">
        <f>VLOOKUP(A1945,Vlookups!O:P,2,FALSE)</f>
        <v>LOCAL</v>
      </c>
      <c r="C1945" s="5" t="str">
        <f t="shared" si="651"/>
        <v>E</v>
      </c>
      <c r="D1945" s="5" t="str">
        <f t="shared" si="652"/>
        <v>23</v>
      </c>
      <c r="E1945" s="5" t="str">
        <f t="shared" si="653"/>
        <v>64--</v>
      </c>
      <c r="F1945" s="5" t="str">
        <f>VLOOKUP(E1945,Vlookups!K:M,3,FALSE)</f>
        <v>Op Exp</v>
      </c>
      <c r="G1945" s="5" t="str">
        <f t="shared" si="654"/>
        <v>6499</v>
      </c>
      <c r="H1945" s="5" t="str">
        <f t="shared" si="655"/>
        <v>MISC OP COSTS</v>
      </c>
      <c r="I1945" s="5" t="str">
        <f t="shared" si="656"/>
        <v>012</v>
      </c>
      <c r="J1945" s="5" t="str">
        <f>VLOOKUP(I1945,Vlookups!A:D,2,FALSE)</f>
        <v>NORTH RICHLAND HILLS ELEMENTAR</v>
      </c>
      <c r="K1945" s="5" t="str">
        <f>VLOOKUP(I1945,Vlookups!A:D,3,FALSE)</f>
        <v>NORTH RICHLAND HILLS K8</v>
      </c>
      <c r="L1945" s="5" t="str">
        <f t="shared" si="657"/>
        <v>99</v>
      </c>
      <c r="M1945" s="5" t="str">
        <f t="shared" si="658"/>
        <v>742</v>
      </c>
      <c r="N1945" s="5" t="str">
        <f>VLOOKUP(M1945,Vlookups!G:I,2,FALSE)</f>
        <v>EQUITY OFFICE</v>
      </c>
      <c r="O1945" s="5" t="str">
        <f>VLOOKUP(M1945,Vlookups!G:I,3,FALSE)</f>
        <v>CEQO</v>
      </c>
      <c r="P1945" s="6">
        <f t="shared" si="659"/>
        <v>750</v>
      </c>
      <c r="Q1945" s="6">
        <f t="shared" si="660"/>
        <v>0</v>
      </c>
      <c r="R1945" s="6">
        <f t="shared" si="661"/>
        <v>250.38</v>
      </c>
      <c r="S1945" s="6">
        <f t="shared" si="662"/>
        <v>1400</v>
      </c>
      <c r="T1945" s="6">
        <f t="shared" si="663"/>
        <v>650</v>
      </c>
      <c r="U1945" t="s">
        <v>1992</v>
      </c>
      <c r="V1945" t="s">
        <v>183</v>
      </c>
      <c r="W1945" s="2">
        <v>750</v>
      </c>
      <c r="X1945" s="2">
        <v>0</v>
      </c>
      <c r="Y1945" s="2">
        <v>250.38</v>
      </c>
      <c r="Z1945" s="2">
        <v>499.62</v>
      </c>
      <c r="AA1945" s="2">
        <v>1400</v>
      </c>
      <c r="AB1945" s="2">
        <v>650</v>
      </c>
    </row>
    <row r="1946" spans="1:28">
      <c r="A1946" s="5" t="str">
        <f t="shared" si="650"/>
        <v>420</v>
      </c>
      <c r="B1946" s="5" t="str">
        <f>VLOOKUP(A1946,Vlookups!O:P,2,FALSE)</f>
        <v>LOCAL</v>
      </c>
      <c r="C1946" s="5" t="str">
        <f t="shared" si="651"/>
        <v>E</v>
      </c>
      <c r="D1946" s="5" t="str">
        <f t="shared" si="652"/>
        <v>23</v>
      </c>
      <c r="E1946" s="5" t="str">
        <f t="shared" si="653"/>
        <v>64--</v>
      </c>
      <c r="F1946" s="5" t="str">
        <f>VLOOKUP(E1946,Vlookups!K:M,3,FALSE)</f>
        <v>Op Exp</v>
      </c>
      <c r="G1946" s="5" t="str">
        <f t="shared" si="654"/>
        <v>6499</v>
      </c>
      <c r="H1946" s="5" t="str">
        <f t="shared" si="655"/>
        <v>MISC OP COSTS</v>
      </c>
      <c r="I1946" s="5" t="str">
        <f t="shared" si="656"/>
        <v>014</v>
      </c>
      <c r="J1946" s="5" t="str">
        <f>VLOOKUP(I1946,Vlookups!A:D,2,FALSE)</f>
        <v>KATY ELEMENTARY SCHOOL</v>
      </c>
      <c r="K1946" s="5" t="str">
        <f>VLOOKUP(I1946,Vlookups!A:D,3,FALSE)</f>
        <v>KATY K8</v>
      </c>
      <c r="L1946" s="5" t="str">
        <f t="shared" si="657"/>
        <v>99</v>
      </c>
      <c r="M1946" s="5" t="str">
        <f t="shared" si="658"/>
        <v>742</v>
      </c>
      <c r="N1946" s="5" t="str">
        <f>VLOOKUP(M1946,Vlookups!G:I,2,FALSE)</f>
        <v>EQUITY OFFICE</v>
      </c>
      <c r="O1946" s="5" t="str">
        <f>VLOOKUP(M1946,Vlookups!G:I,3,FALSE)</f>
        <v>CEQO</v>
      </c>
      <c r="P1946" s="6">
        <f t="shared" si="659"/>
        <v>800</v>
      </c>
      <c r="Q1946" s="6">
        <f t="shared" si="660"/>
        <v>0</v>
      </c>
      <c r="R1946" s="6">
        <f t="shared" si="661"/>
        <v>353.01</v>
      </c>
      <c r="S1946" s="6">
        <f t="shared" si="662"/>
        <v>1700</v>
      </c>
      <c r="T1946" s="6">
        <f t="shared" si="663"/>
        <v>900</v>
      </c>
      <c r="U1946" t="s">
        <v>1993</v>
      </c>
      <c r="V1946" t="s">
        <v>183</v>
      </c>
      <c r="W1946" s="2">
        <v>800</v>
      </c>
      <c r="X1946" s="2">
        <v>0</v>
      </c>
      <c r="Y1946" s="2">
        <v>353.01</v>
      </c>
      <c r="Z1946" s="2">
        <v>446.99</v>
      </c>
      <c r="AA1946" s="2">
        <v>1700</v>
      </c>
      <c r="AB1946" s="2">
        <v>900</v>
      </c>
    </row>
    <row r="1947" spans="1:28">
      <c r="A1947" s="5" t="str">
        <f t="shared" si="650"/>
        <v>420</v>
      </c>
      <c r="B1947" s="5" t="str">
        <f>VLOOKUP(A1947,Vlookups!O:P,2,FALSE)</f>
        <v>LOCAL</v>
      </c>
      <c r="C1947" s="5" t="str">
        <f t="shared" si="651"/>
        <v>E</v>
      </c>
      <c r="D1947" s="5" t="str">
        <f t="shared" si="652"/>
        <v>23</v>
      </c>
      <c r="E1947" s="5" t="str">
        <f t="shared" si="653"/>
        <v>64--</v>
      </c>
      <c r="F1947" s="5" t="str">
        <f>VLOOKUP(E1947,Vlookups!K:M,3,FALSE)</f>
        <v>Op Exp</v>
      </c>
      <c r="G1947" s="5" t="str">
        <f t="shared" si="654"/>
        <v>6499</v>
      </c>
      <c r="H1947" s="5" t="str">
        <f t="shared" si="655"/>
        <v>MISC OP COSTS</v>
      </c>
      <c r="I1947" s="5" t="str">
        <f t="shared" si="656"/>
        <v>016</v>
      </c>
      <c r="J1947" s="5" t="str">
        <f>VLOOKUP(I1947,Vlookups!A:D,2,FALSE)</f>
        <v>WESTPARK ELEMENTARY SCHOOL</v>
      </c>
      <c r="K1947" s="5" t="str">
        <f>VLOOKUP(I1947,Vlookups!A:D,3,FALSE)</f>
        <v>WESTPARK K8</v>
      </c>
      <c r="L1947" s="5" t="str">
        <f t="shared" si="657"/>
        <v>99</v>
      </c>
      <c r="M1947" s="5" t="str">
        <f t="shared" si="658"/>
        <v>742</v>
      </c>
      <c r="N1947" s="5" t="str">
        <f>VLOOKUP(M1947,Vlookups!G:I,2,FALSE)</f>
        <v>EQUITY OFFICE</v>
      </c>
      <c r="O1947" s="5" t="str">
        <f>VLOOKUP(M1947,Vlookups!G:I,3,FALSE)</f>
        <v>CEQO</v>
      </c>
      <c r="P1947" s="6">
        <f t="shared" si="659"/>
        <v>650</v>
      </c>
      <c r="Q1947" s="6">
        <f t="shared" si="660"/>
        <v>0</v>
      </c>
      <c r="R1947" s="6">
        <f t="shared" si="661"/>
        <v>715.9</v>
      </c>
      <c r="S1947" s="6">
        <f t="shared" si="662"/>
        <v>1700</v>
      </c>
      <c r="T1947" s="6">
        <f t="shared" si="663"/>
        <v>1050</v>
      </c>
      <c r="U1947" t="s">
        <v>1994</v>
      </c>
      <c r="V1947" t="s">
        <v>183</v>
      </c>
      <c r="W1947" s="2">
        <v>650</v>
      </c>
      <c r="X1947" s="2">
        <v>0</v>
      </c>
      <c r="Y1947" s="2">
        <v>715.9</v>
      </c>
      <c r="Z1947" s="3">
        <v>-65.900000000000006</v>
      </c>
      <c r="AA1947" s="2">
        <v>1700</v>
      </c>
      <c r="AB1947" s="2">
        <v>1050</v>
      </c>
    </row>
    <row r="1948" spans="1:28">
      <c r="A1948" s="5" t="str">
        <f t="shared" si="650"/>
        <v>420</v>
      </c>
      <c r="B1948" s="5" t="str">
        <f>VLOOKUP(A1948,Vlookups!O:P,2,FALSE)</f>
        <v>LOCAL</v>
      </c>
      <c r="C1948" s="5" t="str">
        <f t="shared" si="651"/>
        <v>E</v>
      </c>
      <c r="D1948" s="5" t="str">
        <f t="shared" si="652"/>
        <v>23</v>
      </c>
      <c r="E1948" s="5" t="str">
        <f t="shared" si="653"/>
        <v>64--</v>
      </c>
      <c r="F1948" s="5" t="str">
        <f>VLOOKUP(E1948,Vlookups!K:M,3,FALSE)</f>
        <v>Op Exp</v>
      </c>
      <c r="G1948" s="5" t="str">
        <f t="shared" si="654"/>
        <v>6499</v>
      </c>
      <c r="H1948" s="5" t="str">
        <f t="shared" si="655"/>
        <v>MISC OP COSTS</v>
      </c>
      <c r="I1948" s="5" t="str">
        <f t="shared" si="656"/>
        <v>018</v>
      </c>
      <c r="J1948" s="5" t="str">
        <f>VLOOKUP(I1948,Vlookups!A:D,2,FALSE)</f>
        <v>KATY/WEST PARK HS</v>
      </c>
      <c r="K1948" s="5" t="str">
        <f>VLOOKUP(I1948,Vlookups!A:D,3,FALSE)</f>
        <v>KATY WESTPARK HS</v>
      </c>
      <c r="L1948" s="5" t="str">
        <f t="shared" si="657"/>
        <v>99</v>
      </c>
      <c r="M1948" s="5" t="str">
        <f t="shared" si="658"/>
        <v>742</v>
      </c>
      <c r="N1948" s="5" t="str">
        <f>VLOOKUP(M1948,Vlookups!G:I,2,FALSE)</f>
        <v>EQUITY OFFICE</v>
      </c>
      <c r="O1948" s="5" t="str">
        <f>VLOOKUP(M1948,Vlookups!G:I,3,FALSE)</f>
        <v>CEQO</v>
      </c>
      <c r="P1948" s="6">
        <f t="shared" si="659"/>
        <v>900</v>
      </c>
      <c r="Q1948" s="6">
        <f t="shared" si="660"/>
        <v>0</v>
      </c>
      <c r="R1948" s="6">
        <f t="shared" si="661"/>
        <v>111.84</v>
      </c>
      <c r="S1948" s="6">
        <f t="shared" si="662"/>
        <v>900</v>
      </c>
      <c r="T1948" s="6">
        <f t="shared" si="663"/>
        <v>0</v>
      </c>
      <c r="U1948" t="s">
        <v>1995</v>
      </c>
      <c r="V1948" t="s">
        <v>183</v>
      </c>
      <c r="W1948" s="2">
        <v>900</v>
      </c>
      <c r="X1948" s="2">
        <v>0</v>
      </c>
      <c r="Y1948" s="2">
        <v>111.84</v>
      </c>
      <c r="Z1948" s="2">
        <v>788.16</v>
      </c>
      <c r="AA1948" s="2">
        <v>900</v>
      </c>
      <c r="AB1948" s="2">
        <v>0</v>
      </c>
    </row>
    <row r="1949" spans="1:28">
      <c r="A1949" s="5" t="str">
        <f t="shared" si="650"/>
        <v>420</v>
      </c>
      <c r="B1949" s="5" t="str">
        <f>VLOOKUP(A1949,Vlookups!O:P,2,FALSE)</f>
        <v>LOCAL</v>
      </c>
      <c r="C1949" s="5" t="str">
        <f t="shared" si="651"/>
        <v>E</v>
      </c>
      <c r="D1949" s="5" t="str">
        <f t="shared" si="652"/>
        <v>23</v>
      </c>
      <c r="E1949" s="5" t="str">
        <f t="shared" si="653"/>
        <v>64--</v>
      </c>
      <c r="F1949" s="5" t="str">
        <f>VLOOKUP(E1949,Vlookups!K:M,3,FALSE)</f>
        <v>Op Exp</v>
      </c>
      <c r="G1949" s="5" t="str">
        <f t="shared" si="654"/>
        <v>6499</v>
      </c>
      <c r="H1949" s="5" t="str">
        <f t="shared" si="655"/>
        <v>MISC OP COSTS</v>
      </c>
      <c r="I1949" s="5" t="str">
        <f t="shared" si="656"/>
        <v>019</v>
      </c>
      <c r="J1949" s="5" t="str">
        <f>VLOOKUP(I1949,Vlookups!A:D,2,FALSE)</f>
        <v>LANCASTER ELEMENTARY</v>
      </c>
      <c r="K1949" s="5" t="str">
        <f>VLOOKUP(I1949,Vlookups!A:D,3,FALSE)</f>
        <v>LANCASTER K8</v>
      </c>
      <c r="L1949" s="5" t="str">
        <f t="shared" si="657"/>
        <v>99</v>
      </c>
      <c r="M1949" s="5" t="str">
        <f t="shared" si="658"/>
        <v>742</v>
      </c>
      <c r="N1949" s="5" t="str">
        <f>VLOOKUP(M1949,Vlookups!G:I,2,FALSE)</f>
        <v>EQUITY OFFICE</v>
      </c>
      <c r="O1949" s="5" t="str">
        <f>VLOOKUP(M1949,Vlookups!G:I,3,FALSE)</f>
        <v>CEQO</v>
      </c>
      <c r="P1949" s="6">
        <f t="shared" si="659"/>
        <v>800</v>
      </c>
      <c r="Q1949" s="6">
        <f t="shared" si="660"/>
        <v>0</v>
      </c>
      <c r="R1949" s="6">
        <f t="shared" si="661"/>
        <v>1614.21</v>
      </c>
      <c r="S1949" s="6">
        <f t="shared" si="662"/>
        <v>1400</v>
      </c>
      <c r="T1949" s="6">
        <f t="shared" si="663"/>
        <v>600</v>
      </c>
      <c r="U1949" t="s">
        <v>1996</v>
      </c>
      <c r="V1949" t="s">
        <v>183</v>
      </c>
      <c r="W1949" s="2">
        <v>800</v>
      </c>
      <c r="X1949" s="2">
        <v>0</v>
      </c>
      <c r="Y1949" s="2">
        <v>1614.21</v>
      </c>
      <c r="Z1949" s="3">
        <v>-814.21</v>
      </c>
      <c r="AA1949" s="2">
        <v>1400</v>
      </c>
      <c r="AB1949" s="2">
        <v>600</v>
      </c>
    </row>
    <row r="1950" spans="1:28">
      <c r="A1950" s="5" t="str">
        <f t="shared" si="650"/>
        <v>420</v>
      </c>
      <c r="B1950" s="5" t="str">
        <f>VLOOKUP(A1950,Vlookups!O:P,2,FALSE)</f>
        <v>LOCAL</v>
      </c>
      <c r="C1950" s="5" t="str">
        <f t="shared" si="651"/>
        <v>E</v>
      </c>
      <c r="D1950" s="5" t="str">
        <f t="shared" si="652"/>
        <v>23</v>
      </c>
      <c r="E1950" s="5" t="str">
        <f t="shared" si="653"/>
        <v>64--</v>
      </c>
      <c r="F1950" s="5" t="str">
        <f>VLOOKUP(E1950,Vlookups!K:M,3,FALSE)</f>
        <v>Op Exp</v>
      </c>
      <c r="G1950" s="5" t="str">
        <f t="shared" si="654"/>
        <v>6499</v>
      </c>
      <c r="H1950" s="5" t="str">
        <f t="shared" si="655"/>
        <v>MISC OP COSTS</v>
      </c>
      <c r="I1950" s="5" t="str">
        <f t="shared" si="656"/>
        <v>021</v>
      </c>
      <c r="J1950" s="5" t="str">
        <f>VLOOKUP(I1950,Vlookups!A:D,2,FALSE)</f>
        <v>WOODHAVEN ELEMENTARY</v>
      </c>
      <c r="K1950" s="5" t="str">
        <f>VLOOKUP(I1950,Vlookups!A:D,3,FALSE)</f>
        <v>WOODHAVEN K8</v>
      </c>
      <c r="L1950" s="5" t="str">
        <f t="shared" si="657"/>
        <v>99</v>
      </c>
      <c r="M1950" s="5" t="str">
        <f t="shared" si="658"/>
        <v>742</v>
      </c>
      <c r="N1950" s="5" t="str">
        <f>VLOOKUP(M1950,Vlookups!G:I,2,FALSE)</f>
        <v>EQUITY OFFICE</v>
      </c>
      <c r="O1950" s="5" t="str">
        <f>VLOOKUP(M1950,Vlookups!G:I,3,FALSE)</f>
        <v>CEQO</v>
      </c>
      <c r="P1950" s="6">
        <f t="shared" si="659"/>
        <v>950</v>
      </c>
      <c r="Q1950" s="6">
        <f t="shared" si="660"/>
        <v>0</v>
      </c>
      <c r="R1950" s="6">
        <f t="shared" si="661"/>
        <v>948.43</v>
      </c>
      <c r="S1950" s="6">
        <f t="shared" si="662"/>
        <v>800</v>
      </c>
      <c r="T1950" s="6">
        <f t="shared" si="663"/>
        <v>-150</v>
      </c>
      <c r="U1950" t="s">
        <v>1997</v>
      </c>
      <c r="V1950" t="s">
        <v>183</v>
      </c>
      <c r="W1950" s="2">
        <v>950</v>
      </c>
      <c r="X1950" s="2">
        <v>0</v>
      </c>
      <c r="Y1950" s="2">
        <v>948.43</v>
      </c>
      <c r="Z1950" s="2">
        <v>1.57</v>
      </c>
      <c r="AA1950" s="2">
        <v>800</v>
      </c>
      <c r="AB1950" s="3">
        <v>-150</v>
      </c>
    </row>
    <row r="1951" spans="1:28">
      <c r="A1951" s="5" t="str">
        <f t="shared" si="650"/>
        <v>420</v>
      </c>
      <c r="B1951" s="5" t="str">
        <f>VLOOKUP(A1951,Vlookups!O:P,2,FALSE)</f>
        <v>LOCAL</v>
      </c>
      <c r="C1951" s="5" t="str">
        <f t="shared" si="651"/>
        <v>E</v>
      </c>
      <c r="D1951" s="5" t="str">
        <f t="shared" si="652"/>
        <v>23</v>
      </c>
      <c r="E1951" s="5" t="str">
        <f t="shared" si="653"/>
        <v>64--</v>
      </c>
      <c r="F1951" s="5" t="str">
        <f>VLOOKUP(E1951,Vlookups!K:M,3,FALSE)</f>
        <v>Op Exp</v>
      </c>
      <c r="G1951" s="5" t="str">
        <f t="shared" si="654"/>
        <v>6499</v>
      </c>
      <c r="H1951" s="5" t="str">
        <f t="shared" si="655"/>
        <v>MISC OP COSTS</v>
      </c>
      <c r="I1951" s="5" t="str">
        <f t="shared" si="656"/>
        <v>023</v>
      </c>
      <c r="J1951" s="5" t="str">
        <f>VLOOKUP(I1951,Vlookups!A:D,2,FALSE)</f>
        <v>SAGINAW ELEMENTARY</v>
      </c>
      <c r="K1951" s="5" t="str">
        <f>VLOOKUP(I1951,Vlookups!A:D,3,FALSE)</f>
        <v>SAGINAW K8</v>
      </c>
      <c r="L1951" s="5" t="str">
        <f t="shared" si="657"/>
        <v>99</v>
      </c>
      <c r="M1951" s="5" t="str">
        <f t="shared" si="658"/>
        <v>742</v>
      </c>
      <c r="N1951" s="5" t="str">
        <f>VLOOKUP(M1951,Vlookups!G:I,2,FALSE)</f>
        <v>EQUITY OFFICE</v>
      </c>
      <c r="O1951" s="5" t="str">
        <f>VLOOKUP(M1951,Vlookups!G:I,3,FALSE)</f>
        <v>CEQO</v>
      </c>
      <c r="P1951" s="6">
        <f t="shared" si="659"/>
        <v>750</v>
      </c>
      <c r="Q1951" s="6">
        <f t="shared" si="660"/>
        <v>0</v>
      </c>
      <c r="R1951" s="6">
        <f t="shared" si="661"/>
        <v>254.75</v>
      </c>
      <c r="S1951" s="6">
        <f t="shared" si="662"/>
        <v>1000</v>
      </c>
      <c r="T1951" s="6">
        <f t="shared" si="663"/>
        <v>250</v>
      </c>
      <c r="U1951" t="s">
        <v>1998</v>
      </c>
      <c r="V1951" t="s">
        <v>183</v>
      </c>
      <c r="W1951" s="2">
        <v>750</v>
      </c>
      <c r="X1951" s="2">
        <v>0</v>
      </c>
      <c r="Y1951" s="2">
        <v>254.75</v>
      </c>
      <c r="Z1951" s="2">
        <v>495.25</v>
      </c>
      <c r="AA1951" s="2">
        <v>1000</v>
      </c>
      <c r="AB1951" s="2">
        <v>250</v>
      </c>
    </row>
    <row r="1952" spans="1:28">
      <c r="A1952" s="5" t="str">
        <f t="shared" si="650"/>
        <v>420</v>
      </c>
      <c r="B1952" s="5" t="str">
        <f>VLOOKUP(A1952,Vlookups!O:P,2,FALSE)</f>
        <v>LOCAL</v>
      </c>
      <c r="C1952" s="5" t="str">
        <f t="shared" si="651"/>
        <v>E</v>
      </c>
      <c r="D1952" s="5" t="str">
        <f t="shared" si="652"/>
        <v>23</v>
      </c>
      <c r="E1952" s="5" t="str">
        <f t="shared" si="653"/>
        <v>64--</v>
      </c>
      <c r="F1952" s="5" t="str">
        <f>VLOOKUP(E1952,Vlookups!K:M,3,FALSE)</f>
        <v>Op Exp</v>
      </c>
      <c r="G1952" s="5" t="str">
        <f t="shared" si="654"/>
        <v>6499</v>
      </c>
      <c r="H1952" s="5" t="str">
        <f t="shared" si="655"/>
        <v>MISC OP COSTS</v>
      </c>
      <c r="I1952" s="5" t="str">
        <f t="shared" si="656"/>
        <v>025</v>
      </c>
      <c r="J1952" s="5" t="str">
        <f>VLOOKUP(I1952,Vlookups!A:D,2,FALSE)</f>
        <v>WINDMILL LAKES ELEMENTARY</v>
      </c>
      <c r="K1952" s="5" t="str">
        <f>VLOOKUP(I1952,Vlookups!A:D,3,FALSE)</f>
        <v>WINDMILL LAKES K8</v>
      </c>
      <c r="L1952" s="5" t="str">
        <f t="shared" si="657"/>
        <v>99</v>
      </c>
      <c r="M1952" s="5" t="str">
        <f t="shared" si="658"/>
        <v>742</v>
      </c>
      <c r="N1952" s="5" t="str">
        <f>VLOOKUP(M1952,Vlookups!G:I,2,FALSE)</f>
        <v>EQUITY OFFICE</v>
      </c>
      <c r="O1952" s="5" t="str">
        <f>VLOOKUP(M1952,Vlookups!G:I,3,FALSE)</f>
        <v>CEQO</v>
      </c>
      <c r="P1952" s="6">
        <f t="shared" si="659"/>
        <v>750</v>
      </c>
      <c r="Q1952" s="6">
        <f t="shared" si="660"/>
        <v>0</v>
      </c>
      <c r="R1952" s="6">
        <f t="shared" si="661"/>
        <v>947.51</v>
      </c>
      <c r="S1952" s="6">
        <f t="shared" si="662"/>
        <v>1700</v>
      </c>
      <c r="T1952" s="6">
        <f t="shared" si="663"/>
        <v>950</v>
      </c>
      <c r="U1952" t="s">
        <v>1999</v>
      </c>
      <c r="V1952" t="s">
        <v>183</v>
      </c>
      <c r="W1952" s="2">
        <v>750</v>
      </c>
      <c r="X1952" s="2">
        <v>0</v>
      </c>
      <c r="Y1952" s="2">
        <v>947.51</v>
      </c>
      <c r="Z1952" s="3">
        <v>-197.51</v>
      </c>
      <c r="AA1952" s="2">
        <v>1700</v>
      </c>
      <c r="AB1952" s="2">
        <v>950</v>
      </c>
    </row>
    <row r="1953" spans="1:28">
      <c r="A1953" s="5" t="str">
        <f t="shared" si="650"/>
        <v>420</v>
      </c>
      <c r="B1953" s="5" t="str">
        <f>VLOOKUP(A1953,Vlookups!O:P,2,FALSE)</f>
        <v>LOCAL</v>
      </c>
      <c r="C1953" s="5" t="str">
        <f t="shared" si="651"/>
        <v>E</v>
      </c>
      <c r="D1953" s="5" t="str">
        <f t="shared" si="652"/>
        <v>23</v>
      </c>
      <c r="E1953" s="5" t="str">
        <f t="shared" si="653"/>
        <v>64--</v>
      </c>
      <c r="F1953" s="5" t="str">
        <f>VLOOKUP(E1953,Vlookups!K:M,3,FALSE)</f>
        <v>Op Exp</v>
      </c>
      <c r="G1953" s="5" t="str">
        <f t="shared" si="654"/>
        <v>6499</v>
      </c>
      <c r="H1953" s="5" t="str">
        <f t="shared" si="655"/>
        <v>MISC OP COSTS</v>
      </c>
      <c r="I1953" s="5" t="str">
        <f t="shared" si="656"/>
        <v>027</v>
      </c>
      <c r="J1953" s="5" t="str">
        <f>VLOOKUP(I1953,Vlookups!A:D,2,FALSE)</f>
        <v>HOUSTON OREM ELEMENTARY</v>
      </c>
      <c r="K1953" s="5" t="str">
        <f>VLOOKUP(I1953,Vlookups!A:D,3,FALSE)</f>
        <v>OREM K8</v>
      </c>
      <c r="L1953" s="5" t="str">
        <f t="shared" si="657"/>
        <v>99</v>
      </c>
      <c r="M1953" s="5" t="str">
        <f t="shared" si="658"/>
        <v>742</v>
      </c>
      <c r="N1953" s="5" t="str">
        <f>VLOOKUP(M1953,Vlookups!G:I,2,FALSE)</f>
        <v>EQUITY OFFICE</v>
      </c>
      <c r="O1953" s="5" t="str">
        <f>VLOOKUP(M1953,Vlookups!G:I,3,FALSE)</f>
        <v>CEQO</v>
      </c>
      <c r="P1953" s="6">
        <f t="shared" si="659"/>
        <v>750</v>
      </c>
      <c r="Q1953" s="6">
        <f t="shared" si="660"/>
        <v>0</v>
      </c>
      <c r="R1953" s="6">
        <f t="shared" si="661"/>
        <v>1478.18</v>
      </c>
      <c r="S1953" s="6">
        <f t="shared" si="662"/>
        <v>1700</v>
      </c>
      <c r="T1953" s="6">
        <f t="shared" si="663"/>
        <v>950</v>
      </c>
      <c r="U1953" t="s">
        <v>2000</v>
      </c>
      <c r="V1953" t="s">
        <v>183</v>
      </c>
      <c r="W1953" s="2">
        <v>750</v>
      </c>
      <c r="X1953" s="2">
        <v>0</v>
      </c>
      <c r="Y1953" s="2">
        <v>1478.18</v>
      </c>
      <c r="Z1953" s="3">
        <v>-728.18</v>
      </c>
      <c r="AA1953" s="2">
        <v>1700</v>
      </c>
      <c r="AB1953" s="2">
        <v>950</v>
      </c>
    </row>
    <row r="1954" spans="1:28">
      <c r="A1954" s="5" t="str">
        <f t="shared" si="650"/>
        <v>420</v>
      </c>
      <c r="B1954" s="5" t="str">
        <f>VLOOKUP(A1954,Vlookups!O:P,2,FALSE)</f>
        <v>LOCAL</v>
      </c>
      <c r="C1954" s="5" t="str">
        <f t="shared" si="651"/>
        <v>E</v>
      </c>
      <c r="D1954" s="5" t="str">
        <f t="shared" si="652"/>
        <v>23</v>
      </c>
      <c r="E1954" s="5" t="str">
        <f t="shared" si="653"/>
        <v>64--</v>
      </c>
      <c r="F1954" s="5" t="str">
        <f>VLOOKUP(E1954,Vlookups!K:M,3,FALSE)</f>
        <v>Op Exp</v>
      </c>
      <c r="G1954" s="5" t="str">
        <f t="shared" si="654"/>
        <v>6499</v>
      </c>
      <c r="H1954" s="5" t="str">
        <f t="shared" si="655"/>
        <v>MISC OP COSTS</v>
      </c>
      <c r="I1954" s="5" t="str">
        <f t="shared" si="656"/>
        <v>030</v>
      </c>
      <c r="J1954" s="5" t="str">
        <f>VLOOKUP(I1954,Vlookups!A:D,2,FALSE)</f>
        <v>COLLEGE STATION ELEMENTARY</v>
      </c>
      <c r="K1954" s="5" t="str">
        <f>VLOOKUP(I1954,Vlookups!A:D,3,FALSE)</f>
        <v>COLLEGE STATION K8</v>
      </c>
      <c r="L1954" s="5" t="str">
        <f t="shared" si="657"/>
        <v>99</v>
      </c>
      <c r="M1954" s="5" t="str">
        <f t="shared" si="658"/>
        <v>742</v>
      </c>
      <c r="N1954" s="5" t="str">
        <f>VLOOKUP(M1954,Vlookups!G:I,2,FALSE)</f>
        <v>EQUITY OFFICE</v>
      </c>
      <c r="O1954" s="5" t="str">
        <f>VLOOKUP(M1954,Vlookups!G:I,3,FALSE)</f>
        <v>CEQO</v>
      </c>
      <c r="P1954" s="6">
        <f t="shared" si="659"/>
        <v>900</v>
      </c>
      <c r="Q1954" s="6">
        <f t="shared" si="660"/>
        <v>0</v>
      </c>
      <c r="R1954" s="6">
        <f t="shared" si="661"/>
        <v>833.61</v>
      </c>
      <c r="S1954" s="6">
        <f t="shared" si="662"/>
        <v>1800</v>
      </c>
      <c r="T1954" s="6">
        <f t="shared" si="663"/>
        <v>900</v>
      </c>
      <c r="U1954" t="s">
        <v>2001</v>
      </c>
      <c r="V1954" t="s">
        <v>183</v>
      </c>
      <c r="W1954" s="2">
        <v>900</v>
      </c>
      <c r="X1954" s="2">
        <v>0</v>
      </c>
      <c r="Y1954" s="2">
        <v>833.61</v>
      </c>
      <c r="Z1954" s="2">
        <v>66.39</v>
      </c>
      <c r="AA1954" s="2">
        <v>1800</v>
      </c>
      <c r="AB1954" s="2">
        <v>900</v>
      </c>
    </row>
    <row r="1955" spans="1:28">
      <c r="A1955" s="5" t="str">
        <f t="shared" si="650"/>
        <v>420</v>
      </c>
      <c r="B1955" s="5" t="str">
        <f>VLOOKUP(A1955,Vlookups!O:P,2,FALSE)</f>
        <v>LOCAL</v>
      </c>
      <c r="C1955" s="5" t="str">
        <f t="shared" si="651"/>
        <v>E</v>
      </c>
      <c r="D1955" s="5" t="str">
        <f t="shared" si="652"/>
        <v>23</v>
      </c>
      <c r="E1955" s="5" t="str">
        <f t="shared" si="653"/>
        <v>64--</v>
      </c>
      <c r="F1955" s="5" t="str">
        <f>VLOOKUP(E1955,Vlookups!K:M,3,FALSE)</f>
        <v>Op Exp</v>
      </c>
      <c r="G1955" s="5" t="str">
        <f t="shared" si="654"/>
        <v>6499</v>
      </c>
      <c r="H1955" s="5" t="str">
        <f t="shared" si="655"/>
        <v>MISC OP COSTS</v>
      </c>
      <c r="I1955" s="5" t="str">
        <f t="shared" si="656"/>
        <v>032</v>
      </c>
      <c r="J1955" s="5" t="str">
        <f>VLOOKUP(I1955,Vlookups!A:D,2,FALSE)</f>
        <v>LANCASTER HS</v>
      </c>
      <c r="K1955" s="5" t="str">
        <f>VLOOKUP(I1955,Vlookups!A:D,3,FALSE)</f>
        <v>LANCASTER HS</v>
      </c>
      <c r="L1955" s="5" t="str">
        <f t="shared" si="657"/>
        <v>99</v>
      </c>
      <c r="M1955" s="5" t="str">
        <f t="shared" si="658"/>
        <v>742</v>
      </c>
      <c r="N1955" s="5" t="str">
        <f>VLOOKUP(M1955,Vlookups!G:I,2,FALSE)</f>
        <v>EQUITY OFFICE</v>
      </c>
      <c r="O1955" s="5" t="str">
        <f>VLOOKUP(M1955,Vlookups!G:I,3,FALSE)</f>
        <v>CEQO</v>
      </c>
      <c r="P1955" s="6">
        <f t="shared" si="659"/>
        <v>650</v>
      </c>
      <c r="Q1955" s="6">
        <f t="shared" si="660"/>
        <v>0</v>
      </c>
      <c r="R1955" s="6">
        <f t="shared" si="661"/>
        <v>0</v>
      </c>
      <c r="S1955" s="6">
        <f t="shared" si="662"/>
        <v>1700</v>
      </c>
      <c r="T1955" s="6">
        <f t="shared" si="663"/>
        <v>1050</v>
      </c>
      <c r="U1955" t="s">
        <v>2002</v>
      </c>
      <c r="V1955" t="s">
        <v>183</v>
      </c>
      <c r="W1955" s="2">
        <v>650</v>
      </c>
      <c r="X1955" s="2">
        <v>0</v>
      </c>
      <c r="Y1955" s="2">
        <v>0</v>
      </c>
      <c r="Z1955" s="2">
        <v>650</v>
      </c>
      <c r="AA1955" s="2">
        <v>1700</v>
      </c>
      <c r="AB1955" s="2">
        <v>1050</v>
      </c>
    </row>
    <row r="1956" spans="1:28">
      <c r="A1956" s="5" t="str">
        <f t="shared" si="650"/>
        <v>420</v>
      </c>
      <c r="B1956" s="5" t="str">
        <f>VLOOKUP(A1956,Vlookups!O:P,2,FALSE)</f>
        <v>LOCAL</v>
      </c>
      <c r="C1956" s="5" t="str">
        <f t="shared" si="651"/>
        <v>E</v>
      </c>
      <c r="D1956" s="5" t="str">
        <f t="shared" si="652"/>
        <v>23</v>
      </c>
      <c r="E1956" s="5" t="str">
        <f t="shared" si="653"/>
        <v>64--</v>
      </c>
      <c r="F1956" s="5" t="str">
        <f>VLOOKUP(E1956,Vlookups!K:M,3,FALSE)</f>
        <v>Op Exp</v>
      </c>
      <c r="G1956" s="5" t="str">
        <f t="shared" si="654"/>
        <v>6499</v>
      </c>
      <c r="H1956" s="5" t="str">
        <f t="shared" si="655"/>
        <v>MISC OP COSTS</v>
      </c>
      <c r="I1956" s="5" t="str">
        <f t="shared" si="656"/>
        <v>033</v>
      </c>
      <c r="J1956" s="5" t="str">
        <f>VLOOKUP(I1956,Vlookups!A:D,2,FALSE)</f>
        <v>WINDMILL LAKES HS</v>
      </c>
      <c r="K1956" s="5" t="str">
        <f>VLOOKUP(I1956,Vlookups!A:D,3,FALSE)</f>
        <v>WINDMILL LAKES HS</v>
      </c>
      <c r="L1956" s="5" t="str">
        <f t="shared" si="657"/>
        <v>99</v>
      </c>
      <c r="M1956" s="5" t="str">
        <f t="shared" si="658"/>
        <v>742</v>
      </c>
      <c r="N1956" s="5" t="str">
        <f>VLOOKUP(M1956,Vlookups!G:I,2,FALSE)</f>
        <v>EQUITY OFFICE</v>
      </c>
      <c r="O1956" s="5" t="str">
        <f>VLOOKUP(M1956,Vlookups!G:I,3,FALSE)</f>
        <v>CEQO</v>
      </c>
      <c r="P1956" s="6">
        <f t="shared" si="659"/>
        <v>900</v>
      </c>
      <c r="Q1956" s="6">
        <f t="shared" si="660"/>
        <v>0</v>
      </c>
      <c r="R1956" s="6">
        <f t="shared" si="661"/>
        <v>66.040000000000006</v>
      </c>
      <c r="S1956" s="6">
        <f t="shared" si="662"/>
        <v>800</v>
      </c>
      <c r="T1956" s="6">
        <f t="shared" si="663"/>
        <v>-100</v>
      </c>
      <c r="U1956" t="s">
        <v>2003</v>
      </c>
      <c r="V1956" t="s">
        <v>183</v>
      </c>
      <c r="W1956" s="2">
        <v>900</v>
      </c>
      <c r="X1956" s="2">
        <v>0</v>
      </c>
      <c r="Y1956" s="2">
        <v>66.040000000000006</v>
      </c>
      <c r="Z1956" s="2">
        <v>833.96</v>
      </c>
      <c r="AA1956" s="2">
        <v>800</v>
      </c>
      <c r="AB1956" s="3">
        <v>-100</v>
      </c>
    </row>
    <row r="1957" spans="1:28">
      <c r="A1957" s="5" t="str">
        <f t="shared" si="650"/>
        <v>420</v>
      </c>
      <c r="B1957" s="5" t="str">
        <f>VLOOKUP(A1957,Vlookups!O:P,2,FALSE)</f>
        <v>LOCAL</v>
      </c>
      <c r="C1957" s="5" t="str">
        <f t="shared" si="651"/>
        <v>E</v>
      </c>
      <c r="D1957" s="5" t="str">
        <f t="shared" si="652"/>
        <v>23</v>
      </c>
      <c r="E1957" s="5" t="str">
        <f t="shared" si="653"/>
        <v>64--</v>
      </c>
      <c r="F1957" s="5" t="str">
        <f>VLOOKUP(E1957,Vlookups!K:M,3,FALSE)</f>
        <v>Op Exp</v>
      </c>
      <c r="G1957" s="5" t="str">
        <f t="shared" si="654"/>
        <v>6499</v>
      </c>
      <c r="H1957" s="5" t="str">
        <f t="shared" si="655"/>
        <v>MISC OP COSTS</v>
      </c>
      <c r="I1957" s="5" t="str">
        <f t="shared" si="656"/>
        <v>034</v>
      </c>
      <c r="J1957" s="5" t="str">
        <f>VLOOKUP(I1957,Vlookups!A:D,2,FALSE)</f>
        <v>AGGIELAND HIGH SCHOOL</v>
      </c>
      <c r="K1957" s="5" t="str">
        <f>VLOOKUP(I1957,Vlookups!A:D,3,FALSE)</f>
        <v>AGGIELAND HS</v>
      </c>
      <c r="L1957" s="5" t="str">
        <f t="shared" si="657"/>
        <v>99</v>
      </c>
      <c r="M1957" s="5" t="str">
        <f t="shared" si="658"/>
        <v>742</v>
      </c>
      <c r="N1957" s="5" t="str">
        <f>VLOOKUP(M1957,Vlookups!G:I,2,FALSE)</f>
        <v>EQUITY OFFICE</v>
      </c>
      <c r="O1957" s="5" t="str">
        <f>VLOOKUP(M1957,Vlookups!G:I,3,FALSE)</f>
        <v>CEQO</v>
      </c>
      <c r="P1957" s="6">
        <f t="shared" si="659"/>
        <v>750</v>
      </c>
      <c r="Q1957" s="6">
        <f t="shared" si="660"/>
        <v>0</v>
      </c>
      <c r="R1957" s="6">
        <f t="shared" si="661"/>
        <v>146.21</v>
      </c>
      <c r="S1957" s="6">
        <f t="shared" si="662"/>
        <v>800</v>
      </c>
      <c r="T1957" s="6">
        <f t="shared" si="663"/>
        <v>50</v>
      </c>
      <c r="U1957" t="s">
        <v>2004</v>
      </c>
      <c r="V1957" t="s">
        <v>183</v>
      </c>
      <c r="W1957" s="2">
        <v>750</v>
      </c>
      <c r="X1957" s="2">
        <v>0</v>
      </c>
      <c r="Y1957" s="2">
        <v>146.21</v>
      </c>
      <c r="Z1957" s="2">
        <v>603.79</v>
      </c>
      <c r="AA1957" s="2">
        <v>800</v>
      </c>
      <c r="AB1957" s="2">
        <v>50</v>
      </c>
    </row>
    <row r="1958" spans="1:28">
      <c r="A1958" s="5" t="str">
        <f t="shared" si="650"/>
        <v>420</v>
      </c>
      <c r="B1958" s="5" t="str">
        <f>VLOOKUP(A1958,Vlookups!O:P,2,FALSE)</f>
        <v>LOCAL</v>
      </c>
      <c r="C1958" s="5" t="str">
        <f t="shared" si="651"/>
        <v>E</v>
      </c>
      <c r="D1958" s="5" t="str">
        <f t="shared" si="652"/>
        <v>23</v>
      </c>
      <c r="E1958" s="5" t="str">
        <f t="shared" si="653"/>
        <v>64--</v>
      </c>
      <c r="F1958" s="5" t="str">
        <f>VLOOKUP(E1958,Vlookups!K:M,3,FALSE)</f>
        <v>Op Exp</v>
      </c>
      <c r="G1958" s="5" t="str">
        <f t="shared" si="654"/>
        <v>6499</v>
      </c>
      <c r="H1958" s="5" t="str">
        <f t="shared" si="655"/>
        <v>MISC OP COSTS</v>
      </c>
      <c r="I1958" s="5" t="str">
        <f t="shared" si="656"/>
        <v>034</v>
      </c>
      <c r="J1958" s="5" t="str">
        <f>VLOOKUP(I1958,Vlookups!A:D,2,FALSE)</f>
        <v>AGGIELAND HIGH SCHOOL</v>
      </c>
      <c r="K1958" s="5" t="str">
        <f>VLOOKUP(I1958,Vlookups!A:D,3,FALSE)</f>
        <v>AGGIELAND HS</v>
      </c>
      <c r="L1958" s="5" t="str">
        <f t="shared" si="657"/>
        <v>99</v>
      </c>
      <c r="M1958" s="5" t="str">
        <f t="shared" si="658"/>
        <v>850</v>
      </c>
      <c r="N1958" s="5" t="str">
        <f>VLOOKUP(M1958,Vlookups!G:I,2,FALSE)</f>
        <v>DEPUTY SUPT ACADEMICS/STU SERV</v>
      </c>
      <c r="O1958" s="5" t="str">
        <f>VLOOKUP(M1958,Vlookups!G:I,3,FALSE)</f>
        <v>DSASS</v>
      </c>
      <c r="P1958" s="6">
        <f t="shared" si="659"/>
        <v>0</v>
      </c>
      <c r="Q1958" s="6">
        <f t="shared" si="660"/>
        <v>0</v>
      </c>
      <c r="R1958" s="6">
        <f t="shared" si="661"/>
        <v>113.24</v>
      </c>
      <c r="S1958" s="6">
        <f t="shared" si="662"/>
        <v>0</v>
      </c>
      <c r="T1958" s="6">
        <f t="shared" si="663"/>
        <v>0</v>
      </c>
      <c r="U1958" t="s">
        <v>2005</v>
      </c>
      <c r="V1958" t="s">
        <v>183</v>
      </c>
      <c r="W1958" s="2">
        <v>0</v>
      </c>
      <c r="X1958" s="2">
        <v>0</v>
      </c>
      <c r="Y1958" s="2">
        <v>113.24</v>
      </c>
      <c r="Z1958" s="3">
        <v>-113.24</v>
      </c>
      <c r="AA1958" s="2">
        <v>0</v>
      </c>
      <c r="AB1958" s="2">
        <v>0</v>
      </c>
    </row>
    <row r="1959" spans="1:28">
      <c r="A1959" s="5" t="str">
        <f t="shared" si="650"/>
        <v>420</v>
      </c>
      <c r="B1959" s="5" t="str">
        <f>VLOOKUP(A1959,Vlookups!O:P,2,FALSE)</f>
        <v>LOCAL</v>
      </c>
      <c r="C1959" s="5" t="str">
        <f t="shared" si="651"/>
        <v>E</v>
      </c>
      <c r="D1959" s="5" t="str">
        <f t="shared" si="652"/>
        <v>23</v>
      </c>
      <c r="E1959" s="5" t="str">
        <f t="shared" si="653"/>
        <v>64--</v>
      </c>
      <c r="F1959" s="5" t="str">
        <f>VLOOKUP(E1959,Vlookups!K:M,3,FALSE)</f>
        <v>Op Exp</v>
      </c>
      <c r="G1959" s="5" t="str">
        <f t="shared" si="654"/>
        <v>6499</v>
      </c>
      <c r="H1959" s="5" t="str">
        <f t="shared" si="655"/>
        <v>MISC OP COSTS</v>
      </c>
      <c r="I1959" s="5" t="str">
        <f t="shared" si="656"/>
        <v>035</v>
      </c>
      <c r="J1959" s="5" t="str">
        <f>VLOOKUP(I1959,Vlookups!A:D,2,FALSE)</f>
        <v>Richmond Elementary</v>
      </c>
      <c r="K1959" s="5" t="str">
        <f>VLOOKUP(I1959,Vlookups!A:D,3,FALSE)</f>
        <v>RICHMOND K8</v>
      </c>
      <c r="L1959" s="5" t="str">
        <f t="shared" si="657"/>
        <v>99</v>
      </c>
      <c r="M1959" s="5" t="str">
        <f t="shared" si="658"/>
        <v>742</v>
      </c>
      <c r="N1959" s="5" t="str">
        <f>VLOOKUP(M1959,Vlookups!G:I,2,FALSE)</f>
        <v>EQUITY OFFICE</v>
      </c>
      <c r="O1959" s="5" t="str">
        <f>VLOOKUP(M1959,Vlookups!G:I,3,FALSE)</f>
        <v>CEQO</v>
      </c>
      <c r="P1959" s="6">
        <f t="shared" si="659"/>
        <v>0</v>
      </c>
      <c r="Q1959" s="6">
        <f t="shared" si="660"/>
        <v>0</v>
      </c>
      <c r="R1959" s="6">
        <f t="shared" si="661"/>
        <v>0</v>
      </c>
      <c r="S1959" s="6">
        <f t="shared" si="662"/>
        <v>1000</v>
      </c>
      <c r="T1959" s="6">
        <f t="shared" si="663"/>
        <v>1000</v>
      </c>
      <c r="U1959" t="s">
        <v>2006</v>
      </c>
      <c r="V1959" t="s">
        <v>183</v>
      </c>
      <c r="W1959" s="2">
        <v>0</v>
      </c>
      <c r="X1959" s="2">
        <v>0</v>
      </c>
      <c r="Y1959" s="2">
        <v>0</v>
      </c>
      <c r="Z1959" s="2">
        <v>0</v>
      </c>
      <c r="AA1959" s="2">
        <v>1000</v>
      </c>
      <c r="AB1959" s="2">
        <v>1000</v>
      </c>
    </row>
    <row r="1960" spans="1:28">
      <c r="A1960" s="5" t="str">
        <f t="shared" si="650"/>
        <v>420</v>
      </c>
      <c r="B1960" s="5" t="str">
        <f>VLOOKUP(A1960,Vlookups!O:P,2,FALSE)</f>
        <v>LOCAL</v>
      </c>
      <c r="C1960" s="5" t="str">
        <f t="shared" si="651"/>
        <v>E</v>
      </c>
      <c r="D1960" s="5" t="str">
        <f t="shared" si="652"/>
        <v>23</v>
      </c>
      <c r="E1960" s="5" t="str">
        <f t="shared" si="653"/>
        <v>64--</v>
      </c>
      <c r="F1960" s="5" t="str">
        <f>VLOOKUP(E1960,Vlookups!K:M,3,FALSE)</f>
        <v>Op Exp</v>
      </c>
      <c r="G1960" s="5" t="str">
        <f t="shared" si="654"/>
        <v>6499</v>
      </c>
      <c r="H1960" s="5" t="str">
        <f t="shared" si="655"/>
        <v>MISC OP COSTS</v>
      </c>
      <c r="I1960" s="5" t="str">
        <f t="shared" si="656"/>
        <v>037</v>
      </c>
      <c r="J1960" s="5" t="str">
        <f>VLOOKUP(I1960,Vlookups!A:D,2,FALSE)</f>
        <v>Heritage Elementary</v>
      </c>
      <c r="K1960" s="5" t="str">
        <f>VLOOKUP(I1960,Vlookups!A:D,3,FALSE)</f>
        <v>HERITAGE K8</v>
      </c>
      <c r="L1960" s="5" t="str">
        <f t="shared" si="657"/>
        <v>99</v>
      </c>
      <c r="M1960" s="5" t="str">
        <f t="shared" si="658"/>
        <v>742</v>
      </c>
      <c r="N1960" s="5" t="str">
        <f>VLOOKUP(M1960,Vlookups!G:I,2,FALSE)</f>
        <v>EQUITY OFFICE</v>
      </c>
      <c r="O1960" s="5" t="str">
        <f>VLOOKUP(M1960,Vlookups!G:I,3,FALSE)</f>
        <v>CEQO</v>
      </c>
      <c r="P1960" s="6">
        <f t="shared" si="659"/>
        <v>0</v>
      </c>
      <c r="Q1960" s="6">
        <f t="shared" si="660"/>
        <v>0</v>
      </c>
      <c r="R1960" s="6">
        <f t="shared" si="661"/>
        <v>0</v>
      </c>
      <c r="S1960" s="6">
        <f t="shared" si="662"/>
        <v>1000</v>
      </c>
      <c r="T1960" s="6">
        <f t="shared" si="663"/>
        <v>1000</v>
      </c>
      <c r="U1960" t="s">
        <v>2007</v>
      </c>
      <c r="V1960" t="s">
        <v>183</v>
      </c>
      <c r="W1960" s="2">
        <v>0</v>
      </c>
      <c r="X1960" s="2">
        <v>0</v>
      </c>
      <c r="Y1960" s="2">
        <v>0</v>
      </c>
      <c r="Z1960" s="2">
        <v>0</v>
      </c>
      <c r="AA1960" s="2">
        <v>1000</v>
      </c>
      <c r="AB1960" s="2">
        <v>1000</v>
      </c>
    </row>
    <row r="1961" spans="1:28">
      <c r="A1961" s="5" t="str">
        <f t="shared" si="650"/>
        <v>420</v>
      </c>
      <c r="B1961" s="5" t="str">
        <f>VLOOKUP(A1961,Vlookups!O:P,2,FALSE)</f>
        <v>LOCAL</v>
      </c>
      <c r="C1961" s="5" t="str">
        <f t="shared" si="651"/>
        <v>E</v>
      </c>
      <c r="D1961" s="5" t="str">
        <f t="shared" si="652"/>
        <v>23</v>
      </c>
      <c r="E1961" s="5" t="str">
        <f t="shared" si="653"/>
        <v>64--</v>
      </c>
      <c r="F1961" s="5" t="str">
        <f>VLOOKUP(E1961,Vlookups!K:M,3,FALSE)</f>
        <v>Op Exp</v>
      </c>
      <c r="G1961" s="5" t="str">
        <f t="shared" si="654"/>
        <v>6499</v>
      </c>
      <c r="H1961" s="5" t="str">
        <f t="shared" si="655"/>
        <v>MISC OP COSTS</v>
      </c>
      <c r="I1961" s="5" t="str">
        <f t="shared" si="656"/>
        <v>039</v>
      </c>
      <c r="J1961" s="5" t="str">
        <f>VLOOKUP(I1961,Vlookups!A:D,2,FALSE)</f>
        <v>Pearland Elementary</v>
      </c>
      <c r="K1961" s="5" t="str">
        <f>VLOOKUP(I1961,Vlookups!A:D,3,FALSE)</f>
        <v>PEARLAND K8</v>
      </c>
      <c r="L1961" s="5" t="str">
        <f t="shared" si="657"/>
        <v>99</v>
      </c>
      <c r="M1961" s="5" t="str">
        <f t="shared" si="658"/>
        <v>742</v>
      </c>
      <c r="N1961" s="5" t="str">
        <f>VLOOKUP(M1961,Vlookups!G:I,2,FALSE)</f>
        <v>EQUITY OFFICE</v>
      </c>
      <c r="O1961" s="5" t="str">
        <f>VLOOKUP(M1961,Vlookups!G:I,3,FALSE)</f>
        <v>CEQO</v>
      </c>
      <c r="P1961" s="6">
        <f t="shared" si="659"/>
        <v>0</v>
      </c>
      <c r="Q1961" s="6">
        <f t="shared" si="660"/>
        <v>0</v>
      </c>
      <c r="R1961" s="6">
        <f t="shared" si="661"/>
        <v>0</v>
      </c>
      <c r="S1961" s="6">
        <f t="shared" si="662"/>
        <v>1000</v>
      </c>
      <c r="T1961" s="6">
        <f t="shared" si="663"/>
        <v>1000</v>
      </c>
      <c r="U1961" t="s">
        <v>2008</v>
      </c>
      <c r="V1961" t="s">
        <v>183</v>
      </c>
      <c r="W1961" s="2">
        <v>0</v>
      </c>
      <c r="X1961" s="2">
        <v>0</v>
      </c>
      <c r="Y1961" s="2">
        <v>0</v>
      </c>
      <c r="Z1961" s="2">
        <v>0</v>
      </c>
      <c r="AA1961" s="2">
        <v>1000</v>
      </c>
      <c r="AB1961" s="2">
        <v>1000</v>
      </c>
    </row>
    <row r="1962" spans="1:28">
      <c r="A1962" s="5" t="str">
        <f t="shared" si="650"/>
        <v>420</v>
      </c>
      <c r="B1962" s="5" t="str">
        <f>VLOOKUP(A1962,Vlookups!O:P,2,FALSE)</f>
        <v>LOCAL</v>
      </c>
      <c r="C1962" s="5" t="str">
        <f t="shared" si="651"/>
        <v>E</v>
      </c>
      <c r="D1962" s="5" t="str">
        <f t="shared" si="652"/>
        <v>23</v>
      </c>
      <c r="E1962" s="5" t="str">
        <f t="shared" si="653"/>
        <v>64--</v>
      </c>
      <c r="F1962" s="5" t="str">
        <f>VLOOKUP(E1962,Vlookups!K:M,3,FALSE)</f>
        <v>Op Exp</v>
      </c>
      <c r="G1962" s="5" t="str">
        <f t="shared" si="654"/>
        <v>6499</v>
      </c>
      <c r="H1962" s="5" t="str">
        <f t="shared" si="655"/>
        <v>MISC OP COSTS</v>
      </c>
      <c r="I1962" s="5" t="str">
        <f t="shared" si="656"/>
        <v>042</v>
      </c>
      <c r="J1962" s="5" t="str">
        <f>VLOOKUP(I1962,Vlookups!A:D,2,FALSE)</f>
        <v>BG Ramirez Elementary</v>
      </c>
      <c r="K1962" s="5" t="str">
        <f>VLOOKUP(I1962,Vlookups!A:D,3,FALSE)</f>
        <v>BG RAMIREZ K8</v>
      </c>
      <c r="L1962" s="5" t="str">
        <f t="shared" si="657"/>
        <v>99</v>
      </c>
      <c r="M1962" s="5" t="str">
        <f t="shared" si="658"/>
        <v>742</v>
      </c>
      <c r="N1962" s="5" t="str">
        <f>VLOOKUP(M1962,Vlookups!G:I,2,FALSE)</f>
        <v>EQUITY OFFICE</v>
      </c>
      <c r="O1962" s="5" t="str">
        <f>VLOOKUP(M1962,Vlookups!G:I,3,FALSE)</f>
        <v>CEQO</v>
      </c>
      <c r="P1962" s="6">
        <f t="shared" si="659"/>
        <v>850</v>
      </c>
      <c r="Q1962" s="6">
        <f t="shared" si="660"/>
        <v>0</v>
      </c>
      <c r="R1962" s="6">
        <f t="shared" si="661"/>
        <v>768.83</v>
      </c>
      <c r="S1962" s="6">
        <f t="shared" si="662"/>
        <v>1800</v>
      </c>
      <c r="T1962" s="6">
        <f t="shared" si="663"/>
        <v>950</v>
      </c>
      <c r="U1962" t="s">
        <v>2009</v>
      </c>
      <c r="V1962" t="s">
        <v>183</v>
      </c>
      <c r="W1962" s="2">
        <v>850</v>
      </c>
      <c r="X1962" s="2">
        <v>0</v>
      </c>
      <c r="Y1962" s="2">
        <v>768.83</v>
      </c>
      <c r="Z1962" s="2">
        <v>81.17</v>
      </c>
      <c r="AA1962" s="2">
        <v>1800</v>
      </c>
      <c r="AB1962" s="2">
        <v>950</v>
      </c>
    </row>
    <row r="1963" spans="1:28">
      <c r="A1963" s="5" t="str">
        <f t="shared" si="650"/>
        <v>420</v>
      </c>
      <c r="B1963" s="5" t="str">
        <f>VLOOKUP(A1963,Vlookups!O:P,2,FALSE)</f>
        <v>LOCAL</v>
      </c>
      <c r="C1963" s="5" t="str">
        <f t="shared" si="651"/>
        <v>E</v>
      </c>
      <c r="D1963" s="5" t="str">
        <f t="shared" si="652"/>
        <v>23</v>
      </c>
      <c r="E1963" s="5" t="str">
        <f t="shared" si="653"/>
        <v>64--</v>
      </c>
      <c r="F1963" s="5" t="str">
        <f>VLOOKUP(E1963,Vlookups!K:M,3,FALSE)</f>
        <v>Op Exp</v>
      </c>
      <c r="G1963" s="5" t="str">
        <f t="shared" si="654"/>
        <v>6499</v>
      </c>
      <c r="H1963" s="5" t="str">
        <f t="shared" si="655"/>
        <v>MISC OP COSTS</v>
      </c>
      <c r="I1963" s="5" t="str">
        <f t="shared" si="656"/>
        <v>043</v>
      </c>
      <c r="J1963" s="5" t="str">
        <f>VLOOKUP(I1963,Vlookups!A:D,2,FALSE)</f>
        <v>MSG Ramirez Elementary</v>
      </c>
      <c r="K1963" s="5" t="str">
        <f>VLOOKUP(I1963,Vlookups!A:D,3,FALSE)</f>
        <v>MSG RAMIREZ K8</v>
      </c>
      <c r="L1963" s="5" t="str">
        <f t="shared" si="657"/>
        <v>99</v>
      </c>
      <c r="M1963" s="5" t="str">
        <f t="shared" si="658"/>
        <v>742</v>
      </c>
      <c r="N1963" s="5" t="str">
        <f>VLOOKUP(M1963,Vlookups!G:I,2,FALSE)</f>
        <v>EQUITY OFFICE</v>
      </c>
      <c r="O1963" s="5" t="str">
        <f>VLOOKUP(M1963,Vlookups!G:I,3,FALSE)</f>
        <v>CEQO</v>
      </c>
      <c r="P1963" s="6">
        <f t="shared" si="659"/>
        <v>850</v>
      </c>
      <c r="Q1963" s="6">
        <f t="shared" si="660"/>
        <v>0</v>
      </c>
      <c r="R1963" s="6">
        <f t="shared" si="661"/>
        <v>216.41</v>
      </c>
      <c r="S1963" s="6">
        <f t="shared" si="662"/>
        <v>1800</v>
      </c>
      <c r="T1963" s="6">
        <f t="shared" si="663"/>
        <v>950</v>
      </c>
      <c r="U1963" t="s">
        <v>2010</v>
      </c>
      <c r="V1963" t="s">
        <v>183</v>
      </c>
      <c r="W1963" s="2">
        <v>850</v>
      </c>
      <c r="X1963" s="2">
        <v>0</v>
      </c>
      <c r="Y1963" s="2">
        <v>216.41</v>
      </c>
      <c r="Z1963" s="2">
        <v>633.59</v>
      </c>
      <c r="AA1963" s="2">
        <v>1800</v>
      </c>
      <c r="AB1963" s="2">
        <v>950</v>
      </c>
    </row>
    <row r="1964" spans="1:28">
      <c r="A1964" s="5" t="str">
        <f t="shared" si="650"/>
        <v>420</v>
      </c>
      <c r="B1964" s="5" t="str">
        <f>VLOOKUP(A1964,Vlookups!O:P,2,FALSE)</f>
        <v>LOCAL</v>
      </c>
      <c r="C1964" s="5" t="str">
        <f t="shared" si="651"/>
        <v>E</v>
      </c>
      <c r="D1964" s="5" t="str">
        <f t="shared" si="652"/>
        <v>23</v>
      </c>
      <c r="E1964" s="5" t="str">
        <f t="shared" si="653"/>
        <v>64--</v>
      </c>
      <c r="F1964" s="5" t="str">
        <f>VLOOKUP(E1964,Vlookups!K:M,3,FALSE)</f>
        <v>Op Exp</v>
      </c>
      <c r="G1964" s="5" t="str">
        <f t="shared" si="654"/>
        <v>6499</v>
      </c>
      <c r="H1964" s="5" t="str">
        <f t="shared" si="655"/>
        <v>MISC OP COSTS</v>
      </c>
      <c r="I1964" s="5" t="str">
        <f t="shared" si="656"/>
        <v>045</v>
      </c>
      <c r="J1964" s="5" t="str">
        <f>VLOOKUP(I1964,Vlookups!A:D,2,FALSE)</f>
        <v>Liberty HS</v>
      </c>
      <c r="K1964" s="5" t="str">
        <f>VLOOKUP(I1964,Vlookups!A:D,3,FALSE)</f>
        <v>LIBERTY HS</v>
      </c>
      <c r="L1964" s="5" t="str">
        <f t="shared" si="657"/>
        <v>99</v>
      </c>
      <c r="M1964" s="5" t="str">
        <f t="shared" si="658"/>
        <v>742</v>
      </c>
      <c r="N1964" s="5" t="str">
        <f>VLOOKUP(M1964,Vlookups!G:I,2,FALSE)</f>
        <v>EQUITY OFFICE</v>
      </c>
      <c r="O1964" s="5" t="str">
        <f>VLOOKUP(M1964,Vlookups!G:I,3,FALSE)</f>
        <v>CEQO</v>
      </c>
      <c r="P1964" s="6">
        <f t="shared" si="659"/>
        <v>850</v>
      </c>
      <c r="Q1964" s="6">
        <f t="shared" si="660"/>
        <v>0</v>
      </c>
      <c r="R1964" s="6">
        <f t="shared" si="661"/>
        <v>560.04999999999995</v>
      </c>
      <c r="S1964" s="6">
        <f t="shared" si="662"/>
        <v>800</v>
      </c>
      <c r="T1964" s="6">
        <f t="shared" si="663"/>
        <v>-50</v>
      </c>
      <c r="U1964" t="s">
        <v>2011</v>
      </c>
      <c r="V1964" t="s">
        <v>183</v>
      </c>
      <c r="W1964" s="2">
        <v>850</v>
      </c>
      <c r="X1964" s="2">
        <v>0</v>
      </c>
      <c r="Y1964" s="2">
        <v>560.04999999999995</v>
      </c>
      <c r="Z1964" s="2">
        <v>289.95</v>
      </c>
      <c r="AA1964" s="2">
        <v>800</v>
      </c>
      <c r="AB1964" s="3">
        <v>-50</v>
      </c>
    </row>
    <row r="1965" spans="1:28">
      <c r="A1965" s="5" t="str">
        <f t="shared" si="650"/>
        <v>420</v>
      </c>
      <c r="B1965" s="5" t="str">
        <f>VLOOKUP(A1965,Vlookups!O:P,2,FALSE)</f>
        <v>LOCAL</v>
      </c>
      <c r="C1965" s="5" t="str">
        <f t="shared" si="651"/>
        <v>E</v>
      </c>
      <c r="D1965" s="5" t="str">
        <f t="shared" si="652"/>
        <v>23</v>
      </c>
      <c r="E1965" s="5" t="str">
        <f t="shared" si="653"/>
        <v>64--</v>
      </c>
      <c r="F1965" s="5" t="str">
        <f>VLOOKUP(E1965,Vlookups!K:M,3,FALSE)</f>
        <v>Op Exp</v>
      </c>
      <c r="G1965" s="5" t="str">
        <f t="shared" si="654"/>
        <v>6499</v>
      </c>
      <c r="H1965" s="5" t="str">
        <f t="shared" si="655"/>
        <v>MISC OP COSTS</v>
      </c>
      <c r="I1965" s="5" t="str">
        <f t="shared" si="656"/>
        <v>746</v>
      </c>
      <c r="J1965" s="5" t="str">
        <f>VLOOKUP(I1965,Vlookups!A:D,2,FALSE)</f>
        <v>AREA OFFICE DALLAS</v>
      </c>
      <c r="K1965" s="5" t="str">
        <f>VLOOKUP(I1965,Vlookups!A:D,3,FALSE)</f>
        <v>AREA OFFICE DALLAS</v>
      </c>
      <c r="L1965" s="5" t="str">
        <f t="shared" si="657"/>
        <v>99</v>
      </c>
      <c r="M1965" s="5" t="str">
        <f t="shared" si="658"/>
        <v>705</v>
      </c>
      <c r="N1965" s="5" t="str">
        <f>VLOOKUP(M1965,Vlookups!G:I,2,FALSE)</f>
        <v>DEPUTY SUPERINTENDENT OF SL</v>
      </c>
      <c r="O1965" s="5" t="str">
        <f>VLOOKUP(M1965,Vlookups!G:I,3,FALSE)</f>
        <v>DSSL</v>
      </c>
      <c r="P1965" s="6">
        <f t="shared" si="659"/>
        <v>14750</v>
      </c>
      <c r="Q1965" s="6">
        <f t="shared" si="660"/>
        <v>0</v>
      </c>
      <c r="R1965" s="6">
        <f t="shared" si="661"/>
        <v>6830.46</v>
      </c>
      <c r="S1965" s="6">
        <f t="shared" si="662"/>
        <v>11575.26</v>
      </c>
      <c r="T1965" s="6">
        <f t="shared" si="663"/>
        <v>-3174.74</v>
      </c>
      <c r="U1965" t="s">
        <v>2012</v>
      </c>
      <c r="V1965" t="s">
        <v>183</v>
      </c>
      <c r="W1965" s="2">
        <v>14750</v>
      </c>
      <c r="X1965" s="2">
        <v>0</v>
      </c>
      <c r="Y1965" s="2">
        <v>6830.46</v>
      </c>
      <c r="Z1965" s="2">
        <v>7919.54</v>
      </c>
      <c r="AA1965" s="2">
        <v>11575.26</v>
      </c>
      <c r="AB1965" s="3">
        <v>-3174.74</v>
      </c>
    </row>
    <row r="1966" spans="1:28">
      <c r="A1966" s="5" t="str">
        <f t="shared" si="650"/>
        <v>420</v>
      </c>
      <c r="B1966" s="5" t="str">
        <f>VLOOKUP(A1966,Vlookups!O:P,2,FALSE)</f>
        <v>LOCAL</v>
      </c>
      <c r="C1966" s="5" t="str">
        <f t="shared" si="651"/>
        <v>E</v>
      </c>
      <c r="D1966" s="5" t="str">
        <f t="shared" si="652"/>
        <v>23</v>
      </c>
      <c r="E1966" s="5" t="str">
        <f t="shared" si="653"/>
        <v>64--</v>
      </c>
      <c r="F1966" s="5" t="str">
        <f>VLOOKUP(E1966,Vlookups!K:M,3,FALSE)</f>
        <v>Op Exp</v>
      </c>
      <c r="G1966" s="5" t="str">
        <f t="shared" si="654"/>
        <v>6499</v>
      </c>
      <c r="H1966" s="5" t="str">
        <f t="shared" si="655"/>
        <v>MISC OP COSTS</v>
      </c>
      <c r="I1966" s="5" t="str">
        <f t="shared" si="656"/>
        <v>747</v>
      </c>
      <c r="J1966" s="5" t="str">
        <f>VLOOKUP(I1966,Vlookups!A:D,2,FALSE)</f>
        <v>AREA OFFICE TARRANT</v>
      </c>
      <c r="K1966" s="5" t="str">
        <f>VLOOKUP(I1966,Vlookups!A:D,3,FALSE)</f>
        <v>AREA OFFICE TARRANT</v>
      </c>
      <c r="L1966" s="5" t="str">
        <f t="shared" si="657"/>
        <v>99</v>
      </c>
      <c r="M1966" s="5" t="str">
        <f t="shared" si="658"/>
        <v>705</v>
      </c>
      <c r="N1966" s="5" t="str">
        <f>VLOOKUP(M1966,Vlookups!G:I,2,FALSE)</f>
        <v>DEPUTY SUPERINTENDENT OF SL</v>
      </c>
      <c r="O1966" s="5" t="str">
        <f>VLOOKUP(M1966,Vlookups!G:I,3,FALSE)</f>
        <v>DSSL</v>
      </c>
      <c r="P1966" s="6">
        <f t="shared" si="659"/>
        <v>17000</v>
      </c>
      <c r="Q1966" s="6">
        <f t="shared" si="660"/>
        <v>0</v>
      </c>
      <c r="R1966" s="6">
        <f t="shared" si="661"/>
        <v>3442.78</v>
      </c>
      <c r="S1966" s="6">
        <f t="shared" si="662"/>
        <v>25250</v>
      </c>
      <c r="T1966" s="6">
        <f t="shared" si="663"/>
        <v>8250</v>
      </c>
      <c r="U1966" t="s">
        <v>2013</v>
      </c>
      <c r="V1966" t="s">
        <v>183</v>
      </c>
      <c r="W1966" s="2">
        <v>17000</v>
      </c>
      <c r="X1966" s="2">
        <v>0</v>
      </c>
      <c r="Y1966" s="2">
        <v>3442.78</v>
      </c>
      <c r="Z1966" s="2">
        <v>13557.22</v>
      </c>
      <c r="AA1966" s="2">
        <v>25250</v>
      </c>
      <c r="AB1966" s="2">
        <v>8250</v>
      </c>
    </row>
    <row r="1967" spans="1:28">
      <c r="A1967" s="5" t="str">
        <f t="shared" si="650"/>
        <v>420</v>
      </c>
      <c r="B1967" s="5" t="str">
        <f>VLOOKUP(A1967,Vlookups!O:P,2,FALSE)</f>
        <v>LOCAL</v>
      </c>
      <c r="C1967" s="5" t="str">
        <f t="shared" si="651"/>
        <v>E</v>
      </c>
      <c r="D1967" s="5" t="str">
        <f t="shared" si="652"/>
        <v>23</v>
      </c>
      <c r="E1967" s="5" t="str">
        <f t="shared" si="653"/>
        <v>64--</v>
      </c>
      <c r="F1967" s="5" t="str">
        <f>VLOOKUP(E1967,Vlookups!K:M,3,FALSE)</f>
        <v>Op Exp</v>
      </c>
      <c r="G1967" s="5" t="str">
        <f t="shared" si="654"/>
        <v>6499</v>
      </c>
      <c r="H1967" s="5" t="str">
        <f t="shared" si="655"/>
        <v>MISC OP COSTS</v>
      </c>
      <c r="I1967" s="5" t="str">
        <f t="shared" si="656"/>
        <v>748</v>
      </c>
      <c r="J1967" s="5" t="str">
        <f>VLOOKUP(I1967,Vlookups!A:D,2,FALSE)</f>
        <v>AREA OFFICE HOUSTON</v>
      </c>
      <c r="K1967" s="5" t="str">
        <f>VLOOKUP(I1967,Vlookups!A:D,3,FALSE)</f>
        <v>AREA OFFICE HOUSTON</v>
      </c>
      <c r="L1967" s="5" t="str">
        <f t="shared" si="657"/>
        <v>99</v>
      </c>
      <c r="M1967" s="5" t="str">
        <f t="shared" si="658"/>
        <v>705</v>
      </c>
      <c r="N1967" s="5" t="str">
        <f>VLOOKUP(M1967,Vlookups!G:I,2,FALSE)</f>
        <v>DEPUTY SUPERINTENDENT OF SL</v>
      </c>
      <c r="O1967" s="5" t="str">
        <f>VLOOKUP(M1967,Vlookups!G:I,3,FALSE)</f>
        <v>DSSL</v>
      </c>
      <c r="P1967" s="6">
        <f t="shared" si="659"/>
        <v>13279</v>
      </c>
      <c r="Q1967" s="6">
        <f t="shared" si="660"/>
        <v>0</v>
      </c>
      <c r="R1967" s="6">
        <f t="shared" si="661"/>
        <v>28587.88</v>
      </c>
      <c r="S1967" s="6">
        <f t="shared" si="662"/>
        <v>10000</v>
      </c>
      <c r="T1967" s="6">
        <f t="shared" si="663"/>
        <v>-3279</v>
      </c>
      <c r="U1967" t="s">
        <v>2014</v>
      </c>
      <c r="V1967" t="s">
        <v>183</v>
      </c>
      <c r="W1967" s="2">
        <v>13279</v>
      </c>
      <c r="X1967" s="2">
        <v>0</v>
      </c>
      <c r="Y1967" s="2">
        <v>28587.88</v>
      </c>
      <c r="Z1967" s="3">
        <v>-15308.88</v>
      </c>
      <c r="AA1967" s="2">
        <v>10000</v>
      </c>
      <c r="AB1967" s="3">
        <v>-3279</v>
      </c>
    </row>
    <row r="1968" spans="1:28">
      <c r="A1968" s="5" t="str">
        <f t="shared" si="650"/>
        <v>420</v>
      </c>
      <c r="B1968" s="5" t="str">
        <f>VLOOKUP(A1968,Vlookups!O:P,2,FALSE)</f>
        <v>LOCAL</v>
      </c>
      <c r="C1968" s="5" t="str">
        <f t="shared" si="651"/>
        <v>E</v>
      </c>
      <c r="D1968" s="5" t="str">
        <f t="shared" si="652"/>
        <v>23</v>
      </c>
      <c r="E1968" s="5" t="str">
        <f t="shared" si="653"/>
        <v>64--</v>
      </c>
      <c r="F1968" s="5" t="str">
        <f>VLOOKUP(E1968,Vlookups!K:M,3,FALSE)</f>
        <v>Op Exp</v>
      </c>
      <c r="G1968" s="5" t="str">
        <f t="shared" si="654"/>
        <v>6499</v>
      </c>
      <c r="H1968" s="5" t="str">
        <f t="shared" si="655"/>
        <v>MISC OP COSTS</v>
      </c>
      <c r="I1968" s="5" t="str">
        <f t="shared" si="656"/>
        <v>749</v>
      </c>
      <c r="J1968" s="5" t="str">
        <f>VLOOKUP(I1968,Vlookups!A:D,2,FALSE)</f>
        <v>CHARTER HQ/WAREHOUSE</v>
      </c>
      <c r="K1968" s="5" t="str">
        <f>VLOOKUP(I1968,Vlookups!A:D,3,FALSE)</f>
        <v>CHARTER HQ/WAREHOUSE</v>
      </c>
      <c r="L1968" s="5" t="str">
        <f t="shared" si="657"/>
        <v>99</v>
      </c>
      <c r="M1968" s="5" t="str">
        <f t="shared" si="658"/>
        <v>705</v>
      </c>
      <c r="N1968" s="5" t="str">
        <f>VLOOKUP(M1968,Vlookups!G:I,2,FALSE)</f>
        <v>DEPUTY SUPERINTENDENT OF SL</v>
      </c>
      <c r="O1968" s="5" t="str">
        <f>VLOOKUP(M1968,Vlookups!G:I,3,FALSE)</f>
        <v>DSSL</v>
      </c>
      <c r="P1968" s="6">
        <f t="shared" si="659"/>
        <v>48300</v>
      </c>
      <c r="Q1968" s="6">
        <f t="shared" si="660"/>
        <v>0</v>
      </c>
      <c r="R1968" s="6">
        <f t="shared" si="661"/>
        <v>0</v>
      </c>
      <c r="S1968" s="6">
        <f t="shared" si="662"/>
        <v>1164.3399999999999</v>
      </c>
      <c r="T1968" s="6">
        <f t="shared" si="663"/>
        <v>-47135.66</v>
      </c>
      <c r="U1968" t="s">
        <v>2015</v>
      </c>
      <c r="V1968" t="s">
        <v>183</v>
      </c>
      <c r="W1968" s="2">
        <v>48300</v>
      </c>
      <c r="X1968" s="2">
        <v>0</v>
      </c>
      <c r="Y1968" s="2">
        <v>0</v>
      </c>
      <c r="Z1968" s="2">
        <v>48300</v>
      </c>
      <c r="AA1968" s="2">
        <v>1164.3399999999999</v>
      </c>
      <c r="AB1968" s="3">
        <v>-47135.66</v>
      </c>
    </row>
    <row r="1969" spans="1:28">
      <c r="A1969" s="5" t="str">
        <f t="shared" si="650"/>
        <v>420</v>
      </c>
      <c r="B1969" s="5" t="str">
        <f>VLOOKUP(A1969,Vlookups!O:P,2,FALSE)</f>
        <v>LOCAL</v>
      </c>
      <c r="C1969" s="5" t="str">
        <f t="shared" si="651"/>
        <v>E</v>
      </c>
      <c r="D1969" s="5" t="str">
        <f t="shared" si="652"/>
        <v>31</v>
      </c>
      <c r="E1969" s="5" t="str">
        <f t="shared" si="653"/>
        <v>62--</v>
      </c>
      <c r="F1969" s="5" t="str">
        <f>VLOOKUP(E1969,Vlookups!K:M,3,FALSE)</f>
        <v>Op Exp</v>
      </c>
      <c r="G1969" s="5" t="str">
        <f t="shared" si="654"/>
        <v>6239</v>
      </c>
      <c r="H1969" s="5" t="str">
        <f t="shared" si="655"/>
        <v>ESC SERVICES</v>
      </c>
      <c r="I1969" s="5" t="str">
        <f t="shared" si="656"/>
        <v>999</v>
      </c>
      <c r="J1969" s="5" t="str">
        <f>VLOOKUP(I1969,Vlookups!A:D,2,FALSE)</f>
        <v>CHARTER WIDE</v>
      </c>
      <c r="K1969" s="5" t="str">
        <f>VLOOKUP(I1969,Vlookups!A:D,3,FALSE)</f>
        <v>CHARTER WIDE</v>
      </c>
      <c r="L1969" s="5" t="str">
        <f t="shared" si="657"/>
        <v>99</v>
      </c>
      <c r="M1969" s="5" t="str">
        <f t="shared" si="658"/>
        <v>872</v>
      </c>
      <c r="N1969" s="5" t="str">
        <f>VLOOKUP(M1969,Vlookups!G:I,2,FALSE)</f>
        <v>COUNSELORS</v>
      </c>
      <c r="O1969" s="5" t="str">
        <f>VLOOKUP(M1969,Vlookups!G:I,3,FALSE)</f>
        <v>DSASS</v>
      </c>
      <c r="P1969" s="6">
        <f t="shared" si="659"/>
        <v>7500</v>
      </c>
      <c r="Q1969" s="6">
        <f t="shared" si="660"/>
        <v>540.76</v>
      </c>
      <c r="R1969" s="6">
        <f t="shared" si="661"/>
        <v>6959.24</v>
      </c>
      <c r="S1969" s="6">
        <f t="shared" si="662"/>
        <v>9500</v>
      </c>
      <c r="T1969" s="6">
        <f t="shared" si="663"/>
        <v>2000</v>
      </c>
      <c r="U1969" t="s">
        <v>2016</v>
      </c>
      <c r="V1969" t="s">
        <v>198</v>
      </c>
      <c r="W1969" s="2">
        <v>7500</v>
      </c>
      <c r="X1969" s="2">
        <v>540.76</v>
      </c>
      <c r="Y1969" s="2">
        <v>6959.24</v>
      </c>
      <c r="Z1969" s="2">
        <v>0</v>
      </c>
      <c r="AA1969" s="2">
        <v>9500</v>
      </c>
      <c r="AB1969" s="2">
        <v>2000</v>
      </c>
    </row>
    <row r="1970" spans="1:28">
      <c r="A1970" s="5" t="str">
        <f t="shared" si="650"/>
        <v>420</v>
      </c>
      <c r="B1970" s="5" t="str">
        <f>VLOOKUP(A1970,Vlookups!O:P,2,FALSE)</f>
        <v>LOCAL</v>
      </c>
      <c r="C1970" s="5" t="str">
        <f t="shared" si="651"/>
        <v>E</v>
      </c>
      <c r="D1970" s="5" t="str">
        <f t="shared" si="652"/>
        <v>31</v>
      </c>
      <c r="E1970" s="5" t="str">
        <f t="shared" si="653"/>
        <v>62--</v>
      </c>
      <c r="F1970" s="5" t="str">
        <f>VLOOKUP(E1970,Vlookups!K:M,3,FALSE)</f>
        <v>Op Exp</v>
      </c>
      <c r="G1970" s="5" t="str">
        <f t="shared" si="654"/>
        <v>6291</v>
      </c>
      <c r="H1970" s="5" t="str">
        <f t="shared" si="655"/>
        <v>CONSULTING SERVICES</v>
      </c>
      <c r="I1970" s="5" t="str">
        <f t="shared" si="656"/>
        <v>999</v>
      </c>
      <c r="J1970" s="5" t="str">
        <f>VLOOKUP(I1970,Vlookups!A:D,2,FALSE)</f>
        <v>CHARTER WIDE</v>
      </c>
      <c r="K1970" s="5" t="str">
        <f>VLOOKUP(I1970,Vlookups!A:D,3,FALSE)</f>
        <v>CHARTER WIDE</v>
      </c>
      <c r="L1970" s="5" t="str">
        <f t="shared" si="657"/>
        <v>23</v>
      </c>
      <c r="M1970" s="5" t="str">
        <f t="shared" si="658"/>
        <v>850</v>
      </c>
      <c r="N1970" s="5" t="str">
        <f>VLOOKUP(M1970,Vlookups!G:I,2,FALSE)</f>
        <v>DEPUTY SUPT ACADEMICS/STU SERV</v>
      </c>
      <c r="O1970" s="5" t="str">
        <f>VLOOKUP(M1970,Vlookups!G:I,3,FALSE)</f>
        <v>DSASS</v>
      </c>
      <c r="P1970" s="6">
        <f t="shared" si="659"/>
        <v>1550</v>
      </c>
      <c r="Q1970" s="6">
        <f t="shared" si="660"/>
        <v>0</v>
      </c>
      <c r="R1970" s="6">
        <f t="shared" si="661"/>
        <v>1550</v>
      </c>
      <c r="S1970" s="6">
        <f t="shared" si="662"/>
        <v>0</v>
      </c>
      <c r="T1970" s="6">
        <f t="shared" si="663"/>
        <v>-1550</v>
      </c>
      <c r="U1970" t="s">
        <v>2017</v>
      </c>
      <c r="V1970" t="s">
        <v>1930</v>
      </c>
      <c r="W1970" s="2">
        <v>1550</v>
      </c>
      <c r="X1970" s="2">
        <v>0</v>
      </c>
      <c r="Y1970" s="2">
        <v>1550</v>
      </c>
      <c r="Z1970" s="2">
        <v>0</v>
      </c>
      <c r="AA1970" s="2">
        <v>0</v>
      </c>
      <c r="AB1970" s="3">
        <v>-1550</v>
      </c>
    </row>
    <row r="1971" spans="1:28">
      <c r="A1971" s="5" t="str">
        <f t="shared" si="650"/>
        <v>420</v>
      </c>
      <c r="B1971" s="5" t="str">
        <f>VLOOKUP(A1971,Vlookups!O:P,2,FALSE)</f>
        <v>LOCAL</v>
      </c>
      <c r="C1971" s="5" t="str">
        <f t="shared" si="651"/>
        <v>E</v>
      </c>
      <c r="D1971" s="5" t="str">
        <f t="shared" si="652"/>
        <v>31</v>
      </c>
      <c r="E1971" s="5" t="str">
        <f t="shared" si="653"/>
        <v>62--</v>
      </c>
      <c r="F1971" s="5" t="str">
        <f>VLOOKUP(E1971,Vlookups!K:M,3,FALSE)</f>
        <v>Op Exp</v>
      </c>
      <c r="G1971" s="5" t="str">
        <f t="shared" si="654"/>
        <v>6299</v>
      </c>
      <c r="H1971" s="5" t="str">
        <f t="shared" si="655"/>
        <v>MISC. CONTRACTED SERVICE</v>
      </c>
      <c r="I1971" s="5" t="str">
        <f t="shared" si="656"/>
        <v>999</v>
      </c>
      <c r="J1971" s="5" t="str">
        <f>VLOOKUP(I1971,Vlookups!A:D,2,FALSE)</f>
        <v>CHARTER WIDE</v>
      </c>
      <c r="K1971" s="5" t="str">
        <f>VLOOKUP(I1971,Vlookups!A:D,3,FALSE)</f>
        <v>CHARTER WIDE</v>
      </c>
      <c r="L1971" s="5" t="str">
        <f t="shared" si="657"/>
        <v>22</v>
      </c>
      <c r="M1971" s="5" t="str">
        <f t="shared" si="658"/>
        <v>872</v>
      </c>
      <c r="N1971" s="5" t="str">
        <f>VLOOKUP(M1971,Vlookups!G:I,2,FALSE)</f>
        <v>COUNSELORS</v>
      </c>
      <c r="O1971" s="5" t="str">
        <f>VLOOKUP(M1971,Vlookups!G:I,3,FALSE)</f>
        <v>DSASS</v>
      </c>
      <c r="P1971" s="6">
        <f t="shared" si="659"/>
        <v>420000</v>
      </c>
      <c r="Q1971" s="6">
        <f t="shared" si="660"/>
        <v>0</v>
      </c>
      <c r="R1971" s="6">
        <f t="shared" si="661"/>
        <v>420000</v>
      </c>
      <c r="S1971" s="6">
        <f t="shared" si="662"/>
        <v>0</v>
      </c>
      <c r="T1971" s="6">
        <f t="shared" si="663"/>
        <v>-420000</v>
      </c>
      <c r="U1971" t="s">
        <v>2018</v>
      </c>
      <c r="V1971" t="s">
        <v>49</v>
      </c>
      <c r="W1971" s="2">
        <v>420000</v>
      </c>
      <c r="X1971" s="2">
        <v>0</v>
      </c>
      <c r="Y1971" s="2">
        <v>420000</v>
      </c>
      <c r="Z1971" s="2">
        <v>0</v>
      </c>
      <c r="AA1971" s="2">
        <v>0</v>
      </c>
      <c r="AB1971" s="3">
        <v>-420000</v>
      </c>
    </row>
    <row r="1972" spans="1:28">
      <c r="A1972" s="5" t="str">
        <f t="shared" si="650"/>
        <v>420</v>
      </c>
      <c r="B1972" s="5" t="str">
        <f>VLOOKUP(A1972,Vlookups!O:P,2,FALSE)</f>
        <v>LOCAL</v>
      </c>
      <c r="C1972" s="5" t="str">
        <f t="shared" si="651"/>
        <v>E</v>
      </c>
      <c r="D1972" s="5" t="str">
        <f t="shared" si="652"/>
        <v>31</v>
      </c>
      <c r="E1972" s="5" t="str">
        <f t="shared" si="653"/>
        <v>62--</v>
      </c>
      <c r="F1972" s="5" t="str">
        <f>VLOOKUP(E1972,Vlookups!K:M,3,FALSE)</f>
        <v>Op Exp</v>
      </c>
      <c r="G1972" s="5" t="str">
        <f t="shared" si="654"/>
        <v>6299</v>
      </c>
      <c r="H1972" s="5" t="str">
        <f t="shared" si="655"/>
        <v>MISC. CONTRACTED SERVICE</v>
      </c>
      <c r="I1972" s="5" t="str">
        <f t="shared" si="656"/>
        <v>999</v>
      </c>
      <c r="J1972" s="5" t="str">
        <f>VLOOKUP(I1972,Vlookups!A:D,2,FALSE)</f>
        <v>CHARTER WIDE</v>
      </c>
      <c r="K1972" s="5" t="str">
        <f>VLOOKUP(I1972,Vlookups!A:D,3,FALSE)</f>
        <v>CHARTER WIDE</v>
      </c>
      <c r="L1972" s="5" t="str">
        <f t="shared" si="657"/>
        <v>23</v>
      </c>
      <c r="M1972" s="5" t="str">
        <f t="shared" si="658"/>
        <v>850</v>
      </c>
      <c r="N1972" s="5" t="str">
        <f>VLOOKUP(M1972,Vlookups!G:I,2,FALSE)</f>
        <v>DEPUTY SUPT ACADEMICS/STU SERV</v>
      </c>
      <c r="O1972" s="5" t="str">
        <f>VLOOKUP(M1972,Vlookups!G:I,3,FALSE)</f>
        <v>DSASS</v>
      </c>
      <c r="P1972" s="6">
        <f t="shared" si="659"/>
        <v>163229.32999999999</v>
      </c>
      <c r="Q1972" s="6">
        <f t="shared" si="660"/>
        <v>36527.06</v>
      </c>
      <c r="R1972" s="6">
        <f t="shared" si="661"/>
        <v>109200.2</v>
      </c>
      <c r="S1972" s="6">
        <f t="shared" si="662"/>
        <v>163229.32999999999</v>
      </c>
      <c r="T1972" s="6">
        <f t="shared" si="663"/>
        <v>0</v>
      </c>
      <c r="U1972" t="s">
        <v>2019</v>
      </c>
      <c r="V1972" t="s">
        <v>49</v>
      </c>
      <c r="W1972" s="2">
        <v>163229.32999999999</v>
      </c>
      <c r="X1972" s="2">
        <v>36527.06</v>
      </c>
      <c r="Y1972" s="2">
        <v>109200.2</v>
      </c>
      <c r="Z1972" s="2">
        <v>17502.07</v>
      </c>
      <c r="AA1972" s="2">
        <v>163229.32999999999</v>
      </c>
      <c r="AB1972" s="2">
        <v>0</v>
      </c>
    </row>
    <row r="1973" spans="1:28">
      <c r="A1973" s="5" t="str">
        <f t="shared" si="650"/>
        <v>420</v>
      </c>
      <c r="B1973" s="5" t="str">
        <f>VLOOKUP(A1973,Vlookups!O:P,2,FALSE)</f>
        <v>LOCAL</v>
      </c>
      <c r="C1973" s="5" t="str">
        <f t="shared" si="651"/>
        <v>E</v>
      </c>
      <c r="D1973" s="5" t="str">
        <f t="shared" si="652"/>
        <v>31</v>
      </c>
      <c r="E1973" s="5" t="str">
        <f t="shared" si="653"/>
        <v>62--</v>
      </c>
      <c r="F1973" s="5" t="str">
        <f>VLOOKUP(E1973,Vlookups!K:M,3,FALSE)</f>
        <v>Op Exp</v>
      </c>
      <c r="G1973" s="5" t="str">
        <f t="shared" si="654"/>
        <v>6299</v>
      </c>
      <c r="H1973" s="5" t="str">
        <f t="shared" si="655"/>
        <v>MISC. CONTRACTED SERVICE</v>
      </c>
      <c r="I1973" s="5" t="str">
        <f t="shared" si="656"/>
        <v>999</v>
      </c>
      <c r="J1973" s="5" t="str">
        <f>VLOOKUP(I1973,Vlookups!A:D,2,FALSE)</f>
        <v>CHARTER WIDE</v>
      </c>
      <c r="K1973" s="5" t="str">
        <f>VLOOKUP(I1973,Vlookups!A:D,3,FALSE)</f>
        <v>CHARTER WIDE</v>
      </c>
      <c r="L1973" s="5" t="str">
        <f t="shared" si="657"/>
        <v>37</v>
      </c>
      <c r="M1973" s="5" t="str">
        <f t="shared" si="658"/>
        <v>850</v>
      </c>
      <c r="N1973" s="5" t="str">
        <f>VLOOKUP(M1973,Vlookups!G:I,2,FALSE)</f>
        <v>DEPUTY SUPT ACADEMICS/STU SERV</v>
      </c>
      <c r="O1973" s="5" t="str">
        <f>VLOOKUP(M1973,Vlookups!G:I,3,FALSE)</f>
        <v>DSASS</v>
      </c>
      <c r="P1973" s="6">
        <f t="shared" si="659"/>
        <v>10000</v>
      </c>
      <c r="Q1973" s="6">
        <f t="shared" si="660"/>
        <v>0</v>
      </c>
      <c r="R1973" s="6">
        <f t="shared" si="661"/>
        <v>0</v>
      </c>
      <c r="S1973" s="6">
        <f t="shared" si="662"/>
        <v>0</v>
      </c>
      <c r="T1973" s="6">
        <f t="shared" si="663"/>
        <v>-10000</v>
      </c>
      <c r="U1973" t="s">
        <v>2020</v>
      </c>
      <c r="V1973" t="s">
        <v>49</v>
      </c>
      <c r="W1973" s="2">
        <v>10000</v>
      </c>
      <c r="X1973" s="2">
        <v>0</v>
      </c>
      <c r="Y1973" s="2">
        <v>0</v>
      </c>
      <c r="Z1973" s="2">
        <v>10000</v>
      </c>
      <c r="AA1973" s="2">
        <v>0</v>
      </c>
      <c r="AB1973" s="3">
        <v>-10000</v>
      </c>
    </row>
    <row r="1974" spans="1:28">
      <c r="A1974" s="5" t="str">
        <f t="shared" si="650"/>
        <v>420</v>
      </c>
      <c r="B1974" s="5" t="str">
        <f>VLOOKUP(A1974,Vlookups!O:P,2,FALSE)</f>
        <v>LOCAL</v>
      </c>
      <c r="C1974" s="5" t="str">
        <f t="shared" si="651"/>
        <v>E</v>
      </c>
      <c r="D1974" s="5" t="str">
        <f t="shared" si="652"/>
        <v>31</v>
      </c>
      <c r="E1974" s="5" t="str">
        <f t="shared" si="653"/>
        <v>62--</v>
      </c>
      <c r="F1974" s="5" t="str">
        <f>VLOOKUP(E1974,Vlookups!K:M,3,FALSE)</f>
        <v>Op Exp</v>
      </c>
      <c r="G1974" s="5" t="str">
        <f t="shared" si="654"/>
        <v>6299</v>
      </c>
      <c r="H1974" s="5" t="str">
        <f t="shared" si="655"/>
        <v>MISC. CONTRACTED SERVICE</v>
      </c>
      <c r="I1974" s="5" t="str">
        <f t="shared" si="656"/>
        <v>999</v>
      </c>
      <c r="J1974" s="5" t="str">
        <f>VLOOKUP(I1974,Vlookups!A:D,2,FALSE)</f>
        <v>CHARTER WIDE</v>
      </c>
      <c r="K1974" s="5" t="str">
        <f>VLOOKUP(I1974,Vlookups!A:D,3,FALSE)</f>
        <v>CHARTER WIDE</v>
      </c>
      <c r="L1974" s="5" t="str">
        <f t="shared" si="657"/>
        <v>99</v>
      </c>
      <c r="M1974" s="5" t="str">
        <f t="shared" si="658"/>
        <v>872</v>
      </c>
      <c r="N1974" s="5" t="str">
        <f>VLOOKUP(M1974,Vlookups!G:I,2,FALSE)</f>
        <v>COUNSELORS</v>
      </c>
      <c r="O1974" s="5" t="str">
        <f>VLOOKUP(M1974,Vlookups!G:I,3,FALSE)</f>
        <v>DSASS</v>
      </c>
      <c r="P1974" s="6">
        <f t="shared" si="659"/>
        <v>129787.39</v>
      </c>
      <c r="Q1974" s="6">
        <f t="shared" si="660"/>
        <v>0</v>
      </c>
      <c r="R1974" s="6">
        <f t="shared" si="661"/>
        <v>128</v>
      </c>
      <c r="S1974" s="6">
        <f t="shared" si="662"/>
        <v>0</v>
      </c>
      <c r="T1974" s="6">
        <f t="shared" si="663"/>
        <v>-129787.39</v>
      </c>
      <c r="U1974" t="s">
        <v>2021</v>
      </c>
      <c r="V1974" t="s">
        <v>49</v>
      </c>
      <c r="W1974" s="2">
        <v>129787.39</v>
      </c>
      <c r="X1974" s="2">
        <v>0</v>
      </c>
      <c r="Y1974" s="2">
        <v>128</v>
      </c>
      <c r="Z1974" s="2">
        <v>129659.39</v>
      </c>
      <c r="AA1974" s="2">
        <v>0</v>
      </c>
      <c r="AB1974" s="3">
        <v>-129787.39</v>
      </c>
    </row>
    <row r="1975" spans="1:28">
      <c r="A1975" s="5" t="str">
        <f t="shared" si="650"/>
        <v>420</v>
      </c>
      <c r="B1975" s="5" t="str">
        <f>VLOOKUP(A1975,Vlookups!O:P,2,FALSE)</f>
        <v>LOCAL</v>
      </c>
      <c r="C1975" s="5" t="str">
        <f t="shared" si="651"/>
        <v>E</v>
      </c>
      <c r="D1975" s="5" t="str">
        <f t="shared" si="652"/>
        <v>31</v>
      </c>
      <c r="E1975" s="5" t="str">
        <f t="shared" si="653"/>
        <v>63--</v>
      </c>
      <c r="F1975" s="5" t="str">
        <f>VLOOKUP(E1975,Vlookups!K:M,3,FALSE)</f>
        <v>Op Exp</v>
      </c>
      <c r="G1975" s="5" t="str">
        <f t="shared" si="654"/>
        <v>6329</v>
      </c>
      <c r="H1975" s="5" t="str">
        <f t="shared" si="655"/>
        <v>READING MATERIALS</v>
      </c>
      <c r="I1975" s="5" t="str">
        <f t="shared" si="656"/>
        <v>999</v>
      </c>
      <c r="J1975" s="5" t="str">
        <f>VLOOKUP(I1975,Vlookups!A:D,2,FALSE)</f>
        <v>CHARTER WIDE</v>
      </c>
      <c r="K1975" s="5" t="str">
        <f>VLOOKUP(I1975,Vlookups!A:D,3,FALSE)</f>
        <v>CHARTER WIDE</v>
      </c>
      <c r="L1975" s="5" t="str">
        <f t="shared" si="657"/>
        <v>99</v>
      </c>
      <c r="M1975" s="5" t="str">
        <f t="shared" si="658"/>
        <v>872</v>
      </c>
      <c r="N1975" s="5" t="str">
        <f>VLOOKUP(M1975,Vlookups!G:I,2,FALSE)</f>
        <v>COUNSELORS</v>
      </c>
      <c r="O1975" s="5" t="str">
        <f>VLOOKUP(M1975,Vlookups!G:I,3,FALSE)</f>
        <v>DSASS</v>
      </c>
      <c r="P1975" s="6">
        <f t="shared" si="659"/>
        <v>980</v>
      </c>
      <c r="Q1975" s="6">
        <f t="shared" si="660"/>
        <v>0</v>
      </c>
      <c r="R1975" s="6">
        <f t="shared" si="661"/>
        <v>0</v>
      </c>
      <c r="S1975" s="6">
        <f t="shared" si="662"/>
        <v>0</v>
      </c>
      <c r="T1975" s="6">
        <f t="shared" si="663"/>
        <v>-980</v>
      </c>
      <c r="U1975" t="s">
        <v>2022</v>
      </c>
      <c r="V1975" t="s">
        <v>45</v>
      </c>
      <c r="W1975" s="2">
        <v>980</v>
      </c>
      <c r="X1975" s="2">
        <v>0</v>
      </c>
      <c r="Y1975" s="2">
        <v>0</v>
      </c>
      <c r="Z1975" s="2">
        <v>980</v>
      </c>
      <c r="AA1975" s="2">
        <v>0</v>
      </c>
      <c r="AB1975" s="3">
        <v>-980</v>
      </c>
    </row>
    <row r="1976" spans="1:28">
      <c r="A1976" s="5" t="str">
        <f t="shared" si="650"/>
        <v>420</v>
      </c>
      <c r="B1976" s="5" t="str">
        <f>VLOOKUP(A1976,Vlookups!O:P,2,FALSE)</f>
        <v>LOCAL</v>
      </c>
      <c r="C1976" s="5" t="str">
        <f t="shared" si="651"/>
        <v>E</v>
      </c>
      <c r="D1976" s="5" t="str">
        <f t="shared" si="652"/>
        <v>31</v>
      </c>
      <c r="E1976" s="5" t="str">
        <f t="shared" si="653"/>
        <v>63--</v>
      </c>
      <c r="F1976" s="5" t="str">
        <f>VLOOKUP(E1976,Vlookups!K:M,3,FALSE)</f>
        <v>Op Exp</v>
      </c>
      <c r="G1976" s="5" t="str">
        <f t="shared" si="654"/>
        <v>6339</v>
      </c>
      <c r="H1976" s="5" t="str">
        <f t="shared" si="655"/>
        <v>TESTING MATERIALS</v>
      </c>
      <c r="I1976" s="5" t="str">
        <f t="shared" si="656"/>
        <v>001</v>
      </c>
      <c r="J1976" s="5" t="str">
        <f>VLOOKUP(I1976,Vlookups!A:D,2,FALSE)</f>
        <v>GARLAND ELEMENTARY SCHOOL</v>
      </c>
      <c r="K1976" s="5" t="str">
        <f>VLOOKUP(I1976,Vlookups!A:D,3,FALSE)</f>
        <v>GARLAND K8</v>
      </c>
      <c r="L1976" s="5" t="str">
        <f t="shared" si="657"/>
        <v>99</v>
      </c>
      <c r="M1976" s="5" t="str">
        <f t="shared" si="658"/>
        <v>850</v>
      </c>
      <c r="N1976" s="5" t="str">
        <f>VLOOKUP(M1976,Vlookups!G:I,2,FALSE)</f>
        <v>DEPUTY SUPT ACADEMICS/STU SERV</v>
      </c>
      <c r="O1976" s="5" t="str">
        <f>VLOOKUP(M1976,Vlookups!G:I,3,FALSE)</f>
        <v>DSASS</v>
      </c>
      <c r="P1976" s="6">
        <f t="shared" si="659"/>
        <v>0</v>
      </c>
      <c r="Q1976" s="6">
        <f t="shared" si="660"/>
        <v>0</v>
      </c>
      <c r="R1976" s="6">
        <f t="shared" si="661"/>
        <v>0</v>
      </c>
      <c r="S1976" s="6">
        <f t="shared" si="662"/>
        <v>16146</v>
      </c>
      <c r="T1976" s="6">
        <f t="shared" si="663"/>
        <v>16146</v>
      </c>
      <c r="U1976" t="s">
        <v>2023</v>
      </c>
      <c r="V1976" t="s">
        <v>454</v>
      </c>
      <c r="W1976" s="2">
        <v>0</v>
      </c>
      <c r="X1976" s="2">
        <v>0</v>
      </c>
      <c r="Y1976" s="2">
        <v>0</v>
      </c>
      <c r="Z1976" s="2">
        <v>0</v>
      </c>
      <c r="AA1976" s="2">
        <v>16146</v>
      </c>
      <c r="AB1976" s="2">
        <v>16146</v>
      </c>
    </row>
    <row r="1977" spans="1:28">
      <c r="A1977" s="5" t="str">
        <f t="shared" si="650"/>
        <v>420</v>
      </c>
      <c r="B1977" s="5" t="str">
        <f>VLOOKUP(A1977,Vlookups!O:P,2,FALSE)</f>
        <v>LOCAL</v>
      </c>
      <c r="C1977" s="5" t="str">
        <f t="shared" si="651"/>
        <v>E</v>
      </c>
      <c r="D1977" s="5" t="str">
        <f t="shared" si="652"/>
        <v>31</v>
      </c>
      <c r="E1977" s="5" t="str">
        <f t="shared" si="653"/>
        <v>63--</v>
      </c>
      <c r="F1977" s="5" t="str">
        <f>VLOOKUP(E1977,Vlookups!K:M,3,FALSE)</f>
        <v>Op Exp</v>
      </c>
      <c r="G1977" s="5" t="str">
        <f t="shared" si="654"/>
        <v>6339</v>
      </c>
      <c r="H1977" s="5" t="str">
        <f t="shared" si="655"/>
        <v>TESTING MATERIALS</v>
      </c>
      <c r="I1977" s="5" t="str">
        <f t="shared" si="656"/>
        <v>002</v>
      </c>
      <c r="J1977" s="5" t="str">
        <f>VLOOKUP(I1977,Vlookups!A:D,2,FALSE)</f>
        <v>GARLAND MIDDLE SCHOOL</v>
      </c>
      <c r="K1977" s="5" t="str">
        <f>VLOOKUP(I1977,Vlookups!A:D,3,FALSE)</f>
        <v>GARLAND K8</v>
      </c>
      <c r="L1977" s="5" t="str">
        <f t="shared" si="657"/>
        <v>99</v>
      </c>
      <c r="M1977" s="5" t="str">
        <f t="shared" si="658"/>
        <v>850</v>
      </c>
      <c r="N1977" s="5" t="str">
        <f>VLOOKUP(M1977,Vlookups!G:I,2,FALSE)</f>
        <v>DEPUTY SUPT ACADEMICS/STU SERV</v>
      </c>
      <c r="O1977" s="5" t="str">
        <f>VLOOKUP(M1977,Vlookups!G:I,3,FALSE)</f>
        <v>DSASS</v>
      </c>
      <c r="P1977" s="6">
        <f t="shared" si="659"/>
        <v>0</v>
      </c>
      <c r="Q1977" s="6">
        <f t="shared" si="660"/>
        <v>0</v>
      </c>
      <c r="R1977" s="6">
        <f t="shared" si="661"/>
        <v>0</v>
      </c>
      <c r="S1977" s="6">
        <f t="shared" si="662"/>
        <v>15990</v>
      </c>
      <c r="T1977" s="6">
        <f t="shared" si="663"/>
        <v>15990</v>
      </c>
      <c r="U1977" t="s">
        <v>2024</v>
      </c>
      <c r="V1977" t="s">
        <v>454</v>
      </c>
      <c r="W1977" s="2">
        <v>0</v>
      </c>
      <c r="X1977" s="2">
        <v>0</v>
      </c>
      <c r="Y1977" s="2">
        <v>0</v>
      </c>
      <c r="Z1977" s="2">
        <v>0</v>
      </c>
      <c r="AA1977" s="2">
        <v>15990</v>
      </c>
      <c r="AB1977" s="2">
        <v>15990</v>
      </c>
    </row>
    <row r="1978" spans="1:28">
      <c r="A1978" s="5" t="str">
        <f t="shared" si="650"/>
        <v>420</v>
      </c>
      <c r="B1978" s="5" t="str">
        <f>VLOOKUP(A1978,Vlookups!O:P,2,FALSE)</f>
        <v>LOCAL</v>
      </c>
      <c r="C1978" s="5" t="str">
        <f t="shared" si="651"/>
        <v>E</v>
      </c>
      <c r="D1978" s="5" t="str">
        <f t="shared" si="652"/>
        <v>31</v>
      </c>
      <c r="E1978" s="5" t="str">
        <f t="shared" si="653"/>
        <v>63--</v>
      </c>
      <c r="F1978" s="5" t="str">
        <f>VLOOKUP(E1978,Vlookups!K:M,3,FALSE)</f>
        <v>Op Exp</v>
      </c>
      <c r="G1978" s="5" t="str">
        <f t="shared" si="654"/>
        <v>6339</v>
      </c>
      <c r="H1978" s="5" t="str">
        <f t="shared" si="655"/>
        <v>TESTING MATERIALS</v>
      </c>
      <c r="I1978" s="5" t="str">
        <f t="shared" si="656"/>
        <v>003</v>
      </c>
      <c r="J1978" s="5" t="str">
        <f>VLOOKUP(I1978,Vlookups!A:D,2,FALSE)</f>
        <v>GARLAND HIGH SCHOOL</v>
      </c>
      <c r="K1978" s="5" t="str">
        <f>VLOOKUP(I1978,Vlookups!A:D,3,FALSE)</f>
        <v>GARLAND HS</v>
      </c>
      <c r="L1978" s="5" t="str">
        <f t="shared" si="657"/>
        <v>99</v>
      </c>
      <c r="M1978" s="5" t="str">
        <f t="shared" si="658"/>
        <v>850</v>
      </c>
      <c r="N1978" s="5" t="str">
        <f>VLOOKUP(M1978,Vlookups!G:I,2,FALSE)</f>
        <v>DEPUTY SUPT ACADEMICS/STU SERV</v>
      </c>
      <c r="O1978" s="5" t="str">
        <f>VLOOKUP(M1978,Vlookups!G:I,3,FALSE)</f>
        <v>DSASS</v>
      </c>
      <c r="P1978" s="6">
        <f t="shared" si="659"/>
        <v>0</v>
      </c>
      <c r="Q1978" s="6">
        <f t="shared" si="660"/>
        <v>0</v>
      </c>
      <c r="R1978" s="6">
        <f t="shared" si="661"/>
        <v>0</v>
      </c>
      <c r="S1978" s="6">
        <f t="shared" si="662"/>
        <v>25660</v>
      </c>
      <c r="T1978" s="6">
        <f t="shared" si="663"/>
        <v>25660</v>
      </c>
      <c r="U1978" t="s">
        <v>2025</v>
      </c>
      <c r="V1978" t="s">
        <v>454</v>
      </c>
      <c r="W1978" s="2">
        <v>0</v>
      </c>
      <c r="X1978" s="2">
        <v>0</v>
      </c>
      <c r="Y1978" s="2">
        <v>0</v>
      </c>
      <c r="Z1978" s="2">
        <v>0</v>
      </c>
      <c r="AA1978" s="2">
        <v>25660</v>
      </c>
      <c r="AB1978" s="2">
        <v>25660</v>
      </c>
    </row>
    <row r="1979" spans="1:28">
      <c r="A1979" s="5" t="str">
        <f t="shared" si="650"/>
        <v>420</v>
      </c>
      <c r="B1979" s="5" t="str">
        <f>VLOOKUP(A1979,Vlookups!O:P,2,FALSE)</f>
        <v>LOCAL</v>
      </c>
      <c r="C1979" s="5" t="str">
        <f t="shared" si="651"/>
        <v>E</v>
      </c>
      <c r="D1979" s="5" t="str">
        <f t="shared" si="652"/>
        <v>31</v>
      </c>
      <c r="E1979" s="5" t="str">
        <f t="shared" si="653"/>
        <v>63--</v>
      </c>
      <c r="F1979" s="5" t="str">
        <f>VLOOKUP(E1979,Vlookups!K:M,3,FALSE)</f>
        <v>Op Exp</v>
      </c>
      <c r="G1979" s="5" t="str">
        <f t="shared" si="654"/>
        <v>6339</v>
      </c>
      <c r="H1979" s="5" t="str">
        <f t="shared" si="655"/>
        <v>TESTING MATERIALS</v>
      </c>
      <c r="I1979" s="5" t="str">
        <f t="shared" si="656"/>
        <v>003</v>
      </c>
      <c r="J1979" s="5" t="str">
        <f>VLOOKUP(I1979,Vlookups!A:D,2,FALSE)</f>
        <v>GARLAND HIGH SCHOOL</v>
      </c>
      <c r="K1979" s="5" t="str">
        <f>VLOOKUP(I1979,Vlookups!A:D,3,FALSE)</f>
        <v>GARLAND HS</v>
      </c>
      <c r="L1979" s="5" t="str">
        <f t="shared" si="657"/>
        <v>99</v>
      </c>
      <c r="M1979" s="5" t="str">
        <f t="shared" si="658"/>
        <v>864</v>
      </c>
      <c r="N1979" s="5" t="str">
        <f>VLOOKUP(M1979,Vlookups!G:I,2,FALSE)</f>
        <v>TESTING &amp; ASSESSMENT</v>
      </c>
      <c r="O1979" s="5" t="str">
        <f>VLOOKUP(M1979,Vlookups!G:I,3,FALSE)</f>
        <v>DSASS</v>
      </c>
      <c r="P1979" s="6">
        <f t="shared" si="659"/>
        <v>14828</v>
      </c>
      <c r="Q1979" s="6">
        <f t="shared" si="660"/>
        <v>4080</v>
      </c>
      <c r="R1979" s="6">
        <f t="shared" si="661"/>
        <v>5078</v>
      </c>
      <c r="S1979" s="6">
        <f t="shared" si="662"/>
        <v>0</v>
      </c>
      <c r="T1979" s="6">
        <f t="shared" si="663"/>
        <v>-14828</v>
      </c>
      <c r="U1979" t="s">
        <v>2026</v>
      </c>
      <c r="V1979" t="s">
        <v>454</v>
      </c>
      <c r="W1979" s="2">
        <v>14828</v>
      </c>
      <c r="X1979" s="2">
        <v>4080</v>
      </c>
      <c r="Y1979" s="2">
        <v>5078</v>
      </c>
      <c r="Z1979" s="2">
        <v>5670</v>
      </c>
      <c r="AA1979" s="2">
        <v>0</v>
      </c>
      <c r="AB1979" s="3">
        <v>-14828</v>
      </c>
    </row>
    <row r="1980" spans="1:28">
      <c r="A1980" s="5" t="str">
        <f t="shared" si="650"/>
        <v>420</v>
      </c>
      <c r="B1980" s="5" t="str">
        <f>VLOOKUP(A1980,Vlookups!O:P,2,FALSE)</f>
        <v>LOCAL</v>
      </c>
      <c r="C1980" s="5" t="str">
        <f t="shared" si="651"/>
        <v>E</v>
      </c>
      <c r="D1980" s="5" t="str">
        <f t="shared" si="652"/>
        <v>31</v>
      </c>
      <c r="E1980" s="5" t="str">
        <f t="shared" si="653"/>
        <v>63--</v>
      </c>
      <c r="F1980" s="5" t="str">
        <f>VLOOKUP(E1980,Vlookups!K:M,3,FALSE)</f>
        <v>Op Exp</v>
      </c>
      <c r="G1980" s="5" t="str">
        <f t="shared" si="654"/>
        <v>6339</v>
      </c>
      <c r="H1980" s="5" t="str">
        <f t="shared" si="655"/>
        <v>TESTING MATERIALS</v>
      </c>
      <c r="I1980" s="5" t="str">
        <f t="shared" si="656"/>
        <v>004</v>
      </c>
      <c r="J1980" s="5" t="str">
        <f>VLOOKUP(I1980,Vlookups!A:D,2,FALSE)</f>
        <v>ARLINGTON ELEMENTARY SCHOOL</v>
      </c>
      <c r="K1980" s="5" t="str">
        <f>VLOOKUP(I1980,Vlookups!A:D,3,FALSE)</f>
        <v>ARLINGTON K8</v>
      </c>
      <c r="L1980" s="5" t="str">
        <f t="shared" si="657"/>
        <v>99</v>
      </c>
      <c r="M1980" s="5" t="str">
        <f t="shared" si="658"/>
        <v>850</v>
      </c>
      <c r="N1980" s="5" t="str">
        <f>VLOOKUP(M1980,Vlookups!G:I,2,FALSE)</f>
        <v>DEPUTY SUPT ACADEMICS/STU SERV</v>
      </c>
      <c r="O1980" s="5" t="str">
        <f>VLOOKUP(M1980,Vlookups!G:I,3,FALSE)</f>
        <v>DSASS</v>
      </c>
      <c r="P1980" s="6">
        <f t="shared" si="659"/>
        <v>0</v>
      </c>
      <c r="Q1980" s="6">
        <f t="shared" si="660"/>
        <v>0</v>
      </c>
      <c r="R1980" s="6">
        <f t="shared" si="661"/>
        <v>0</v>
      </c>
      <c r="S1980" s="6">
        <f t="shared" si="662"/>
        <v>16146</v>
      </c>
      <c r="T1980" s="6">
        <f t="shared" si="663"/>
        <v>16146</v>
      </c>
      <c r="U1980" t="s">
        <v>2027</v>
      </c>
      <c r="V1980" t="s">
        <v>454</v>
      </c>
      <c r="W1980" s="2">
        <v>0</v>
      </c>
      <c r="X1980" s="2">
        <v>0</v>
      </c>
      <c r="Y1980" s="2">
        <v>0</v>
      </c>
      <c r="Z1980" s="2">
        <v>0</v>
      </c>
      <c r="AA1980" s="2">
        <v>16146</v>
      </c>
      <c r="AB1980" s="2">
        <v>16146</v>
      </c>
    </row>
    <row r="1981" spans="1:28">
      <c r="A1981" s="5" t="str">
        <f t="shared" si="650"/>
        <v>420</v>
      </c>
      <c r="B1981" s="5" t="str">
        <f>VLOOKUP(A1981,Vlookups!O:P,2,FALSE)</f>
        <v>LOCAL</v>
      </c>
      <c r="C1981" s="5" t="str">
        <f t="shared" si="651"/>
        <v>E</v>
      </c>
      <c r="D1981" s="5" t="str">
        <f t="shared" si="652"/>
        <v>31</v>
      </c>
      <c r="E1981" s="5" t="str">
        <f t="shared" si="653"/>
        <v>63--</v>
      </c>
      <c r="F1981" s="5" t="str">
        <f>VLOOKUP(E1981,Vlookups!K:M,3,FALSE)</f>
        <v>Op Exp</v>
      </c>
      <c r="G1981" s="5" t="str">
        <f t="shared" si="654"/>
        <v>6339</v>
      </c>
      <c r="H1981" s="5" t="str">
        <f t="shared" si="655"/>
        <v>TESTING MATERIALS</v>
      </c>
      <c r="I1981" s="5" t="str">
        <f t="shared" si="656"/>
        <v>005</v>
      </c>
      <c r="J1981" s="5" t="str">
        <f>VLOOKUP(I1981,Vlookups!A:D,2,FALSE)</f>
        <v>ARLINGTON MIDDLE SCHOOL</v>
      </c>
      <c r="K1981" s="5" t="str">
        <f>VLOOKUP(I1981,Vlookups!A:D,3,FALSE)</f>
        <v>ARLINGTON K8</v>
      </c>
      <c r="L1981" s="5" t="str">
        <f t="shared" si="657"/>
        <v>99</v>
      </c>
      <c r="M1981" s="5" t="str">
        <f t="shared" si="658"/>
        <v>850</v>
      </c>
      <c r="N1981" s="5" t="str">
        <f>VLOOKUP(M1981,Vlookups!G:I,2,FALSE)</f>
        <v>DEPUTY SUPT ACADEMICS/STU SERV</v>
      </c>
      <c r="O1981" s="5" t="str">
        <f>VLOOKUP(M1981,Vlookups!G:I,3,FALSE)</f>
        <v>DSASS</v>
      </c>
      <c r="P1981" s="6">
        <f t="shared" si="659"/>
        <v>0</v>
      </c>
      <c r="Q1981" s="6">
        <f t="shared" si="660"/>
        <v>0</v>
      </c>
      <c r="R1981" s="6">
        <f t="shared" si="661"/>
        <v>0</v>
      </c>
      <c r="S1981" s="6">
        <f t="shared" si="662"/>
        <v>15990</v>
      </c>
      <c r="T1981" s="6">
        <f t="shared" si="663"/>
        <v>15990</v>
      </c>
      <c r="U1981" t="s">
        <v>2028</v>
      </c>
      <c r="V1981" t="s">
        <v>454</v>
      </c>
      <c r="W1981" s="2">
        <v>0</v>
      </c>
      <c r="X1981" s="2">
        <v>0</v>
      </c>
      <c r="Y1981" s="2">
        <v>0</v>
      </c>
      <c r="Z1981" s="2">
        <v>0</v>
      </c>
      <c r="AA1981" s="2">
        <v>15990</v>
      </c>
      <c r="AB1981" s="2">
        <v>15990</v>
      </c>
    </row>
    <row r="1982" spans="1:28">
      <c r="A1982" s="5" t="str">
        <f t="shared" si="650"/>
        <v>420</v>
      </c>
      <c r="B1982" s="5" t="str">
        <f>VLOOKUP(A1982,Vlookups!O:P,2,FALSE)</f>
        <v>LOCAL</v>
      </c>
      <c r="C1982" s="5" t="str">
        <f t="shared" si="651"/>
        <v>E</v>
      </c>
      <c r="D1982" s="5" t="str">
        <f t="shared" si="652"/>
        <v>31</v>
      </c>
      <c r="E1982" s="5" t="str">
        <f t="shared" si="653"/>
        <v>63--</v>
      </c>
      <c r="F1982" s="5" t="str">
        <f>VLOOKUP(E1982,Vlookups!K:M,3,FALSE)</f>
        <v>Op Exp</v>
      </c>
      <c r="G1982" s="5" t="str">
        <f t="shared" si="654"/>
        <v>6339</v>
      </c>
      <c r="H1982" s="5" t="str">
        <f t="shared" si="655"/>
        <v>TESTING MATERIALS</v>
      </c>
      <c r="I1982" s="5" t="str">
        <f t="shared" si="656"/>
        <v>006</v>
      </c>
      <c r="J1982" s="5" t="str">
        <f>VLOOKUP(I1982,Vlookups!A:D,2,FALSE)</f>
        <v>ARLINGTON HIGH SCHOOL</v>
      </c>
      <c r="K1982" s="5" t="str">
        <f>VLOOKUP(I1982,Vlookups!A:D,3,FALSE)</f>
        <v>ARLINGTON HS</v>
      </c>
      <c r="L1982" s="5" t="str">
        <f t="shared" si="657"/>
        <v>99</v>
      </c>
      <c r="M1982" s="5" t="str">
        <f t="shared" si="658"/>
        <v>850</v>
      </c>
      <c r="N1982" s="5" t="str">
        <f>VLOOKUP(M1982,Vlookups!G:I,2,FALSE)</f>
        <v>DEPUTY SUPT ACADEMICS/STU SERV</v>
      </c>
      <c r="O1982" s="5" t="str">
        <f>VLOOKUP(M1982,Vlookups!G:I,3,FALSE)</f>
        <v>DSASS</v>
      </c>
      <c r="P1982" s="6">
        <f t="shared" si="659"/>
        <v>1000</v>
      </c>
      <c r="Q1982" s="6">
        <f t="shared" si="660"/>
        <v>0</v>
      </c>
      <c r="R1982" s="6">
        <f t="shared" si="661"/>
        <v>37</v>
      </c>
      <c r="S1982" s="6">
        <f t="shared" si="662"/>
        <v>27237.5</v>
      </c>
      <c r="T1982" s="6">
        <f t="shared" si="663"/>
        <v>26237.5</v>
      </c>
      <c r="U1982" t="s">
        <v>2029</v>
      </c>
      <c r="V1982" t="s">
        <v>454</v>
      </c>
      <c r="W1982" s="2">
        <v>1000</v>
      </c>
      <c r="X1982" s="2">
        <v>0</v>
      </c>
      <c r="Y1982" s="2">
        <v>37</v>
      </c>
      <c r="Z1982" s="2">
        <v>963</v>
      </c>
      <c r="AA1982" s="2">
        <v>27237.5</v>
      </c>
      <c r="AB1982" s="2">
        <v>26237.5</v>
      </c>
    </row>
    <row r="1983" spans="1:28">
      <c r="A1983" s="5" t="str">
        <f t="shared" si="650"/>
        <v>420</v>
      </c>
      <c r="B1983" s="5" t="str">
        <f>VLOOKUP(A1983,Vlookups!O:P,2,FALSE)</f>
        <v>LOCAL</v>
      </c>
      <c r="C1983" s="5" t="str">
        <f t="shared" si="651"/>
        <v>E</v>
      </c>
      <c r="D1983" s="5" t="str">
        <f t="shared" si="652"/>
        <v>31</v>
      </c>
      <c r="E1983" s="5" t="str">
        <f t="shared" si="653"/>
        <v>63--</v>
      </c>
      <c r="F1983" s="5" t="str">
        <f>VLOOKUP(E1983,Vlookups!K:M,3,FALSE)</f>
        <v>Op Exp</v>
      </c>
      <c r="G1983" s="5" t="str">
        <f t="shared" si="654"/>
        <v>6339</v>
      </c>
      <c r="H1983" s="5" t="str">
        <f t="shared" si="655"/>
        <v>TESTING MATERIALS</v>
      </c>
      <c r="I1983" s="5" t="str">
        <f t="shared" si="656"/>
        <v>006</v>
      </c>
      <c r="J1983" s="5" t="str">
        <f>VLOOKUP(I1983,Vlookups!A:D,2,FALSE)</f>
        <v>ARLINGTON HIGH SCHOOL</v>
      </c>
      <c r="K1983" s="5" t="str">
        <f>VLOOKUP(I1983,Vlookups!A:D,3,FALSE)</f>
        <v>ARLINGTON HS</v>
      </c>
      <c r="L1983" s="5" t="str">
        <f t="shared" si="657"/>
        <v>99</v>
      </c>
      <c r="M1983" s="5" t="str">
        <f t="shared" si="658"/>
        <v>864</v>
      </c>
      <c r="N1983" s="5" t="str">
        <f>VLOOKUP(M1983,Vlookups!G:I,2,FALSE)</f>
        <v>TESTING &amp; ASSESSMENT</v>
      </c>
      <c r="O1983" s="5" t="str">
        <f>VLOOKUP(M1983,Vlookups!G:I,3,FALSE)</f>
        <v>DSASS</v>
      </c>
      <c r="P1983" s="6">
        <f t="shared" si="659"/>
        <v>10980</v>
      </c>
      <c r="Q1983" s="6">
        <f t="shared" si="660"/>
        <v>1116</v>
      </c>
      <c r="R1983" s="6">
        <f t="shared" si="661"/>
        <v>1692.18</v>
      </c>
      <c r="S1983" s="6">
        <f t="shared" si="662"/>
        <v>0</v>
      </c>
      <c r="T1983" s="6">
        <f t="shared" si="663"/>
        <v>-10980</v>
      </c>
      <c r="U1983" t="s">
        <v>2030</v>
      </c>
      <c r="V1983" t="s">
        <v>454</v>
      </c>
      <c r="W1983" s="2">
        <v>10980</v>
      </c>
      <c r="X1983" s="2">
        <v>1116</v>
      </c>
      <c r="Y1983" s="2">
        <v>1692.18</v>
      </c>
      <c r="Z1983" s="2">
        <v>8171.82</v>
      </c>
      <c r="AA1983" s="2">
        <v>0</v>
      </c>
      <c r="AB1983" s="3">
        <v>-10980</v>
      </c>
    </row>
    <row r="1984" spans="1:28">
      <c r="A1984" s="5" t="str">
        <f t="shared" si="650"/>
        <v>420</v>
      </c>
      <c r="B1984" s="5" t="str">
        <f>VLOOKUP(A1984,Vlookups!O:P,2,FALSE)</f>
        <v>LOCAL</v>
      </c>
      <c r="C1984" s="5" t="str">
        <f t="shared" si="651"/>
        <v>E</v>
      </c>
      <c r="D1984" s="5" t="str">
        <f t="shared" si="652"/>
        <v>31</v>
      </c>
      <c r="E1984" s="5" t="str">
        <f t="shared" si="653"/>
        <v>63--</v>
      </c>
      <c r="F1984" s="5" t="str">
        <f>VLOOKUP(E1984,Vlookups!K:M,3,FALSE)</f>
        <v>Op Exp</v>
      </c>
      <c r="G1984" s="5" t="str">
        <f t="shared" si="654"/>
        <v>6339</v>
      </c>
      <c r="H1984" s="5" t="str">
        <f t="shared" si="655"/>
        <v>TESTING MATERIALS</v>
      </c>
      <c r="I1984" s="5" t="str">
        <f t="shared" si="656"/>
        <v>007</v>
      </c>
      <c r="J1984" s="5" t="str">
        <f>VLOOKUP(I1984,Vlookups!A:D,2,FALSE)</f>
        <v>KELLER ELEMENTARY SCHOOL</v>
      </c>
      <c r="K1984" s="5" t="str">
        <f>VLOOKUP(I1984,Vlookups!A:D,3,FALSE)</f>
        <v>KELLER K8</v>
      </c>
      <c r="L1984" s="5" t="str">
        <f t="shared" si="657"/>
        <v>99</v>
      </c>
      <c r="M1984" s="5" t="str">
        <f t="shared" si="658"/>
        <v>850</v>
      </c>
      <c r="N1984" s="5" t="str">
        <f>VLOOKUP(M1984,Vlookups!G:I,2,FALSE)</f>
        <v>DEPUTY SUPT ACADEMICS/STU SERV</v>
      </c>
      <c r="O1984" s="5" t="str">
        <f>VLOOKUP(M1984,Vlookups!G:I,3,FALSE)</f>
        <v>DSASS</v>
      </c>
      <c r="P1984" s="6">
        <f t="shared" si="659"/>
        <v>0</v>
      </c>
      <c r="Q1984" s="6">
        <f t="shared" si="660"/>
        <v>0</v>
      </c>
      <c r="R1984" s="6">
        <f t="shared" si="661"/>
        <v>0</v>
      </c>
      <c r="S1984" s="6">
        <f t="shared" si="662"/>
        <v>16146</v>
      </c>
      <c r="T1984" s="6">
        <f t="shared" si="663"/>
        <v>16146</v>
      </c>
      <c r="U1984" t="s">
        <v>2031</v>
      </c>
      <c r="V1984" t="s">
        <v>454</v>
      </c>
      <c r="W1984" s="2">
        <v>0</v>
      </c>
      <c r="X1984" s="2">
        <v>0</v>
      </c>
      <c r="Y1984" s="2">
        <v>0</v>
      </c>
      <c r="Z1984" s="2">
        <v>0</v>
      </c>
      <c r="AA1984" s="2">
        <v>16146</v>
      </c>
      <c r="AB1984" s="2">
        <v>16146</v>
      </c>
    </row>
    <row r="1985" spans="1:28">
      <c r="A1985" s="5" t="str">
        <f t="shared" si="650"/>
        <v>420</v>
      </c>
      <c r="B1985" s="5" t="str">
        <f>VLOOKUP(A1985,Vlookups!O:P,2,FALSE)</f>
        <v>LOCAL</v>
      </c>
      <c r="C1985" s="5" t="str">
        <f t="shared" si="651"/>
        <v>E</v>
      </c>
      <c r="D1985" s="5" t="str">
        <f t="shared" si="652"/>
        <v>31</v>
      </c>
      <c r="E1985" s="5" t="str">
        <f t="shared" si="653"/>
        <v>63--</v>
      </c>
      <c r="F1985" s="5" t="str">
        <f>VLOOKUP(E1985,Vlookups!K:M,3,FALSE)</f>
        <v>Op Exp</v>
      </c>
      <c r="G1985" s="5" t="str">
        <f t="shared" si="654"/>
        <v>6339</v>
      </c>
      <c r="H1985" s="5" t="str">
        <f t="shared" si="655"/>
        <v>TESTING MATERIALS</v>
      </c>
      <c r="I1985" s="5" t="str">
        <f t="shared" si="656"/>
        <v>008</v>
      </c>
      <c r="J1985" s="5" t="str">
        <f>VLOOKUP(I1985,Vlookups!A:D,2,FALSE)</f>
        <v>KELLER MIDDLE SCHOOL</v>
      </c>
      <c r="K1985" s="5" t="str">
        <f>VLOOKUP(I1985,Vlookups!A:D,3,FALSE)</f>
        <v>KELLER K8</v>
      </c>
      <c r="L1985" s="5" t="str">
        <f t="shared" si="657"/>
        <v>99</v>
      </c>
      <c r="M1985" s="5" t="str">
        <f t="shared" si="658"/>
        <v>850</v>
      </c>
      <c r="N1985" s="5" t="str">
        <f>VLOOKUP(M1985,Vlookups!G:I,2,FALSE)</f>
        <v>DEPUTY SUPT ACADEMICS/STU SERV</v>
      </c>
      <c r="O1985" s="5" t="str">
        <f>VLOOKUP(M1985,Vlookups!G:I,3,FALSE)</f>
        <v>DSASS</v>
      </c>
      <c r="P1985" s="6">
        <f t="shared" si="659"/>
        <v>0</v>
      </c>
      <c r="Q1985" s="6">
        <f t="shared" si="660"/>
        <v>0</v>
      </c>
      <c r="R1985" s="6">
        <f t="shared" si="661"/>
        <v>0</v>
      </c>
      <c r="S1985" s="6">
        <f t="shared" si="662"/>
        <v>15990</v>
      </c>
      <c r="T1985" s="6">
        <f t="shared" si="663"/>
        <v>15990</v>
      </c>
      <c r="U1985" t="s">
        <v>2032</v>
      </c>
      <c r="V1985" t="s">
        <v>454</v>
      </c>
      <c r="W1985" s="2">
        <v>0</v>
      </c>
      <c r="X1985" s="2">
        <v>0</v>
      </c>
      <c r="Y1985" s="2">
        <v>0</v>
      </c>
      <c r="Z1985" s="2">
        <v>0</v>
      </c>
      <c r="AA1985" s="2">
        <v>15990</v>
      </c>
      <c r="AB1985" s="2">
        <v>15990</v>
      </c>
    </row>
    <row r="1986" spans="1:28">
      <c r="A1986" s="5" t="str">
        <f t="shared" si="650"/>
        <v>420</v>
      </c>
      <c r="B1986" s="5" t="str">
        <f>VLOOKUP(A1986,Vlookups!O:P,2,FALSE)</f>
        <v>LOCAL</v>
      </c>
      <c r="C1986" s="5" t="str">
        <f t="shared" si="651"/>
        <v>E</v>
      </c>
      <c r="D1986" s="5" t="str">
        <f t="shared" si="652"/>
        <v>31</v>
      </c>
      <c r="E1986" s="5" t="str">
        <f t="shared" si="653"/>
        <v>63--</v>
      </c>
      <c r="F1986" s="5" t="str">
        <f>VLOOKUP(E1986,Vlookups!K:M,3,FALSE)</f>
        <v>Op Exp</v>
      </c>
      <c r="G1986" s="5" t="str">
        <f t="shared" si="654"/>
        <v>6339</v>
      </c>
      <c r="H1986" s="5" t="str">
        <f t="shared" si="655"/>
        <v>TESTING MATERIALS</v>
      </c>
      <c r="I1986" s="5" t="str">
        <f t="shared" si="656"/>
        <v>009</v>
      </c>
      <c r="J1986" s="5" t="str">
        <f>VLOOKUP(I1986,Vlookups!A:D,2,FALSE)</f>
        <v>KELLER HIGH SCHOOL</v>
      </c>
      <c r="K1986" s="5" t="str">
        <f>VLOOKUP(I1986,Vlookups!A:D,3,FALSE)</f>
        <v>KELLER HS</v>
      </c>
      <c r="L1986" s="5" t="str">
        <f t="shared" si="657"/>
        <v>99</v>
      </c>
      <c r="M1986" s="5" t="str">
        <f t="shared" si="658"/>
        <v>850</v>
      </c>
      <c r="N1986" s="5" t="str">
        <f>VLOOKUP(M1986,Vlookups!G:I,2,FALSE)</f>
        <v>DEPUTY SUPT ACADEMICS/STU SERV</v>
      </c>
      <c r="O1986" s="5" t="str">
        <f>VLOOKUP(M1986,Vlookups!G:I,3,FALSE)</f>
        <v>DSASS</v>
      </c>
      <c r="P1986" s="6">
        <f t="shared" si="659"/>
        <v>0</v>
      </c>
      <c r="Q1986" s="6">
        <f t="shared" si="660"/>
        <v>0</v>
      </c>
      <c r="R1986" s="6">
        <f t="shared" si="661"/>
        <v>0</v>
      </c>
      <c r="S1986" s="6">
        <f t="shared" si="662"/>
        <v>27930</v>
      </c>
      <c r="T1986" s="6">
        <f t="shared" si="663"/>
        <v>27930</v>
      </c>
      <c r="U1986" t="s">
        <v>2033</v>
      </c>
      <c r="V1986" t="s">
        <v>454</v>
      </c>
      <c r="W1986" s="2">
        <v>0</v>
      </c>
      <c r="X1986" s="2">
        <v>0</v>
      </c>
      <c r="Y1986" s="2">
        <v>0</v>
      </c>
      <c r="Z1986" s="2">
        <v>0</v>
      </c>
      <c r="AA1986" s="2">
        <v>27930</v>
      </c>
      <c r="AB1986" s="2">
        <v>27930</v>
      </c>
    </row>
    <row r="1987" spans="1:28">
      <c r="A1987" s="5" t="str">
        <f t="shared" ref="A1987:A2050" si="664">LEFT(U1987,3)</f>
        <v>420</v>
      </c>
      <c r="B1987" s="5" t="str">
        <f>VLOOKUP(A1987,Vlookups!O:P,2,FALSE)</f>
        <v>LOCAL</v>
      </c>
      <c r="C1987" s="5" t="str">
        <f t="shared" ref="C1987:C2050" si="665">RIGHT(LEFT(U1987,5),1)</f>
        <v>E</v>
      </c>
      <c r="D1987" s="5" t="str">
        <f t="shared" ref="D1987:D2050" si="666">RIGHT(LEFT(U1987,8),2)</f>
        <v>31</v>
      </c>
      <c r="E1987" s="5" t="str">
        <f t="shared" ref="E1987:E2050" si="667">CONCATENATE(LEFT(G1987,2),"--")</f>
        <v>63--</v>
      </c>
      <c r="F1987" s="5" t="str">
        <f>VLOOKUP(E1987,Vlookups!K:M,3,FALSE)</f>
        <v>Op Exp</v>
      </c>
      <c r="G1987" s="5" t="str">
        <f t="shared" ref="G1987:G2050" si="668">MID(U1987,10,4)</f>
        <v>6339</v>
      </c>
      <c r="H1987" s="5" t="str">
        <f t="shared" ref="H1987:H2050" si="669">V1987</f>
        <v>TESTING MATERIALS</v>
      </c>
      <c r="I1987" s="5" t="str">
        <f t="shared" ref="I1987:I2050" si="670">LEFT(RIGHT(U1987,12),3)</f>
        <v>009</v>
      </c>
      <c r="J1987" s="5" t="str">
        <f>VLOOKUP(I1987,Vlookups!A:D,2,FALSE)</f>
        <v>KELLER HIGH SCHOOL</v>
      </c>
      <c r="K1987" s="5" t="str">
        <f>VLOOKUP(I1987,Vlookups!A:D,3,FALSE)</f>
        <v>KELLER HS</v>
      </c>
      <c r="L1987" s="5" t="str">
        <f t="shared" ref="L1987:L2050" si="671">LEFT(RIGHT(U1987,6),2)</f>
        <v>99</v>
      </c>
      <c r="M1987" s="5" t="str">
        <f t="shared" ref="M1987:M2050" si="672">RIGHT(U1987,3)</f>
        <v>864</v>
      </c>
      <c r="N1987" s="5" t="str">
        <f>VLOOKUP(M1987,Vlookups!G:I,2,FALSE)</f>
        <v>TESTING &amp; ASSESSMENT</v>
      </c>
      <c r="O1987" s="5" t="str">
        <f>VLOOKUP(M1987,Vlookups!G:I,3,FALSE)</f>
        <v>DSASS</v>
      </c>
      <c r="P1987" s="6">
        <f t="shared" ref="P1987:P2050" si="673">W1987</f>
        <v>7632</v>
      </c>
      <c r="Q1987" s="6">
        <f t="shared" ref="Q1987:Q2050" si="674">X1987</f>
        <v>885</v>
      </c>
      <c r="R1987" s="6">
        <f t="shared" ref="R1987:R2050" si="675">Y1987</f>
        <v>2037.12</v>
      </c>
      <c r="S1987" s="6">
        <f t="shared" ref="S1987:S2050" si="676">AA1987</f>
        <v>0</v>
      </c>
      <c r="T1987" s="6">
        <f t="shared" ref="T1987:T2050" si="677">AB1987</f>
        <v>-7632</v>
      </c>
      <c r="U1987" t="s">
        <v>2034</v>
      </c>
      <c r="V1987" t="s">
        <v>454</v>
      </c>
      <c r="W1987" s="2">
        <v>7632</v>
      </c>
      <c r="X1987" s="2">
        <v>885</v>
      </c>
      <c r="Y1987" s="2">
        <v>2037.12</v>
      </c>
      <c r="Z1987" s="2">
        <v>4709.88</v>
      </c>
      <c r="AA1987" s="2">
        <v>0</v>
      </c>
      <c r="AB1987" s="3">
        <v>-7632</v>
      </c>
    </row>
    <row r="1988" spans="1:28">
      <c r="A1988" s="5" t="str">
        <f t="shared" si="664"/>
        <v>420</v>
      </c>
      <c r="B1988" s="5" t="str">
        <f>VLOOKUP(A1988,Vlookups!O:P,2,FALSE)</f>
        <v>LOCAL</v>
      </c>
      <c r="C1988" s="5" t="str">
        <f t="shared" si="665"/>
        <v>E</v>
      </c>
      <c r="D1988" s="5" t="str">
        <f t="shared" si="666"/>
        <v>31</v>
      </c>
      <c r="E1988" s="5" t="str">
        <f t="shared" si="667"/>
        <v>63--</v>
      </c>
      <c r="F1988" s="5" t="str">
        <f>VLOOKUP(E1988,Vlookups!K:M,3,FALSE)</f>
        <v>Op Exp</v>
      </c>
      <c r="G1988" s="5" t="str">
        <f t="shared" si="668"/>
        <v>6339</v>
      </c>
      <c r="H1988" s="5" t="str">
        <f t="shared" si="669"/>
        <v>TESTING MATERIALS</v>
      </c>
      <c r="I1988" s="5" t="str">
        <f t="shared" si="670"/>
        <v>010</v>
      </c>
      <c r="J1988" s="5" t="str">
        <f>VLOOKUP(I1988,Vlookups!A:D,2,FALSE)</f>
        <v>GRAND PRAIRIE ELEMENTARY SCHOO</v>
      </c>
      <c r="K1988" s="5" t="str">
        <f>VLOOKUP(I1988,Vlookups!A:D,3,FALSE)</f>
        <v>GRAND PR K8</v>
      </c>
      <c r="L1988" s="5" t="str">
        <f t="shared" si="671"/>
        <v>99</v>
      </c>
      <c r="M1988" s="5" t="str">
        <f t="shared" si="672"/>
        <v>850</v>
      </c>
      <c r="N1988" s="5" t="str">
        <f>VLOOKUP(M1988,Vlookups!G:I,2,FALSE)</f>
        <v>DEPUTY SUPT ACADEMICS/STU SERV</v>
      </c>
      <c r="O1988" s="5" t="str">
        <f>VLOOKUP(M1988,Vlookups!G:I,3,FALSE)</f>
        <v>DSASS</v>
      </c>
      <c r="P1988" s="6">
        <f t="shared" si="673"/>
        <v>0</v>
      </c>
      <c r="Q1988" s="6">
        <f t="shared" si="674"/>
        <v>0</v>
      </c>
      <c r="R1988" s="6">
        <f t="shared" si="675"/>
        <v>0</v>
      </c>
      <c r="S1988" s="6">
        <f t="shared" si="676"/>
        <v>16146</v>
      </c>
      <c r="T1988" s="6">
        <f t="shared" si="677"/>
        <v>16146</v>
      </c>
      <c r="U1988" t="s">
        <v>2035</v>
      </c>
      <c r="V1988" t="s">
        <v>454</v>
      </c>
      <c r="W1988" s="2">
        <v>0</v>
      </c>
      <c r="X1988" s="2">
        <v>0</v>
      </c>
      <c r="Y1988" s="2">
        <v>0</v>
      </c>
      <c r="Z1988" s="2">
        <v>0</v>
      </c>
      <c r="AA1988" s="2">
        <v>16146</v>
      </c>
      <c r="AB1988" s="2">
        <v>16146</v>
      </c>
    </row>
    <row r="1989" spans="1:28">
      <c r="A1989" s="5" t="str">
        <f t="shared" si="664"/>
        <v>420</v>
      </c>
      <c r="B1989" s="5" t="str">
        <f>VLOOKUP(A1989,Vlookups!O:P,2,FALSE)</f>
        <v>LOCAL</v>
      </c>
      <c r="C1989" s="5" t="str">
        <f t="shared" si="665"/>
        <v>E</v>
      </c>
      <c r="D1989" s="5" t="str">
        <f t="shared" si="666"/>
        <v>31</v>
      </c>
      <c r="E1989" s="5" t="str">
        <f t="shared" si="667"/>
        <v>63--</v>
      </c>
      <c r="F1989" s="5" t="str">
        <f>VLOOKUP(E1989,Vlookups!K:M,3,FALSE)</f>
        <v>Op Exp</v>
      </c>
      <c r="G1989" s="5" t="str">
        <f t="shared" si="668"/>
        <v>6339</v>
      </c>
      <c r="H1989" s="5" t="str">
        <f t="shared" si="669"/>
        <v>TESTING MATERIALS</v>
      </c>
      <c r="I1989" s="5" t="str">
        <f t="shared" si="670"/>
        <v>011</v>
      </c>
      <c r="J1989" s="5" t="str">
        <f>VLOOKUP(I1989,Vlookups!A:D,2,FALSE)</f>
        <v>GRAND PRAIRIE MIDDLE SCHOOL</v>
      </c>
      <c r="K1989" s="5" t="str">
        <f>VLOOKUP(I1989,Vlookups!A:D,3,FALSE)</f>
        <v>GRAND PR K8</v>
      </c>
      <c r="L1989" s="5" t="str">
        <f t="shared" si="671"/>
        <v>99</v>
      </c>
      <c r="M1989" s="5" t="str">
        <f t="shared" si="672"/>
        <v>850</v>
      </c>
      <c r="N1989" s="5" t="str">
        <f>VLOOKUP(M1989,Vlookups!G:I,2,FALSE)</f>
        <v>DEPUTY SUPT ACADEMICS/STU SERV</v>
      </c>
      <c r="O1989" s="5" t="str">
        <f>VLOOKUP(M1989,Vlookups!G:I,3,FALSE)</f>
        <v>DSASS</v>
      </c>
      <c r="P1989" s="6">
        <f t="shared" si="673"/>
        <v>0</v>
      </c>
      <c r="Q1989" s="6">
        <f t="shared" si="674"/>
        <v>0</v>
      </c>
      <c r="R1989" s="6">
        <f t="shared" si="675"/>
        <v>0</v>
      </c>
      <c r="S1989" s="6">
        <f t="shared" si="676"/>
        <v>15990</v>
      </c>
      <c r="T1989" s="6">
        <f t="shared" si="677"/>
        <v>15990</v>
      </c>
      <c r="U1989" t="s">
        <v>2036</v>
      </c>
      <c r="V1989" t="s">
        <v>454</v>
      </c>
      <c r="W1989" s="2">
        <v>0</v>
      </c>
      <c r="X1989" s="2">
        <v>0</v>
      </c>
      <c r="Y1989" s="2">
        <v>0</v>
      </c>
      <c r="Z1989" s="2">
        <v>0</v>
      </c>
      <c r="AA1989" s="2">
        <v>15990</v>
      </c>
      <c r="AB1989" s="2">
        <v>15990</v>
      </c>
    </row>
    <row r="1990" spans="1:28">
      <c r="A1990" s="5" t="str">
        <f t="shared" si="664"/>
        <v>420</v>
      </c>
      <c r="B1990" s="5" t="str">
        <f>VLOOKUP(A1990,Vlookups!O:P,2,FALSE)</f>
        <v>LOCAL</v>
      </c>
      <c r="C1990" s="5" t="str">
        <f t="shared" si="665"/>
        <v>E</v>
      </c>
      <c r="D1990" s="5" t="str">
        <f t="shared" si="666"/>
        <v>31</v>
      </c>
      <c r="E1990" s="5" t="str">
        <f t="shared" si="667"/>
        <v>63--</v>
      </c>
      <c r="F1990" s="5" t="str">
        <f>VLOOKUP(E1990,Vlookups!K:M,3,FALSE)</f>
        <v>Op Exp</v>
      </c>
      <c r="G1990" s="5" t="str">
        <f t="shared" si="668"/>
        <v>6339</v>
      </c>
      <c r="H1990" s="5" t="str">
        <f t="shared" si="669"/>
        <v>TESTING MATERIALS</v>
      </c>
      <c r="I1990" s="5" t="str">
        <f t="shared" si="670"/>
        <v>012</v>
      </c>
      <c r="J1990" s="5" t="str">
        <f>VLOOKUP(I1990,Vlookups!A:D,2,FALSE)</f>
        <v>NORTH RICHLAND HILLS ELEMENTAR</v>
      </c>
      <c r="K1990" s="5" t="str">
        <f>VLOOKUP(I1990,Vlookups!A:D,3,FALSE)</f>
        <v>NORTH RICHLAND HILLS K8</v>
      </c>
      <c r="L1990" s="5" t="str">
        <f t="shared" si="671"/>
        <v>99</v>
      </c>
      <c r="M1990" s="5" t="str">
        <f t="shared" si="672"/>
        <v>850</v>
      </c>
      <c r="N1990" s="5" t="str">
        <f>VLOOKUP(M1990,Vlookups!G:I,2,FALSE)</f>
        <v>DEPUTY SUPT ACADEMICS/STU SERV</v>
      </c>
      <c r="O1990" s="5" t="str">
        <f>VLOOKUP(M1990,Vlookups!G:I,3,FALSE)</f>
        <v>DSASS</v>
      </c>
      <c r="P1990" s="6">
        <f t="shared" si="673"/>
        <v>0</v>
      </c>
      <c r="Q1990" s="6">
        <f t="shared" si="674"/>
        <v>0</v>
      </c>
      <c r="R1990" s="6">
        <f t="shared" si="675"/>
        <v>0</v>
      </c>
      <c r="S1990" s="6">
        <f t="shared" si="676"/>
        <v>16146</v>
      </c>
      <c r="T1990" s="6">
        <f t="shared" si="677"/>
        <v>16146</v>
      </c>
      <c r="U1990" t="s">
        <v>2037</v>
      </c>
      <c r="V1990" t="s">
        <v>454</v>
      </c>
      <c r="W1990" s="2">
        <v>0</v>
      </c>
      <c r="X1990" s="2">
        <v>0</v>
      </c>
      <c r="Y1990" s="2">
        <v>0</v>
      </c>
      <c r="Z1990" s="2">
        <v>0</v>
      </c>
      <c r="AA1990" s="2">
        <v>16146</v>
      </c>
      <c r="AB1990" s="2">
        <v>16146</v>
      </c>
    </row>
    <row r="1991" spans="1:28">
      <c r="A1991" s="5" t="str">
        <f t="shared" si="664"/>
        <v>420</v>
      </c>
      <c r="B1991" s="5" t="str">
        <f>VLOOKUP(A1991,Vlookups!O:P,2,FALSE)</f>
        <v>LOCAL</v>
      </c>
      <c r="C1991" s="5" t="str">
        <f t="shared" si="665"/>
        <v>E</v>
      </c>
      <c r="D1991" s="5" t="str">
        <f t="shared" si="666"/>
        <v>31</v>
      </c>
      <c r="E1991" s="5" t="str">
        <f t="shared" si="667"/>
        <v>63--</v>
      </c>
      <c r="F1991" s="5" t="str">
        <f>VLOOKUP(E1991,Vlookups!K:M,3,FALSE)</f>
        <v>Op Exp</v>
      </c>
      <c r="G1991" s="5" t="str">
        <f t="shared" si="668"/>
        <v>6339</v>
      </c>
      <c r="H1991" s="5" t="str">
        <f t="shared" si="669"/>
        <v>TESTING MATERIALS</v>
      </c>
      <c r="I1991" s="5" t="str">
        <f t="shared" si="670"/>
        <v>013</v>
      </c>
      <c r="J1991" s="5" t="str">
        <f>VLOOKUP(I1991,Vlookups!A:D,2,FALSE)</f>
        <v>NORTH RICHLAND HILLS MIDDLE SC</v>
      </c>
      <c r="K1991" s="5" t="str">
        <f>VLOOKUP(I1991,Vlookups!A:D,3,FALSE)</f>
        <v>NORTH RICHLAND HILLS K8</v>
      </c>
      <c r="L1991" s="5" t="str">
        <f t="shared" si="671"/>
        <v>99</v>
      </c>
      <c r="M1991" s="5" t="str">
        <f t="shared" si="672"/>
        <v>850</v>
      </c>
      <c r="N1991" s="5" t="str">
        <f>VLOOKUP(M1991,Vlookups!G:I,2,FALSE)</f>
        <v>DEPUTY SUPT ACADEMICS/STU SERV</v>
      </c>
      <c r="O1991" s="5" t="str">
        <f>VLOOKUP(M1991,Vlookups!G:I,3,FALSE)</f>
        <v>DSASS</v>
      </c>
      <c r="P1991" s="6">
        <f t="shared" si="673"/>
        <v>0</v>
      </c>
      <c r="Q1991" s="6">
        <f t="shared" si="674"/>
        <v>0</v>
      </c>
      <c r="R1991" s="6">
        <f t="shared" si="675"/>
        <v>0</v>
      </c>
      <c r="S1991" s="6">
        <f t="shared" si="676"/>
        <v>15990</v>
      </c>
      <c r="T1991" s="6">
        <f t="shared" si="677"/>
        <v>15990</v>
      </c>
      <c r="U1991" t="s">
        <v>2038</v>
      </c>
      <c r="V1991" t="s">
        <v>454</v>
      </c>
      <c r="W1991" s="2">
        <v>0</v>
      </c>
      <c r="X1991" s="2">
        <v>0</v>
      </c>
      <c r="Y1991" s="2">
        <v>0</v>
      </c>
      <c r="Z1991" s="2">
        <v>0</v>
      </c>
      <c r="AA1991" s="2">
        <v>15990</v>
      </c>
      <c r="AB1991" s="2">
        <v>15990</v>
      </c>
    </row>
    <row r="1992" spans="1:28">
      <c r="A1992" s="5" t="str">
        <f t="shared" si="664"/>
        <v>420</v>
      </c>
      <c r="B1992" s="5" t="str">
        <f>VLOOKUP(A1992,Vlookups!O:P,2,FALSE)</f>
        <v>LOCAL</v>
      </c>
      <c r="C1992" s="5" t="str">
        <f t="shared" si="665"/>
        <v>E</v>
      </c>
      <c r="D1992" s="5" t="str">
        <f t="shared" si="666"/>
        <v>31</v>
      </c>
      <c r="E1992" s="5" t="str">
        <f t="shared" si="667"/>
        <v>63--</v>
      </c>
      <c r="F1992" s="5" t="str">
        <f>VLOOKUP(E1992,Vlookups!K:M,3,FALSE)</f>
        <v>Op Exp</v>
      </c>
      <c r="G1992" s="5" t="str">
        <f t="shared" si="668"/>
        <v>6339</v>
      </c>
      <c r="H1992" s="5" t="str">
        <f t="shared" si="669"/>
        <v>TESTING MATERIALS</v>
      </c>
      <c r="I1992" s="5" t="str">
        <f t="shared" si="670"/>
        <v>014</v>
      </c>
      <c r="J1992" s="5" t="str">
        <f>VLOOKUP(I1992,Vlookups!A:D,2,FALSE)</f>
        <v>KATY ELEMENTARY SCHOOL</v>
      </c>
      <c r="K1992" s="5" t="str">
        <f>VLOOKUP(I1992,Vlookups!A:D,3,FALSE)</f>
        <v>KATY K8</v>
      </c>
      <c r="L1992" s="5" t="str">
        <f t="shared" si="671"/>
        <v>99</v>
      </c>
      <c r="M1992" s="5" t="str">
        <f t="shared" si="672"/>
        <v>850</v>
      </c>
      <c r="N1992" s="5" t="str">
        <f>VLOOKUP(M1992,Vlookups!G:I,2,FALSE)</f>
        <v>DEPUTY SUPT ACADEMICS/STU SERV</v>
      </c>
      <c r="O1992" s="5" t="str">
        <f>VLOOKUP(M1992,Vlookups!G:I,3,FALSE)</f>
        <v>DSASS</v>
      </c>
      <c r="P1992" s="6">
        <f t="shared" si="673"/>
        <v>0</v>
      </c>
      <c r="Q1992" s="6">
        <f t="shared" si="674"/>
        <v>0</v>
      </c>
      <c r="R1992" s="6">
        <f t="shared" si="675"/>
        <v>0</v>
      </c>
      <c r="S1992" s="6">
        <f t="shared" si="676"/>
        <v>16146</v>
      </c>
      <c r="T1992" s="6">
        <f t="shared" si="677"/>
        <v>16146</v>
      </c>
      <c r="U1992" t="s">
        <v>2039</v>
      </c>
      <c r="V1992" t="s">
        <v>454</v>
      </c>
      <c r="W1992" s="2">
        <v>0</v>
      </c>
      <c r="X1992" s="2">
        <v>0</v>
      </c>
      <c r="Y1992" s="2">
        <v>0</v>
      </c>
      <c r="Z1992" s="2">
        <v>0</v>
      </c>
      <c r="AA1992" s="2">
        <v>16146</v>
      </c>
      <c r="AB1992" s="2">
        <v>16146</v>
      </c>
    </row>
    <row r="1993" spans="1:28">
      <c r="A1993" s="5" t="str">
        <f t="shared" si="664"/>
        <v>420</v>
      </c>
      <c r="B1993" s="5" t="str">
        <f>VLOOKUP(A1993,Vlookups!O:P,2,FALSE)</f>
        <v>LOCAL</v>
      </c>
      <c r="C1993" s="5" t="str">
        <f t="shared" si="665"/>
        <v>E</v>
      </c>
      <c r="D1993" s="5" t="str">
        <f t="shared" si="666"/>
        <v>31</v>
      </c>
      <c r="E1993" s="5" t="str">
        <f t="shared" si="667"/>
        <v>63--</v>
      </c>
      <c r="F1993" s="5" t="str">
        <f>VLOOKUP(E1993,Vlookups!K:M,3,FALSE)</f>
        <v>Op Exp</v>
      </c>
      <c r="G1993" s="5" t="str">
        <f t="shared" si="668"/>
        <v>6339</v>
      </c>
      <c r="H1993" s="5" t="str">
        <f t="shared" si="669"/>
        <v>TESTING MATERIALS</v>
      </c>
      <c r="I1993" s="5" t="str">
        <f t="shared" si="670"/>
        <v>015</v>
      </c>
      <c r="J1993" s="5" t="str">
        <f>VLOOKUP(I1993,Vlookups!A:D,2,FALSE)</f>
        <v>KATY MIDDLE SCHOOL</v>
      </c>
      <c r="K1993" s="5" t="str">
        <f>VLOOKUP(I1993,Vlookups!A:D,3,FALSE)</f>
        <v>KATY K8</v>
      </c>
      <c r="L1993" s="5" t="str">
        <f t="shared" si="671"/>
        <v>99</v>
      </c>
      <c r="M1993" s="5" t="str">
        <f t="shared" si="672"/>
        <v>850</v>
      </c>
      <c r="N1993" s="5" t="str">
        <f>VLOOKUP(M1993,Vlookups!G:I,2,FALSE)</f>
        <v>DEPUTY SUPT ACADEMICS/STU SERV</v>
      </c>
      <c r="O1993" s="5" t="str">
        <f>VLOOKUP(M1993,Vlookups!G:I,3,FALSE)</f>
        <v>DSASS</v>
      </c>
      <c r="P1993" s="6">
        <f t="shared" si="673"/>
        <v>0</v>
      </c>
      <c r="Q1993" s="6">
        <f t="shared" si="674"/>
        <v>0</v>
      </c>
      <c r="R1993" s="6">
        <f t="shared" si="675"/>
        <v>0</v>
      </c>
      <c r="S1993" s="6">
        <f t="shared" si="676"/>
        <v>15990</v>
      </c>
      <c r="T1993" s="6">
        <f t="shared" si="677"/>
        <v>15990</v>
      </c>
      <c r="U1993" t="s">
        <v>2040</v>
      </c>
      <c r="V1993" t="s">
        <v>454</v>
      </c>
      <c r="W1993" s="2">
        <v>0</v>
      </c>
      <c r="X1993" s="2">
        <v>0</v>
      </c>
      <c r="Y1993" s="2">
        <v>0</v>
      </c>
      <c r="Z1993" s="2">
        <v>0</v>
      </c>
      <c r="AA1993" s="2">
        <v>15990</v>
      </c>
      <c r="AB1993" s="2">
        <v>15990</v>
      </c>
    </row>
    <row r="1994" spans="1:28">
      <c r="A1994" s="5" t="str">
        <f t="shared" si="664"/>
        <v>420</v>
      </c>
      <c r="B1994" s="5" t="str">
        <f>VLOOKUP(A1994,Vlookups!O:P,2,FALSE)</f>
        <v>LOCAL</v>
      </c>
      <c r="C1994" s="5" t="str">
        <f t="shared" si="665"/>
        <v>E</v>
      </c>
      <c r="D1994" s="5" t="str">
        <f t="shared" si="666"/>
        <v>31</v>
      </c>
      <c r="E1994" s="5" t="str">
        <f t="shared" si="667"/>
        <v>63--</v>
      </c>
      <c r="F1994" s="5" t="str">
        <f>VLOOKUP(E1994,Vlookups!K:M,3,FALSE)</f>
        <v>Op Exp</v>
      </c>
      <c r="G1994" s="5" t="str">
        <f t="shared" si="668"/>
        <v>6339</v>
      </c>
      <c r="H1994" s="5" t="str">
        <f t="shared" si="669"/>
        <v>TESTING MATERIALS</v>
      </c>
      <c r="I1994" s="5" t="str">
        <f t="shared" si="670"/>
        <v>016</v>
      </c>
      <c r="J1994" s="5" t="str">
        <f>VLOOKUP(I1994,Vlookups!A:D,2,FALSE)</f>
        <v>WESTPARK ELEMENTARY SCHOOL</v>
      </c>
      <c r="K1994" s="5" t="str">
        <f>VLOOKUP(I1994,Vlookups!A:D,3,FALSE)</f>
        <v>WESTPARK K8</v>
      </c>
      <c r="L1994" s="5" t="str">
        <f t="shared" si="671"/>
        <v>99</v>
      </c>
      <c r="M1994" s="5" t="str">
        <f t="shared" si="672"/>
        <v>850</v>
      </c>
      <c r="N1994" s="5" t="str">
        <f>VLOOKUP(M1994,Vlookups!G:I,2,FALSE)</f>
        <v>DEPUTY SUPT ACADEMICS/STU SERV</v>
      </c>
      <c r="O1994" s="5" t="str">
        <f>VLOOKUP(M1994,Vlookups!G:I,3,FALSE)</f>
        <v>DSASS</v>
      </c>
      <c r="P1994" s="6">
        <f t="shared" si="673"/>
        <v>0</v>
      </c>
      <c r="Q1994" s="6">
        <f t="shared" si="674"/>
        <v>0</v>
      </c>
      <c r="R1994" s="6">
        <f t="shared" si="675"/>
        <v>0</v>
      </c>
      <c r="S1994" s="6">
        <f t="shared" si="676"/>
        <v>16146</v>
      </c>
      <c r="T1994" s="6">
        <f t="shared" si="677"/>
        <v>16146</v>
      </c>
      <c r="U1994" t="s">
        <v>2041</v>
      </c>
      <c r="V1994" t="s">
        <v>454</v>
      </c>
      <c r="W1994" s="2">
        <v>0</v>
      </c>
      <c r="X1994" s="2">
        <v>0</v>
      </c>
      <c r="Y1994" s="2">
        <v>0</v>
      </c>
      <c r="Z1994" s="2">
        <v>0</v>
      </c>
      <c r="AA1994" s="2">
        <v>16146</v>
      </c>
      <c r="AB1994" s="2">
        <v>16146</v>
      </c>
    </row>
    <row r="1995" spans="1:28">
      <c r="A1995" s="5" t="str">
        <f t="shared" si="664"/>
        <v>420</v>
      </c>
      <c r="B1995" s="5" t="str">
        <f>VLOOKUP(A1995,Vlookups!O:P,2,FALSE)</f>
        <v>LOCAL</v>
      </c>
      <c r="C1995" s="5" t="str">
        <f t="shared" si="665"/>
        <v>E</v>
      </c>
      <c r="D1995" s="5" t="str">
        <f t="shared" si="666"/>
        <v>31</v>
      </c>
      <c r="E1995" s="5" t="str">
        <f t="shared" si="667"/>
        <v>63--</v>
      </c>
      <c r="F1995" s="5" t="str">
        <f>VLOOKUP(E1995,Vlookups!K:M,3,FALSE)</f>
        <v>Op Exp</v>
      </c>
      <c r="G1995" s="5" t="str">
        <f t="shared" si="668"/>
        <v>6339</v>
      </c>
      <c r="H1995" s="5" t="str">
        <f t="shared" si="669"/>
        <v>TESTING MATERIALS</v>
      </c>
      <c r="I1995" s="5" t="str">
        <f t="shared" si="670"/>
        <v>017</v>
      </c>
      <c r="J1995" s="5" t="str">
        <f>VLOOKUP(I1995,Vlookups!A:D,2,FALSE)</f>
        <v>WESTPARK MIDDLE SCHOOL</v>
      </c>
      <c r="K1995" s="5" t="str">
        <f>VLOOKUP(I1995,Vlookups!A:D,3,FALSE)</f>
        <v>WESTPARK K8</v>
      </c>
      <c r="L1995" s="5" t="str">
        <f t="shared" si="671"/>
        <v>99</v>
      </c>
      <c r="M1995" s="5" t="str">
        <f t="shared" si="672"/>
        <v>850</v>
      </c>
      <c r="N1995" s="5" t="str">
        <f>VLOOKUP(M1995,Vlookups!G:I,2,FALSE)</f>
        <v>DEPUTY SUPT ACADEMICS/STU SERV</v>
      </c>
      <c r="O1995" s="5" t="str">
        <f>VLOOKUP(M1995,Vlookups!G:I,3,FALSE)</f>
        <v>DSASS</v>
      </c>
      <c r="P1995" s="6">
        <f t="shared" si="673"/>
        <v>0</v>
      </c>
      <c r="Q1995" s="6">
        <f t="shared" si="674"/>
        <v>0</v>
      </c>
      <c r="R1995" s="6">
        <f t="shared" si="675"/>
        <v>0</v>
      </c>
      <c r="S1995" s="6">
        <f t="shared" si="676"/>
        <v>15990</v>
      </c>
      <c r="T1995" s="6">
        <f t="shared" si="677"/>
        <v>15990</v>
      </c>
      <c r="U1995" t="s">
        <v>2042</v>
      </c>
      <c r="V1995" t="s">
        <v>454</v>
      </c>
      <c r="W1995" s="2">
        <v>0</v>
      </c>
      <c r="X1995" s="2">
        <v>0</v>
      </c>
      <c r="Y1995" s="2">
        <v>0</v>
      </c>
      <c r="Z1995" s="2">
        <v>0</v>
      </c>
      <c r="AA1995" s="2">
        <v>15990</v>
      </c>
      <c r="AB1995" s="2">
        <v>15990</v>
      </c>
    </row>
    <row r="1996" spans="1:28">
      <c r="A1996" s="5" t="str">
        <f t="shared" si="664"/>
        <v>420</v>
      </c>
      <c r="B1996" s="5" t="str">
        <f>VLOOKUP(A1996,Vlookups!O:P,2,FALSE)</f>
        <v>LOCAL</v>
      </c>
      <c r="C1996" s="5" t="str">
        <f t="shared" si="665"/>
        <v>E</v>
      </c>
      <c r="D1996" s="5" t="str">
        <f t="shared" si="666"/>
        <v>31</v>
      </c>
      <c r="E1996" s="5" t="str">
        <f t="shared" si="667"/>
        <v>63--</v>
      </c>
      <c r="F1996" s="5" t="str">
        <f>VLOOKUP(E1996,Vlookups!K:M,3,FALSE)</f>
        <v>Op Exp</v>
      </c>
      <c r="G1996" s="5" t="str">
        <f t="shared" si="668"/>
        <v>6339</v>
      </c>
      <c r="H1996" s="5" t="str">
        <f t="shared" si="669"/>
        <v>TESTING MATERIALS</v>
      </c>
      <c r="I1996" s="5" t="str">
        <f t="shared" si="670"/>
        <v>018</v>
      </c>
      <c r="J1996" s="5" t="str">
        <f>VLOOKUP(I1996,Vlookups!A:D,2,FALSE)</f>
        <v>KATY/WEST PARK HS</v>
      </c>
      <c r="K1996" s="5" t="str">
        <f>VLOOKUP(I1996,Vlookups!A:D,3,FALSE)</f>
        <v>KATY WESTPARK HS</v>
      </c>
      <c r="L1996" s="5" t="str">
        <f t="shared" si="671"/>
        <v>99</v>
      </c>
      <c r="M1996" s="5" t="str">
        <f t="shared" si="672"/>
        <v>850</v>
      </c>
      <c r="N1996" s="5" t="str">
        <f>VLOOKUP(M1996,Vlookups!G:I,2,FALSE)</f>
        <v>DEPUTY SUPT ACADEMICS/STU SERV</v>
      </c>
      <c r="O1996" s="5" t="str">
        <f>VLOOKUP(M1996,Vlookups!G:I,3,FALSE)</f>
        <v>DSASS</v>
      </c>
      <c r="P1996" s="6">
        <f t="shared" si="673"/>
        <v>0</v>
      </c>
      <c r="Q1996" s="6">
        <f t="shared" si="674"/>
        <v>0</v>
      </c>
      <c r="R1996" s="6">
        <f t="shared" si="675"/>
        <v>0</v>
      </c>
      <c r="S1996" s="6">
        <f t="shared" si="676"/>
        <v>34207.5</v>
      </c>
      <c r="T1996" s="6">
        <f t="shared" si="677"/>
        <v>34207.5</v>
      </c>
      <c r="U1996" t="s">
        <v>2043</v>
      </c>
      <c r="V1996" t="s">
        <v>454</v>
      </c>
      <c r="W1996" s="2">
        <v>0</v>
      </c>
      <c r="X1996" s="2">
        <v>0</v>
      </c>
      <c r="Y1996" s="2">
        <v>0</v>
      </c>
      <c r="Z1996" s="2">
        <v>0</v>
      </c>
      <c r="AA1996" s="2">
        <v>34207.5</v>
      </c>
      <c r="AB1996" s="2">
        <v>34207.5</v>
      </c>
    </row>
    <row r="1997" spans="1:28">
      <c r="A1997" s="5" t="str">
        <f t="shared" si="664"/>
        <v>420</v>
      </c>
      <c r="B1997" s="5" t="str">
        <f>VLOOKUP(A1997,Vlookups!O:P,2,FALSE)</f>
        <v>LOCAL</v>
      </c>
      <c r="C1997" s="5" t="str">
        <f t="shared" si="665"/>
        <v>E</v>
      </c>
      <c r="D1997" s="5" t="str">
        <f t="shared" si="666"/>
        <v>31</v>
      </c>
      <c r="E1997" s="5" t="str">
        <f t="shared" si="667"/>
        <v>63--</v>
      </c>
      <c r="F1997" s="5" t="str">
        <f>VLOOKUP(E1997,Vlookups!K:M,3,FALSE)</f>
        <v>Op Exp</v>
      </c>
      <c r="G1997" s="5" t="str">
        <f t="shared" si="668"/>
        <v>6339</v>
      </c>
      <c r="H1997" s="5" t="str">
        <f t="shared" si="669"/>
        <v>TESTING MATERIALS</v>
      </c>
      <c r="I1997" s="5" t="str">
        <f t="shared" si="670"/>
        <v>018</v>
      </c>
      <c r="J1997" s="5" t="str">
        <f>VLOOKUP(I1997,Vlookups!A:D,2,FALSE)</f>
        <v>KATY/WEST PARK HS</v>
      </c>
      <c r="K1997" s="5" t="str">
        <f>VLOOKUP(I1997,Vlookups!A:D,3,FALSE)</f>
        <v>KATY WESTPARK HS</v>
      </c>
      <c r="L1997" s="5" t="str">
        <f t="shared" si="671"/>
        <v>99</v>
      </c>
      <c r="M1997" s="5" t="str">
        <f t="shared" si="672"/>
        <v>864</v>
      </c>
      <c r="N1997" s="5" t="str">
        <f>VLOOKUP(M1997,Vlookups!G:I,2,FALSE)</f>
        <v>TESTING &amp; ASSESSMENT</v>
      </c>
      <c r="O1997" s="5" t="str">
        <f>VLOOKUP(M1997,Vlookups!G:I,3,FALSE)</f>
        <v>DSASS</v>
      </c>
      <c r="P1997" s="6">
        <f t="shared" si="673"/>
        <v>8298</v>
      </c>
      <c r="Q1997" s="6">
        <f t="shared" si="674"/>
        <v>4050</v>
      </c>
      <c r="R1997" s="6">
        <f t="shared" si="675"/>
        <v>351</v>
      </c>
      <c r="S1997" s="6">
        <f t="shared" si="676"/>
        <v>0</v>
      </c>
      <c r="T1997" s="6">
        <f t="shared" si="677"/>
        <v>-8298</v>
      </c>
      <c r="U1997" t="s">
        <v>2044</v>
      </c>
      <c r="V1997" t="s">
        <v>454</v>
      </c>
      <c r="W1997" s="2">
        <v>8298</v>
      </c>
      <c r="X1997" s="2">
        <v>4050</v>
      </c>
      <c r="Y1997" s="2">
        <v>351</v>
      </c>
      <c r="Z1997" s="2">
        <v>3897</v>
      </c>
      <c r="AA1997" s="2">
        <v>0</v>
      </c>
      <c r="AB1997" s="3">
        <v>-8298</v>
      </c>
    </row>
    <row r="1998" spans="1:28">
      <c r="A1998" s="5" t="str">
        <f t="shared" si="664"/>
        <v>420</v>
      </c>
      <c r="B1998" s="5" t="str">
        <f>VLOOKUP(A1998,Vlookups!O:P,2,FALSE)</f>
        <v>LOCAL</v>
      </c>
      <c r="C1998" s="5" t="str">
        <f t="shared" si="665"/>
        <v>E</v>
      </c>
      <c r="D1998" s="5" t="str">
        <f t="shared" si="666"/>
        <v>31</v>
      </c>
      <c r="E1998" s="5" t="str">
        <f t="shared" si="667"/>
        <v>63--</v>
      </c>
      <c r="F1998" s="5" t="str">
        <f>VLOOKUP(E1998,Vlookups!K:M,3,FALSE)</f>
        <v>Op Exp</v>
      </c>
      <c r="G1998" s="5" t="str">
        <f t="shared" si="668"/>
        <v>6339</v>
      </c>
      <c r="H1998" s="5" t="str">
        <f t="shared" si="669"/>
        <v>TESTING MATERIALS</v>
      </c>
      <c r="I1998" s="5" t="str">
        <f t="shared" si="670"/>
        <v>019</v>
      </c>
      <c r="J1998" s="5" t="str">
        <f>VLOOKUP(I1998,Vlookups!A:D,2,FALSE)</f>
        <v>LANCASTER ELEMENTARY</v>
      </c>
      <c r="K1998" s="5" t="str">
        <f>VLOOKUP(I1998,Vlookups!A:D,3,FALSE)</f>
        <v>LANCASTER K8</v>
      </c>
      <c r="L1998" s="5" t="str">
        <f t="shared" si="671"/>
        <v>99</v>
      </c>
      <c r="M1998" s="5" t="str">
        <f t="shared" si="672"/>
        <v>850</v>
      </c>
      <c r="N1998" s="5" t="str">
        <f>VLOOKUP(M1998,Vlookups!G:I,2,FALSE)</f>
        <v>DEPUTY SUPT ACADEMICS/STU SERV</v>
      </c>
      <c r="O1998" s="5" t="str">
        <f>VLOOKUP(M1998,Vlookups!G:I,3,FALSE)</f>
        <v>DSASS</v>
      </c>
      <c r="P1998" s="6">
        <f t="shared" si="673"/>
        <v>0</v>
      </c>
      <c r="Q1998" s="6">
        <f t="shared" si="674"/>
        <v>0</v>
      </c>
      <c r="R1998" s="6">
        <f t="shared" si="675"/>
        <v>0</v>
      </c>
      <c r="S1998" s="6">
        <f t="shared" si="676"/>
        <v>16146</v>
      </c>
      <c r="T1998" s="6">
        <f t="shared" si="677"/>
        <v>16146</v>
      </c>
      <c r="U1998" t="s">
        <v>2045</v>
      </c>
      <c r="V1998" t="s">
        <v>454</v>
      </c>
      <c r="W1998" s="2">
        <v>0</v>
      </c>
      <c r="X1998" s="2">
        <v>0</v>
      </c>
      <c r="Y1998" s="2">
        <v>0</v>
      </c>
      <c r="Z1998" s="2">
        <v>0</v>
      </c>
      <c r="AA1998" s="2">
        <v>16146</v>
      </c>
      <c r="AB1998" s="2">
        <v>16146</v>
      </c>
    </row>
    <row r="1999" spans="1:28">
      <c r="A1999" s="5" t="str">
        <f t="shared" si="664"/>
        <v>420</v>
      </c>
      <c r="B1999" s="5" t="str">
        <f>VLOOKUP(A1999,Vlookups!O:P,2,FALSE)</f>
        <v>LOCAL</v>
      </c>
      <c r="C1999" s="5" t="str">
        <f t="shared" si="665"/>
        <v>E</v>
      </c>
      <c r="D1999" s="5" t="str">
        <f t="shared" si="666"/>
        <v>31</v>
      </c>
      <c r="E1999" s="5" t="str">
        <f t="shared" si="667"/>
        <v>63--</v>
      </c>
      <c r="F1999" s="5" t="str">
        <f>VLOOKUP(E1999,Vlookups!K:M,3,FALSE)</f>
        <v>Op Exp</v>
      </c>
      <c r="G1999" s="5" t="str">
        <f t="shared" si="668"/>
        <v>6339</v>
      </c>
      <c r="H1999" s="5" t="str">
        <f t="shared" si="669"/>
        <v>TESTING MATERIALS</v>
      </c>
      <c r="I1999" s="5" t="str">
        <f t="shared" si="670"/>
        <v>020</v>
      </c>
      <c r="J1999" s="5" t="str">
        <f>VLOOKUP(I1999,Vlookups!A:D,2,FALSE)</f>
        <v>LANCASTER MIDDLE SCHOOL</v>
      </c>
      <c r="K1999" s="5" t="str">
        <f>VLOOKUP(I1999,Vlookups!A:D,3,FALSE)</f>
        <v>LANCASTER K8</v>
      </c>
      <c r="L1999" s="5" t="str">
        <f t="shared" si="671"/>
        <v>99</v>
      </c>
      <c r="M1999" s="5" t="str">
        <f t="shared" si="672"/>
        <v>850</v>
      </c>
      <c r="N1999" s="5" t="str">
        <f>VLOOKUP(M1999,Vlookups!G:I,2,FALSE)</f>
        <v>DEPUTY SUPT ACADEMICS/STU SERV</v>
      </c>
      <c r="O1999" s="5" t="str">
        <f>VLOOKUP(M1999,Vlookups!G:I,3,FALSE)</f>
        <v>DSASS</v>
      </c>
      <c r="P1999" s="6">
        <f t="shared" si="673"/>
        <v>0</v>
      </c>
      <c r="Q1999" s="6">
        <f t="shared" si="674"/>
        <v>0</v>
      </c>
      <c r="R1999" s="6">
        <f t="shared" si="675"/>
        <v>0</v>
      </c>
      <c r="S1999" s="6">
        <f t="shared" si="676"/>
        <v>15990</v>
      </c>
      <c r="T1999" s="6">
        <f t="shared" si="677"/>
        <v>15990</v>
      </c>
      <c r="U1999" t="s">
        <v>2046</v>
      </c>
      <c r="V1999" t="s">
        <v>454</v>
      </c>
      <c r="W1999" s="2">
        <v>0</v>
      </c>
      <c r="X1999" s="2">
        <v>0</v>
      </c>
      <c r="Y1999" s="2">
        <v>0</v>
      </c>
      <c r="Z1999" s="2">
        <v>0</v>
      </c>
      <c r="AA1999" s="2">
        <v>15990</v>
      </c>
      <c r="AB1999" s="2">
        <v>15990</v>
      </c>
    </row>
    <row r="2000" spans="1:28">
      <c r="A2000" s="5" t="str">
        <f t="shared" si="664"/>
        <v>420</v>
      </c>
      <c r="B2000" s="5" t="str">
        <f>VLOOKUP(A2000,Vlookups!O:P,2,FALSE)</f>
        <v>LOCAL</v>
      </c>
      <c r="C2000" s="5" t="str">
        <f t="shared" si="665"/>
        <v>E</v>
      </c>
      <c r="D2000" s="5" t="str">
        <f t="shared" si="666"/>
        <v>31</v>
      </c>
      <c r="E2000" s="5" t="str">
        <f t="shared" si="667"/>
        <v>63--</v>
      </c>
      <c r="F2000" s="5" t="str">
        <f>VLOOKUP(E2000,Vlookups!K:M,3,FALSE)</f>
        <v>Op Exp</v>
      </c>
      <c r="G2000" s="5" t="str">
        <f t="shared" si="668"/>
        <v>6339</v>
      </c>
      <c r="H2000" s="5" t="str">
        <f t="shared" si="669"/>
        <v>TESTING MATERIALS</v>
      </c>
      <c r="I2000" s="5" t="str">
        <f t="shared" si="670"/>
        <v>021</v>
      </c>
      <c r="J2000" s="5" t="str">
        <f>VLOOKUP(I2000,Vlookups!A:D,2,FALSE)</f>
        <v>WOODHAVEN ELEMENTARY</v>
      </c>
      <c r="K2000" s="5" t="str">
        <f>VLOOKUP(I2000,Vlookups!A:D,3,FALSE)</f>
        <v>WOODHAVEN K8</v>
      </c>
      <c r="L2000" s="5" t="str">
        <f t="shared" si="671"/>
        <v>99</v>
      </c>
      <c r="M2000" s="5" t="str">
        <f t="shared" si="672"/>
        <v>850</v>
      </c>
      <c r="N2000" s="5" t="str">
        <f>VLOOKUP(M2000,Vlookups!G:I,2,FALSE)</f>
        <v>DEPUTY SUPT ACADEMICS/STU SERV</v>
      </c>
      <c r="O2000" s="5" t="str">
        <f>VLOOKUP(M2000,Vlookups!G:I,3,FALSE)</f>
        <v>DSASS</v>
      </c>
      <c r="P2000" s="6">
        <f t="shared" si="673"/>
        <v>0</v>
      </c>
      <c r="Q2000" s="6">
        <f t="shared" si="674"/>
        <v>0</v>
      </c>
      <c r="R2000" s="6">
        <f t="shared" si="675"/>
        <v>0</v>
      </c>
      <c r="S2000" s="6">
        <f t="shared" si="676"/>
        <v>16146</v>
      </c>
      <c r="T2000" s="6">
        <f t="shared" si="677"/>
        <v>16146</v>
      </c>
      <c r="U2000" t="s">
        <v>2047</v>
      </c>
      <c r="V2000" t="s">
        <v>454</v>
      </c>
      <c r="W2000" s="2">
        <v>0</v>
      </c>
      <c r="X2000" s="2">
        <v>0</v>
      </c>
      <c r="Y2000" s="2">
        <v>0</v>
      </c>
      <c r="Z2000" s="2">
        <v>0</v>
      </c>
      <c r="AA2000" s="2">
        <v>16146</v>
      </c>
      <c r="AB2000" s="2">
        <v>16146</v>
      </c>
    </row>
    <row r="2001" spans="1:28">
      <c r="A2001" s="5" t="str">
        <f t="shared" si="664"/>
        <v>420</v>
      </c>
      <c r="B2001" s="5" t="str">
        <f>VLOOKUP(A2001,Vlookups!O:P,2,FALSE)</f>
        <v>LOCAL</v>
      </c>
      <c r="C2001" s="5" t="str">
        <f t="shared" si="665"/>
        <v>E</v>
      </c>
      <c r="D2001" s="5" t="str">
        <f t="shared" si="666"/>
        <v>31</v>
      </c>
      <c r="E2001" s="5" t="str">
        <f t="shared" si="667"/>
        <v>63--</v>
      </c>
      <c r="F2001" s="5" t="str">
        <f>VLOOKUP(E2001,Vlookups!K:M,3,FALSE)</f>
        <v>Op Exp</v>
      </c>
      <c r="G2001" s="5" t="str">
        <f t="shared" si="668"/>
        <v>6339</v>
      </c>
      <c r="H2001" s="5" t="str">
        <f t="shared" si="669"/>
        <v>TESTING MATERIALS</v>
      </c>
      <c r="I2001" s="5" t="str">
        <f t="shared" si="670"/>
        <v>021</v>
      </c>
      <c r="J2001" s="5" t="str">
        <f>VLOOKUP(I2001,Vlookups!A:D,2,FALSE)</f>
        <v>WOODHAVEN ELEMENTARY</v>
      </c>
      <c r="K2001" s="5" t="str">
        <f>VLOOKUP(I2001,Vlookups!A:D,3,FALSE)</f>
        <v>WOODHAVEN K8</v>
      </c>
      <c r="L2001" s="5" t="str">
        <f t="shared" si="671"/>
        <v>99</v>
      </c>
      <c r="M2001" s="5" t="str">
        <f t="shared" si="672"/>
        <v>864</v>
      </c>
      <c r="N2001" s="5" t="str">
        <f>VLOOKUP(M2001,Vlookups!G:I,2,FALSE)</f>
        <v>TESTING &amp; ASSESSMENT</v>
      </c>
      <c r="O2001" s="5" t="str">
        <f>VLOOKUP(M2001,Vlookups!G:I,3,FALSE)</f>
        <v>DSASS</v>
      </c>
      <c r="P2001" s="6">
        <f t="shared" si="673"/>
        <v>268.77999999999997</v>
      </c>
      <c r="Q2001" s="6">
        <f t="shared" si="674"/>
        <v>0</v>
      </c>
      <c r="R2001" s="6">
        <f t="shared" si="675"/>
        <v>268.77999999999997</v>
      </c>
      <c r="S2001" s="6">
        <f t="shared" si="676"/>
        <v>0</v>
      </c>
      <c r="T2001" s="6">
        <f t="shared" si="677"/>
        <v>-268.77999999999997</v>
      </c>
      <c r="U2001" t="s">
        <v>2048</v>
      </c>
      <c r="V2001" t="s">
        <v>454</v>
      </c>
      <c r="W2001" s="2">
        <v>268.77999999999997</v>
      </c>
      <c r="X2001" s="2">
        <v>0</v>
      </c>
      <c r="Y2001" s="2">
        <v>268.77999999999997</v>
      </c>
      <c r="Z2001" s="2">
        <v>0</v>
      </c>
      <c r="AA2001" s="2">
        <v>0</v>
      </c>
      <c r="AB2001" s="3">
        <v>-268.77999999999997</v>
      </c>
    </row>
    <row r="2002" spans="1:28">
      <c r="A2002" s="5" t="str">
        <f t="shared" si="664"/>
        <v>420</v>
      </c>
      <c r="B2002" s="5" t="str">
        <f>VLOOKUP(A2002,Vlookups!O:P,2,FALSE)</f>
        <v>LOCAL</v>
      </c>
      <c r="C2002" s="5" t="str">
        <f t="shared" si="665"/>
        <v>E</v>
      </c>
      <c r="D2002" s="5" t="str">
        <f t="shared" si="666"/>
        <v>31</v>
      </c>
      <c r="E2002" s="5" t="str">
        <f t="shared" si="667"/>
        <v>63--</v>
      </c>
      <c r="F2002" s="5" t="str">
        <f>VLOOKUP(E2002,Vlookups!K:M,3,FALSE)</f>
        <v>Op Exp</v>
      </c>
      <c r="G2002" s="5" t="str">
        <f t="shared" si="668"/>
        <v>6339</v>
      </c>
      <c r="H2002" s="5" t="str">
        <f t="shared" si="669"/>
        <v>TESTING MATERIALS</v>
      </c>
      <c r="I2002" s="5" t="str">
        <f t="shared" si="670"/>
        <v>022</v>
      </c>
      <c r="J2002" s="5" t="str">
        <f>VLOOKUP(I2002,Vlookups!A:D,2,FALSE)</f>
        <v>WOODHAVEN MIDDLE SCHOOL</v>
      </c>
      <c r="K2002" s="5" t="str">
        <f>VLOOKUP(I2002,Vlookups!A:D,3,FALSE)</f>
        <v>WOODHAVEN K8</v>
      </c>
      <c r="L2002" s="5" t="str">
        <f t="shared" si="671"/>
        <v>99</v>
      </c>
      <c r="M2002" s="5" t="str">
        <f t="shared" si="672"/>
        <v>850</v>
      </c>
      <c r="N2002" s="5" t="str">
        <f>VLOOKUP(M2002,Vlookups!G:I,2,FALSE)</f>
        <v>DEPUTY SUPT ACADEMICS/STU SERV</v>
      </c>
      <c r="O2002" s="5" t="str">
        <f>VLOOKUP(M2002,Vlookups!G:I,3,FALSE)</f>
        <v>DSASS</v>
      </c>
      <c r="P2002" s="6">
        <f t="shared" si="673"/>
        <v>0</v>
      </c>
      <c r="Q2002" s="6">
        <f t="shared" si="674"/>
        <v>0</v>
      </c>
      <c r="R2002" s="6">
        <f t="shared" si="675"/>
        <v>0</v>
      </c>
      <c r="S2002" s="6">
        <f t="shared" si="676"/>
        <v>15990</v>
      </c>
      <c r="T2002" s="6">
        <f t="shared" si="677"/>
        <v>15990</v>
      </c>
      <c r="U2002" t="s">
        <v>2049</v>
      </c>
      <c r="V2002" t="s">
        <v>454</v>
      </c>
      <c r="W2002" s="2">
        <v>0</v>
      </c>
      <c r="X2002" s="2">
        <v>0</v>
      </c>
      <c r="Y2002" s="2">
        <v>0</v>
      </c>
      <c r="Z2002" s="2">
        <v>0</v>
      </c>
      <c r="AA2002" s="2">
        <v>15990</v>
      </c>
      <c r="AB2002" s="2">
        <v>15990</v>
      </c>
    </row>
    <row r="2003" spans="1:28">
      <c r="A2003" s="5" t="str">
        <f t="shared" si="664"/>
        <v>420</v>
      </c>
      <c r="B2003" s="5" t="str">
        <f>VLOOKUP(A2003,Vlookups!O:P,2,FALSE)</f>
        <v>LOCAL</v>
      </c>
      <c r="C2003" s="5" t="str">
        <f t="shared" si="665"/>
        <v>E</v>
      </c>
      <c r="D2003" s="5" t="str">
        <f t="shared" si="666"/>
        <v>31</v>
      </c>
      <c r="E2003" s="5" t="str">
        <f t="shared" si="667"/>
        <v>63--</v>
      </c>
      <c r="F2003" s="5" t="str">
        <f>VLOOKUP(E2003,Vlookups!K:M,3,FALSE)</f>
        <v>Op Exp</v>
      </c>
      <c r="G2003" s="5" t="str">
        <f t="shared" si="668"/>
        <v>6339</v>
      </c>
      <c r="H2003" s="5" t="str">
        <f t="shared" si="669"/>
        <v>TESTING MATERIALS</v>
      </c>
      <c r="I2003" s="5" t="str">
        <f t="shared" si="670"/>
        <v>022</v>
      </c>
      <c r="J2003" s="5" t="str">
        <f>VLOOKUP(I2003,Vlookups!A:D,2,FALSE)</f>
        <v>WOODHAVEN MIDDLE SCHOOL</v>
      </c>
      <c r="K2003" s="5" t="str">
        <f>VLOOKUP(I2003,Vlookups!A:D,3,FALSE)</f>
        <v>WOODHAVEN K8</v>
      </c>
      <c r="L2003" s="5" t="str">
        <f t="shared" si="671"/>
        <v>99</v>
      </c>
      <c r="M2003" s="5" t="str">
        <f t="shared" si="672"/>
        <v>864</v>
      </c>
      <c r="N2003" s="5" t="str">
        <f>VLOOKUP(M2003,Vlookups!G:I,2,FALSE)</f>
        <v>TESTING &amp; ASSESSMENT</v>
      </c>
      <c r="O2003" s="5" t="str">
        <f>VLOOKUP(M2003,Vlookups!G:I,3,FALSE)</f>
        <v>DSASS</v>
      </c>
      <c r="P2003" s="6">
        <f t="shared" si="673"/>
        <v>132.38999999999999</v>
      </c>
      <c r="Q2003" s="6">
        <f t="shared" si="674"/>
        <v>0</v>
      </c>
      <c r="R2003" s="6">
        <f t="shared" si="675"/>
        <v>132.38999999999999</v>
      </c>
      <c r="S2003" s="6">
        <f t="shared" si="676"/>
        <v>0</v>
      </c>
      <c r="T2003" s="6">
        <f t="shared" si="677"/>
        <v>-132.38999999999999</v>
      </c>
      <c r="U2003" t="s">
        <v>2050</v>
      </c>
      <c r="V2003" t="s">
        <v>454</v>
      </c>
      <c r="W2003" s="2">
        <v>132.38999999999999</v>
      </c>
      <c r="X2003" s="2">
        <v>0</v>
      </c>
      <c r="Y2003" s="2">
        <v>132.38999999999999</v>
      </c>
      <c r="Z2003" s="2">
        <v>0</v>
      </c>
      <c r="AA2003" s="2">
        <v>0</v>
      </c>
      <c r="AB2003" s="3">
        <v>-132.38999999999999</v>
      </c>
    </row>
    <row r="2004" spans="1:28">
      <c r="A2004" s="5" t="str">
        <f t="shared" si="664"/>
        <v>420</v>
      </c>
      <c r="B2004" s="5" t="str">
        <f>VLOOKUP(A2004,Vlookups!O:P,2,FALSE)</f>
        <v>LOCAL</v>
      </c>
      <c r="C2004" s="5" t="str">
        <f t="shared" si="665"/>
        <v>E</v>
      </c>
      <c r="D2004" s="5" t="str">
        <f t="shared" si="666"/>
        <v>31</v>
      </c>
      <c r="E2004" s="5" t="str">
        <f t="shared" si="667"/>
        <v>63--</v>
      </c>
      <c r="F2004" s="5" t="str">
        <f>VLOOKUP(E2004,Vlookups!K:M,3,FALSE)</f>
        <v>Op Exp</v>
      </c>
      <c r="G2004" s="5" t="str">
        <f t="shared" si="668"/>
        <v>6339</v>
      </c>
      <c r="H2004" s="5" t="str">
        <f t="shared" si="669"/>
        <v>TESTING MATERIALS</v>
      </c>
      <c r="I2004" s="5" t="str">
        <f t="shared" si="670"/>
        <v>023</v>
      </c>
      <c r="J2004" s="5" t="str">
        <f>VLOOKUP(I2004,Vlookups!A:D,2,FALSE)</f>
        <v>SAGINAW ELEMENTARY</v>
      </c>
      <c r="K2004" s="5" t="str">
        <f>VLOOKUP(I2004,Vlookups!A:D,3,FALSE)</f>
        <v>SAGINAW K8</v>
      </c>
      <c r="L2004" s="5" t="str">
        <f t="shared" si="671"/>
        <v>99</v>
      </c>
      <c r="M2004" s="5" t="str">
        <f t="shared" si="672"/>
        <v>850</v>
      </c>
      <c r="N2004" s="5" t="str">
        <f>VLOOKUP(M2004,Vlookups!G:I,2,FALSE)</f>
        <v>DEPUTY SUPT ACADEMICS/STU SERV</v>
      </c>
      <c r="O2004" s="5" t="str">
        <f>VLOOKUP(M2004,Vlookups!G:I,3,FALSE)</f>
        <v>DSASS</v>
      </c>
      <c r="P2004" s="6">
        <f t="shared" si="673"/>
        <v>0</v>
      </c>
      <c r="Q2004" s="6">
        <f t="shared" si="674"/>
        <v>0</v>
      </c>
      <c r="R2004" s="6">
        <f t="shared" si="675"/>
        <v>0</v>
      </c>
      <c r="S2004" s="6">
        <f t="shared" si="676"/>
        <v>16146</v>
      </c>
      <c r="T2004" s="6">
        <f t="shared" si="677"/>
        <v>16146</v>
      </c>
      <c r="U2004" t="s">
        <v>2051</v>
      </c>
      <c r="V2004" t="s">
        <v>454</v>
      </c>
      <c r="W2004" s="2">
        <v>0</v>
      </c>
      <c r="X2004" s="2">
        <v>0</v>
      </c>
      <c r="Y2004" s="2">
        <v>0</v>
      </c>
      <c r="Z2004" s="2">
        <v>0</v>
      </c>
      <c r="AA2004" s="2">
        <v>16146</v>
      </c>
      <c r="AB2004" s="2">
        <v>16146</v>
      </c>
    </row>
    <row r="2005" spans="1:28">
      <c r="A2005" s="5" t="str">
        <f t="shared" si="664"/>
        <v>420</v>
      </c>
      <c r="B2005" s="5" t="str">
        <f>VLOOKUP(A2005,Vlookups!O:P,2,FALSE)</f>
        <v>LOCAL</v>
      </c>
      <c r="C2005" s="5" t="str">
        <f t="shared" si="665"/>
        <v>E</v>
      </c>
      <c r="D2005" s="5" t="str">
        <f t="shared" si="666"/>
        <v>31</v>
      </c>
      <c r="E2005" s="5" t="str">
        <f t="shared" si="667"/>
        <v>63--</v>
      </c>
      <c r="F2005" s="5" t="str">
        <f>VLOOKUP(E2005,Vlookups!K:M,3,FALSE)</f>
        <v>Op Exp</v>
      </c>
      <c r="G2005" s="5" t="str">
        <f t="shared" si="668"/>
        <v>6339</v>
      </c>
      <c r="H2005" s="5" t="str">
        <f t="shared" si="669"/>
        <v>TESTING MATERIALS</v>
      </c>
      <c r="I2005" s="5" t="str">
        <f t="shared" si="670"/>
        <v>024</v>
      </c>
      <c r="J2005" s="5" t="str">
        <f>VLOOKUP(I2005,Vlookups!A:D,2,FALSE)</f>
        <v>SAGINAW MIDDLE SCHOOL</v>
      </c>
      <c r="K2005" s="5" t="str">
        <f>VLOOKUP(I2005,Vlookups!A:D,3,FALSE)</f>
        <v>SAGINAW K8</v>
      </c>
      <c r="L2005" s="5" t="str">
        <f t="shared" si="671"/>
        <v>99</v>
      </c>
      <c r="M2005" s="5" t="str">
        <f t="shared" si="672"/>
        <v>850</v>
      </c>
      <c r="N2005" s="5" t="str">
        <f>VLOOKUP(M2005,Vlookups!G:I,2,FALSE)</f>
        <v>DEPUTY SUPT ACADEMICS/STU SERV</v>
      </c>
      <c r="O2005" s="5" t="str">
        <f>VLOOKUP(M2005,Vlookups!G:I,3,FALSE)</f>
        <v>DSASS</v>
      </c>
      <c r="P2005" s="6">
        <f t="shared" si="673"/>
        <v>0</v>
      </c>
      <c r="Q2005" s="6">
        <f t="shared" si="674"/>
        <v>0</v>
      </c>
      <c r="R2005" s="6">
        <f t="shared" si="675"/>
        <v>0</v>
      </c>
      <c r="S2005" s="6">
        <f t="shared" si="676"/>
        <v>15990</v>
      </c>
      <c r="T2005" s="6">
        <f t="shared" si="677"/>
        <v>15990</v>
      </c>
      <c r="U2005" t="s">
        <v>2052</v>
      </c>
      <c r="V2005" t="s">
        <v>454</v>
      </c>
      <c r="W2005" s="2">
        <v>0</v>
      </c>
      <c r="X2005" s="2">
        <v>0</v>
      </c>
      <c r="Y2005" s="2">
        <v>0</v>
      </c>
      <c r="Z2005" s="2">
        <v>0</v>
      </c>
      <c r="AA2005" s="2">
        <v>15990</v>
      </c>
      <c r="AB2005" s="2">
        <v>15990</v>
      </c>
    </row>
    <row r="2006" spans="1:28">
      <c r="A2006" s="5" t="str">
        <f t="shared" si="664"/>
        <v>420</v>
      </c>
      <c r="B2006" s="5" t="str">
        <f>VLOOKUP(A2006,Vlookups!O:P,2,FALSE)</f>
        <v>LOCAL</v>
      </c>
      <c r="C2006" s="5" t="str">
        <f t="shared" si="665"/>
        <v>E</v>
      </c>
      <c r="D2006" s="5" t="str">
        <f t="shared" si="666"/>
        <v>31</v>
      </c>
      <c r="E2006" s="5" t="str">
        <f t="shared" si="667"/>
        <v>63--</v>
      </c>
      <c r="F2006" s="5" t="str">
        <f>VLOOKUP(E2006,Vlookups!K:M,3,FALSE)</f>
        <v>Op Exp</v>
      </c>
      <c r="G2006" s="5" t="str">
        <f t="shared" si="668"/>
        <v>6339</v>
      </c>
      <c r="H2006" s="5" t="str">
        <f t="shared" si="669"/>
        <v>TESTING MATERIALS</v>
      </c>
      <c r="I2006" s="5" t="str">
        <f t="shared" si="670"/>
        <v>025</v>
      </c>
      <c r="J2006" s="5" t="str">
        <f>VLOOKUP(I2006,Vlookups!A:D,2,FALSE)</f>
        <v>WINDMILL LAKES ELEMENTARY</v>
      </c>
      <c r="K2006" s="5" t="str">
        <f>VLOOKUP(I2006,Vlookups!A:D,3,FALSE)</f>
        <v>WINDMILL LAKES K8</v>
      </c>
      <c r="L2006" s="5" t="str">
        <f t="shared" si="671"/>
        <v>99</v>
      </c>
      <c r="M2006" s="5" t="str">
        <f t="shared" si="672"/>
        <v>850</v>
      </c>
      <c r="N2006" s="5" t="str">
        <f>VLOOKUP(M2006,Vlookups!G:I,2,FALSE)</f>
        <v>DEPUTY SUPT ACADEMICS/STU SERV</v>
      </c>
      <c r="O2006" s="5" t="str">
        <f>VLOOKUP(M2006,Vlookups!G:I,3,FALSE)</f>
        <v>DSASS</v>
      </c>
      <c r="P2006" s="6">
        <f t="shared" si="673"/>
        <v>0</v>
      </c>
      <c r="Q2006" s="6">
        <f t="shared" si="674"/>
        <v>0</v>
      </c>
      <c r="R2006" s="6">
        <f t="shared" si="675"/>
        <v>0</v>
      </c>
      <c r="S2006" s="6">
        <f t="shared" si="676"/>
        <v>16146</v>
      </c>
      <c r="T2006" s="6">
        <f t="shared" si="677"/>
        <v>16146</v>
      </c>
      <c r="U2006" t="s">
        <v>2053</v>
      </c>
      <c r="V2006" t="s">
        <v>454</v>
      </c>
      <c r="W2006" s="2">
        <v>0</v>
      </c>
      <c r="X2006" s="2">
        <v>0</v>
      </c>
      <c r="Y2006" s="2">
        <v>0</v>
      </c>
      <c r="Z2006" s="2">
        <v>0</v>
      </c>
      <c r="AA2006" s="2">
        <v>16146</v>
      </c>
      <c r="AB2006" s="2">
        <v>16146</v>
      </c>
    </row>
    <row r="2007" spans="1:28">
      <c r="A2007" s="5" t="str">
        <f t="shared" si="664"/>
        <v>420</v>
      </c>
      <c r="B2007" s="5" t="str">
        <f>VLOOKUP(A2007,Vlookups!O:P,2,FALSE)</f>
        <v>LOCAL</v>
      </c>
      <c r="C2007" s="5" t="str">
        <f t="shared" si="665"/>
        <v>E</v>
      </c>
      <c r="D2007" s="5" t="str">
        <f t="shared" si="666"/>
        <v>31</v>
      </c>
      <c r="E2007" s="5" t="str">
        <f t="shared" si="667"/>
        <v>63--</v>
      </c>
      <c r="F2007" s="5" t="str">
        <f>VLOOKUP(E2007,Vlookups!K:M,3,FALSE)</f>
        <v>Op Exp</v>
      </c>
      <c r="G2007" s="5" t="str">
        <f t="shared" si="668"/>
        <v>6339</v>
      </c>
      <c r="H2007" s="5" t="str">
        <f t="shared" si="669"/>
        <v>TESTING MATERIALS</v>
      </c>
      <c r="I2007" s="5" t="str">
        <f t="shared" si="670"/>
        <v>026</v>
      </c>
      <c r="J2007" s="5" t="str">
        <f>VLOOKUP(I2007,Vlookups!A:D,2,FALSE)</f>
        <v>WM LAKES MIDDLE SCHOOL</v>
      </c>
      <c r="K2007" s="5" t="str">
        <f>VLOOKUP(I2007,Vlookups!A:D,3,FALSE)</f>
        <v>WINDMILL LAKES K8</v>
      </c>
      <c r="L2007" s="5" t="str">
        <f t="shared" si="671"/>
        <v>99</v>
      </c>
      <c r="M2007" s="5" t="str">
        <f t="shared" si="672"/>
        <v>850</v>
      </c>
      <c r="N2007" s="5" t="str">
        <f>VLOOKUP(M2007,Vlookups!G:I,2,FALSE)</f>
        <v>DEPUTY SUPT ACADEMICS/STU SERV</v>
      </c>
      <c r="O2007" s="5" t="str">
        <f>VLOOKUP(M2007,Vlookups!G:I,3,FALSE)</f>
        <v>DSASS</v>
      </c>
      <c r="P2007" s="6">
        <f t="shared" si="673"/>
        <v>0</v>
      </c>
      <c r="Q2007" s="6">
        <f t="shared" si="674"/>
        <v>0</v>
      </c>
      <c r="R2007" s="6">
        <f t="shared" si="675"/>
        <v>0</v>
      </c>
      <c r="S2007" s="6">
        <f t="shared" si="676"/>
        <v>15990</v>
      </c>
      <c r="T2007" s="6">
        <f t="shared" si="677"/>
        <v>15990</v>
      </c>
      <c r="U2007" t="s">
        <v>2054</v>
      </c>
      <c r="V2007" t="s">
        <v>454</v>
      </c>
      <c r="W2007" s="2">
        <v>0</v>
      </c>
      <c r="X2007" s="2">
        <v>0</v>
      </c>
      <c r="Y2007" s="2">
        <v>0</v>
      </c>
      <c r="Z2007" s="2">
        <v>0</v>
      </c>
      <c r="AA2007" s="2">
        <v>15990</v>
      </c>
      <c r="AB2007" s="2">
        <v>15990</v>
      </c>
    </row>
    <row r="2008" spans="1:28">
      <c r="A2008" s="5" t="str">
        <f t="shared" si="664"/>
        <v>420</v>
      </c>
      <c r="B2008" s="5" t="str">
        <f>VLOOKUP(A2008,Vlookups!O:P,2,FALSE)</f>
        <v>LOCAL</v>
      </c>
      <c r="C2008" s="5" t="str">
        <f t="shared" si="665"/>
        <v>E</v>
      </c>
      <c r="D2008" s="5" t="str">
        <f t="shared" si="666"/>
        <v>31</v>
      </c>
      <c r="E2008" s="5" t="str">
        <f t="shared" si="667"/>
        <v>63--</v>
      </c>
      <c r="F2008" s="5" t="str">
        <f>VLOOKUP(E2008,Vlookups!K:M,3,FALSE)</f>
        <v>Op Exp</v>
      </c>
      <c r="G2008" s="5" t="str">
        <f t="shared" si="668"/>
        <v>6339</v>
      </c>
      <c r="H2008" s="5" t="str">
        <f t="shared" si="669"/>
        <v>TESTING MATERIALS</v>
      </c>
      <c r="I2008" s="5" t="str">
        <f t="shared" si="670"/>
        <v>027</v>
      </c>
      <c r="J2008" s="5" t="str">
        <f>VLOOKUP(I2008,Vlookups!A:D,2,FALSE)</f>
        <v>HOUSTON OREM ELEMENTARY</v>
      </c>
      <c r="K2008" s="5" t="str">
        <f>VLOOKUP(I2008,Vlookups!A:D,3,FALSE)</f>
        <v>OREM K8</v>
      </c>
      <c r="L2008" s="5" t="str">
        <f t="shared" si="671"/>
        <v>99</v>
      </c>
      <c r="M2008" s="5" t="str">
        <f t="shared" si="672"/>
        <v>850</v>
      </c>
      <c r="N2008" s="5" t="str">
        <f>VLOOKUP(M2008,Vlookups!G:I,2,FALSE)</f>
        <v>DEPUTY SUPT ACADEMICS/STU SERV</v>
      </c>
      <c r="O2008" s="5" t="str">
        <f>VLOOKUP(M2008,Vlookups!G:I,3,FALSE)</f>
        <v>DSASS</v>
      </c>
      <c r="P2008" s="6">
        <f t="shared" si="673"/>
        <v>0</v>
      </c>
      <c r="Q2008" s="6">
        <f t="shared" si="674"/>
        <v>0</v>
      </c>
      <c r="R2008" s="6">
        <f t="shared" si="675"/>
        <v>0</v>
      </c>
      <c r="S2008" s="6">
        <f t="shared" si="676"/>
        <v>16146</v>
      </c>
      <c r="T2008" s="6">
        <f t="shared" si="677"/>
        <v>16146</v>
      </c>
      <c r="U2008" t="s">
        <v>2055</v>
      </c>
      <c r="V2008" t="s">
        <v>454</v>
      </c>
      <c r="W2008" s="2">
        <v>0</v>
      </c>
      <c r="X2008" s="2">
        <v>0</v>
      </c>
      <c r="Y2008" s="2">
        <v>0</v>
      </c>
      <c r="Z2008" s="2">
        <v>0</v>
      </c>
      <c r="AA2008" s="2">
        <v>16146</v>
      </c>
      <c r="AB2008" s="2">
        <v>16146</v>
      </c>
    </row>
    <row r="2009" spans="1:28">
      <c r="A2009" s="5" t="str">
        <f t="shared" si="664"/>
        <v>420</v>
      </c>
      <c r="B2009" s="5" t="str">
        <f>VLOOKUP(A2009,Vlookups!O:P,2,FALSE)</f>
        <v>LOCAL</v>
      </c>
      <c r="C2009" s="5" t="str">
        <f t="shared" si="665"/>
        <v>E</v>
      </c>
      <c r="D2009" s="5" t="str">
        <f t="shared" si="666"/>
        <v>31</v>
      </c>
      <c r="E2009" s="5" t="str">
        <f t="shared" si="667"/>
        <v>63--</v>
      </c>
      <c r="F2009" s="5" t="str">
        <f>VLOOKUP(E2009,Vlookups!K:M,3,FALSE)</f>
        <v>Op Exp</v>
      </c>
      <c r="G2009" s="5" t="str">
        <f t="shared" si="668"/>
        <v>6339</v>
      </c>
      <c r="H2009" s="5" t="str">
        <f t="shared" si="669"/>
        <v>TESTING MATERIALS</v>
      </c>
      <c r="I2009" s="5" t="str">
        <f t="shared" si="670"/>
        <v>028</v>
      </c>
      <c r="J2009" s="5" t="str">
        <f>VLOOKUP(I2009,Vlookups!A:D,2,FALSE)</f>
        <v>HOUSTON OREM MIDDLE SCHOOL</v>
      </c>
      <c r="K2009" s="5" t="str">
        <f>VLOOKUP(I2009,Vlookups!A:D,3,FALSE)</f>
        <v>OREM K8</v>
      </c>
      <c r="L2009" s="5" t="str">
        <f t="shared" si="671"/>
        <v>99</v>
      </c>
      <c r="M2009" s="5" t="str">
        <f t="shared" si="672"/>
        <v>850</v>
      </c>
      <c r="N2009" s="5" t="str">
        <f>VLOOKUP(M2009,Vlookups!G:I,2,FALSE)</f>
        <v>DEPUTY SUPT ACADEMICS/STU SERV</v>
      </c>
      <c r="O2009" s="5" t="str">
        <f>VLOOKUP(M2009,Vlookups!G:I,3,FALSE)</f>
        <v>DSASS</v>
      </c>
      <c r="P2009" s="6">
        <f t="shared" si="673"/>
        <v>0</v>
      </c>
      <c r="Q2009" s="6">
        <f t="shared" si="674"/>
        <v>0</v>
      </c>
      <c r="R2009" s="6">
        <f t="shared" si="675"/>
        <v>0</v>
      </c>
      <c r="S2009" s="6">
        <f t="shared" si="676"/>
        <v>15990</v>
      </c>
      <c r="T2009" s="6">
        <f t="shared" si="677"/>
        <v>15990</v>
      </c>
      <c r="U2009" t="s">
        <v>2056</v>
      </c>
      <c r="V2009" t="s">
        <v>454</v>
      </c>
      <c r="W2009" s="2">
        <v>0</v>
      </c>
      <c r="X2009" s="2">
        <v>0</v>
      </c>
      <c r="Y2009" s="2">
        <v>0</v>
      </c>
      <c r="Z2009" s="2">
        <v>0</v>
      </c>
      <c r="AA2009" s="2">
        <v>15990</v>
      </c>
      <c r="AB2009" s="2">
        <v>15990</v>
      </c>
    </row>
    <row r="2010" spans="1:28">
      <c r="A2010" s="5" t="str">
        <f t="shared" si="664"/>
        <v>420</v>
      </c>
      <c r="B2010" s="5" t="str">
        <f>VLOOKUP(A2010,Vlookups!O:P,2,FALSE)</f>
        <v>LOCAL</v>
      </c>
      <c r="C2010" s="5" t="str">
        <f t="shared" si="665"/>
        <v>E</v>
      </c>
      <c r="D2010" s="5" t="str">
        <f t="shared" si="666"/>
        <v>31</v>
      </c>
      <c r="E2010" s="5" t="str">
        <f t="shared" si="667"/>
        <v>63--</v>
      </c>
      <c r="F2010" s="5" t="str">
        <f>VLOOKUP(E2010,Vlookups!K:M,3,FALSE)</f>
        <v>Op Exp</v>
      </c>
      <c r="G2010" s="5" t="str">
        <f t="shared" si="668"/>
        <v>6339</v>
      </c>
      <c r="H2010" s="5" t="str">
        <f t="shared" si="669"/>
        <v>TESTING MATERIALS</v>
      </c>
      <c r="I2010" s="5" t="str">
        <f t="shared" si="670"/>
        <v>030</v>
      </c>
      <c r="J2010" s="5" t="str">
        <f>VLOOKUP(I2010,Vlookups!A:D,2,FALSE)</f>
        <v>COLLEGE STATION ELEMENTARY</v>
      </c>
      <c r="K2010" s="5" t="str">
        <f>VLOOKUP(I2010,Vlookups!A:D,3,FALSE)</f>
        <v>COLLEGE STATION K8</v>
      </c>
      <c r="L2010" s="5" t="str">
        <f t="shared" si="671"/>
        <v>99</v>
      </c>
      <c r="M2010" s="5" t="str">
        <f t="shared" si="672"/>
        <v>850</v>
      </c>
      <c r="N2010" s="5" t="str">
        <f>VLOOKUP(M2010,Vlookups!G:I,2,FALSE)</f>
        <v>DEPUTY SUPT ACADEMICS/STU SERV</v>
      </c>
      <c r="O2010" s="5" t="str">
        <f>VLOOKUP(M2010,Vlookups!G:I,3,FALSE)</f>
        <v>DSASS</v>
      </c>
      <c r="P2010" s="6">
        <f t="shared" si="673"/>
        <v>0</v>
      </c>
      <c r="Q2010" s="6">
        <f t="shared" si="674"/>
        <v>0</v>
      </c>
      <c r="R2010" s="6">
        <f t="shared" si="675"/>
        <v>0</v>
      </c>
      <c r="S2010" s="6">
        <f t="shared" si="676"/>
        <v>16146</v>
      </c>
      <c r="T2010" s="6">
        <f t="shared" si="677"/>
        <v>16146</v>
      </c>
      <c r="U2010" t="s">
        <v>2057</v>
      </c>
      <c r="V2010" t="s">
        <v>454</v>
      </c>
      <c r="W2010" s="2">
        <v>0</v>
      </c>
      <c r="X2010" s="2">
        <v>0</v>
      </c>
      <c r="Y2010" s="2">
        <v>0</v>
      </c>
      <c r="Z2010" s="2">
        <v>0</v>
      </c>
      <c r="AA2010" s="2">
        <v>16146</v>
      </c>
      <c r="AB2010" s="2">
        <v>16146</v>
      </c>
    </row>
    <row r="2011" spans="1:28">
      <c r="A2011" s="5" t="str">
        <f t="shared" si="664"/>
        <v>420</v>
      </c>
      <c r="B2011" s="5" t="str">
        <f>VLOOKUP(A2011,Vlookups!O:P,2,FALSE)</f>
        <v>LOCAL</v>
      </c>
      <c r="C2011" s="5" t="str">
        <f t="shared" si="665"/>
        <v>E</v>
      </c>
      <c r="D2011" s="5" t="str">
        <f t="shared" si="666"/>
        <v>31</v>
      </c>
      <c r="E2011" s="5" t="str">
        <f t="shared" si="667"/>
        <v>63--</v>
      </c>
      <c r="F2011" s="5" t="str">
        <f>VLOOKUP(E2011,Vlookups!K:M,3,FALSE)</f>
        <v>Op Exp</v>
      </c>
      <c r="G2011" s="5" t="str">
        <f t="shared" si="668"/>
        <v>6339</v>
      </c>
      <c r="H2011" s="5" t="str">
        <f t="shared" si="669"/>
        <v>TESTING MATERIALS</v>
      </c>
      <c r="I2011" s="5" t="str">
        <f t="shared" si="670"/>
        <v>031</v>
      </c>
      <c r="J2011" s="5" t="str">
        <f>VLOOKUP(I2011,Vlookups!A:D,2,FALSE)</f>
        <v>COLLEGE STATION MIDDLE SCHOOL</v>
      </c>
      <c r="K2011" s="5" t="str">
        <f>VLOOKUP(I2011,Vlookups!A:D,3,FALSE)</f>
        <v>COLLEGE STATION K8</v>
      </c>
      <c r="L2011" s="5" t="str">
        <f t="shared" si="671"/>
        <v>99</v>
      </c>
      <c r="M2011" s="5" t="str">
        <f t="shared" si="672"/>
        <v>850</v>
      </c>
      <c r="N2011" s="5" t="str">
        <f>VLOOKUP(M2011,Vlookups!G:I,2,FALSE)</f>
        <v>DEPUTY SUPT ACADEMICS/STU SERV</v>
      </c>
      <c r="O2011" s="5" t="str">
        <f>VLOOKUP(M2011,Vlookups!G:I,3,FALSE)</f>
        <v>DSASS</v>
      </c>
      <c r="P2011" s="6">
        <f t="shared" si="673"/>
        <v>0</v>
      </c>
      <c r="Q2011" s="6">
        <f t="shared" si="674"/>
        <v>0</v>
      </c>
      <c r="R2011" s="6">
        <f t="shared" si="675"/>
        <v>0</v>
      </c>
      <c r="S2011" s="6">
        <f t="shared" si="676"/>
        <v>15990</v>
      </c>
      <c r="T2011" s="6">
        <f t="shared" si="677"/>
        <v>15990</v>
      </c>
      <c r="U2011" t="s">
        <v>2058</v>
      </c>
      <c r="V2011" t="s">
        <v>454</v>
      </c>
      <c r="W2011" s="2">
        <v>0</v>
      </c>
      <c r="X2011" s="2">
        <v>0</v>
      </c>
      <c r="Y2011" s="2">
        <v>0</v>
      </c>
      <c r="Z2011" s="2">
        <v>0</v>
      </c>
      <c r="AA2011" s="2">
        <v>15990</v>
      </c>
      <c r="AB2011" s="2">
        <v>15990</v>
      </c>
    </row>
    <row r="2012" spans="1:28">
      <c r="A2012" s="5" t="str">
        <f t="shared" si="664"/>
        <v>420</v>
      </c>
      <c r="B2012" s="5" t="str">
        <f>VLOOKUP(A2012,Vlookups!O:P,2,FALSE)</f>
        <v>LOCAL</v>
      </c>
      <c r="C2012" s="5" t="str">
        <f t="shared" si="665"/>
        <v>E</v>
      </c>
      <c r="D2012" s="5" t="str">
        <f t="shared" si="666"/>
        <v>31</v>
      </c>
      <c r="E2012" s="5" t="str">
        <f t="shared" si="667"/>
        <v>63--</v>
      </c>
      <c r="F2012" s="5" t="str">
        <f>VLOOKUP(E2012,Vlookups!K:M,3,FALSE)</f>
        <v>Op Exp</v>
      </c>
      <c r="G2012" s="5" t="str">
        <f t="shared" si="668"/>
        <v>6339</v>
      </c>
      <c r="H2012" s="5" t="str">
        <f t="shared" si="669"/>
        <v>TESTING MATERIALS</v>
      </c>
      <c r="I2012" s="5" t="str">
        <f t="shared" si="670"/>
        <v>032</v>
      </c>
      <c r="J2012" s="5" t="str">
        <f>VLOOKUP(I2012,Vlookups!A:D,2,FALSE)</f>
        <v>LANCASTER HS</v>
      </c>
      <c r="K2012" s="5" t="str">
        <f>VLOOKUP(I2012,Vlookups!A:D,3,FALSE)</f>
        <v>LANCASTER HS</v>
      </c>
      <c r="L2012" s="5" t="str">
        <f t="shared" si="671"/>
        <v>99</v>
      </c>
      <c r="M2012" s="5" t="str">
        <f t="shared" si="672"/>
        <v>850</v>
      </c>
      <c r="N2012" s="5" t="str">
        <f>VLOOKUP(M2012,Vlookups!G:I,2,FALSE)</f>
        <v>DEPUTY SUPT ACADEMICS/STU SERV</v>
      </c>
      <c r="O2012" s="5" t="str">
        <f>VLOOKUP(M2012,Vlookups!G:I,3,FALSE)</f>
        <v>DSASS</v>
      </c>
      <c r="P2012" s="6">
        <f t="shared" si="673"/>
        <v>0</v>
      </c>
      <c r="Q2012" s="6">
        <f t="shared" si="674"/>
        <v>0</v>
      </c>
      <c r="R2012" s="6">
        <f t="shared" si="675"/>
        <v>0</v>
      </c>
      <c r="S2012" s="6">
        <f t="shared" si="676"/>
        <v>12057.5</v>
      </c>
      <c r="T2012" s="6">
        <f t="shared" si="677"/>
        <v>12057.5</v>
      </c>
      <c r="U2012" t="s">
        <v>2059</v>
      </c>
      <c r="V2012" t="s">
        <v>454</v>
      </c>
      <c r="W2012" s="2">
        <v>0</v>
      </c>
      <c r="X2012" s="2">
        <v>0</v>
      </c>
      <c r="Y2012" s="2">
        <v>0</v>
      </c>
      <c r="Z2012" s="2">
        <v>0</v>
      </c>
      <c r="AA2012" s="2">
        <v>12057.5</v>
      </c>
      <c r="AB2012" s="2">
        <v>12057.5</v>
      </c>
    </row>
    <row r="2013" spans="1:28">
      <c r="A2013" s="5" t="str">
        <f t="shared" si="664"/>
        <v>420</v>
      </c>
      <c r="B2013" s="5" t="str">
        <f>VLOOKUP(A2013,Vlookups!O:P,2,FALSE)</f>
        <v>LOCAL</v>
      </c>
      <c r="C2013" s="5" t="str">
        <f t="shared" si="665"/>
        <v>E</v>
      </c>
      <c r="D2013" s="5" t="str">
        <f t="shared" si="666"/>
        <v>31</v>
      </c>
      <c r="E2013" s="5" t="str">
        <f t="shared" si="667"/>
        <v>63--</v>
      </c>
      <c r="F2013" s="5" t="str">
        <f>VLOOKUP(E2013,Vlookups!K:M,3,FALSE)</f>
        <v>Op Exp</v>
      </c>
      <c r="G2013" s="5" t="str">
        <f t="shared" si="668"/>
        <v>6339</v>
      </c>
      <c r="H2013" s="5" t="str">
        <f t="shared" si="669"/>
        <v>TESTING MATERIALS</v>
      </c>
      <c r="I2013" s="5" t="str">
        <f t="shared" si="670"/>
        <v>032</v>
      </c>
      <c r="J2013" s="5" t="str">
        <f>VLOOKUP(I2013,Vlookups!A:D,2,FALSE)</f>
        <v>LANCASTER HS</v>
      </c>
      <c r="K2013" s="5" t="str">
        <f>VLOOKUP(I2013,Vlookups!A:D,3,FALSE)</f>
        <v>LANCASTER HS</v>
      </c>
      <c r="L2013" s="5" t="str">
        <f t="shared" si="671"/>
        <v>99</v>
      </c>
      <c r="M2013" s="5" t="str">
        <f t="shared" si="672"/>
        <v>864</v>
      </c>
      <c r="N2013" s="5" t="str">
        <f>VLOOKUP(M2013,Vlookups!G:I,2,FALSE)</f>
        <v>TESTING &amp; ASSESSMENT</v>
      </c>
      <c r="O2013" s="5" t="str">
        <f>VLOOKUP(M2013,Vlookups!G:I,3,FALSE)</f>
        <v>DSASS</v>
      </c>
      <c r="P2013" s="6">
        <f t="shared" si="673"/>
        <v>13245.5</v>
      </c>
      <c r="Q2013" s="6">
        <f t="shared" si="674"/>
        <v>372</v>
      </c>
      <c r="R2013" s="6">
        <f t="shared" si="675"/>
        <v>11936.48</v>
      </c>
      <c r="S2013" s="6">
        <f t="shared" si="676"/>
        <v>0</v>
      </c>
      <c r="T2013" s="6">
        <f t="shared" si="677"/>
        <v>-13245.5</v>
      </c>
      <c r="U2013" t="s">
        <v>2060</v>
      </c>
      <c r="V2013" t="s">
        <v>454</v>
      </c>
      <c r="W2013" s="2">
        <v>13245.5</v>
      </c>
      <c r="X2013" s="2">
        <v>372</v>
      </c>
      <c r="Y2013" s="2">
        <v>11936.48</v>
      </c>
      <c r="Z2013" s="2">
        <v>937.02</v>
      </c>
      <c r="AA2013" s="2">
        <v>0</v>
      </c>
      <c r="AB2013" s="3">
        <v>-13245.5</v>
      </c>
    </row>
    <row r="2014" spans="1:28">
      <c r="A2014" s="5" t="str">
        <f t="shared" si="664"/>
        <v>420</v>
      </c>
      <c r="B2014" s="5" t="str">
        <f>VLOOKUP(A2014,Vlookups!O:P,2,FALSE)</f>
        <v>LOCAL</v>
      </c>
      <c r="C2014" s="5" t="str">
        <f t="shared" si="665"/>
        <v>E</v>
      </c>
      <c r="D2014" s="5" t="str">
        <f t="shared" si="666"/>
        <v>31</v>
      </c>
      <c r="E2014" s="5" t="str">
        <f t="shared" si="667"/>
        <v>63--</v>
      </c>
      <c r="F2014" s="5" t="str">
        <f>VLOOKUP(E2014,Vlookups!K:M,3,FALSE)</f>
        <v>Op Exp</v>
      </c>
      <c r="G2014" s="5" t="str">
        <f t="shared" si="668"/>
        <v>6339</v>
      </c>
      <c r="H2014" s="5" t="str">
        <f t="shared" si="669"/>
        <v>TESTING MATERIALS</v>
      </c>
      <c r="I2014" s="5" t="str">
        <f t="shared" si="670"/>
        <v>033</v>
      </c>
      <c r="J2014" s="5" t="str">
        <f>VLOOKUP(I2014,Vlookups!A:D,2,FALSE)</f>
        <v>WINDMILL LAKES HS</v>
      </c>
      <c r="K2014" s="5" t="str">
        <f>VLOOKUP(I2014,Vlookups!A:D,3,FALSE)</f>
        <v>WINDMILL LAKES HS</v>
      </c>
      <c r="L2014" s="5" t="str">
        <f t="shared" si="671"/>
        <v>99</v>
      </c>
      <c r="M2014" s="5" t="str">
        <f t="shared" si="672"/>
        <v>850</v>
      </c>
      <c r="N2014" s="5" t="str">
        <f>VLOOKUP(M2014,Vlookups!G:I,2,FALSE)</f>
        <v>DEPUTY SUPT ACADEMICS/STU SERV</v>
      </c>
      <c r="O2014" s="5" t="str">
        <f>VLOOKUP(M2014,Vlookups!G:I,3,FALSE)</f>
        <v>DSASS</v>
      </c>
      <c r="P2014" s="6">
        <f t="shared" si="673"/>
        <v>1000</v>
      </c>
      <c r="Q2014" s="6">
        <f t="shared" si="674"/>
        <v>0</v>
      </c>
      <c r="R2014" s="6">
        <f t="shared" si="675"/>
        <v>37</v>
      </c>
      <c r="S2014" s="6">
        <f t="shared" si="676"/>
        <v>21640</v>
      </c>
      <c r="T2014" s="6">
        <f t="shared" si="677"/>
        <v>20640</v>
      </c>
      <c r="U2014" t="s">
        <v>2061</v>
      </c>
      <c r="V2014" t="s">
        <v>454</v>
      </c>
      <c r="W2014" s="2">
        <v>1000</v>
      </c>
      <c r="X2014" s="2">
        <v>0</v>
      </c>
      <c r="Y2014" s="2">
        <v>37</v>
      </c>
      <c r="Z2014" s="2">
        <v>963</v>
      </c>
      <c r="AA2014" s="2">
        <v>21640</v>
      </c>
      <c r="AB2014" s="2">
        <v>20640</v>
      </c>
    </row>
    <row r="2015" spans="1:28">
      <c r="A2015" s="5" t="str">
        <f t="shared" si="664"/>
        <v>420</v>
      </c>
      <c r="B2015" s="5" t="str">
        <f>VLOOKUP(A2015,Vlookups!O:P,2,FALSE)</f>
        <v>LOCAL</v>
      </c>
      <c r="C2015" s="5" t="str">
        <f t="shared" si="665"/>
        <v>E</v>
      </c>
      <c r="D2015" s="5" t="str">
        <f t="shared" si="666"/>
        <v>31</v>
      </c>
      <c r="E2015" s="5" t="str">
        <f t="shared" si="667"/>
        <v>63--</v>
      </c>
      <c r="F2015" s="5" t="str">
        <f>VLOOKUP(E2015,Vlookups!K:M,3,FALSE)</f>
        <v>Op Exp</v>
      </c>
      <c r="G2015" s="5" t="str">
        <f t="shared" si="668"/>
        <v>6339</v>
      </c>
      <c r="H2015" s="5" t="str">
        <f t="shared" si="669"/>
        <v>TESTING MATERIALS</v>
      </c>
      <c r="I2015" s="5" t="str">
        <f t="shared" si="670"/>
        <v>033</v>
      </c>
      <c r="J2015" s="5" t="str">
        <f>VLOOKUP(I2015,Vlookups!A:D,2,FALSE)</f>
        <v>WINDMILL LAKES HS</v>
      </c>
      <c r="K2015" s="5" t="str">
        <f>VLOOKUP(I2015,Vlookups!A:D,3,FALSE)</f>
        <v>WINDMILL LAKES HS</v>
      </c>
      <c r="L2015" s="5" t="str">
        <f t="shared" si="671"/>
        <v>99</v>
      </c>
      <c r="M2015" s="5" t="str">
        <f t="shared" si="672"/>
        <v>864</v>
      </c>
      <c r="N2015" s="5" t="str">
        <f>VLOOKUP(M2015,Vlookups!G:I,2,FALSE)</f>
        <v>TESTING &amp; ASSESSMENT</v>
      </c>
      <c r="O2015" s="5" t="str">
        <f>VLOOKUP(M2015,Vlookups!G:I,3,FALSE)</f>
        <v>DSASS</v>
      </c>
      <c r="P2015" s="6">
        <f t="shared" si="673"/>
        <v>7047.85</v>
      </c>
      <c r="Q2015" s="6">
        <f t="shared" si="674"/>
        <v>4260</v>
      </c>
      <c r="R2015" s="6">
        <f t="shared" si="675"/>
        <v>2700</v>
      </c>
      <c r="S2015" s="6">
        <f t="shared" si="676"/>
        <v>0</v>
      </c>
      <c r="T2015" s="6">
        <f t="shared" si="677"/>
        <v>-7047.85</v>
      </c>
      <c r="U2015" t="s">
        <v>2062</v>
      </c>
      <c r="V2015" t="s">
        <v>454</v>
      </c>
      <c r="W2015" s="2">
        <v>7047.85</v>
      </c>
      <c r="X2015" s="2">
        <v>4260</v>
      </c>
      <c r="Y2015" s="2">
        <v>2700</v>
      </c>
      <c r="Z2015" s="2">
        <v>87.85</v>
      </c>
      <c r="AA2015" s="2">
        <v>0</v>
      </c>
      <c r="AB2015" s="3">
        <v>-7047.85</v>
      </c>
    </row>
    <row r="2016" spans="1:28">
      <c r="A2016" s="5" t="str">
        <f t="shared" si="664"/>
        <v>420</v>
      </c>
      <c r="B2016" s="5" t="str">
        <f>VLOOKUP(A2016,Vlookups!O:P,2,FALSE)</f>
        <v>LOCAL</v>
      </c>
      <c r="C2016" s="5" t="str">
        <f t="shared" si="665"/>
        <v>E</v>
      </c>
      <c r="D2016" s="5" t="str">
        <f t="shared" si="666"/>
        <v>31</v>
      </c>
      <c r="E2016" s="5" t="str">
        <f t="shared" si="667"/>
        <v>63--</v>
      </c>
      <c r="F2016" s="5" t="str">
        <f>VLOOKUP(E2016,Vlookups!K:M,3,FALSE)</f>
        <v>Op Exp</v>
      </c>
      <c r="G2016" s="5" t="str">
        <f t="shared" si="668"/>
        <v>6339</v>
      </c>
      <c r="H2016" s="5" t="str">
        <f t="shared" si="669"/>
        <v>TESTING MATERIALS</v>
      </c>
      <c r="I2016" s="5" t="str">
        <f t="shared" si="670"/>
        <v>034</v>
      </c>
      <c r="J2016" s="5" t="str">
        <f>VLOOKUP(I2016,Vlookups!A:D,2,FALSE)</f>
        <v>AGGIELAND HIGH SCHOOL</v>
      </c>
      <c r="K2016" s="5" t="str">
        <f>VLOOKUP(I2016,Vlookups!A:D,3,FALSE)</f>
        <v>AGGIELAND HS</v>
      </c>
      <c r="L2016" s="5" t="str">
        <f t="shared" si="671"/>
        <v>99</v>
      </c>
      <c r="M2016" s="5" t="str">
        <f t="shared" si="672"/>
        <v>850</v>
      </c>
      <c r="N2016" s="5" t="str">
        <f>VLOOKUP(M2016,Vlookups!G:I,2,FALSE)</f>
        <v>DEPUTY SUPT ACADEMICS/STU SERV</v>
      </c>
      <c r="O2016" s="5" t="str">
        <f>VLOOKUP(M2016,Vlookups!G:I,3,FALSE)</f>
        <v>DSASS</v>
      </c>
      <c r="P2016" s="6">
        <f t="shared" si="673"/>
        <v>0</v>
      </c>
      <c r="Q2016" s="6">
        <f t="shared" si="674"/>
        <v>0</v>
      </c>
      <c r="R2016" s="6">
        <f t="shared" si="675"/>
        <v>0</v>
      </c>
      <c r="S2016" s="6">
        <f t="shared" si="676"/>
        <v>9177.5</v>
      </c>
      <c r="T2016" s="6">
        <f t="shared" si="677"/>
        <v>9177.5</v>
      </c>
      <c r="U2016" t="s">
        <v>2063</v>
      </c>
      <c r="V2016" t="s">
        <v>454</v>
      </c>
      <c r="W2016" s="2">
        <v>0</v>
      </c>
      <c r="X2016" s="2">
        <v>0</v>
      </c>
      <c r="Y2016" s="2">
        <v>0</v>
      </c>
      <c r="Z2016" s="2">
        <v>0</v>
      </c>
      <c r="AA2016" s="2">
        <v>9177.5</v>
      </c>
      <c r="AB2016" s="2">
        <v>9177.5</v>
      </c>
    </row>
    <row r="2017" spans="1:28">
      <c r="A2017" s="5" t="str">
        <f t="shared" si="664"/>
        <v>420</v>
      </c>
      <c r="B2017" s="5" t="str">
        <f>VLOOKUP(A2017,Vlookups!O:P,2,FALSE)</f>
        <v>LOCAL</v>
      </c>
      <c r="C2017" s="5" t="str">
        <f t="shared" si="665"/>
        <v>E</v>
      </c>
      <c r="D2017" s="5" t="str">
        <f t="shared" si="666"/>
        <v>31</v>
      </c>
      <c r="E2017" s="5" t="str">
        <f t="shared" si="667"/>
        <v>63--</v>
      </c>
      <c r="F2017" s="5" t="str">
        <f>VLOOKUP(E2017,Vlookups!K:M,3,FALSE)</f>
        <v>Op Exp</v>
      </c>
      <c r="G2017" s="5" t="str">
        <f t="shared" si="668"/>
        <v>6339</v>
      </c>
      <c r="H2017" s="5" t="str">
        <f t="shared" si="669"/>
        <v>TESTING MATERIALS</v>
      </c>
      <c r="I2017" s="5" t="str">
        <f t="shared" si="670"/>
        <v>034</v>
      </c>
      <c r="J2017" s="5" t="str">
        <f>VLOOKUP(I2017,Vlookups!A:D,2,FALSE)</f>
        <v>AGGIELAND HIGH SCHOOL</v>
      </c>
      <c r="K2017" s="5" t="str">
        <f>VLOOKUP(I2017,Vlookups!A:D,3,FALSE)</f>
        <v>AGGIELAND HS</v>
      </c>
      <c r="L2017" s="5" t="str">
        <f t="shared" si="671"/>
        <v>99</v>
      </c>
      <c r="M2017" s="5" t="str">
        <f t="shared" si="672"/>
        <v>864</v>
      </c>
      <c r="N2017" s="5" t="str">
        <f>VLOOKUP(M2017,Vlookups!G:I,2,FALSE)</f>
        <v>TESTING &amp; ASSESSMENT</v>
      </c>
      <c r="O2017" s="5" t="str">
        <f>VLOOKUP(M2017,Vlookups!G:I,3,FALSE)</f>
        <v>DSASS</v>
      </c>
      <c r="P2017" s="6">
        <f t="shared" si="673"/>
        <v>2356</v>
      </c>
      <c r="Q2017" s="6">
        <f t="shared" si="674"/>
        <v>288</v>
      </c>
      <c r="R2017" s="6">
        <f t="shared" si="675"/>
        <v>537</v>
      </c>
      <c r="S2017" s="6">
        <f t="shared" si="676"/>
        <v>0</v>
      </c>
      <c r="T2017" s="6">
        <f t="shared" si="677"/>
        <v>-2356</v>
      </c>
      <c r="U2017" t="s">
        <v>2064</v>
      </c>
      <c r="V2017" t="s">
        <v>454</v>
      </c>
      <c r="W2017" s="2">
        <v>2356</v>
      </c>
      <c r="X2017" s="2">
        <v>288</v>
      </c>
      <c r="Y2017" s="2">
        <v>537</v>
      </c>
      <c r="Z2017" s="2">
        <v>1531</v>
      </c>
      <c r="AA2017" s="2">
        <v>0</v>
      </c>
      <c r="AB2017" s="3">
        <v>-2356</v>
      </c>
    </row>
    <row r="2018" spans="1:28">
      <c r="A2018" s="5" t="str">
        <f t="shared" si="664"/>
        <v>420</v>
      </c>
      <c r="B2018" s="5" t="str">
        <f>VLOOKUP(A2018,Vlookups!O:P,2,FALSE)</f>
        <v>LOCAL</v>
      </c>
      <c r="C2018" s="5" t="str">
        <f t="shared" si="665"/>
        <v>E</v>
      </c>
      <c r="D2018" s="5" t="str">
        <f t="shared" si="666"/>
        <v>31</v>
      </c>
      <c r="E2018" s="5" t="str">
        <f t="shared" si="667"/>
        <v>63--</v>
      </c>
      <c r="F2018" s="5" t="str">
        <f>VLOOKUP(E2018,Vlookups!K:M,3,FALSE)</f>
        <v>Op Exp</v>
      </c>
      <c r="G2018" s="5" t="str">
        <f t="shared" si="668"/>
        <v>6339</v>
      </c>
      <c r="H2018" s="5" t="str">
        <f t="shared" si="669"/>
        <v>TESTING MATERIALS</v>
      </c>
      <c r="I2018" s="5" t="str">
        <f t="shared" si="670"/>
        <v>035</v>
      </c>
      <c r="J2018" s="5" t="str">
        <f>VLOOKUP(I2018,Vlookups!A:D,2,FALSE)</f>
        <v>Richmond Elementary</v>
      </c>
      <c r="K2018" s="5" t="str">
        <f>VLOOKUP(I2018,Vlookups!A:D,3,FALSE)</f>
        <v>RICHMOND K8</v>
      </c>
      <c r="L2018" s="5" t="str">
        <f t="shared" si="671"/>
        <v>99</v>
      </c>
      <c r="M2018" s="5" t="str">
        <f t="shared" si="672"/>
        <v>850</v>
      </c>
      <c r="N2018" s="5" t="str">
        <f>VLOOKUP(M2018,Vlookups!G:I,2,FALSE)</f>
        <v>DEPUTY SUPT ACADEMICS/STU SERV</v>
      </c>
      <c r="O2018" s="5" t="str">
        <f>VLOOKUP(M2018,Vlookups!G:I,3,FALSE)</f>
        <v>DSASS</v>
      </c>
      <c r="P2018" s="6">
        <f t="shared" si="673"/>
        <v>0</v>
      </c>
      <c r="Q2018" s="6">
        <f t="shared" si="674"/>
        <v>0</v>
      </c>
      <c r="R2018" s="6">
        <f t="shared" si="675"/>
        <v>0</v>
      </c>
      <c r="S2018" s="6">
        <f t="shared" si="676"/>
        <v>18146</v>
      </c>
      <c r="T2018" s="6">
        <f t="shared" si="677"/>
        <v>18146</v>
      </c>
      <c r="U2018" t="s">
        <v>2065</v>
      </c>
      <c r="V2018" t="s">
        <v>454</v>
      </c>
      <c r="W2018" s="2">
        <v>0</v>
      </c>
      <c r="X2018" s="2">
        <v>0</v>
      </c>
      <c r="Y2018" s="2">
        <v>0</v>
      </c>
      <c r="Z2018" s="2">
        <v>0</v>
      </c>
      <c r="AA2018" s="2">
        <v>18146</v>
      </c>
      <c r="AB2018" s="2">
        <v>18146</v>
      </c>
    </row>
    <row r="2019" spans="1:28">
      <c r="A2019" s="5" t="str">
        <f t="shared" si="664"/>
        <v>420</v>
      </c>
      <c r="B2019" s="5" t="str">
        <f>VLOOKUP(A2019,Vlookups!O:P,2,FALSE)</f>
        <v>LOCAL</v>
      </c>
      <c r="C2019" s="5" t="str">
        <f t="shared" si="665"/>
        <v>E</v>
      </c>
      <c r="D2019" s="5" t="str">
        <f t="shared" si="666"/>
        <v>31</v>
      </c>
      <c r="E2019" s="5" t="str">
        <f t="shared" si="667"/>
        <v>63--</v>
      </c>
      <c r="F2019" s="5" t="str">
        <f>VLOOKUP(E2019,Vlookups!K:M,3,FALSE)</f>
        <v>Op Exp</v>
      </c>
      <c r="G2019" s="5" t="str">
        <f t="shared" si="668"/>
        <v>6339</v>
      </c>
      <c r="H2019" s="5" t="str">
        <f t="shared" si="669"/>
        <v>TESTING MATERIALS</v>
      </c>
      <c r="I2019" s="5" t="str">
        <f t="shared" si="670"/>
        <v>036</v>
      </c>
      <c r="J2019" s="5" t="str">
        <f>VLOOKUP(I2019,Vlookups!A:D,2,FALSE)</f>
        <v>Richmond Middle School</v>
      </c>
      <c r="K2019" s="5" t="str">
        <f>VLOOKUP(I2019,Vlookups!A:D,3,FALSE)</f>
        <v>RICHMOND K8</v>
      </c>
      <c r="L2019" s="5" t="str">
        <f t="shared" si="671"/>
        <v>99</v>
      </c>
      <c r="M2019" s="5" t="str">
        <f t="shared" si="672"/>
        <v>850</v>
      </c>
      <c r="N2019" s="5" t="str">
        <f>VLOOKUP(M2019,Vlookups!G:I,2,FALSE)</f>
        <v>DEPUTY SUPT ACADEMICS/STU SERV</v>
      </c>
      <c r="O2019" s="5" t="str">
        <f>VLOOKUP(M2019,Vlookups!G:I,3,FALSE)</f>
        <v>DSASS</v>
      </c>
      <c r="P2019" s="6">
        <f t="shared" si="673"/>
        <v>0</v>
      </c>
      <c r="Q2019" s="6">
        <f t="shared" si="674"/>
        <v>0</v>
      </c>
      <c r="R2019" s="6">
        <f t="shared" si="675"/>
        <v>0</v>
      </c>
      <c r="S2019" s="6">
        <f t="shared" si="676"/>
        <v>16990</v>
      </c>
      <c r="T2019" s="6">
        <f t="shared" si="677"/>
        <v>16990</v>
      </c>
      <c r="U2019" t="s">
        <v>2066</v>
      </c>
      <c r="V2019" t="s">
        <v>454</v>
      </c>
      <c r="W2019" s="2">
        <v>0</v>
      </c>
      <c r="X2019" s="2">
        <v>0</v>
      </c>
      <c r="Y2019" s="2">
        <v>0</v>
      </c>
      <c r="Z2019" s="2">
        <v>0</v>
      </c>
      <c r="AA2019" s="2">
        <v>16990</v>
      </c>
      <c r="AB2019" s="2">
        <v>16990</v>
      </c>
    </row>
    <row r="2020" spans="1:28">
      <c r="A2020" s="5" t="str">
        <f t="shared" si="664"/>
        <v>420</v>
      </c>
      <c r="B2020" s="5" t="str">
        <f>VLOOKUP(A2020,Vlookups!O:P,2,FALSE)</f>
        <v>LOCAL</v>
      </c>
      <c r="C2020" s="5" t="str">
        <f t="shared" si="665"/>
        <v>E</v>
      </c>
      <c r="D2020" s="5" t="str">
        <f t="shared" si="666"/>
        <v>31</v>
      </c>
      <c r="E2020" s="5" t="str">
        <f t="shared" si="667"/>
        <v>63--</v>
      </c>
      <c r="F2020" s="5" t="str">
        <f>VLOOKUP(E2020,Vlookups!K:M,3,FALSE)</f>
        <v>Op Exp</v>
      </c>
      <c r="G2020" s="5" t="str">
        <f t="shared" si="668"/>
        <v>6339</v>
      </c>
      <c r="H2020" s="5" t="str">
        <f t="shared" si="669"/>
        <v>TESTING MATERIALS</v>
      </c>
      <c r="I2020" s="5" t="str">
        <f t="shared" si="670"/>
        <v>037</v>
      </c>
      <c r="J2020" s="5" t="str">
        <f>VLOOKUP(I2020,Vlookups!A:D,2,FALSE)</f>
        <v>Heritage Elementary</v>
      </c>
      <c r="K2020" s="5" t="str">
        <f>VLOOKUP(I2020,Vlookups!A:D,3,FALSE)</f>
        <v>HERITAGE K8</v>
      </c>
      <c r="L2020" s="5" t="str">
        <f t="shared" si="671"/>
        <v>99</v>
      </c>
      <c r="M2020" s="5" t="str">
        <f t="shared" si="672"/>
        <v>850</v>
      </c>
      <c r="N2020" s="5" t="str">
        <f>VLOOKUP(M2020,Vlookups!G:I,2,FALSE)</f>
        <v>DEPUTY SUPT ACADEMICS/STU SERV</v>
      </c>
      <c r="O2020" s="5" t="str">
        <f>VLOOKUP(M2020,Vlookups!G:I,3,FALSE)</f>
        <v>DSASS</v>
      </c>
      <c r="P2020" s="6">
        <f t="shared" si="673"/>
        <v>0</v>
      </c>
      <c r="Q2020" s="6">
        <f t="shared" si="674"/>
        <v>0</v>
      </c>
      <c r="R2020" s="6">
        <f t="shared" si="675"/>
        <v>0</v>
      </c>
      <c r="S2020" s="6">
        <f t="shared" si="676"/>
        <v>18146</v>
      </c>
      <c r="T2020" s="6">
        <f t="shared" si="677"/>
        <v>18146</v>
      </c>
      <c r="U2020" t="s">
        <v>2067</v>
      </c>
      <c r="V2020" t="s">
        <v>454</v>
      </c>
      <c r="W2020" s="2">
        <v>0</v>
      </c>
      <c r="X2020" s="2">
        <v>0</v>
      </c>
      <c r="Y2020" s="2">
        <v>0</v>
      </c>
      <c r="Z2020" s="2">
        <v>0</v>
      </c>
      <c r="AA2020" s="2">
        <v>18146</v>
      </c>
      <c r="AB2020" s="2">
        <v>18146</v>
      </c>
    </row>
    <row r="2021" spans="1:28">
      <c r="A2021" s="5" t="str">
        <f t="shared" si="664"/>
        <v>420</v>
      </c>
      <c r="B2021" s="5" t="str">
        <f>VLOOKUP(A2021,Vlookups!O:P,2,FALSE)</f>
        <v>LOCAL</v>
      </c>
      <c r="C2021" s="5" t="str">
        <f t="shared" si="665"/>
        <v>E</v>
      </c>
      <c r="D2021" s="5" t="str">
        <f t="shared" si="666"/>
        <v>31</v>
      </c>
      <c r="E2021" s="5" t="str">
        <f t="shared" si="667"/>
        <v>63--</v>
      </c>
      <c r="F2021" s="5" t="str">
        <f>VLOOKUP(E2021,Vlookups!K:M,3,FALSE)</f>
        <v>Op Exp</v>
      </c>
      <c r="G2021" s="5" t="str">
        <f t="shared" si="668"/>
        <v>6339</v>
      </c>
      <c r="H2021" s="5" t="str">
        <f t="shared" si="669"/>
        <v>TESTING MATERIALS</v>
      </c>
      <c r="I2021" s="5" t="str">
        <f t="shared" si="670"/>
        <v>038</v>
      </c>
      <c r="J2021" s="5" t="str">
        <f>VLOOKUP(I2021,Vlookups!A:D,2,FALSE)</f>
        <v>Heritage Middle School</v>
      </c>
      <c r="K2021" s="5" t="str">
        <f>VLOOKUP(I2021,Vlookups!A:D,3,FALSE)</f>
        <v>HERITAGE K8</v>
      </c>
      <c r="L2021" s="5" t="str">
        <f t="shared" si="671"/>
        <v>99</v>
      </c>
      <c r="M2021" s="5" t="str">
        <f t="shared" si="672"/>
        <v>850</v>
      </c>
      <c r="N2021" s="5" t="str">
        <f>VLOOKUP(M2021,Vlookups!G:I,2,FALSE)</f>
        <v>DEPUTY SUPT ACADEMICS/STU SERV</v>
      </c>
      <c r="O2021" s="5" t="str">
        <f>VLOOKUP(M2021,Vlookups!G:I,3,FALSE)</f>
        <v>DSASS</v>
      </c>
      <c r="P2021" s="6">
        <f t="shared" si="673"/>
        <v>0</v>
      </c>
      <c r="Q2021" s="6">
        <f t="shared" si="674"/>
        <v>0</v>
      </c>
      <c r="R2021" s="6">
        <f t="shared" si="675"/>
        <v>0</v>
      </c>
      <c r="S2021" s="6">
        <f t="shared" si="676"/>
        <v>16990</v>
      </c>
      <c r="T2021" s="6">
        <f t="shared" si="677"/>
        <v>16990</v>
      </c>
      <c r="U2021" t="s">
        <v>2068</v>
      </c>
      <c r="V2021" t="s">
        <v>454</v>
      </c>
      <c r="W2021" s="2">
        <v>0</v>
      </c>
      <c r="X2021" s="2">
        <v>0</v>
      </c>
      <c r="Y2021" s="2">
        <v>0</v>
      </c>
      <c r="Z2021" s="2">
        <v>0</v>
      </c>
      <c r="AA2021" s="2">
        <v>16990</v>
      </c>
      <c r="AB2021" s="2">
        <v>16990</v>
      </c>
    </row>
    <row r="2022" spans="1:28">
      <c r="A2022" s="5" t="str">
        <f t="shared" si="664"/>
        <v>420</v>
      </c>
      <c r="B2022" s="5" t="str">
        <f>VLOOKUP(A2022,Vlookups!O:P,2,FALSE)</f>
        <v>LOCAL</v>
      </c>
      <c r="C2022" s="5" t="str">
        <f t="shared" si="665"/>
        <v>E</v>
      </c>
      <c r="D2022" s="5" t="str">
        <f t="shared" si="666"/>
        <v>31</v>
      </c>
      <c r="E2022" s="5" t="str">
        <f t="shared" si="667"/>
        <v>63--</v>
      </c>
      <c r="F2022" s="5" t="str">
        <f>VLOOKUP(E2022,Vlookups!K:M,3,FALSE)</f>
        <v>Op Exp</v>
      </c>
      <c r="G2022" s="5" t="str">
        <f t="shared" si="668"/>
        <v>6339</v>
      </c>
      <c r="H2022" s="5" t="str">
        <f t="shared" si="669"/>
        <v>TESTING MATERIALS</v>
      </c>
      <c r="I2022" s="5" t="str">
        <f t="shared" si="670"/>
        <v>039</v>
      </c>
      <c r="J2022" s="5" t="str">
        <f>VLOOKUP(I2022,Vlookups!A:D,2,FALSE)</f>
        <v>Pearland Elementary</v>
      </c>
      <c r="K2022" s="5" t="str">
        <f>VLOOKUP(I2022,Vlookups!A:D,3,FALSE)</f>
        <v>PEARLAND K8</v>
      </c>
      <c r="L2022" s="5" t="str">
        <f t="shared" si="671"/>
        <v>99</v>
      </c>
      <c r="M2022" s="5" t="str">
        <f t="shared" si="672"/>
        <v>850</v>
      </c>
      <c r="N2022" s="5" t="str">
        <f>VLOOKUP(M2022,Vlookups!G:I,2,FALSE)</f>
        <v>DEPUTY SUPT ACADEMICS/STU SERV</v>
      </c>
      <c r="O2022" s="5" t="str">
        <f>VLOOKUP(M2022,Vlookups!G:I,3,FALSE)</f>
        <v>DSASS</v>
      </c>
      <c r="P2022" s="6">
        <f t="shared" si="673"/>
        <v>0</v>
      </c>
      <c r="Q2022" s="6">
        <f t="shared" si="674"/>
        <v>0</v>
      </c>
      <c r="R2022" s="6">
        <f t="shared" si="675"/>
        <v>0</v>
      </c>
      <c r="S2022" s="6">
        <f t="shared" si="676"/>
        <v>18146</v>
      </c>
      <c r="T2022" s="6">
        <f t="shared" si="677"/>
        <v>18146</v>
      </c>
      <c r="U2022" t="s">
        <v>2069</v>
      </c>
      <c r="V2022" t="s">
        <v>454</v>
      </c>
      <c r="W2022" s="2">
        <v>0</v>
      </c>
      <c r="X2022" s="2">
        <v>0</v>
      </c>
      <c r="Y2022" s="2">
        <v>0</v>
      </c>
      <c r="Z2022" s="2">
        <v>0</v>
      </c>
      <c r="AA2022" s="2">
        <v>18146</v>
      </c>
      <c r="AB2022" s="2">
        <v>18146</v>
      </c>
    </row>
    <row r="2023" spans="1:28">
      <c r="A2023" s="5" t="str">
        <f t="shared" si="664"/>
        <v>420</v>
      </c>
      <c r="B2023" s="5" t="str">
        <f>VLOOKUP(A2023,Vlookups!O:P,2,FALSE)</f>
        <v>LOCAL</v>
      </c>
      <c r="C2023" s="5" t="str">
        <f t="shared" si="665"/>
        <v>E</v>
      </c>
      <c r="D2023" s="5" t="str">
        <f t="shared" si="666"/>
        <v>31</v>
      </c>
      <c r="E2023" s="5" t="str">
        <f t="shared" si="667"/>
        <v>63--</v>
      </c>
      <c r="F2023" s="5" t="str">
        <f>VLOOKUP(E2023,Vlookups!K:M,3,FALSE)</f>
        <v>Op Exp</v>
      </c>
      <c r="G2023" s="5" t="str">
        <f t="shared" si="668"/>
        <v>6339</v>
      </c>
      <c r="H2023" s="5" t="str">
        <f t="shared" si="669"/>
        <v>TESTING MATERIALS</v>
      </c>
      <c r="I2023" s="5" t="str">
        <f t="shared" si="670"/>
        <v>040</v>
      </c>
      <c r="J2023" s="5" t="str">
        <f>VLOOKUP(I2023,Vlookups!A:D,2,FALSE)</f>
        <v>Pearland Middle School</v>
      </c>
      <c r="K2023" s="5" t="str">
        <f>VLOOKUP(I2023,Vlookups!A:D,3,FALSE)</f>
        <v>PEARLAND K8</v>
      </c>
      <c r="L2023" s="5" t="str">
        <f t="shared" si="671"/>
        <v>99</v>
      </c>
      <c r="M2023" s="5" t="str">
        <f t="shared" si="672"/>
        <v>850</v>
      </c>
      <c r="N2023" s="5" t="str">
        <f>VLOOKUP(M2023,Vlookups!G:I,2,FALSE)</f>
        <v>DEPUTY SUPT ACADEMICS/STU SERV</v>
      </c>
      <c r="O2023" s="5" t="str">
        <f>VLOOKUP(M2023,Vlookups!G:I,3,FALSE)</f>
        <v>DSASS</v>
      </c>
      <c r="P2023" s="6">
        <f t="shared" si="673"/>
        <v>0</v>
      </c>
      <c r="Q2023" s="6">
        <f t="shared" si="674"/>
        <v>0</v>
      </c>
      <c r="R2023" s="6">
        <f t="shared" si="675"/>
        <v>0</v>
      </c>
      <c r="S2023" s="6">
        <f t="shared" si="676"/>
        <v>16990</v>
      </c>
      <c r="T2023" s="6">
        <f t="shared" si="677"/>
        <v>16990</v>
      </c>
      <c r="U2023" t="s">
        <v>2070</v>
      </c>
      <c r="V2023" t="s">
        <v>454</v>
      </c>
      <c r="W2023" s="2">
        <v>0</v>
      </c>
      <c r="X2023" s="2">
        <v>0</v>
      </c>
      <c r="Y2023" s="2">
        <v>0</v>
      </c>
      <c r="Z2023" s="2">
        <v>0</v>
      </c>
      <c r="AA2023" s="2">
        <v>16990</v>
      </c>
      <c r="AB2023" s="2">
        <v>16990</v>
      </c>
    </row>
    <row r="2024" spans="1:28">
      <c r="A2024" s="5" t="str">
        <f t="shared" si="664"/>
        <v>420</v>
      </c>
      <c r="B2024" s="5" t="str">
        <f>VLOOKUP(A2024,Vlookups!O:P,2,FALSE)</f>
        <v>LOCAL</v>
      </c>
      <c r="C2024" s="5" t="str">
        <f t="shared" si="665"/>
        <v>E</v>
      </c>
      <c r="D2024" s="5" t="str">
        <f t="shared" si="666"/>
        <v>31</v>
      </c>
      <c r="E2024" s="5" t="str">
        <f t="shared" si="667"/>
        <v>63--</v>
      </c>
      <c r="F2024" s="5" t="str">
        <f>VLOOKUP(E2024,Vlookups!K:M,3,FALSE)</f>
        <v>Op Exp</v>
      </c>
      <c r="G2024" s="5" t="str">
        <f t="shared" si="668"/>
        <v>6339</v>
      </c>
      <c r="H2024" s="5" t="str">
        <f t="shared" si="669"/>
        <v>TESTING MATERIALS</v>
      </c>
      <c r="I2024" s="5" t="str">
        <f t="shared" si="670"/>
        <v>041</v>
      </c>
      <c r="J2024" s="5" t="str">
        <f>VLOOKUP(I2024,Vlookups!A:D,2,FALSE)</f>
        <v>BG Rarmiez Middle School</v>
      </c>
      <c r="K2024" s="5" t="str">
        <f>VLOOKUP(I2024,Vlookups!A:D,3,FALSE)</f>
        <v>BG RAMIREZ K8</v>
      </c>
      <c r="L2024" s="5" t="str">
        <f t="shared" si="671"/>
        <v>99</v>
      </c>
      <c r="M2024" s="5" t="str">
        <f t="shared" si="672"/>
        <v>850</v>
      </c>
      <c r="N2024" s="5" t="str">
        <f>VLOOKUP(M2024,Vlookups!G:I,2,FALSE)</f>
        <v>DEPUTY SUPT ACADEMICS/STU SERV</v>
      </c>
      <c r="O2024" s="5" t="str">
        <f>VLOOKUP(M2024,Vlookups!G:I,3,FALSE)</f>
        <v>DSASS</v>
      </c>
      <c r="P2024" s="6">
        <f t="shared" si="673"/>
        <v>0</v>
      </c>
      <c r="Q2024" s="6">
        <f t="shared" si="674"/>
        <v>0</v>
      </c>
      <c r="R2024" s="6">
        <f t="shared" si="675"/>
        <v>0</v>
      </c>
      <c r="S2024" s="6">
        <f t="shared" si="676"/>
        <v>15990</v>
      </c>
      <c r="T2024" s="6">
        <f t="shared" si="677"/>
        <v>15990</v>
      </c>
      <c r="U2024" t="s">
        <v>2071</v>
      </c>
      <c r="V2024" t="s">
        <v>454</v>
      </c>
      <c r="W2024" s="2">
        <v>0</v>
      </c>
      <c r="X2024" s="2">
        <v>0</v>
      </c>
      <c r="Y2024" s="2">
        <v>0</v>
      </c>
      <c r="Z2024" s="2">
        <v>0</v>
      </c>
      <c r="AA2024" s="2">
        <v>15990</v>
      </c>
      <c r="AB2024" s="2">
        <v>15990</v>
      </c>
    </row>
    <row r="2025" spans="1:28">
      <c r="A2025" s="5" t="str">
        <f t="shared" si="664"/>
        <v>420</v>
      </c>
      <c r="B2025" s="5" t="str">
        <f>VLOOKUP(A2025,Vlookups!O:P,2,FALSE)</f>
        <v>LOCAL</v>
      </c>
      <c r="C2025" s="5" t="str">
        <f t="shared" si="665"/>
        <v>E</v>
      </c>
      <c r="D2025" s="5" t="str">
        <f t="shared" si="666"/>
        <v>31</v>
      </c>
      <c r="E2025" s="5" t="str">
        <f t="shared" si="667"/>
        <v>63--</v>
      </c>
      <c r="F2025" s="5" t="str">
        <f>VLOOKUP(E2025,Vlookups!K:M,3,FALSE)</f>
        <v>Op Exp</v>
      </c>
      <c r="G2025" s="5" t="str">
        <f t="shared" si="668"/>
        <v>6339</v>
      </c>
      <c r="H2025" s="5" t="str">
        <f t="shared" si="669"/>
        <v>TESTING MATERIALS</v>
      </c>
      <c r="I2025" s="5" t="str">
        <f t="shared" si="670"/>
        <v>042</v>
      </c>
      <c r="J2025" s="5" t="str">
        <f>VLOOKUP(I2025,Vlookups!A:D,2,FALSE)</f>
        <v>BG Ramirez Elementary</v>
      </c>
      <c r="K2025" s="5" t="str">
        <f>VLOOKUP(I2025,Vlookups!A:D,3,FALSE)</f>
        <v>BG RAMIREZ K8</v>
      </c>
      <c r="L2025" s="5" t="str">
        <f t="shared" si="671"/>
        <v>99</v>
      </c>
      <c r="M2025" s="5" t="str">
        <f t="shared" si="672"/>
        <v>850</v>
      </c>
      <c r="N2025" s="5" t="str">
        <f>VLOOKUP(M2025,Vlookups!G:I,2,FALSE)</f>
        <v>DEPUTY SUPT ACADEMICS/STU SERV</v>
      </c>
      <c r="O2025" s="5" t="str">
        <f>VLOOKUP(M2025,Vlookups!G:I,3,FALSE)</f>
        <v>DSASS</v>
      </c>
      <c r="P2025" s="6">
        <f t="shared" si="673"/>
        <v>0</v>
      </c>
      <c r="Q2025" s="6">
        <f t="shared" si="674"/>
        <v>0</v>
      </c>
      <c r="R2025" s="6">
        <f t="shared" si="675"/>
        <v>0</v>
      </c>
      <c r="S2025" s="6">
        <f t="shared" si="676"/>
        <v>16146</v>
      </c>
      <c r="T2025" s="6">
        <f t="shared" si="677"/>
        <v>16146</v>
      </c>
      <c r="U2025" t="s">
        <v>2072</v>
      </c>
      <c r="V2025" t="s">
        <v>454</v>
      </c>
      <c r="W2025" s="2">
        <v>0</v>
      </c>
      <c r="X2025" s="2">
        <v>0</v>
      </c>
      <c r="Y2025" s="2">
        <v>0</v>
      </c>
      <c r="Z2025" s="2">
        <v>0</v>
      </c>
      <c r="AA2025" s="2">
        <v>16146</v>
      </c>
      <c r="AB2025" s="2">
        <v>16146</v>
      </c>
    </row>
    <row r="2026" spans="1:28">
      <c r="A2026" s="5" t="str">
        <f t="shared" si="664"/>
        <v>420</v>
      </c>
      <c r="B2026" s="5" t="str">
        <f>VLOOKUP(A2026,Vlookups!O:P,2,FALSE)</f>
        <v>LOCAL</v>
      </c>
      <c r="C2026" s="5" t="str">
        <f t="shared" si="665"/>
        <v>E</v>
      </c>
      <c r="D2026" s="5" t="str">
        <f t="shared" si="666"/>
        <v>31</v>
      </c>
      <c r="E2026" s="5" t="str">
        <f t="shared" si="667"/>
        <v>63--</v>
      </c>
      <c r="F2026" s="5" t="str">
        <f>VLOOKUP(E2026,Vlookups!K:M,3,FALSE)</f>
        <v>Op Exp</v>
      </c>
      <c r="G2026" s="5" t="str">
        <f t="shared" si="668"/>
        <v>6339</v>
      </c>
      <c r="H2026" s="5" t="str">
        <f t="shared" si="669"/>
        <v>TESTING MATERIALS</v>
      </c>
      <c r="I2026" s="5" t="str">
        <f t="shared" si="670"/>
        <v>043</v>
      </c>
      <c r="J2026" s="5" t="str">
        <f>VLOOKUP(I2026,Vlookups!A:D,2,FALSE)</f>
        <v>MSG Ramirez Elementary</v>
      </c>
      <c r="K2026" s="5" t="str">
        <f>VLOOKUP(I2026,Vlookups!A:D,3,FALSE)</f>
        <v>MSG RAMIREZ K8</v>
      </c>
      <c r="L2026" s="5" t="str">
        <f t="shared" si="671"/>
        <v>99</v>
      </c>
      <c r="M2026" s="5" t="str">
        <f t="shared" si="672"/>
        <v>850</v>
      </c>
      <c r="N2026" s="5" t="str">
        <f>VLOOKUP(M2026,Vlookups!G:I,2,FALSE)</f>
        <v>DEPUTY SUPT ACADEMICS/STU SERV</v>
      </c>
      <c r="O2026" s="5" t="str">
        <f>VLOOKUP(M2026,Vlookups!G:I,3,FALSE)</f>
        <v>DSASS</v>
      </c>
      <c r="P2026" s="6">
        <f t="shared" si="673"/>
        <v>2500</v>
      </c>
      <c r="Q2026" s="6">
        <f t="shared" si="674"/>
        <v>0</v>
      </c>
      <c r="R2026" s="6">
        <f t="shared" si="675"/>
        <v>1924.44</v>
      </c>
      <c r="S2026" s="6">
        <f t="shared" si="676"/>
        <v>16146</v>
      </c>
      <c r="T2026" s="6">
        <f t="shared" si="677"/>
        <v>13646</v>
      </c>
      <c r="U2026" t="s">
        <v>2073</v>
      </c>
      <c r="V2026" t="s">
        <v>454</v>
      </c>
      <c r="W2026" s="2">
        <v>2500</v>
      </c>
      <c r="X2026" s="2">
        <v>0</v>
      </c>
      <c r="Y2026" s="2">
        <v>1924.44</v>
      </c>
      <c r="Z2026" s="2">
        <v>575.55999999999995</v>
      </c>
      <c r="AA2026" s="2">
        <v>16146</v>
      </c>
      <c r="AB2026" s="2">
        <v>13646</v>
      </c>
    </row>
    <row r="2027" spans="1:28">
      <c r="A2027" s="5" t="str">
        <f t="shared" si="664"/>
        <v>420</v>
      </c>
      <c r="B2027" s="5" t="str">
        <f>VLOOKUP(A2027,Vlookups!O:P,2,FALSE)</f>
        <v>LOCAL</v>
      </c>
      <c r="C2027" s="5" t="str">
        <f t="shared" si="665"/>
        <v>E</v>
      </c>
      <c r="D2027" s="5" t="str">
        <f t="shared" si="666"/>
        <v>31</v>
      </c>
      <c r="E2027" s="5" t="str">
        <f t="shared" si="667"/>
        <v>63--</v>
      </c>
      <c r="F2027" s="5" t="str">
        <f>VLOOKUP(E2027,Vlookups!K:M,3,FALSE)</f>
        <v>Op Exp</v>
      </c>
      <c r="G2027" s="5" t="str">
        <f t="shared" si="668"/>
        <v>6339</v>
      </c>
      <c r="H2027" s="5" t="str">
        <f t="shared" si="669"/>
        <v>TESTING MATERIALS</v>
      </c>
      <c r="I2027" s="5" t="str">
        <f t="shared" si="670"/>
        <v>044</v>
      </c>
      <c r="J2027" s="5" t="str">
        <f>VLOOKUP(I2027,Vlookups!A:D,2,FALSE)</f>
        <v>MSG Ramirez Middle School</v>
      </c>
      <c r="K2027" s="5" t="str">
        <f>VLOOKUP(I2027,Vlookups!A:D,3,FALSE)</f>
        <v>MSG RAMIREZ K8</v>
      </c>
      <c r="L2027" s="5" t="str">
        <f t="shared" si="671"/>
        <v>99</v>
      </c>
      <c r="M2027" s="5" t="str">
        <f t="shared" si="672"/>
        <v>850</v>
      </c>
      <c r="N2027" s="5" t="str">
        <f>VLOOKUP(M2027,Vlookups!G:I,2,FALSE)</f>
        <v>DEPUTY SUPT ACADEMICS/STU SERV</v>
      </c>
      <c r="O2027" s="5" t="str">
        <f>VLOOKUP(M2027,Vlookups!G:I,3,FALSE)</f>
        <v>DSASS</v>
      </c>
      <c r="P2027" s="6">
        <f t="shared" si="673"/>
        <v>2500</v>
      </c>
      <c r="Q2027" s="6">
        <f t="shared" si="674"/>
        <v>0.13</v>
      </c>
      <c r="R2027" s="6">
        <f t="shared" si="675"/>
        <v>947.67</v>
      </c>
      <c r="S2027" s="6">
        <f t="shared" si="676"/>
        <v>15990</v>
      </c>
      <c r="T2027" s="6">
        <f t="shared" si="677"/>
        <v>13490</v>
      </c>
      <c r="U2027" t="s">
        <v>2074</v>
      </c>
      <c r="V2027" t="s">
        <v>454</v>
      </c>
      <c r="W2027" s="2">
        <v>2500</v>
      </c>
      <c r="X2027" s="2">
        <v>0.13</v>
      </c>
      <c r="Y2027" s="2">
        <v>947.67</v>
      </c>
      <c r="Z2027" s="2">
        <v>1552.2</v>
      </c>
      <c r="AA2027" s="2">
        <v>15990</v>
      </c>
      <c r="AB2027" s="2">
        <v>13490</v>
      </c>
    </row>
    <row r="2028" spans="1:28">
      <c r="A2028" s="5" t="str">
        <f t="shared" si="664"/>
        <v>420</v>
      </c>
      <c r="B2028" s="5" t="str">
        <f>VLOOKUP(A2028,Vlookups!O:P,2,FALSE)</f>
        <v>LOCAL</v>
      </c>
      <c r="C2028" s="5" t="str">
        <f t="shared" si="665"/>
        <v>E</v>
      </c>
      <c r="D2028" s="5" t="str">
        <f t="shared" si="666"/>
        <v>31</v>
      </c>
      <c r="E2028" s="5" t="str">
        <f t="shared" si="667"/>
        <v>63--</v>
      </c>
      <c r="F2028" s="5" t="str">
        <f>VLOOKUP(E2028,Vlookups!K:M,3,FALSE)</f>
        <v>Op Exp</v>
      </c>
      <c r="G2028" s="5" t="str">
        <f t="shared" si="668"/>
        <v>6339</v>
      </c>
      <c r="H2028" s="5" t="str">
        <f t="shared" si="669"/>
        <v>TESTING MATERIALS</v>
      </c>
      <c r="I2028" s="5" t="str">
        <f t="shared" si="670"/>
        <v>045</v>
      </c>
      <c r="J2028" s="5" t="str">
        <f>VLOOKUP(I2028,Vlookups!A:D,2,FALSE)</f>
        <v>Liberty HS</v>
      </c>
      <c r="K2028" s="5" t="str">
        <f>VLOOKUP(I2028,Vlookups!A:D,3,FALSE)</f>
        <v>LIBERTY HS</v>
      </c>
      <c r="L2028" s="5" t="str">
        <f t="shared" si="671"/>
        <v>99</v>
      </c>
      <c r="M2028" s="5" t="str">
        <f t="shared" si="672"/>
        <v>850</v>
      </c>
      <c r="N2028" s="5" t="str">
        <f>VLOOKUP(M2028,Vlookups!G:I,2,FALSE)</f>
        <v>DEPUTY SUPT ACADEMICS/STU SERV</v>
      </c>
      <c r="O2028" s="5" t="str">
        <f>VLOOKUP(M2028,Vlookups!G:I,3,FALSE)</f>
        <v>DSASS</v>
      </c>
      <c r="P2028" s="6">
        <f t="shared" si="673"/>
        <v>0</v>
      </c>
      <c r="Q2028" s="6">
        <f t="shared" si="674"/>
        <v>0</v>
      </c>
      <c r="R2028" s="6">
        <f t="shared" si="675"/>
        <v>0</v>
      </c>
      <c r="S2028" s="6">
        <f t="shared" si="676"/>
        <v>11040</v>
      </c>
      <c r="T2028" s="6">
        <f t="shared" si="677"/>
        <v>11040</v>
      </c>
      <c r="U2028" t="s">
        <v>2075</v>
      </c>
      <c r="V2028" t="s">
        <v>454</v>
      </c>
      <c r="W2028" s="2">
        <v>0</v>
      </c>
      <c r="X2028" s="2">
        <v>0</v>
      </c>
      <c r="Y2028" s="2">
        <v>0</v>
      </c>
      <c r="Z2028" s="2">
        <v>0</v>
      </c>
      <c r="AA2028" s="2">
        <v>11040</v>
      </c>
      <c r="AB2028" s="2">
        <v>11040</v>
      </c>
    </row>
    <row r="2029" spans="1:28">
      <c r="A2029" s="5" t="str">
        <f t="shared" si="664"/>
        <v>420</v>
      </c>
      <c r="B2029" s="5" t="str">
        <f>VLOOKUP(A2029,Vlookups!O:P,2,FALSE)</f>
        <v>LOCAL</v>
      </c>
      <c r="C2029" s="5" t="str">
        <f t="shared" si="665"/>
        <v>E</v>
      </c>
      <c r="D2029" s="5" t="str">
        <f t="shared" si="666"/>
        <v>31</v>
      </c>
      <c r="E2029" s="5" t="str">
        <f t="shared" si="667"/>
        <v>63--</v>
      </c>
      <c r="F2029" s="5" t="str">
        <f>VLOOKUP(E2029,Vlookups!K:M,3,FALSE)</f>
        <v>Op Exp</v>
      </c>
      <c r="G2029" s="5" t="str">
        <f t="shared" si="668"/>
        <v>6339</v>
      </c>
      <c r="H2029" s="5" t="str">
        <f t="shared" si="669"/>
        <v>TESTING MATERIALS</v>
      </c>
      <c r="I2029" s="5" t="str">
        <f t="shared" si="670"/>
        <v>999</v>
      </c>
      <c r="J2029" s="5" t="str">
        <f>VLOOKUP(I2029,Vlookups!A:D,2,FALSE)</f>
        <v>CHARTER WIDE</v>
      </c>
      <c r="K2029" s="5" t="str">
        <f>VLOOKUP(I2029,Vlookups!A:D,3,FALSE)</f>
        <v>CHARTER WIDE</v>
      </c>
      <c r="L2029" s="5" t="str">
        <f t="shared" si="671"/>
        <v>11</v>
      </c>
      <c r="M2029" s="5" t="str">
        <f t="shared" si="672"/>
        <v>850</v>
      </c>
      <c r="N2029" s="5" t="str">
        <f>VLOOKUP(M2029,Vlookups!G:I,2,FALSE)</f>
        <v>DEPUTY SUPT ACADEMICS/STU SERV</v>
      </c>
      <c r="O2029" s="5" t="str">
        <f>VLOOKUP(M2029,Vlookups!G:I,3,FALSE)</f>
        <v>DSASS</v>
      </c>
      <c r="P2029" s="6">
        <f t="shared" si="673"/>
        <v>8772.26</v>
      </c>
      <c r="Q2029" s="6">
        <f t="shared" si="674"/>
        <v>0</v>
      </c>
      <c r="R2029" s="6">
        <f t="shared" si="675"/>
        <v>0</v>
      </c>
      <c r="S2029" s="6">
        <f t="shared" si="676"/>
        <v>0</v>
      </c>
      <c r="T2029" s="6">
        <f t="shared" si="677"/>
        <v>-8772.26</v>
      </c>
      <c r="U2029" t="s">
        <v>2076</v>
      </c>
      <c r="V2029" t="s">
        <v>454</v>
      </c>
      <c r="W2029" s="2">
        <v>8772.26</v>
      </c>
      <c r="X2029" s="2">
        <v>0</v>
      </c>
      <c r="Y2029" s="2">
        <v>0</v>
      </c>
      <c r="Z2029" s="2">
        <v>8772.26</v>
      </c>
      <c r="AA2029" s="2">
        <v>0</v>
      </c>
      <c r="AB2029" s="3">
        <v>-8772.26</v>
      </c>
    </row>
    <row r="2030" spans="1:28">
      <c r="A2030" s="5" t="str">
        <f t="shared" si="664"/>
        <v>420</v>
      </c>
      <c r="B2030" s="5" t="str">
        <f>VLOOKUP(A2030,Vlookups!O:P,2,FALSE)</f>
        <v>LOCAL</v>
      </c>
      <c r="C2030" s="5" t="str">
        <f t="shared" si="665"/>
        <v>E</v>
      </c>
      <c r="D2030" s="5" t="str">
        <f t="shared" si="666"/>
        <v>31</v>
      </c>
      <c r="E2030" s="5" t="str">
        <f t="shared" si="667"/>
        <v>63--</v>
      </c>
      <c r="F2030" s="5" t="str">
        <f>VLOOKUP(E2030,Vlookups!K:M,3,FALSE)</f>
        <v>Op Exp</v>
      </c>
      <c r="G2030" s="5" t="str">
        <f t="shared" si="668"/>
        <v>6339</v>
      </c>
      <c r="H2030" s="5" t="str">
        <f t="shared" si="669"/>
        <v>TESTING MATERIALS</v>
      </c>
      <c r="I2030" s="5" t="str">
        <f t="shared" si="670"/>
        <v>999</v>
      </c>
      <c r="J2030" s="5" t="str">
        <f>VLOOKUP(I2030,Vlookups!A:D,2,FALSE)</f>
        <v>CHARTER WIDE</v>
      </c>
      <c r="K2030" s="5" t="str">
        <f>VLOOKUP(I2030,Vlookups!A:D,3,FALSE)</f>
        <v>CHARTER WIDE</v>
      </c>
      <c r="L2030" s="5" t="str">
        <f t="shared" si="671"/>
        <v>21</v>
      </c>
      <c r="M2030" s="5" t="str">
        <f t="shared" si="672"/>
        <v>850</v>
      </c>
      <c r="N2030" s="5" t="str">
        <f>VLOOKUP(M2030,Vlookups!G:I,2,FALSE)</f>
        <v>DEPUTY SUPT ACADEMICS/STU SERV</v>
      </c>
      <c r="O2030" s="5" t="str">
        <f>VLOOKUP(M2030,Vlookups!G:I,3,FALSE)</f>
        <v>DSASS</v>
      </c>
      <c r="P2030" s="6">
        <f t="shared" si="673"/>
        <v>0</v>
      </c>
      <c r="Q2030" s="6">
        <f t="shared" si="674"/>
        <v>0</v>
      </c>
      <c r="R2030" s="6">
        <f t="shared" si="675"/>
        <v>0</v>
      </c>
      <c r="S2030" s="6">
        <f t="shared" si="676"/>
        <v>160000</v>
      </c>
      <c r="T2030" s="6">
        <f t="shared" si="677"/>
        <v>160000</v>
      </c>
      <c r="U2030" t="s">
        <v>2077</v>
      </c>
      <c r="V2030" t="s">
        <v>454</v>
      </c>
      <c r="W2030" s="2">
        <v>0</v>
      </c>
      <c r="X2030" s="2">
        <v>0</v>
      </c>
      <c r="Y2030" s="2">
        <v>0</v>
      </c>
      <c r="Z2030" s="2">
        <v>0</v>
      </c>
      <c r="AA2030" s="2">
        <v>160000</v>
      </c>
      <c r="AB2030" s="2">
        <v>160000</v>
      </c>
    </row>
    <row r="2031" spans="1:28">
      <c r="A2031" s="5" t="str">
        <f t="shared" si="664"/>
        <v>420</v>
      </c>
      <c r="B2031" s="5" t="str">
        <f>VLOOKUP(A2031,Vlookups!O:P,2,FALSE)</f>
        <v>LOCAL</v>
      </c>
      <c r="C2031" s="5" t="str">
        <f t="shared" si="665"/>
        <v>E</v>
      </c>
      <c r="D2031" s="5" t="str">
        <f t="shared" si="666"/>
        <v>31</v>
      </c>
      <c r="E2031" s="5" t="str">
        <f t="shared" si="667"/>
        <v>63--</v>
      </c>
      <c r="F2031" s="5" t="str">
        <f>VLOOKUP(E2031,Vlookups!K:M,3,FALSE)</f>
        <v>Op Exp</v>
      </c>
      <c r="G2031" s="5" t="str">
        <f t="shared" si="668"/>
        <v>6339</v>
      </c>
      <c r="H2031" s="5" t="str">
        <f t="shared" si="669"/>
        <v>TESTING MATERIALS</v>
      </c>
      <c r="I2031" s="5" t="str">
        <f t="shared" si="670"/>
        <v>999</v>
      </c>
      <c r="J2031" s="5" t="str">
        <f>VLOOKUP(I2031,Vlookups!A:D,2,FALSE)</f>
        <v>CHARTER WIDE</v>
      </c>
      <c r="K2031" s="5" t="str">
        <f>VLOOKUP(I2031,Vlookups!A:D,3,FALSE)</f>
        <v>CHARTER WIDE</v>
      </c>
      <c r="L2031" s="5" t="str">
        <f t="shared" si="671"/>
        <v>38</v>
      </c>
      <c r="M2031" s="5" t="str">
        <f t="shared" si="672"/>
        <v>850</v>
      </c>
      <c r="N2031" s="5" t="str">
        <f>VLOOKUP(M2031,Vlookups!G:I,2,FALSE)</f>
        <v>DEPUTY SUPT ACADEMICS/STU SERV</v>
      </c>
      <c r="O2031" s="5" t="str">
        <f>VLOOKUP(M2031,Vlookups!G:I,3,FALSE)</f>
        <v>DSASS</v>
      </c>
      <c r="P2031" s="6">
        <f t="shared" si="673"/>
        <v>8483</v>
      </c>
      <c r="Q2031" s="6">
        <f t="shared" si="674"/>
        <v>0</v>
      </c>
      <c r="R2031" s="6">
        <f t="shared" si="675"/>
        <v>0</v>
      </c>
      <c r="S2031" s="6">
        <f t="shared" si="676"/>
        <v>0</v>
      </c>
      <c r="T2031" s="6">
        <f t="shared" si="677"/>
        <v>-8483</v>
      </c>
      <c r="U2031" t="s">
        <v>2078</v>
      </c>
      <c r="V2031" t="s">
        <v>454</v>
      </c>
      <c r="W2031" s="2">
        <v>8483</v>
      </c>
      <c r="X2031" s="2">
        <v>0</v>
      </c>
      <c r="Y2031" s="2">
        <v>0</v>
      </c>
      <c r="Z2031" s="2">
        <v>8483</v>
      </c>
      <c r="AA2031" s="2">
        <v>0</v>
      </c>
      <c r="AB2031" s="3">
        <v>-8483</v>
      </c>
    </row>
    <row r="2032" spans="1:28">
      <c r="A2032" s="5" t="str">
        <f t="shared" si="664"/>
        <v>420</v>
      </c>
      <c r="B2032" s="5" t="str">
        <f>VLOOKUP(A2032,Vlookups!O:P,2,FALSE)</f>
        <v>LOCAL</v>
      </c>
      <c r="C2032" s="5" t="str">
        <f t="shared" si="665"/>
        <v>E</v>
      </c>
      <c r="D2032" s="5" t="str">
        <f t="shared" si="666"/>
        <v>31</v>
      </c>
      <c r="E2032" s="5" t="str">
        <f t="shared" si="667"/>
        <v>63--</v>
      </c>
      <c r="F2032" s="5" t="str">
        <f>VLOOKUP(E2032,Vlookups!K:M,3,FALSE)</f>
        <v>Op Exp</v>
      </c>
      <c r="G2032" s="5" t="str">
        <f t="shared" si="668"/>
        <v>6339</v>
      </c>
      <c r="H2032" s="5" t="str">
        <f t="shared" si="669"/>
        <v>TESTING MATERIALS</v>
      </c>
      <c r="I2032" s="5" t="str">
        <f t="shared" si="670"/>
        <v>999</v>
      </c>
      <c r="J2032" s="5" t="str">
        <f>VLOOKUP(I2032,Vlookups!A:D,2,FALSE)</f>
        <v>CHARTER WIDE</v>
      </c>
      <c r="K2032" s="5" t="str">
        <f>VLOOKUP(I2032,Vlookups!A:D,3,FALSE)</f>
        <v>CHARTER WIDE</v>
      </c>
      <c r="L2032" s="5" t="str">
        <f t="shared" si="671"/>
        <v>99</v>
      </c>
      <c r="M2032" s="5" t="str">
        <f t="shared" si="672"/>
        <v>850</v>
      </c>
      <c r="N2032" s="5" t="str">
        <f>VLOOKUP(M2032,Vlookups!G:I,2,FALSE)</f>
        <v>DEPUTY SUPT ACADEMICS/STU SERV</v>
      </c>
      <c r="O2032" s="5" t="str">
        <f>VLOOKUP(M2032,Vlookups!G:I,3,FALSE)</f>
        <v>DSASS</v>
      </c>
      <c r="P2032" s="6">
        <f t="shared" si="673"/>
        <v>39487.81</v>
      </c>
      <c r="Q2032" s="6">
        <f t="shared" si="674"/>
        <v>0</v>
      </c>
      <c r="R2032" s="6">
        <f t="shared" si="675"/>
        <v>39303.89</v>
      </c>
      <c r="S2032" s="6">
        <f t="shared" si="676"/>
        <v>38900</v>
      </c>
      <c r="T2032" s="6">
        <f t="shared" si="677"/>
        <v>-587.80999999999995</v>
      </c>
      <c r="U2032" t="s">
        <v>2079</v>
      </c>
      <c r="V2032" t="s">
        <v>454</v>
      </c>
      <c r="W2032" s="2">
        <v>39487.81</v>
      </c>
      <c r="X2032" s="2">
        <v>0</v>
      </c>
      <c r="Y2032" s="2">
        <v>39303.89</v>
      </c>
      <c r="Z2032" s="2">
        <v>183.92</v>
      </c>
      <c r="AA2032" s="2">
        <v>38900</v>
      </c>
      <c r="AB2032" s="3">
        <v>-587.80999999999995</v>
      </c>
    </row>
    <row r="2033" spans="1:28">
      <c r="A2033" s="5" t="str">
        <f t="shared" si="664"/>
        <v>420</v>
      </c>
      <c r="B2033" s="5" t="str">
        <f>VLOOKUP(A2033,Vlookups!O:P,2,FALSE)</f>
        <v>LOCAL</v>
      </c>
      <c r="C2033" s="5" t="str">
        <f t="shared" si="665"/>
        <v>E</v>
      </c>
      <c r="D2033" s="5" t="str">
        <f t="shared" si="666"/>
        <v>31</v>
      </c>
      <c r="E2033" s="5" t="str">
        <f t="shared" si="667"/>
        <v>63--</v>
      </c>
      <c r="F2033" s="5" t="str">
        <f>VLOOKUP(E2033,Vlookups!K:M,3,FALSE)</f>
        <v>Op Exp</v>
      </c>
      <c r="G2033" s="5" t="str">
        <f t="shared" si="668"/>
        <v>6399</v>
      </c>
      <c r="H2033" s="5" t="str">
        <f t="shared" si="669"/>
        <v>GENERAL SUPPLIES</v>
      </c>
      <c r="I2033" s="5" t="str">
        <f t="shared" si="670"/>
        <v>001</v>
      </c>
      <c r="J2033" s="5" t="str">
        <f>VLOOKUP(I2033,Vlookups!A:D,2,FALSE)</f>
        <v>GARLAND ELEMENTARY SCHOOL</v>
      </c>
      <c r="K2033" s="5" t="str">
        <f>VLOOKUP(I2033,Vlookups!A:D,3,FALSE)</f>
        <v>GARLAND K8</v>
      </c>
      <c r="L2033" s="5" t="str">
        <f t="shared" si="671"/>
        <v>99</v>
      </c>
      <c r="M2033" s="5" t="str">
        <f t="shared" si="672"/>
        <v>872</v>
      </c>
      <c r="N2033" s="5" t="str">
        <f>VLOOKUP(M2033,Vlookups!G:I,2,FALSE)</f>
        <v>COUNSELORS</v>
      </c>
      <c r="O2033" s="5" t="str">
        <f>VLOOKUP(M2033,Vlookups!G:I,3,FALSE)</f>
        <v>DSASS</v>
      </c>
      <c r="P2033" s="6">
        <f t="shared" si="673"/>
        <v>700</v>
      </c>
      <c r="Q2033" s="6">
        <f t="shared" si="674"/>
        <v>0</v>
      </c>
      <c r="R2033" s="6">
        <f t="shared" si="675"/>
        <v>245.45</v>
      </c>
      <c r="S2033" s="6">
        <f t="shared" si="676"/>
        <v>1000</v>
      </c>
      <c r="T2033" s="6">
        <f t="shared" si="677"/>
        <v>300</v>
      </c>
      <c r="U2033" t="s">
        <v>2080</v>
      </c>
      <c r="V2033" t="s">
        <v>54</v>
      </c>
      <c r="W2033" s="2">
        <v>700</v>
      </c>
      <c r="X2033" s="2">
        <v>0</v>
      </c>
      <c r="Y2033" s="2">
        <v>245.45</v>
      </c>
      <c r="Z2033" s="2">
        <v>454.55</v>
      </c>
      <c r="AA2033" s="2">
        <v>1000</v>
      </c>
      <c r="AB2033" s="2">
        <v>300</v>
      </c>
    </row>
    <row r="2034" spans="1:28">
      <c r="A2034" s="5" t="str">
        <f t="shared" si="664"/>
        <v>420</v>
      </c>
      <c r="B2034" s="5" t="str">
        <f>VLOOKUP(A2034,Vlookups!O:P,2,FALSE)</f>
        <v>LOCAL</v>
      </c>
      <c r="C2034" s="5" t="str">
        <f t="shared" si="665"/>
        <v>E</v>
      </c>
      <c r="D2034" s="5" t="str">
        <f t="shared" si="666"/>
        <v>31</v>
      </c>
      <c r="E2034" s="5" t="str">
        <f t="shared" si="667"/>
        <v>63--</v>
      </c>
      <c r="F2034" s="5" t="str">
        <f>VLOOKUP(E2034,Vlookups!K:M,3,FALSE)</f>
        <v>Op Exp</v>
      </c>
      <c r="G2034" s="5" t="str">
        <f t="shared" si="668"/>
        <v>6399</v>
      </c>
      <c r="H2034" s="5" t="str">
        <f t="shared" si="669"/>
        <v>GENERAL SUPPLIES</v>
      </c>
      <c r="I2034" s="5" t="str">
        <f t="shared" si="670"/>
        <v>002</v>
      </c>
      <c r="J2034" s="5" t="str">
        <f>VLOOKUP(I2034,Vlookups!A:D,2,FALSE)</f>
        <v>GARLAND MIDDLE SCHOOL</v>
      </c>
      <c r="K2034" s="5" t="str">
        <f>VLOOKUP(I2034,Vlookups!A:D,3,FALSE)</f>
        <v>GARLAND K8</v>
      </c>
      <c r="L2034" s="5" t="str">
        <f t="shared" si="671"/>
        <v>99</v>
      </c>
      <c r="M2034" s="5" t="str">
        <f t="shared" si="672"/>
        <v>872</v>
      </c>
      <c r="N2034" s="5" t="str">
        <f>VLOOKUP(M2034,Vlookups!G:I,2,FALSE)</f>
        <v>COUNSELORS</v>
      </c>
      <c r="O2034" s="5" t="str">
        <f>VLOOKUP(M2034,Vlookups!G:I,3,FALSE)</f>
        <v>DSASS</v>
      </c>
      <c r="P2034" s="6">
        <f t="shared" si="673"/>
        <v>350</v>
      </c>
      <c r="Q2034" s="6">
        <f t="shared" si="674"/>
        <v>0</v>
      </c>
      <c r="R2034" s="6">
        <f t="shared" si="675"/>
        <v>120.9</v>
      </c>
      <c r="S2034" s="6">
        <f t="shared" si="676"/>
        <v>500</v>
      </c>
      <c r="T2034" s="6">
        <f t="shared" si="677"/>
        <v>150</v>
      </c>
      <c r="U2034" t="s">
        <v>2081</v>
      </c>
      <c r="V2034" t="s">
        <v>54</v>
      </c>
      <c r="W2034" s="2">
        <v>350</v>
      </c>
      <c r="X2034" s="2">
        <v>0</v>
      </c>
      <c r="Y2034" s="2">
        <v>120.9</v>
      </c>
      <c r="Z2034" s="2">
        <v>229.1</v>
      </c>
      <c r="AA2034" s="2">
        <v>500</v>
      </c>
      <c r="AB2034" s="2">
        <v>150</v>
      </c>
    </row>
    <row r="2035" spans="1:28">
      <c r="A2035" s="5" t="str">
        <f t="shared" si="664"/>
        <v>420</v>
      </c>
      <c r="B2035" s="5" t="str">
        <f>VLOOKUP(A2035,Vlookups!O:P,2,FALSE)</f>
        <v>LOCAL</v>
      </c>
      <c r="C2035" s="5" t="str">
        <f t="shared" si="665"/>
        <v>E</v>
      </c>
      <c r="D2035" s="5" t="str">
        <f t="shared" si="666"/>
        <v>31</v>
      </c>
      <c r="E2035" s="5" t="str">
        <f t="shared" si="667"/>
        <v>63--</v>
      </c>
      <c r="F2035" s="5" t="str">
        <f>VLOOKUP(E2035,Vlookups!K:M,3,FALSE)</f>
        <v>Op Exp</v>
      </c>
      <c r="G2035" s="5" t="str">
        <f t="shared" si="668"/>
        <v>6399</v>
      </c>
      <c r="H2035" s="5" t="str">
        <f t="shared" si="669"/>
        <v>GENERAL SUPPLIES</v>
      </c>
      <c r="I2035" s="5" t="str">
        <f t="shared" si="670"/>
        <v>003</v>
      </c>
      <c r="J2035" s="5" t="str">
        <f>VLOOKUP(I2035,Vlookups!A:D,2,FALSE)</f>
        <v>GARLAND HIGH SCHOOL</v>
      </c>
      <c r="K2035" s="5" t="str">
        <f>VLOOKUP(I2035,Vlookups!A:D,3,FALSE)</f>
        <v>GARLAND HS</v>
      </c>
      <c r="L2035" s="5" t="str">
        <f t="shared" si="671"/>
        <v>99</v>
      </c>
      <c r="M2035" s="5" t="str">
        <f t="shared" si="672"/>
        <v>872</v>
      </c>
      <c r="N2035" s="5" t="str">
        <f>VLOOKUP(M2035,Vlookups!G:I,2,FALSE)</f>
        <v>COUNSELORS</v>
      </c>
      <c r="O2035" s="5" t="str">
        <f>VLOOKUP(M2035,Vlookups!G:I,3,FALSE)</f>
        <v>DSASS</v>
      </c>
      <c r="P2035" s="6">
        <f t="shared" si="673"/>
        <v>700</v>
      </c>
      <c r="Q2035" s="6">
        <f t="shared" si="674"/>
        <v>0</v>
      </c>
      <c r="R2035" s="6">
        <f t="shared" si="675"/>
        <v>0</v>
      </c>
      <c r="S2035" s="6">
        <f t="shared" si="676"/>
        <v>1000</v>
      </c>
      <c r="T2035" s="6">
        <f t="shared" si="677"/>
        <v>300</v>
      </c>
      <c r="U2035" t="s">
        <v>2082</v>
      </c>
      <c r="V2035" t="s">
        <v>54</v>
      </c>
      <c r="W2035" s="2">
        <v>700</v>
      </c>
      <c r="X2035" s="2">
        <v>0</v>
      </c>
      <c r="Y2035" s="2">
        <v>0</v>
      </c>
      <c r="Z2035" s="2">
        <v>700</v>
      </c>
      <c r="AA2035" s="2">
        <v>1000</v>
      </c>
      <c r="AB2035" s="2">
        <v>300</v>
      </c>
    </row>
    <row r="2036" spans="1:28">
      <c r="A2036" s="5" t="str">
        <f t="shared" si="664"/>
        <v>420</v>
      </c>
      <c r="B2036" s="5" t="str">
        <f>VLOOKUP(A2036,Vlookups!O:P,2,FALSE)</f>
        <v>LOCAL</v>
      </c>
      <c r="C2036" s="5" t="str">
        <f t="shared" si="665"/>
        <v>E</v>
      </c>
      <c r="D2036" s="5" t="str">
        <f t="shared" si="666"/>
        <v>31</v>
      </c>
      <c r="E2036" s="5" t="str">
        <f t="shared" si="667"/>
        <v>63--</v>
      </c>
      <c r="F2036" s="5" t="str">
        <f>VLOOKUP(E2036,Vlookups!K:M,3,FALSE)</f>
        <v>Op Exp</v>
      </c>
      <c r="G2036" s="5" t="str">
        <f t="shared" si="668"/>
        <v>6399</v>
      </c>
      <c r="H2036" s="5" t="str">
        <f t="shared" si="669"/>
        <v>GENERAL SUPPLIES</v>
      </c>
      <c r="I2036" s="5" t="str">
        <f t="shared" si="670"/>
        <v>004</v>
      </c>
      <c r="J2036" s="5" t="str">
        <f>VLOOKUP(I2036,Vlookups!A:D,2,FALSE)</f>
        <v>ARLINGTON ELEMENTARY SCHOOL</v>
      </c>
      <c r="K2036" s="5" t="str">
        <f>VLOOKUP(I2036,Vlookups!A:D,3,FALSE)</f>
        <v>ARLINGTON K8</v>
      </c>
      <c r="L2036" s="5" t="str">
        <f t="shared" si="671"/>
        <v>99</v>
      </c>
      <c r="M2036" s="5" t="str">
        <f t="shared" si="672"/>
        <v>872</v>
      </c>
      <c r="N2036" s="5" t="str">
        <f>VLOOKUP(M2036,Vlookups!G:I,2,FALSE)</f>
        <v>COUNSELORS</v>
      </c>
      <c r="O2036" s="5" t="str">
        <f>VLOOKUP(M2036,Vlookups!G:I,3,FALSE)</f>
        <v>DSASS</v>
      </c>
      <c r="P2036" s="6">
        <f t="shared" si="673"/>
        <v>700</v>
      </c>
      <c r="Q2036" s="6">
        <f t="shared" si="674"/>
        <v>110.4</v>
      </c>
      <c r="R2036" s="6">
        <f t="shared" si="675"/>
        <v>0</v>
      </c>
      <c r="S2036" s="6">
        <f t="shared" si="676"/>
        <v>1000</v>
      </c>
      <c r="T2036" s="6">
        <f t="shared" si="677"/>
        <v>300</v>
      </c>
      <c r="U2036" t="s">
        <v>2083</v>
      </c>
      <c r="V2036" t="s">
        <v>54</v>
      </c>
      <c r="W2036" s="2">
        <v>700</v>
      </c>
      <c r="X2036" s="2">
        <v>110.4</v>
      </c>
      <c r="Y2036" s="2">
        <v>0</v>
      </c>
      <c r="Z2036" s="2">
        <v>589.6</v>
      </c>
      <c r="AA2036" s="2">
        <v>1000</v>
      </c>
      <c r="AB2036" s="2">
        <v>300</v>
      </c>
    </row>
    <row r="2037" spans="1:28">
      <c r="A2037" s="5" t="str">
        <f t="shared" si="664"/>
        <v>420</v>
      </c>
      <c r="B2037" s="5" t="str">
        <f>VLOOKUP(A2037,Vlookups!O:P,2,FALSE)</f>
        <v>LOCAL</v>
      </c>
      <c r="C2037" s="5" t="str">
        <f t="shared" si="665"/>
        <v>E</v>
      </c>
      <c r="D2037" s="5" t="str">
        <f t="shared" si="666"/>
        <v>31</v>
      </c>
      <c r="E2037" s="5" t="str">
        <f t="shared" si="667"/>
        <v>63--</v>
      </c>
      <c r="F2037" s="5" t="str">
        <f>VLOOKUP(E2037,Vlookups!K:M,3,FALSE)</f>
        <v>Op Exp</v>
      </c>
      <c r="G2037" s="5" t="str">
        <f t="shared" si="668"/>
        <v>6399</v>
      </c>
      <c r="H2037" s="5" t="str">
        <f t="shared" si="669"/>
        <v>GENERAL SUPPLIES</v>
      </c>
      <c r="I2037" s="5" t="str">
        <f t="shared" si="670"/>
        <v>005</v>
      </c>
      <c r="J2037" s="5" t="str">
        <f>VLOOKUP(I2037,Vlookups!A:D,2,FALSE)</f>
        <v>ARLINGTON MIDDLE SCHOOL</v>
      </c>
      <c r="K2037" s="5" t="str">
        <f>VLOOKUP(I2037,Vlookups!A:D,3,FALSE)</f>
        <v>ARLINGTON K8</v>
      </c>
      <c r="L2037" s="5" t="str">
        <f t="shared" si="671"/>
        <v>99</v>
      </c>
      <c r="M2037" s="5" t="str">
        <f t="shared" si="672"/>
        <v>872</v>
      </c>
      <c r="N2037" s="5" t="str">
        <f>VLOOKUP(M2037,Vlookups!G:I,2,FALSE)</f>
        <v>COUNSELORS</v>
      </c>
      <c r="O2037" s="5" t="str">
        <f>VLOOKUP(M2037,Vlookups!G:I,3,FALSE)</f>
        <v>DSASS</v>
      </c>
      <c r="P2037" s="6">
        <f t="shared" si="673"/>
        <v>350</v>
      </c>
      <c r="Q2037" s="6">
        <f t="shared" si="674"/>
        <v>54.38</v>
      </c>
      <c r="R2037" s="6">
        <f t="shared" si="675"/>
        <v>0</v>
      </c>
      <c r="S2037" s="6">
        <f t="shared" si="676"/>
        <v>500</v>
      </c>
      <c r="T2037" s="6">
        <f t="shared" si="677"/>
        <v>150</v>
      </c>
      <c r="U2037" t="s">
        <v>2084</v>
      </c>
      <c r="V2037" t="s">
        <v>54</v>
      </c>
      <c r="W2037" s="2">
        <v>350</v>
      </c>
      <c r="X2037" s="2">
        <v>54.38</v>
      </c>
      <c r="Y2037" s="2">
        <v>0</v>
      </c>
      <c r="Z2037" s="2">
        <v>295.62</v>
      </c>
      <c r="AA2037" s="2">
        <v>500</v>
      </c>
      <c r="AB2037" s="2">
        <v>150</v>
      </c>
    </row>
    <row r="2038" spans="1:28">
      <c r="A2038" s="5" t="str">
        <f t="shared" si="664"/>
        <v>420</v>
      </c>
      <c r="B2038" s="5" t="str">
        <f>VLOOKUP(A2038,Vlookups!O:P,2,FALSE)</f>
        <v>LOCAL</v>
      </c>
      <c r="C2038" s="5" t="str">
        <f t="shared" si="665"/>
        <v>E</v>
      </c>
      <c r="D2038" s="5" t="str">
        <f t="shared" si="666"/>
        <v>31</v>
      </c>
      <c r="E2038" s="5" t="str">
        <f t="shared" si="667"/>
        <v>63--</v>
      </c>
      <c r="F2038" s="5" t="str">
        <f>VLOOKUP(E2038,Vlookups!K:M,3,FALSE)</f>
        <v>Op Exp</v>
      </c>
      <c r="G2038" s="5" t="str">
        <f t="shared" si="668"/>
        <v>6399</v>
      </c>
      <c r="H2038" s="5" t="str">
        <f t="shared" si="669"/>
        <v>GENERAL SUPPLIES</v>
      </c>
      <c r="I2038" s="5" t="str">
        <f t="shared" si="670"/>
        <v>006</v>
      </c>
      <c r="J2038" s="5" t="str">
        <f>VLOOKUP(I2038,Vlookups!A:D,2,FALSE)</f>
        <v>ARLINGTON HIGH SCHOOL</v>
      </c>
      <c r="K2038" s="5" t="str">
        <f>VLOOKUP(I2038,Vlookups!A:D,3,FALSE)</f>
        <v>ARLINGTON HS</v>
      </c>
      <c r="L2038" s="5" t="str">
        <f t="shared" si="671"/>
        <v>99</v>
      </c>
      <c r="M2038" s="5" t="str">
        <f t="shared" si="672"/>
        <v>872</v>
      </c>
      <c r="N2038" s="5" t="str">
        <f>VLOOKUP(M2038,Vlookups!G:I,2,FALSE)</f>
        <v>COUNSELORS</v>
      </c>
      <c r="O2038" s="5" t="str">
        <f>VLOOKUP(M2038,Vlookups!G:I,3,FALSE)</f>
        <v>DSASS</v>
      </c>
      <c r="P2038" s="6">
        <f t="shared" si="673"/>
        <v>700</v>
      </c>
      <c r="Q2038" s="6">
        <f t="shared" si="674"/>
        <v>0</v>
      </c>
      <c r="R2038" s="6">
        <f t="shared" si="675"/>
        <v>0</v>
      </c>
      <c r="S2038" s="6">
        <f t="shared" si="676"/>
        <v>1000</v>
      </c>
      <c r="T2038" s="6">
        <f t="shared" si="677"/>
        <v>300</v>
      </c>
      <c r="U2038" t="s">
        <v>2085</v>
      </c>
      <c r="V2038" t="s">
        <v>54</v>
      </c>
      <c r="W2038" s="2">
        <v>700</v>
      </c>
      <c r="X2038" s="2">
        <v>0</v>
      </c>
      <c r="Y2038" s="2">
        <v>0</v>
      </c>
      <c r="Z2038" s="2">
        <v>700</v>
      </c>
      <c r="AA2038" s="2">
        <v>1000</v>
      </c>
      <c r="AB2038" s="2">
        <v>300</v>
      </c>
    </row>
    <row r="2039" spans="1:28">
      <c r="A2039" s="5" t="str">
        <f t="shared" si="664"/>
        <v>420</v>
      </c>
      <c r="B2039" s="5" t="str">
        <f>VLOOKUP(A2039,Vlookups!O:P,2,FALSE)</f>
        <v>LOCAL</v>
      </c>
      <c r="C2039" s="5" t="str">
        <f t="shared" si="665"/>
        <v>E</v>
      </c>
      <c r="D2039" s="5" t="str">
        <f t="shared" si="666"/>
        <v>31</v>
      </c>
      <c r="E2039" s="5" t="str">
        <f t="shared" si="667"/>
        <v>63--</v>
      </c>
      <c r="F2039" s="5" t="str">
        <f>VLOOKUP(E2039,Vlookups!K:M,3,FALSE)</f>
        <v>Op Exp</v>
      </c>
      <c r="G2039" s="5" t="str">
        <f t="shared" si="668"/>
        <v>6399</v>
      </c>
      <c r="H2039" s="5" t="str">
        <f t="shared" si="669"/>
        <v>GENERAL SUPPLIES</v>
      </c>
      <c r="I2039" s="5" t="str">
        <f t="shared" si="670"/>
        <v>007</v>
      </c>
      <c r="J2039" s="5" t="str">
        <f>VLOOKUP(I2039,Vlookups!A:D,2,FALSE)</f>
        <v>KELLER ELEMENTARY SCHOOL</v>
      </c>
      <c r="K2039" s="5" t="str">
        <f>VLOOKUP(I2039,Vlookups!A:D,3,FALSE)</f>
        <v>KELLER K8</v>
      </c>
      <c r="L2039" s="5" t="str">
        <f t="shared" si="671"/>
        <v>99</v>
      </c>
      <c r="M2039" s="5" t="str">
        <f t="shared" si="672"/>
        <v>872</v>
      </c>
      <c r="N2039" s="5" t="str">
        <f>VLOOKUP(M2039,Vlookups!G:I,2,FALSE)</f>
        <v>COUNSELORS</v>
      </c>
      <c r="O2039" s="5" t="str">
        <f>VLOOKUP(M2039,Vlookups!G:I,3,FALSE)</f>
        <v>DSASS</v>
      </c>
      <c r="P2039" s="6">
        <f t="shared" si="673"/>
        <v>700</v>
      </c>
      <c r="Q2039" s="6">
        <f t="shared" si="674"/>
        <v>0</v>
      </c>
      <c r="R2039" s="6">
        <f t="shared" si="675"/>
        <v>0</v>
      </c>
      <c r="S2039" s="6">
        <f t="shared" si="676"/>
        <v>1000</v>
      </c>
      <c r="T2039" s="6">
        <f t="shared" si="677"/>
        <v>300</v>
      </c>
      <c r="U2039" t="s">
        <v>2086</v>
      </c>
      <c r="V2039" t="s">
        <v>54</v>
      </c>
      <c r="W2039" s="2">
        <v>700</v>
      </c>
      <c r="X2039" s="2">
        <v>0</v>
      </c>
      <c r="Y2039" s="2">
        <v>0</v>
      </c>
      <c r="Z2039" s="2">
        <v>700</v>
      </c>
      <c r="AA2039" s="2">
        <v>1000</v>
      </c>
      <c r="AB2039" s="2">
        <v>300</v>
      </c>
    </row>
    <row r="2040" spans="1:28">
      <c r="A2040" s="5" t="str">
        <f t="shared" si="664"/>
        <v>420</v>
      </c>
      <c r="B2040" s="5" t="str">
        <f>VLOOKUP(A2040,Vlookups!O:P,2,FALSE)</f>
        <v>LOCAL</v>
      </c>
      <c r="C2040" s="5" t="str">
        <f t="shared" si="665"/>
        <v>E</v>
      </c>
      <c r="D2040" s="5" t="str">
        <f t="shared" si="666"/>
        <v>31</v>
      </c>
      <c r="E2040" s="5" t="str">
        <f t="shared" si="667"/>
        <v>63--</v>
      </c>
      <c r="F2040" s="5" t="str">
        <f>VLOOKUP(E2040,Vlookups!K:M,3,FALSE)</f>
        <v>Op Exp</v>
      </c>
      <c r="G2040" s="5" t="str">
        <f t="shared" si="668"/>
        <v>6399</v>
      </c>
      <c r="H2040" s="5" t="str">
        <f t="shared" si="669"/>
        <v>GENERAL SUPPLIES</v>
      </c>
      <c r="I2040" s="5" t="str">
        <f t="shared" si="670"/>
        <v>008</v>
      </c>
      <c r="J2040" s="5" t="str">
        <f>VLOOKUP(I2040,Vlookups!A:D,2,FALSE)</f>
        <v>KELLER MIDDLE SCHOOL</v>
      </c>
      <c r="K2040" s="5" t="str">
        <f>VLOOKUP(I2040,Vlookups!A:D,3,FALSE)</f>
        <v>KELLER K8</v>
      </c>
      <c r="L2040" s="5" t="str">
        <f t="shared" si="671"/>
        <v>99</v>
      </c>
      <c r="M2040" s="5" t="str">
        <f t="shared" si="672"/>
        <v>872</v>
      </c>
      <c r="N2040" s="5" t="str">
        <f>VLOOKUP(M2040,Vlookups!G:I,2,FALSE)</f>
        <v>COUNSELORS</v>
      </c>
      <c r="O2040" s="5" t="str">
        <f>VLOOKUP(M2040,Vlookups!G:I,3,FALSE)</f>
        <v>DSASS</v>
      </c>
      <c r="P2040" s="6">
        <f t="shared" si="673"/>
        <v>350</v>
      </c>
      <c r="Q2040" s="6">
        <f t="shared" si="674"/>
        <v>0</v>
      </c>
      <c r="R2040" s="6">
        <f t="shared" si="675"/>
        <v>0</v>
      </c>
      <c r="S2040" s="6">
        <f t="shared" si="676"/>
        <v>500</v>
      </c>
      <c r="T2040" s="6">
        <f t="shared" si="677"/>
        <v>150</v>
      </c>
      <c r="U2040" t="s">
        <v>2087</v>
      </c>
      <c r="V2040" t="s">
        <v>54</v>
      </c>
      <c r="W2040" s="2">
        <v>350</v>
      </c>
      <c r="X2040" s="2">
        <v>0</v>
      </c>
      <c r="Y2040" s="2">
        <v>0</v>
      </c>
      <c r="Z2040" s="2">
        <v>350</v>
      </c>
      <c r="AA2040" s="2">
        <v>500</v>
      </c>
      <c r="AB2040" s="2">
        <v>150</v>
      </c>
    </row>
    <row r="2041" spans="1:28">
      <c r="A2041" s="5" t="str">
        <f t="shared" si="664"/>
        <v>420</v>
      </c>
      <c r="B2041" s="5" t="str">
        <f>VLOOKUP(A2041,Vlookups!O:P,2,FALSE)</f>
        <v>LOCAL</v>
      </c>
      <c r="C2041" s="5" t="str">
        <f t="shared" si="665"/>
        <v>E</v>
      </c>
      <c r="D2041" s="5" t="str">
        <f t="shared" si="666"/>
        <v>31</v>
      </c>
      <c r="E2041" s="5" t="str">
        <f t="shared" si="667"/>
        <v>63--</v>
      </c>
      <c r="F2041" s="5" t="str">
        <f>VLOOKUP(E2041,Vlookups!K:M,3,FALSE)</f>
        <v>Op Exp</v>
      </c>
      <c r="G2041" s="5" t="str">
        <f t="shared" si="668"/>
        <v>6399</v>
      </c>
      <c r="H2041" s="5" t="str">
        <f t="shared" si="669"/>
        <v>GENERAL SUPPLIES</v>
      </c>
      <c r="I2041" s="5" t="str">
        <f t="shared" si="670"/>
        <v>009</v>
      </c>
      <c r="J2041" s="5" t="str">
        <f>VLOOKUP(I2041,Vlookups!A:D,2,FALSE)</f>
        <v>KELLER HIGH SCHOOL</v>
      </c>
      <c r="K2041" s="5" t="str">
        <f>VLOOKUP(I2041,Vlookups!A:D,3,FALSE)</f>
        <v>KELLER HS</v>
      </c>
      <c r="L2041" s="5" t="str">
        <f t="shared" si="671"/>
        <v>99</v>
      </c>
      <c r="M2041" s="5" t="str">
        <f t="shared" si="672"/>
        <v>872</v>
      </c>
      <c r="N2041" s="5" t="str">
        <f>VLOOKUP(M2041,Vlookups!G:I,2,FALSE)</f>
        <v>COUNSELORS</v>
      </c>
      <c r="O2041" s="5" t="str">
        <f>VLOOKUP(M2041,Vlookups!G:I,3,FALSE)</f>
        <v>DSASS</v>
      </c>
      <c r="P2041" s="6">
        <f t="shared" si="673"/>
        <v>700</v>
      </c>
      <c r="Q2041" s="6">
        <f t="shared" si="674"/>
        <v>0</v>
      </c>
      <c r="R2041" s="6">
        <f t="shared" si="675"/>
        <v>0</v>
      </c>
      <c r="S2041" s="6">
        <f t="shared" si="676"/>
        <v>1000</v>
      </c>
      <c r="T2041" s="6">
        <f t="shared" si="677"/>
        <v>300</v>
      </c>
      <c r="U2041" t="s">
        <v>2088</v>
      </c>
      <c r="V2041" t="s">
        <v>54</v>
      </c>
      <c r="W2041" s="2">
        <v>700</v>
      </c>
      <c r="X2041" s="2">
        <v>0</v>
      </c>
      <c r="Y2041" s="2">
        <v>0</v>
      </c>
      <c r="Z2041" s="2">
        <v>700</v>
      </c>
      <c r="AA2041" s="2">
        <v>1000</v>
      </c>
      <c r="AB2041" s="2">
        <v>300</v>
      </c>
    </row>
    <row r="2042" spans="1:28">
      <c r="A2042" s="5" t="str">
        <f t="shared" si="664"/>
        <v>420</v>
      </c>
      <c r="B2042" s="5" t="str">
        <f>VLOOKUP(A2042,Vlookups!O:P,2,FALSE)</f>
        <v>LOCAL</v>
      </c>
      <c r="C2042" s="5" t="str">
        <f t="shared" si="665"/>
        <v>E</v>
      </c>
      <c r="D2042" s="5" t="str">
        <f t="shared" si="666"/>
        <v>31</v>
      </c>
      <c r="E2042" s="5" t="str">
        <f t="shared" si="667"/>
        <v>63--</v>
      </c>
      <c r="F2042" s="5" t="str">
        <f>VLOOKUP(E2042,Vlookups!K:M,3,FALSE)</f>
        <v>Op Exp</v>
      </c>
      <c r="G2042" s="5" t="str">
        <f t="shared" si="668"/>
        <v>6399</v>
      </c>
      <c r="H2042" s="5" t="str">
        <f t="shared" si="669"/>
        <v>GENERAL SUPPLIES</v>
      </c>
      <c r="I2042" s="5" t="str">
        <f t="shared" si="670"/>
        <v>010</v>
      </c>
      <c r="J2042" s="5" t="str">
        <f>VLOOKUP(I2042,Vlookups!A:D,2,FALSE)</f>
        <v>GRAND PRAIRIE ELEMENTARY SCHOO</v>
      </c>
      <c r="K2042" s="5" t="str">
        <f>VLOOKUP(I2042,Vlookups!A:D,3,FALSE)</f>
        <v>GRAND PR K8</v>
      </c>
      <c r="L2042" s="5" t="str">
        <f t="shared" si="671"/>
        <v>99</v>
      </c>
      <c r="M2042" s="5" t="str">
        <f t="shared" si="672"/>
        <v>872</v>
      </c>
      <c r="N2042" s="5" t="str">
        <f>VLOOKUP(M2042,Vlookups!G:I,2,FALSE)</f>
        <v>COUNSELORS</v>
      </c>
      <c r="O2042" s="5" t="str">
        <f>VLOOKUP(M2042,Vlookups!G:I,3,FALSE)</f>
        <v>DSASS</v>
      </c>
      <c r="P2042" s="6">
        <f t="shared" si="673"/>
        <v>700</v>
      </c>
      <c r="Q2042" s="6">
        <f t="shared" si="674"/>
        <v>220.03</v>
      </c>
      <c r="R2042" s="6">
        <f t="shared" si="675"/>
        <v>269.27999999999997</v>
      </c>
      <c r="S2042" s="6">
        <f t="shared" si="676"/>
        <v>1000</v>
      </c>
      <c r="T2042" s="6">
        <f t="shared" si="677"/>
        <v>300</v>
      </c>
      <c r="U2042" t="s">
        <v>2089</v>
      </c>
      <c r="V2042" t="s">
        <v>54</v>
      </c>
      <c r="W2042" s="2">
        <v>700</v>
      </c>
      <c r="X2042" s="2">
        <v>220.03</v>
      </c>
      <c r="Y2042" s="2">
        <v>269.27999999999997</v>
      </c>
      <c r="Z2042" s="2">
        <v>210.69</v>
      </c>
      <c r="AA2042" s="2">
        <v>1000</v>
      </c>
      <c r="AB2042" s="2">
        <v>300</v>
      </c>
    </row>
    <row r="2043" spans="1:28">
      <c r="A2043" s="5" t="str">
        <f t="shared" si="664"/>
        <v>420</v>
      </c>
      <c r="B2043" s="5" t="str">
        <f>VLOOKUP(A2043,Vlookups!O:P,2,FALSE)</f>
        <v>LOCAL</v>
      </c>
      <c r="C2043" s="5" t="str">
        <f t="shared" si="665"/>
        <v>E</v>
      </c>
      <c r="D2043" s="5" t="str">
        <f t="shared" si="666"/>
        <v>31</v>
      </c>
      <c r="E2043" s="5" t="str">
        <f t="shared" si="667"/>
        <v>63--</v>
      </c>
      <c r="F2043" s="5" t="str">
        <f>VLOOKUP(E2043,Vlookups!K:M,3,FALSE)</f>
        <v>Op Exp</v>
      </c>
      <c r="G2043" s="5" t="str">
        <f t="shared" si="668"/>
        <v>6399</v>
      </c>
      <c r="H2043" s="5" t="str">
        <f t="shared" si="669"/>
        <v>GENERAL SUPPLIES</v>
      </c>
      <c r="I2043" s="5" t="str">
        <f t="shared" si="670"/>
        <v>011</v>
      </c>
      <c r="J2043" s="5" t="str">
        <f>VLOOKUP(I2043,Vlookups!A:D,2,FALSE)</f>
        <v>GRAND PRAIRIE MIDDLE SCHOOL</v>
      </c>
      <c r="K2043" s="5" t="str">
        <f>VLOOKUP(I2043,Vlookups!A:D,3,FALSE)</f>
        <v>GRAND PR K8</v>
      </c>
      <c r="L2043" s="5" t="str">
        <f t="shared" si="671"/>
        <v>99</v>
      </c>
      <c r="M2043" s="5" t="str">
        <f t="shared" si="672"/>
        <v>872</v>
      </c>
      <c r="N2043" s="5" t="str">
        <f>VLOOKUP(M2043,Vlookups!G:I,2,FALSE)</f>
        <v>COUNSELORS</v>
      </c>
      <c r="O2043" s="5" t="str">
        <f>VLOOKUP(M2043,Vlookups!G:I,3,FALSE)</f>
        <v>DSASS</v>
      </c>
      <c r="P2043" s="6">
        <f t="shared" si="673"/>
        <v>350</v>
      </c>
      <c r="Q2043" s="6">
        <f t="shared" si="674"/>
        <v>108.38</v>
      </c>
      <c r="R2043" s="6">
        <f t="shared" si="675"/>
        <v>132.63</v>
      </c>
      <c r="S2043" s="6">
        <f t="shared" si="676"/>
        <v>500</v>
      </c>
      <c r="T2043" s="6">
        <f t="shared" si="677"/>
        <v>150</v>
      </c>
      <c r="U2043" t="s">
        <v>2090</v>
      </c>
      <c r="V2043" t="s">
        <v>54</v>
      </c>
      <c r="W2043" s="2">
        <v>350</v>
      </c>
      <c r="X2043" s="2">
        <v>108.38</v>
      </c>
      <c r="Y2043" s="2">
        <v>132.63</v>
      </c>
      <c r="Z2043" s="2">
        <v>108.99</v>
      </c>
      <c r="AA2043" s="2">
        <v>500</v>
      </c>
      <c r="AB2043" s="2">
        <v>150</v>
      </c>
    </row>
    <row r="2044" spans="1:28">
      <c r="A2044" s="5" t="str">
        <f t="shared" si="664"/>
        <v>420</v>
      </c>
      <c r="B2044" s="5" t="str">
        <f>VLOOKUP(A2044,Vlookups!O:P,2,FALSE)</f>
        <v>LOCAL</v>
      </c>
      <c r="C2044" s="5" t="str">
        <f t="shared" si="665"/>
        <v>E</v>
      </c>
      <c r="D2044" s="5" t="str">
        <f t="shared" si="666"/>
        <v>31</v>
      </c>
      <c r="E2044" s="5" t="str">
        <f t="shared" si="667"/>
        <v>63--</v>
      </c>
      <c r="F2044" s="5" t="str">
        <f>VLOOKUP(E2044,Vlookups!K:M,3,FALSE)</f>
        <v>Op Exp</v>
      </c>
      <c r="G2044" s="5" t="str">
        <f t="shared" si="668"/>
        <v>6399</v>
      </c>
      <c r="H2044" s="5" t="str">
        <f t="shared" si="669"/>
        <v>GENERAL SUPPLIES</v>
      </c>
      <c r="I2044" s="5" t="str">
        <f t="shared" si="670"/>
        <v>012</v>
      </c>
      <c r="J2044" s="5" t="str">
        <f>VLOOKUP(I2044,Vlookups!A:D,2,FALSE)</f>
        <v>NORTH RICHLAND HILLS ELEMENTAR</v>
      </c>
      <c r="K2044" s="5" t="str">
        <f>VLOOKUP(I2044,Vlookups!A:D,3,FALSE)</f>
        <v>NORTH RICHLAND HILLS K8</v>
      </c>
      <c r="L2044" s="5" t="str">
        <f t="shared" si="671"/>
        <v>99</v>
      </c>
      <c r="M2044" s="5" t="str">
        <f t="shared" si="672"/>
        <v>872</v>
      </c>
      <c r="N2044" s="5" t="str">
        <f>VLOOKUP(M2044,Vlookups!G:I,2,FALSE)</f>
        <v>COUNSELORS</v>
      </c>
      <c r="O2044" s="5" t="str">
        <f>VLOOKUP(M2044,Vlookups!G:I,3,FALSE)</f>
        <v>DSASS</v>
      </c>
      <c r="P2044" s="6">
        <f t="shared" si="673"/>
        <v>816.5</v>
      </c>
      <c r="Q2044" s="6">
        <f t="shared" si="674"/>
        <v>0</v>
      </c>
      <c r="R2044" s="6">
        <f t="shared" si="675"/>
        <v>816.5</v>
      </c>
      <c r="S2044" s="6">
        <f t="shared" si="676"/>
        <v>1000</v>
      </c>
      <c r="T2044" s="6">
        <f t="shared" si="677"/>
        <v>183.5</v>
      </c>
      <c r="U2044" t="s">
        <v>2091</v>
      </c>
      <c r="V2044" t="s">
        <v>54</v>
      </c>
      <c r="W2044" s="2">
        <v>816.5</v>
      </c>
      <c r="X2044" s="2">
        <v>0</v>
      </c>
      <c r="Y2044" s="2">
        <v>816.5</v>
      </c>
      <c r="Z2044" s="2">
        <v>0</v>
      </c>
      <c r="AA2044" s="2">
        <v>1000</v>
      </c>
      <c r="AB2044" s="2">
        <v>183.5</v>
      </c>
    </row>
    <row r="2045" spans="1:28">
      <c r="A2045" s="5" t="str">
        <f t="shared" si="664"/>
        <v>420</v>
      </c>
      <c r="B2045" s="5" t="str">
        <f>VLOOKUP(A2045,Vlookups!O:P,2,FALSE)</f>
        <v>LOCAL</v>
      </c>
      <c r="C2045" s="5" t="str">
        <f t="shared" si="665"/>
        <v>E</v>
      </c>
      <c r="D2045" s="5" t="str">
        <f t="shared" si="666"/>
        <v>31</v>
      </c>
      <c r="E2045" s="5" t="str">
        <f t="shared" si="667"/>
        <v>63--</v>
      </c>
      <c r="F2045" s="5" t="str">
        <f>VLOOKUP(E2045,Vlookups!K:M,3,FALSE)</f>
        <v>Op Exp</v>
      </c>
      <c r="G2045" s="5" t="str">
        <f t="shared" si="668"/>
        <v>6399</v>
      </c>
      <c r="H2045" s="5" t="str">
        <f t="shared" si="669"/>
        <v>GENERAL SUPPLIES</v>
      </c>
      <c r="I2045" s="5" t="str">
        <f t="shared" si="670"/>
        <v>013</v>
      </c>
      <c r="J2045" s="5" t="str">
        <f>VLOOKUP(I2045,Vlookups!A:D,2,FALSE)</f>
        <v>NORTH RICHLAND HILLS MIDDLE SC</v>
      </c>
      <c r="K2045" s="5" t="str">
        <f>VLOOKUP(I2045,Vlookups!A:D,3,FALSE)</f>
        <v>NORTH RICHLAND HILLS K8</v>
      </c>
      <c r="L2045" s="5" t="str">
        <f t="shared" si="671"/>
        <v>99</v>
      </c>
      <c r="M2045" s="5" t="str">
        <f t="shared" si="672"/>
        <v>872</v>
      </c>
      <c r="N2045" s="5" t="str">
        <f>VLOOKUP(M2045,Vlookups!G:I,2,FALSE)</f>
        <v>COUNSELORS</v>
      </c>
      <c r="O2045" s="5" t="str">
        <f>VLOOKUP(M2045,Vlookups!G:I,3,FALSE)</f>
        <v>DSASS</v>
      </c>
      <c r="P2045" s="6">
        <f t="shared" si="673"/>
        <v>350</v>
      </c>
      <c r="Q2045" s="6">
        <f t="shared" si="674"/>
        <v>0</v>
      </c>
      <c r="R2045" s="6">
        <f t="shared" si="675"/>
        <v>304.5</v>
      </c>
      <c r="S2045" s="6">
        <f t="shared" si="676"/>
        <v>500</v>
      </c>
      <c r="T2045" s="6">
        <f t="shared" si="677"/>
        <v>150</v>
      </c>
      <c r="U2045" t="s">
        <v>2092</v>
      </c>
      <c r="V2045" t="s">
        <v>54</v>
      </c>
      <c r="W2045" s="2">
        <v>350</v>
      </c>
      <c r="X2045" s="2">
        <v>0</v>
      </c>
      <c r="Y2045" s="2">
        <v>304.5</v>
      </c>
      <c r="Z2045" s="2">
        <v>45.5</v>
      </c>
      <c r="AA2045" s="2">
        <v>500</v>
      </c>
      <c r="AB2045" s="2">
        <v>150</v>
      </c>
    </row>
    <row r="2046" spans="1:28">
      <c r="A2046" s="5" t="str">
        <f t="shared" si="664"/>
        <v>420</v>
      </c>
      <c r="B2046" s="5" t="str">
        <f>VLOOKUP(A2046,Vlookups!O:P,2,FALSE)</f>
        <v>LOCAL</v>
      </c>
      <c r="C2046" s="5" t="str">
        <f t="shared" si="665"/>
        <v>E</v>
      </c>
      <c r="D2046" s="5" t="str">
        <f t="shared" si="666"/>
        <v>31</v>
      </c>
      <c r="E2046" s="5" t="str">
        <f t="shared" si="667"/>
        <v>63--</v>
      </c>
      <c r="F2046" s="5" t="str">
        <f>VLOOKUP(E2046,Vlookups!K:M,3,FALSE)</f>
        <v>Op Exp</v>
      </c>
      <c r="G2046" s="5" t="str">
        <f t="shared" si="668"/>
        <v>6399</v>
      </c>
      <c r="H2046" s="5" t="str">
        <f t="shared" si="669"/>
        <v>GENERAL SUPPLIES</v>
      </c>
      <c r="I2046" s="5" t="str">
        <f t="shared" si="670"/>
        <v>014</v>
      </c>
      <c r="J2046" s="5" t="str">
        <f>VLOOKUP(I2046,Vlookups!A:D,2,FALSE)</f>
        <v>KATY ELEMENTARY SCHOOL</v>
      </c>
      <c r="K2046" s="5" t="str">
        <f>VLOOKUP(I2046,Vlookups!A:D,3,FALSE)</f>
        <v>KATY K8</v>
      </c>
      <c r="L2046" s="5" t="str">
        <f t="shared" si="671"/>
        <v>99</v>
      </c>
      <c r="M2046" s="5" t="str">
        <f t="shared" si="672"/>
        <v>872</v>
      </c>
      <c r="N2046" s="5" t="str">
        <f>VLOOKUP(M2046,Vlookups!G:I,2,FALSE)</f>
        <v>COUNSELORS</v>
      </c>
      <c r="O2046" s="5" t="str">
        <f>VLOOKUP(M2046,Vlookups!G:I,3,FALSE)</f>
        <v>DSASS</v>
      </c>
      <c r="P2046" s="6">
        <f t="shared" si="673"/>
        <v>700</v>
      </c>
      <c r="Q2046" s="6">
        <f t="shared" si="674"/>
        <v>0</v>
      </c>
      <c r="R2046" s="6">
        <f t="shared" si="675"/>
        <v>374.2</v>
      </c>
      <c r="S2046" s="6">
        <f t="shared" si="676"/>
        <v>1000</v>
      </c>
      <c r="T2046" s="6">
        <f t="shared" si="677"/>
        <v>300</v>
      </c>
      <c r="U2046" t="s">
        <v>2093</v>
      </c>
      <c r="V2046" t="s">
        <v>54</v>
      </c>
      <c r="W2046" s="2">
        <v>700</v>
      </c>
      <c r="X2046" s="2">
        <v>0</v>
      </c>
      <c r="Y2046" s="2">
        <v>374.2</v>
      </c>
      <c r="Z2046" s="2">
        <v>325.8</v>
      </c>
      <c r="AA2046" s="2">
        <v>1000</v>
      </c>
      <c r="AB2046" s="2">
        <v>300</v>
      </c>
    </row>
    <row r="2047" spans="1:28">
      <c r="A2047" s="5" t="str">
        <f t="shared" si="664"/>
        <v>420</v>
      </c>
      <c r="B2047" s="5" t="str">
        <f>VLOOKUP(A2047,Vlookups!O:P,2,FALSE)</f>
        <v>LOCAL</v>
      </c>
      <c r="C2047" s="5" t="str">
        <f t="shared" si="665"/>
        <v>E</v>
      </c>
      <c r="D2047" s="5" t="str">
        <f t="shared" si="666"/>
        <v>31</v>
      </c>
      <c r="E2047" s="5" t="str">
        <f t="shared" si="667"/>
        <v>63--</v>
      </c>
      <c r="F2047" s="5" t="str">
        <f>VLOOKUP(E2047,Vlookups!K:M,3,FALSE)</f>
        <v>Op Exp</v>
      </c>
      <c r="G2047" s="5" t="str">
        <f t="shared" si="668"/>
        <v>6399</v>
      </c>
      <c r="H2047" s="5" t="str">
        <f t="shared" si="669"/>
        <v>GENERAL SUPPLIES</v>
      </c>
      <c r="I2047" s="5" t="str">
        <f t="shared" si="670"/>
        <v>015</v>
      </c>
      <c r="J2047" s="5" t="str">
        <f>VLOOKUP(I2047,Vlookups!A:D,2,FALSE)</f>
        <v>KATY MIDDLE SCHOOL</v>
      </c>
      <c r="K2047" s="5" t="str">
        <f>VLOOKUP(I2047,Vlookups!A:D,3,FALSE)</f>
        <v>KATY K8</v>
      </c>
      <c r="L2047" s="5" t="str">
        <f t="shared" si="671"/>
        <v>99</v>
      </c>
      <c r="M2047" s="5" t="str">
        <f t="shared" si="672"/>
        <v>872</v>
      </c>
      <c r="N2047" s="5" t="str">
        <f>VLOOKUP(M2047,Vlookups!G:I,2,FALSE)</f>
        <v>COUNSELORS</v>
      </c>
      <c r="O2047" s="5" t="str">
        <f>VLOOKUP(M2047,Vlookups!G:I,3,FALSE)</f>
        <v>DSASS</v>
      </c>
      <c r="P2047" s="6">
        <f t="shared" si="673"/>
        <v>350</v>
      </c>
      <c r="Q2047" s="6">
        <f t="shared" si="674"/>
        <v>0</v>
      </c>
      <c r="R2047" s="6">
        <f t="shared" si="675"/>
        <v>184.31</v>
      </c>
      <c r="S2047" s="6">
        <f t="shared" si="676"/>
        <v>500</v>
      </c>
      <c r="T2047" s="6">
        <f t="shared" si="677"/>
        <v>150</v>
      </c>
      <c r="U2047" t="s">
        <v>2094</v>
      </c>
      <c r="V2047" t="s">
        <v>54</v>
      </c>
      <c r="W2047" s="2">
        <v>350</v>
      </c>
      <c r="X2047" s="2">
        <v>0</v>
      </c>
      <c r="Y2047" s="2">
        <v>184.31</v>
      </c>
      <c r="Z2047" s="2">
        <v>165.69</v>
      </c>
      <c r="AA2047" s="2">
        <v>500</v>
      </c>
      <c r="AB2047" s="2">
        <v>150</v>
      </c>
    </row>
    <row r="2048" spans="1:28">
      <c r="A2048" s="5" t="str">
        <f t="shared" si="664"/>
        <v>420</v>
      </c>
      <c r="B2048" s="5" t="str">
        <f>VLOOKUP(A2048,Vlookups!O:P,2,FALSE)</f>
        <v>LOCAL</v>
      </c>
      <c r="C2048" s="5" t="str">
        <f t="shared" si="665"/>
        <v>E</v>
      </c>
      <c r="D2048" s="5" t="str">
        <f t="shared" si="666"/>
        <v>31</v>
      </c>
      <c r="E2048" s="5" t="str">
        <f t="shared" si="667"/>
        <v>63--</v>
      </c>
      <c r="F2048" s="5" t="str">
        <f>VLOOKUP(E2048,Vlookups!K:M,3,FALSE)</f>
        <v>Op Exp</v>
      </c>
      <c r="G2048" s="5" t="str">
        <f t="shared" si="668"/>
        <v>6399</v>
      </c>
      <c r="H2048" s="5" t="str">
        <f t="shared" si="669"/>
        <v>GENERAL SUPPLIES</v>
      </c>
      <c r="I2048" s="5" t="str">
        <f t="shared" si="670"/>
        <v>016</v>
      </c>
      <c r="J2048" s="5" t="str">
        <f>VLOOKUP(I2048,Vlookups!A:D,2,FALSE)</f>
        <v>WESTPARK ELEMENTARY SCHOOL</v>
      </c>
      <c r="K2048" s="5" t="str">
        <f>VLOOKUP(I2048,Vlookups!A:D,3,FALSE)</f>
        <v>WESTPARK K8</v>
      </c>
      <c r="L2048" s="5" t="str">
        <f t="shared" si="671"/>
        <v>99</v>
      </c>
      <c r="M2048" s="5" t="str">
        <f t="shared" si="672"/>
        <v>872</v>
      </c>
      <c r="N2048" s="5" t="str">
        <f>VLOOKUP(M2048,Vlookups!G:I,2,FALSE)</f>
        <v>COUNSELORS</v>
      </c>
      <c r="O2048" s="5" t="str">
        <f>VLOOKUP(M2048,Vlookups!G:I,3,FALSE)</f>
        <v>DSASS</v>
      </c>
      <c r="P2048" s="6">
        <f t="shared" si="673"/>
        <v>700</v>
      </c>
      <c r="Q2048" s="6">
        <f t="shared" si="674"/>
        <v>0</v>
      </c>
      <c r="R2048" s="6">
        <f t="shared" si="675"/>
        <v>142.74</v>
      </c>
      <c r="S2048" s="6">
        <f t="shared" si="676"/>
        <v>1000</v>
      </c>
      <c r="T2048" s="6">
        <f t="shared" si="677"/>
        <v>300</v>
      </c>
      <c r="U2048" t="s">
        <v>2095</v>
      </c>
      <c r="V2048" t="s">
        <v>54</v>
      </c>
      <c r="W2048" s="2">
        <v>700</v>
      </c>
      <c r="X2048" s="2">
        <v>0</v>
      </c>
      <c r="Y2048" s="2">
        <v>142.74</v>
      </c>
      <c r="Z2048" s="2">
        <v>557.26</v>
      </c>
      <c r="AA2048" s="2">
        <v>1000</v>
      </c>
      <c r="AB2048" s="2">
        <v>300</v>
      </c>
    </row>
    <row r="2049" spans="1:28">
      <c r="A2049" s="5" t="str">
        <f t="shared" si="664"/>
        <v>420</v>
      </c>
      <c r="B2049" s="5" t="str">
        <f>VLOOKUP(A2049,Vlookups!O:P,2,FALSE)</f>
        <v>LOCAL</v>
      </c>
      <c r="C2049" s="5" t="str">
        <f t="shared" si="665"/>
        <v>E</v>
      </c>
      <c r="D2049" s="5" t="str">
        <f t="shared" si="666"/>
        <v>31</v>
      </c>
      <c r="E2049" s="5" t="str">
        <f t="shared" si="667"/>
        <v>63--</v>
      </c>
      <c r="F2049" s="5" t="str">
        <f>VLOOKUP(E2049,Vlookups!K:M,3,FALSE)</f>
        <v>Op Exp</v>
      </c>
      <c r="G2049" s="5" t="str">
        <f t="shared" si="668"/>
        <v>6399</v>
      </c>
      <c r="H2049" s="5" t="str">
        <f t="shared" si="669"/>
        <v>GENERAL SUPPLIES</v>
      </c>
      <c r="I2049" s="5" t="str">
        <f t="shared" si="670"/>
        <v>017</v>
      </c>
      <c r="J2049" s="5" t="str">
        <f>VLOOKUP(I2049,Vlookups!A:D,2,FALSE)</f>
        <v>WESTPARK MIDDLE SCHOOL</v>
      </c>
      <c r="K2049" s="5" t="str">
        <f>VLOOKUP(I2049,Vlookups!A:D,3,FALSE)</f>
        <v>WESTPARK K8</v>
      </c>
      <c r="L2049" s="5" t="str">
        <f t="shared" si="671"/>
        <v>99</v>
      </c>
      <c r="M2049" s="5" t="str">
        <f t="shared" si="672"/>
        <v>872</v>
      </c>
      <c r="N2049" s="5" t="str">
        <f>VLOOKUP(M2049,Vlookups!G:I,2,FALSE)</f>
        <v>COUNSELORS</v>
      </c>
      <c r="O2049" s="5" t="str">
        <f>VLOOKUP(M2049,Vlookups!G:I,3,FALSE)</f>
        <v>DSASS</v>
      </c>
      <c r="P2049" s="6">
        <f t="shared" si="673"/>
        <v>350</v>
      </c>
      <c r="Q2049" s="6">
        <f t="shared" si="674"/>
        <v>0</v>
      </c>
      <c r="R2049" s="6">
        <f t="shared" si="675"/>
        <v>70.3</v>
      </c>
      <c r="S2049" s="6">
        <f t="shared" si="676"/>
        <v>500</v>
      </c>
      <c r="T2049" s="6">
        <f t="shared" si="677"/>
        <v>150</v>
      </c>
      <c r="U2049" t="s">
        <v>2096</v>
      </c>
      <c r="V2049" t="s">
        <v>54</v>
      </c>
      <c r="W2049" s="2">
        <v>350</v>
      </c>
      <c r="X2049" s="2">
        <v>0</v>
      </c>
      <c r="Y2049" s="2">
        <v>70.3</v>
      </c>
      <c r="Z2049" s="2">
        <v>279.7</v>
      </c>
      <c r="AA2049" s="2">
        <v>500</v>
      </c>
      <c r="AB2049" s="2">
        <v>150</v>
      </c>
    </row>
    <row r="2050" spans="1:28">
      <c r="A2050" s="5" t="str">
        <f t="shared" si="664"/>
        <v>420</v>
      </c>
      <c r="B2050" s="5" t="str">
        <f>VLOOKUP(A2050,Vlookups!O:P,2,FALSE)</f>
        <v>LOCAL</v>
      </c>
      <c r="C2050" s="5" t="str">
        <f t="shared" si="665"/>
        <v>E</v>
      </c>
      <c r="D2050" s="5" t="str">
        <f t="shared" si="666"/>
        <v>31</v>
      </c>
      <c r="E2050" s="5" t="str">
        <f t="shared" si="667"/>
        <v>63--</v>
      </c>
      <c r="F2050" s="5" t="str">
        <f>VLOOKUP(E2050,Vlookups!K:M,3,FALSE)</f>
        <v>Op Exp</v>
      </c>
      <c r="G2050" s="5" t="str">
        <f t="shared" si="668"/>
        <v>6399</v>
      </c>
      <c r="H2050" s="5" t="str">
        <f t="shared" si="669"/>
        <v>GENERAL SUPPLIES</v>
      </c>
      <c r="I2050" s="5" t="str">
        <f t="shared" si="670"/>
        <v>018</v>
      </c>
      <c r="J2050" s="5" t="str">
        <f>VLOOKUP(I2050,Vlookups!A:D,2,FALSE)</f>
        <v>KATY/WEST PARK HS</v>
      </c>
      <c r="K2050" s="5" t="str">
        <f>VLOOKUP(I2050,Vlookups!A:D,3,FALSE)</f>
        <v>KATY WESTPARK HS</v>
      </c>
      <c r="L2050" s="5" t="str">
        <f t="shared" si="671"/>
        <v>99</v>
      </c>
      <c r="M2050" s="5" t="str">
        <f t="shared" si="672"/>
        <v>872</v>
      </c>
      <c r="N2050" s="5" t="str">
        <f>VLOOKUP(M2050,Vlookups!G:I,2,FALSE)</f>
        <v>COUNSELORS</v>
      </c>
      <c r="O2050" s="5" t="str">
        <f>VLOOKUP(M2050,Vlookups!G:I,3,FALSE)</f>
        <v>DSASS</v>
      </c>
      <c r="P2050" s="6">
        <f t="shared" si="673"/>
        <v>700</v>
      </c>
      <c r="Q2050" s="6">
        <f t="shared" si="674"/>
        <v>0</v>
      </c>
      <c r="R2050" s="6">
        <f t="shared" si="675"/>
        <v>0</v>
      </c>
      <c r="S2050" s="6">
        <f t="shared" si="676"/>
        <v>1000</v>
      </c>
      <c r="T2050" s="6">
        <f t="shared" si="677"/>
        <v>300</v>
      </c>
      <c r="U2050" t="s">
        <v>2097</v>
      </c>
      <c r="V2050" t="s">
        <v>54</v>
      </c>
      <c r="W2050" s="2">
        <v>700</v>
      </c>
      <c r="X2050" s="2">
        <v>0</v>
      </c>
      <c r="Y2050" s="2">
        <v>0</v>
      </c>
      <c r="Z2050" s="2">
        <v>700</v>
      </c>
      <c r="AA2050" s="2">
        <v>1000</v>
      </c>
      <c r="AB2050" s="2">
        <v>300</v>
      </c>
    </row>
    <row r="2051" spans="1:28">
      <c r="A2051" s="5" t="str">
        <f t="shared" ref="A2051:A2082" si="678">LEFT(U2051,3)</f>
        <v>420</v>
      </c>
      <c r="B2051" s="5" t="str">
        <f>VLOOKUP(A2051,Vlookups!O:P,2,FALSE)</f>
        <v>LOCAL</v>
      </c>
      <c r="C2051" s="5" t="str">
        <f t="shared" ref="C2051:C2082" si="679">RIGHT(LEFT(U2051,5),1)</f>
        <v>E</v>
      </c>
      <c r="D2051" s="5" t="str">
        <f t="shared" ref="D2051:D2082" si="680">RIGHT(LEFT(U2051,8),2)</f>
        <v>31</v>
      </c>
      <c r="E2051" s="5" t="str">
        <f t="shared" ref="E2051:E2082" si="681">CONCATENATE(LEFT(G2051,2),"--")</f>
        <v>63--</v>
      </c>
      <c r="F2051" s="5" t="str">
        <f>VLOOKUP(E2051,Vlookups!K:M,3,FALSE)</f>
        <v>Op Exp</v>
      </c>
      <c r="G2051" s="5" t="str">
        <f t="shared" ref="G2051:G2082" si="682">MID(U2051,10,4)</f>
        <v>6399</v>
      </c>
      <c r="H2051" s="5" t="str">
        <f t="shared" ref="H2051:H2082" si="683">V2051</f>
        <v>GENERAL SUPPLIES</v>
      </c>
      <c r="I2051" s="5" t="str">
        <f t="shared" ref="I2051:I2082" si="684">LEFT(RIGHT(U2051,12),3)</f>
        <v>019</v>
      </c>
      <c r="J2051" s="5" t="str">
        <f>VLOOKUP(I2051,Vlookups!A:D,2,FALSE)</f>
        <v>LANCASTER ELEMENTARY</v>
      </c>
      <c r="K2051" s="5" t="str">
        <f>VLOOKUP(I2051,Vlookups!A:D,3,FALSE)</f>
        <v>LANCASTER K8</v>
      </c>
      <c r="L2051" s="5" t="str">
        <f t="shared" ref="L2051:L2082" si="685">LEFT(RIGHT(U2051,6),2)</f>
        <v>99</v>
      </c>
      <c r="M2051" s="5" t="str">
        <f t="shared" ref="M2051:M2082" si="686">RIGHT(U2051,3)</f>
        <v>872</v>
      </c>
      <c r="N2051" s="5" t="str">
        <f>VLOOKUP(M2051,Vlookups!G:I,2,FALSE)</f>
        <v>COUNSELORS</v>
      </c>
      <c r="O2051" s="5" t="str">
        <f>VLOOKUP(M2051,Vlookups!G:I,3,FALSE)</f>
        <v>DSASS</v>
      </c>
      <c r="P2051" s="6">
        <f t="shared" ref="P2051:P2082" si="687">W2051</f>
        <v>700</v>
      </c>
      <c r="Q2051" s="6">
        <f t="shared" ref="Q2051:Q2082" si="688">X2051</f>
        <v>0</v>
      </c>
      <c r="R2051" s="6">
        <f t="shared" ref="R2051:R2082" si="689">Y2051</f>
        <v>0</v>
      </c>
      <c r="S2051" s="6">
        <f t="shared" ref="S2051:S2082" si="690">AA2051</f>
        <v>1000</v>
      </c>
      <c r="T2051" s="6">
        <f t="shared" ref="T2051:T2082" si="691">AB2051</f>
        <v>300</v>
      </c>
      <c r="U2051" t="s">
        <v>2098</v>
      </c>
      <c r="V2051" t="s">
        <v>54</v>
      </c>
      <c r="W2051" s="2">
        <v>700</v>
      </c>
      <c r="X2051" s="2">
        <v>0</v>
      </c>
      <c r="Y2051" s="2">
        <v>0</v>
      </c>
      <c r="Z2051" s="2">
        <v>700</v>
      </c>
      <c r="AA2051" s="2">
        <v>1000</v>
      </c>
      <c r="AB2051" s="2">
        <v>300</v>
      </c>
    </row>
    <row r="2052" spans="1:28">
      <c r="A2052" s="5" t="str">
        <f t="shared" si="678"/>
        <v>420</v>
      </c>
      <c r="B2052" s="5" t="str">
        <f>VLOOKUP(A2052,Vlookups!O:P,2,FALSE)</f>
        <v>LOCAL</v>
      </c>
      <c r="C2052" s="5" t="str">
        <f t="shared" si="679"/>
        <v>E</v>
      </c>
      <c r="D2052" s="5" t="str">
        <f t="shared" si="680"/>
        <v>31</v>
      </c>
      <c r="E2052" s="5" t="str">
        <f t="shared" si="681"/>
        <v>63--</v>
      </c>
      <c r="F2052" s="5" t="str">
        <f>VLOOKUP(E2052,Vlookups!K:M,3,FALSE)</f>
        <v>Op Exp</v>
      </c>
      <c r="G2052" s="5" t="str">
        <f t="shared" si="682"/>
        <v>6399</v>
      </c>
      <c r="H2052" s="5" t="str">
        <f t="shared" si="683"/>
        <v>GENERAL SUPPLIES</v>
      </c>
      <c r="I2052" s="5" t="str">
        <f t="shared" si="684"/>
        <v>020</v>
      </c>
      <c r="J2052" s="5" t="str">
        <f>VLOOKUP(I2052,Vlookups!A:D,2,FALSE)</f>
        <v>LANCASTER MIDDLE SCHOOL</v>
      </c>
      <c r="K2052" s="5" t="str">
        <f>VLOOKUP(I2052,Vlookups!A:D,3,FALSE)</f>
        <v>LANCASTER K8</v>
      </c>
      <c r="L2052" s="5" t="str">
        <f t="shared" si="685"/>
        <v>99</v>
      </c>
      <c r="M2052" s="5" t="str">
        <f t="shared" si="686"/>
        <v>872</v>
      </c>
      <c r="N2052" s="5" t="str">
        <f>VLOOKUP(M2052,Vlookups!G:I,2,FALSE)</f>
        <v>COUNSELORS</v>
      </c>
      <c r="O2052" s="5" t="str">
        <f>VLOOKUP(M2052,Vlookups!G:I,3,FALSE)</f>
        <v>DSASS</v>
      </c>
      <c r="P2052" s="6">
        <f t="shared" si="687"/>
        <v>350</v>
      </c>
      <c r="Q2052" s="6">
        <f t="shared" si="688"/>
        <v>0</v>
      </c>
      <c r="R2052" s="6">
        <f t="shared" si="689"/>
        <v>0</v>
      </c>
      <c r="S2052" s="6">
        <f t="shared" si="690"/>
        <v>500</v>
      </c>
      <c r="T2052" s="6">
        <f t="shared" si="691"/>
        <v>150</v>
      </c>
      <c r="U2052" t="s">
        <v>2099</v>
      </c>
      <c r="V2052" t="s">
        <v>54</v>
      </c>
      <c r="W2052" s="2">
        <v>350</v>
      </c>
      <c r="X2052" s="2">
        <v>0</v>
      </c>
      <c r="Y2052" s="2">
        <v>0</v>
      </c>
      <c r="Z2052" s="2">
        <v>350</v>
      </c>
      <c r="AA2052" s="2">
        <v>500</v>
      </c>
      <c r="AB2052" s="2">
        <v>150</v>
      </c>
    </row>
    <row r="2053" spans="1:28">
      <c r="A2053" s="5" t="str">
        <f t="shared" si="678"/>
        <v>420</v>
      </c>
      <c r="B2053" s="5" t="str">
        <f>VLOOKUP(A2053,Vlookups!O:P,2,FALSE)</f>
        <v>LOCAL</v>
      </c>
      <c r="C2053" s="5" t="str">
        <f t="shared" si="679"/>
        <v>E</v>
      </c>
      <c r="D2053" s="5" t="str">
        <f t="shared" si="680"/>
        <v>31</v>
      </c>
      <c r="E2053" s="5" t="str">
        <f t="shared" si="681"/>
        <v>63--</v>
      </c>
      <c r="F2053" s="5" t="str">
        <f>VLOOKUP(E2053,Vlookups!K:M,3,FALSE)</f>
        <v>Op Exp</v>
      </c>
      <c r="G2053" s="5" t="str">
        <f t="shared" si="682"/>
        <v>6399</v>
      </c>
      <c r="H2053" s="5" t="str">
        <f t="shared" si="683"/>
        <v>GENERAL SUPPLIES</v>
      </c>
      <c r="I2053" s="5" t="str">
        <f t="shared" si="684"/>
        <v>021</v>
      </c>
      <c r="J2053" s="5" t="str">
        <f>VLOOKUP(I2053,Vlookups!A:D,2,FALSE)</f>
        <v>WOODHAVEN ELEMENTARY</v>
      </c>
      <c r="K2053" s="5" t="str">
        <f>VLOOKUP(I2053,Vlookups!A:D,3,FALSE)</f>
        <v>WOODHAVEN K8</v>
      </c>
      <c r="L2053" s="5" t="str">
        <f t="shared" si="685"/>
        <v>99</v>
      </c>
      <c r="M2053" s="5" t="str">
        <f t="shared" si="686"/>
        <v>872</v>
      </c>
      <c r="N2053" s="5" t="str">
        <f>VLOOKUP(M2053,Vlookups!G:I,2,FALSE)</f>
        <v>COUNSELORS</v>
      </c>
      <c r="O2053" s="5" t="str">
        <f>VLOOKUP(M2053,Vlookups!G:I,3,FALSE)</f>
        <v>DSASS</v>
      </c>
      <c r="P2053" s="6">
        <f t="shared" si="687"/>
        <v>700</v>
      </c>
      <c r="Q2053" s="6">
        <f t="shared" si="688"/>
        <v>0</v>
      </c>
      <c r="R2053" s="6">
        <f t="shared" si="689"/>
        <v>638.59</v>
      </c>
      <c r="S2053" s="6">
        <f t="shared" si="690"/>
        <v>1000</v>
      </c>
      <c r="T2053" s="6">
        <f t="shared" si="691"/>
        <v>300</v>
      </c>
      <c r="U2053" t="s">
        <v>2100</v>
      </c>
      <c r="V2053" t="s">
        <v>54</v>
      </c>
      <c r="W2053" s="2">
        <v>700</v>
      </c>
      <c r="X2053" s="2">
        <v>0</v>
      </c>
      <c r="Y2053" s="2">
        <v>638.59</v>
      </c>
      <c r="Z2053" s="2">
        <v>61.41</v>
      </c>
      <c r="AA2053" s="2">
        <v>1000</v>
      </c>
      <c r="AB2053" s="2">
        <v>300</v>
      </c>
    </row>
    <row r="2054" spans="1:28">
      <c r="A2054" s="5" t="str">
        <f t="shared" si="678"/>
        <v>420</v>
      </c>
      <c r="B2054" s="5" t="str">
        <f>VLOOKUP(A2054,Vlookups!O:P,2,FALSE)</f>
        <v>LOCAL</v>
      </c>
      <c r="C2054" s="5" t="str">
        <f t="shared" si="679"/>
        <v>E</v>
      </c>
      <c r="D2054" s="5" t="str">
        <f t="shared" si="680"/>
        <v>31</v>
      </c>
      <c r="E2054" s="5" t="str">
        <f t="shared" si="681"/>
        <v>63--</v>
      </c>
      <c r="F2054" s="5" t="str">
        <f>VLOOKUP(E2054,Vlookups!K:M,3,FALSE)</f>
        <v>Op Exp</v>
      </c>
      <c r="G2054" s="5" t="str">
        <f t="shared" si="682"/>
        <v>6399</v>
      </c>
      <c r="H2054" s="5" t="str">
        <f t="shared" si="683"/>
        <v>GENERAL SUPPLIES</v>
      </c>
      <c r="I2054" s="5" t="str">
        <f t="shared" si="684"/>
        <v>022</v>
      </c>
      <c r="J2054" s="5" t="str">
        <f>VLOOKUP(I2054,Vlookups!A:D,2,FALSE)</f>
        <v>WOODHAVEN MIDDLE SCHOOL</v>
      </c>
      <c r="K2054" s="5" t="str">
        <f>VLOOKUP(I2054,Vlookups!A:D,3,FALSE)</f>
        <v>WOODHAVEN K8</v>
      </c>
      <c r="L2054" s="5" t="str">
        <f t="shared" si="685"/>
        <v>99</v>
      </c>
      <c r="M2054" s="5" t="str">
        <f t="shared" si="686"/>
        <v>872</v>
      </c>
      <c r="N2054" s="5" t="str">
        <f>VLOOKUP(M2054,Vlookups!G:I,2,FALSE)</f>
        <v>COUNSELORS</v>
      </c>
      <c r="O2054" s="5" t="str">
        <f>VLOOKUP(M2054,Vlookups!G:I,3,FALSE)</f>
        <v>DSASS</v>
      </c>
      <c r="P2054" s="6">
        <f t="shared" si="687"/>
        <v>350</v>
      </c>
      <c r="Q2054" s="6">
        <f t="shared" si="688"/>
        <v>0</v>
      </c>
      <c r="R2054" s="6">
        <f t="shared" si="689"/>
        <v>245.65</v>
      </c>
      <c r="S2054" s="6">
        <f t="shared" si="690"/>
        <v>500</v>
      </c>
      <c r="T2054" s="6">
        <f t="shared" si="691"/>
        <v>150</v>
      </c>
      <c r="U2054" t="s">
        <v>2101</v>
      </c>
      <c r="V2054" t="s">
        <v>54</v>
      </c>
      <c r="W2054" s="2">
        <v>350</v>
      </c>
      <c r="X2054" s="2">
        <v>0</v>
      </c>
      <c r="Y2054" s="2">
        <v>245.65</v>
      </c>
      <c r="Z2054" s="2">
        <v>104.35</v>
      </c>
      <c r="AA2054" s="2">
        <v>500</v>
      </c>
      <c r="AB2054" s="2">
        <v>150</v>
      </c>
    </row>
    <row r="2055" spans="1:28">
      <c r="A2055" s="5" t="str">
        <f t="shared" si="678"/>
        <v>420</v>
      </c>
      <c r="B2055" s="5" t="str">
        <f>VLOOKUP(A2055,Vlookups!O:P,2,FALSE)</f>
        <v>LOCAL</v>
      </c>
      <c r="C2055" s="5" t="str">
        <f t="shared" si="679"/>
        <v>E</v>
      </c>
      <c r="D2055" s="5" t="str">
        <f t="shared" si="680"/>
        <v>31</v>
      </c>
      <c r="E2055" s="5" t="str">
        <f t="shared" si="681"/>
        <v>63--</v>
      </c>
      <c r="F2055" s="5" t="str">
        <f>VLOOKUP(E2055,Vlookups!K:M,3,FALSE)</f>
        <v>Op Exp</v>
      </c>
      <c r="G2055" s="5" t="str">
        <f t="shared" si="682"/>
        <v>6399</v>
      </c>
      <c r="H2055" s="5" t="str">
        <f t="shared" si="683"/>
        <v>GENERAL SUPPLIES</v>
      </c>
      <c r="I2055" s="5" t="str">
        <f t="shared" si="684"/>
        <v>023</v>
      </c>
      <c r="J2055" s="5" t="str">
        <f>VLOOKUP(I2055,Vlookups!A:D,2,FALSE)</f>
        <v>SAGINAW ELEMENTARY</v>
      </c>
      <c r="K2055" s="5" t="str">
        <f>VLOOKUP(I2055,Vlookups!A:D,3,FALSE)</f>
        <v>SAGINAW K8</v>
      </c>
      <c r="L2055" s="5" t="str">
        <f t="shared" si="685"/>
        <v>99</v>
      </c>
      <c r="M2055" s="5" t="str">
        <f t="shared" si="686"/>
        <v>872</v>
      </c>
      <c r="N2055" s="5" t="str">
        <f>VLOOKUP(M2055,Vlookups!G:I,2,FALSE)</f>
        <v>COUNSELORS</v>
      </c>
      <c r="O2055" s="5" t="str">
        <f>VLOOKUP(M2055,Vlookups!G:I,3,FALSE)</f>
        <v>DSASS</v>
      </c>
      <c r="P2055" s="6">
        <f t="shared" si="687"/>
        <v>700</v>
      </c>
      <c r="Q2055" s="6">
        <f t="shared" si="688"/>
        <v>0</v>
      </c>
      <c r="R2055" s="6">
        <f t="shared" si="689"/>
        <v>216.96</v>
      </c>
      <c r="S2055" s="6">
        <f t="shared" si="690"/>
        <v>1000</v>
      </c>
      <c r="T2055" s="6">
        <f t="shared" si="691"/>
        <v>300</v>
      </c>
      <c r="U2055" t="s">
        <v>2102</v>
      </c>
      <c r="V2055" t="s">
        <v>54</v>
      </c>
      <c r="W2055" s="2">
        <v>700</v>
      </c>
      <c r="X2055" s="2">
        <v>0</v>
      </c>
      <c r="Y2055" s="2">
        <v>216.96</v>
      </c>
      <c r="Z2055" s="2">
        <v>483.04</v>
      </c>
      <c r="AA2055" s="2">
        <v>1000</v>
      </c>
      <c r="AB2055" s="2">
        <v>300</v>
      </c>
    </row>
    <row r="2056" spans="1:28">
      <c r="A2056" s="5" t="str">
        <f t="shared" si="678"/>
        <v>420</v>
      </c>
      <c r="B2056" s="5" t="str">
        <f>VLOOKUP(A2056,Vlookups!O:P,2,FALSE)</f>
        <v>LOCAL</v>
      </c>
      <c r="C2056" s="5" t="str">
        <f t="shared" si="679"/>
        <v>E</v>
      </c>
      <c r="D2056" s="5" t="str">
        <f t="shared" si="680"/>
        <v>31</v>
      </c>
      <c r="E2056" s="5" t="str">
        <f t="shared" si="681"/>
        <v>63--</v>
      </c>
      <c r="F2056" s="5" t="str">
        <f>VLOOKUP(E2056,Vlookups!K:M,3,FALSE)</f>
        <v>Op Exp</v>
      </c>
      <c r="G2056" s="5" t="str">
        <f t="shared" si="682"/>
        <v>6399</v>
      </c>
      <c r="H2056" s="5" t="str">
        <f t="shared" si="683"/>
        <v>GENERAL SUPPLIES</v>
      </c>
      <c r="I2056" s="5" t="str">
        <f t="shared" si="684"/>
        <v>024</v>
      </c>
      <c r="J2056" s="5" t="str">
        <f>VLOOKUP(I2056,Vlookups!A:D,2,FALSE)</f>
        <v>SAGINAW MIDDLE SCHOOL</v>
      </c>
      <c r="K2056" s="5" t="str">
        <f>VLOOKUP(I2056,Vlookups!A:D,3,FALSE)</f>
        <v>SAGINAW K8</v>
      </c>
      <c r="L2056" s="5" t="str">
        <f t="shared" si="685"/>
        <v>99</v>
      </c>
      <c r="M2056" s="5" t="str">
        <f t="shared" si="686"/>
        <v>872</v>
      </c>
      <c r="N2056" s="5" t="str">
        <f>VLOOKUP(M2056,Vlookups!G:I,2,FALSE)</f>
        <v>COUNSELORS</v>
      </c>
      <c r="O2056" s="5" t="str">
        <f>VLOOKUP(M2056,Vlookups!G:I,3,FALSE)</f>
        <v>DSASS</v>
      </c>
      <c r="P2056" s="6">
        <f t="shared" si="687"/>
        <v>350</v>
      </c>
      <c r="Q2056" s="6">
        <f t="shared" si="688"/>
        <v>0</v>
      </c>
      <c r="R2056" s="6">
        <f t="shared" si="689"/>
        <v>99</v>
      </c>
      <c r="S2056" s="6">
        <f t="shared" si="690"/>
        <v>500</v>
      </c>
      <c r="T2056" s="6">
        <f t="shared" si="691"/>
        <v>150</v>
      </c>
      <c r="U2056" t="s">
        <v>2103</v>
      </c>
      <c r="V2056" t="s">
        <v>54</v>
      </c>
      <c r="W2056" s="2">
        <v>350</v>
      </c>
      <c r="X2056" s="2">
        <v>0</v>
      </c>
      <c r="Y2056" s="2">
        <v>99</v>
      </c>
      <c r="Z2056" s="2">
        <v>251</v>
      </c>
      <c r="AA2056" s="2">
        <v>500</v>
      </c>
      <c r="AB2056" s="2">
        <v>150</v>
      </c>
    </row>
    <row r="2057" spans="1:28">
      <c r="A2057" s="5" t="str">
        <f t="shared" si="678"/>
        <v>420</v>
      </c>
      <c r="B2057" s="5" t="str">
        <f>VLOOKUP(A2057,Vlookups!O:P,2,FALSE)</f>
        <v>LOCAL</v>
      </c>
      <c r="C2057" s="5" t="str">
        <f t="shared" si="679"/>
        <v>E</v>
      </c>
      <c r="D2057" s="5" t="str">
        <f t="shared" si="680"/>
        <v>31</v>
      </c>
      <c r="E2057" s="5" t="str">
        <f t="shared" si="681"/>
        <v>63--</v>
      </c>
      <c r="F2057" s="5" t="str">
        <f>VLOOKUP(E2057,Vlookups!K:M,3,FALSE)</f>
        <v>Op Exp</v>
      </c>
      <c r="G2057" s="5" t="str">
        <f t="shared" si="682"/>
        <v>6399</v>
      </c>
      <c r="H2057" s="5" t="str">
        <f t="shared" si="683"/>
        <v>GENERAL SUPPLIES</v>
      </c>
      <c r="I2057" s="5" t="str">
        <f t="shared" si="684"/>
        <v>025</v>
      </c>
      <c r="J2057" s="5" t="str">
        <f>VLOOKUP(I2057,Vlookups!A:D,2,FALSE)</f>
        <v>WINDMILL LAKES ELEMENTARY</v>
      </c>
      <c r="K2057" s="5" t="str">
        <f>VLOOKUP(I2057,Vlookups!A:D,3,FALSE)</f>
        <v>WINDMILL LAKES K8</v>
      </c>
      <c r="L2057" s="5" t="str">
        <f t="shared" si="685"/>
        <v>99</v>
      </c>
      <c r="M2057" s="5" t="str">
        <f t="shared" si="686"/>
        <v>872</v>
      </c>
      <c r="N2057" s="5" t="str">
        <f>VLOOKUP(M2057,Vlookups!G:I,2,FALSE)</f>
        <v>COUNSELORS</v>
      </c>
      <c r="O2057" s="5" t="str">
        <f>VLOOKUP(M2057,Vlookups!G:I,3,FALSE)</f>
        <v>DSASS</v>
      </c>
      <c r="P2057" s="6">
        <f t="shared" si="687"/>
        <v>700</v>
      </c>
      <c r="Q2057" s="6">
        <f t="shared" si="688"/>
        <v>0</v>
      </c>
      <c r="R2057" s="6">
        <f t="shared" si="689"/>
        <v>160.79</v>
      </c>
      <c r="S2057" s="6">
        <f t="shared" si="690"/>
        <v>1000</v>
      </c>
      <c r="T2057" s="6">
        <f t="shared" si="691"/>
        <v>300</v>
      </c>
      <c r="U2057" t="s">
        <v>2104</v>
      </c>
      <c r="V2057" t="s">
        <v>54</v>
      </c>
      <c r="W2057" s="2">
        <v>700</v>
      </c>
      <c r="X2057" s="2">
        <v>0</v>
      </c>
      <c r="Y2057" s="2">
        <v>160.79</v>
      </c>
      <c r="Z2057" s="2">
        <v>539.21</v>
      </c>
      <c r="AA2057" s="2">
        <v>1000</v>
      </c>
      <c r="AB2057" s="2">
        <v>300</v>
      </c>
    </row>
    <row r="2058" spans="1:28">
      <c r="A2058" s="5" t="str">
        <f t="shared" si="678"/>
        <v>420</v>
      </c>
      <c r="B2058" s="5" t="str">
        <f>VLOOKUP(A2058,Vlookups!O:P,2,FALSE)</f>
        <v>LOCAL</v>
      </c>
      <c r="C2058" s="5" t="str">
        <f t="shared" si="679"/>
        <v>E</v>
      </c>
      <c r="D2058" s="5" t="str">
        <f t="shared" si="680"/>
        <v>31</v>
      </c>
      <c r="E2058" s="5" t="str">
        <f t="shared" si="681"/>
        <v>63--</v>
      </c>
      <c r="F2058" s="5" t="str">
        <f>VLOOKUP(E2058,Vlookups!K:M,3,FALSE)</f>
        <v>Op Exp</v>
      </c>
      <c r="G2058" s="5" t="str">
        <f t="shared" si="682"/>
        <v>6399</v>
      </c>
      <c r="H2058" s="5" t="str">
        <f t="shared" si="683"/>
        <v>GENERAL SUPPLIES</v>
      </c>
      <c r="I2058" s="5" t="str">
        <f t="shared" si="684"/>
        <v>026</v>
      </c>
      <c r="J2058" s="5" t="str">
        <f>VLOOKUP(I2058,Vlookups!A:D,2,FALSE)</f>
        <v>WM LAKES MIDDLE SCHOOL</v>
      </c>
      <c r="K2058" s="5" t="str">
        <f>VLOOKUP(I2058,Vlookups!A:D,3,FALSE)</f>
        <v>WINDMILL LAKES K8</v>
      </c>
      <c r="L2058" s="5" t="str">
        <f t="shared" si="685"/>
        <v>99</v>
      </c>
      <c r="M2058" s="5" t="str">
        <f t="shared" si="686"/>
        <v>872</v>
      </c>
      <c r="N2058" s="5" t="str">
        <f>VLOOKUP(M2058,Vlookups!G:I,2,FALSE)</f>
        <v>COUNSELORS</v>
      </c>
      <c r="O2058" s="5" t="str">
        <f>VLOOKUP(M2058,Vlookups!G:I,3,FALSE)</f>
        <v>DSASS</v>
      </c>
      <c r="P2058" s="6">
        <f t="shared" si="687"/>
        <v>350</v>
      </c>
      <c r="Q2058" s="6">
        <f t="shared" si="688"/>
        <v>0</v>
      </c>
      <c r="R2058" s="6">
        <f t="shared" si="689"/>
        <v>79.19</v>
      </c>
      <c r="S2058" s="6">
        <f t="shared" si="690"/>
        <v>500</v>
      </c>
      <c r="T2058" s="6">
        <f t="shared" si="691"/>
        <v>150</v>
      </c>
      <c r="U2058" t="s">
        <v>2105</v>
      </c>
      <c r="V2058" t="s">
        <v>54</v>
      </c>
      <c r="W2058" s="2">
        <v>350</v>
      </c>
      <c r="X2058" s="2">
        <v>0</v>
      </c>
      <c r="Y2058" s="2">
        <v>79.19</v>
      </c>
      <c r="Z2058" s="2">
        <v>270.81</v>
      </c>
      <c r="AA2058" s="2">
        <v>500</v>
      </c>
      <c r="AB2058" s="2">
        <v>150</v>
      </c>
    </row>
    <row r="2059" spans="1:28">
      <c r="A2059" s="5" t="str">
        <f t="shared" si="678"/>
        <v>420</v>
      </c>
      <c r="B2059" s="5" t="str">
        <f>VLOOKUP(A2059,Vlookups!O:P,2,FALSE)</f>
        <v>LOCAL</v>
      </c>
      <c r="C2059" s="5" t="str">
        <f t="shared" si="679"/>
        <v>E</v>
      </c>
      <c r="D2059" s="5" t="str">
        <f t="shared" si="680"/>
        <v>31</v>
      </c>
      <c r="E2059" s="5" t="str">
        <f t="shared" si="681"/>
        <v>63--</v>
      </c>
      <c r="F2059" s="5" t="str">
        <f>VLOOKUP(E2059,Vlookups!K:M,3,FALSE)</f>
        <v>Op Exp</v>
      </c>
      <c r="G2059" s="5" t="str">
        <f t="shared" si="682"/>
        <v>6399</v>
      </c>
      <c r="H2059" s="5" t="str">
        <f t="shared" si="683"/>
        <v>GENERAL SUPPLIES</v>
      </c>
      <c r="I2059" s="5" t="str">
        <f t="shared" si="684"/>
        <v>027</v>
      </c>
      <c r="J2059" s="5" t="str">
        <f>VLOOKUP(I2059,Vlookups!A:D,2,FALSE)</f>
        <v>HOUSTON OREM ELEMENTARY</v>
      </c>
      <c r="K2059" s="5" t="str">
        <f>VLOOKUP(I2059,Vlookups!A:D,3,FALSE)</f>
        <v>OREM K8</v>
      </c>
      <c r="L2059" s="5" t="str">
        <f t="shared" si="685"/>
        <v>99</v>
      </c>
      <c r="M2059" s="5" t="str">
        <f t="shared" si="686"/>
        <v>872</v>
      </c>
      <c r="N2059" s="5" t="str">
        <f>VLOOKUP(M2059,Vlookups!G:I,2,FALSE)</f>
        <v>COUNSELORS</v>
      </c>
      <c r="O2059" s="5" t="str">
        <f>VLOOKUP(M2059,Vlookups!G:I,3,FALSE)</f>
        <v>DSASS</v>
      </c>
      <c r="P2059" s="6">
        <f t="shared" si="687"/>
        <v>700</v>
      </c>
      <c r="Q2059" s="6">
        <f t="shared" si="688"/>
        <v>0</v>
      </c>
      <c r="R2059" s="6">
        <f t="shared" si="689"/>
        <v>49.25</v>
      </c>
      <c r="S2059" s="6">
        <f t="shared" si="690"/>
        <v>1000</v>
      </c>
      <c r="T2059" s="6">
        <f t="shared" si="691"/>
        <v>300</v>
      </c>
      <c r="U2059" t="s">
        <v>2106</v>
      </c>
      <c r="V2059" t="s">
        <v>54</v>
      </c>
      <c r="W2059" s="2">
        <v>700</v>
      </c>
      <c r="X2059" s="2">
        <v>0</v>
      </c>
      <c r="Y2059" s="2">
        <v>49.25</v>
      </c>
      <c r="Z2059" s="2">
        <v>650.75</v>
      </c>
      <c r="AA2059" s="2">
        <v>1000</v>
      </c>
      <c r="AB2059" s="2">
        <v>300</v>
      </c>
    </row>
    <row r="2060" spans="1:28">
      <c r="A2060" s="5" t="str">
        <f t="shared" si="678"/>
        <v>420</v>
      </c>
      <c r="B2060" s="5" t="str">
        <f>VLOOKUP(A2060,Vlookups!O:P,2,FALSE)</f>
        <v>LOCAL</v>
      </c>
      <c r="C2060" s="5" t="str">
        <f t="shared" si="679"/>
        <v>E</v>
      </c>
      <c r="D2060" s="5" t="str">
        <f t="shared" si="680"/>
        <v>31</v>
      </c>
      <c r="E2060" s="5" t="str">
        <f t="shared" si="681"/>
        <v>63--</v>
      </c>
      <c r="F2060" s="5" t="str">
        <f>VLOOKUP(E2060,Vlookups!K:M,3,FALSE)</f>
        <v>Op Exp</v>
      </c>
      <c r="G2060" s="5" t="str">
        <f t="shared" si="682"/>
        <v>6399</v>
      </c>
      <c r="H2060" s="5" t="str">
        <f t="shared" si="683"/>
        <v>GENERAL SUPPLIES</v>
      </c>
      <c r="I2060" s="5" t="str">
        <f t="shared" si="684"/>
        <v>028</v>
      </c>
      <c r="J2060" s="5" t="str">
        <f>VLOOKUP(I2060,Vlookups!A:D,2,FALSE)</f>
        <v>HOUSTON OREM MIDDLE SCHOOL</v>
      </c>
      <c r="K2060" s="5" t="str">
        <f>VLOOKUP(I2060,Vlookups!A:D,3,FALSE)</f>
        <v>OREM K8</v>
      </c>
      <c r="L2060" s="5" t="str">
        <f t="shared" si="685"/>
        <v>99</v>
      </c>
      <c r="M2060" s="5" t="str">
        <f t="shared" si="686"/>
        <v>872</v>
      </c>
      <c r="N2060" s="5" t="str">
        <f>VLOOKUP(M2060,Vlookups!G:I,2,FALSE)</f>
        <v>COUNSELORS</v>
      </c>
      <c r="O2060" s="5" t="str">
        <f>VLOOKUP(M2060,Vlookups!G:I,3,FALSE)</f>
        <v>DSASS</v>
      </c>
      <c r="P2060" s="6">
        <f t="shared" si="687"/>
        <v>350</v>
      </c>
      <c r="Q2060" s="6">
        <f t="shared" si="688"/>
        <v>0</v>
      </c>
      <c r="R2060" s="6">
        <f t="shared" si="689"/>
        <v>24.25</v>
      </c>
      <c r="S2060" s="6">
        <f t="shared" si="690"/>
        <v>500</v>
      </c>
      <c r="T2060" s="6">
        <f t="shared" si="691"/>
        <v>150</v>
      </c>
      <c r="U2060" t="s">
        <v>2107</v>
      </c>
      <c r="V2060" t="s">
        <v>54</v>
      </c>
      <c r="W2060" s="2">
        <v>350</v>
      </c>
      <c r="X2060" s="2">
        <v>0</v>
      </c>
      <c r="Y2060" s="2">
        <v>24.25</v>
      </c>
      <c r="Z2060" s="2">
        <v>325.75</v>
      </c>
      <c r="AA2060" s="2">
        <v>500</v>
      </c>
      <c r="AB2060" s="2">
        <v>150</v>
      </c>
    </row>
    <row r="2061" spans="1:28">
      <c r="A2061" s="5" t="str">
        <f t="shared" si="678"/>
        <v>420</v>
      </c>
      <c r="B2061" s="5" t="str">
        <f>VLOOKUP(A2061,Vlookups!O:P,2,FALSE)</f>
        <v>LOCAL</v>
      </c>
      <c r="C2061" s="5" t="str">
        <f t="shared" si="679"/>
        <v>E</v>
      </c>
      <c r="D2061" s="5" t="str">
        <f t="shared" si="680"/>
        <v>31</v>
      </c>
      <c r="E2061" s="5" t="str">
        <f t="shared" si="681"/>
        <v>63--</v>
      </c>
      <c r="F2061" s="5" t="str">
        <f>VLOOKUP(E2061,Vlookups!K:M,3,FALSE)</f>
        <v>Op Exp</v>
      </c>
      <c r="G2061" s="5" t="str">
        <f t="shared" si="682"/>
        <v>6399</v>
      </c>
      <c r="H2061" s="5" t="str">
        <f t="shared" si="683"/>
        <v>GENERAL SUPPLIES</v>
      </c>
      <c r="I2061" s="5" t="str">
        <f t="shared" si="684"/>
        <v>030</v>
      </c>
      <c r="J2061" s="5" t="str">
        <f>VLOOKUP(I2061,Vlookups!A:D,2,FALSE)</f>
        <v>COLLEGE STATION ELEMENTARY</v>
      </c>
      <c r="K2061" s="5" t="str">
        <f>VLOOKUP(I2061,Vlookups!A:D,3,FALSE)</f>
        <v>COLLEGE STATION K8</v>
      </c>
      <c r="L2061" s="5" t="str">
        <f t="shared" si="685"/>
        <v>99</v>
      </c>
      <c r="M2061" s="5" t="str">
        <f t="shared" si="686"/>
        <v>872</v>
      </c>
      <c r="N2061" s="5" t="str">
        <f>VLOOKUP(M2061,Vlookups!G:I,2,FALSE)</f>
        <v>COUNSELORS</v>
      </c>
      <c r="O2061" s="5" t="str">
        <f>VLOOKUP(M2061,Vlookups!G:I,3,FALSE)</f>
        <v>DSASS</v>
      </c>
      <c r="P2061" s="6">
        <f t="shared" si="687"/>
        <v>700</v>
      </c>
      <c r="Q2061" s="6">
        <f t="shared" si="688"/>
        <v>0</v>
      </c>
      <c r="R2061" s="6">
        <f t="shared" si="689"/>
        <v>0</v>
      </c>
      <c r="S2061" s="6">
        <f t="shared" si="690"/>
        <v>1000</v>
      </c>
      <c r="T2061" s="6">
        <f t="shared" si="691"/>
        <v>300</v>
      </c>
      <c r="U2061" t="s">
        <v>2108</v>
      </c>
      <c r="V2061" t="s">
        <v>54</v>
      </c>
      <c r="W2061" s="2">
        <v>700</v>
      </c>
      <c r="X2061" s="2">
        <v>0</v>
      </c>
      <c r="Y2061" s="2">
        <v>0</v>
      </c>
      <c r="Z2061" s="2">
        <v>700</v>
      </c>
      <c r="AA2061" s="2">
        <v>1000</v>
      </c>
      <c r="AB2061" s="2">
        <v>300</v>
      </c>
    </row>
    <row r="2062" spans="1:28">
      <c r="A2062" s="5" t="str">
        <f t="shared" si="678"/>
        <v>420</v>
      </c>
      <c r="B2062" s="5" t="str">
        <f>VLOOKUP(A2062,Vlookups!O:P,2,FALSE)</f>
        <v>LOCAL</v>
      </c>
      <c r="C2062" s="5" t="str">
        <f t="shared" si="679"/>
        <v>E</v>
      </c>
      <c r="D2062" s="5" t="str">
        <f t="shared" si="680"/>
        <v>31</v>
      </c>
      <c r="E2062" s="5" t="str">
        <f t="shared" si="681"/>
        <v>63--</v>
      </c>
      <c r="F2062" s="5" t="str">
        <f>VLOOKUP(E2062,Vlookups!K:M,3,FALSE)</f>
        <v>Op Exp</v>
      </c>
      <c r="G2062" s="5" t="str">
        <f t="shared" si="682"/>
        <v>6399</v>
      </c>
      <c r="H2062" s="5" t="str">
        <f t="shared" si="683"/>
        <v>GENERAL SUPPLIES</v>
      </c>
      <c r="I2062" s="5" t="str">
        <f t="shared" si="684"/>
        <v>031</v>
      </c>
      <c r="J2062" s="5" t="str">
        <f>VLOOKUP(I2062,Vlookups!A:D,2,FALSE)</f>
        <v>COLLEGE STATION MIDDLE SCHOOL</v>
      </c>
      <c r="K2062" s="5" t="str">
        <f>VLOOKUP(I2062,Vlookups!A:D,3,FALSE)</f>
        <v>COLLEGE STATION K8</v>
      </c>
      <c r="L2062" s="5" t="str">
        <f t="shared" si="685"/>
        <v>99</v>
      </c>
      <c r="M2062" s="5" t="str">
        <f t="shared" si="686"/>
        <v>872</v>
      </c>
      <c r="N2062" s="5" t="str">
        <f>VLOOKUP(M2062,Vlookups!G:I,2,FALSE)</f>
        <v>COUNSELORS</v>
      </c>
      <c r="O2062" s="5" t="str">
        <f>VLOOKUP(M2062,Vlookups!G:I,3,FALSE)</f>
        <v>DSASS</v>
      </c>
      <c r="P2062" s="6">
        <f t="shared" si="687"/>
        <v>350</v>
      </c>
      <c r="Q2062" s="6">
        <f t="shared" si="688"/>
        <v>0</v>
      </c>
      <c r="R2062" s="6">
        <f t="shared" si="689"/>
        <v>0</v>
      </c>
      <c r="S2062" s="6">
        <f t="shared" si="690"/>
        <v>500</v>
      </c>
      <c r="T2062" s="6">
        <f t="shared" si="691"/>
        <v>150</v>
      </c>
      <c r="U2062" t="s">
        <v>2109</v>
      </c>
      <c r="V2062" t="s">
        <v>54</v>
      </c>
      <c r="W2062" s="2">
        <v>350</v>
      </c>
      <c r="X2062" s="2">
        <v>0</v>
      </c>
      <c r="Y2062" s="2">
        <v>0</v>
      </c>
      <c r="Z2062" s="2">
        <v>350</v>
      </c>
      <c r="AA2062" s="2">
        <v>500</v>
      </c>
      <c r="AB2062" s="2">
        <v>150</v>
      </c>
    </row>
    <row r="2063" spans="1:28">
      <c r="A2063" s="5" t="str">
        <f t="shared" si="678"/>
        <v>420</v>
      </c>
      <c r="B2063" s="5" t="str">
        <f>VLOOKUP(A2063,Vlookups!O:P,2,FALSE)</f>
        <v>LOCAL</v>
      </c>
      <c r="C2063" s="5" t="str">
        <f t="shared" si="679"/>
        <v>E</v>
      </c>
      <c r="D2063" s="5" t="str">
        <f t="shared" si="680"/>
        <v>31</v>
      </c>
      <c r="E2063" s="5" t="str">
        <f t="shared" si="681"/>
        <v>63--</v>
      </c>
      <c r="F2063" s="5" t="str">
        <f>VLOOKUP(E2063,Vlookups!K:M,3,FALSE)</f>
        <v>Op Exp</v>
      </c>
      <c r="G2063" s="5" t="str">
        <f t="shared" si="682"/>
        <v>6399</v>
      </c>
      <c r="H2063" s="5" t="str">
        <f t="shared" si="683"/>
        <v>GENERAL SUPPLIES</v>
      </c>
      <c r="I2063" s="5" t="str">
        <f t="shared" si="684"/>
        <v>032</v>
      </c>
      <c r="J2063" s="5" t="str">
        <f>VLOOKUP(I2063,Vlookups!A:D,2,FALSE)</f>
        <v>LANCASTER HS</v>
      </c>
      <c r="K2063" s="5" t="str">
        <f>VLOOKUP(I2063,Vlookups!A:D,3,FALSE)</f>
        <v>LANCASTER HS</v>
      </c>
      <c r="L2063" s="5" t="str">
        <f t="shared" si="685"/>
        <v>99</v>
      </c>
      <c r="M2063" s="5" t="str">
        <f t="shared" si="686"/>
        <v>872</v>
      </c>
      <c r="N2063" s="5" t="str">
        <f>VLOOKUP(M2063,Vlookups!G:I,2,FALSE)</f>
        <v>COUNSELORS</v>
      </c>
      <c r="O2063" s="5" t="str">
        <f>VLOOKUP(M2063,Vlookups!G:I,3,FALSE)</f>
        <v>DSASS</v>
      </c>
      <c r="P2063" s="6">
        <f t="shared" si="687"/>
        <v>700</v>
      </c>
      <c r="Q2063" s="6">
        <f t="shared" si="688"/>
        <v>0</v>
      </c>
      <c r="R2063" s="6">
        <f t="shared" si="689"/>
        <v>84.95</v>
      </c>
      <c r="S2063" s="6">
        <f t="shared" si="690"/>
        <v>500</v>
      </c>
      <c r="T2063" s="6">
        <f t="shared" si="691"/>
        <v>-200</v>
      </c>
      <c r="U2063" t="s">
        <v>2110</v>
      </c>
      <c r="V2063" t="s">
        <v>54</v>
      </c>
      <c r="W2063" s="2">
        <v>700</v>
      </c>
      <c r="X2063" s="2">
        <v>0</v>
      </c>
      <c r="Y2063" s="2">
        <v>84.95</v>
      </c>
      <c r="Z2063" s="2">
        <v>615.04999999999995</v>
      </c>
      <c r="AA2063" s="2">
        <v>500</v>
      </c>
      <c r="AB2063" s="3">
        <v>-200</v>
      </c>
    </row>
    <row r="2064" spans="1:28">
      <c r="A2064" s="5" t="str">
        <f t="shared" si="678"/>
        <v>420</v>
      </c>
      <c r="B2064" s="5" t="str">
        <f>VLOOKUP(A2064,Vlookups!O:P,2,FALSE)</f>
        <v>LOCAL</v>
      </c>
      <c r="C2064" s="5" t="str">
        <f t="shared" si="679"/>
        <v>E</v>
      </c>
      <c r="D2064" s="5" t="str">
        <f t="shared" si="680"/>
        <v>31</v>
      </c>
      <c r="E2064" s="5" t="str">
        <f t="shared" si="681"/>
        <v>63--</v>
      </c>
      <c r="F2064" s="5" t="str">
        <f>VLOOKUP(E2064,Vlookups!K:M,3,FALSE)</f>
        <v>Op Exp</v>
      </c>
      <c r="G2064" s="5" t="str">
        <f t="shared" si="682"/>
        <v>6399</v>
      </c>
      <c r="H2064" s="5" t="str">
        <f t="shared" si="683"/>
        <v>GENERAL SUPPLIES</v>
      </c>
      <c r="I2064" s="5" t="str">
        <f t="shared" si="684"/>
        <v>033</v>
      </c>
      <c r="J2064" s="5" t="str">
        <f>VLOOKUP(I2064,Vlookups!A:D,2,FALSE)</f>
        <v>WINDMILL LAKES HS</v>
      </c>
      <c r="K2064" s="5" t="str">
        <f>VLOOKUP(I2064,Vlookups!A:D,3,FALSE)</f>
        <v>WINDMILL LAKES HS</v>
      </c>
      <c r="L2064" s="5" t="str">
        <f t="shared" si="685"/>
        <v>99</v>
      </c>
      <c r="M2064" s="5" t="str">
        <f t="shared" si="686"/>
        <v>872</v>
      </c>
      <c r="N2064" s="5" t="str">
        <f>VLOOKUP(M2064,Vlookups!G:I,2,FALSE)</f>
        <v>COUNSELORS</v>
      </c>
      <c r="O2064" s="5" t="str">
        <f>VLOOKUP(M2064,Vlookups!G:I,3,FALSE)</f>
        <v>DSASS</v>
      </c>
      <c r="P2064" s="6">
        <f t="shared" si="687"/>
        <v>700</v>
      </c>
      <c r="Q2064" s="6">
        <f t="shared" si="688"/>
        <v>0</v>
      </c>
      <c r="R2064" s="6">
        <f t="shared" si="689"/>
        <v>412.82</v>
      </c>
      <c r="S2064" s="6">
        <f t="shared" si="690"/>
        <v>1000</v>
      </c>
      <c r="T2064" s="6">
        <f t="shared" si="691"/>
        <v>300</v>
      </c>
      <c r="U2064" t="s">
        <v>2111</v>
      </c>
      <c r="V2064" t="s">
        <v>54</v>
      </c>
      <c r="W2064" s="2">
        <v>700</v>
      </c>
      <c r="X2064" s="2">
        <v>0</v>
      </c>
      <c r="Y2064" s="2">
        <v>412.82</v>
      </c>
      <c r="Z2064" s="2">
        <v>287.18</v>
      </c>
      <c r="AA2064" s="2">
        <v>1000</v>
      </c>
      <c r="AB2064" s="2">
        <v>300</v>
      </c>
    </row>
    <row r="2065" spans="1:28">
      <c r="A2065" s="5" t="str">
        <f t="shared" si="678"/>
        <v>420</v>
      </c>
      <c r="B2065" s="5" t="str">
        <f>VLOOKUP(A2065,Vlookups!O:P,2,FALSE)</f>
        <v>LOCAL</v>
      </c>
      <c r="C2065" s="5" t="str">
        <f t="shared" si="679"/>
        <v>E</v>
      </c>
      <c r="D2065" s="5" t="str">
        <f t="shared" si="680"/>
        <v>31</v>
      </c>
      <c r="E2065" s="5" t="str">
        <f t="shared" si="681"/>
        <v>63--</v>
      </c>
      <c r="F2065" s="5" t="str">
        <f>VLOOKUP(E2065,Vlookups!K:M,3,FALSE)</f>
        <v>Op Exp</v>
      </c>
      <c r="G2065" s="5" t="str">
        <f t="shared" si="682"/>
        <v>6399</v>
      </c>
      <c r="H2065" s="5" t="str">
        <f t="shared" si="683"/>
        <v>GENERAL SUPPLIES</v>
      </c>
      <c r="I2065" s="5" t="str">
        <f t="shared" si="684"/>
        <v>034</v>
      </c>
      <c r="J2065" s="5" t="str">
        <f>VLOOKUP(I2065,Vlookups!A:D,2,FALSE)</f>
        <v>AGGIELAND HIGH SCHOOL</v>
      </c>
      <c r="K2065" s="5" t="str">
        <f>VLOOKUP(I2065,Vlookups!A:D,3,FALSE)</f>
        <v>AGGIELAND HS</v>
      </c>
      <c r="L2065" s="5" t="str">
        <f t="shared" si="685"/>
        <v>99</v>
      </c>
      <c r="M2065" s="5" t="str">
        <f t="shared" si="686"/>
        <v>872</v>
      </c>
      <c r="N2065" s="5" t="str">
        <f>VLOOKUP(M2065,Vlookups!G:I,2,FALSE)</f>
        <v>COUNSELORS</v>
      </c>
      <c r="O2065" s="5" t="str">
        <f>VLOOKUP(M2065,Vlookups!G:I,3,FALSE)</f>
        <v>DSASS</v>
      </c>
      <c r="P2065" s="6">
        <f t="shared" si="687"/>
        <v>700</v>
      </c>
      <c r="Q2065" s="6">
        <f t="shared" si="688"/>
        <v>0</v>
      </c>
      <c r="R2065" s="6">
        <f t="shared" si="689"/>
        <v>83.23</v>
      </c>
      <c r="S2065" s="6">
        <f t="shared" si="690"/>
        <v>500</v>
      </c>
      <c r="T2065" s="6">
        <f t="shared" si="691"/>
        <v>-200</v>
      </c>
      <c r="U2065" t="s">
        <v>2112</v>
      </c>
      <c r="V2065" t="s">
        <v>54</v>
      </c>
      <c r="W2065" s="2">
        <v>700</v>
      </c>
      <c r="X2065" s="2">
        <v>0</v>
      </c>
      <c r="Y2065" s="2">
        <v>83.23</v>
      </c>
      <c r="Z2065" s="2">
        <v>616.77</v>
      </c>
      <c r="AA2065" s="2">
        <v>500</v>
      </c>
      <c r="AB2065" s="3">
        <v>-200</v>
      </c>
    </row>
    <row r="2066" spans="1:28">
      <c r="A2066" s="5" t="str">
        <f t="shared" si="678"/>
        <v>420</v>
      </c>
      <c r="B2066" s="5" t="str">
        <f>VLOOKUP(A2066,Vlookups!O:P,2,FALSE)</f>
        <v>LOCAL</v>
      </c>
      <c r="C2066" s="5" t="str">
        <f t="shared" si="679"/>
        <v>E</v>
      </c>
      <c r="D2066" s="5" t="str">
        <f t="shared" si="680"/>
        <v>31</v>
      </c>
      <c r="E2066" s="5" t="str">
        <f t="shared" si="681"/>
        <v>63--</v>
      </c>
      <c r="F2066" s="5" t="str">
        <f>VLOOKUP(E2066,Vlookups!K:M,3,FALSE)</f>
        <v>Op Exp</v>
      </c>
      <c r="G2066" s="5" t="str">
        <f t="shared" si="682"/>
        <v>6399</v>
      </c>
      <c r="H2066" s="5" t="str">
        <f t="shared" si="683"/>
        <v>GENERAL SUPPLIES</v>
      </c>
      <c r="I2066" s="5" t="str">
        <f t="shared" si="684"/>
        <v>035</v>
      </c>
      <c r="J2066" s="5" t="str">
        <f>VLOOKUP(I2066,Vlookups!A:D,2,FALSE)</f>
        <v>Richmond Elementary</v>
      </c>
      <c r="K2066" s="5" t="str">
        <f>VLOOKUP(I2066,Vlookups!A:D,3,FALSE)</f>
        <v>RICHMOND K8</v>
      </c>
      <c r="L2066" s="5" t="str">
        <f t="shared" si="685"/>
        <v>99</v>
      </c>
      <c r="M2066" s="5" t="str">
        <f t="shared" si="686"/>
        <v>872</v>
      </c>
      <c r="N2066" s="5" t="str">
        <f>VLOOKUP(M2066,Vlookups!G:I,2,FALSE)</f>
        <v>COUNSELORS</v>
      </c>
      <c r="O2066" s="5" t="str">
        <f>VLOOKUP(M2066,Vlookups!G:I,3,FALSE)</f>
        <v>DSASS</v>
      </c>
      <c r="P2066" s="6">
        <f t="shared" si="687"/>
        <v>0</v>
      </c>
      <c r="Q2066" s="6">
        <f t="shared" si="688"/>
        <v>0</v>
      </c>
      <c r="R2066" s="6">
        <f t="shared" si="689"/>
        <v>0</v>
      </c>
      <c r="S2066" s="6">
        <f t="shared" si="690"/>
        <v>1000</v>
      </c>
      <c r="T2066" s="6">
        <f t="shared" si="691"/>
        <v>1000</v>
      </c>
      <c r="U2066" t="s">
        <v>2113</v>
      </c>
      <c r="V2066" t="s">
        <v>54</v>
      </c>
      <c r="W2066" s="2">
        <v>0</v>
      </c>
      <c r="X2066" s="2">
        <v>0</v>
      </c>
      <c r="Y2066" s="2">
        <v>0</v>
      </c>
      <c r="Z2066" s="2">
        <v>0</v>
      </c>
      <c r="AA2066" s="2">
        <v>1000</v>
      </c>
      <c r="AB2066" s="2">
        <v>1000</v>
      </c>
    </row>
    <row r="2067" spans="1:28">
      <c r="A2067" s="5" t="str">
        <f t="shared" si="678"/>
        <v>420</v>
      </c>
      <c r="B2067" s="5" t="str">
        <f>VLOOKUP(A2067,Vlookups!O:P,2,FALSE)</f>
        <v>LOCAL</v>
      </c>
      <c r="C2067" s="5" t="str">
        <f t="shared" si="679"/>
        <v>E</v>
      </c>
      <c r="D2067" s="5" t="str">
        <f t="shared" si="680"/>
        <v>31</v>
      </c>
      <c r="E2067" s="5" t="str">
        <f t="shared" si="681"/>
        <v>63--</v>
      </c>
      <c r="F2067" s="5" t="str">
        <f>VLOOKUP(E2067,Vlookups!K:M,3,FALSE)</f>
        <v>Op Exp</v>
      </c>
      <c r="G2067" s="5" t="str">
        <f t="shared" si="682"/>
        <v>6399</v>
      </c>
      <c r="H2067" s="5" t="str">
        <f t="shared" si="683"/>
        <v>GENERAL SUPPLIES</v>
      </c>
      <c r="I2067" s="5" t="str">
        <f t="shared" si="684"/>
        <v>036</v>
      </c>
      <c r="J2067" s="5" t="str">
        <f>VLOOKUP(I2067,Vlookups!A:D,2,FALSE)</f>
        <v>Richmond Middle School</v>
      </c>
      <c r="K2067" s="5" t="str">
        <f>VLOOKUP(I2067,Vlookups!A:D,3,FALSE)</f>
        <v>RICHMOND K8</v>
      </c>
      <c r="L2067" s="5" t="str">
        <f t="shared" si="685"/>
        <v>99</v>
      </c>
      <c r="M2067" s="5" t="str">
        <f t="shared" si="686"/>
        <v>872</v>
      </c>
      <c r="N2067" s="5" t="str">
        <f>VLOOKUP(M2067,Vlookups!G:I,2,FALSE)</f>
        <v>COUNSELORS</v>
      </c>
      <c r="O2067" s="5" t="str">
        <f>VLOOKUP(M2067,Vlookups!G:I,3,FALSE)</f>
        <v>DSASS</v>
      </c>
      <c r="P2067" s="6">
        <f t="shared" si="687"/>
        <v>0</v>
      </c>
      <c r="Q2067" s="6">
        <f t="shared" si="688"/>
        <v>0</v>
      </c>
      <c r="R2067" s="6">
        <f t="shared" si="689"/>
        <v>0</v>
      </c>
      <c r="S2067" s="6">
        <f t="shared" si="690"/>
        <v>500</v>
      </c>
      <c r="T2067" s="6">
        <f t="shared" si="691"/>
        <v>500</v>
      </c>
      <c r="U2067" t="s">
        <v>2114</v>
      </c>
      <c r="V2067" t="s">
        <v>54</v>
      </c>
      <c r="W2067" s="2">
        <v>0</v>
      </c>
      <c r="X2067" s="2">
        <v>0</v>
      </c>
      <c r="Y2067" s="2">
        <v>0</v>
      </c>
      <c r="Z2067" s="2">
        <v>0</v>
      </c>
      <c r="AA2067" s="2">
        <v>500</v>
      </c>
      <c r="AB2067" s="2">
        <v>500</v>
      </c>
    </row>
    <row r="2068" spans="1:28">
      <c r="A2068" s="5" t="str">
        <f t="shared" si="678"/>
        <v>420</v>
      </c>
      <c r="B2068" s="5" t="str">
        <f>VLOOKUP(A2068,Vlookups!O:P,2,FALSE)</f>
        <v>LOCAL</v>
      </c>
      <c r="C2068" s="5" t="str">
        <f t="shared" si="679"/>
        <v>E</v>
      </c>
      <c r="D2068" s="5" t="str">
        <f t="shared" si="680"/>
        <v>31</v>
      </c>
      <c r="E2068" s="5" t="str">
        <f t="shared" si="681"/>
        <v>63--</v>
      </c>
      <c r="F2068" s="5" t="str">
        <f>VLOOKUP(E2068,Vlookups!K:M,3,FALSE)</f>
        <v>Op Exp</v>
      </c>
      <c r="G2068" s="5" t="str">
        <f t="shared" si="682"/>
        <v>6399</v>
      </c>
      <c r="H2068" s="5" t="str">
        <f t="shared" si="683"/>
        <v>GENERAL SUPPLIES</v>
      </c>
      <c r="I2068" s="5" t="str">
        <f t="shared" si="684"/>
        <v>037</v>
      </c>
      <c r="J2068" s="5" t="str">
        <f>VLOOKUP(I2068,Vlookups!A:D,2,FALSE)</f>
        <v>Heritage Elementary</v>
      </c>
      <c r="K2068" s="5" t="str">
        <f>VLOOKUP(I2068,Vlookups!A:D,3,FALSE)</f>
        <v>HERITAGE K8</v>
      </c>
      <c r="L2068" s="5" t="str">
        <f t="shared" si="685"/>
        <v>99</v>
      </c>
      <c r="M2068" s="5" t="str">
        <f t="shared" si="686"/>
        <v>872</v>
      </c>
      <c r="N2068" s="5" t="str">
        <f>VLOOKUP(M2068,Vlookups!G:I,2,FALSE)</f>
        <v>COUNSELORS</v>
      </c>
      <c r="O2068" s="5" t="str">
        <f>VLOOKUP(M2068,Vlookups!G:I,3,FALSE)</f>
        <v>DSASS</v>
      </c>
      <c r="P2068" s="6">
        <f t="shared" si="687"/>
        <v>0</v>
      </c>
      <c r="Q2068" s="6">
        <f t="shared" si="688"/>
        <v>0</v>
      </c>
      <c r="R2068" s="6">
        <f t="shared" si="689"/>
        <v>0</v>
      </c>
      <c r="S2068" s="6">
        <f t="shared" si="690"/>
        <v>1000</v>
      </c>
      <c r="T2068" s="6">
        <f t="shared" si="691"/>
        <v>1000</v>
      </c>
      <c r="U2068" t="s">
        <v>2115</v>
      </c>
      <c r="V2068" t="s">
        <v>54</v>
      </c>
      <c r="W2068" s="2">
        <v>0</v>
      </c>
      <c r="X2068" s="2">
        <v>0</v>
      </c>
      <c r="Y2068" s="2">
        <v>0</v>
      </c>
      <c r="Z2068" s="2">
        <v>0</v>
      </c>
      <c r="AA2068" s="2">
        <v>1000</v>
      </c>
      <c r="AB2068" s="2">
        <v>1000</v>
      </c>
    </row>
    <row r="2069" spans="1:28">
      <c r="A2069" s="5" t="str">
        <f t="shared" si="678"/>
        <v>420</v>
      </c>
      <c r="B2069" s="5" t="str">
        <f>VLOOKUP(A2069,Vlookups!O:P,2,FALSE)</f>
        <v>LOCAL</v>
      </c>
      <c r="C2069" s="5" t="str">
        <f t="shared" si="679"/>
        <v>E</v>
      </c>
      <c r="D2069" s="5" t="str">
        <f t="shared" si="680"/>
        <v>31</v>
      </c>
      <c r="E2069" s="5" t="str">
        <f t="shared" si="681"/>
        <v>63--</v>
      </c>
      <c r="F2069" s="5" t="str">
        <f>VLOOKUP(E2069,Vlookups!K:M,3,FALSE)</f>
        <v>Op Exp</v>
      </c>
      <c r="G2069" s="5" t="str">
        <f t="shared" si="682"/>
        <v>6399</v>
      </c>
      <c r="H2069" s="5" t="str">
        <f t="shared" si="683"/>
        <v>GENERAL SUPPLIES</v>
      </c>
      <c r="I2069" s="5" t="str">
        <f t="shared" si="684"/>
        <v>038</v>
      </c>
      <c r="J2069" s="5" t="str">
        <f>VLOOKUP(I2069,Vlookups!A:D,2,FALSE)</f>
        <v>Heritage Middle School</v>
      </c>
      <c r="K2069" s="5" t="str">
        <f>VLOOKUP(I2069,Vlookups!A:D,3,FALSE)</f>
        <v>HERITAGE K8</v>
      </c>
      <c r="L2069" s="5" t="str">
        <f t="shared" si="685"/>
        <v>99</v>
      </c>
      <c r="M2069" s="5" t="str">
        <f t="shared" si="686"/>
        <v>872</v>
      </c>
      <c r="N2069" s="5" t="str">
        <f>VLOOKUP(M2069,Vlookups!G:I,2,FALSE)</f>
        <v>COUNSELORS</v>
      </c>
      <c r="O2069" s="5" t="str">
        <f>VLOOKUP(M2069,Vlookups!G:I,3,FALSE)</f>
        <v>DSASS</v>
      </c>
      <c r="P2069" s="6">
        <f t="shared" si="687"/>
        <v>0</v>
      </c>
      <c r="Q2069" s="6">
        <f t="shared" si="688"/>
        <v>0</v>
      </c>
      <c r="R2069" s="6">
        <f t="shared" si="689"/>
        <v>0</v>
      </c>
      <c r="S2069" s="6">
        <f t="shared" si="690"/>
        <v>500</v>
      </c>
      <c r="T2069" s="6">
        <f t="shared" si="691"/>
        <v>500</v>
      </c>
      <c r="U2069" t="s">
        <v>2116</v>
      </c>
      <c r="V2069" t="s">
        <v>54</v>
      </c>
      <c r="W2069" s="2">
        <v>0</v>
      </c>
      <c r="X2069" s="2">
        <v>0</v>
      </c>
      <c r="Y2069" s="2">
        <v>0</v>
      </c>
      <c r="Z2069" s="2">
        <v>0</v>
      </c>
      <c r="AA2069" s="2">
        <v>500</v>
      </c>
      <c r="AB2069" s="2">
        <v>500</v>
      </c>
    </row>
    <row r="2070" spans="1:28">
      <c r="A2070" s="5" t="str">
        <f t="shared" si="678"/>
        <v>420</v>
      </c>
      <c r="B2070" s="5" t="str">
        <f>VLOOKUP(A2070,Vlookups!O:P,2,FALSE)</f>
        <v>LOCAL</v>
      </c>
      <c r="C2070" s="5" t="str">
        <f t="shared" si="679"/>
        <v>E</v>
      </c>
      <c r="D2070" s="5" t="str">
        <f t="shared" si="680"/>
        <v>31</v>
      </c>
      <c r="E2070" s="5" t="str">
        <f t="shared" si="681"/>
        <v>63--</v>
      </c>
      <c r="F2070" s="5" t="str">
        <f>VLOOKUP(E2070,Vlookups!K:M,3,FALSE)</f>
        <v>Op Exp</v>
      </c>
      <c r="G2070" s="5" t="str">
        <f t="shared" si="682"/>
        <v>6399</v>
      </c>
      <c r="H2070" s="5" t="str">
        <f t="shared" si="683"/>
        <v>GENERAL SUPPLIES</v>
      </c>
      <c r="I2070" s="5" t="str">
        <f t="shared" si="684"/>
        <v>039</v>
      </c>
      <c r="J2070" s="5" t="str">
        <f>VLOOKUP(I2070,Vlookups!A:D,2,FALSE)</f>
        <v>Pearland Elementary</v>
      </c>
      <c r="K2070" s="5" t="str">
        <f>VLOOKUP(I2070,Vlookups!A:D,3,FALSE)</f>
        <v>PEARLAND K8</v>
      </c>
      <c r="L2070" s="5" t="str">
        <f t="shared" si="685"/>
        <v>99</v>
      </c>
      <c r="M2070" s="5" t="str">
        <f t="shared" si="686"/>
        <v>872</v>
      </c>
      <c r="N2070" s="5" t="str">
        <f>VLOOKUP(M2070,Vlookups!G:I,2,FALSE)</f>
        <v>COUNSELORS</v>
      </c>
      <c r="O2070" s="5" t="str">
        <f>VLOOKUP(M2070,Vlookups!G:I,3,FALSE)</f>
        <v>DSASS</v>
      </c>
      <c r="P2070" s="6">
        <f t="shared" si="687"/>
        <v>0</v>
      </c>
      <c r="Q2070" s="6">
        <f t="shared" si="688"/>
        <v>0</v>
      </c>
      <c r="R2070" s="6">
        <f t="shared" si="689"/>
        <v>0</v>
      </c>
      <c r="S2070" s="6">
        <f t="shared" si="690"/>
        <v>1000</v>
      </c>
      <c r="T2070" s="6">
        <f t="shared" si="691"/>
        <v>1000</v>
      </c>
      <c r="U2070" t="s">
        <v>2117</v>
      </c>
      <c r="V2070" t="s">
        <v>54</v>
      </c>
      <c r="W2070" s="2">
        <v>0</v>
      </c>
      <c r="X2070" s="2">
        <v>0</v>
      </c>
      <c r="Y2070" s="2">
        <v>0</v>
      </c>
      <c r="Z2070" s="2">
        <v>0</v>
      </c>
      <c r="AA2070" s="2">
        <v>1000</v>
      </c>
      <c r="AB2070" s="2">
        <v>1000</v>
      </c>
    </row>
    <row r="2071" spans="1:28">
      <c r="A2071" s="5" t="str">
        <f t="shared" si="678"/>
        <v>420</v>
      </c>
      <c r="B2071" s="5" t="str">
        <f>VLOOKUP(A2071,Vlookups!O:P,2,FALSE)</f>
        <v>LOCAL</v>
      </c>
      <c r="C2071" s="5" t="str">
        <f t="shared" si="679"/>
        <v>E</v>
      </c>
      <c r="D2071" s="5" t="str">
        <f t="shared" si="680"/>
        <v>31</v>
      </c>
      <c r="E2071" s="5" t="str">
        <f t="shared" si="681"/>
        <v>63--</v>
      </c>
      <c r="F2071" s="5" t="str">
        <f>VLOOKUP(E2071,Vlookups!K:M,3,FALSE)</f>
        <v>Op Exp</v>
      </c>
      <c r="G2071" s="5" t="str">
        <f t="shared" si="682"/>
        <v>6399</v>
      </c>
      <c r="H2071" s="5" t="str">
        <f t="shared" si="683"/>
        <v>GENERAL SUPPLIES</v>
      </c>
      <c r="I2071" s="5" t="str">
        <f t="shared" si="684"/>
        <v>040</v>
      </c>
      <c r="J2071" s="5" t="str">
        <f>VLOOKUP(I2071,Vlookups!A:D,2,FALSE)</f>
        <v>Pearland Middle School</v>
      </c>
      <c r="K2071" s="5" t="str">
        <f>VLOOKUP(I2071,Vlookups!A:D,3,FALSE)</f>
        <v>PEARLAND K8</v>
      </c>
      <c r="L2071" s="5" t="str">
        <f t="shared" si="685"/>
        <v>99</v>
      </c>
      <c r="M2071" s="5" t="str">
        <f t="shared" si="686"/>
        <v>872</v>
      </c>
      <c r="N2071" s="5" t="str">
        <f>VLOOKUP(M2071,Vlookups!G:I,2,FALSE)</f>
        <v>COUNSELORS</v>
      </c>
      <c r="O2071" s="5" t="str">
        <f>VLOOKUP(M2071,Vlookups!G:I,3,FALSE)</f>
        <v>DSASS</v>
      </c>
      <c r="P2071" s="6">
        <f t="shared" si="687"/>
        <v>0</v>
      </c>
      <c r="Q2071" s="6">
        <f t="shared" si="688"/>
        <v>0</v>
      </c>
      <c r="R2071" s="6">
        <f t="shared" si="689"/>
        <v>0</v>
      </c>
      <c r="S2071" s="6">
        <f t="shared" si="690"/>
        <v>500</v>
      </c>
      <c r="T2071" s="6">
        <f t="shared" si="691"/>
        <v>500</v>
      </c>
      <c r="U2071" t="s">
        <v>2118</v>
      </c>
      <c r="V2071" t="s">
        <v>54</v>
      </c>
      <c r="W2071" s="2">
        <v>0</v>
      </c>
      <c r="X2071" s="2">
        <v>0</v>
      </c>
      <c r="Y2071" s="2">
        <v>0</v>
      </c>
      <c r="Z2071" s="2">
        <v>0</v>
      </c>
      <c r="AA2071" s="2">
        <v>500</v>
      </c>
      <c r="AB2071" s="2">
        <v>500</v>
      </c>
    </row>
    <row r="2072" spans="1:28">
      <c r="A2072" s="5" t="str">
        <f t="shared" si="678"/>
        <v>420</v>
      </c>
      <c r="B2072" s="5" t="str">
        <f>VLOOKUP(A2072,Vlookups!O:P,2,FALSE)</f>
        <v>LOCAL</v>
      </c>
      <c r="C2072" s="5" t="str">
        <f t="shared" si="679"/>
        <v>E</v>
      </c>
      <c r="D2072" s="5" t="str">
        <f t="shared" si="680"/>
        <v>31</v>
      </c>
      <c r="E2072" s="5" t="str">
        <f t="shared" si="681"/>
        <v>63--</v>
      </c>
      <c r="F2072" s="5" t="str">
        <f>VLOOKUP(E2072,Vlookups!K:M,3,FALSE)</f>
        <v>Op Exp</v>
      </c>
      <c r="G2072" s="5" t="str">
        <f t="shared" si="682"/>
        <v>6399</v>
      </c>
      <c r="H2072" s="5" t="str">
        <f t="shared" si="683"/>
        <v>GENERAL SUPPLIES</v>
      </c>
      <c r="I2072" s="5" t="str">
        <f t="shared" si="684"/>
        <v>041</v>
      </c>
      <c r="J2072" s="5" t="str">
        <f>VLOOKUP(I2072,Vlookups!A:D,2,FALSE)</f>
        <v>BG Rarmiez Middle School</v>
      </c>
      <c r="K2072" s="5" t="str">
        <f>VLOOKUP(I2072,Vlookups!A:D,3,FALSE)</f>
        <v>BG RAMIREZ K8</v>
      </c>
      <c r="L2072" s="5" t="str">
        <f t="shared" si="685"/>
        <v>99</v>
      </c>
      <c r="M2072" s="5" t="str">
        <f t="shared" si="686"/>
        <v>872</v>
      </c>
      <c r="N2072" s="5" t="str">
        <f>VLOOKUP(M2072,Vlookups!G:I,2,FALSE)</f>
        <v>COUNSELORS</v>
      </c>
      <c r="O2072" s="5" t="str">
        <f>VLOOKUP(M2072,Vlookups!G:I,3,FALSE)</f>
        <v>DSASS</v>
      </c>
      <c r="P2072" s="6">
        <f t="shared" si="687"/>
        <v>350</v>
      </c>
      <c r="Q2072" s="6">
        <f t="shared" si="688"/>
        <v>0</v>
      </c>
      <c r="R2072" s="6">
        <f t="shared" si="689"/>
        <v>238.69</v>
      </c>
      <c r="S2072" s="6">
        <f t="shared" si="690"/>
        <v>500</v>
      </c>
      <c r="T2072" s="6">
        <f t="shared" si="691"/>
        <v>150</v>
      </c>
      <c r="U2072" t="s">
        <v>2119</v>
      </c>
      <c r="V2072" t="s">
        <v>54</v>
      </c>
      <c r="W2072" s="2">
        <v>350</v>
      </c>
      <c r="X2072" s="2">
        <v>0</v>
      </c>
      <c r="Y2072" s="2">
        <v>238.69</v>
      </c>
      <c r="Z2072" s="2">
        <v>111.31</v>
      </c>
      <c r="AA2072" s="2">
        <v>500</v>
      </c>
      <c r="AB2072" s="2">
        <v>150</v>
      </c>
    </row>
    <row r="2073" spans="1:28">
      <c r="A2073" s="5" t="str">
        <f t="shared" si="678"/>
        <v>420</v>
      </c>
      <c r="B2073" s="5" t="str">
        <f>VLOOKUP(A2073,Vlookups!O:P,2,FALSE)</f>
        <v>LOCAL</v>
      </c>
      <c r="C2073" s="5" t="str">
        <f t="shared" si="679"/>
        <v>E</v>
      </c>
      <c r="D2073" s="5" t="str">
        <f t="shared" si="680"/>
        <v>31</v>
      </c>
      <c r="E2073" s="5" t="str">
        <f t="shared" si="681"/>
        <v>63--</v>
      </c>
      <c r="F2073" s="5" t="str">
        <f>VLOOKUP(E2073,Vlookups!K:M,3,FALSE)</f>
        <v>Op Exp</v>
      </c>
      <c r="G2073" s="5" t="str">
        <f t="shared" si="682"/>
        <v>6399</v>
      </c>
      <c r="H2073" s="5" t="str">
        <f t="shared" si="683"/>
        <v>GENERAL SUPPLIES</v>
      </c>
      <c r="I2073" s="5" t="str">
        <f t="shared" si="684"/>
        <v>042</v>
      </c>
      <c r="J2073" s="5" t="str">
        <f>VLOOKUP(I2073,Vlookups!A:D,2,FALSE)</f>
        <v>BG Ramirez Elementary</v>
      </c>
      <c r="K2073" s="5" t="str">
        <f>VLOOKUP(I2073,Vlookups!A:D,3,FALSE)</f>
        <v>BG RAMIREZ K8</v>
      </c>
      <c r="L2073" s="5" t="str">
        <f t="shared" si="685"/>
        <v>99</v>
      </c>
      <c r="M2073" s="5" t="str">
        <f t="shared" si="686"/>
        <v>872</v>
      </c>
      <c r="N2073" s="5" t="str">
        <f>VLOOKUP(M2073,Vlookups!G:I,2,FALSE)</f>
        <v>COUNSELORS</v>
      </c>
      <c r="O2073" s="5" t="str">
        <f>VLOOKUP(M2073,Vlookups!G:I,3,FALSE)</f>
        <v>DSASS</v>
      </c>
      <c r="P2073" s="6">
        <f t="shared" si="687"/>
        <v>700</v>
      </c>
      <c r="Q2073" s="6">
        <f t="shared" si="688"/>
        <v>0</v>
      </c>
      <c r="R2073" s="6">
        <f t="shared" si="689"/>
        <v>484.61</v>
      </c>
      <c r="S2073" s="6">
        <f t="shared" si="690"/>
        <v>1000</v>
      </c>
      <c r="T2073" s="6">
        <f t="shared" si="691"/>
        <v>300</v>
      </c>
      <c r="U2073" t="s">
        <v>2120</v>
      </c>
      <c r="V2073" t="s">
        <v>54</v>
      </c>
      <c r="W2073" s="2">
        <v>700</v>
      </c>
      <c r="X2073" s="2">
        <v>0</v>
      </c>
      <c r="Y2073" s="2">
        <v>484.61</v>
      </c>
      <c r="Z2073" s="2">
        <v>215.39</v>
      </c>
      <c r="AA2073" s="2">
        <v>1000</v>
      </c>
      <c r="AB2073" s="2">
        <v>300</v>
      </c>
    </row>
    <row r="2074" spans="1:28">
      <c r="A2074" s="5" t="str">
        <f t="shared" si="678"/>
        <v>420</v>
      </c>
      <c r="B2074" s="5" t="str">
        <f>VLOOKUP(A2074,Vlookups!O:P,2,FALSE)</f>
        <v>LOCAL</v>
      </c>
      <c r="C2074" s="5" t="str">
        <f t="shared" si="679"/>
        <v>E</v>
      </c>
      <c r="D2074" s="5" t="str">
        <f t="shared" si="680"/>
        <v>31</v>
      </c>
      <c r="E2074" s="5" t="str">
        <f t="shared" si="681"/>
        <v>63--</v>
      </c>
      <c r="F2074" s="5" t="str">
        <f>VLOOKUP(E2074,Vlookups!K:M,3,FALSE)</f>
        <v>Op Exp</v>
      </c>
      <c r="G2074" s="5" t="str">
        <f t="shared" si="682"/>
        <v>6399</v>
      </c>
      <c r="H2074" s="5" t="str">
        <f t="shared" si="683"/>
        <v>GENERAL SUPPLIES</v>
      </c>
      <c r="I2074" s="5" t="str">
        <f t="shared" si="684"/>
        <v>043</v>
      </c>
      <c r="J2074" s="5" t="str">
        <f>VLOOKUP(I2074,Vlookups!A:D,2,FALSE)</f>
        <v>MSG Ramirez Elementary</v>
      </c>
      <c r="K2074" s="5" t="str">
        <f>VLOOKUP(I2074,Vlookups!A:D,3,FALSE)</f>
        <v>MSG RAMIREZ K8</v>
      </c>
      <c r="L2074" s="5" t="str">
        <f t="shared" si="685"/>
        <v>99</v>
      </c>
      <c r="M2074" s="5" t="str">
        <f t="shared" si="686"/>
        <v>872</v>
      </c>
      <c r="N2074" s="5" t="str">
        <f>VLOOKUP(M2074,Vlookups!G:I,2,FALSE)</f>
        <v>COUNSELORS</v>
      </c>
      <c r="O2074" s="5" t="str">
        <f>VLOOKUP(M2074,Vlookups!G:I,3,FALSE)</f>
        <v>DSASS</v>
      </c>
      <c r="P2074" s="6">
        <f t="shared" si="687"/>
        <v>700</v>
      </c>
      <c r="Q2074" s="6">
        <f t="shared" si="688"/>
        <v>32.119999999999997</v>
      </c>
      <c r="R2074" s="6">
        <f t="shared" si="689"/>
        <v>125.55</v>
      </c>
      <c r="S2074" s="6">
        <f t="shared" si="690"/>
        <v>1000</v>
      </c>
      <c r="T2074" s="6">
        <f t="shared" si="691"/>
        <v>300</v>
      </c>
      <c r="U2074" t="s">
        <v>2121</v>
      </c>
      <c r="V2074" t="s">
        <v>54</v>
      </c>
      <c r="W2074" s="2">
        <v>700</v>
      </c>
      <c r="X2074" s="2">
        <v>32.119999999999997</v>
      </c>
      <c r="Y2074" s="2">
        <v>125.55</v>
      </c>
      <c r="Z2074" s="2">
        <v>542.33000000000004</v>
      </c>
      <c r="AA2074" s="2">
        <v>1000</v>
      </c>
      <c r="AB2074" s="2">
        <v>300</v>
      </c>
    </row>
    <row r="2075" spans="1:28">
      <c r="A2075" s="5" t="str">
        <f t="shared" si="678"/>
        <v>420</v>
      </c>
      <c r="B2075" s="5" t="str">
        <f>VLOOKUP(A2075,Vlookups!O:P,2,FALSE)</f>
        <v>LOCAL</v>
      </c>
      <c r="C2075" s="5" t="str">
        <f t="shared" si="679"/>
        <v>E</v>
      </c>
      <c r="D2075" s="5" t="str">
        <f t="shared" si="680"/>
        <v>31</v>
      </c>
      <c r="E2075" s="5" t="str">
        <f t="shared" si="681"/>
        <v>63--</v>
      </c>
      <c r="F2075" s="5" t="str">
        <f>VLOOKUP(E2075,Vlookups!K:M,3,FALSE)</f>
        <v>Op Exp</v>
      </c>
      <c r="G2075" s="5" t="str">
        <f t="shared" si="682"/>
        <v>6399</v>
      </c>
      <c r="H2075" s="5" t="str">
        <f t="shared" si="683"/>
        <v>GENERAL SUPPLIES</v>
      </c>
      <c r="I2075" s="5" t="str">
        <f t="shared" si="684"/>
        <v>044</v>
      </c>
      <c r="J2075" s="5" t="str">
        <f>VLOOKUP(I2075,Vlookups!A:D,2,FALSE)</f>
        <v>MSG Ramirez Middle School</v>
      </c>
      <c r="K2075" s="5" t="str">
        <f>VLOOKUP(I2075,Vlookups!A:D,3,FALSE)</f>
        <v>MSG RAMIREZ K8</v>
      </c>
      <c r="L2075" s="5" t="str">
        <f t="shared" si="685"/>
        <v>99</v>
      </c>
      <c r="M2075" s="5" t="str">
        <f t="shared" si="686"/>
        <v>872</v>
      </c>
      <c r="N2075" s="5" t="str">
        <f>VLOOKUP(M2075,Vlookups!G:I,2,FALSE)</f>
        <v>COUNSELORS</v>
      </c>
      <c r="O2075" s="5" t="str">
        <f>VLOOKUP(M2075,Vlookups!G:I,3,FALSE)</f>
        <v>DSASS</v>
      </c>
      <c r="P2075" s="6">
        <f t="shared" si="687"/>
        <v>350</v>
      </c>
      <c r="Q2075" s="6">
        <f t="shared" si="688"/>
        <v>15.82</v>
      </c>
      <c r="R2075" s="6">
        <f t="shared" si="689"/>
        <v>61.82</v>
      </c>
      <c r="S2075" s="6">
        <f t="shared" si="690"/>
        <v>500</v>
      </c>
      <c r="T2075" s="6">
        <f t="shared" si="691"/>
        <v>150</v>
      </c>
      <c r="U2075" t="s">
        <v>2122</v>
      </c>
      <c r="V2075" t="s">
        <v>54</v>
      </c>
      <c r="W2075" s="2">
        <v>350</v>
      </c>
      <c r="X2075" s="2">
        <v>15.82</v>
      </c>
      <c r="Y2075" s="2">
        <v>61.82</v>
      </c>
      <c r="Z2075" s="2">
        <v>272.36</v>
      </c>
      <c r="AA2075" s="2">
        <v>500</v>
      </c>
      <c r="AB2075" s="2">
        <v>150</v>
      </c>
    </row>
    <row r="2076" spans="1:28">
      <c r="A2076" s="5" t="str">
        <f t="shared" si="678"/>
        <v>420</v>
      </c>
      <c r="B2076" s="5" t="str">
        <f>VLOOKUP(A2076,Vlookups!O:P,2,FALSE)</f>
        <v>LOCAL</v>
      </c>
      <c r="C2076" s="5" t="str">
        <f t="shared" si="679"/>
        <v>E</v>
      </c>
      <c r="D2076" s="5" t="str">
        <f t="shared" si="680"/>
        <v>31</v>
      </c>
      <c r="E2076" s="5" t="str">
        <f t="shared" si="681"/>
        <v>63--</v>
      </c>
      <c r="F2076" s="5" t="str">
        <f>VLOOKUP(E2076,Vlookups!K:M,3,FALSE)</f>
        <v>Op Exp</v>
      </c>
      <c r="G2076" s="5" t="str">
        <f t="shared" si="682"/>
        <v>6399</v>
      </c>
      <c r="H2076" s="5" t="str">
        <f t="shared" si="683"/>
        <v>GENERAL SUPPLIES</v>
      </c>
      <c r="I2076" s="5" t="str">
        <f t="shared" si="684"/>
        <v>045</v>
      </c>
      <c r="J2076" s="5" t="str">
        <f>VLOOKUP(I2076,Vlookups!A:D,2,FALSE)</f>
        <v>Liberty HS</v>
      </c>
      <c r="K2076" s="5" t="str">
        <f>VLOOKUP(I2076,Vlookups!A:D,3,FALSE)</f>
        <v>LIBERTY HS</v>
      </c>
      <c r="L2076" s="5" t="str">
        <f t="shared" si="685"/>
        <v>99</v>
      </c>
      <c r="M2076" s="5" t="str">
        <f t="shared" si="686"/>
        <v>872</v>
      </c>
      <c r="N2076" s="5" t="str">
        <f>VLOOKUP(M2076,Vlookups!G:I,2,FALSE)</f>
        <v>COUNSELORS</v>
      </c>
      <c r="O2076" s="5" t="str">
        <f>VLOOKUP(M2076,Vlookups!G:I,3,FALSE)</f>
        <v>DSASS</v>
      </c>
      <c r="P2076" s="6">
        <f t="shared" si="687"/>
        <v>350</v>
      </c>
      <c r="Q2076" s="6">
        <f t="shared" si="688"/>
        <v>0</v>
      </c>
      <c r="R2076" s="6">
        <f t="shared" si="689"/>
        <v>105.72</v>
      </c>
      <c r="S2076" s="6">
        <f t="shared" si="690"/>
        <v>1000</v>
      </c>
      <c r="T2076" s="6">
        <f t="shared" si="691"/>
        <v>650</v>
      </c>
      <c r="U2076" t="s">
        <v>2123</v>
      </c>
      <c r="V2076" t="s">
        <v>54</v>
      </c>
      <c r="W2076" s="2">
        <v>350</v>
      </c>
      <c r="X2076" s="2">
        <v>0</v>
      </c>
      <c r="Y2076" s="2">
        <v>105.72</v>
      </c>
      <c r="Z2076" s="2">
        <v>244.28</v>
      </c>
      <c r="AA2076" s="2">
        <v>1000</v>
      </c>
      <c r="AB2076" s="2">
        <v>650</v>
      </c>
    </row>
    <row r="2077" spans="1:28">
      <c r="A2077" s="5" t="str">
        <f t="shared" si="678"/>
        <v>420</v>
      </c>
      <c r="B2077" s="5" t="str">
        <f>VLOOKUP(A2077,Vlookups!O:P,2,FALSE)</f>
        <v>LOCAL</v>
      </c>
      <c r="C2077" s="5" t="str">
        <f t="shared" si="679"/>
        <v>E</v>
      </c>
      <c r="D2077" s="5" t="str">
        <f t="shared" si="680"/>
        <v>31</v>
      </c>
      <c r="E2077" s="5" t="str">
        <f t="shared" si="681"/>
        <v>63--</v>
      </c>
      <c r="F2077" s="5" t="str">
        <f>VLOOKUP(E2077,Vlookups!K:M,3,FALSE)</f>
        <v>Op Exp</v>
      </c>
      <c r="G2077" s="5" t="str">
        <f t="shared" si="682"/>
        <v>6399</v>
      </c>
      <c r="H2077" s="5" t="str">
        <f t="shared" si="683"/>
        <v>GENERAL SUPPLIES</v>
      </c>
      <c r="I2077" s="5" t="str">
        <f t="shared" si="684"/>
        <v>999</v>
      </c>
      <c r="J2077" s="5" t="str">
        <f>VLOOKUP(I2077,Vlookups!A:D,2,FALSE)</f>
        <v>CHARTER WIDE</v>
      </c>
      <c r="K2077" s="5" t="str">
        <f>VLOOKUP(I2077,Vlookups!A:D,3,FALSE)</f>
        <v>CHARTER WIDE</v>
      </c>
      <c r="L2077" s="5" t="str">
        <f t="shared" si="685"/>
        <v>25</v>
      </c>
      <c r="M2077" s="5" t="str">
        <f t="shared" si="686"/>
        <v>850</v>
      </c>
      <c r="N2077" s="5" t="str">
        <f>VLOOKUP(M2077,Vlookups!G:I,2,FALSE)</f>
        <v>DEPUTY SUPT ACADEMICS/STU SERV</v>
      </c>
      <c r="O2077" s="5" t="str">
        <f>VLOOKUP(M2077,Vlookups!G:I,3,FALSE)</f>
        <v>DSASS</v>
      </c>
      <c r="P2077" s="6">
        <f t="shared" si="687"/>
        <v>15000</v>
      </c>
      <c r="Q2077" s="6">
        <f t="shared" si="688"/>
        <v>0</v>
      </c>
      <c r="R2077" s="6">
        <f t="shared" si="689"/>
        <v>0</v>
      </c>
      <c r="S2077" s="6">
        <f t="shared" si="690"/>
        <v>0</v>
      </c>
      <c r="T2077" s="6">
        <f t="shared" si="691"/>
        <v>-15000</v>
      </c>
      <c r="U2077" t="s">
        <v>2124</v>
      </c>
      <c r="V2077" t="s">
        <v>54</v>
      </c>
      <c r="W2077" s="2">
        <v>15000</v>
      </c>
      <c r="X2077" s="2">
        <v>0</v>
      </c>
      <c r="Y2077" s="2">
        <v>0</v>
      </c>
      <c r="Z2077" s="2">
        <v>15000</v>
      </c>
      <c r="AA2077" s="2">
        <v>0</v>
      </c>
      <c r="AB2077" s="3">
        <v>-15000</v>
      </c>
    </row>
    <row r="2078" spans="1:28">
      <c r="A2078" s="5" t="str">
        <f t="shared" si="678"/>
        <v>420</v>
      </c>
      <c r="B2078" s="5" t="str">
        <f>VLOOKUP(A2078,Vlookups!O:P,2,FALSE)</f>
        <v>LOCAL</v>
      </c>
      <c r="C2078" s="5" t="str">
        <f t="shared" si="679"/>
        <v>E</v>
      </c>
      <c r="D2078" s="5" t="str">
        <f t="shared" si="680"/>
        <v>31</v>
      </c>
      <c r="E2078" s="5" t="str">
        <f t="shared" si="681"/>
        <v>63--</v>
      </c>
      <c r="F2078" s="5" t="str">
        <f>VLOOKUP(E2078,Vlookups!K:M,3,FALSE)</f>
        <v>Op Exp</v>
      </c>
      <c r="G2078" s="5" t="str">
        <f t="shared" si="682"/>
        <v>6399</v>
      </c>
      <c r="H2078" s="5" t="str">
        <f t="shared" si="683"/>
        <v>GENERAL SUPPLIES</v>
      </c>
      <c r="I2078" s="5" t="str">
        <f t="shared" si="684"/>
        <v>999</v>
      </c>
      <c r="J2078" s="5" t="str">
        <f>VLOOKUP(I2078,Vlookups!A:D,2,FALSE)</f>
        <v>CHARTER WIDE</v>
      </c>
      <c r="K2078" s="5" t="str">
        <f>VLOOKUP(I2078,Vlookups!A:D,3,FALSE)</f>
        <v>CHARTER WIDE</v>
      </c>
      <c r="L2078" s="5" t="str">
        <f t="shared" si="685"/>
        <v>37</v>
      </c>
      <c r="M2078" s="5" t="str">
        <f t="shared" si="686"/>
        <v>850</v>
      </c>
      <c r="N2078" s="5" t="str">
        <f>VLOOKUP(M2078,Vlookups!G:I,2,FALSE)</f>
        <v>DEPUTY SUPT ACADEMICS/STU SERV</v>
      </c>
      <c r="O2078" s="5" t="str">
        <f>VLOOKUP(M2078,Vlookups!G:I,3,FALSE)</f>
        <v>DSASS</v>
      </c>
      <c r="P2078" s="6">
        <f t="shared" si="687"/>
        <v>15000</v>
      </c>
      <c r="Q2078" s="6">
        <f t="shared" si="688"/>
        <v>0</v>
      </c>
      <c r="R2078" s="6">
        <f t="shared" si="689"/>
        <v>0</v>
      </c>
      <c r="S2078" s="6">
        <f t="shared" si="690"/>
        <v>0</v>
      </c>
      <c r="T2078" s="6">
        <f t="shared" si="691"/>
        <v>-15000</v>
      </c>
      <c r="U2078" t="s">
        <v>2125</v>
      </c>
      <c r="V2078" t="s">
        <v>54</v>
      </c>
      <c r="W2078" s="2">
        <v>15000</v>
      </c>
      <c r="X2078" s="2">
        <v>0</v>
      </c>
      <c r="Y2078" s="2">
        <v>0</v>
      </c>
      <c r="Z2078" s="2">
        <v>15000</v>
      </c>
      <c r="AA2078" s="2">
        <v>0</v>
      </c>
      <c r="AB2078" s="3">
        <v>-15000</v>
      </c>
    </row>
    <row r="2079" spans="1:28">
      <c r="A2079" s="5" t="str">
        <f t="shared" si="678"/>
        <v>420</v>
      </c>
      <c r="B2079" s="5" t="str">
        <f>VLOOKUP(A2079,Vlookups!O:P,2,FALSE)</f>
        <v>LOCAL</v>
      </c>
      <c r="C2079" s="5" t="str">
        <f t="shared" si="679"/>
        <v>E</v>
      </c>
      <c r="D2079" s="5" t="str">
        <f t="shared" si="680"/>
        <v>31</v>
      </c>
      <c r="E2079" s="5" t="str">
        <f t="shared" si="681"/>
        <v>63--</v>
      </c>
      <c r="F2079" s="5" t="str">
        <f>VLOOKUP(E2079,Vlookups!K:M,3,FALSE)</f>
        <v>Op Exp</v>
      </c>
      <c r="G2079" s="5" t="str">
        <f t="shared" si="682"/>
        <v>6399</v>
      </c>
      <c r="H2079" s="5" t="str">
        <f t="shared" si="683"/>
        <v>GENERAL SUPPLIES</v>
      </c>
      <c r="I2079" s="5" t="str">
        <f t="shared" si="684"/>
        <v>999</v>
      </c>
      <c r="J2079" s="5" t="str">
        <f>VLOOKUP(I2079,Vlookups!A:D,2,FALSE)</f>
        <v>CHARTER WIDE</v>
      </c>
      <c r="K2079" s="5" t="str">
        <f>VLOOKUP(I2079,Vlookups!A:D,3,FALSE)</f>
        <v>CHARTER WIDE</v>
      </c>
      <c r="L2079" s="5" t="str">
        <f t="shared" si="685"/>
        <v>99</v>
      </c>
      <c r="M2079" s="5" t="str">
        <f t="shared" si="686"/>
        <v>872</v>
      </c>
      <c r="N2079" s="5" t="str">
        <f>VLOOKUP(M2079,Vlookups!G:I,2,FALSE)</f>
        <v>COUNSELORS</v>
      </c>
      <c r="O2079" s="5" t="str">
        <f>VLOOKUP(M2079,Vlookups!G:I,3,FALSE)</f>
        <v>DSASS</v>
      </c>
      <c r="P2079" s="6">
        <f t="shared" si="687"/>
        <v>111081</v>
      </c>
      <c r="Q2079" s="6">
        <f t="shared" si="688"/>
        <v>1835.4</v>
      </c>
      <c r="R2079" s="6">
        <f t="shared" si="689"/>
        <v>63978.47</v>
      </c>
      <c r="S2079" s="6">
        <f t="shared" si="690"/>
        <v>140733</v>
      </c>
      <c r="T2079" s="6">
        <f t="shared" si="691"/>
        <v>29652</v>
      </c>
      <c r="U2079" t="s">
        <v>2126</v>
      </c>
      <c r="V2079" t="s">
        <v>54</v>
      </c>
      <c r="W2079" s="2">
        <v>111081</v>
      </c>
      <c r="X2079" s="2">
        <v>1835.4</v>
      </c>
      <c r="Y2079" s="2">
        <v>63978.47</v>
      </c>
      <c r="Z2079" s="2">
        <v>44840.13</v>
      </c>
      <c r="AA2079" s="2">
        <v>140733</v>
      </c>
      <c r="AB2079" s="2">
        <v>29652</v>
      </c>
    </row>
    <row r="2080" spans="1:28">
      <c r="A2080" s="5" t="str">
        <f t="shared" si="678"/>
        <v>420</v>
      </c>
      <c r="B2080" s="5" t="str">
        <f>VLOOKUP(A2080,Vlookups!O:P,2,FALSE)</f>
        <v>LOCAL</v>
      </c>
      <c r="C2080" s="5" t="str">
        <f t="shared" si="679"/>
        <v>E</v>
      </c>
      <c r="D2080" s="5" t="str">
        <f t="shared" si="680"/>
        <v>31</v>
      </c>
      <c r="E2080" s="5" t="str">
        <f t="shared" si="681"/>
        <v>64--</v>
      </c>
      <c r="F2080" s="5" t="str">
        <f>VLOOKUP(E2080,Vlookups!K:M,3,FALSE)</f>
        <v>Op Exp</v>
      </c>
      <c r="G2080" s="5" t="str">
        <f t="shared" si="682"/>
        <v>6411</v>
      </c>
      <c r="H2080" s="5" t="str">
        <f t="shared" si="683"/>
        <v>EMPLOYEE TRAVEL</v>
      </c>
      <c r="I2080" s="5" t="str">
        <f t="shared" si="684"/>
        <v>001</v>
      </c>
      <c r="J2080" s="5" t="str">
        <f>VLOOKUP(I2080,Vlookups!A:D,2,FALSE)</f>
        <v>GARLAND ELEMENTARY SCHOOL</v>
      </c>
      <c r="K2080" s="5" t="str">
        <f>VLOOKUP(I2080,Vlookups!A:D,3,FALSE)</f>
        <v>GARLAND K8</v>
      </c>
      <c r="L2080" s="5" t="str">
        <f t="shared" si="685"/>
        <v>99</v>
      </c>
      <c r="M2080" s="5" t="str">
        <f t="shared" si="686"/>
        <v>872</v>
      </c>
      <c r="N2080" s="5" t="str">
        <f>VLOOKUP(M2080,Vlookups!G:I,2,FALSE)</f>
        <v>COUNSELORS</v>
      </c>
      <c r="O2080" s="5" t="str">
        <f>VLOOKUP(M2080,Vlookups!G:I,3,FALSE)</f>
        <v>DSASS</v>
      </c>
      <c r="P2080" s="6">
        <f t="shared" si="687"/>
        <v>2000</v>
      </c>
      <c r="Q2080" s="6">
        <f t="shared" si="688"/>
        <v>0</v>
      </c>
      <c r="R2080" s="6">
        <f t="shared" si="689"/>
        <v>0</v>
      </c>
      <c r="S2080" s="6">
        <f t="shared" si="690"/>
        <v>2000</v>
      </c>
      <c r="T2080" s="6">
        <f t="shared" si="691"/>
        <v>0</v>
      </c>
      <c r="U2080" t="s">
        <v>2127</v>
      </c>
      <c r="V2080" t="s">
        <v>56</v>
      </c>
      <c r="W2080" s="2">
        <v>2000</v>
      </c>
      <c r="X2080" s="2">
        <v>0</v>
      </c>
      <c r="Y2080" s="2">
        <v>0</v>
      </c>
      <c r="Z2080" s="2">
        <v>2000</v>
      </c>
      <c r="AA2080" s="2">
        <v>2000</v>
      </c>
      <c r="AB2080" s="2">
        <v>0</v>
      </c>
    </row>
    <row r="2081" spans="1:28">
      <c r="A2081" s="5" t="str">
        <f t="shared" si="678"/>
        <v>420</v>
      </c>
      <c r="B2081" s="5" t="str">
        <f>VLOOKUP(A2081,Vlookups!O:P,2,FALSE)</f>
        <v>LOCAL</v>
      </c>
      <c r="C2081" s="5" t="str">
        <f t="shared" si="679"/>
        <v>E</v>
      </c>
      <c r="D2081" s="5" t="str">
        <f t="shared" si="680"/>
        <v>31</v>
      </c>
      <c r="E2081" s="5" t="str">
        <f t="shared" si="681"/>
        <v>64--</v>
      </c>
      <c r="F2081" s="5" t="str">
        <f>VLOOKUP(E2081,Vlookups!K:M,3,FALSE)</f>
        <v>Op Exp</v>
      </c>
      <c r="G2081" s="5" t="str">
        <f t="shared" si="682"/>
        <v>6411</v>
      </c>
      <c r="H2081" s="5" t="str">
        <f t="shared" si="683"/>
        <v>EMPLOYEE TRAVEL</v>
      </c>
      <c r="I2081" s="5" t="str">
        <f t="shared" si="684"/>
        <v>002</v>
      </c>
      <c r="J2081" s="5" t="str">
        <f>VLOOKUP(I2081,Vlookups!A:D,2,FALSE)</f>
        <v>GARLAND MIDDLE SCHOOL</v>
      </c>
      <c r="K2081" s="5" t="str">
        <f>VLOOKUP(I2081,Vlookups!A:D,3,FALSE)</f>
        <v>GARLAND K8</v>
      </c>
      <c r="L2081" s="5" t="str">
        <f t="shared" si="685"/>
        <v>99</v>
      </c>
      <c r="M2081" s="5" t="str">
        <f t="shared" si="686"/>
        <v>872</v>
      </c>
      <c r="N2081" s="5" t="str">
        <f>VLOOKUP(M2081,Vlookups!G:I,2,FALSE)</f>
        <v>COUNSELORS</v>
      </c>
      <c r="O2081" s="5" t="str">
        <f>VLOOKUP(M2081,Vlookups!G:I,3,FALSE)</f>
        <v>DSASS</v>
      </c>
      <c r="P2081" s="6">
        <f t="shared" si="687"/>
        <v>1000</v>
      </c>
      <c r="Q2081" s="6">
        <f t="shared" si="688"/>
        <v>0</v>
      </c>
      <c r="R2081" s="6">
        <f t="shared" si="689"/>
        <v>0</v>
      </c>
      <c r="S2081" s="6">
        <f t="shared" si="690"/>
        <v>1000</v>
      </c>
      <c r="T2081" s="6">
        <f t="shared" si="691"/>
        <v>0</v>
      </c>
      <c r="U2081" t="s">
        <v>2128</v>
      </c>
      <c r="V2081" t="s">
        <v>56</v>
      </c>
      <c r="W2081" s="2">
        <v>1000</v>
      </c>
      <c r="X2081" s="2">
        <v>0</v>
      </c>
      <c r="Y2081" s="2">
        <v>0</v>
      </c>
      <c r="Z2081" s="2">
        <v>1000</v>
      </c>
      <c r="AA2081" s="2">
        <v>1000</v>
      </c>
      <c r="AB2081" s="2">
        <v>0</v>
      </c>
    </row>
    <row r="2082" spans="1:28">
      <c r="A2082" s="5" t="str">
        <f t="shared" si="678"/>
        <v>420</v>
      </c>
      <c r="B2082" s="5" t="str">
        <f>VLOOKUP(A2082,Vlookups!O:P,2,FALSE)</f>
        <v>LOCAL</v>
      </c>
      <c r="C2082" s="5" t="str">
        <f t="shared" si="679"/>
        <v>E</v>
      </c>
      <c r="D2082" s="5" t="str">
        <f t="shared" si="680"/>
        <v>31</v>
      </c>
      <c r="E2082" s="5" t="str">
        <f t="shared" si="681"/>
        <v>64--</v>
      </c>
      <c r="F2082" s="5" t="str">
        <f>VLOOKUP(E2082,Vlookups!K:M,3,FALSE)</f>
        <v>Op Exp</v>
      </c>
      <c r="G2082" s="5" t="str">
        <f t="shared" si="682"/>
        <v>6411</v>
      </c>
      <c r="H2082" s="5" t="str">
        <f t="shared" si="683"/>
        <v>EMPLOYEE TRAVEL</v>
      </c>
      <c r="I2082" s="5" t="str">
        <f t="shared" si="684"/>
        <v>003</v>
      </c>
      <c r="J2082" s="5" t="str">
        <f>VLOOKUP(I2082,Vlookups!A:D,2,FALSE)</f>
        <v>GARLAND HIGH SCHOOL</v>
      </c>
      <c r="K2082" s="5" t="str">
        <f>VLOOKUP(I2082,Vlookups!A:D,3,FALSE)</f>
        <v>GARLAND HS</v>
      </c>
      <c r="L2082" s="5" t="str">
        <f t="shared" si="685"/>
        <v>99</v>
      </c>
      <c r="M2082" s="5" t="str">
        <f t="shared" si="686"/>
        <v>872</v>
      </c>
      <c r="N2082" s="5" t="str">
        <f>VLOOKUP(M2082,Vlookups!G:I,2,FALSE)</f>
        <v>COUNSELORS</v>
      </c>
      <c r="O2082" s="5" t="str">
        <f>VLOOKUP(M2082,Vlookups!G:I,3,FALSE)</f>
        <v>DSASS</v>
      </c>
      <c r="P2082" s="6">
        <f t="shared" si="687"/>
        <v>2000</v>
      </c>
      <c r="Q2082" s="6">
        <f t="shared" si="688"/>
        <v>0</v>
      </c>
      <c r="R2082" s="6">
        <f t="shared" si="689"/>
        <v>0</v>
      </c>
      <c r="S2082" s="6">
        <f t="shared" si="690"/>
        <v>2000</v>
      </c>
      <c r="T2082" s="6">
        <f t="shared" si="691"/>
        <v>0</v>
      </c>
      <c r="U2082" t="s">
        <v>2129</v>
      </c>
      <c r="V2082" t="s">
        <v>56</v>
      </c>
      <c r="W2082" s="2">
        <v>2000</v>
      </c>
      <c r="X2082" s="2">
        <v>0</v>
      </c>
      <c r="Y2082" s="2">
        <v>0</v>
      </c>
      <c r="Z2082" s="2">
        <v>2000</v>
      </c>
      <c r="AA2082" s="2">
        <v>2000</v>
      </c>
      <c r="AB2082" s="2">
        <v>0</v>
      </c>
    </row>
    <row r="2083" spans="1:28">
      <c r="A2083" s="5" t="str">
        <f t="shared" ref="A2083:A2114" si="692">LEFT(U2083,3)</f>
        <v>420</v>
      </c>
      <c r="B2083" s="5" t="str">
        <f>VLOOKUP(A2083,Vlookups!O:P,2,FALSE)</f>
        <v>LOCAL</v>
      </c>
      <c r="C2083" s="5" t="str">
        <f t="shared" ref="C2083:C2114" si="693">RIGHT(LEFT(U2083,5),1)</f>
        <v>E</v>
      </c>
      <c r="D2083" s="5" t="str">
        <f t="shared" ref="D2083:D2114" si="694">RIGHT(LEFT(U2083,8),2)</f>
        <v>31</v>
      </c>
      <c r="E2083" s="5" t="str">
        <f t="shared" ref="E2083:E2114" si="695">CONCATENATE(LEFT(G2083,2),"--")</f>
        <v>64--</v>
      </c>
      <c r="F2083" s="5" t="str">
        <f>VLOOKUP(E2083,Vlookups!K:M,3,FALSE)</f>
        <v>Op Exp</v>
      </c>
      <c r="G2083" s="5" t="str">
        <f t="shared" ref="G2083:G2123" si="696">MID(U2083,10,4)</f>
        <v>6411</v>
      </c>
      <c r="H2083" s="5" t="str">
        <f t="shared" ref="H2083:H2123" si="697">V2083</f>
        <v>EMPLOYEE TRAVEL</v>
      </c>
      <c r="I2083" s="5" t="str">
        <f t="shared" ref="I2083:I2123" si="698">LEFT(RIGHT(U2083,12),3)</f>
        <v>004</v>
      </c>
      <c r="J2083" s="5" t="str">
        <f>VLOOKUP(I2083,Vlookups!A:D,2,FALSE)</f>
        <v>ARLINGTON ELEMENTARY SCHOOL</v>
      </c>
      <c r="K2083" s="5" t="str">
        <f>VLOOKUP(I2083,Vlookups!A:D,3,FALSE)</f>
        <v>ARLINGTON K8</v>
      </c>
      <c r="L2083" s="5" t="str">
        <f t="shared" ref="L2083:L2123" si="699">LEFT(RIGHT(U2083,6),2)</f>
        <v>99</v>
      </c>
      <c r="M2083" s="5" t="str">
        <f t="shared" ref="M2083:M2123" si="700">RIGHT(U2083,3)</f>
        <v>872</v>
      </c>
      <c r="N2083" s="5" t="str">
        <f>VLOOKUP(M2083,Vlookups!G:I,2,FALSE)</f>
        <v>COUNSELORS</v>
      </c>
      <c r="O2083" s="5" t="str">
        <f>VLOOKUP(M2083,Vlookups!G:I,3,FALSE)</f>
        <v>DSASS</v>
      </c>
      <c r="P2083" s="6">
        <f t="shared" ref="P2083:P2123" si="701">W2083</f>
        <v>2000</v>
      </c>
      <c r="Q2083" s="6">
        <f t="shared" ref="Q2083:Q2123" si="702">X2083</f>
        <v>0</v>
      </c>
      <c r="R2083" s="6">
        <f t="shared" ref="R2083:R2123" si="703">Y2083</f>
        <v>0</v>
      </c>
      <c r="S2083" s="6">
        <f t="shared" ref="S2083:S2123" si="704">AA2083</f>
        <v>2000</v>
      </c>
      <c r="T2083" s="6">
        <f t="shared" ref="T2083:T2123" si="705">AB2083</f>
        <v>0</v>
      </c>
      <c r="U2083" t="s">
        <v>2130</v>
      </c>
      <c r="V2083" t="s">
        <v>56</v>
      </c>
      <c r="W2083" s="2">
        <v>2000</v>
      </c>
      <c r="X2083" s="2">
        <v>0</v>
      </c>
      <c r="Y2083" s="2">
        <v>0</v>
      </c>
      <c r="Z2083" s="2">
        <v>2000</v>
      </c>
      <c r="AA2083" s="2">
        <v>2000</v>
      </c>
      <c r="AB2083" s="2">
        <v>0</v>
      </c>
    </row>
    <row r="2084" spans="1:28">
      <c r="A2084" s="5" t="str">
        <f t="shared" si="692"/>
        <v>420</v>
      </c>
      <c r="B2084" s="5" t="str">
        <f>VLOOKUP(A2084,Vlookups!O:P,2,FALSE)</f>
        <v>LOCAL</v>
      </c>
      <c r="C2084" s="5" t="str">
        <f t="shared" si="693"/>
        <v>E</v>
      </c>
      <c r="D2084" s="5" t="str">
        <f t="shared" si="694"/>
        <v>31</v>
      </c>
      <c r="E2084" s="5" t="str">
        <f t="shared" si="695"/>
        <v>64--</v>
      </c>
      <c r="F2084" s="5" t="str">
        <f>VLOOKUP(E2084,Vlookups!K:M,3,FALSE)</f>
        <v>Op Exp</v>
      </c>
      <c r="G2084" s="5" t="str">
        <f t="shared" si="696"/>
        <v>6411</v>
      </c>
      <c r="H2084" s="5" t="str">
        <f t="shared" si="697"/>
        <v>EMPLOYEE TRAVEL</v>
      </c>
      <c r="I2084" s="5" t="str">
        <f t="shared" si="698"/>
        <v>005</v>
      </c>
      <c r="J2084" s="5" t="str">
        <f>VLOOKUP(I2084,Vlookups!A:D,2,FALSE)</f>
        <v>ARLINGTON MIDDLE SCHOOL</v>
      </c>
      <c r="K2084" s="5" t="str">
        <f>VLOOKUP(I2084,Vlookups!A:D,3,FALSE)</f>
        <v>ARLINGTON K8</v>
      </c>
      <c r="L2084" s="5" t="str">
        <f t="shared" si="699"/>
        <v>99</v>
      </c>
      <c r="M2084" s="5" t="str">
        <f t="shared" si="700"/>
        <v>872</v>
      </c>
      <c r="N2084" s="5" t="str">
        <f>VLOOKUP(M2084,Vlookups!G:I,2,FALSE)</f>
        <v>COUNSELORS</v>
      </c>
      <c r="O2084" s="5" t="str">
        <f>VLOOKUP(M2084,Vlookups!G:I,3,FALSE)</f>
        <v>DSASS</v>
      </c>
      <c r="P2084" s="6">
        <f t="shared" si="701"/>
        <v>1000</v>
      </c>
      <c r="Q2084" s="6">
        <f t="shared" si="702"/>
        <v>0</v>
      </c>
      <c r="R2084" s="6">
        <f t="shared" si="703"/>
        <v>0</v>
      </c>
      <c r="S2084" s="6">
        <f t="shared" si="704"/>
        <v>1000</v>
      </c>
      <c r="T2084" s="6">
        <f t="shared" si="705"/>
        <v>0</v>
      </c>
      <c r="U2084" t="s">
        <v>2131</v>
      </c>
      <c r="V2084" t="s">
        <v>56</v>
      </c>
      <c r="W2084" s="2">
        <v>1000</v>
      </c>
      <c r="X2084" s="2">
        <v>0</v>
      </c>
      <c r="Y2084" s="2">
        <v>0</v>
      </c>
      <c r="Z2084" s="2">
        <v>1000</v>
      </c>
      <c r="AA2084" s="2">
        <v>1000</v>
      </c>
      <c r="AB2084" s="2">
        <v>0</v>
      </c>
    </row>
    <row r="2085" spans="1:28">
      <c r="A2085" s="5" t="str">
        <f t="shared" si="692"/>
        <v>420</v>
      </c>
      <c r="B2085" s="5" t="str">
        <f>VLOOKUP(A2085,Vlookups!O:P,2,FALSE)</f>
        <v>LOCAL</v>
      </c>
      <c r="C2085" s="5" t="str">
        <f t="shared" si="693"/>
        <v>E</v>
      </c>
      <c r="D2085" s="5" t="str">
        <f t="shared" si="694"/>
        <v>31</v>
      </c>
      <c r="E2085" s="5" t="str">
        <f t="shared" si="695"/>
        <v>64--</v>
      </c>
      <c r="F2085" s="5" t="str">
        <f>VLOOKUP(E2085,Vlookups!K:M,3,FALSE)</f>
        <v>Op Exp</v>
      </c>
      <c r="G2085" s="5" t="str">
        <f t="shared" si="696"/>
        <v>6411</v>
      </c>
      <c r="H2085" s="5" t="str">
        <f t="shared" si="697"/>
        <v>EMPLOYEE TRAVEL</v>
      </c>
      <c r="I2085" s="5" t="str">
        <f t="shared" si="698"/>
        <v>006</v>
      </c>
      <c r="J2085" s="5" t="str">
        <f>VLOOKUP(I2085,Vlookups!A:D,2,FALSE)</f>
        <v>ARLINGTON HIGH SCHOOL</v>
      </c>
      <c r="K2085" s="5" t="str">
        <f>VLOOKUP(I2085,Vlookups!A:D,3,FALSE)</f>
        <v>ARLINGTON HS</v>
      </c>
      <c r="L2085" s="5" t="str">
        <f t="shared" si="699"/>
        <v>99</v>
      </c>
      <c r="M2085" s="5" t="str">
        <f t="shared" si="700"/>
        <v>872</v>
      </c>
      <c r="N2085" s="5" t="str">
        <f>VLOOKUP(M2085,Vlookups!G:I,2,FALSE)</f>
        <v>COUNSELORS</v>
      </c>
      <c r="O2085" s="5" t="str">
        <f>VLOOKUP(M2085,Vlookups!G:I,3,FALSE)</f>
        <v>DSASS</v>
      </c>
      <c r="P2085" s="6">
        <f t="shared" si="701"/>
        <v>2000</v>
      </c>
      <c r="Q2085" s="6">
        <f t="shared" si="702"/>
        <v>0</v>
      </c>
      <c r="R2085" s="6">
        <f t="shared" si="703"/>
        <v>0</v>
      </c>
      <c r="S2085" s="6">
        <f t="shared" si="704"/>
        <v>2000</v>
      </c>
      <c r="T2085" s="6">
        <f t="shared" si="705"/>
        <v>0</v>
      </c>
      <c r="U2085" t="s">
        <v>2132</v>
      </c>
      <c r="V2085" t="s">
        <v>56</v>
      </c>
      <c r="W2085" s="2">
        <v>2000</v>
      </c>
      <c r="X2085" s="2">
        <v>0</v>
      </c>
      <c r="Y2085" s="2">
        <v>0</v>
      </c>
      <c r="Z2085" s="2">
        <v>2000</v>
      </c>
      <c r="AA2085" s="2">
        <v>2000</v>
      </c>
      <c r="AB2085" s="2">
        <v>0</v>
      </c>
    </row>
    <row r="2086" spans="1:28">
      <c r="A2086" s="5" t="str">
        <f t="shared" si="692"/>
        <v>420</v>
      </c>
      <c r="B2086" s="5" t="str">
        <f>VLOOKUP(A2086,Vlookups!O:P,2,FALSE)</f>
        <v>LOCAL</v>
      </c>
      <c r="C2086" s="5" t="str">
        <f t="shared" si="693"/>
        <v>E</v>
      </c>
      <c r="D2086" s="5" t="str">
        <f t="shared" si="694"/>
        <v>31</v>
      </c>
      <c r="E2086" s="5" t="str">
        <f t="shared" si="695"/>
        <v>64--</v>
      </c>
      <c r="F2086" s="5" t="str">
        <f>VLOOKUP(E2086,Vlookups!K:M,3,FALSE)</f>
        <v>Op Exp</v>
      </c>
      <c r="G2086" s="5" t="str">
        <f t="shared" si="696"/>
        <v>6411</v>
      </c>
      <c r="H2086" s="5" t="str">
        <f t="shared" si="697"/>
        <v>EMPLOYEE TRAVEL</v>
      </c>
      <c r="I2086" s="5" t="str">
        <f t="shared" si="698"/>
        <v>007</v>
      </c>
      <c r="J2086" s="5" t="str">
        <f>VLOOKUP(I2086,Vlookups!A:D,2,FALSE)</f>
        <v>KELLER ELEMENTARY SCHOOL</v>
      </c>
      <c r="K2086" s="5" t="str">
        <f>VLOOKUP(I2086,Vlookups!A:D,3,FALSE)</f>
        <v>KELLER K8</v>
      </c>
      <c r="L2086" s="5" t="str">
        <f t="shared" si="699"/>
        <v>99</v>
      </c>
      <c r="M2086" s="5" t="str">
        <f t="shared" si="700"/>
        <v>872</v>
      </c>
      <c r="N2086" s="5" t="str">
        <f>VLOOKUP(M2086,Vlookups!G:I,2,FALSE)</f>
        <v>COUNSELORS</v>
      </c>
      <c r="O2086" s="5" t="str">
        <f>VLOOKUP(M2086,Vlookups!G:I,3,FALSE)</f>
        <v>DSASS</v>
      </c>
      <c r="P2086" s="6">
        <f t="shared" si="701"/>
        <v>2000</v>
      </c>
      <c r="Q2086" s="6">
        <f t="shared" si="702"/>
        <v>0</v>
      </c>
      <c r="R2086" s="6">
        <f t="shared" si="703"/>
        <v>0</v>
      </c>
      <c r="S2086" s="6">
        <f t="shared" si="704"/>
        <v>2000</v>
      </c>
      <c r="T2086" s="6">
        <f t="shared" si="705"/>
        <v>0</v>
      </c>
      <c r="U2086" t="s">
        <v>2133</v>
      </c>
      <c r="V2086" t="s">
        <v>56</v>
      </c>
      <c r="W2086" s="2">
        <v>2000</v>
      </c>
      <c r="X2086" s="2">
        <v>0</v>
      </c>
      <c r="Y2086" s="2">
        <v>0</v>
      </c>
      <c r="Z2086" s="2">
        <v>2000</v>
      </c>
      <c r="AA2086" s="2">
        <v>2000</v>
      </c>
      <c r="AB2086" s="2">
        <v>0</v>
      </c>
    </row>
    <row r="2087" spans="1:28">
      <c r="A2087" s="5" t="str">
        <f t="shared" si="692"/>
        <v>420</v>
      </c>
      <c r="B2087" s="5" t="str">
        <f>VLOOKUP(A2087,Vlookups!O:P,2,FALSE)</f>
        <v>LOCAL</v>
      </c>
      <c r="C2087" s="5" t="str">
        <f t="shared" si="693"/>
        <v>E</v>
      </c>
      <c r="D2087" s="5" t="str">
        <f t="shared" si="694"/>
        <v>31</v>
      </c>
      <c r="E2087" s="5" t="str">
        <f t="shared" si="695"/>
        <v>64--</v>
      </c>
      <c r="F2087" s="5" t="str">
        <f>VLOOKUP(E2087,Vlookups!K:M,3,FALSE)</f>
        <v>Op Exp</v>
      </c>
      <c r="G2087" s="5" t="str">
        <f t="shared" si="696"/>
        <v>6411</v>
      </c>
      <c r="H2087" s="5" t="str">
        <f t="shared" si="697"/>
        <v>EMPLOYEE TRAVEL</v>
      </c>
      <c r="I2087" s="5" t="str">
        <f t="shared" si="698"/>
        <v>008</v>
      </c>
      <c r="J2087" s="5" t="str">
        <f>VLOOKUP(I2087,Vlookups!A:D,2,FALSE)</f>
        <v>KELLER MIDDLE SCHOOL</v>
      </c>
      <c r="K2087" s="5" t="str">
        <f>VLOOKUP(I2087,Vlookups!A:D,3,FALSE)</f>
        <v>KELLER K8</v>
      </c>
      <c r="L2087" s="5" t="str">
        <f t="shared" si="699"/>
        <v>99</v>
      </c>
      <c r="M2087" s="5" t="str">
        <f t="shared" si="700"/>
        <v>872</v>
      </c>
      <c r="N2087" s="5" t="str">
        <f>VLOOKUP(M2087,Vlookups!G:I,2,FALSE)</f>
        <v>COUNSELORS</v>
      </c>
      <c r="O2087" s="5" t="str">
        <f>VLOOKUP(M2087,Vlookups!G:I,3,FALSE)</f>
        <v>DSASS</v>
      </c>
      <c r="P2087" s="6">
        <f t="shared" si="701"/>
        <v>1000</v>
      </c>
      <c r="Q2087" s="6">
        <f t="shared" si="702"/>
        <v>0</v>
      </c>
      <c r="R2087" s="6">
        <f t="shared" si="703"/>
        <v>0</v>
      </c>
      <c r="S2087" s="6">
        <f t="shared" si="704"/>
        <v>1000</v>
      </c>
      <c r="T2087" s="6">
        <f t="shared" si="705"/>
        <v>0</v>
      </c>
      <c r="U2087" t="s">
        <v>2134</v>
      </c>
      <c r="V2087" t="s">
        <v>56</v>
      </c>
      <c r="W2087" s="2">
        <v>1000</v>
      </c>
      <c r="X2087" s="2">
        <v>0</v>
      </c>
      <c r="Y2087" s="2">
        <v>0</v>
      </c>
      <c r="Z2087" s="2">
        <v>1000</v>
      </c>
      <c r="AA2087" s="2">
        <v>1000</v>
      </c>
      <c r="AB2087" s="2">
        <v>0</v>
      </c>
    </row>
    <row r="2088" spans="1:28">
      <c r="A2088" s="5" t="str">
        <f t="shared" si="692"/>
        <v>420</v>
      </c>
      <c r="B2088" s="5" t="str">
        <f>VLOOKUP(A2088,Vlookups!O:P,2,FALSE)</f>
        <v>LOCAL</v>
      </c>
      <c r="C2088" s="5" t="str">
        <f t="shared" si="693"/>
        <v>E</v>
      </c>
      <c r="D2088" s="5" t="str">
        <f t="shared" si="694"/>
        <v>31</v>
      </c>
      <c r="E2088" s="5" t="str">
        <f t="shared" si="695"/>
        <v>64--</v>
      </c>
      <c r="F2088" s="5" t="str">
        <f>VLOOKUP(E2088,Vlookups!K:M,3,FALSE)</f>
        <v>Op Exp</v>
      </c>
      <c r="G2088" s="5" t="str">
        <f t="shared" si="696"/>
        <v>6411</v>
      </c>
      <c r="H2088" s="5" t="str">
        <f t="shared" si="697"/>
        <v>EMPLOYEE TRAVEL</v>
      </c>
      <c r="I2088" s="5" t="str">
        <f t="shared" si="698"/>
        <v>009</v>
      </c>
      <c r="J2088" s="5" t="str">
        <f>VLOOKUP(I2088,Vlookups!A:D,2,FALSE)</f>
        <v>KELLER HIGH SCHOOL</v>
      </c>
      <c r="K2088" s="5" t="str">
        <f>VLOOKUP(I2088,Vlookups!A:D,3,FALSE)</f>
        <v>KELLER HS</v>
      </c>
      <c r="L2088" s="5" t="str">
        <f t="shared" si="699"/>
        <v>99</v>
      </c>
      <c r="M2088" s="5" t="str">
        <f t="shared" si="700"/>
        <v>872</v>
      </c>
      <c r="N2088" s="5" t="str">
        <f>VLOOKUP(M2088,Vlookups!G:I,2,FALSE)</f>
        <v>COUNSELORS</v>
      </c>
      <c r="O2088" s="5" t="str">
        <f>VLOOKUP(M2088,Vlookups!G:I,3,FALSE)</f>
        <v>DSASS</v>
      </c>
      <c r="P2088" s="6">
        <f t="shared" si="701"/>
        <v>2000</v>
      </c>
      <c r="Q2088" s="6">
        <f t="shared" si="702"/>
        <v>0</v>
      </c>
      <c r="R2088" s="6">
        <f t="shared" si="703"/>
        <v>0</v>
      </c>
      <c r="S2088" s="6">
        <f t="shared" si="704"/>
        <v>2000</v>
      </c>
      <c r="T2088" s="6">
        <f t="shared" si="705"/>
        <v>0</v>
      </c>
      <c r="U2088" t="s">
        <v>2135</v>
      </c>
      <c r="V2088" t="s">
        <v>56</v>
      </c>
      <c r="W2088" s="2">
        <v>2000</v>
      </c>
      <c r="X2088" s="2">
        <v>0</v>
      </c>
      <c r="Y2088" s="2">
        <v>0</v>
      </c>
      <c r="Z2088" s="2">
        <v>2000</v>
      </c>
      <c r="AA2088" s="2">
        <v>2000</v>
      </c>
      <c r="AB2088" s="2">
        <v>0</v>
      </c>
    </row>
    <row r="2089" spans="1:28">
      <c r="A2089" s="5" t="str">
        <f t="shared" si="692"/>
        <v>420</v>
      </c>
      <c r="B2089" s="5" t="str">
        <f>VLOOKUP(A2089,Vlookups!O:P,2,FALSE)</f>
        <v>LOCAL</v>
      </c>
      <c r="C2089" s="5" t="str">
        <f t="shared" si="693"/>
        <v>E</v>
      </c>
      <c r="D2089" s="5" t="str">
        <f t="shared" si="694"/>
        <v>31</v>
      </c>
      <c r="E2089" s="5" t="str">
        <f t="shared" si="695"/>
        <v>64--</v>
      </c>
      <c r="F2089" s="5" t="str">
        <f>VLOOKUP(E2089,Vlookups!K:M,3,FALSE)</f>
        <v>Op Exp</v>
      </c>
      <c r="G2089" s="5" t="str">
        <f t="shared" si="696"/>
        <v>6411</v>
      </c>
      <c r="H2089" s="5" t="str">
        <f t="shared" si="697"/>
        <v>EMPLOYEE TRAVEL</v>
      </c>
      <c r="I2089" s="5" t="str">
        <f t="shared" si="698"/>
        <v>010</v>
      </c>
      <c r="J2089" s="5" t="str">
        <f>VLOOKUP(I2089,Vlookups!A:D,2,FALSE)</f>
        <v>GRAND PRAIRIE ELEMENTARY SCHOO</v>
      </c>
      <c r="K2089" s="5" t="str">
        <f>VLOOKUP(I2089,Vlookups!A:D,3,FALSE)</f>
        <v>GRAND PR K8</v>
      </c>
      <c r="L2089" s="5" t="str">
        <f t="shared" si="699"/>
        <v>99</v>
      </c>
      <c r="M2089" s="5" t="str">
        <f t="shared" si="700"/>
        <v>872</v>
      </c>
      <c r="N2089" s="5" t="str">
        <f>VLOOKUP(M2089,Vlookups!G:I,2,FALSE)</f>
        <v>COUNSELORS</v>
      </c>
      <c r="O2089" s="5" t="str">
        <f>VLOOKUP(M2089,Vlookups!G:I,3,FALSE)</f>
        <v>DSASS</v>
      </c>
      <c r="P2089" s="6">
        <f t="shared" si="701"/>
        <v>2000</v>
      </c>
      <c r="Q2089" s="6">
        <f t="shared" si="702"/>
        <v>0</v>
      </c>
      <c r="R2089" s="6">
        <f t="shared" si="703"/>
        <v>180.3</v>
      </c>
      <c r="S2089" s="6">
        <f t="shared" si="704"/>
        <v>2000</v>
      </c>
      <c r="T2089" s="6">
        <f t="shared" si="705"/>
        <v>0</v>
      </c>
      <c r="U2089" t="s">
        <v>2136</v>
      </c>
      <c r="V2089" t="s">
        <v>56</v>
      </c>
      <c r="W2089" s="2">
        <v>2000</v>
      </c>
      <c r="X2089" s="2">
        <v>0</v>
      </c>
      <c r="Y2089" s="2">
        <v>180.3</v>
      </c>
      <c r="Z2089" s="2">
        <v>1819.7</v>
      </c>
      <c r="AA2089" s="2">
        <v>2000</v>
      </c>
      <c r="AB2089" s="2">
        <v>0</v>
      </c>
    </row>
    <row r="2090" spans="1:28">
      <c r="A2090" s="5" t="str">
        <f t="shared" si="692"/>
        <v>420</v>
      </c>
      <c r="B2090" s="5" t="str">
        <f>VLOOKUP(A2090,Vlookups!O:P,2,FALSE)</f>
        <v>LOCAL</v>
      </c>
      <c r="C2090" s="5" t="str">
        <f t="shared" si="693"/>
        <v>E</v>
      </c>
      <c r="D2090" s="5" t="str">
        <f t="shared" si="694"/>
        <v>31</v>
      </c>
      <c r="E2090" s="5" t="str">
        <f t="shared" si="695"/>
        <v>64--</v>
      </c>
      <c r="F2090" s="5" t="str">
        <f>VLOOKUP(E2090,Vlookups!K:M,3,FALSE)</f>
        <v>Op Exp</v>
      </c>
      <c r="G2090" s="5" t="str">
        <f t="shared" si="696"/>
        <v>6411</v>
      </c>
      <c r="H2090" s="5" t="str">
        <f t="shared" si="697"/>
        <v>EMPLOYEE TRAVEL</v>
      </c>
      <c r="I2090" s="5" t="str">
        <f t="shared" si="698"/>
        <v>011</v>
      </c>
      <c r="J2090" s="5" t="str">
        <f>VLOOKUP(I2090,Vlookups!A:D,2,FALSE)</f>
        <v>GRAND PRAIRIE MIDDLE SCHOOL</v>
      </c>
      <c r="K2090" s="5" t="str">
        <f>VLOOKUP(I2090,Vlookups!A:D,3,FALSE)</f>
        <v>GRAND PR K8</v>
      </c>
      <c r="L2090" s="5" t="str">
        <f t="shared" si="699"/>
        <v>99</v>
      </c>
      <c r="M2090" s="5" t="str">
        <f t="shared" si="700"/>
        <v>872</v>
      </c>
      <c r="N2090" s="5" t="str">
        <f>VLOOKUP(M2090,Vlookups!G:I,2,FALSE)</f>
        <v>COUNSELORS</v>
      </c>
      <c r="O2090" s="5" t="str">
        <f>VLOOKUP(M2090,Vlookups!G:I,3,FALSE)</f>
        <v>DSASS</v>
      </c>
      <c r="P2090" s="6">
        <f t="shared" si="701"/>
        <v>1000</v>
      </c>
      <c r="Q2090" s="6">
        <f t="shared" si="702"/>
        <v>0</v>
      </c>
      <c r="R2090" s="6">
        <f t="shared" si="703"/>
        <v>0</v>
      </c>
      <c r="S2090" s="6">
        <f t="shared" si="704"/>
        <v>1000</v>
      </c>
      <c r="T2090" s="6">
        <f t="shared" si="705"/>
        <v>0</v>
      </c>
      <c r="U2090" t="s">
        <v>2137</v>
      </c>
      <c r="V2090" t="s">
        <v>56</v>
      </c>
      <c r="W2090" s="2">
        <v>1000</v>
      </c>
      <c r="X2090" s="2">
        <v>0</v>
      </c>
      <c r="Y2090" s="2">
        <v>0</v>
      </c>
      <c r="Z2090" s="2">
        <v>1000</v>
      </c>
      <c r="AA2090" s="2">
        <v>1000</v>
      </c>
      <c r="AB2090" s="2">
        <v>0</v>
      </c>
    </row>
    <row r="2091" spans="1:28">
      <c r="A2091" s="5" t="str">
        <f t="shared" si="692"/>
        <v>420</v>
      </c>
      <c r="B2091" s="5" t="str">
        <f>VLOOKUP(A2091,Vlookups!O:P,2,FALSE)</f>
        <v>LOCAL</v>
      </c>
      <c r="C2091" s="5" t="str">
        <f t="shared" si="693"/>
        <v>E</v>
      </c>
      <c r="D2091" s="5" t="str">
        <f t="shared" si="694"/>
        <v>31</v>
      </c>
      <c r="E2091" s="5" t="str">
        <f t="shared" si="695"/>
        <v>64--</v>
      </c>
      <c r="F2091" s="5" t="str">
        <f>VLOOKUP(E2091,Vlookups!K:M,3,FALSE)</f>
        <v>Op Exp</v>
      </c>
      <c r="G2091" s="5" t="str">
        <f t="shared" si="696"/>
        <v>6411</v>
      </c>
      <c r="H2091" s="5" t="str">
        <f t="shared" si="697"/>
        <v>EMPLOYEE TRAVEL</v>
      </c>
      <c r="I2091" s="5" t="str">
        <f t="shared" si="698"/>
        <v>012</v>
      </c>
      <c r="J2091" s="5" t="str">
        <f>VLOOKUP(I2091,Vlookups!A:D,2,FALSE)</f>
        <v>NORTH RICHLAND HILLS ELEMENTAR</v>
      </c>
      <c r="K2091" s="5" t="str">
        <f>VLOOKUP(I2091,Vlookups!A:D,3,FALSE)</f>
        <v>NORTH RICHLAND HILLS K8</v>
      </c>
      <c r="L2091" s="5" t="str">
        <f t="shared" si="699"/>
        <v>99</v>
      </c>
      <c r="M2091" s="5" t="str">
        <f t="shared" si="700"/>
        <v>872</v>
      </c>
      <c r="N2091" s="5" t="str">
        <f>VLOOKUP(M2091,Vlookups!G:I,2,FALSE)</f>
        <v>COUNSELORS</v>
      </c>
      <c r="O2091" s="5" t="str">
        <f>VLOOKUP(M2091,Vlookups!G:I,3,FALSE)</f>
        <v>DSASS</v>
      </c>
      <c r="P2091" s="6">
        <f t="shared" si="701"/>
        <v>2000</v>
      </c>
      <c r="Q2091" s="6">
        <f t="shared" si="702"/>
        <v>0</v>
      </c>
      <c r="R2091" s="6">
        <f t="shared" si="703"/>
        <v>125</v>
      </c>
      <c r="S2091" s="6">
        <f t="shared" si="704"/>
        <v>2000</v>
      </c>
      <c r="T2091" s="6">
        <f t="shared" si="705"/>
        <v>0</v>
      </c>
      <c r="U2091" t="s">
        <v>2138</v>
      </c>
      <c r="V2091" t="s">
        <v>56</v>
      </c>
      <c r="W2091" s="2">
        <v>2000</v>
      </c>
      <c r="X2091" s="2">
        <v>0</v>
      </c>
      <c r="Y2091" s="2">
        <v>125</v>
      </c>
      <c r="Z2091" s="2">
        <v>1875</v>
      </c>
      <c r="AA2091" s="2">
        <v>2000</v>
      </c>
      <c r="AB2091" s="2">
        <v>0</v>
      </c>
    </row>
    <row r="2092" spans="1:28">
      <c r="A2092" s="5" t="str">
        <f t="shared" si="692"/>
        <v>420</v>
      </c>
      <c r="B2092" s="5" t="str">
        <f>VLOOKUP(A2092,Vlookups!O:P,2,FALSE)</f>
        <v>LOCAL</v>
      </c>
      <c r="C2092" s="5" t="str">
        <f t="shared" si="693"/>
        <v>E</v>
      </c>
      <c r="D2092" s="5" t="str">
        <f t="shared" si="694"/>
        <v>31</v>
      </c>
      <c r="E2092" s="5" t="str">
        <f t="shared" si="695"/>
        <v>64--</v>
      </c>
      <c r="F2092" s="5" t="str">
        <f>VLOOKUP(E2092,Vlookups!K:M,3,FALSE)</f>
        <v>Op Exp</v>
      </c>
      <c r="G2092" s="5" t="str">
        <f t="shared" si="696"/>
        <v>6411</v>
      </c>
      <c r="H2092" s="5" t="str">
        <f t="shared" si="697"/>
        <v>EMPLOYEE TRAVEL</v>
      </c>
      <c r="I2092" s="5" t="str">
        <f t="shared" si="698"/>
        <v>013</v>
      </c>
      <c r="J2092" s="5" t="str">
        <f>VLOOKUP(I2092,Vlookups!A:D,2,FALSE)</f>
        <v>NORTH RICHLAND HILLS MIDDLE SC</v>
      </c>
      <c r="K2092" s="5" t="str">
        <f>VLOOKUP(I2092,Vlookups!A:D,3,FALSE)</f>
        <v>NORTH RICHLAND HILLS K8</v>
      </c>
      <c r="L2092" s="5" t="str">
        <f t="shared" si="699"/>
        <v>99</v>
      </c>
      <c r="M2092" s="5" t="str">
        <f t="shared" si="700"/>
        <v>872</v>
      </c>
      <c r="N2092" s="5" t="str">
        <f>VLOOKUP(M2092,Vlookups!G:I,2,FALSE)</f>
        <v>COUNSELORS</v>
      </c>
      <c r="O2092" s="5" t="str">
        <f>VLOOKUP(M2092,Vlookups!G:I,3,FALSE)</f>
        <v>DSASS</v>
      </c>
      <c r="P2092" s="6">
        <f t="shared" si="701"/>
        <v>1000</v>
      </c>
      <c r="Q2092" s="6">
        <f t="shared" si="702"/>
        <v>0</v>
      </c>
      <c r="R2092" s="6">
        <f t="shared" si="703"/>
        <v>0</v>
      </c>
      <c r="S2092" s="6">
        <f t="shared" si="704"/>
        <v>1000</v>
      </c>
      <c r="T2092" s="6">
        <f t="shared" si="705"/>
        <v>0</v>
      </c>
      <c r="U2092" t="s">
        <v>2139</v>
      </c>
      <c r="V2092" t="s">
        <v>56</v>
      </c>
      <c r="W2092" s="2">
        <v>1000</v>
      </c>
      <c r="X2092" s="2">
        <v>0</v>
      </c>
      <c r="Y2092" s="2">
        <v>0</v>
      </c>
      <c r="Z2092" s="2">
        <v>1000</v>
      </c>
      <c r="AA2092" s="2">
        <v>1000</v>
      </c>
      <c r="AB2092" s="2">
        <v>0</v>
      </c>
    </row>
    <row r="2093" spans="1:28">
      <c r="A2093" s="5" t="str">
        <f t="shared" si="692"/>
        <v>420</v>
      </c>
      <c r="B2093" s="5" t="str">
        <f>VLOOKUP(A2093,Vlookups!O:P,2,FALSE)</f>
        <v>LOCAL</v>
      </c>
      <c r="C2093" s="5" t="str">
        <f t="shared" si="693"/>
        <v>E</v>
      </c>
      <c r="D2093" s="5" t="str">
        <f t="shared" si="694"/>
        <v>31</v>
      </c>
      <c r="E2093" s="5" t="str">
        <f t="shared" si="695"/>
        <v>64--</v>
      </c>
      <c r="F2093" s="5" t="str">
        <f>VLOOKUP(E2093,Vlookups!K:M,3,FALSE)</f>
        <v>Op Exp</v>
      </c>
      <c r="G2093" s="5" t="str">
        <f t="shared" si="696"/>
        <v>6411</v>
      </c>
      <c r="H2093" s="5" t="str">
        <f t="shared" si="697"/>
        <v>EMPLOYEE TRAVEL</v>
      </c>
      <c r="I2093" s="5" t="str">
        <f t="shared" si="698"/>
        <v>014</v>
      </c>
      <c r="J2093" s="5" t="str">
        <f>VLOOKUP(I2093,Vlookups!A:D,2,FALSE)</f>
        <v>KATY ELEMENTARY SCHOOL</v>
      </c>
      <c r="K2093" s="5" t="str">
        <f>VLOOKUP(I2093,Vlookups!A:D,3,FALSE)</f>
        <v>KATY K8</v>
      </c>
      <c r="L2093" s="5" t="str">
        <f t="shared" si="699"/>
        <v>99</v>
      </c>
      <c r="M2093" s="5" t="str">
        <f t="shared" si="700"/>
        <v>872</v>
      </c>
      <c r="N2093" s="5" t="str">
        <f>VLOOKUP(M2093,Vlookups!G:I,2,FALSE)</f>
        <v>COUNSELORS</v>
      </c>
      <c r="O2093" s="5" t="str">
        <f>VLOOKUP(M2093,Vlookups!G:I,3,FALSE)</f>
        <v>DSASS</v>
      </c>
      <c r="P2093" s="6">
        <f t="shared" si="701"/>
        <v>2000</v>
      </c>
      <c r="Q2093" s="6">
        <f t="shared" si="702"/>
        <v>0</v>
      </c>
      <c r="R2093" s="6">
        <f t="shared" si="703"/>
        <v>1431</v>
      </c>
      <c r="S2093" s="6">
        <f t="shared" si="704"/>
        <v>2000</v>
      </c>
      <c r="T2093" s="6">
        <f t="shared" si="705"/>
        <v>0</v>
      </c>
      <c r="U2093" t="s">
        <v>2140</v>
      </c>
      <c r="V2093" t="s">
        <v>56</v>
      </c>
      <c r="W2093" s="2">
        <v>2000</v>
      </c>
      <c r="X2093" s="2">
        <v>0</v>
      </c>
      <c r="Y2093" s="2">
        <v>1431</v>
      </c>
      <c r="Z2093" s="2">
        <v>569</v>
      </c>
      <c r="AA2093" s="2">
        <v>2000</v>
      </c>
      <c r="AB2093" s="2">
        <v>0</v>
      </c>
    </row>
    <row r="2094" spans="1:28">
      <c r="A2094" s="5" t="str">
        <f t="shared" si="692"/>
        <v>420</v>
      </c>
      <c r="B2094" s="5" t="str">
        <f>VLOOKUP(A2094,Vlookups!O:P,2,FALSE)</f>
        <v>LOCAL</v>
      </c>
      <c r="C2094" s="5" t="str">
        <f t="shared" si="693"/>
        <v>E</v>
      </c>
      <c r="D2094" s="5" t="str">
        <f t="shared" si="694"/>
        <v>31</v>
      </c>
      <c r="E2094" s="5" t="str">
        <f t="shared" si="695"/>
        <v>64--</v>
      </c>
      <c r="F2094" s="5" t="str">
        <f>VLOOKUP(E2094,Vlookups!K:M,3,FALSE)</f>
        <v>Op Exp</v>
      </c>
      <c r="G2094" s="5" t="str">
        <f t="shared" si="696"/>
        <v>6411</v>
      </c>
      <c r="H2094" s="5" t="str">
        <f t="shared" si="697"/>
        <v>EMPLOYEE TRAVEL</v>
      </c>
      <c r="I2094" s="5" t="str">
        <f t="shared" si="698"/>
        <v>015</v>
      </c>
      <c r="J2094" s="5" t="str">
        <f>VLOOKUP(I2094,Vlookups!A:D,2,FALSE)</f>
        <v>KATY MIDDLE SCHOOL</v>
      </c>
      <c r="K2094" s="5" t="str">
        <f>VLOOKUP(I2094,Vlookups!A:D,3,FALSE)</f>
        <v>KATY K8</v>
      </c>
      <c r="L2094" s="5" t="str">
        <f t="shared" si="699"/>
        <v>99</v>
      </c>
      <c r="M2094" s="5" t="str">
        <f t="shared" si="700"/>
        <v>872</v>
      </c>
      <c r="N2094" s="5" t="str">
        <f>VLOOKUP(M2094,Vlookups!G:I,2,FALSE)</f>
        <v>COUNSELORS</v>
      </c>
      <c r="O2094" s="5" t="str">
        <f>VLOOKUP(M2094,Vlookups!G:I,3,FALSE)</f>
        <v>DSASS</v>
      </c>
      <c r="P2094" s="6">
        <f t="shared" si="701"/>
        <v>1000</v>
      </c>
      <c r="Q2094" s="6">
        <f t="shared" si="702"/>
        <v>0</v>
      </c>
      <c r="R2094" s="6">
        <f t="shared" si="703"/>
        <v>330</v>
      </c>
      <c r="S2094" s="6">
        <f t="shared" si="704"/>
        <v>1000</v>
      </c>
      <c r="T2094" s="6">
        <f t="shared" si="705"/>
        <v>0</v>
      </c>
      <c r="U2094" t="s">
        <v>2141</v>
      </c>
      <c r="V2094" t="s">
        <v>56</v>
      </c>
      <c r="W2094" s="2">
        <v>1000</v>
      </c>
      <c r="X2094" s="2">
        <v>0</v>
      </c>
      <c r="Y2094" s="2">
        <v>330</v>
      </c>
      <c r="Z2094" s="2">
        <v>670</v>
      </c>
      <c r="AA2094" s="2">
        <v>1000</v>
      </c>
      <c r="AB2094" s="2">
        <v>0</v>
      </c>
    </row>
    <row r="2095" spans="1:28">
      <c r="A2095" s="5" t="str">
        <f t="shared" si="692"/>
        <v>420</v>
      </c>
      <c r="B2095" s="5" t="str">
        <f>VLOOKUP(A2095,Vlookups!O:P,2,FALSE)</f>
        <v>LOCAL</v>
      </c>
      <c r="C2095" s="5" t="str">
        <f t="shared" si="693"/>
        <v>E</v>
      </c>
      <c r="D2095" s="5" t="str">
        <f t="shared" si="694"/>
        <v>31</v>
      </c>
      <c r="E2095" s="5" t="str">
        <f t="shared" si="695"/>
        <v>64--</v>
      </c>
      <c r="F2095" s="5" t="str">
        <f>VLOOKUP(E2095,Vlookups!K:M,3,FALSE)</f>
        <v>Op Exp</v>
      </c>
      <c r="G2095" s="5" t="str">
        <f t="shared" si="696"/>
        <v>6411</v>
      </c>
      <c r="H2095" s="5" t="str">
        <f t="shared" si="697"/>
        <v>EMPLOYEE TRAVEL</v>
      </c>
      <c r="I2095" s="5" t="str">
        <f t="shared" si="698"/>
        <v>016</v>
      </c>
      <c r="J2095" s="5" t="str">
        <f>VLOOKUP(I2095,Vlookups!A:D,2,FALSE)</f>
        <v>WESTPARK ELEMENTARY SCHOOL</v>
      </c>
      <c r="K2095" s="5" t="str">
        <f>VLOOKUP(I2095,Vlookups!A:D,3,FALSE)</f>
        <v>WESTPARK K8</v>
      </c>
      <c r="L2095" s="5" t="str">
        <f t="shared" si="699"/>
        <v>99</v>
      </c>
      <c r="M2095" s="5" t="str">
        <f t="shared" si="700"/>
        <v>872</v>
      </c>
      <c r="N2095" s="5" t="str">
        <f>VLOOKUP(M2095,Vlookups!G:I,2,FALSE)</f>
        <v>COUNSELORS</v>
      </c>
      <c r="O2095" s="5" t="str">
        <f>VLOOKUP(M2095,Vlookups!G:I,3,FALSE)</f>
        <v>DSASS</v>
      </c>
      <c r="P2095" s="6">
        <f t="shared" si="701"/>
        <v>2000</v>
      </c>
      <c r="Q2095" s="6">
        <f t="shared" si="702"/>
        <v>0</v>
      </c>
      <c r="R2095" s="6">
        <f t="shared" si="703"/>
        <v>0</v>
      </c>
      <c r="S2095" s="6">
        <f t="shared" si="704"/>
        <v>2000</v>
      </c>
      <c r="T2095" s="6">
        <f t="shared" si="705"/>
        <v>0</v>
      </c>
      <c r="U2095" t="s">
        <v>2142</v>
      </c>
      <c r="V2095" t="s">
        <v>56</v>
      </c>
      <c r="W2095" s="2">
        <v>2000</v>
      </c>
      <c r="X2095" s="2">
        <v>0</v>
      </c>
      <c r="Y2095" s="2">
        <v>0</v>
      </c>
      <c r="Z2095" s="2">
        <v>2000</v>
      </c>
      <c r="AA2095" s="2">
        <v>2000</v>
      </c>
      <c r="AB2095" s="2">
        <v>0</v>
      </c>
    </row>
    <row r="2096" spans="1:28">
      <c r="A2096" s="5" t="str">
        <f t="shared" si="692"/>
        <v>420</v>
      </c>
      <c r="B2096" s="5" t="str">
        <f>VLOOKUP(A2096,Vlookups!O:P,2,FALSE)</f>
        <v>LOCAL</v>
      </c>
      <c r="C2096" s="5" t="str">
        <f t="shared" si="693"/>
        <v>E</v>
      </c>
      <c r="D2096" s="5" t="str">
        <f t="shared" si="694"/>
        <v>31</v>
      </c>
      <c r="E2096" s="5" t="str">
        <f t="shared" si="695"/>
        <v>64--</v>
      </c>
      <c r="F2096" s="5" t="str">
        <f>VLOOKUP(E2096,Vlookups!K:M,3,FALSE)</f>
        <v>Op Exp</v>
      </c>
      <c r="G2096" s="5" t="str">
        <f t="shared" si="696"/>
        <v>6411</v>
      </c>
      <c r="H2096" s="5" t="str">
        <f t="shared" si="697"/>
        <v>EMPLOYEE TRAVEL</v>
      </c>
      <c r="I2096" s="5" t="str">
        <f t="shared" si="698"/>
        <v>017</v>
      </c>
      <c r="J2096" s="5" t="str">
        <f>VLOOKUP(I2096,Vlookups!A:D,2,FALSE)</f>
        <v>WESTPARK MIDDLE SCHOOL</v>
      </c>
      <c r="K2096" s="5" t="str">
        <f>VLOOKUP(I2096,Vlookups!A:D,3,FALSE)</f>
        <v>WESTPARK K8</v>
      </c>
      <c r="L2096" s="5" t="str">
        <f t="shared" si="699"/>
        <v>99</v>
      </c>
      <c r="M2096" s="5" t="str">
        <f t="shared" si="700"/>
        <v>872</v>
      </c>
      <c r="N2096" s="5" t="str">
        <f>VLOOKUP(M2096,Vlookups!G:I,2,FALSE)</f>
        <v>COUNSELORS</v>
      </c>
      <c r="O2096" s="5" t="str">
        <f>VLOOKUP(M2096,Vlookups!G:I,3,FALSE)</f>
        <v>DSASS</v>
      </c>
      <c r="P2096" s="6">
        <f t="shared" si="701"/>
        <v>1000</v>
      </c>
      <c r="Q2096" s="6">
        <f t="shared" si="702"/>
        <v>0</v>
      </c>
      <c r="R2096" s="6">
        <f t="shared" si="703"/>
        <v>0</v>
      </c>
      <c r="S2096" s="6">
        <f t="shared" si="704"/>
        <v>1000</v>
      </c>
      <c r="T2096" s="6">
        <f t="shared" si="705"/>
        <v>0</v>
      </c>
      <c r="U2096" t="s">
        <v>2143</v>
      </c>
      <c r="V2096" t="s">
        <v>56</v>
      </c>
      <c r="W2096" s="2">
        <v>1000</v>
      </c>
      <c r="X2096" s="2">
        <v>0</v>
      </c>
      <c r="Y2096" s="2">
        <v>0</v>
      </c>
      <c r="Z2096" s="2">
        <v>1000</v>
      </c>
      <c r="AA2096" s="2">
        <v>1000</v>
      </c>
      <c r="AB2096" s="2">
        <v>0</v>
      </c>
    </row>
    <row r="2097" spans="1:28">
      <c r="A2097" s="5" t="str">
        <f t="shared" si="692"/>
        <v>420</v>
      </c>
      <c r="B2097" s="5" t="str">
        <f>VLOOKUP(A2097,Vlookups!O:P,2,FALSE)</f>
        <v>LOCAL</v>
      </c>
      <c r="C2097" s="5" t="str">
        <f t="shared" si="693"/>
        <v>E</v>
      </c>
      <c r="D2097" s="5" t="str">
        <f t="shared" si="694"/>
        <v>31</v>
      </c>
      <c r="E2097" s="5" t="str">
        <f t="shared" si="695"/>
        <v>64--</v>
      </c>
      <c r="F2097" s="5" t="str">
        <f>VLOOKUP(E2097,Vlookups!K:M,3,FALSE)</f>
        <v>Op Exp</v>
      </c>
      <c r="G2097" s="5" t="str">
        <f t="shared" si="696"/>
        <v>6411</v>
      </c>
      <c r="H2097" s="5" t="str">
        <f t="shared" si="697"/>
        <v>EMPLOYEE TRAVEL</v>
      </c>
      <c r="I2097" s="5" t="str">
        <f t="shared" si="698"/>
        <v>018</v>
      </c>
      <c r="J2097" s="5" t="str">
        <f>VLOOKUP(I2097,Vlookups!A:D,2,FALSE)</f>
        <v>KATY/WEST PARK HS</v>
      </c>
      <c r="K2097" s="5" t="str">
        <f>VLOOKUP(I2097,Vlookups!A:D,3,FALSE)</f>
        <v>KATY WESTPARK HS</v>
      </c>
      <c r="L2097" s="5" t="str">
        <f t="shared" si="699"/>
        <v>99</v>
      </c>
      <c r="M2097" s="5" t="str">
        <f t="shared" si="700"/>
        <v>872</v>
      </c>
      <c r="N2097" s="5" t="str">
        <f>VLOOKUP(M2097,Vlookups!G:I,2,FALSE)</f>
        <v>COUNSELORS</v>
      </c>
      <c r="O2097" s="5" t="str">
        <f>VLOOKUP(M2097,Vlookups!G:I,3,FALSE)</f>
        <v>DSASS</v>
      </c>
      <c r="P2097" s="6">
        <f t="shared" si="701"/>
        <v>2000</v>
      </c>
      <c r="Q2097" s="6">
        <f t="shared" si="702"/>
        <v>0</v>
      </c>
      <c r="R2097" s="6">
        <f t="shared" si="703"/>
        <v>0</v>
      </c>
      <c r="S2097" s="6">
        <f t="shared" si="704"/>
        <v>2000</v>
      </c>
      <c r="T2097" s="6">
        <f t="shared" si="705"/>
        <v>0</v>
      </c>
      <c r="U2097" t="s">
        <v>2144</v>
      </c>
      <c r="V2097" t="s">
        <v>56</v>
      </c>
      <c r="W2097" s="2">
        <v>2000</v>
      </c>
      <c r="X2097" s="2">
        <v>0</v>
      </c>
      <c r="Y2097" s="2">
        <v>0</v>
      </c>
      <c r="Z2097" s="2">
        <v>2000</v>
      </c>
      <c r="AA2097" s="2">
        <v>2000</v>
      </c>
      <c r="AB2097" s="2">
        <v>0</v>
      </c>
    </row>
    <row r="2098" spans="1:28">
      <c r="A2098" s="5" t="str">
        <f t="shared" si="692"/>
        <v>420</v>
      </c>
      <c r="B2098" s="5" t="str">
        <f>VLOOKUP(A2098,Vlookups!O:P,2,FALSE)</f>
        <v>LOCAL</v>
      </c>
      <c r="C2098" s="5" t="str">
        <f t="shared" si="693"/>
        <v>E</v>
      </c>
      <c r="D2098" s="5" t="str">
        <f t="shared" si="694"/>
        <v>31</v>
      </c>
      <c r="E2098" s="5" t="str">
        <f t="shared" si="695"/>
        <v>64--</v>
      </c>
      <c r="F2098" s="5" t="str">
        <f>VLOOKUP(E2098,Vlookups!K:M,3,FALSE)</f>
        <v>Op Exp</v>
      </c>
      <c r="G2098" s="5" t="str">
        <f t="shared" si="696"/>
        <v>6411</v>
      </c>
      <c r="H2098" s="5" t="str">
        <f t="shared" si="697"/>
        <v>EMPLOYEE TRAVEL</v>
      </c>
      <c r="I2098" s="5" t="str">
        <f t="shared" si="698"/>
        <v>019</v>
      </c>
      <c r="J2098" s="5" t="str">
        <f>VLOOKUP(I2098,Vlookups!A:D,2,FALSE)</f>
        <v>LANCASTER ELEMENTARY</v>
      </c>
      <c r="K2098" s="5" t="str">
        <f>VLOOKUP(I2098,Vlookups!A:D,3,FALSE)</f>
        <v>LANCASTER K8</v>
      </c>
      <c r="L2098" s="5" t="str">
        <f t="shared" si="699"/>
        <v>99</v>
      </c>
      <c r="M2098" s="5" t="str">
        <f t="shared" si="700"/>
        <v>872</v>
      </c>
      <c r="N2098" s="5" t="str">
        <f>VLOOKUP(M2098,Vlookups!G:I,2,FALSE)</f>
        <v>COUNSELORS</v>
      </c>
      <c r="O2098" s="5" t="str">
        <f>VLOOKUP(M2098,Vlookups!G:I,3,FALSE)</f>
        <v>DSASS</v>
      </c>
      <c r="P2098" s="6">
        <f t="shared" si="701"/>
        <v>2000</v>
      </c>
      <c r="Q2098" s="6">
        <f t="shared" si="702"/>
        <v>0</v>
      </c>
      <c r="R2098" s="6">
        <f t="shared" si="703"/>
        <v>0</v>
      </c>
      <c r="S2098" s="6">
        <f t="shared" si="704"/>
        <v>2000</v>
      </c>
      <c r="T2098" s="6">
        <f t="shared" si="705"/>
        <v>0</v>
      </c>
      <c r="U2098" t="s">
        <v>2145</v>
      </c>
      <c r="V2098" t="s">
        <v>56</v>
      </c>
      <c r="W2098" s="2">
        <v>2000</v>
      </c>
      <c r="X2098" s="2">
        <v>0</v>
      </c>
      <c r="Y2098" s="2">
        <v>0</v>
      </c>
      <c r="Z2098" s="2">
        <v>2000</v>
      </c>
      <c r="AA2098" s="2">
        <v>2000</v>
      </c>
      <c r="AB2098" s="2">
        <v>0</v>
      </c>
    </row>
    <row r="2099" spans="1:28">
      <c r="A2099" s="5" t="str">
        <f t="shared" si="692"/>
        <v>420</v>
      </c>
      <c r="B2099" s="5" t="str">
        <f>VLOOKUP(A2099,Vlookups!O:P,2,FALSE)</f>
        <v>LOCAL</v>
      </c>
      <c r="C2099" s="5" t="str">
        <f t="shared" si="693"/>
        <v>E</v>
      </c>
      <c r="D2099" s="5" t="str">
        <f t="shared" si="694"/>
        <v>31</v>
      </c>
      <c r="E2099" s="5" t="str">
        <f t="shared" si="695"/>
        <v>64--</v>
      </c>
      <c r="F2099" s="5" t="str">
        <f>VLOOKUP(E2099,Vlookups!K:M,3,FALSE)</f>
        <v>Op Exp</v>
      </c>
      <c r="G2099" s="5" t="str">
        <f t="shared" si="696"/>
        <v>6411</v>
      </c>
      <c r="H2099" s="5" t="str">
        <f t="shared" si="697"/>
        <v>EMPLOYEE TRAVEL</v>
      </c>
      <c r="I2099" s="5" t="str">
        <f t="shared" si="698"/>
        <v>020</v>
      </c>
      <c r="J2099" s="5" t="str">
        <f>VLOOKUP(I2099,Vlookups!A:D,2,FALSE)</f>
        <v>LANCASTER MIDDLE SCHOOL</v>
      </c>
      <c r="K2099" s="5" t="str">
        <f>VLOOKUP(I2099,Vlookups!A:D,3,FALSE)</f>
        <v>LANCASTER K8</v>
      </c>
      <c r="L2099" s="5" t="str">
        <f t="shared" si="699"/>
        <v>99</v>
      </c>
      <c r="M2099" s="5" t="str">
        <f t="shared" si="700"/>
        <v>850</v>
      </c>
      <c r="N2099" s="5" t="str">
        <f>VLOOKUP(M2099,Vlookups!G:I,2,FALSE)</f>
        <v>DEPUTY SUPT ACADEMICS/STU SERV</v>
      </c>
      <c r="O2099" s="5" t="str">
        <f>VLOOKUP(M2099,Vlookups!G:I,3,FALSE)</f>
        <v>DSASS</v>
      </c>
      <c r="P2099" s="6">
        <f t="shared" si="701"/>
        <v>0</v>
      </c>
      <c r="Q2099" s="6">
        <f t="shared" si="702"/>
        <v>0</v>
      </c>
      <c r="R2099" s="6">
        <f t="shared" si="703"/>
        <v>125</v>
      </c>
      <c r="S2099" s="6">
        <f t="shared" si="704"/>
        <v>0</v>
      </c>
      <c r="T2099" s="6">
        <f t="shared" si="705"/>
        <v>0</v>
      </c>
      <c r="U2099" t="s">
        <v>2146</v>
      </c>
      <c r="V2099" t="s">
        <v>56</v>
      </c>
      <c r="W2099" s="2">
        <v>0</v>
      </c>
      <c r="X2099" s="2">
        <v>0</v>
      </c>
      <c r="Y2099" s="2">
        <v>125</v>
      </c>
      <c r="Z2099" s="3">
        <v>-125</v>
      </c>
      <c r="AA2099" s="2">
        <v>0</v>
      </c>
      <c r="AB2099" s="2">
        <v>0</v>
      </c>
    </row>
    <row r="2100" spans="1:28">
      <c r="A2100" s="5" t="str">
        <f t="shared" si="692"/>
        <v>420</v>
      </c>
      <c r="B2100" s="5" t="str">
        <f>VLOOKUP(A2100,Vlookups!O:P,2,FALSE)</f>
        <v>LOCAL</v>
      </c>
      <c r="C2100" s="5" t="str">
        <f t="shared" si="693"/>
        <v>E</v>
      </c>
      <c r="D2100" s="5" t="str">
        <f t="shared" si="694"/>
        <v>31</v>
      </c>
      <c r="E2100" s="5" t="str">
        <f t="shared" si="695"/>
        <v>64--</v>
      </c>
      <c r="F2100" s="5" t="str">
        <f>VLOOKUP(E2100,Vlookups!K:M,3,FALSE)</f>
        <v>Op Exp</v>
      </c>
      <c r="G2100" s="5" t="str">
        <f t="shared" si="696"/>
        <v>6411</v>
      </c>
      <c r="H2100" s="5" t="str">
        <f t="shared" si="697"/>
        <v>EMPLOYEE TRAVEL</v>
      </c>
      <c r="I2100" s="5" t="str">
        <f t="shared" si="698"/>
        <v>020</v>
      </c>
      <c r="J2100" s="5" t="str">
        <f>VLOOKUP(I2100,Vlookups!A:D,2,FALSE)</f>
        <v>LANCASTER MIDDLE SCHOOL</v>
      </c>
      <c r="K2100" s="5" t="str">
        <f>VLOOKUP(I2100,Vlookups!A:D,3,FALSE)</f>
        <v>LANCASTER K8</v>
      </c>
      <c r="L2100" s="5" t="str">
        <f t="shared" si="699"/>
        <v>99</v>
      </c>
      <c r="M2100" s="5" t="str">
        <f t="shared" si="700"/>
        <v>872</v>
      </c>
      <c r="N2100" s="5" t="str">
        <f>VLOOKUP(M2100,Vlookups!G:I,2,FALSE)</f>
        <v>COUNSELORS</v>
      </c>
      <c r="O2100" s="5" t="str">
        <f>VLOOKUP(M2100,Vlookups!G:I,3,FALSE)</f>
        <v>DSASS</v>
      </c>
      <c r="P2100" s="6">
        <f t="shared" si="701"/>
        <v>1000</v>
      </c>
      <c r="Q2100" s="6">
        <f t="shared" si="702"/>
        <v>0</v>
      </c>
      <c r="R2100" s="6">
        <f t="shared" si="703"/>
        <v>0</v>
      </c>
      <c r="S2100" s="6">
        <f t="shared" si="704"/>
        <v>1000</v>
      </c>
      <c r="T2100" s="6">
        <f t="shared" si="705"/>
        <v>0</v>
      </c>
      <c r="U2100" t="s">
        <v>2147</v>
      </c>
      <c r="V2100" t="s">
        <v>56</v>
      </c>
      <c r="W2100" s="2">
        <v>1000</v>
      </c>
      <c r="X2100" s="2">
        <v>0</v>
      </c>
      <c r="Y2100" s="2">
        <v>0</v>
      </c>
      <c r="Z2100" s="2">
        <v>1000</v>
      </c>
      <c r="AA2100" s="2">
        <v>1000</v>
      </c>
      <c r="AB2100" s="2">
        <v>0</v>
      </c>
    </row>
    <row r="2101" spans="1:28">
      <c r="A2101" s="5" t="str">
        <f t="shared" si="692"/>
        <v>420</v>
      </c>
      <c r="B2101" s="5" t="str">
        <f>VLOOKUP(A2101,Vlookups!O:P,2,FALSE)</f>
        <v>LOCAL</v>
      </c>
      <c r="C2101" s="5" t="str">
        <f t="shared" si="693"/>
        <v>E</v>
      </c>
      <c r="D2101" s="5" t="str">
        <f t="shared" si="694"/>
        <v>31</v>
      </c>
      <c r="E2101" s="5" t="str">
        <f t="shared" si="695"/>
        <v>64--</v>
      </c>
      <c r="F2101" s="5" t="str">
        <f>VLOOKUP(E2101,Vlookups!K:M,3,FALSE)</f>
        <v>Op Exp</v>
      </c>
      <c r="G2101" s="5" t="str">
        <f t="shared" si="696"/>
        <v>6411</v>
      </c>
      <c r="H2101" s="5" t="str">
        <f t="shared" si="697"/>
        <v>EMPLOYEE TRAVEL</v>
      </c>
      <c r="I2101" s="5" t="str">
        <f t="shared" si="698"/>
        <v>021</v>
      </c>
      <c r="J2101" s="5" t="str">
        <f>VLOOKUP(I2101,Vlookups!A:D,2,FALSE)</f>
        <v>WOODHAVEN ELEMENTARY</v>
      </c>
      <c r="K2101" s="5" t="str">
        <f>VLOOKUP(I2101,Vlookups!A:D,3,FALSE)</f>
        <v>WOODHAVEN K8</v>
      </c>
      <c r="L2101" s="5" t="str">
        <f t="shared" si="699"/>
        <v>99</v>
      </c>
      <c r="M2101" s="5" t="str">
        <f t="shared" si="700"/>
        <v>872</v>
      </c>
      <c r="N2101" s="5" t="str">
        <f>VLOOKUP(M2101,Vlookups!G:I,2,FALSE)</f>
        <v>COUNSELORS</v>
      </c>
      <c r="O2101" s="5" t="str">
        <f>VLOOKUP(M2101,Vlookups!G:I,3,FALSE)</f>
        <v>DSASS</v>
      </c>
      <c r="P2101" s="6">
        <f t="shared" si="701"/>
        <v>2000</v>
      </c>
      <c r="Q2101" s="6">
        <f t="shared" si="702"/>
        <v>0</v>
      </c>
      <c r="R2101" s="6">
        <f t="shared" si="703"/>
        <v>0</v>
      </c>
      <c r="S2101" s="6">
        <f t="shared" si="704"/>
        <v>2000</v>
      </c>
      <c r="T2101" s="6">
        <f t="shared" si="705"/>
        <v>0</v>
      </c>
      <c r="U2101" t="s">
        <v>2148</v>
      </c>
      <c r="V2101" t="s">
        <v>56</v>
      </c>
      <c r="W2101" s="2">
        <v>2000</v>
      </c>
      <c r="X2101" s="2">
        <v>0</v>
      </c>
      <c r="Y2101" s="2">
        <v>0</v>
      </c>
      <c r="Z2101" s="2">
        <v>2000</v>
      </c>
      <c r="AA2101" s="2">
        <v>2000</v>
      </c>
      <c r="AB2101" s="2">
        <v>0</v>
      </c>
    </row>
    <row r="2102" spans="1:28">
      <c r="A2102" s="5" t="str">
        <f t="shared" si="692"/>
        <v>420</v>
      </c>
      <c r="B2102" s="5" t="str">
        <f>VLOOKUP(A2102,Vlookups!O:P,2,FALSE)</f>
        <v>LOCAL</v>
      </c>
      <c r="C2102" s="5" t="str">
        <f t="shared" si="693"/>
        <v>E</v>
      </c>
      <c r="D2102" s="5" t="str">
        <f t="shared" si="694"/>
        <v>31</v>
      </c>
      <c r="E2102" s="5" t="str">
        <f t="shared" si="695"/>
        <v>64--</v>
      </c>
      <c r="F2102" s="5" t="str">
        <f>VLOOKUP(E2102,Vlookups!K:M,3,FALSE)</f>
        <v>Op Exp</v>
      </c>
      <c r="G2102" s="5" t="str">
        <f t="shared" si="696"/>
        <v>6411</v>
      </c>
      <c r="H2102" s="5" t="str">
        <f t="shared" si="697"/>
        <v>EMPLOYEE TRAVEL</v>
      </c>
      <c r="I2102" s="5" t="str">
        <f t="shared" si="698"/>
        <v>022</v>
      </c>
      <c r="J2102" s="5" t="str">
        <f>VLOOKUP(I2102,Vlookups!A:D,2,FALSE)</f>
        <v>WOODHAVEN MIDDLE SCHOOL</v>
      </c>
      <c r="K2102" s="5" t="str">
        <f>VLOOKUP(I2102,Vlookups!A:D,3,FALSE)</f>
        <v>WOODHAVEN K8</v>
      </c>
      <c r="L2102" s="5" t="str">
        <f t="shared" si="699"/>
        <v>99</v>
      </c>
      <c r="M2102" s="5" t="str">
        <f t="shared" si="700"/>
        <v>872</v>
      </c>
      <c r="N2102" s="5" t="str">
        <f>VLOOKUP(M2102,Vlookups!G:I,2,FALSE)</f>
        <v>COUNSELORS</v>
      </c>
      <c r="O2102" s="5" t="str">
        <f>VLOOKUP(M2102,Vlookups!G:I,3,FALSE)</f>
        <v>DSASS</v>
      </c>
      <c r="P2102" s="6">
        <f t="shared" si="701"/>
        <v>1000</v>
      </c>
      <c r="Q2102" s="6">
        <f t="shared" si="702"/>
        <v>0</v>
      </c>
      <c r="R2102" s="6">
        <f t="shared" si="703"/>
        <v>0</v>
      </c>
      <c r="S2102" s="6">
        <f t="shared" si="704"/>
        <v>1000</v>
      </c>
      <c r="T2102" s="6">
        <f t="shared" si="705"/>
        <v>0</v>
      </c>
      <c r="U2102" t="s">
        <v>2149</v>
      </c>
      <c r="V2102" t="s">
        <v>56</v>
      </c>
      <c r="W2102" s="2">
        <v>1000</v>
      </c>
      <c r="X2102" s="2">
        <v>0</v>
      </c>
      <c r="Y2102" s="2">
        <v>0</v>
      </c>
      <c r="Z2102" s="2">
        <v>1000</v>
      </c>
      <c r="AA2102" s="2">
        <v>1000</v>
      </c>
      <c r="AB2102" s="2">
        <v>0</v>
      </c>
    </row>
    <row r="2103" spans="1:28">
      <c r="A2103" s="5" t="str">
        <f t="shared" si="692"/>
        <v>420</v>
      </c>
      <c r="B2103" s="5" t="str">
        <f>VLOOKUP(A2103,Vlookups!O:P,2,FALSE)</f>
        <v>LOCAL</v>
      </c>
      <c r="C2103" s="5" t="str">
        <f t="shared" si="693"/>
        <v>E</v>
      </c>
      <c r="D2103" s="5" t="str">
        <f t="shared" si="694"/>
        <v>31</v>
      </c>
      <c r="E2103" s="5" t="str">
        <f t="shared" si="695"/>
        <v>64--</v>
      </c>
      <c r="F2103" s="5" t="str">
        <f>VLOOKUP(E2103,Vlookups!K:M,3,FALSE)</f>
        <v>Op Exp</v>
      </c>
      <c r="G2103" s="5" t="str">
        <f t="shared" si="696"/>
        <v>6411</v>
      </c>
      <c r="H2103" s="5" t="str">
        <f t="shared" si="697"/>
        <v>EMPLOYEE TRAVEL</v>
      </c>
      <c r="I2103" s="5" t="str">
        <f t="shared" si="698"/>
        <v>023</v>
      </c>
      <c r="J2103" s="5" t="str">
        <f>VLOOKUP(I2103,Vlookups!A:D,2,FALSE)</f>
        <v>SAGINAW ELEMENTARY</v>
      </c>
      <c r="K2103" s="5" t="str">
        <f>VLOOKUP(I2103,Vlookups!A:D,3,FALSE)</f>
        <v>SAGINAW K8</v>
      </c>
      <c r="L2103" s="5" t="str">
        <f t="shared" si="699"/>
        <v>99</v>
      </c>
      <c r="M2103" s="5" t="str">
        <f t="shared" si="700"/>
        <v>872</v>
      </c>
      <c r="N2103" s="5" t="str">
        <f>VLOOKUP(M2103,Vlookups!G:I,2,FALSE)</f>
        <v>COUNSELORS</v>
      </c>
      <c r="O2103" s="5" t="str">
        <f>VLOOKUP(M2103,Vlookups!G:I,3,FALSE)</f>
        <v>DSASS</v>
      </c>
      <c r="P2103" s="6">
        <f t="shared" si="701"/>
        <v>2000</v>
      </c>
      <c r="Q2103" s="6">
        <f t="shared" si="702"/>
        <v>0</v>
      </c>
      <c r="R2103" s="6">
        <f t="shared" si="703"/>
        <v>541</v>
      </c>
      <c r="S2103" s="6">
        <f t="shared" si="704"/>
        <v>2000</v>
      </c>
      <c r="T2103" s="6">
        <f t="shared" si="705"/>
        <v>0</v>
      </c>
      <c r="U2103" t="s">
        <v>2150</v>
      </c>
      <c r="V2103" t="s">
        <v>56</v>
      </c>
      <c r="W2103" s="2">
        <v>2000</v>
      </c>
      <c r="X2103" s="2">
        <v>0</v>
      </c>
      <c r="Y2103" s="2">
        <v>541</v>
      </c>
      <c r="Z2103" s="2">
        <v>1459</v>
      </c>
      <c r="AA2103" s="2">
        <v>2000</v>
      </c>
      <c r="AB2103" s="2">
        <v>0</v>
      </c>
    </row>
    <row r="2104" spans="1:28">
      <c r="A2104" s="5" t="str">
        <f t="shared" si="692"/>
        <v>420</v>
      </c>
      <c r="B2104" s="5" t="str">
        <f>VLOOKUP(A2104,Vlookups!O:P,2,FALSE)</f>
        <v>LOCAL</v>
      </c>
      <c r="C2104" s="5" t="str">
        <f t="shared" si="693"/>
        <v>E</v>
      </c>
      <c r="D2104" s="5" t="str">
        <f t="shared" si="694"/>
        <v>31</v>
      </c>
      <c r="E2104" s="5" t="str">
        <f t="shared" si="695"/>
        <v>64--</v>
      </c>
      <c r="F2104" s="5" t="str">
        <f>VLOOKUP(E2104,Vlookups!K:M,3,FALSE)</f>
        <v>Op Exp</v>
      </c>
      <c r="G2104" s="5" t="str">
        <f t="shared" si="696"/>
        <v>6411</v>
      </c>
      <c r="H2104" s="5" t="str">
        <f t="shared" si="697"/>
        <v>EMPLOYEE TRAVEL</v>
      </c>
      <c r="I2104" s="5" t="str">
        <f t="shared" si="698"/>
        <v>024</v>
      </c>
      <c r="J2104" s="5" t="str">
        <f>VLOOKUP(I2104,Vlookups!A:D,2,FALSE)</f>
        <v>SAGINAW MIDDLE SCHOOL</v>
      </c>
      <c r="K2104" s="5" t="str">
        <f>VLOOKUP(I2104,Vlookups!A:D,3,FALSE)</f>
        <v>SAGINAW K8</v>
      </c>
      <c r="L2104" s="5" t="str">
        <f t="shared" si="699"/>
        <v>99</v>
      </c>
      <c r="M2104" s="5" t="str">
        <f t="shared" si="700"/>
        <v>872</v>
      </c>
      <c r="N2104" s="5" t="str">
        <f>VLOOKUP(M2104,Vlookups!G:I,2,FALSE)</f>
        <v>COUNSELORS</v>
      </c>
      <c r="O2104" s="5" t="str">
        <f>VLOOKUP(M2104,Vlookups!G:I,3,FALSE)</f>
        <v>DSASS</v>
      </c>
      <c r="P2104" s="6">
        <f t="shared" si="701"/>
        <v>1000</v>
      </c>
      <c r="Q2104" s="6">
        <f t="shared" si="702"/>
        <v>0</v>
      </c>
      <c r="R2104" s="6">
        <f t="shared" si="703"/>
        <v>0</v>
      </c>
      <c r="S2104" s="6">
        <f t="shared" si="704"/>
        <v>1000</v>
      </c>
      <c r="T2104" s="6">
        <f t="shared" si="705"/>
        <v>0</v>
      </c>
      <c r="U2104" t="s">
        <v>2151</v>
      </c>
      <c r="V2104" t="s">
        <v>56</v>
      </c>
      <c r="W2104" s="2">
        <v>1000</v>
      </c>
      <c r="X2104" s="2">
        <v>0</v>
      </c>
      <c r="Y2104" s="2">
        <v>0</v>
      </c>
      <c r="Z2104" s="2">
        <v>1000</v>
      </c>
      <c r="AA2104" s="2">
        <v>1000</v>
      </c>
      <c r="AB2104" s="2">
        <v>0</v>
      </c>
    </row>
    <row r="2105" spans="1:28">
      <c r="A2105" s="5" t="str">
        <f t="shared" si="692"/>
        <v>420</v>
      </c>
      <c r="B2105" s="5" t="str">
        <f>VLOOKUP(A2105,Vlookups!O:P,2,FALSE)</f>
        <v>LOCAL</v>
      </c>
      <c r="C2105" s="5" t="str">
        <f t="shared" si="693"/>
        <v>E</v>
      </c>
      <c r="D2105" s="5" t="str">
        <f t="shared" si="694"/>
        <v>31</v>
      </c>
      <c r="E2105" s="5" t="str">
        <f t="shared" si="695"/>
        <v>64--</v>
      </c>
      <c r="F2105" s="5" t="str">
        <f>VLOOKUP(E2105,Vlookups!K:M,3,FALSE)</f>
        <v>Op Exp</v>
      </c>
      <c r="G2105" s="5" t="str">
        <f t="shared" si="696"/>
        <v>6411</v>
      </c>
      <c r="H2105" s="5" t="str">
        <f t="shared" si="697"/>
        <v>EMPLOYEE TRAVEL</v>
      </c>
      <c r="I2105" s="5" t="str">
        <f t="shared" si="698"/>
        <v>025</v>
      </c>
      <c r="J2105" s="5" t="str">
        <f>VLOOKUP(I2105,Vlookups!A:D,2,FALSE)</f>
        <v>WINDMILL LAKES ELEMENTARY</v>
      </c>
      <c r="K2105" s="5" t="str">
        <f>VLOOKUP(I2105,Vlookups!A:D,3,FALSE)</f>
        <v>WINDMILL LAKES K8</v>
      </c>
      <c r="L2105" s="5" t="str">
        <f t="shared" si="699"/>
        <v>99</v>
      </c>
      <c r="M2105" s="5" t="str">
        <f t="shared" si="700"/>
        <v>872</v>
      </c>
      <c r="N2105" s="5" t="str">
        <f>VLOOKUP(M2105,Vlookups!G:I,2,FALSE)</f>
        <v>COUNSELORS</v>
      </c>
      <c r="O2105" s="5" t="str">
        <f>VLOOKUP(M2105,Vlookups!G:I,3,FALSE)</f>
        <v>DSASS</v>
      </c>
      <c r="P2105" s="6">
        <f t="shared" si="701"/>
        <v>2000</v>
      </c>
      <c r="Q2105" s="6">
        <f t="shared" si="702"/>
        <v>0</v>
      </c>
      <c r="R2105" s="6">
        <f t="shared" si="703"/>
        <v>0</v>
      </c>
      <c r="S2105" s="6">
        <f t="shared" si="704"/>
        <v>2000</v>
      </c>
      <c r="T2105" s="6">
        <f t="shared" si="705"/>
        <v>0</v>
      </c>
      <c r="U2105" t="s">
        <v>2152</v>
      </c>
      <c r="V2105" t="s">
        <v>56</v>
      </c>
      <c r="W2105" s="2">
        <v>2000</v>
      </c>
      <c r="X2105" s="2">
        <v>0</v>
      </c>
      <c r="Y2105" s="2">
        <v>0</v>
      </c>
      <c r="Z2105" s="2">
        <v>2000</v>
      </c>
      <c r="AA2105" s="2">
        <v>2000</v>
      </c>
      <c r="AB2105" s="2">
        <v>0</v>
      </c>
    </row>
    <row r="2106" spans="1:28">
      <c r="A2106" s="5" t="str">
        <f t="shared" si="692"/>
        <v>420</v>
      </c>
      <c r="B2106" s="5" t="str">
        <f>VLOOKUP(A2106,Vlookups!O:P,2,FALSE)</f>
        <v>LOCAL</v>
      </c>
      <c r="C2106" s="5" t="str">
        <f t="shared" si="693"/>
        <v>E</v>
      </c>
      <c r="D2106" s="5" t="str">
        <f t="shared" si="694"/>
        <v>31</v>
      </c>
      <c r="E2106" s="5" t="str">
        <f t="shared" si="695"/>
        <v>64--</v>
      </c>
      <c r="F2106" s="5" t="str">
        <f>VLOOKUP(E2106,Vlookups!K:M,3,FALSE)</f>
        <v>Op Exp</v>
      </c>
      <c r="G2106" s="5" t="str">
        <f t="shared" si="696"/>
        <v>6411</v>
      </c>
      <c r="H2106" s="5" t="str">
        <f t="shared" si="697"/>
        <v>EMPLOYEE TRAVEL</v>
      </c>
      <c r="I2106" s="5" t="str">
        <f t="shared" si="698"/>
        <v>026</v>
      </c>
      <c r="J2106" s="5" t="str">
        <f>VLOOKUP(I2106,Vlookups!A:D,2,FALSE)</f>
        <v>WM LAKES MIDDLE SCHOOL</v>
      </c>
      <c r="K2106" s="5" t="str">
        <f>VLOOKUP(I2106,Vlookups!A:D,3,FALSE)</f>
        <v>WINDMILL LAKES K8</v>
      </c>
      <c r="L2106" s="5" t="str">
        <f t="shared" si="699"/>
        <v>99</v>
      </c>
      <c r="M2106" s="5" t="str">
        <f t="shared" si="700"/>
        <v>872</v>
      </c>
      <c r="N2106" s="5" t="str">
        <f>VLOOKUP(M2106,Vlookups!G:I,2,FALSE)</f>
        <v>COUNSELORS</v>
      </c>
      <c r="O2106" s="5" t="str">
        <f>VLOOKUP(M2106,Vlookups!G:I,3,FALSE)</f>
        <v>DSASS</v>
      </c>
      <c r="P2106" s="6">
        <f t="shared" si="701"/>
        <v>1000</v>
      </c>
      <c r="Q2106" s="6">
        <f t="shared" si="702"/>
        <v>0</v>
      </c>
      <c r="R2106" s="6">
        <f t="shared" si="703"/>
        <v>0</v>
      </c>
      <c r="S2106" s="6">
        <f t="shared" si="704"/>
        <v>1000</v>
      </c>
      <c r="T2106" s="6">
        <f t="shared" si="705"/>
        <v>0</v>
      </c>
      <c r="U2106" t="s">
        <v>2153</v>
      </c>
      <c r="V2106" t="s">
        <v>56</v>
      </c>
      <c r="W2106" s="2">
        <v>1000</v>
      </c>
      <c r="X2106" s="2">
        <v>0</v>
      </c>
      <c r="Y2106" s="2">
        <v>0</v>
      </c>
      <c r="Z2106" s="2">
        <v>1000</v>
      </c>
      <c r="AA2106" s="2">
        <v>1000</v>
      </c>
      <c r="AB2106" s="2">
        <v>0</v>
      </c>
    </row>
    <row r="2107" spans="1:28">
      <c r="A2107" s="5" t="str">
        <f t="shared" si="692"/>
        <v>420</v>
      </c>
      <c r="B2107" s="5" t="str">
        <f>VLOOKUP(A2107,Vlookups!O:P,2,FALSE)</f>
        <v>LOCAL</v>
      </c>
      <c r="C2107" s="5" t="str">
        <f t="shared" si="693"/>
        <v>E</v>
      </c>
      <c r="D2107" s="5" t="str">
        <f t="shared" si="694"/>
        <v>31</v>
      </c>
      <c r="E2107" s="5" t="str">
        <f t="shared" si="695"/>
        <v>64--</v>
      </c>
      <c r="F2107" s="5" t="str">
        <f>VLOOKUP(E2107,Vlookups!K:M,3,FALSE)</f>
        <v>Op Exp</v>
      </c>
      <c r="G2107" s="5" t="str">
        <f t="shared" si="696"/>
        <v>6411</v>
      </c>
      <c r="H2107" s="5" t="str">
        <f t="shared" si="697"/>
        <v>EMPLOYEE TRAVEL</v>
      </c>
      <c r="I2107" s="5" t="str">
        <f t="shared" si="698"/>
        <v>027</v>
      </c>
      <c r="J2107" s="5" t="str">
        <f>VLOOKUP(I2107,Vlookups!A:D,2,FALSE)</f>
        <v>HOUSTON OREM ELEMENTARY</v>
      </c>
      <c r="K2107" s="5" t="str">
        <f>VLOOKUP(I2107,Vlookups!A:D,3,FALSE)</f>
        <v>OREM K8</v>
      </c>
      <c r="L2107" s="5" t="str">
        <f t="shared" si="699"/>
        <v>99</v>
      </c>
      <c r="M2107" s="5" t="str">
        <f t="shared" si="700"/>
        <v>872</v>
      </c>
      <c r="N2107" s="5" t="str">
        <f>VLOOKUP(M2107,Vlookups!G:I,2,FALSE)</f>
        <v>COUNSELORS</v>
      </c>
      <c r="O2107" s="5" t="str">
        <f>VLOOKUP(M2107,Vlookups!G:I,3,FALSE)</f>
        <v>DSASS</v>
      </c>
      <c r="P2107" s="6">
        <f t="shared" si="701"/>
        <v>2000</v>
      </c>
      <c r="Q2107" s="6">
        <f t="shared" si="702"/>
        <v>0</v>
      </c>
      <c r="R2107" s="6">
        <f t="shared" si="703"/>
        <v>0</v>
      </c>
      <c r="S2107" s="6">
        <f t="shared" si="704"/>
        <v>2000</v>
      </c>
      <c r="T2107" s="6">
        <f t="shared" si="705"/>
        <v>0</v>
      </c>
      <c r="U2107" t="s">
        <v>2154</v>
      </c>
      <c r="V2107" t="s">
        <v>56</v>
      </c>
      <c r="W2107" s="2">
        <v>2000</v>
      </c>
      <c r="X2107" s="2">
        <v>0</v>
      </c>
      <c r="Y2107" s="2">
        <v>0</v>
      </c>
      <c r="Z2107" s="2">
        <v>2000</v>
      </c>
      <c r="AA2107" s="2">
        <v>2000</v>
      </c>
      <c r="AB2107" s="2">
        <v>0</v>
      </c>
    </row>
    <row r="2108" spans="1:28">
      <c r="A2108" s="5" t="str">
        <f t="shared" si="692"/>
        <v>420</v>
      </c>
      <c r="B2108" s="5" t="str">
        <f>VLOOKUP(A2108,Vlookups!O:P,2,FALSE)</f>
        <v>LOCAL</v>
      </c>
      <c r="C2108" s="5" t="str">
        <f t="shared" si="693"/>
        <v>E</v>
      </c>
      <c r="D2108" s="5" t="str">
        <f t="shared" si="694"/>
        <v>31</v>
      </c>
      <c r="E2108" s="5" t="str">
        <f t="shared" si="695"/>
        <v>64--</v>
      </c>
      <c r="F2108" s="5" t="str">
        <f>VLOOKUP(E2108,Vlookups!K:M,3,FALSE)</f>
        <v>Op Exp</v>
      </c>
      <c r="G2108" s="5" t="str">
        <f t="shared" si="696"/>
        <v>6411</v>
      </c>
      <c r="H2108" s="5" t="str">
        <f t="shared" si="697"/>
        <v>EMPLOYEE TRAVEL</v>
      </c>
      <c r="I2108" s="5" t="str">
        <f t="shared" si="698"/>
        <v>028</v>
      </c>
      <c r="J2108" s="5" t="str">
        <f>VLOOKUP(I2108,Vlookups!A:D,2,FALSE)</f>
        <v>HOUSTON OREM MIDDLE SCHOOL</v>
      </c>
      <c r="K2108" s="5" t="str">
        <f>VLOOKUP(I2108,Vlookups!A:D,3,FALSE)</f>
        <v>OREM K8</v>
      </c>
      <c r="L2108" s="5" t="str">
        <f t="shared" si="699"/>
        <v>99</v>
      </c>
      <c r="M2108" s="5" t="str">
        <f t="shared" si="700"/>
        <v>872</v>
      </c>
      <c r="N2108" s="5" t="str">
        <f>VLOOKUP(M2108,Vlookups!G:I,2,FALSE)</f>
        <v>COUNSELORS</v>
      </c>
      <c r="O2108" s="5" t="str">
        <f>VLOOKUP(M2108,Vlookups!G:I,3,FALSE)</f>
        <v>DSASS</v>
      </c>
      <c r="P2108" s="6">
        <f t="shared" si="701"/>
        <v>1000</v>
      </c>
      <c r="Q2108" s="6">
        <f t="shared" si="702"/>
        <v>0</v>
      </c>
      <c r="R2108" s="6">
        <f t="shared" si="703"/>
        <v>0</v>
      </c>
      <c r="S2108" s="6">
        <f t="shared" si="704"/>
        <v>1000</v>
      </c>
      <c r="T2108" s="6">
        <f t="shared" si="705"/>
        <v>0</v>
      </c>
      <c r="U2108" t="s">
        <v>2155</v>
      </c>
      <c r="V2108" t="s">
        <v>56</v>
      </c>
      <c r="W2108" s="2">
        <v>1000</v>
      </c>
      <c r="X2108" s="2">
        <v>0</v>
      </c>
      <c r="Y2108" s="2">
        <v>0</v>
      </c>
      <c r="Z2108" s="2">
        <v>1000</v>
      </c>
      <c r="AA2108" s="2">
        <v>1000</v>
      </c>
      <c r="AB2108" s="2">
        <v>0</v>
      </c>
    </row>
    <row r="2109" spans="1:28">
      <c r="A2109" s="5" t="str">
        <f t="shared" si="692"/>
        <v>420</v>
      </c>
      <c r="B2109" s="5" t="str">
        <f>VLOOKUP(A2109,Vlookups!O:P,2,FALSE)</f>
        <v>LOCAL</v>
      </c>
      <c r="C2109" s="5" t="str">
        <f t="shared" si="693"/>
        <v>E</v>
      </c>
      <c r="D2109" s="5" t="str">
        <f t="shared" si="694"/>
        <v>31</v>
      </c>
      <c r="E2109" s="5" t="str">
        <f t="shared" si="695"/>
        <v>64--</v>
      </c>
      <c r="F2109" s="5" t="str">
        <f>VLOOKUP(E2109,Vlookups!K:M,3,FALSE)</f>
        <v>Op Exp</v>
      </c>
      <c r="G2109" s="5" t="str">
        <f t="shared" si="696"/>
        <v>6411</v>
      </c>
      <c r="H2109" s="5" t="str">
        <f t="shared" si="697"/>
        <v>EMPLOYEE TRAVEL</v>
      </c>
      <c r="I2109" s="5" t="str">
        <f t="shared" si="698"/>
        <v>030</v>
      </c>
      <c r="J2109" s="5" t="str">
        <f>VLOOKUP(I2109,Vlookups!A:D,2,FALSE)</f>
        <v>COLLEGE STATION ELEMENTARY</v>
      </c>
      <c r="K2109" s="5" t="str">
        <f>VLOOKUP(I2109,Vlookups!A:D,3,FALSE)</f>
        <v>COLLEGE STATION K8</v>
      </c>
      <c r="L2109" s="5" t="str">
        <f t="shared" si="699"/>
        <v>99</v>
      </c>
      <c r="M2109" s="5" t="str">
        <f t="shared" si="700"/>
        <v>872</v>
      </c>
      <c r="N2109" s="5" t="str">
        <f>VLOOKUP(M2109,Vlookups!G:I,2,FALSE)</f>
        <v>COUNSELORS</v>
      </c>
      <c r="O2109" s="5" t="str">
        <f>VLOOKUP(M2109,Vlookups!G:I,3,FALSE)</f>
        <v>DSASS</v>
      </c>
      <c r="P2109" s="6">
        <f t="shared" si="701"/>
        <v>2000</v>
      </c>
      <c r="Q2109" s="6">
        <f t="shared" si="702"/>
        <v>0</v>
      </c>
      <c r="R2109" s="6">
        <f t="shared" si="703"/>
        <v>184.46</v>
      </c>
      <c r="S2109" s="6">
        <f t="shared" si="704"/>
        <v>2000</v>
      </c>
      <c r="T2109" s="6">
        <f t="shared" si="705"/>
        <v>0</v>
      </c>
      <c r="U2109" t="s">
        <v>2156</v>
      </c>
      <c r="V2109" t="s">
        <v>56</v>
      </c>
      <c r="W2109" s="2">
        <v>2000</v>
      </c>
      <c r="X2109" s="2">
        <v>0</v>
      </c>
      <c r="Y2109" s="2">
        <v>184.46</v>
      </c>
      <c r="Z2109" s="2">
        <v>1815.54</v>
      </c>
      <c r="AA2109" s="2">
        <v>2000</v>
      </c>
      <c r="AB2109" s="2">
        <v>0</v>
      </c>
    </row>
    <row r="2110" spans="1:28">
      <c r="A2110" s="5" t="str">
        <f t="shared" si="692"/>
        <v>420</v>
      </c>
      <c r="B2110" s="5" t="str">
        <f>VLOOKUP(A2110,Vlookups!O:P,2,FALSE)</f>
        <v>LOCAL</v>
      </c>
      <c r="C2110" s="5" t="str">
        <f t="shared" si="693"/>
        <v>E</v>
      </c>
      <c r="D2110" s="5" t="str">
        <f t="shared" si="694"/>
        <v>31</v>
      </c>
      <c r="E2110" s="5" t="str">
        <f t="shared" si="695"/>
        <v>64--</v>
      </c>
      <c r="F2110" s="5" t="str">
        <f>VLOOKUP(E2110,Vlookups!K:M,3,FALSE)</f>
        <v>Op Exp</v>
      </c>
      <c r="G2110" s="5" t="str">
        <f t="shared" si="696"/>
        <v>6411</v>
      </c>
      <c r="H2110" s="5" t="str">
        <f t="shared" si="697"/>
        <v>EMPLOYEE TRAVEL</v>
      </c>
      <c r="I2110" s="5" t="str">
        <f t="shared" si="698"/>
        <v>031</v>
      </c>
      <c r="J2110" s="5" t="str">
        <f>VLOOKUP(I2110,Vlookups!A:D,2,FALSE)</f>
        <v>COLLEGE STATION MIDDLE SCHOOL</v>
      </c>
      <c r="K2110" s="5" t="str">
        <f>VLOOKUP(I2110,Vlookups!A:D,3,FALSE)</f>
        <v>COLLEGE STATION K8</v>
      </c>
      <c r="L2110" s="5" t="str">
        <f t="shared" si="699"/>
        <v>99</v>
      </c>
      <c r="M2110" s="5" t="str">
        <f t="shared" si="700"/>
        <v>872</v>
      </c>
      <c r="N2110" s="5" t="str">
        <f>VLOOKUP(M2110,Vlookups!G:I,2,FALSE)</f>
        <v>COUNSELORS</v>
      </c>
      <c r="O2110" s="5" t="str">
        <f>VLOOKUP(M2110,Vlookups!G:I,3,FALSE)</f>
        <v>DSASS</v>
      </c>
      <c r="P2110" s="6">
        <f t="shared" si="701"/>
        <v>1000</v>
      </c>
      <c r="Q2110" s="6">
        <f t="shared" si="702"/>
        <v>0</v>
      </c>
      <c r="R2110" s="6">
        <f t="shared" si="703"/>
        <v>0</v>
      </c>
      <c r="S2110" s="6">
        <f t="shared" si="704"/>
        <v>1000</v>
      </c>
      <c r="T2110" s="6">
        <f t="shared" si="705"/>
        <v>0</v>
      </c>
      <c r="U2110" t="s">
        <v>2157</v>
      </c>
      <c r="V2110" t="s">
        <v>56</v>
      </c>
      <c r="W2110" s="2">
        <v>1000</v>
      </c>
      <c r="X2110" s="2">
        <v>0</v>
      </c>
      <c r="Y2110" s="2">
        <v>0</v>
      </c>
      <c r="Z2110" s="2">
        <v>1000</v>
      </c>
      <c r="AA2110" s="2">
        <v>1000</v>
      </c>
      <c r="AB2110" s="2">
        <v>0</v>
      </c>
    </row>
    <row r="2111" spans="1:28">
      <c r="A2111" s="5" t="str">
        <f t="shared" si="692"/>
        <v>420</v>
      </c>
      <c r="B2111" s="5" t="str">
        <f>VLOOKUP(A2111,Vlookups!O:P,2,FALSE)</f>
        <v>LOCAL</v>
      </c>
      <c r="C2111" s="5" t="str">
        <f t="shared" si="693"/>
        <v>E</v>
      </c>
      <c r="D2111" s="5" t="str">
        <f t="shared" si="694"/>
        <v>31</v>
      </c>
      <c r="E2111" s="5" t="str">
        <f t="shared" si="695"/>
        <v>64--</v>
      </c>
      <c r="F2111" s="5" t="str">
        <f>VLOOKUP(E2111,Vlookups!K:M,3,FALSE)</f>
        <v>Op Exp</v>
      </c>
      <c r="G2111" s="5" t="str">
        <f t="shared" si="696"/>
        <v>6411</v>
      </c>
      <c r="H2111" s="5" t="str">
        <f t="shared" si="697"/>
        <v>EMPLOYEE TRAVEL</v>
      </c>
      <c r="I2111" s="5" t="str">
        <f t="shared" si="698"/>
        <v>032</v>
      </c>
      <c r="J2111" s="5" t="str">
        <f>VLOOKUP(I2111,Vlookups!A:D,2,FALSE)</f>
        <v>LANCASTER HS</v>
      </c>
      <c r="K2111" s="5" t="str">
        <f>VLOOKUP(I2111,Vlookups!A:D,3,FALSE)</f>
        <v>LANCASTER HS</v>
      </c>
      <c r="L2111" s="5" t="str">
        <f t="shared" si="699"/>
        <v>99</v>
      </c>
      <c r="M2111" s="5" t="str">
        <f t="shared" si="700"/>
        <v>872</v>
      </c>
      <c r="N2111" s="5" t="str">
        <f>VLOOKUP(M2111,Vlookups!G:I,2,FALSE)</f>
        <v>COUNSELORS</v>
      </c>
      <c r="O2111" s="5" t="str">
        <f>VLOOKUP(M2111,Vlookups!G:I,3,FALSE)</f>
        <v>DSASS</v>
      </c>
      <c r="P2111" s="6">
        <f t="shared" si="701"/>
        <v>2000</v>
      </c>
      <c r="Q2111" s="6">
        <f t="shared" si="702"/>
        <v>0</v>
      </c>
      <c r="R2111" s="6">
        <f t="shared" si="703"/>
        <v>0</v>
      </c>
      <c r="S2111" s="6">
        <f t="shared" si="704"/>
        <v>1000</v>
      </c>
      <c r="T2111" s="6">
        <f t="shared" si="705"/>
        <v>-1000</v>
      </c>
      <c r="U2111" t="s">
        <v>2158</v>
      </c>
      <c r="V2111" t="s">
        <v>56</v>
      </c>
      <c r="W2111" s="2">
        <v>2000</v>
      </c>
      <c r="X2111" s="2">
        <v>0</v>
      </c>
      <c r="Y2111" s="2">
        <v>0</v>
      </c>
      <c r="Z2111" s="2">
        <v>2000</v>
      </c>
      <c r="AA2111" s="2">
        <v>1000</v>
      </c>
      <c r="AB2111" s="3">
        <v>-1000</v>
      </c>
    </row>
    <row r="2112" spans="1:28">
      <c r="A2112" s="5" t="str">
        <f t="shared" si="692"/>
        <v>420</v>
      </c>
      <c r="B2112" s="5" t="str">
        <f>VLOOKUP(A2112,Vlookups!O:P,2,FALSE)</f>
        <v>LOCAL</v>
      </c>
      <c r="C2112" s="5" t="str">
        <f t="shared" si="693"/>
        <v>E</v>
      </c>
      <c r="D2112" s="5" t="str">
        <f t="shared" si="694"/>
        <v>31</v>
      </c>
      <c r="E2112" s="5" t="str">
        <f t="shared" si="695"/>
        <v>64--</v>
      </c>
      <c r="F2112" s="5" t="str">
        <f>VLOOKUP(E2112,Vlookups!K:M,3,FALSE)</f>
        <v>Op Exp</v>
      </c>
      <c r="G2112" s="5" t="str">
        <f t="shared" si="696"/>
        <v>6411</v>
      </c>
      <c r="H2112" s="5" t="str">
        <f t="shared" si="697"/>
        <v>EMPLOYEE TRAVEL</v>
      </c>
      <c r="I2112" s="5" t="str">
        <f t="shared" si="698"/>
        <v>033</v>
      </c>
      <c r="J2112" s="5" t="str">
        <f>VLOOKUP(I2112,Vlookups!A:D,2,FALSE)</f>
        <v>WINDMILL LAKES HS</v>
      </c>
      <c r="K2112" s="5" t="str">
        <f>VLOOKUP(I2112,Vlookups!A:D,3,FALSE)</f>
        <v>WINDMILL LAKES HS</v>
      </c>
      <c r="L2112" s="5" t="str">
        <f t="shared" si="699"/>
        <v>99</v>
      </c>
      <c r="M2112" s="5" t="str">
        <f t="shared" si="700"/>
        <v>872</v>
      </c>
      <c r="N2112" s="5" t="str">
        <f>VLOOKUP(M2112,Vlookups!G:I,2,FALSE)</f>
        <v>COUNSELORS</v>
      </c>
      <c r="O2112" s="5" t="str">
        <f>VLOOKUP(M2112,Vlookups!G:I,3,FALSE)</f>
        <v>DSASS</v>
      </c>
      <c r="P2112" s="6">
        <f t="shared" si="701"/>
        <v>2000</v>
      </c>
      <c r="Q2112" s="6">
        <f t="shared" si="702"/>
        <v>0</v>
      </c>
      <c r="R2112" s="6">
        <f t="shared" si="703"/>
        <v>0</v>
      </c>
      <c r="S2112" s="6">
        <f t="shared" si="704"/>
        <v>2000</v>
      </c>
      <c r="T2112" s="6">
        <f t="shared" si="705"/>
        <v>0</v>
      </c>
      <c r="U2112" t="s">
        <v>2159</v>
      </c>
      <c r="V2112" t="s">
        <v>56</v>
      </c>
      <c r="W2112" s="2">
        <v>2000</v>
      </c>
      <c r="X2112" s="2">
        <v>0</v>
      </c>
      <c r="Y2112" s="2">
        <v>0</v>
      </c>
      <c r="Z2112" s="2">
        <v>2000</v>
      </c>
      <c r="AA2112" s="2">
        <v>2000</v>
      </c>
      <c r="AB2112" s="2">
        <v>0</v>
      </c>
    </row>
    <row r="2113" spans="1:28">
      <c r="A2113" s="5" t="str">
        <f t="shared" si="692"/>
        <v>420</v>
      </c>
      <c r="B2113" s="5" t="str">
        <f>VLOOKUP(A2113,Vlookups!O:P,2,FALSE)</f>
        <v>LOCAL</v>
      </c>
      <c r="C2113" s="5" t="str">
        <f t="shared" si="693"/>
        <v>E</v>
      </c>
      <c r="D2113" s="5" t="str">
        <f t="shared" si="694"/>
        <v>31</v>
      </c>
      <c r="E2113" s="5" t="str">
        <f t="shared" si="695"/>
        <v>64--</v>
      </c>
      <c r="F2113" s="5" t="str">
        <f>VLOOKUP(E2113,Vlookups!K:M,3,FALSE)</f>
        <v>Op Exp</v>
      </c>
      <c r="G2113" s="5" t="str">
        <f t="shared" si="696"/>
        <v>6411</v>
      </c>
      <c r="H2113" s="5" t="str">
        <f t="shared" si="697"/>
        <v>EMPLOYEE TRAVEL</v>
      </c>
      <c r="I2113" s="5" t="str">
        <f t="shared" si="698"/>
        <v>034</v>
      </c>
      <c r="J2113" s="5" t="str">
        <f>VLOOKUP(I2113,Vlookups!A:D,2,FALSE)</f>
        <v>AGGIELAND HIGH SCHOOL</v>
      </c>
      <c r="K2113" s="5" t="str">
        <f>VLOOKUP(I2113,Vlookups!A:D,3,FALSE)</f>
        <v>AGGIELAND HS</v>
      </c>
      <c r="L2113" s="5" t="str">
        <f t="shared" si="699"/>
        <v>99</v>
      </c>
      <c r="M2113" s="5" t="str">
        <f t="shared" si="700"/>
        <v>872</v>
      </c>
      <c r="N2113" s="5" t="str">
        <f>VLOOKUP(M2113,Vlookups!G:I,2,FALSE)</f>
        <v>COUNSELORS</v>
      </c>
      <c r="O2113" s="5" t="str">
        <f>VLOOKUP(M2113,Vlookups!G:I,3,FALSE)</f>
        <v>DSASS</v>
      </c>
      <c r="P2113" s="6">
        <f t="shared" si="701"/>
        <v>2000</v>
      </c>
      <c r="Q2113" s="6">
        <f t="shared" si="702"/>
        <v>0</v>
      </c>
      <c r="R2113" s="6">
        <f t="shared" si="703"/>
        <v>0</v>
      </c>
      <c r="S2113" s="6">
        <f t="shared" si="704"/>
        <v>2000</v>
      </c>
      <c r="T2113" s="6">
        <f t="shared" si="705"/>
        <v>0</v>
      </c>
      <c r="U2113" t="s">
        <v>2160</v>
      </c>
      <c r="V2113" t="s">
        <v>56</v>
      </c>
      <c r="W2113" s="2">
        <v>2000</v>
      </c>
      <c r="X2113" s="2">
        <v>0</v>
      </c>
      <c r="Y2113" s="2">
        <v>0</v>
      </c>
      <c r="Z2113" s="2">
        <v>2000</v>
      </c>
      <c r="AA2113" s="2">
        <v>2000</v>
      </c>
      <c r="AB2113" s="2">
        <v>0</v>
      </c>
    </row>
    <row r="2114" spans="1:28">
      <c r="A2114" s="5" t="str">
        <f t="shared" si="692"/>
        <v>420</v>
      </c>
      <c r="B2114" s="5" t="str">
        <f>VLOOKUP(A2114,Vlookups!O:P,2,FALSE)</f>
        <v>LOCAL</v>
      </c>
      <c r="C2114" s="5" t="str">
        <f t="shared" si="693"/>
        <v>E</v>
      </c>
      <c r="D2114" s="5" t="str">
        <f t="shared" si="694"/>
        <v>31</v>
      </c>
      <c r="E2114" s="5" t="str">
        <f t="shared" si="695"/>
        <v>64--</v>
      </c>
      <c r="F2114" s="5" t="str">
        <f>VLOOKUP(E2114,Vlookups!K:M,3,FALSE)</f>
        <v>Op Exp</v>
      </c>
      <c r="G2114" s="5" t="str">
        <f t="shared" si="696"/>
        <v>6411</v>
      </c>
      <c r="H2114" s="5" t="str">
        <f t="shared" si="697"/>
        <v>EMPLOYEE TRAVEL</v>
      </c>
      <c r="I2114" s="5" t="str">
        <f t="shared" si="698"/>
        <v>035</v>
      </c>
      <c r="J2114" s="5" t="str">
        <f>VLOOKUP(I2114,Vlookups!A:D,2,FALSE)</f>
        <v>Richmond Elementary</v>
      </c>
      <c r="K2114" s="5" t="str">
        <f>VLOOKUP(I2114,Vlookups!A:D,3,FALSE)</f>
        <v>RICHMOND K8</v>
      </c>
      <c r="L2114" s="5" t="str">
        <f t="shared" si="699"/>
        <v>99</v>
      </c>
      <c r="M2114" s="5" t="str">
        <f t="shared" si="700"/>
        <v>872</v>
      </c>
      <c r="N2114" s="5" t="str">
        <f>VLOOKUP(M2114,Vlookups!G:I,2,FALSE)</f>
        <v>COUNSELORS</v>
      </c>
      <c r="O2114" s="5" t="str">
        <f>VLOOKUP(M2114,Vlookups!G:I,3,FALSE)</f>
        <v>DSASS</v>
      </c>
      <c r="P2114" s="6">
        <f t="shared" si="701"/>
        <v>0</v>
      </c>
      <c r="Q2114" s="6">
        <f t="shared" si="702"/>
        <v>0</v>
      </c>
      <c r="R2114" s="6">
        <f t="shared" si="703"/>
        <v>0</v>
      </c>
      <c r="S2114" s="6">
        <f t="shared" si="704"/>
        <v>2000</v>
      </c>
      <c r="T2114" s="6">
        <f t="shared" si="705"/>
        <v>2000</v>
      </c>
      <c r="U2114" t="s">
        <v>2161</v>
      </c>
      <c r="V2114" t="s">
        <v>56</v>
      </c>
      <c r="W2114" s="2">
        <v>0</v>
      </c>
      <c r="X2114" s="2">
        <v>0</v>
      </c>
      <c r="Y2114" s="2">
        <v>0</v>
      </c>
      <c r="Z2114" s="2">
        <v>0</v>
      </c>
      <c r="AA2114" s="2">
        <v>2000</v>
      </c>
      <c r="AB2114" s="2">
        <v>2000</v>
      </c>
    </row>
    <row r="2115" spans="1:28">
      <c r="A2115" s="5" t="str">
        <f t="shared" ref="A2115:A2146" si="706">LEFT(U2115,3)</f>
        <v>420</v>
      </c>
      <c r="B2115" s="5" t="str">
        <f>VLOOKUP(A2115,Vlookups!O:P,2,FALSE)</f>
        <v>LOCAL</v>
      </c>
      <c r="C2115" s="5" t="str">
        <f t="shared" ref="C2115:C2146" si="707">RIGHT(LEFT(U2115,5),1)</f>
        <v>E</v>
      </c>
      <c r="D2115" s="5" t="str">
        <f t="shared" ref="D2115:D2146" si="708">RIGHT(LEFT(U2115,8),2)</f>
        <v>31</v>
      </c>
      <c r="E2115" s="5" t="str">
        <f t="shared" ref="E2115:E2146" si="709">CONCATENATE(LEFT(G2115,2),"--")</f>
        <v>64--</v>
      </c>
      <c r="F2115" s="5" t="str">
        <f>VLOOKUP(E2115,Vlookups!K:M,3,FALSE)</f>
        <v>Op Exp</v>
      </c>
      <c r="G2115" s="5" t="str">
        <f t="shared" si="696"/>
        <v>6411</v>
      </c>
      <c r="H2115" s="5" t="str">
        <f t="shared" si="697"/>
        <v>EMPLOYEE TRAVEL</v>
      </c>
      <c r="I2115" s="5" t="str">
        <f t="shared" si="698"/>
        <v>036</v>
      </c>
      <c r="J2115" s="5" t="str">
        <f>VLOOKUP(I2115,Vlookups!A:D,2,FALSE)</f>
        <v>Richmond Middle School</v>
      </c>
      <c r="K2115" s="5" t="str">
        <f>VLOOKUP(I2115,Vlookups!A:D,3,FALSE)</f>
        <v>RICHMOND K8</v>
      </c>
      <c r="L2115" s="5" t="str">
        <f t="shared" si="699"/>
        <v>99</v>
      </c>
      <c r="M2115" s="5" t="str">
        <f t="shared" si="700"/>
        <v>872</v>
      </c>
      <c r="N2115" s="5" t="str">
        <f>VLOOKUP(M2115,Vlookups!G:I,2,FALSE)</f>
        <v>COUNSELORS</v>
      </c>
      <c r="O2115" s="5" t="str">
        <f>VLOOKUP(M2115,Vlookups!G:I,3,FALSE)</f>
        <v>DSASS</v>
      </c>
      <c r="P2115" s="6">
        <f t="shared" si="701"/>
        <v>0</v>
      </c>
      <c r="Q2115" s="6">
        <f t="shared" si="702"/>
        <v>0</v>
      </c>
      <c r="R2115" s="6">
        <f t="shared" si="703"/>
        <v>0</v>
      </c>
      <c r="S2115" s="6">
        <f t="shared" si="704"/>
        <v>1000</v>
      </c>
      <c r="T2115" s="6">
        <f t="shared" si="705"/>
        <v>1000</v>
      </c>
      <c r="U2115" t="s">
        <v>2162</v>
      </c>
      <c r="V2115" t="s">
        <v>56</v>
      </c>
      <c r="W2115" s="2">
        <v>0</v>
      </c>
      <c r="X2115" s="2">
        <v>0</v>
      </c>
      <c r="Y2115" s="2">
        <v>0</v>
      </c>
      <c r="Z2115" s="2">
        <v>0</v>
      </c>
      <c r="AA2115" s="2">
        <v>1000</v>
      </c>
      <c r="AB2115" s="2">
        <v>1000</v>
      </c>
    </row>
    <row r="2116" spans="1:28">
      <c r="A2116" s="5" t="str">
        <f t="shared" si="706"/>
        <v>420</v>
      </c>
      <c r="B2116" s="5" t="str">
        <f>VLOOKUP(A2116,Vlookups!O:P,2,FALSE)</f>
        <v>LOCAL</v>
      </c>
      <c r="C2116" s="5" t="str">
        <f t="shared" si="707"/>
        <v>E</v>
      </c>
      <c r="D2116" s="5" t="str">
        <f t="shared" si="708"/>
        <v>31</v>
      </c>
      <c r="E2116" s="5" t="str">
        <f t="shared" si="709"/>
        <v>64--</v>
      </c>
      <c r="F2116" s="5" t="str">
        <f>VLOOKUP(E2116,Vlookups!K:M,3,FALSE)</f>
        <v>Op Exp</v>
      </c>
      <c r="G2116" s="5" t="str">
        <f t="shared" si="696"/>
        <v>6411</v>
      </c>
      <c r="H2116" s="5" t="str">
        <f t="shared" si="697"/>
        <v>EMPLOYEE TRAVEL</v>
      </c>
      <c r="I2116" s="5" t="str">
        <f t="shared" si="698"/>
        <v>037</v>
      </c>
      <c r="J2116" s="5" t="str">
        <f>VLOOKUP(I2116,Vlookups!A:D,2,FALSE)</f>
        <v>Heritage Elementary</v>
      </c>
      <c r="K2116" s="5" t="str">
        <f>VLOOKUP(I2116,Vlookups!A:D,3,FALSE)</f>
        <v>HERITAGE K8</v>
      </c>
      <c r="L2116" s="5" t="str">
        <f t="shared" si="699"/>
        <v>99</v>
      </c>
      <c r="M2116" s="5" t="str">
        <f t="shared" si="700"/>
        <v>872</v>
      </c>
      <c r="N2116" s="5" t="str">
        <f>VLOOKUP(M2116,Vlookups!G:I,2,FALSE)</f>
        <v>COUNSELORS</v>
      </c>
      <c r="O2116" s="5" t="str">
        <f>VLOOKUP(M2116,Vlookups!G:I,3,FALSE)</f>
        <v>DSASS</v>
      </c>
      <c r="P2116" s="6">
        <f t="shared" si="701"/>
        <v>0</v>
      </c>
      <c r="Q2116" s="6">
        <f t="shared" si="702"/>
        <v>0</v>
      </c>
      <c r="R2116" s="6">
        <f t="shared" si="703"/>
        <v>0</v>
      </c>
      <c r="S2116" s="6">
        <f t="shared" si="704"/>
        <v>2000</v>
      </c>
      <c r="T2116" s="6">
        <f t="shared" si="705"/>
        <v>2000</v>
      </c>
      <c r="U2116" t="s">
        <v>2163</v>
      </c>
      <c r="V2116" t="s">
        <v>56</v>
      </c>
      <c r="W2116" s="2">
        <v>0</v>
      </c>
      <c r="X2116" s="2">
        <v>0</v>
      </c>
      <c r="Y2116" s="2">
        <v>0</v>
      </c>
      <c r="Z2116" s="2">
        <v>0</v>
      </c>
      <c r="AA2116" s="2">
        <v>2000</v>
      </c>
      <c r="AB2116" s="2">
        <v>2000</v>
      </c>
    </row>
    <row r="2117" spans="1:28">
      <c r="A2117" s="5" t="str">
        <f t="shared" si="706"/>
        <v>420</v>
      </c>
      <c r="B2117" s="5" t="str">
        <f>VLOOKUP(A2117,Vlookups!O:P,2,FALSE)</f>
        <v>LOCAL</v>
      </c>
      <c r="C2117" s="5" t="str">
        <f t="shared" si="707"/>
        <v>E</v>
      </c>
      <c r="D2117" s="5" t="str">
        <f t="shared" si="708"/>
        <v>31</v>
      </c>
      <c r="E2117" s="5" t="str">
        <f t="shared" si="709"/>
        <v>64--</v>
      </c>
      <c r="F2117" s="5" t="str">
        <f>VLOOKUP(E2117,Vlookups!K:M,3,FALSE)</f>
        <v>Op Exp</v>
      </c>
      <c r="G2117" s="5" t="str">
        <f t="shared" si="696"/>
        <v>6411</v>
      </c>
      <c r="H2117" s="5" t="str">
        <f t="shared" si="697"/>
        <v>EMPLOYEE TRAVEL</v>
      </c>
      <c r="I2117" s="5" t="str">
        <f t="shared" si="698"/>
        <v>038</v>
      </c>
      <c r="J2117" s="5" t="str">
        <f>VLOOKUP(I2117,Vlookups!A:D,2,FALSE)</f>
        <v>Heritage Middle School</v>
      </c>
      <c r="K2117" s="5" t="str">
        <f>VLOOKUP(I2117,Vlookups!A:D,3,FALSE)</f>
        <v>HERITAGE K8</v>
      </c>
      <c r="L2117" s="5" t="str">
        <f t="shared" si="699"/>
        <v>99</v>
      </c>
      <c r="M2117" s="5" t="str">
        <f t="shared" si="700"/>
        <v>872</v>
      </c>
      <c r="N2117" s="5" t="str">
        <f>VLOOKUP(M2117,Vlookups!G:I,2,FALSE)</f>
        <v>COUNSELORS</v>
      </c>
      <c r="O2117" s="5" t="str">
        <f>VLOOKUP(M2117,Vlookups!G:I,3,FALSE)</f>
        <v>DSASS</v>
      </c>
      <c r="P2117" s="6">
        <f t="shared" si="701"/>
        <v>0</v>
      </c>
      <c r="Q2117" s="6">
        <f t="shared" si="702"/>
        <v>0</v>
      </c>
      <c r="R2117" s="6">
        <f t="shared" si="703"/>
        <v>0</v>
      </c>
      <c r="S2117" s="6">
        <f t="shared" si="704"/>
        <v>1000</v>
      </c>
      <c r="T2117" s="6">
        <f t="shared" si="705"/>
        <v>1000</v>
      </c>
      <c r="U2117" t="s">
        <v>2164</v>
      </c>
      <c r="V2117" t="s">
        <v>56</v>
      </c>
      <c r="W2117" s="2">
        <v>0</v>
      </c>
      <c r="X2117" s="2">
        <v>0</v>
      </c>
      <c r="Y2117" s="2">
        <v>0</v>
      </c>
      <c r="Z2117" s="2">
        <v>0</v>
      </c>
      <c r="AA2117" s="2">
        <v>1000</v>
      </c>
      <c r="AB2117" s="2">
        <v>1000</v>
      </c>
    </row>
    <row r="2118" spans="1:28">
      <c r="A2118" s="5" t="str">
        <f t="shared" si="706"/>
        <v>420</v>
      </c>
      <c r="B2118" s="5" t="str">
        <f>VLOOKUP(A2118,Vlookups!O:P,2,FALSE)</f>
        <v>LOCAL</v>
      </c>
      <c r="C2118" s="5" t="str">
        <f t="shared" si="707"/>
        <v>E</v>
      </c>
      <c r="D2118" s="5" t="str">
        <f t="shared" si="708"/>
        <v>31</v>
      </c>
      <c r="E2118" s="5" t="str">
        <f t="shared" si="709"/>
        <v>64--</v>
      </c>
      <c r="F2118" s="5" t="str">
        <f>VLOOKUP(E2118,Vlookups!K:M,3,FALSE)</f>
        <v>Op Exp</v>
      </c>
      <c r="G2118" s="5" t="str">
        <f t="shared" si="696"/>
        <v>6411</v>
      </c>
      <c r="H2118" s="5" t="str">
        <f t="shared" si="697"/>
        <v>EMPLOYEE TRAVEL</v>
      </c>
      <c r="I2118" s="5" t="str">
        <f t="shared" si="698"/>
        <v>039</v>
      </c>
      <c r="J2118" s="5" t="str">
        <f>VLOOKUP(I2118,Vlookups!A:D,2,FALSE)</f>
        <v>Pearland Elementary</v>
      </c>
      <c r="K2118" s="5" t="str">
        <f>VLOOKUP(I2118,Vlookups!A:D,3,FALSE)</f>
        <v>PEARLAND K8</v>
      </c>
      <c r="L2118" s="5" t="str">
        <f t="shared" si="699"/>
        <v>99</v>
      </c>
      <c r="M2118" s="5" t="str">
        <f t="shared" si="700"/>
        <v>872</v>
      </c>
      <c r="N2118" s="5" t="str">
        <f>VLOOKUP(M2118,Vlookups!G:I,2,FALSE)</f>
        <v>COUNSELORS</v>
      </c>
      <c r="O2118" s="5" t="str">
        <f>VLOOKUP(M2118,Vlookups!G:I,3,FALSE)</f>
        <v>DSASS</v>
      </c>
      <c r="P2118" s="6">
        <f t="shared" si="701"/>
        <v>0</v>
      </c>
      <c r="Q2118" s="6">
        <f t="shared" si="702"/>
        <v>0</v>
      </c>
      <c r="R2118" s="6">
        <f t="shared" si="703"/>
        <v>0</v>
      </c>
      <c r="S2118" s="6">
        <f t="shared" si="704"/>
        <v>2000</v>
      </c>
      <c r="T2118" s="6">
        <f t="shared" si="705"/>
        <v>2000</v>
      </c>
      <c r="U2118" t="s">
        <v>2165</v>
      </c>
      <c r="V2118" t="s">
        <v>56</v>
      </c>
      <c r="W2118" s="2">
        <v>0</v>
      </c>
      <c r="X2118" s="2">
        <v>0</v>
      </c>
      <c r="Y2118" s="2">
        <v>0</v>
      </c>
      <c r="Z2118" s="2">
        <v>0</v>
      </c>
      <c r="AA2118" s="2">
        <v>2000</v>
      </c>
      <c r="AB2118" s="2">
        <v>2000</v>
      </c>
    </row>
    <row r="2119" spans="1:28">
      <c r="A2119" s="5" t="str">
        <f t="shared" si="706"/>
        <v>420</v>
      </c>
      <c r="B2119" s="5" t="str">
        <f>VLOOKUP(A2119,Vlookups!O:P,2,FALSE)</f>
        <v>LOCAL</v>
      </c>
      <c r="C2119" s="5" t="str">
        <f t="shared" si="707"/>
        <v>E</v>
      </c>
      <c r="D2119" s="5" t="str">
        <f t="shared" si="708"/>
        <v>31</v>
      </c>
      <c r="E2119" s="5" t="str">
        <f t="shared" si="709"/>
        <v>64--</v>
      </c>
      <c r="F2119" s="5" t="str">
        <f>VLOOKUP(E2119,Vlookups!K:M,3,FALSE)</f>
        <v>Op Exp</v>
      </c>
      <c r="G2119" s="5" t="str">
        <f t="shared" si="696"/>
        <v>6411</v>
      </c>
      <c r="H2119" s="5" t="str">
        <f t="shared" si="697"/>
        <v>EMPLOYEE TRAVEL</v>
      </c>
      <c r="I2119" s="5" t="str">
        <f t="shared" si="698"/>
        <v>040</v>
      </c>
      <c r="J2119" s="5" t="str">
        <f>VLOOKUP(I2119,Vlookups!A:D,2,FALSE)</f>
        <v>Pearland Middle School</v>
      </c>
      <c r="K2119" s="5" t="str">
        <f>VLOOKUP(I2119,Vlookups!A:D,3,FALSE)</f>
        <v>PEARLAND K8</v>
      </c>
      <c r="L2119" s="5" t="str">
        <f t="shared" si="699"/>
        <v>99</v>
      </c>
      <c r="M2119" s="5" t="str">
        <f t="shared" si="700"/>
        <v>872</v>
      </c>
      <c r="N2119" s="5" t="str">
        <f>VLOOKUP(M2119,Vlookups!G:I,2,FALSE)</f>
        <v>COUNSELORS</v>
      </c>
      <c r="O2119" s="5" t="str">
        <f>VLOOKUP(M2119,Vlookups!G:I,3,FALSE)</f>
        <v>DSASS</v>
      </c>
      <c r="P2119" s="6">
        <f t="shared" si="701"/>
        <v>0</v>
      </c>
      <c r="Q2119" s="6">
        <f t="shared" si="702"/>
        <v>0</v>
      </c>
      <c r="R2119" s="6">
        <f t="shared" si="703"/>
        <v>0</v>
      </c>
      <c r="S2119" s="6">
        <f t="shared" si="704"/>
        <v>1000</v>
      </c>
      <c r="T2119" s="6">
        <f t="shared" si="705"/>
        <v>1000</v>
      </c>
      <c r="U2119" t="s">
        <v>2166</v>
      </c>
      <c r="V2119" t="s">
        <v>56</v>
      </c>
      <c r="W2119" s="2">
        <v>0</v>
      </c>
      <c r="X2119" s="2">
        <v>0</v>
      </c>
      <c r="Y2119" s="2">
        <v>0</v>
      </c>
      <c r="Z2119" s="2">
        <v>0</v>
      </c>
      <c r="AA2119" s="2">
        <v>1000</v>
      </c>
      <c r="AB2119" s="2">
        <v>1000</v>
      </c>
    </row>
    <row r="2120" spans="1:28">
      <c r="A2120" s="5" t="str">
        <f t="shared" si="706"/>
        <v>420</v>
      </c>
      <c r="B2120" s="5" t="str">
        <f>VLOOKUP(A2120,Vlookups!O:P,2,FALSE)</f>
        <v>LOCAL</v>
      </c>
      <c r="C2120" s="5" t="str">
        <f t="shared" si="707"/>
        <v>E</v>
      </c>
      <c r="D2120" s="5" t="str">
        <f t="shared" si="708"/>
        <v>31</v>
      </c>
      <c r="E2120" s="5" t="str">
        <f t="shared" si="709"/>
        <v>64--</v>
      </c>
      <c r="F2120" s="5" t="str">
        <f>VLOOKUP(E2120,Vlookups!K:M,3,FALSE)</f>
        <v>Op Exp</v>
      </c>
      <c r="G2120" s="5" t="str">
        <f t="shared" si="696"/>
        <v>6411</v>
      </c>
      <c r="H2120" s="5" t="str">
        <f t="shared" si="697"/>
        <v>EMPLOYEE TRAVEL</v>
      </c>
      <c r="I2120" s="5" t="str">
        <f t="shared" si="698"/>
        <v>041</v>
      </c>
      <c r="J2120" s="5" t="str">
        <f>VLOOKUP(I2120,Vlookups!A:D,2,FALSE)</f>
        <v>BG Rarmiez Middle School</v>
      </c>
      <c r="K2120" s="5" t="str">
        <f>VLOOKUP(I2120,Vlookups!A:D,3,FALSE)</f>
        <v>BG RAMIREZ K8</v>
      </c>
      <c r="L2120" s="5" t="str">
        <f t="shared" si="699"/>
        <v>99</v>
      </c>
      <c r="M2120" s="5" t="str">
        <f t="shared" si="700"/>
        <v>872</v>
      </c>
      <c r="N2120" s="5" t="str">
        <f>VLOOKUP(M2120,Vlookups!G:I,2,FALSE)</f>
        <v>COUNSELORS</v>
      </c>
      <c r="O2120" s="5" t="str">
        <f>VLOOKUP(M2120,Vlookups!G:I,3,FALSE)</f>
        <v>DSASS</v>
      </c>
      <c r="P2120" s="6">
        <f t="shared" si="701"/>
        <v>1000</v>
      </c>
      <c r="Q2120" s="6">
        <f t="shared" si="702"/>
        <v>0</v>
      </c>
      <c r="R2120" s="6">
        <f t="shared" si="703"/>
        <v>0</v>
      </c>
      <c r="S2120" s="6">
        <f t="shared" si="704"/>
        <v>1000</v>
      </c>
      <c r="T2120" s="6">
        <f t="shared" si="705"/>
        <v>0</v>
      </c>
      <c r="U2120" t="s">
        <v>2167</v>
      </c>
      <c r="V2120" t="s">
        <v>56</v>
      </c>
      <c r="W2120" s="2">
        <v>1000</v>
      </c>
      <c r="X2120" s="2">
        <v>0</v>
      </c>
      <c r="Y2120" s="2">
        <v>0</v>
      </c>
      <c r="Z2120" s="2">
        <v>1000</v>
      </c>
      <c r="AA2120" s="2">
        <v>1000</v>
      </c>
      <c r="AB2120" s="2">
        <v>0</v>
      </c>
    </row>
    <row r="2121" spans="1:28">
      <c r="A2121" s="5" t="str">
        <f t="shared" si="706"/>
        <v>420</v>
      </c>
      <c r="B2121" s="5" t="str">
        <f>VLOOKUP(A2121,Vlookups!O:P,2,FALSE)</f>
        <v>LOCAL</v>
      </c>
      <c r="C2121" s="5" t="str">
        <f t="shared" si="707"/>
        <v>E</v>
      </c>
      <c r="D2121" s="5" t="str">
        <f t="shared" si="708"/>
        <v>31</v>
      </c>
      <c r="E2121" s="5" t="str">
        <f t="shared" si="709"/>
        <v>64--</v>
      </c>
      <c r="F2121" s="5" t="str">
        <f>VLOOKUP(E2121,Vlookups!K:M,3,FALSE)</f>
        <v>Op Exp</v>
      </c>
      <c r="G2121" s="5" t="str">
        <f t="shared" si="696"/>
        <v>6411</v>
      </c>
      <c r="H2121" s="5" t="str">
        <f t="shared" si="697"/>
        <v>EMPLOYEE TRAVEL</v>
      </c>
      <c r="I2121" s="5" t="str">
        <f t="shared" si="698"/>
        <v>042</v>
      </c>
      <c r="J2121" s="5" t="str">
        <f>VLOOKUP(I2121,Vlookups!A:D,2,FALSE)</f>
        <v>BG Ramirez Elementary</v>
      </c>
      <c r="K2121" s="5" t="str">
        <f>VLOOKUP(I2121,Vlookups!A:D,3,FALSE)</f>
        <v>BG RAMIREZ K8</v>
      </c>
      <c r="L2121" s="5" t="str">
        <f t="shared" si="699"/>
        <v>99</v>
      </c>
      <c r="M2121" s="5" t="str">
        <f t="shared" si="700"/>
        <v>872</v>
      </c>
      <c r="N2121" s="5" t="str">
        <f>VLOOKUP(M2121,Vlookups!G:I,2,FALSE)</f>
        <v>COUNSELORS</v>
      </c>
      <c r="O2121" s="5" t="str">
        <f>VLOOKUP(M2121,Vlookups!G:I,3,FALSE)</f>
        <v>DSASS</v>
      </c>
      <c r="P2121" s="6">
        <f t="shared" si="701"/>
        <v>2000</v>
      </c>
      <c r="Q2121" s="6">
        <f t="shared" si="702"/>
        <v>0</v>
      </c>
      <c r="R2121" s="6">
        <f t="shared" si="703"/>
        <v>125</v>
      </c>
      <c r="S2121" s="6">
        <f t="shared" si="704"/>
        <v>2000</v>
      </c>
      <c r="T2121" s="6">
        <f t="shared" si="705"/>
        <v>0</v>
      </c>
      <c r="U2121" t="s">
        <v>2168</v>
      </c>
      <c r="V2121" t="s">
        <v>56</v>
      </c>
      <c r="W2121" s="2">
        <v>2000</v>
      </c>
      <c r="X2121" s="2">
        <v>0</v>
      </c>
      <c r="Y2121" s="2">
        <v>125</v>
      </c>
      <c r="Z2121" s="2">
        <v>1875</v>
      </c>
      <c r="AA2121" s="2">
        <v>2000</v>
      </c>
      <c r="AB2121" s="2">
        <v>0</v>
      </c>
    </row>
    <row r="2122" spans="1:28">
      <c r="A2122" s="5" t="str">
        <f t="shared" si="706"/>
        <v>420</v>
      </c>
      <c r="B2122" s="5" t="str">
        <f>VLOOKUP(A2122,Vlookups!O:P,2,FALSE)</f>
        <v>LOCAL</v>
      </c>
      <c r="C2122" s="5" t="str">
        <f t="shared" si="707"/>
        <v>E</v>
      </c>
      <c r="D2122" s="5" t="str">
        <f t="shared" si="708"/>
        <v>31</v>
      </c>
      <c r="E2122" s="5" t="str">
        <f t="shared" si="709"/>
        <v>64--</v>
      </c>
      <c r="F2122" s="5" t="str">
        <f>VLOOKUP(E2122,Vlookups!K:M,3,FALSE)</f>
        <v>Op Exp</v>
      </c>
      <c r="G2122" s="5" t="str">
        <f t="shared" si="696"/>
        <v>6411</v>
      </c>
      <c r="H2122" s="5" t="str">
        <f t="shared" si="697"/>
        <v>EMPLOYEE TRAVEL</v>
      </c>
      <c r="I2122" s="5" t="str">
        <f t="shared" si="698"/>
        <v>043</v>
      </c>
      <c r="J2122" s="5" t="str">
        <f>VLOOKUP(I2122,Vlookups!A:D,2,FALSE)</f>
        <v>MSG Ramirez Elementary</v>
      </c>
      <c r="K2122" s="5" t="str">
        <f>VLOOKUP(I2122,Vlookups!A:D,3,FALSE)</f>
        <v>MSG RAMIREZ K8</v>
      </c>
      <c r="L2122" s="5" t="str">
        <f t="shared" si="699"/>
        <v>99</v>
      </c>
      <c r="M2122" s="5" t="str">
        <f t="shared" si="700"/>
        <v>872</v>
      </c>
      <c r="N2122" s="5" t="str">
        <f>VLOOKUP(M2122,Vlookups!G:I,2,FALSE)</f>
        <v>COUNSELORS</v>
      </c>
      <c r="O2122" s="5" t="str">
        <f>VLOOKUP(M2122,Vlookups!G:I,3,FALSE)</f>
        <v>DSASS</v>
      </c>
      <c r="P2122" s="6">
        <f t="shared" si="701"/>
        <v>2000</v>
      </c>
      <c r="Q2122" s="6">
        <f t="shared" si="702"/>
        <v>0</v>
      </c>
      <c r="R2122" s="6">
        <f t="shared" si="703"/>
        <v>0</v>
      </c>
      <c r="S2122" s="6">
        <f t="shared" si="704"/>
        <v>2000</v>
      </c>
      <c r="T2122" s="6">
        <f t="shared" si="705"/>
        <v>0</v>
      </c>
      <c r="U2122" t="s">
        <v>2169</v>
      </c>
      <c r="V2122" t="s">
        <v>56</v>
      </c>
      <c r="W2122" s="2">
        <v>2000</v>
      </c>
      <c r="X2122" s="2">
        <v>0</v>
      </c>
      <c r="Y2122" s="2">
        <v>0</v>
      </c>
      <c r="Z2122" s="2">
        <v>2000</v>
      </c>
      <c r="AA2122" s="2">
        <v>2000</v>
      </c>
      <c r="AB2122" s="2">
        <v>0</v>
      </c>
    </row>
    <row r="2123" spans="1:28">
      <c r="A2123" s="5" t="str">
        <f t="shared" si="706"/>
        <v>420</v>
      </c>
      <c r="B2123" s="5" t="str">
        <f>VLOOKUP(A2123,Vlookups!O:P,2,FALSE)</f>
        <v>LOCAL</v>
      </c>
      <c r="C2123" s="5" t="str">
        <f t="shared" si="707"/>
        <v>E</v>
      </c>
      <c r="D2123" s="5" t="str">
        <f t="shared" si="708"/>
        <v>31</v>
      </c>
      <c r="E2123" s="5" t="str">
        <f t="shared" si="709"/>
        <v>64--</v>
      </c>
      <c r="F2123" s="5" t="str">
        <f>VLOOKUP(E2123,Vlookups!K:M,3,FALSE)</f>
        <v>Op Exp</v>
      </c>
      <c r="G2123" s="5" t="str">
        <f t="shared" si="696"/>
        <v>6411</v>
      </c>
      <c r="H2123" s="5" t="str">
        <f t="shared" si="697"/>
        <v>EMPLOYEE TRAVEL</v>
      </c>
      <c r="I2123" s="5" t="str">
        <f t="shared" si="698"/>
        <v>044</v>
      </c>
      <c r="J2123" s="5" t="str">
        <f>VLOOKUP(I2123,Vlookups!A:D,2,FALSE)</f>
        <v>MSG Ramirez Middle School</v>
      </c>
      <c r="K2123" s="5" t="str">
        <f>VLOOKUP(I2123,Vlookups!A:D,3,FALSE)</f>
        <v>MSG RAMIREZ K8</v>
      </c>
      <c r="L2123" s="5" t="str">
        <f t="shared" si="699"/>
        <v>99</v>
      </c>
      <c r="M2123" s="5" t="str">
        <f t="shared" si="700"/>
        <v>872</v>
      </c>
      <c r="N2123" s="5" t="str">
        <f>VLOOKUP(M2123,Vlookups!G:I,2,FALSE)</f>
        <v>COUNSELORS</v>
      </c>
      <c r="O2123" s="5" t="str">
        <f>VLOOKUP(M2123,Vlookups!G:I,3,FALSE)</f>
        <v>DSASS</v>
      </c>
      <c r="P2123" s="6">
        <f t="shared" si="701"/>
        <v>1000</v>
      </c>
      <c r="Q2123" s="6">
        <f t="shared" si="702"/>
        <v>0</v>
      </c>
      <c r="R2123" s="6">
        <f t="shared" si="703"/>
        <v>0</v>
      </c>
      <c r="S2123" s="6">
        <f t="shared" si="704"/>
        <v>1000</v>
      </c>
      <c r="T2123" s="6">
        <f t="shared" si="705"/>
        <v>0</v>
      </c>
      <c r="U2123" t="s">
        <v>2170</v>
      </c>
      <c r="V2123" t="s">
        <v>56</v>
      </c>
      <c r="W2123" s="2">
        <v>1000</v>
      </c>
      <c r="X2123" s="2">
        <v>0</v>
      </c>
      <c r="Y2123" s="2">
        <v>0</v>
      </c>
      <c r="Z2123" s="2">
        <v>1000</v>
      </c>
      <c r="AA2123" s="2">
        <v>1000</v>
      </c>
      <c r="AB2123" s="2">
        <v>0</v>
      </c>
    </row>
    <row r="2124" spans="1:28">
      <c r="A2124" s="5" t="str">
        <f t="shared" si="706"/>
        <v>420</v>
      </c>
      <c r="B2124" s="5" t="str">
        <f>VLOOKUP(A2124,Vlookups!O:P,2,FALSE)</f>
        <v>LOCAL</v>
      </c>
      <c r="C2124" s="5" t="str">
        <f t="shared" si="707"/>
        <v>E</v>
      </c>
      <c r="D2124" s="5" t="str">
        <f t="shared" si="708"/>
        <v>31</v>
      </c>
      <c r="E2124" s="5" t="str">
        <f t="shared" si="709"/>
        <v>64--</v>
      </c>
      <c r="F2124" s="5" t="str">
        <f>VLOOKUP(E2124,Vlookups!K:M,3,FALSE)</f>
        <v>Op Exp</v>
      </c>
      <c r="G2124" s="5" t="str">
        <f t="shared" ref="G2124:G2178" si="710">MID(U2124,10,4)</f>
        <v>6411</v>
      </c>
      <c r="H2124" s="5" t="str">
        <f t="shared" ref="H2124:H2178" si="711">V2124</f>
        <v>EMPLOYEE TRAVEL</v>
      </c>
      <c r="I2124" s="5" t="str">
        <f t="shared" ref="I2124:I2178" si="712">LEFT(RIGHT(U2124,12),3)</f>
        <v>045</v>
      </c>
      <c r="J2124" s="5" t="str">
        <f>VLOOKUP(I2124,Vlookups!A:D,2,FALSE)</f>
        <v>Liberty HS</v>
      </c>
      <c r="K2124" s="5" t="str">
        <f>VLOOKUP(I2124,Vlookups!A:D,3,FALSE)</f>
        <v>LIBERTY HS</v>
      </c>
      <c r="L2124" s="5" t="str">
        <f t="shared" ref="L2124:L2178" si="713">LEFT(RIGHT(U2124,6),2)</f>
        <v>99</v>
      </c>
      <c r="M2124" s="5" t="str">
        <f t="shared" ref="M2124:M2178" si="714">RIGHT(U2124,3)</f>
        <v>872</v>
      </c>
      <c r="N2124" s="5" t="str">
        <f>VLOOKUP(M2124,Vlookups!G:I,2,FALSE)</f>
        <v>COUNSELORS</v>
      </c>
      <c r="O2124" s="5" t="str">
        <f>VLOOKUP(M2124,Vlookups!G:I,3,FALSE)</f>
        <v>DSASS</v>
      </c>
      <c r="P2124" s="6">
        <f t="shared" ref="P2124:P2178" si="715">W2124</f>
        <v>1000</v>
      </c>
      <c r="Q2124" s="6">
        <f t="shared" ref="Q2124:Q2178" si="716">X2124</f>
        <v>0</v>
      </c>
      <c r="R2124" s="6">
        <f t="shared" ref="R2124:R2178" si="717">Y2124</f>
        <v>0</v>
      </c>
      <c r="S2124" s="6">
        <f t="shared" ref="S2124:S2178" si="718">AA2124</f>
        <v>2000</v>
      </c>
      <c r="T2124" s="6">
        <f t="shared" ref="T2124:T2178" si="719">AB2124</f>
        <v>1000</v>
      </c>
      <c r="U2124" t="s">
        <v>2171</v>
      </c>
      <c r="V2124" t="s">
        <v>56</v>
      </c>
      <c r="W2124" s="2">
        <v>1000</v>
      </c>
      <c r="X2124" s="2">
        <v>0</v>
      </c>
      <c r="Y2124" s="2">
        <v>0</v>
      </c>
      <c r="Z2124" s="2">
        <v>1000</v>
      </c>
      <c r="AA2124" s="2">
        <v>2000</v>
      </c>
      <c r="AB2124" s="2">
        <v>1000</v>
      </c>
    </row>
    <row r="2125" spans="1:28">
      <c r="A2125" s="5" t="str">
        <f t="shared" si="706"/>
        <v>420</v>
      </c>
      <c r="B2125" s="5" t="str">
        <f>VLOOKUP(A2125,Vlookups!O:P,2,FALSE)</f>
        <v>LOCAL</v>
      </c>
      <c r="C2125" s="5" t="str">
        <f t="shared" si="707"/>
        <v>E</v>
      </c>
      <c r="D2125" s="5" t="str">
        <f t="shared" si="708"/>
        <v>31</v>
      </c>
      <c r="E2125" s="5" t="str">
        <f t="shared" si="709"/>
        <v>64--</v>
      </c>
      <c r="F2125" s="5" t="str">
        <f>VLOOKUP(E2125,Vlookups!K:M,3,FALSE)</f>
        <v>Op Exp</v>
      </c>
      <c r="G2125" s="5" t="str">
        <f t="shared" si="710"/>
        <v>6411</v>
      </c>
      <c r="H2125" s="5" t="str">
        <f t="shared" si="711"/>
        <v>EMPLOYEE TRAVEL</v>
      </c>
      <c r="I2125" s="5" t="str">
        <f t="shared" si="712"/>
        <v>746</v>
      </c>
      <c r="J2125" s="5" t="str">
        <f>VLOOKUP(I2125,Vlookups!A:D,2,FALSE)</f>
        <v>AREA OFFICE DALLAS</v>
      </c>
      <c r="K2125" s="5" t="str">
        <f>VLOOKUP(I2125,Vlookups!A:D,3,FALSE)</f>
        <v>AREA OFFICE DALLAS</v>
      </c>
      <c r="L2125" s="5" t="str">
        <f t="shared" si="713"/>
        <v>23</v>
      </c>
      <c r="M2125" s="5" t="str">
        <f t="shared" si="714"/>
        <v>850</v>
      </c>
      <c r="N2125" s="5" t="str">
        <f>VLOOKUP(M2125,Vlookups!G:I,2,FALSE)</f>
        <v>DEPUTY SUPT ACADEMICS/STU SERV</v>
      </c>
      <c r="O2125" s="5" t="str">
        <f>VLOOKUP(M2125,Vlookups!G:I,3,FALSE)</f>
        <v>DSASS</v>
      </c>
      <c r="P2125" s="6">
        <f t="shared" si="715"/>
        <v>1200</v>
      </c>
      <c r="Q2125" s="6">
        <f t="shared" si="716"/>
        <v>0</v>
      </c>
      <c r="R2125" s="6">
        <f t="shared" si="717"/>
        <v>1548.8</v>
      </c>
      <c r="S2125" s="6">
        <f t="shared" si="718"/>
        <v>0</v>
      </c>
      <c r="T2125" s="6">
        <f t="shared" si="719"/>
        <v>-1200</v>
      </c>
      <c r="U2125" t="s">
        <v>2172</v>
      </c>
      <c r="V2125" t="s">
        <v>56</v>
      </c>
      <c r="W2125" s="2">
        <v>1200</v>
      </c>
      <c r="X2125" s="2">
        <v>0</v>
      </c>
      <c r="Y2125" s="2">
        <v>1548.8</v>
      </c>
      <c r="Z2125" s="3">
        <v>-348.8</v>
      </c>
      <c r="AA2125" s="2">
        <v>0</v>
      </c>
      <c r="AB2125" s="3">
        <v>-1200</v>
      </c>
    </row>
    <row r="2126" spans="1:28">
      <c r="A2126" s="5" t="str">
        <f t="shared" si="706"/>
        <v>420</v>
      </c>
      <c r="B2126" s="5" t="str">
        <f>VLOOKUP(A2126,Vlookups!O:P,2,FALSE)</f>
        <v>LOCAL</v>
      </c>
      <c r="C2126" s="5" t="str">
        <f t="shared" si="707"/>
        <v>E</v>
      </c>
      <c r="D2126" s="5" t="str">
        <f t="shared" si="708"/>
        <v>31</v>
      </c>
      <c r="E2126" s="5" t="str">
        <f t="shared" si="709"/>
        <v>64--</v>
      </c>
      <c r="F2126" s="5" t="str">
        <f>VLOOKUP(E2126,Vlookups!K:M,3,FALSE)</f>
        <v>Op Exp</v>
      </c>
      <c r="G2126" s="5" t="str">
        <f t="shared" si="710"/>
        <v>6411</v>
      </c>
      <c r="H2126" s="5" t="str">
        <f t="shared" si="711"/>
        <v>EMPLOYEE TRAVEL</v>
      </c>
      <c r="I2126" s="5" t="str">
        <f t="shared" si="712"/>
        <v>747</v>
      </c>
      <c r="J2126" s="5" t="str">
        <f>VLOOKUP(I2126,Vlookups!A:D,2,FALSE)</f>
        <v>AREA OFFICE TARRANT</v>
      </c>
      <c r="K2126" s="5" t="str">
        <f>VLOOKUP(I2126,Vlookups!A:D,3,FALSE)</f>
        <v>AREA OFFICE TARRANT</v>
      </c>
      <c r="L2126" s="5" t="str">
        <f t="shared" si="713"/>
        <v>99</v>
      </c>
      <c r="M2126" s="5" t="str">
        <f t="shared" si="714"/>
        <v>850</v>
      </c>
      <c r="N2126" s="5" t="str">
        <f>VLOOKUP(M2126,Vlookups!G:I,2,FALSE)</f>
        <v>DEPUTY SUPT ACADEMICS/STU SERV</v>
      </c>
      <c r="O2126" s="5" t="str">
        <f>VLOOKUP(M2126,Vlookups!G:I,3,FALSE)</f>
        <v>DSASS</v>
      </c>
      <c r="P2126" s="6">
        <f t="shared" si="715"/>
        <v>2039</v>
      </c>
      <c r="Q2126" s="6">
        <f t="shared" si="716"/>
        <v>0</v>
      </c>
      <c r="R2126" s="6">
        <f t="shared" si="717"/>
        <v>2787.65</v>
      </c>
      <c r="S2126" s="6">
        <f t="shared" si="718"/>
        <v>0</v>
      </c>
      <c r="T2126" s="6">
        <f t="shared" si="719"/>
        <v>-2039</v>
      </c>
      <c r="U2126" t="s">
        <v>2173</v>
      </c>
      <c r="V2126" t="s">
        <v>56</v>
      </c>
      <c r="W2126" s="2">
        <v>2039</v>
      </c>
      <c r="X2126" s="2">
        <v>0</v>
      </c>
      <c r="Y2126" s="2">
        <v>2787.65</v>
      </c>
      <c r="Z2126" s="3">
        <v>-748.65</v>
      </c>
      <c r="AA2126" s="2">
        <v>0</v>
      </c>
      <c r="AB2126" s="3">
        <v>-2039</v>
      </c>
    </row>
    <row r="2127" spans="1:28">
      <c r="A2127" s="5" t="str">
        <f t="shared" si="706"/>
        <v>420</v>
      </c>
      <c r="B2127" s="5" t="str">
        <f>VLOOKUP(A2127,Vlookups!O:P,2,FALSE)</f>
        <v>LOCAL</v>
      </c>
      <c r="C2127" s="5" t="str">
        <f t="shared" si="707"/>
        <v>E</v>
      </c>
      <c r="D2127" s="5" t="str">
        <f t="shared" si="708"/>
        <v>31</v>
      </c>
      <c r="E2127" s="5" t="str">
        <f t="shared" si="709"/>
        <v>64--</v>
      </c>
      <c r="F2127" s="5" t="str">
        <f>VLOOKUP(E2127,Vlookups!K:M,3,FALSE)</f>
        <v>Op Exp</v>
      </c>
      <c r="G2127" s="5" t="str">
        <f t="shared" si="710"/>
        <v>6411</v>
      </c>
      <c r="H2127" s="5" t="str">
        <f t="shared" si="711"/>
        <v>EMPLOYEE TRAVEL</v>
      </c>
      <c r="I2127" s="5" t="str">
        <f t="shared" si="712"/>
        <v>748</v>
      </c>
      <c r="J2127" s="5" t="str">
        <f>VLOOKUP(I2127,Vlookups!A:D,2,FALSE)</f>
        <v>AREA OFFICE HOUSTON</v>
      </c>
      <c r="K2127" s="5" t="str">
        <f>VLOOKUP(I2127,Vlookups!A:D,3,FALSE)</f>
        <v>AREA OFFICE HOUSTON</v>
      </c>
      <c r="L2127" s="5" t="str">
        <f t="shared" si="713"/>
        <v>23</v>
      </c>
      <c r="M2127" s="5" t="str">
        <f t="shared" si="714"/>
        <v>850</v>
      </c>
      <c r="N2127" s="5" t="str">
        <f>VLOOKUP(M2127,Vlookups!G:I,2,FALSE)</f>
        <v>DEPUTY SUPT ACADEMICS/STU SERV</v>
      </c>
      <c r="O2127" s="5" t="str">
        <f>VLOOKUP(M2127,Vlookups!G:I,3,FALSE)</f>
        <v>DSASS</v>
      </c>
      <c r="P2127" s="6">
        <f t="shared" si="715"/>
        <v>-224.75</v>
      </c>
      <c r="Q2127" s="6">
        <f t="shared" si="716"/>
        <v>210</v>
      </c>
      <c r="R2127" s="6">
        <f t="shared" si="717"/>
        <v>970.77</v>
      </c>
      <c r="S2127" s="6">
        <f t="shared" si="718"/>
        <v>0</v>
      </c>
      <c r="T2127" s="6">
        <f t="shared" si="719"/>
        <v>224.75</v>
      </c>
      <c r="U2127" t="s">
        <v>2174</v>
      </c>
      <c r="V2127" t="s">
        <v>56</v>
      </c>
      <c r="W2127" s="3">
        <v>-224.75</v>
      </c>
      <c r="X2127" s="2">
        <v>210</v>
      </c>
      <c r="Y2127" s="2">
        <v>970.77</v>
      </c>
      <c r="Z2127" s="3">
        <v>-1405.52</v>
      </c>
      <c r="AA2127" s="2">
        <v>0</v>
      </c>
      <c r="AB2127" s="2">
        <v>224.75</v>
      </c>
    </row>
    <row r="2128" spans="1:28">
      <c r="A2128" s="5" t="str">
        <f t="shared" si="706"/>
        <v>420</v>
      </c>
      <c r="B2128" s="5" t="str">
        <f>VLOOKUP(A2128,Vlookups!O:P,2,FALSE)</f>
        <v>LOCAL</v>
      </c>
      <c r="C2128" s="5" t="str">
        <f t="shared" si="707"/>
        <v>E</v>
      </c>
      <c r="D2128" s="5" t="str">
        <f t="shared" si="708"/>
        <v>31</v>
      </c>
      <c r="E2128" s="5" t="str">
        <f t="shared" si="709"/>
        <v>64--</v>
      </c>
      <c r="F2128" s="5" t="str">
        <f>VLOOKUP(E2128,Vlookups!K:M,3,FALSE)</f>
        <v>Op Exp</v>
      </c>
      <c r="G2128" s="5" t="str">
        <f t="shared" si="710"/>
        <v>6411</v>
      </c>
      <c r="H2128" s="5" t="str">
        <f t="shared" si="711"/>
        <v>EMPLOYEE TRAVEL</v>
      </c>
      <c r="I2128" s="5" t="str">
        <f t="shared" si="712"/>
        <v>748</v>
      </c>
      <c r="J2128" s="5" t="str">
        <f>VLOOKUP(I2128,Vlookups!A:D,2,FALSE)</f>
        <v>AREA OFFICE HOUSTON</v>
      </c>
      <c r="K2128" s="5" t="str">
        <f>VLOOKUP(I2128,Vlookups!A:D,3,FALSE)</f>
        <v>AREA OFFICE HOUSTON</v>
      </c>
      <c r="L2128" s="5" t="str">
        <f t="shared" si="713"/>
        <v>99</v>
      </c>
      <c r="M2128" s="5" t="str">
        <f t="shared" si="714"/>
        <v>850</v>
      </c>
      <c r="N2128" s="5" t="str">
        <f>VLOOKUP(M2128,Vlookups!G:I,2,FALSE)</f>
        <v>DEPUTY SUPT ACADEMICS/STU SERV</v>
      </c>
      <c r="O2128" s="5" t="str">
        <f>VLOOKUP(M2128,Vlookups!G:I,3,FALSE)</f>
        <v>DSASS</v>
      </c>
      <c r="P2128" s="6">
        <f t="shared" si="715"/>
        <v>12525.43</v>
      </c>
      <c r="Q2128" s="6">
        <f t="shared" si="716"/>
        <v>0</v>
      </c>
      <c r="R2128" s="6">
        <f t="shared" si="717"/>
        <v>14150.5</v>
      </c>
      <c r="S2128" s="6">
        <f t="shared" si="718"/>
        <v>0</v>
      </c>
      <c r="T2128" s="6">
        <f t="shared" si="719"/>
        <v>-12525.43</v>
      </c>
      <c r="U2128" t="s">
        <v>2175</v>
      </c>
      <c r="V2128" t="s">
        <v>56</v>
      </c>
      <c r="W2128" s="2">
        <v>12525.43</v>
      </c>
      <c r="X2128" s="2">
        <v>0</v>
      </c>
      <c r="Y2128" s="2">
        <v>14150.5</v>
      </c>
      <c r="Z2128" s="3">
        <v>-1625.07</v>
      </c>
      <c r="AA2128" s="2">
        <v>0</v>
      </c>
      <c r="AB2128" s="3">
        <v>-12525.43</v>
      </c>
    </row>
    <row r="2129" spans="1:28">
      <c r="A2129" s="5" t="str">
        <f t="shared" si="706"/>
        <v>420</v>
      </c>
      <c r="B2129" s="5" t="str">
        <f>VLOOKUP(A2129,Vlookups!O:P,2,FALSE)</f>
        <v>LOCAL</v>
      </c>
      <c r="C2129" s="5" t="str">
        <f t="shared" si="707"/>
        <v>E</v>
      </c>
      <c r="D2129" s="5" t="str">
        <f t="shared" si="708"/>
        <v>31</v>
      </c>
      <c r="E2129" s="5" t="str">
        <f t="shared" si="709"/>
        <v>64--</v>
      </c>
      <c r="F2129" s="5" t="str">
        <f>VLOOKUP(E2129,Vlookups!K:M,3,FALSE)</f>
        <v>Op Exp</v>
      </c>
      <c r="G2129" s="5" t="str">
        <f t="shared" si="710"/>
        <v>6411</v>
      </c>
      <c r="H2129" s="5" t="str">
        <f t="shared" si="711"/>
        <v>EMPLOYEE TRAVEL</v>
      </c>
      <c r="I2129" s="5" t="str">
        <f t="shared" si="712"/>
        <v>749</v>
      </c>
      <c r="J2129" s="5" t="str">
        <f>VLOOKUP(I2129,Vlookups!A:D,2,FALSE)</f>
        <v>CHARTER HQ/WAREHOUSE</v>
      </c>
      <c r="K2129" s="5" t="str">
        <f>VLOOKUP(I2129,Vlookups!A:D,3,FALSE)</f>
        <v>CHARTER HQ/WAREHOUSE</v>
      </c>
      <c r="L2129" s="5" t="str">
        <f t="shared" si="713"/>
        <v>99</v>
      </c>
      <c r="M2129" s="5" t="str">
        <f t="shared" si="714"/>
        <v>850</v>
      </c>
      <c r="N2129" s="5" t="str">
        <f>VLOOKUP(M2129,Vlookups!G:I,2,FALSE)</f>
        <v>DEPUTY SUPT ACADEMICS/STU SERV</v>
      </c>
      <c r="O2129" s="5" t="str">
        <f>VLOOKUP(M2129,Vlookups!G:I,3,FALSE)</f>
        <v>DSASS</v>
      </c>
      <c r="P2129" s="6">
        <f t="shared" si="715"/>
        <v>7255.61</v>
      </c>
      <c r="Q2129" s="6">
        <f t="shared" si="716"/>
        <v>0</v>
      </c>
      <c r="R2129" s="6">
        <f t="shared" si="717"/>
        <v>7998.67</v>
      </c>
      <c r="S2129" s="6">
        <f t="shared" si="718"/>
        <v>0</v>
      </c>
      <c r="T2129" s="6">
        <f t="shared" si="719"/>
        <v>-7255.61</v>
      </c>
      <c r="U2129" t="s">
        <v>2176</v>
      </c>
      <c r="V2129" t="s">
        <v>56</v>
      </c>
      <c r="W2129" s="2">
        <v>7255.61</v>
      </c>
      <c r="X2129" s="2">
        <v>0</v>
      </c>
      <c r="Y2129" s="2">
        <v>7998.67</v>
      </c>
      <c r="Z2129" s="3">
        <v>-743.06</v>
      </c>
      <c r="AA2129" s="2">
        <v>0</v>
      </c>
      <c r="AB2129" s="3">
        <v>-7255.61</v>
      </c>
    </row>
    <row r="2130" spans="1:28">
      <c r="A2130" s="5" t="str">
        <f t="shared" si="706"/>
        <v>420</v>
      </c>
      <c r="B2130" s="5" t="str">
        <f>VLOOKUP(A2130,Vlookups!O:P,2,FALSE)</f>
        <v>LOCAL</v>
      </c>
      <c r="C2130" s="5" t="str">
        <f t="shared" si="707"/>
        <v>E</v>
      </c>
      <c r="D2130" s="5" t="str">
        <f t="shared" si="708"/>
        <v>31</v>
      </c>
      <c r="E2130" s="5" t="str">
        <f t="shared" si="709"/>
        <v>64--</v>
      </c>
      <c r="F2130" s="5" t="str">
        <f>VLOOKUP(E2130,Vlookups!K:M,3,FALSE)</f>
        <v>Op Exp</v>
      </c>
      <c r="G2130" s="5" t="str">
        <f t="shared" si="710"/>
        <v>6411</v>
      </c>
      <c r="H2130" s="5" t="str">
        <f t="shared" si="711"/>
        <v>EMPLOYEE TRAVEL</v>
      </c>
      <c r="I2130" s="5" t="str">
        <f t="shared" si="712"/>
        <v>749</v>
      </c>
      <c r="J2130" s="5" t="str">
        <f>VLOOKUP(I2130,Vlookups!A:D,2,FALSE)</f>
        <v>CHARTER HQ/WAREHOUSE</v>
      </c>
      <c r="K2130" s="5" t="str">
        <f>VLOOKUP(I2130,Vlookups!A:D,3,FALSE)</f>
        <v>CHARTER HQ/WAREHOUSE</v>
      </c>
      <c r="L2130" s="5" t="str">
        <f t="shared" si="713"/>
        <v>99</v>
      </c>
      <c r="M2130" s="5" t="str">
        <f t="shared" si="714"/>
        <v>872</v>
      </c>
      <c r="N2130" s="5" t="str">
        <f>VLOOKUP(M2130,Vlookups!G:I,2,FALSE)</f>
        <v>COUNSELORS</v>
      </c>
      <c r="O2130" s="5" t="str">
        <f>VLOOKUP(M2130,Vlookups!G:I,3,FALSE)</f>
        <v>DSASS</v>
      </c>
      <c r="P2130" s="6">
        <f t="shared" si="715"/>
        <v>11149.97</v>
      </c>
      <c r="Q2130" s="6">
        <f t="shared" si="716"/>
        <v>0</v>
      </c>
      <c r="R2130" s="6">
        <f t="shared" si="717"/>
        <v>11964.26</v>
      </c>
      <c r="S2130" s="6">
        <f t="shared" si="718"/>
        <v>10000</v>
      </c>
      <c r="T2130" s="6">
        <f t="shared" si="719"/>
        <v>-1149.97</v>
      </c>
      <c r="U2130" t="s">
        <v>2177</v>
      </c>
      <c r="V2130" t="s">
        <v>56</v>
      </c>
      <c r="W2130" s="2">
        <v>11149.97</v>
      </c>
      <c r="X2130" s="2">
        <v>0</v>
      </c>
      <c r="Y2130" s="2">
        <v>11964.26</v>
      </c>
      <c r="Z2130" s="3">
        <v>-814.29</v>
      </c>
      <c r="AA2130" s="2">
        <v>10000</v>
      </c>
      <c r="AB2130" s="3">
        <v>-1149.97</v>
      </c>
    </row>
    <row r="2131" spans="1:28">
      <c r="A2131" s="5" t="str">
        <f t="shared" si="706"/>
        <v>420</v>
      </c>
      <c r="B2131" s="5" t="str">
        <f>VLOOKUP(A2131,Vlookups!O:P,2,FALSE)</f>
        <v>LOCAL</v>
      </c>
      <c r="C2131" s="5" t="str">
        <f t="shared" si="707"/>
        <v>E</v>
      </c>
      <c r="D2131" s="5" t="str">
        <f t="shared" si="708"/>
        <v>31</v>
      </c>
      <c r="E2131" s="5" t="str">
        <f t="shared" si="709"/>
        <v>64--</v>
      </c>
      <c r="F2131" s="5" t="str">
        <f>VLOOKUP(E2131,Vlookups!K:M,3,FALSE)</f>
        <v>Op Exp</v>
      </c>
      <c r="G2131" s="5" t="str">
        <f t="shared" si="710"/>
        <v>6411</v>
      </c>
      <c r="H2131" s="5" t="str">
        <f t="shared" si="711"/>
        <v>EMPLOYEE TRAVEL</v>
      </c>
      <c r="I2131" s="5" t="str">
        <f t="shared" si="712"/>
        <v>999</v>
      </c>
      <c r="J2131" s="5" t="str">
        <f>VLOOKUP(I2131,Vlookups!A:D,2,FALSE)</f>
        <v>CHARTER WIDE</v>
      </c>
      <c r="K2131" s="5" t="str">
        <f>VLOOKUP(I2131,Vlookups!A:D,3,FALSE)</f>
        <v>CHARTER WIDE</v>
      </c>
      <c r="L2131" s="5" t="str">
        <f t="shared" si="713"/>
        <v>99</v>
      </c>
      <c r="M2131" s="5" t="str">
        <f t="shared" si="714"/>
        <v>850</v>
      </c>
      <c r="N2131" s="5" t="str">
        <f>VLOOKUP(M2131,Vlookups!G:I,2,FALSE)</f>
        <v>DEPUTY SUPT ACADEMICS/STU SERV</v>
      </c>
      <c r="O2131" s="5" t="str">
        <f>VLOOKUP(M2131,Vlookups!G:I,3,FALSE)</f>
        <v>DSASS</v>
      </c>
      <c r="P2131" s="6">
        <f t="shared" si="715"/>
        <v>2500</v>
      </c>
      <c r="Q2131" s="6">
        <f t="shared" si="716"/>
        <v>0</v>
      </c>
      <c r="R2131" s="6">
        <f t="shared" si="717"/>
        <v>1232.5999999999999</v>
      </c>
      <c r="S2131" s="6">
        <f t="shared" si="718"/>
        <v>0</v>
      </c>
      <c r="T2131" s="6">
        <f t="shared" si="719"/>
        <v>-2500</v>
      </c>
      <c r="U2131" t="s">
        <v>2178</v>
      </c>
      <c r="V2131" t="s">
        <v>56</v>
      </c>
      <c r="W2131" s="2">
        <v>2500</v>
      </c>
      <c r="X2131" s="2">
        <v>0</v>
      </c>
      <c r="Y2131" s="2">
        <v>1232.5999999999999</v>
      </c>
      <c r="Z2131" s="2">
        <v>1267.4000000000001</v>
      </c>
      <c r="AA2131" s="2">
        <v>0</v>
      </c>
      <c r="AB2131" s="3">
        <v>-2500</v>
      </c>
    </row>
    <row r="2132" spans="1:28">
      <c r="A2132" s="5" t="str">
        <f t="shared" si="706"/>
        <v>420</v>
      </c>
      <c r="B2132" s="5" t="str">
        <f>VLOOKUP(A2132,Vlookups!O:P,2,FALSE)</f>
        <v>LOCAL</v>
      </c>
      <c r="C2132" s="5" t="str">
        <f t="shared" si="707"/>
        <v>E</v>
      </c>
      <c r="D2132" s="5" t="str">
        <f t="shared" si="708"/>
        <v>31</v>
      </c>
      <c r="E2132" s="5" t="str">
        <f t="shared" si="709"/>
        <v>64--</v>
      </c>
      <c r="F2132" s="5" t="str">
        <f>VLOOKUP(E2132,Vlookups!K:M,3,FALSE)</f>
        <v>Op Exp</v>
      </c>
      <c r="G2132" s="5" t="str">
        <f t="shared" si="710"/>
        <v>6411</v>
      </c>
      <c r="H2132" s="5" t="str">
        <f t="shared" si="711"/>
        <v>EMPLOYEE TRAVEL</v>
      </c>
      <c r="I2132" s="5" t="str">
        <f t="shared" si="712"/>
        <v>999</v>
      </c>
      <c r="J2132" s="5" t="str">
        <f>VLOOKUP(I2132,Vlookups!A:D,2,FALSE)</f>
        <v>CHARTER WIDE</v>
      </c>
      <c r="K2132" s="5" t="str">
        <f>VLOOKUP(I2132,Vlookups!A:D,3,FALSE)</f>
        <v>CHARTER WIDE</v>
      </c>
      <c r="L2132" s="5" t="str">
        <f t="shared" si="713"/>
        <v>99</v>
      </c>
      <c r="M2132" s="5" t="str">
        <f t="shared" si="714"/>
        <v>872</v>
      </c>
      <c r="N2132" s="5" t="str">
        <f>VLOOKUP(M2132,Vlookups!G:I,2,FALSE)</f>
        <v>COUNSELORS</v>
      </c>
      <c r="O2132" s="5" t="str">
        <f>VLOOKUP(M2132,Vlookups!G:I,3,FALSE)</f>
        <v>DSASS</v>
      </c>
      <c r="P2132" s="6">
        <f t="shared" si="715"/>
        <v>35263.589999999997</v>
      </c>
      <c r="Q2132" s="6">
        <f t="shared" si="716"/>
        <v>395</v>
      </c>
      <c r="R2132" s="6">
        <f t="shared" si="717"/>
        <v>26335</v>
      </c>
      <c r="S2132" s="6">
        <f t="shared" si="718"/>
        <v>36000</v>
      </c>
      <c r="T2132" s="6">
        <f t="shared" si="719"/>
        <v>736.41</v>
      </c>
      <c r="U2132" t="s">
        <v>2179</v>
      </c>
      <c r="V2132" t="s">
        <v>56</v>
      </c>
      <c r="W2132" s="2">
        <v>35263.589999999997</v>
      </c>
      <c r="X2132" s="2">
        <v>395</v>
      </c>
      <c r="Y2132" s="2">
        <v>26335</v>
      </c>
      <c r="Z2132" s="2">
        <v>8533.59</v>
      </c>
      <c r="AA2132" s="2">
        <v>36000</v>
      </c>
      <c r="AB2132" s="2">
        <v>736.41</v>
      </c>
    </row>
    <row r="2133" spans="1:28">
      <c r="A2133" s="5" t="str">
        <f t="shared" si="706"/>
        <v>420</v>
      </c>
      <c r="B2133" s="5" t="str">
        <f>VLOOKUP(A2133,Vlookups!O:P,2,FALSE)</f>
        <v>LOCAL</v>
      </c>
      <c r="C2133" s="5" t="str">
        <f t="shared" si="707"/>
        <v>E</v>
      </c>
      <c r="D2133" s="5" t="str">
        <f t="shared" si="708"/>
        <v>31</v>
      </c>
      <c r="E2133" s="5" t="str">
        <f t="shared" si="709"/>
        <v>64--</v>
      </c>
      <c r="F2133" s="5" t="str">
        <f>VLOOKUP(E2133,Vlookups!K:M,3,FALSE)</f>
        <v>Op Exp</v>
      </c>
      <c r="G2133" s="5" t="str">
        <f t="shared" si="710"/>
        <v>6412</v>
      </c>
      <c r="H2133" s="5" t="str">
        <f t="shared" si="711"/>
        <v>TRAVEL-STUDENTS</v>
      </c>
      <c r="I2133" s="5" t="str">
        <f t="shared" si="712"/>
        <v>033</v>
      </c>
      <c r="J2133" s="5" t="str">
        <f>VLOOKUP(I2133,Vlookups!A:D,2,FALSE)</f>
        <v>WINDMILL LAKES HS</v>
      </c>
      <c r="K2133" s="5" t="str">
        <f>VLOOKUP(I2133,Vlookups!A:D,3,FALSE)</f>
        <v>WINDMILL LAKES HS</v>
      </c>
      <c r="L2133" s="5" t="str">
        <f t="shared" si="713"/>
        <v>38</v>
      </c>
      <c r="M2133" s="5" t="str">
        <f t="shared" si="714"/>
        <v>850</v>
      </c>
      <c r="N2133" s="5" t="str">
        <f>VLOOKUP(M2133,Vlookups!G:I,2,FALSE)</f>
        <v>DEPUTY SUPT ACADEMICS/STU SERV</v>
      </c>
      <c r="O2133" s="5" t="str">
        <f>VLOOKUP(M2133,Vlookups!G:I,3,FALSE)</f>
        <v>DSASS</v>
      </c>
      <c r="P2133" s="6">
        <f t="shared" si="715"/>
        <v>758.5</v>
      </c>
      <c r="Q2133" s="6">
        <f t="shared" si="716"/>
        <v>379.25</v>
      </c>
      <c r="R2133" s="6">
        <f t="shared" si="717"/>
        <v>379.25</v>
      </c>
      <c r="S2133" s="6">
        <f t="shared" si="718"/>
        <v>0</v>
      </c>
      <c r="T2133" s="6">
        <f t="shared" si="719"/>
        <v>-758.5</v>
      </c>
      <c r="U2133" t="s">
        <v>2180</v>
      </c>
      <c r="V2133" t="s">
        <v>439</v>
      </c>
      <c r="W2133" s="2">
        <v>758.5</v>
      </c>
      <c r="X2133" s="2">
        <v>379.25</v>
      </c>
      <c r="Y2133" s="2">
        <v>379.25</v>
      </c>
      <c r="Z2133" s="2">
        <v>0</v>
      </c>
      <c r="AA2133" s="2">
        <v>0</v>
      </c>
      <c r="AB2133" s="3">
        <v>-758.5</v>
      </c>
    </row>
    <row r="2134" spans="1:28">
      <c r="A2134" s="5" t="str">
        <f t="shared" si="706"/>
        <v>420</v>
      </c>
      <c r="B2134" s="5" t="str">
        <f>VLOOKUP(A2134,Vlookups!O:P,2,FALSE)</f>
        <v>LOCAL</v>
      </c>
      <c r="C2134" s="5" t="str">
        <f t="shared" si="707"/>
        <v>E</v>
      </c>
      <c r="D2134" s="5" t="str">
        <f t="shared" si="708"/>
        <v>31</v>
      </c>
      <c r="E2134" s="5" t="str">
        <f t="shared" si="709"/>
        <v>64--</v>
      </c>
      <c r="F2134" s="5" t="str">
        <f>VLOOKUP(E2134,Vlookups!K:M,3,FALSE)</f>
        <v>Op Exp</v>
      </c>
      <c r="G2134" s="5" t="str">
        <f t="shared" si="710"/>
        <v>6499</v>
      </c>
      <c r="H2134" s="5" t="str">
        <f t="shared" si="711"/>
        <v>MISC OP COSTS</v>
      </c>
      <c r="I2134" s="5" t="str">
        <f t="shared" si="712"/>
        <v>999</v>
      </c>
      <c r="J2134" s="5" t="str">
        <f>VLOOKUP(I2134,Vlookups!A:D,2,FALSE)</f>
        <v>CHARTER WIDE</v>
      </c>
      <c r="K2134" s="5" t="str">
        <f>VLOOKUP(I2134,Vlookups!A:D,3,FALSE)</f>
        <v>CHARTER WIDE</v>
      </c>
      <c r="L2134" s="5" t="str">
        <f t="shared" si="713"/>
        <v>99</v>
      </c>
      <c r="M2134" s="5" t="str">
        <f t="shared" si="714"/>
        <v>872</v>
      </c>
      <c r="N2134" s="5" t="str">
        <f>VLOOKUP(M2134,Vlookups!G:I,2,FALSE)</f>
        <v>COUNSELORS</v>
      </c>
      <c r="O2134" s="5" t="str">
        <f>VLOOKUP(M2134,Vlookups!G:I,3,FALSE)</f>
        <v>DSASS</v>
      </c>
      <c r="P2134" s="6">
        <f t="shared" si="715"/>
        <v>1258.42</v>
      </c>
      <c r="Q2134" s="6">
        <f t="shared" si="716"/>
        <v>0</v>
      </c>
      <c r="R2134" s="6">
        <f t="shared" si="717"/>
        <v>1258.42</v>
      </c>
      <c r="S2134" s="6">
        <f t="shared" si="718"/>
        <v>0</v>
      </c>
      <c r="T2134" s="6">
        <f t="shared" si="719"/>
        <v>-1258.42</v>
      </c>
      <c r="U2134" t="s">
        <v>2181</v>
      </c>
      <c r="V2134" t="s">
        <v>183</v>
      </c>
      <c r="W2134" s="2">
        <v>1258.42</v>
      </c>
      <c r="X2134" s="2">
        <v>0</v>
      </c>
      <c r="Y2134" s="2">
        <v>1258.42</v>
      </c>
      <c r="Z2134" s="2">
        <v>0</v>
      </c>
      <c r="AA2134" s="2">
        <v>0</v>
      </c>
      <c r="AB2134" s="3">
        <v>-1258.42</v>
      </c>
    </row>
    <row r="2135" spans="1:28">
      <c r="A2135" s="5" t="str">
        <f t="shared" si="706"/>
        <v>420</v>
      </c>
      <c r="B2135" s="5" t="str">
        <f>VLOOKUP(A2135,Vlookups!O:P,2,FALSE)</f>
        <v>LOCAL</v>
      </c>
      <c r="C2135" s="5" t="str">
        <f t="shared" si="707"/>
        <v>E</v>
      </c>
      <c r="D2135" s="5" t="str">
        <f t="shared" si="708"/>
        <v>32</v>
      </c>
      <c r="E2135" s="5" t="str">
        <f t="shared" si="709"/>
        <v>64--</v>
      </c>
      <c r="F2135" s="5" t="str">
        <f>VLOOKUP(E2135,Vlookups!K:M,3,FALSE)</f>
        <v>Op Exp</v>
      </c>
      <c r="G2135" s="5" t="str">
        <f t="shared" si="710"/>
        <v>6411</v>
      </c>
      <c r="H2135" s="5" t="str">
        <f t="shared" si="711"/>
        <v>EMPLOYEE TRAVEL</v>
      </c>
      <c r="I2135" s="5" t="str">
        <f t="shared" si="712"/>
        <v>748</v>
      </c>
      <c r="J2135" s="5" t="str">
        <f>VLOOKUP(I2135,Vlookups!A:D,2,FALSE)</f>
        <v>AREA OFFICE HOUSTON</v>
      </c>
      <c r="K2135" s="5" t="str">
        <f>VLOOKUP(I2135,Vlookups!A:D,3,FALSE)</f>
        <v>AREA OFFICE HOUSTON</v>
      </c>
      <c r="L2135" s="5" t="str">
        <f t="shared" si="713"/>
        <v>99</v>
      </c>
      <c r="M2135" s="5" t="str">
        <f t="shared" si="714"/>
        <v>750</v>
      </c>
      <c r="N2135" s="5" t="str">
        <f>VLOOKUP(M2135,Vlookups!G:I,2,FALSE)</f>
        <v>FINANCE</v>
      </c>
      <c r="O2135" s="5" t="str">
        <f>VLOOKUP(M2135,Vlookups!G:I,3,FALSE)</f>
        <v>CFO</v>
      </c>
      <c r="P2135" s="6">
        <f t="shared" si="715"/>
        <v>0</v>
      </c>
      <c r="Q2135" s="6">
        <f t="shared" si="716"/>
        <v>0</v>
      </c>
      <c r="R2135" s="6">
        <f t="shared" si="717"/>
        <v>802.67</v>
      </c>
      <c r="S2135" s="6">
        <f t="shared" si="718"/>
        <v>0</v>
      </c>
      <c r="T2135" s="6">
        <f t="shared" si="719"/>
        <v>0</v>
      </c>
      <c r="U2135" t="s">
        <v>2182</v>
      </c>
      <c r="V2135" t="s">
        <v>56</v>
      </c>
      <c r="W2135" s="2">
        <v>0</v>
      </c>
      <c r="X2135" s="2">
        <v>0</v>
      </c>
      <c r="Y2135" s="2">
        <v>802.67</v>
      </c>
      <c r="Z2135" s="3">
        <v>-802.67</v>
      </c>
      <c r="AA2135" s="2">
        <v>0</v>
      </c>
      <c r="AB2135" s="2">
        <v>0</v>
      </c>
    </row>
    <row r="2136" spans="1:28">
      <c r="A2136" s="5" t="str">
        <f t="shared" si="706"/>
        <v>420</v>
      </c>
      <c r="B2136" s="5" t="str">
        <f>VLOOKUP(A2136,Vlookups!O:P,2,FALSE)</f>
        <v>LOCAL</v>
      </c>
      <c r="C2136" s="5" t="str">
        <f t="shared" si="707"/>
        <v>E</v>
      </c>
      <c r="D2136" s="5" t="str">
        <f t="shared" si="708"/>
        <v>32</v>
      </c>
      <c r="E2136" s="5" t="str">
        <f t="shared" si="709"/>
        <v>64--</v>
      </c>
      <c r="F2136" s="5" t="str">
        <f>VLOOKUP(E2136,Vlookups!K:M,3,FALSE)</f>
        <v>Op Exp</v>
      </c>
      <c r="G2136" s="5" t="str">
        <f t="shared" si="710"/>
        <v>6411</v>
      </c>
      <c r="H2136" s="5" t="str">
        <f t="shared" si="711"/>
        <v>EMPLOYEE TRAVEL</v>
      </c>
      <c r="I2136" s="5" t="str">
        <f t="shared" si="712"/>
        <v>749</v>
      </c>
      <c r="J2136" s="5" t="str">
        <f>VLOOKUP(I2136,Vlookups!A:D,2,FALSE)</f>
        <v>CHARTER HQ/WAREHOUSE</v>
      </c>
      <c r="K2136" s="5" t="str">
        <f>VLOOKUP(I2136,Vlookups!A:D,3,FALSE)</f>
        <v>CHARTER HQ/WAREHOUSE</v>
      </c>
      <c r="L2136" s="5" t="str">
        <f t="shared" si="713"/>
        <v>99</v>
      </c>
      <c r="M2136" s="5" t="str">
        <f t="shared" si="714"/>
        <v>750</v>
      </c>
      <c r="N2136" s="5" t="str">
        <f>VLOOKUP(M2136,Vlookups!G:I,2,FALSE)</f>
        <v>FINANCE</v>
      </c>
      <c r="O2136" s="5" t="str">
        <f>VLOOKUP(M2136,Vlookups!G:I,3,FALSE)</f>
        <v>CFO</v>
      </c>
      <c r="P2136" s="6">
        <f t="shared" si="715"/>
        <v>0</v>
      </c>
      <c r="Q2136" s="6">
        <f t="shared" si="716"/>
        <v>0</v>
      </c>
      <c r="R2136" s="6">
        <f t="shared" si="717"/>
        <v>263.85000000000002</v>
      </c>
      <c r="S2136" s="6">
        <f t="shared" si="718"/>
        <v>0</v>
      </c>
      <c r="T2136" s="6">
        <f t="shared" si="719"/>
        <v>0</v>
      </c>
      <c r="U2136" t="s">
        <v>2183</v>
      </c>
      <c r="V2136" t="s">
        <v>56</v>
      </c>
      <c r="W2136" s="2">
        <v>0</v>
      </c>
      <c r="X2136" s="2">
        <v>0</v>
      </c>
      <c r="Y2136" s="2">
        <v>263.85000000000002</v>
      </c>
      <c r="Z2136" s="3">
        <v>-263.85000000000002</v>
      </c>
      <c r="AA2136" s="2">
        <v>0</v>
      </c>
      <c r="AB2136" s="2">
        <v>0</v>
      </c>
    </row>
    <row r="2137" spans="1:28">
      <c r="A2137" s="5" t="str">
        <f t="shared" si="706"/>
        <v>420</v>
      </c>
      <c r="B2137" s="5" t="str">
        <f>VLOOKUP(A2137,Vlookups!O:P,2,FALSE)</f>
        <v>LOCAL</v>
      </c>
      <c r="C2137" s="5" t="str">
        <f t="shared" si="707"/>
        <v>E</v>
      </c>
      <c r="D2137" s="5" t="str">
        <f t="shared" si="708"/>
        <v>33</v>
      </c>
      <c r="E2137" s="5" t="str">
        <f t="shared" si="709"/>
        <v>62--</v>
      </c>
      <c r="F2137" s="5" t="str">
        <f>VLOOKUP(E2137,Vlookups!K:M,3,FALSE)</f>
        <v>Op Exp</v>
      </c>
      <c r="G2137" s="5" t="str">
        <f t="shared" si="710"/>
        <v>6299</v>
      </c>
      <c r="H2137" s="5" t="str">
        <f t="shared" si="711"/>
        <v>MISC. CONTRACTED SERVICE</v>
      </c>
      <c r="I2137" s="5" t="str">
        <f t="shared" si="712"/>
        <v>001</v>
      </c>
      <c r="J2137" s="5" t="str">
        <f>VLOOKUP(I2137,Vlookups!A:D,2,FALSE)</f>
        <v>GARLAND ELEMENTARY SCHOOL</v>
      </c>
      <c r="K2137" s="5" t="str">
        <f>VLOOKUP(I2137,Vlookups!A:D,3,FALSE)</f>
        <v>GARLAND K8</v>
      </c>
      <c r="L2137" s="5" t="str">
        <f t="shared" si="713"/>
        <v>99</v>
      </c>
      <c r="M2137" s="5" t="str">
        <f t="shared" si="714"/>
        <v>871</v>
      </c>
      <c r="N2137" s="5" t="str">
        <f>VLOOKUP(M2137,Vlookups!G:I,2,FALSE)</f>
        <v>HEALTH SERVICES</v>
      </c>
      <c r="O2137" s="5" t="str">
        <f>VLOOKUP(M2137,Vlookups!G:I,3,FALSE)</f>
        <v>CEQO</v>
      </c>
      <c r="P2137" s="6">
        <f t="shared" si="715"/>
        <v>2000</v>
      </c>
      <c r="Q2137" s="6">
        <f t="shared" si="716"/>
        <v>74.75</v>
      </c>
      <c r="R2137" s="6">
        <f t="shared" si="717"/>
        <v>282.82</v>
      </c>
      <c r="S2137" s="6">
        <f t="shared" si="718"/>
        <v>2000</v>
      </c>
      <c r="T2137" s="6">
        <f t="shared" si="719"/>
        <v>0</v>
      </c>
      <c r="U2137" t="s">
        <v>2184</v>
      </c>
      <c r="V2137" t="s">
        <v>49</v>
      </c>
      <c r="W2137" s="2">
        <v>2000</v>
      </c>
      <c r="X2137" s="2">
        <v>74.75</v>
      </c>
      <c r="Y2137" s="2">
        <v>282.82</v>
      </c>
      <c r="Z2137" s="2">
        <v>1367.27</v>
      </c>
      <c r="AA2137" s="2">
        <v>2000</v>
      </c>
      <c r="AB2137" s="2">
        <v>0</v>
      </c>
    </row>
    <row r="2138" spans="1:28">
      <c r="A2138" s="5" t="str">
        <f t="shared" si="706"/>
        <v>420</v>
      </c>
      <c r="B2138" s="5" t="str">
        <f>VLOOKUP(A2138,Vlookups!O:P,2,FALSE)</f>
        <v>LOCAL</v>
      </c>
      <c r="C2138" s="5" t="str">
        <f t="shared" si="707"/>
        <v>E</v>
      </c>
      <c r="D2138" s="5" t="str">
        <f t="shared" si="708"/>
        <v>33</v>
      </c>
      <c r="E2138" s="5" t="str">
        <f t="shared" si="709"/>
        <v>62--</v>
      </c>
      <c r="F2138" s="5" t="str">
        <f>VLOOKUP(E2138,Vlookups!K:M,3,FALSE)</f>
        <v>Op Exp</v>
      </c>
      <c r="G2138" s="5" t="str">
        <f t="shared" si="710"/>
        <v>6299</v>
      </c>
      <c r="H2138" s="5" t="str">
        <f t="shared" si="711"/>
        <v>MISC. CONTRACTED SERVICE</v>
      </c>
      <c r="I2138" s="5" t="str">
        <f t="shared" si="712"/>
        <v>002</v>
      </c>
      <c r="J2138" s="5" t="str">
        <f>VLOOKUP(I2138,Vlookups!A:D,2,FALSE)</f>
        <v>GARLAND MIDDLE SCHOOL</v>
      </c>
      <c r="K2138" s="5" t="str">
        <f>VLOOKUP(I2138,Vlookups!A:D,3,FALSE)</f>
        <v>GARLAND K8</v>
      </c>
      <c r="L2138" s="5" t="str">
        <f t="shared" si="713"/>
        <v>99</v>
      </c>
      <c r="M2138" s="5" t="str">
        <f t="shared" si="714"/>
        <v>871</v>
      </c>
      <c r="N2138" s="5" t="str">
        <f>VLOOKUP(M2138,Vlookups!G:I,2,FALSE)</f>
        <v>HEALTH SERVICES</v>
      </c>
      <c r="O2138" s="5" t="str">
        <f>VLOOKUP(M2138,Vlookups!G:I,3,FALSE)</f>
        <v>CEQO</v>
      </c>
      <c r="P2138" s="6">
        <f t="shared" si="715"/>
        <v>950</v>
      </c>
      <c r="Q2138" s="6">
        <f t="shared" si="716"/>
        <v>74.75</v>
      </c>
      <c r="R2138" s="6">
        <f t="shared" si="717"/>
        <v>240.29</v>
      </c>
      <c r="S2138" s="6">
        <f t="shared" si="718"/>
        <v>950</v>
      </c>
      <c r="T2138" s="6">
        <f t="shared" si="719"/>
        <v>0</v>
      </c>
      <c r="U2138" t="s">
        <v>2185</v>
      </c>
      <c r="V2138" t="s">
        <v>49</v>
      </c>
      <c r="W2138" s="2">
        <v>950</v>
      </c>
      <c r="X2138" s="2">
        <v>74.75</v>
      </c>
      <c r="Y2138" s="2">
        <v>240.29</v>
      </c>
      <c r="Z2138" s="2">
        <v>359.8</v>
      </c>
      <c r="AA2138" s="2">
        <v>950</v>
      </c>
      <c r="AB2138" s="2">
        <v>0</v>
      </c>
    </row>
    <row r="2139" spans="1:28">
      <c r="A2139" s="5" t="str">
        <f t="shared" si="706"/>
        <v>420</v>
      </c>
      <c r="B2139" s="5" t="str">
        <f>VLOOKUP(A2139,Vlookups!O:P,2,FALSE)</f>
        <v>LOCAL</v>
      </c>
      <c r="C2139" s="5" t="str">
        <f t="shared" si="707"/>
        <v>E</v>
      </c>
      <c r="D2139" s="5" t="str">
        <f t="shared" si="708"/>
        <v>33</v>
      </c>
      <c r="E2139" s="5" t="str">
        <f t="shared" si="709"/>
        <v>62--</v>
      </c>
      <c r="F2139" s="5" t="str">
        <f>VLOOKUP(E2139,Vlookups!K:M,3,FALSE)</f>
        <v>Op Exp</v>
      </c>
      <c r="G2139" s="5" t="str">
        <f t="shared" si="710"/>
        <v>6299</v>
      </c>
      <c r="H2139" s="5" t="str">
        <f t="shared" si="711"/>
        <v>MISC. CONTRACTED SERVICE</v>
      </c>
      <c r="I2139" s="5" t="str">
        <f t="shared" si="712"/>
        <v>003</v>
      </c>
      <c r="J2139" s="5" t="str">
        <f>VLOOKUP(I2139,Vlookups!A:D,2,FALSE)</f>
        <v>GARLAND HIGH SCHOOL</v>
      </c>
      <c r="K2139" s="5" t="str">
        <f>VLOOKUP(I2139,Vlookups!A:D,3,FALSE)</f>
        <v>GARLAND HS</v>
      </c>
      <c r="L2139" s="5" t="str">
        <f t="shared" si="713"/>
        <v>99</v>
      </c>
      <c r="M2139" s="5" t="str">
        <f t="shared" si="714"/>
        <v>871</v>
      </c>
      <c r="N2139" s="5" t="str">
        <f>VLOOKUP(M2139,Vlookups!G:I,2,FALSE)</f>
        <v>HEALTH SERVICES</v>
      </c>
      <c r="O2139" s="5" t="str">
        <f>VLOOKUP(M2139,Vlookups!G:I,3,FALSE)</f>
        <v>CEQO</v>
      </c>
      <c r="P2139" s="6">
        <f t="shared" si="715"/>
        <v>500</v>
      </c>
      <c r="Q2139" s="6">
        <f t="shared" si="716"/>
        <v>0</v>
      </c>
      <c r="R2139" s="6">
        <f t="shared" si="717"/>
        <v>113.75</v>
      </c>
      <c r="S2139" s="6">
        <f t="shared" si="718"/>
        <v>500</v>
      </c>
      <c r="T2139" s="6">
        <f t="shared" si="719"/>
        <v>0</v>
      </c>
      <c r="U2139" t="s">
        <v>2186</v>
      </c>
      <c r="V2139" t="s">
        <v>49</v>
      </c>
      <c r="W2139" s="2">
        <v>500</v>
      </c>
      <c r="X2139" s="2">
        <v>0</v>
      </c>
      <c r="Y2139" s="2">
        <v>113.75</v>
      </c>
      <c r="Z2139" s="2">
        <v>386.25</v>
      </c>
      <c r="AA2139" s="2">
        <v>500</v>
      </c>
      <c r="AB2139" s="2">
        <v>0</v>
      </c>
    </row>
    <row r="2140" spans="1:28">
      <c r="A2140" s="5" t="str">
        <f t="shared" si="706"/>
        <v>420</v>
      </c>
      <c r="B2140" s="5" t="str">
        <f>VLOOKUP(A2140,Vlookups!O:P,2,FALSE)</f>
        <v>LOCAL</v>
      </c>
      <c r="C2140" s="5" t="str">
        <f t="shared" si="707"/>
        <v>E</v>
      </c>
      <c r="D2140" s="5" t="str">
        <f t="shared" si="708"/>
        <v>33</v>
      </c>
      <c r="E2140" s="5" t="str">
        <f t="shared" si="709"/>
        <v>62--</v>
      </c>
      <c r="F2140" s="5" t="str">
        <f>VLOOKUP(E2140,Vlookups!K:M,3,FALSE)</f>
        <v>Op Exp</v>
      </c>
      <c r="G2140" s="5" t="str">
        <f t="shared" si="710"/>
        <v>6299</v>
      </c>
      <c r="H2140" s="5" t="str">
        <f t="shared" si="711"/>
        <v>MISC. CONTRACTED SERVICE</v>
      </c>
      <c r="I2140" s="5" t="str">
        <f t="shared" si="712"/>
        <v>004</v>
      </c>
      <c r="J2140" s="5" t="str">
        <f>VLOOKUP(I2140,Vlookups!A:D,2,FALSE)</f>
        <v>ARLINGTON ELEMENTARY SCHOOL</v>
      </c>
      <c r="K2140" s="5" t="str">
        <f>VLOOKUP(I2140,Vlookups!A:D,3,FALSE)</f>
        <v>ARLINGTON K8</v>
      </c>
      <c r="L2140" s="5" t="str">
        <f t="shared" si="713"/>
        <v>99</v>
      </c>
      <c r="M2140" s="5" t="str">
        <f t="shared" si="714"/>
        <v>871</v>
      </c>
      <c r="N2140" s="5" t="str">
        <f>VLOOKUP(M2140,Vlookups!G:I,2,FALSE)</f>
        <v>HEALTH SERVICES</v>
      </c>
      <c r="O2140" s="5" t="str">
        <f>VLOOKUP(M2140,Vlookups!G:I,3,FALSE)</f>
        <v>CEQO</v>
      </c>
      <c r="P2140" s="6">
        <f t="shared" si="715"/>
        <v>2000</v>
      </c>
      <c r="Q2140" s="6">
        <f t="shared" si="716"/>
        <v>0</v>
      </c>
      <c r="R2140" s="6">
        <f t="shared" si="717"/>
        <v>180.5</v>
      </c>
      <c r="S2140" s="6">
        <f t="shared" si="718"/>
        <v>2000</v>
      </c>
      <c r="T2140" s="6">
        <f t="shared" si="719"/>
        <v>0</v>
      </c>
      <c r="U2140" t="s">
        <v>2187</v>
      </c>
      <c r="V2140" t="s">
        <v>49</v>
      </c>
      <c r="W2140" s="2">
        <v>2000</v>
      </c>
      <c r="X2140" s="2">
        <v>0</v>
      </c>
      <c r="Y2140" s="2">
        <v>180.5</v>
      </c>
      <c r="Z2140" s="2">
        <v>1819.5</v>
      </c>
      <c r="AA2140" s="2">
        <v>2000</v>
      </c>
      <c r="AB2140" s="2">
        <v>0</v>
      </c>
    </row>
    <row r="2141" spans="1:28">
      <c r="A2141" s="5" t="str">
        <f t="shared" si="706"/>
        <v>420</v>
      </c>
      <c r="B2141" s="5" t="str">
        <f>VLOOKUP(A2141,Vlookups!O:P,2,FALSE)</f>
        <v>LOCAL</v>
      </c>
      <c r="C2141" s="5" t="str">
        <f t="shared" si="707"/>
        <v>E</v>
      </c>
      <c r="D2141" s="5" t="str">
        <f t="shared" si="708"/>
        <v>33</v>
      </c>
      <c r="E2141" s="5" t="str">
        <f t="shared" si="709"/>
        <v>62--</v>
      </c>
      <c r="F2141" s="5" t="str">
        <f>VLOOKUP(E2141,Vlookups!K:M,3,FALSE)</f>
        <v>Op Exp</v>
      </c>
      <c r="G2141" s="5" t="str">
        <f t="shared" si="710"/>
        <v>6299</v>
      </c>
      <c r="H2141" s="5" t="str">
        <f t="shared" si="711"/>
        <v>MISC. CONTRACTED SERVICE</v>
      </c>
      <c r="I2141" s="5" t="str">
        <f t="shared" si="712"/>
        <v>005</v>
      </c>
      <c r="J2141" s="5" t="str">
        <f>VLOOKUP(I2141,Vlookups!A:D,2,FALSE)</f>
        <v>ARLINGTON MIDDLE SCHOOL</v>
      </c>
      <c r="K2141" s="5" t="str">
        <f>VLOOKUP(I2141,Vlookups!A:D,3,FALSE)</f>
        <v>ARLINGTON K8</v>
      </c>
      <c r="L2141" s="5" t="str">
        <f t="shared" si="713"/>
        <v>99</v>
      </c>
      <c r="M2141" s="5" t="str">
        <f t="shared" si="714"/>
        <v>871</v>
      </c>
      <c r="N2141" s="5" t="str">
        <f>VLOOKUP(M2141,Vlookups!G:I,2,FALSE)</f>
        <v>HEALTH SERVICES</v>
      </c>
      <c r="O2141" s="5" t="str">
        <f>VLOOKUP(M2141,Vlookups!G:I,3,FALSE)</f>
        <v>CEQO</v>
      </c>
      <c r="P2141" s="6">
        <f t="shared" si="715"/>
        <v>650</v>
      </c>
      <c r="Q2141" s="6">
        <f t="shared" si="716"/>
        <v>0</v>
      </c>
      <c r="R2141" s="6">
        <f t="shared" si="717"/>
        <v>88.91</v>
      </c>
      <c r="S2141" s="6">
        <f t="shared" si="718"/>
        <v>650</v>
      </c>
      <c r="T2141" s="6">
        <f t="shared" si="719"/>
        <v>0</v>
      </c>
      <c r="U2141" t="s">
        <v>2188</v>
      </c>
      <c r="V2141" t="s">
        <v>49</v>
      </c>
      <c r="W2141" s="2">
        <v>650</v>
      </c>
      <c r="X2141" s="2">
        <v>0</v>
      </c>
      <c r="Y2141" s="2">
        <v>88.91</v>
      </c>
      <c r="Z2141" s="2">
        <v>561.09</v>
      </c>
      <c r="AA2141" s="2">
        <v>650</v>
      </c>
      <c r="AB2141" s="2">
        <v>0</v>
      </c>
    </row>
    <row r="2142" spans="1:28">
      <c r="A2142" s="5" t="str">
        <f t="shared" si="706"/>
        <v>420</v>
      </c>
      <c r="B2142" s="5" t="str">
        <f>VLOOKUP(A2142,Vlookups!O:P,2,FALSE)</f>
        <v>LOCAL</v>
      </c>
      <c r="C2142" s="5" t="str">
        <f t="shared" si="707"/>
        <v>E</v>
      </c>
      <c r="D2142" s="5" t="str">
        <f t="shared" si="708"/>
        <v>33</v>
      </c>
      <c r="E2142" s="5" t="str">
        <f t="shared" si="709"/>
        <v>62--</v>
      </c>
      <c r="F2142" s="5" t="str">
        <f>VLOOKUP(E2142,Vlookups!K:M,3,FALSE)</f>
        <v>Op Exp</v>
      </c>
      <c r="G2142" s="5" t="str">
        <f t="shared" si="710"/>
        <v>6299</v>
      </c>
      <c r="H2142" s="5" t="str">
        <f t="shared" si="711"/>
        <v>MISC. CONTRACTED SERVICE</v>
      </c>
      <c r="I2142" s="5" t="str">
        <f t="shared" si="712"/>
        <v>006</v>
      </c>
      <c r="J2142" s="5" t="str">
        <f>VLOOKUP(I2142,Vlookups!A:D,2,FALSE)</f>
        <v>ARLINGTON HIGH SCHOOL</v>
      </c>
      <c r="K2142" s="5" t="str">
        <f>VLOOKUP(I2142,Vlookups!A:D,3,FALSE)</f>
        <v>ARLINGTON HS</v>
      </c>
      <c r="L2142" s="5" t="str">
        <f t="shared" si="713"/>
        <v>99</v>
      </c>
      <c r="M2142" s="5" t="str">
        <f t="shared" si="714"/>
        <v>871</v>
      </c>
      <c r="N2142" s="5" t="str">
        <f>VLOOKUP(M2142,Vlookups!G:I,2,FALSE)</f>
        <v>HEALTH SERVICES</v>
      </c>
      <c r="O2142" s="5" t="str">
        <f>VLOOKUP(M2142,Vlookups!G:I,3,FALSE)</f>
        <v>CEQO</v>
      </c>
      <c r="P2142" s="6">
        <f t="shared" si="715"/>
        <v>350</v>
      </c>
      <c r="Q2142" s="6">
        <f t="shared" si="716"/>
        <v>38.299999999999997</v>
      </c>
      <c r="R2142" s="6">
        <f t="shared" si="717"/>
        <v>445.25</v>
      </c>
      <c r="S2142" s="6">
        <f t="shared" si="718"/>
        <v>350</v>
      </c>
      <c r="T2142" s="6">
        <f t="shared" si="719"/>
        <v>0</v>
      </c>
      <c r="U2142" t="s">
        <v>2189</v>
      </c>
      <c r="V2142" t="s">
        <v>49</v>
      </c>
      <c r="W2142" s="2">
        <v>350</v>
      </c>
      <c r="X2142" s="2">
        <v>38.299999999999997</v>
      </c>
      <c r="Y2142" s="2">
        <v>445.25</v>
      </c>
      <c r="Z2142" s="3">
        <v>-133.55000000000001</v>
      </c>
      <c r="AA2142" s="2">
        <v>350</v>
      </c>
      <c r="AB2142" s="2">
        <v>0</v>
      </c>
    </row>
    <row r="2143" spans="1:28">
      <c r="A2143" s="5" t="str">
        <f t="shared" si="706"/>
        <v>420</v>
      </c>
      <c r="B2143" s="5" t="str">
        <f>VLOOKUP(A2143,Vlookups!O:P,2,FALSE)</f>
        <v>LOCAL</v>
      </c>
      <c r="C2143" s="5" t="str">
        <f t="shared" si="707"/>
        <v>E</v>
      </c>
      <c r="D2143" s="5" t="str">
        <f t="shared" si="708"/>
        <v>33</v>
      </c>
      <c r="E2143" s="5" t="str">
        <f t="shared" si="709"/>
        <v>62--</v>
      </c>
      <c r="F2143" s="5" t="str">
        <f>VLOOKUP(E2143,Vlookups!K:M,3,FALSE)</f>
        <v>Op Exp</v>
      </c>
      <c r="G2143" s="5" t="str">
        <f t="shared" si="710"/>
        <v>6299</v>
      </c>
      <c r="H2143" s="5" t="str">
        <f t="shared" si="711"/>
        <v>MISC. CONTRACTED SERVICE</v>
      </c>
      <c r="I2143" s="5" t="str">
        <f t="shared" si="712"/>
        <v>007</v>
      </c>
      <c r="J2143" s="5" t="str">
        <f>VLOOKUP(I2143,Vlookups!A:D,2,FALSE)</f>
        <v>KELLER ELEMENTARY SCHOOL</v>
      </c>
      <c r="K2143" s="5" t="str">
        <f>VLOOKUP(I2143,Vlookups!A:D,3,FALSE)</f>
        <v>KELLER K8</v>
      </c>
      <c r="L2143" s="5" t="str">
        <f t="shared" si="713"/>
        <v>99</v>
      </c>
      <c r="M2143" s="5" t="str">
        <f t="shared" si="714"/>
        <v>871</v>
      </c>
      <c r="N2143" s="5" t="str">
        <f>VLOOKUP(M2143,Vlookups!G:I,2,FALSE)</f>
        <v>HEALTH SERVICES</v>
      </c>
      <c r="O2143" s="5" t="str">
        <f>VLOOKUP(M2143,Vlookups!G:I,3,FALSE)</f>
        <v>CEQO</v>
      </c>
      <c r="P2143" s="6">
        <f t="shared" si="715"/>
        <v>4084</v>
      </c>
      <c r="Q2143" s="6">
        <f t="shared" si="716"/>
        <v>0</v>
      </c>
      <c r="R2143" s="6">
        <f t="shared" si="717"/>
        <v>0</v>
      </c>
      <c r="S2143" s="6">
        <f t="shared" si="718"/>
        <v>4084</v>
      </c>
      <c r="T2143" s="6">
        <f t="shared" si="719"/>
        <v>0</v>
      </c>
      <c r="U2143" t="s">
        <v>2190</v>
      </c>
      <c r="V2143" t="s">
        <v>49</v>
      </c>
      <c r="W2143" s="2">
        <v>4084</v>
      </c>
      <c r="X2143" s="2">
        <v>0</v>
      </c>
      <c r="Y2143" s="2">
        <v>0</v>
      </c>
      <c r="Z2143" s="2">
        <v>4084</v>
      </c>
      <c r="AA2143" s="2">
        <v>4084</v>
      </c>
      <c r="AB2143" s="2">
        <v>0</v>
      </c>
    </row>
    <row r="2144" spans="1:28">
      <c r="A2144" s="5" t="str">
        <f t="shared" si="706"/>
        <v>420</v>
      </c>
      <c r="B2144" s="5" t="str">
        <f>VLOOKUP(A2144,Vlookups!O:P,2,FALSE)</f>
        <v>LOCAL</v>
      </c>
      <c r="C2144" s="5" t="str">
        <f t="shared" si="707"/>
        <v>E</v>
      </c>
      <c r="D2144" s="5" t="str">
        <f t="shared" si="708"/>
        <v>33</v>
      </c>
      <c r="E2144" s="5" t="str">
        <f t="shared" si="709"/>
        <v>62--</v>
      </c>
      <c r="F2144" s="5" t="str">
        <f>VLOOKUP(E2144,Vlookups!K:M,3,FALSE)</f>
        <v>Op Exp</v>
      </c>
      <c r="G2144" s="5" t="str">
        <f t="shared" si="710"/>
        <v>6299</v>
      </c>
      <c r="H2144" s="5" t="str">
        <f t="shared" si="711"/>
        <v>MISC. CONTRACTED SERVICE</v>
      </c>
      <c r="I2144" s="5" t="str">
        <f t="shared" si="712"/>
        <v>008</v>
      </c>
      <c r="J2144" s="5" t="str">
        <f>VLOOKUP(I2144,Vlookups!A:D,2,FALSE)</f>
        <v>KELLER MIDDLE SCHOOL</v>
      </c>
      <c r="K2144" s="5" t="str">
        <f>VLOOKUP(I2144,Vlookups!A:D,3,FALSE)</f>
        <v>KELLER K8</v>
      </c>
      <c r="L2144" s="5" t="str">
        <f t="shared" si="713"/>
        <v>99</v>
      </c>
      <c r="M2144" s="5" t="str">
        <f t="shared" si="714"/>
        <v>871</v>
      </c>
      <c r="N2144" s="5" t="str">
        <f>VLOOKUP(M2144,Vlookups!G:I,2,FALSE)</f>
        <v>HEALTH SERVICES</v>
      </c>
      <c r="O2144" s="5" t="str">
        <f>VLOOKUP(M2144,Vlookups!G:I,3,FALSE)</f>
        <v>CEQO</v>
      </c>
      <c r="P2144" s="6">
        <f t="shared" si="715"/>
        <v>2104</v>
      </c>
      <c r="Q2144" s="6">
        <f t="shared" si="716"/>
        <v>0</v>
      </c>
      <c r="R2144" s="6">
        <f t="shared" si="717"/>
        <v>0</v>
      </c>
      <c r="S2144" s="6">
        <f t="shared" si="718"/>
        <v>2104</v>
      </c>
      <c r="T2144" s="6">
        <f t="shared" si="719"/>
        <v>0</v>
      </c>
      <c r="U2144" t="s">
        <v>2191</v>
      </c>
      <c r="V2144" t="s">
        <v>49</v>
      </c>
      <c r="W2144" s="2">
        <v>2104</v>
      </c>
      <c r="X2144" s="2">
        <v>0</v>
      </c>
      <c r="Y2144" s="2">
        <v>0</v>
      </c>
      <c r="Z2144" s="2">
        <v>2104</v>
      </c>
      <c r="AA2144" s="2">
        <v>2104</v>
      </c>
      <c r="AB2144" s="2">
        <v>0</v>
      </c>
    </row>
    <row r="2145" spans="1:28">
      <c r="A2145" s="5" t="str">
        <f t="shared" si="706"/>
        <v>420</v>
      </c>
      <c r="B2145" s="5" t="str">
        <f>VLOOKUP(A2145,Vlookups!O:P,2,FALSE)</f>
        <v>LOCAL</v>
      </c>
      <c r="C2145" s="5" t="str">
        <f t="shared" si="707"/>
        <v>E</v>
      </c>
      <c r="D2145" s="5" t="str">
        <f t="shared" si="708"/>
        <v>33</v>
      </c>
      <c r="E2145" s="5" t="str">
        <f t="shared" si="709"/>
        <v>62--</v>
      </c>
      <c r="F2145" s="5" t="str">
        <f>VLOOKUP(E2145,Vlookups!K:M,3,FALSE)</f>
        <v>Op Exp</v>
      </c>
      <c r="G2145" s="5" t="str">
        <f t="shared" si="710"/>
        <v>6299</v>
      </c>
      <c r="H2145" s="5" t="str">
        <f t="shared" si="711"/>
        <v>MISC. CONTRACTED SERVICE</v>
      </c>
      <c r="I2145" s="5" t="str">
        <f t="shared" si="712"/>
        <v>009</v>
      </c>
      <c r="J2145" s="5" t="str">
        <f>VLOOKUP(I2145,Vlookups!A:D,2,FALSE)</f>
        <v>KELLER HIGH SCHOOL</v>
      </c>
      <c r="K2145" s="5" t="str">
        <f>VLOOKUP(I2145,Vlookups!A:D,3,FALSE)</f>
        <v>KELLER HS</v>
      </c>
      <c r="L2145" s="5" t="str">
        <f t="shared" si="713"/>
        <v>99</v>
      </c>
      <c r="M2145" s="5" t="str">
        <f t="shared" si="714"/>
        <v>871</v>
      </c>
      <c r="N2145" s="5" t="str">
        <f>VLOOKUP(M2145,Vlookups!G:I,2,FALSE)</f>
        <v>HEALTH SERVICES</v>
      </c>
      <c r="O2145" s="5" t="str">
        <f>VLOOKUP(M2145,Vlookups!G:I,3,FALSE)</f>
        <v>CEQO</v>
      </c>
      <c r="P2145" s="6">
        <f t="shared" si="715"/>
        <v>750</v>
      </c>
      <c r="Q2145" s="6">
        <f t="shared" si="716"/>
        <v>0</v>
      </c>
      <c r="R2145" s="6">
        <f t="shared" si="717"/>
        <v>114.58</v>
      </c>
      <c r="S2145" s="6">
        <f t="shared" si="718"/>
        <v>750</v>
      </c>
      <c r="T2145" s="6">
        <f t="shared" si="719"/>
        <v>0</v>
      </c>
      <c r="U2145" t="s">
        <v>2192</v>
      </c>
      <c r="V2145" t="s">
        <v>49</v>
      </c>
      <c r="W2145" s="2">
        <v>750</v>
      </c>
      <c r="X2145" s="2">
        <v>0</v>
      </c>
      <c r="Y2145" s="2">
        <v>114.58</v>
      </c>
      <c r="Z2145" s="2">
        <v>635.41999999999996</v>
      </c>
      <c r="AA2145" s="2">
        <v>750</v>
      </c>
      <c r="AB2145" s="2">
        <v>0</v>
      </c>
    </row>
    <row r="2146" spans="1:28">
      <c r="A2146" s="5" t="str">
        <f t="shared" si="706"/>
        <v>420</v>
      </c>
      <c r="B2146" s="5" t="str">
        <f>VLOOKUP(A2146,Vlookups!O:P,2,FALSE)</f>
        <v>LOCAL</v>
      </c>
      <c r="C2146" s="5" t="str">
        <f t="shared" si="707"/>
        <v>E</v>
      </c>
      <c r="D2146" s="5" t="str">
        <f t="shared" si="708"/>
        <v>33</v>
      </c>
      <c r="E2146" s="5" t="str">
        <f t="shared" si="709"/>
        <v>62--</v>
      </c>
      <c r="F2146" s="5" t="str">
        <f>VLOOKUP(E2146,Vlookups!K:M,3,FALSE)</f>
        <v>Op Exp</v>
      </c>
      <c r="G2146" s="5" t="str">
        <f t="shared" si="710"/>
        <v>6299</v>
      </c>
      <c r="H2146" s="5" t="str">
        <f t="shared" si="711"/>
        <v>MISC. CONTRACTED SERVICE</v>
      </c>
      <c r="I2146" s="5" t="str">
        <f t="shared" si="712"/>
        <v>010</v>
      </c>
      <c r="J2146" s="5" t="str">
        <f>VLOOKUP(I2146,Vlookups!A:D,2,FALSE)</f>
        <v>GRAND PRAIRIE ELEMENTARY SCHOO</v>
      </c>
      <c r="K2146" s="5" t="str">
        <f>VLOOKUP(I2146,Vlookups!A:D,3,FALSE)</f>
        <v>GRAND PR K8</v>
      </c>
      <c r="L2146" s="5" t="str">
        <f t="shared" si="713"/>
        <v>99</v>
      </c>
      <c r="M2146" s="5" t="str">
        <f t="shared" si="714"/>
        <v>871</v>
      </c>
      <c r="N2146" s="5" t="str">
        <f>VLOOKUP(M2146,Vlookups!G:I,2,FALSE)</f>
        <v>HEALTH SERVICES</v>
      </c>
      <c r="O2146" s="5" t="str">
        <f>VLOOKUP(M2146,Vlookups!G:I,3,FALSE)</f>
        <v>CEQO</v>
      </c>
      <c r="P2146" s="6">
        <f t="shared" si="715"/>
        <v>1000</v>
      </c>
      <c r="Q2146" s="6">
        <f t="shared" si="716"/>
        <v>0</v>
      </c>
      <c r="R2146" s="6">
        <f t="shared" si="717"/>
        <v>0</v>
      </c>
      <c r="S2146" s="6">
        <f t="shared" si="718"/>
        <v>1050</v>
      </c>
      <c r="T2146" s="6">
        <f t="shared" si="719"/>
        <v>50</v>
      </c>
      <c r="U2146" t="s">
        <v>2193</v>
      </c>
      <c r="V2146" t="s">
        <v>49</v>
      </c>
      <c r="W2146" s="2">
        <v>1000</v>
      </c>
      <c r="X2146" s="2">
        <v>0</v>
      </c>
      <c r="Y2146" s="2">
        <v>0</v>
      </c>
      <c r="Z2146" s="2">
        <v>1000</v>
      </c>
      <c r="AA2146" s="2">
        <v>1050</v>
      </c>
      <c r="AB2146" s="2">
        <v>50</v>
      </c>
    </row>
    <row r="2147" spans="1:28">
      <c r="A2147" s="5" t="str">
        <f t="shared" ref="A2147:A2178" si="720">LEFT(U2147,3)</f>
        <v>420</v>
      </c>
      <c r="B2147" s="5" t="str">
        <f>VLOOKUP(A2147,Vlookups!O:P,2,FALSE)</f>
        <v>LOCAL</v>
      </c>
      <c r="C2147" s="5" t="str">
        <f t="shared" ref="C2147:C2178" si="721">RIGHT(LEFT(U2147,5),1)</f>
        <v>E</v>
      </c>
      <c r="D2147" s="5" t="str">
        <f t="shared" ref="D2147:D2178" si="722">RIGHT(LEFT(U2147,8),2)</f>
        <v>33</v>
      </c>
      <c r="E2147" s="5" t="str">
        <f t="shared" ref="E2147:E2178" si="723">CONCATENATE(LEFT(G2147,2),"--")</f>
        <v>62--</v>
      </c>
      <c r="F2147" s="5" t="str">
        <f>VLOOKUP(E2147,Vlookups!K:M,3,FALSE)</f>
        <v>Op Exp</v>
      </c>
      <c r="G2147" s="5" t="str">
        <f t="shared" si="710"/>
        <v>6299</v>
      </c>
      <c r="H2147" s="5" t="str">
        <f t="shared" si="711"/>
        <v>MISC. CONTRACTED SERVICE</v>
      </c>
      <c r="I2147" s="5" t="str">
        <f t="shared" si="712"/>
        <v>011</v>
      </c>
      <c r="J2147" s="5" t="str">
        <f>VLOOKUP(I2147,Vlookups!A:D,2,FALSE)</f>
        <v>GRAND PRAIRIE MIDDLE SCHOOL</v>
      </c>
      <c r="K2147" s="5" t="str">
        <f>VLOOKUP(I2147,Vlookups!A:D,3,FALSE)</f>
        <v>GRAND PR K8</v>
      </c>
      <c r="L2147" s="5" t="str">
        <f t="shared" si="713"/>
        <v>99</v>
      </c>
      <c r="M2147" s="5" t="str">
        <f t="shared" si="714"/>
        <v>871</v>
      </c>
      <c r="N2147" s="5" t="str">
        <f>VLOOKUP(M2147,Vlookups!G:I,2,FALSE)</f>
        <v>HEALTH SERVICES</v>
      </c>
      <c r="O2147" s="5" t="str">
        <f>VLOOKUP(M2147,Vlookups!G:I,3,FALSE)</f>
        <v>CEQO</v>
      </c>
      <c r="P2147" s="6">
        <f t="shared" si="715"/>
        <v>1000</v>
      </c>
      <c r="Q2147" s="6">
        <f t="shared" si="716"/>
        <v>0</v>
      </c>
      <c r="R2147" s="6">
        <f t="shared" si="717"/>
        <v>0</v>
      </c>
      <c r="S2147" s="6">
        <f t="shared" si="718"/>
        <v>1050</v>
      </c>
      <c r="T2147" s="6">
        <f t="shared" si="719"/>
        <v>50</v>
      </c>
      <c r="U2147" t="s">
        <v>2194</v>
      </c>
      <c r="V2147" t="s">
        <v>49</v>
      </c>
      <c r="W2147" s="2">
        <v>1000</v>
      </c>
      <c r="X2147" s="2">
        <v>0</v>
      </c>
      <c r="Y2147" s="2">
        <v>0</v>
      </c>
      <c r="Z2147" s="2">
        <v>1000</v>
      </c>
      <c r="AA2147" s="2">
        <v>1050</v>
      </c>
      <c r="AB2147" s="2">
        <v>50</v>
      </c>
    </row>
    <row r="2148" spans="1:28">
      <c r="A2148" s="5" t="str">
        <f t="shared" si="720"/>
        <v>420</v>
      </c>
      <c r="B2148" s="5" t="str">
        <f>VLOOKUP(A2148,Vlookups!O:P,2,FALSE)</f>
        <v>LOCAL</v>
      </c>
      <c r="C2148" s="5" t="str">
        <f t="shared" si="721"/>
        <v>E</v>
      </c>
      <c r="D2148" s="5" t="str">
        <f t="shared" si="722"/>
        <v>33</v>
      </c>
      <c r="E2148" s="5" t="str">
        <f t="shared" si="723"/>
        <v>62--</v>
      </c>
      <c r="F2148" s="5" t="str">
        <f>VLOOKUP(E2148,Vlookups!K:M,3,FALSE)</f>
        <v>Op Exp</v>
      </c>
      <c r="G2148" s="5" t="str">
        <f t="shared" si="710"/>
        <v>6299</v>
      </c>
      <c r="H2148" s="5" t="str">
        <f t="shared" si="711"/>
        <v>MISC. CONTRACTED SERVICE</v>
      </c>
      <c r="I2148" s="5" t="str">
        <f t="shared" si="712"/>
        <v>012</v>
      </c>
      <c r="J2148" s="5" t="str">
        <f>VLOOKUP(I2148,Vlookups!A:D,2,FALSE)</f>
        <v>NORTH RICHLAND HILLS ELEMENTAR</v>
      </c>
      <c r="K2148" s="5" t="str">
        <f>VLOOKUP(I2148,Vlookups!A:D,3,FALSE)</f>
        <v>NORTH RICHLAND HILLS K8</v>
      </c>
      <c r="L2148" s="5" t="str">
        <f t="shared" si="713"/>
        <v>99</v>
      </c>
      <c r="M2148" s="5" t="str">
        <f t="shared" si="714"/>
        <v>871</v>
      </c>
      <c r="N2148" s="5" t="str">
        <f>VLOOKUP(M2148,Vlookups!G:I,2,FALSE)</f>
        <v>HEALTH SERVICES</v>
      </c>
      <c r="O2148" s="5" t="str">
        <f>VLOOKUP(M2148,Vlookups!G:I,3,FALSE)</f>
        <v>CEQO</v>
      </c>
      <c r="P2148" s="6">
        <f t="shared" si="715"/>
        <v>2000</v>
      </c>
      <c r="Q2148" s="6">
        <f t="shared" si="716"/>
        <v>0</v>
      </c>
      <c r="R2148" s="6">
        <f t="shared" si="717"/>
        <v>357.62</v>
      </c>
      <c r="S2148" s="6">
        <f t="shared" si="718"/>
        <v>2000</v>
      </c>
      <c r="T2148" s="6">
        <f t="shared" si="719"/>
        <v>0</v>
      </c>
      <c r="U2148" t="s">
        <v>2195</v>
      </c>
      <c r="V2148" t="s">
        <v>49</v>
      </c>
      <c r="W2148" s="2">
        <v>2000</v>
      </c>
      <c r="X2148" s="2">
        <v>0</v>
      </c>
      <c r="Y2148" s="2">
        <v>357.62</v>
      </c>
      <c r="Z2148" s="2">
        <v>1642.38</v>
      </c>
      <c r="AA2148" s="2">
        <v>2000</v>
      </c>
      <c r="AB2148" s="2">
        <v>0</v>
      </c>
    </row>
    <row r="2149" spans="1:28">
      <c r="A2149" s="5" t="str">
        <f t="shared" si="720"/>
        <v>420</v>
      </c>
      <c r="B2149" s="5" t="str">
        <f>VLOOKUP(A2149,Vlookups!O:P,2,FALSE)</f>
        <v>LOCAL</v>
      </c>
      <c r="C2149" s="5" t="str">
        <f t="shared" si="721"/>
        <v>E</v>
      </c>
      <c r="D2149" s="5" t="str">
        <f t="shared" si="722"/>
        <v>33</v>
      </c>
      <c r="E2149" s="5" t="str">
        <f t="shared" si="723"/>
        <v>62--</v>
      </c>
      <c r="F2149" s="5" t="str">
        <f>VLOOKUP(E2149,Vlookups!K:M,3,FALSE)</f>
        <v>Op Exp</v>
      </c>
      <c r="G2149" s="5" t="str">
        <f t="shared" si="710"/>
        <v>6299</v>
      </c>
      <c r="H2149" s="5" t="str">
        <f t="shared" si="711"/>
        <v>MISC. CONTRACTED SERVICE</v>
      </c>
      <c r="I2149" s="5" t="str">
        <f t="shared" si="712"/>
        <v>013</v>
      </c>
      <c r="J2149" s="5" t="str">
        <f>VLOOKUP(I2149,Vlookups!A:D,2,FALSE)</f>
        <v>NORTH RICHLAND HILLS MIDDLE SC</v>
      </c>
      <c r="K2149" s="5" t="str">
        <f>VLOOKUP(I2149,Vlookups!A:D,3,FALSE)</f>
        <v>NORTH RICHLAND HILLS K8</v>
      </c>
      <c r="L2149" s="5" t="str">
        <f t="shared" si="713"/>
        <v>99</v>
      </c>
      <c r="M2149" s="5" t="str">
        <f t="shared" si="714"/>
        <v>871</v>
      </c>
      <c r="N2149" s="5" t="str">
        <f>VLOOKUP(M2149,Vlookups!G:I,2,FALSE)</f>
        <v>HEALTH SERVICES</v>
      </c>
      <c r="O2149" s="5" t="str">
        <f>VLOOKUP(M2149,Vlookups!G:I,3,FALSE)</f>
        <v>CEQO</v>
      </c>
      <c r="P2149" s="6">
        <f t="shared" si="715"/>
        <v>650</v>
      </c>
      <c r="Q2149" s="6">
        <f t="shared" si="716"/>
        <v>0</v>
      </c>
      <c r="R2149" s="6">
        <f t="shared" si="717"/>
        <v>451.54</v>
      </c>
      <c r="S2149" s="6">
        <f t="shared" si="718"/>
        <v>800</v>
      </c>
      <c r="T2149" s="6">
        <f t="shared" si="719"/>
        <v>150</v>
      </c>
      <c r="U2149" t="s">
        <v>2196</v>
      </c>
      <c r="V2149" t="s">
        <v>49</v>
      </c>
      <c r="W2149" s="2">
        <v>650</v>
      </c>
      <c r="X2149" s="2">
        <v>0</v>
      </c>
      <c r="Y2149" s="2">
        <v>451.54</v>
      </c>
      <c r="Z2149" s="2">
        <v>198.46</v>
      </c>
      <c r="AA2149" s="2">
        <v>800</v>
      </c>
      <c r="AB2149" s="2">
        <v>150</v>
      </c>
    </row>
    <row r="2150" spans="1:28">
      <c r="A2150" s="5" t="str">
        <f t="shared" si="720"/>
        <v>420</v>
      </c>
      <c r="B2150" s="5" t="str">
        <f>VLOOKUP(A2150,Vlookups!O:P,2,FALSE)</f>
        <v>LOCAL</v>
      </c>
      <c r="C2150" s="5" t="str">
        <f t="shared" si="721"/>
        <v>E</v>
      </c>
      <c r="D2150" s="5" t="str">
        <f t="shared" si="722"/>
        <v>33</v>
      </c>
      <c r="E2150" s="5" t="str">
        <f t="shared" si="723"/>
        <v>62--</v>
      </c>
      <c r="F2150" s="5" t="str">
        <f>VLOOKUP(E2150,Vlookups!K:M,3,FALSE)</f>
        <v>Op Exp</v>
      </c>
      <c r="G2150" s="5" t="str">
        <f t="shared" si="710"/>
        <v>6299</v>
      </c>
      <c r="H2150" s="5" t="str">
        <f t="shared" si="711"/>
        <v>MISC. CONTRACTED SERVICE</v>
      </c>
      <c r="I2150" s="5" t="str">
        <f t="shared" si="712"/>
        <v>014</v>
      </c>
      <c r="J2150" s="5" t="str">
        <f>VLOOKUP(I2150,Vlookups!A:D,2,FALSE)</f>
        <v>KATY ELEMENTARY SCHOOL</v>
      </c>
      <c r="K2150" s="5" t="str">
        <f>VLOOKUP(I2150,Vlookups!A:D,3,FALSE)</f>
        <v>KATY K8</v>
      </c>
      <c r="L2150" s="5" t="str">
        <f t="shared" si="713"/>
        <v>99</v>
      </c>
      <c r="M2150" s="5" t="str">
        <f t="shared" si="714"/>
        <v>871</v>
      </c>
      <c r="N2150" s="5" t="str">
        <f>VLOOKUP(M2150,Vlookups!G:I,2,FALSE)</f>
        <v>HEALTH SERVICES</v>
      </c>
      <c r="O2150" s="5" t="str">
        <f>VLOOKUP(M2150,Vlookups!G:I,3,FALSE)</f>
        <v>CEQO</v>
      </c>
      <c r="P2150" s="6">
        <f t="shared" si="715"/>
        <v>2000</v>
      </c>
      <c r="Q2150" s="6">
        <f t="shared" si="716"/>
        <v>40.26</v>
      </c>
      <c r="R2150" s="6">
        <f t="shared" si="717"/>
        <v>316.70999999999998</v>
      </c>
      <c r="S2150" s="6">
        <f t="shared" si="718"/>
        <v>2000</v>
      </c>
      <c r="T2150" s="6">
        <f t="shared" si="719"/>
        <v>0</v>
      </c>
      <c r="U2150" t="s">
        <v>2197</v>
      </c>
      <c r="V2150" t="s">
        <v>49</v>
      </c>
      <c r="W2150" s="2">
        <v>2000</v>
      </c>
      <c r="X2150" s="2">
        <v>40.26</v>
      </c>
      <c r="Y2150" s="2">
        <v>316.70999999999998</v>
      </c>
      <c r="Z2150" s="2">
        <v>1643.03</v>
      </c>
      <c r="AA2150" s="2">
        <v>2000</v>
      </c>
      <c r="AB2150" s="2">
        <v>0</v>
      </c>
    </row>
    <row r="2151" spans="1:28">
      <c r="A2151" s="5" t="str">
        <f t="shared" si="720"/>
        <v>420</v>
      </c>
      <c r="B2151" s="5" t="str">
        <f>VLOOKUP(A2151,Vlookups!O:P,2,FALSE)</f>
        <v>LOCAL</v>
      </c>
      <c r="C2151" s="5" t="str">
        <f t="shared" si="721"/>
        <v>E</v>
      </c>
      <c r="D2151" s="5" t="str">
        <f t="shared" si="722"/>
        <v>33</v>
      </c>
      <c r="E2151" s="5" t="str">
        <f t="shared" si="723"/>
        <v>62--</v>
      </c>
      <c r="F2151" s="5" t="str">
        <f>VLOOKUP(E2151,Vlookups!K:M,3,FALSE)</f>
        <v>Op Exp</v>
      </c>
      <c r="G2151" s="5" t="str">
        <f t="shared" si="710"/>
        <v>6299</v>
      </c>
      <c r="H2151" s="5" t="str">
        <f t="shared" si="711"/>
        <v>MISC. CONTRACTED SERVICE</v>
      </c>
      <c r="I2151" s="5" t="str">
        <f t="shared" si="712"/>
        <v>015</v>
      </c>
      <c r="J2151" s="5" t="str">
        <f>VLOOKUP(I2151,Vlookups!A:D,2,FALSE)</f>
        <v>KATY MIDDLE SCHOOL</v>
      </c>
      <c r="K2151" s="5" t="str">
        <f>VLOOKUP(I2151,Vlookups!A:D,3,FALSE)</f>
        <v>KATY K8</v>
      </c>
      <c r="L2151" s="5" t="str">
        <f t="shared" si="713"/>
        <v>99</v>
      </c>
      <c r="M2151" s="5" t="str">
        <f t="shared" si="714"/>
        <v>871</v>
      </c>
      <c r="N2151" s="5" t="str">
        <f>VLOOKUP(M2151,Vlookups!G:I,2,FALSE)</f>
        <v>HEALTH SERVICES</v>
      </c>
      <c r="O2151" s="5" t="str">
        <f>VLOOKUP(M2151,Vlookups!G:I,3,FALSE)</f>
        <v>CEQO</v>
      </c>
      <c r="P2151" s="6">
        <f t="shared" si="715"/>
        <v>650</v>
      </c>
      <c r="Q2151" s="6">
        <f t="shared" si="716"/>
        <v>20.74</v>
      </c>
      <c r="R2151" s="6">
        <f t="shared" si="717"/>
        <v>163.16</v>
      </c>
      <c r="S2151" s="6">
        <f t="shared" si="718"/>
        <v>650</v>
      </c>
      <c r="T2151" s="6">
        <f t="shared" si="719"/>
        <v>0</v>
      </c>
      <c r="U2151" t="s">
        <v>2198</v>
      </c>
      <c r="V2151" t="s">
        <v>49</v>
      </c>
      <c r="W2151" s="2">
        <v>650</v>
      </c>
      <c r="X2151" s="2">
        <v>20.74</v>
      </c>
      <c r="Y2151" s="2">
        <v>163.16</v>
      </c>
      <c r="Z2151" s="2">
        <v>466.1</v>
      </c>
      <c r="AA2151" s="2">
        <v>650</v>
      </c>
      <c r="AB2151" s="2">
        <v>0</v>
      </c>
    </row>
    <row r="2152" spans="1:28">
      <c r="A2152" s="5" t="str">
        <f t="shared" si="720"/>
        <v>420</v>
      </c>
      <c r="B2152" s="5" t="str">
        <f>VLOOKUP(A2152,Vlookups!O:P,2,FALSE)</f>
        <v>LOCAL</v>
      </c>
      <c r="C2152" s="5" t="str">
        <f t="shared" si="721"/>
        <v>E</v>
      </c>
      <c r="D2152" s="5" t="str">
        <f t="shared" si="722"/>
        <v>33</v>
      </c>
      <c r="E2152" s="5" t="str">
        <f t="shared" si="723"/>
        <v>62--</v>
      </c>
      <c r="F2152" s="5" t="str">
        <f>VLOOKUP(E2152,Vlookups!K:M,3,FALSE)</f>
        <v>Op Exp</v>
      </c>
      <c r="G2152" s="5" t="str">
        <f t="shared" si="710"/>
        <v>6299</v>
      </c>
      <c r="H2152" s="5" t="str">
        <f t="shared" si="711"/>
        <v>MISC. CONTRACTED SERVICE</v>
      </c>
      <c r="I2152" s="5" t="str">
        <f t="shared" si="712"/>
        <v>016</v>
      </c>
      <c r="J2152" s="5" t="str">
        <f>VLOOKUP(I2152,Vlookups!A:D,2,FALSE)</f>
        <v>WESTPARK ELEMENTARY SCHOOL</v>
      </c>
      <c r="K2152" s="5" t="str">
        <f>VLOOKUP(I2152,Vlookups!A:D,3,FALSE)</f>
        <v>WESTPARK K8</v>
      </c>
      <c r="L2152" s="5" t="str">
        <f t="shared" si="713"/>
        <v>99</v>
      </c>
      <c r="M2152" s="5" t="str">
        <f t="shared" si="714"/>
        <v>871</v>
      </c>
      <c r="N2152" s="5" t="str">
        <f>VLOOKUP(M2152,Vlookups!G:I,2,FALSE)</f>
        <v>HEALTH SERVICES</v>
      </c>
      <c r="O2152" s="5" t="str">
        <f>VLOOKUP(M2152,Vlookups!G:I,3,FALSE)</f>
        <v>CEQO</v>
      </c>
      <c r="P2152" s="6">
        <f t="shared" si="715"/>
        <v>1250</v>
      </c>
      <c r="Q2152" s="6">
        <f t="shared" si="716"/>
        <v>105</v>
      </c>
      <c r="R2152" s="6">
        <f t="shared" si="717"/>
        <v>618.49</v>
      </c>
      <c r="S2152" s="6">
        <f t="shared" si="718"/>
        <v>2000</v>
      </c>
      <c r="T2152" s="6">
        <f t="shared" si="719"/>
        <v>750</v>
      </c>
      <c r="U2152" t="s">
        <v>2199</v>
      </c>
      <c r="V2152" t="s">
        <v>49</v>
      </c>
      <c r="W2152" s="2">
        <v>1250</v>
      </c>
      <c r="X2152" s="2">
        <v>105</v>
      </c>
      <c r="Y2152" s="2">
        <v>618.49</v>
      </c>
      <c r="Z2152" s="2">
        <v>526.51</v>
      </c>
      <c r="AA2152" s="2">
        <v>2000</v>
      </c>
      <c r="AB2152" s="2">
        <v>750</v>
      </c>
    </row>
    <row r="2153" spans="1:28">
      <c r="A2153" s="5" t="str">
        <f t="shared" si="720"/>
        <v>420</v>
      </c>
      <c r="B2153" s="5" t="str">
        <f>VLOOKUP(A2153,Vlookups!O:P,2,FALSE)</f>
        <v>LOCAL</v>
      </c>
      <c r="C2153" s="5" t="str">
        <f t="shared" si="721"/>
        <v>E</v>
      </c>
      <c r="D2153" s="5" t="str">
        <f t="shared" si="722"/>
        <v>33</v>
      </c>
      <c r="E2153" s="5" t="str">
        <f t="shared" si="723"/>
        <v>62--</v>
      </c>
      <c r="F2153" s="5" t="str">
        <f>VLOOKUP(E2153,Vlookups!K:M,3,FALSE)</f>
        <v>Op Exp</v>
      </c>
      <c r="G2153" s="5" t="str">
        <f t="shared" si="710"/>
        <v>6299</v>
      </c>
      <c r="H2153" s="5" t="str">
        <f t="shared" si="711"/>
        <v>MISC. CONTRACTED SERVICE</v>
      </c>
      <c r="I2153" s="5" t="str">
        <f t="shared" si="712"/>
        <v>017</v>
      </c>
      <c r="J2153" s="5" t="str">
        <f>VLOOKUP(I2153,Vlookups!A:D,2,FALSE)</f>
        <v>WESTPARK MIDDLE SCHOOL</v>
      </c>
      <c r="K2153" s="5" t="str">
        <f>VLOOKUP(I2153,Vlookups!A:D,3,FALSE)</f>
        <v>WESTPARK K8</v>
      </c>
      <c r="L2153" s="5" t="str">
        <f t="shared" si="713"/>
        <v>99</v>
      </c>
      <c r="M2153" s="5" t="str">
        <f t="shared" si="714"/>
        <v>871</v>
      </c>
      <c r="N2153" s="5" t="str">
        <f>VLOOKUP(M2153,Vlookups!G:I,2,FALSE)</f>
        <v>HEALTH SERVICES</v>
      </c>
      <c r="O2153" s="5" t="str">
        <f>VLOOKUP(M2153,Vlookups!G:I,3,FALSE)</f>
        <v>CEQO</v>
      </c>
      <c r="P2153" s="6">
        <f t="shared" si="715"/>
        <v>650</v>
      </c>
      <c r="Q2153" s="6">
        <f t="shared" si="716"/>
        <v>105</v>
      </c>
      <c r="R2153" s="6">
        <f t="shared" si="717"/>
        <v>379.63</v>
      </c>
      <c r="S2153" s="6">
        <f t="shared" si="718"/>
        <v>650</v>
      </c>
      <c r="T2153" s="6">
        <f t="shared" si="719"/>
        <v>0</v>
      </c>
      <c r="U2153" t="s">
        <v>2200</v>
      </c>
      <c r="V2153" t="s">
        <v>49</v>
      </c>
      <c r="W2153" s="2">
        <v>650</v>
      </c>
      <c r="X2153" s="2">
        <v>105</v>
      </c>
      <c r="Y2153" s="2">
        <v>379.63</v>
      </c>
      <c r="Z2153" s="2">
        <v>165.37</v>
      </c>
      <c r="AA2153" s="2">
        <v>650</v>
      </c>
      <c r="AB2153" s="2">
        <v>0</v>
      </c>
    </row>
    <row r="2154" spans="1:28">
      <c r="A2154" s="5" t="str">
        <f t="shared" si="720"/>
        <v>420</v>
      </c>
      <c r="B2154" s="5" t="str">
        <f>VLOOKUP(A2154,Vlookups!O:P,2,FALSE)</f>
        <v>LOCAL</v>
      </c>
      <c r="C2154" s="5" t="str">
        <f t="shared" si="721"/>
        <v>E</v>
      </c>
      <c r="D2154" s="5" t="str">
        <f t="shared" si="722"/>
        <v>33</v>
      </c>
      <c r="E2154" s="5" t="str">
        <f t="shared" si="723"/>
        <v>62--</v>
      </c>
      <c r="F2154" s="5" t="str">
        <f>VLOOKUP(E2154,Vlookups!K:M,3,FALSE)</f>
        <v>Op Exp</v>
      </c>
      <c r="G2154" s="5" t="str">
        <f t="shared" si="710"/>
        <v>6299</v>
      </c>
      <c r="H2154" s="5" t="str">
        <f t="shared" si="711"/>
        <v>MISC. CONTRACTED SERVICE</v>
      </c>
      <c r="I2154" s="5" t="str">
        <f t="shared" si="712"/>
        <v>018</v>
      </c>
      <c r="J2154" s="5" t="str">
        <f>VLOOKUP(I2154,Vlookups!A:D,2,FALSE)</f>
        <v>KATY/WEST PARK HS</v>
      </c>
      <c r="K2154" s="5" t="str">
        <f>VLOOKUP(I2154,Vlookups!A:D,3,FALSE)</f>
        <v>KATY WESTPARK HS</v>
      </c>
      <c r="L2154" s="5" t="str">
        <f t="shared" si="713"/>
        <v>99</v>
      </c>
      <c r="M2154" s="5" t="str">
        <f t="shared" si="714"/>
        <v>871</v>
      </c>
      <c r="N2154" s="5" t="str">
        <f>VLOOKUP(M2154,Vlookups!G:I,2,FALSE)</f>
        <v>HEALTH SERVICES</v>
      </c>
      <c r="O2154" s="5" t="str">
        <f>VLOOKUP(M2154,Vlookups!G:I,3,FALSE)</f>
        <v>CEQO</v>
      </c>
      <c r="P2154" s="6">
        <f t="shared" si="715"/>
        <v>1250</v>
      </c>
      <c r="Q2154" s="6">
        <f t="shared" si="716"/>
        <v>0</v>
      </c>
      <c r="R2154" s="6">
        <f t="shared" si="717"/>
        <v>0</v>
      </c>
      <c r="S2154" s="6">
        <f t="shared" si="718"/>
        <v>500</v>
      </c>
      <c r="T2154" s="6">
        <f t="shared" si="719"/>
        <v>-750</v>
      </c>
      <c r="U2154" t="s">
        <v>2201</v>
      </c>
      <c r="V2154" t="s">
        <v>49</v>
      </c>
      <c r="W2154" s="2">
        <v>1250</v>
      </c>
      <c r="X2154" s="2">
        <v>0</v>
      </c>
      <c r="Y2154" s="2">
        <v>0</v>
      </c>
      <c r="Z2154" s="2">
        <v>1250</v>
      </c>
      <c r="AA2154" s="2">
        <v>500</v>
      </c>
      <c r="AB2154" s="3">
        <v>-750</v>
      </c>
    </row>
    <row r="2155" spans="1:28">
      <c r="A2155" s="5" t="str">
        <f t="shared" si="720"/>
        <v>420</v>
      </c>
      <c r="B2155" s="5" t="str">
        <f>VLOOKUP(A2155,Vlookups!O:P,2,FALSE)</f>
        <v>LOCAL</v>
      </c>
      <c r="C2155" s="5" t="str">
        <f t="shared" si="721"/>
        <v>E</v>
      </c>
      <c r="D2155" s="5" t="str">
        <f t="shared" si="722"/>
        <v>33</v>
      </c>
      <c r="E2155" s="5" t="str">
        <f t="shared" si="723"/>
        <v>62--</v>
      </c>
      <c r="F2155" s="5" t="str">
        <f>VLOOKUP(E2155,Vlookups!K:M,3,FALSE)</f>
        <v>Op Exp</v>
      </c>
      <c r="G2155" s="5" t="str">
        <f t="shared" si="710"/>
        <v>6299</v>
      </c>
      <c r="H2155" s="5" t="str">
        <f t="shared" si="711"/>
        <v>MISC. CONTRACTED SERVICE</v>
      </c>
      <c r="I2155" s="5" t="str">
        <f t="shared" si="712"/>
        <v>019</v>
      </c>
      <c r="J2155" s="5" t="str">
        <f>VLOOKUP(I2155,Vlookups!A:D,2,FALSE)</f>
        <v>LANCASTER ELEMENTARY</v>
      </c>
      <c r="K2155" s="5" t="str">
        <f>VLOOKUP(I2155,Vlookups!A:D,3,FALSE)</f>
        <v>LANCASTER K8</v>
      </c>
      <c r="L2155" s="5" t="str">
        <f t="shared" si="713"/>
        <v>99</v>
      </c>
      <c r="M2155" s="5" t="str">
        <f t="shared" si="714"/>
        <v>871</v>
      </c>
      <c r="N2155" s="5" t="str">
        <f>VLOOKUP(M2155,Vlookups!G:I,2,FALSE)</f>
        <v>HEALTH SERVICES</v>
      </c>
      <c r="O2155" s="5" t="str">
        <f>VLOOKUP(M2155,Vlookups!G:I,3,FALSE)</f>
        <v>CEQO</v>
      </c>
      <c r="P2155" s="6">
        <f t="shared" si="715"/>
        <v>1000</v>
      </c>
      <c r="Q2155" s="6">
        <f t="shared" si="716"/>
        <v>0</v>
      </c>
      <c r="R2155" s="6">
        <f t="shared" si="717"/>
        <v>621.71</v>
      </c>
      <c r="S2155" s="6">
        <f t="shared" si="718"/>
        <v>1000</v>
      </c>
      <c r="T2155" s="6">
        <f t="shared" si="719"/>
        <v>0</v>
      </c>
      <c r="U2155" t="s">
        <v>2202</v>
      </c>
      <c r="V2155" t="s">
        <v>49</v>
      </c>
      <c r="W2155" s="2">
        <v>1000</v>
      </c>
      <c r="X2155" s="2">
        <v>0</v>
      </c>
      <c r="Y2155" s="2">
        <v>621.71</v>
      </c>
      <c r="Z2155" s="2">
        <v>378.29</v>
      </c>
      <c r="AA2155" s="2">
        <v>1000</v>
      </c>
      <c r="AB2155" s="2">
        <v>0</v>
      </c>
    </row>
    <row r="2156" spans="1:28">
      <c r="A2156" s="5" t="str">
        <f t="shared" si="720"/>
        <v>420</v>
      </c>
      <c r="B2156" s="5" t="str">
        <f>VLOOKUP(A2156,Vlookups!O:P,2,FALSE)</f>
        <v>LOCAL</v>
      </c>
      <c r="C2156" s="5" t="str">
        <f t="shared" si="721"/>
        <v>E</v>
      </c>
      <c r="D2156" s="5" t="str">
        <f t="shared" si="722"/>
        <v>33</v>
      </c>
      <c r="E2156" s="5" t="str">
        <f t="shared" si="723"/>
        <v>62--</v>
      </c>
      <c r="F2156" s="5" t="str">
        <f>VLOOKUP(E2156,Vlookups!K:M,3,FALSE)</f>
        <v>Op Exp</v>
      </c>
      <c r="G2156" s="5" t="str">
        <f t="shared" si="710"/>
        <v>6299</v>
      </c>
      <c r="H2156" s="5" t="str">
        <f t="shared" si="711"/>
        <v>MISC. CONTRACTED SERVICE</v>
      </c>
      <c r="I2156" s="5" t="str">
        <f t="shared" si="712"/>
        <v>020</v>
      </c>
      <c r="J2156" s="5" t="str">
        <f>VLOOKUP(I2156,Vlookups!A:D,2,FALSE)</f>
        <v>LANCASTER MIDDLE SCHOOL</v>
      </c>
      <c r="K2156" s="5" t="str">
        <f>VLOOKUP(I2156,Vlookups!A:D,3,FALSE)</f>
        <v>LANCASTER K8</v>
      </c>
      <c r="L2156" s="5" t="str">
        <f t="shared" si="713"/>
        <v>99</v>
      </c>
      <c r="M2156" s="5" t="str">
        <f t="shared" si="714"/>
        <v>871</v>
      </c>
      <c r="N2156" s="5" t="str">
        <f>VLOOKUP(M2156,Vlookups!G:I,2,FALSE)</f>
        <v>HEALTH SERVICES</v>
      </c>
      <c r="O2156" s="5" t="str">
        <f>VLOOKUP(M2156,Vlookups!G:I,3,FALSE)</f>
        <v>CEQO</v>
      </c>
      <c r="P2156" s="6">
        <f t="shared" si="715"/>
        <v>650</v>
      </c>
      <c r="Q2156" s="6">
        <f t="shared" si="716"/>
        <v>0</v>
      </c>
      <c r="R2156" s="6">
        <f t="shared" si="717"/>
        <v>162.54</v>
      </c>
      <c r="S2156" s="6">
        <f t="shared" si="718"/>
        <v>700</v>
      </c>
      <c r="T2156" s="6">
        <f t="shared" si="719"/>
        <v>50</v>
      </c>
      <c r="U2156" t="s">
        <v>2203</v>
      </c>
      <c r="V2156" t="s">
        <v>49</v>
      </c>
      <c r="W2156" s="2">
        <v>650</v>
      </c>
      <c r="X2156" s="2">
        <v>0</v>
      </c>
      <c r="Y2156" s="2">
        <v>162.54</v>
      </c>
      <c r="Z2156" s="2">
        <v>487.46</v>
      </c>
      <c r="AA2156" s="2">
        <v>700</v>
      </c>
      <c r="AB2156" s="2">
        <v>50</v>
      </c>
    </row>
    <row r="2157" spans="1:28">
      <c r="A2157" s="5" t="str">
        <f t="shared" si="720"/>
        <v>420</v>
      </c>
      <c r="B2157" s="5" t="str">
        <f>VLOOKUP(A2157,Vlookups!O:P,2,FALSE)</f>
        <v>LOCAL</v>
      </c>
      <c r="C2157" s="5" t="str">
        <f t="shared" si="721"/>
        <v>E</v>
      </c>
      <c r="D2157" s="5" t="str">
        <f t="shared" si="722"/>
        <v>33</v>
      </c>
      <c r="E2157" s="5" t="str">
        <f t="shared" si="723"/>
        <v>62--</v>
      </c>
      <c r="F2157" s="5" t="str">
        <f>VLOOKUP(E2157,Vlookups!K:M,3,FALSE)</f>
        <v>Op Exp</v>
      </c>
      <c r="G2157" s="5" t="str">
        <f t="shared" si="710"/>
        <v>6299</v>
      </c>
      <c r="H2157" s="5" t="str">
        <f t="shared" si="711"/>
        <v>MISC. CONTRACTED SERVICE</v>
      </c>
      <c r="I2157" s="5" t="str">
        <f t="shared" si="712"/>
        <v>021</v>
      </c>
      <c r="J2157" s="5" t="str">
        <f>VLOOKUP(I2157,Vlookups!A:D,2,FALSE)</f>
        <v>WOODHAVEN ELEMENTARY</v>
      </c>
      <c r="K2157" s="5" t="str">
        <f>VLOOKUP(I2157,Vlookups!A:D,3,FALSE)</f>
        <v>WOODHAVEN K8</v>
      </c>
      <c r="L2157" s="5" t="str">
        <f t="shared" si="713"/>
        <v>99</v>
      </c>
      <c r="M2157" s="5" t="str">
        <f t="shared" si="714"/>
        <v>871</v>
      </c>
      <c r="N2157" s="5" t="str">
        <f>VLOOKUP(M2157,Vlookups!G:I,2,FALSE)</f>
        <v>HEALTH SERVICES</v>
      </c>
      <c r="O2157" s="5" t="str">
        <f>VLOOKUP(M2157,Vlookups!G:I,3,FALSE)</f>
        <v>CEQO</v>
      </c>
      <c r="P2157" s="6">
        <f t="shared" si="715"/>
        <v>1000</v>
      </c>
      <c r="Q2157" s="6">
        <f t="shared" si="716"/>
        <v>0</v>
      </c>
      <c r="R2157" s="6">
        <f t="shared" si="717"/>
        <v>82.5</v>
      </c>
      <c r="S2157" s="6">
        <f t="shared" si="718"/>
        <v>1000</v>
      </c>
      <c r="T2157" s="6">
        <f t="shared" si="719"/>
        <v>0</v>
      </c>
      <c r="U2157" t="s">
        <v>2204</v>
      </c>
      <c r="V2157" t="s">
        <v>49</v>
      </c>
      <c r="W2157" s="2">
        <v>1000</v>
      </c>
      <c r="X2157" s="2">
        <v>0</v>
      </c>
      <c r="Y2157" s="2">
        <v>82.5</v>
      </c>
      <c r="Z2157" s="2">
        <v>917.5</v>
      </c>
      <c r="AA2157" s="2">
        <v>1000</v>
      </c>
      <c r="AB2157" s="2">
        <v>0</v>
      </c>
    </row>
    <row r="2158" spans="1:28">
      <c r="A2158" s="5" t="str">
        <f t="shared" si="720"/>
        <v>420</v>
      </c>
      <c r="B2158" s="5" t="str">
        <f>VLOOKUP(A2158,Vlookups!O:P,2,FALSE)</f>
        <v>LOCAL</v>
      </c>
      <c r="C2158" s="5" t="str">
        <f t="shared" si="721"/>
        <v>E</v>
      </c>
      <c r="D2158" s="5" t="str">
        <f t="shared" si="722"/>
        <v>33</v>
      </c>
      <c r="E2158" s="5" t="str">
        <f t="shared" si="723"/>
        <v>62--</v>
      </c>
      <c r="F2158" s="5" t="str">
        <f>VLOOKUP(E2158,Vlookups!K:M,3,FALSE)</f>
        <v>Op Exp</v>
      </c>
      <c r="G2158" s="5" t="str">
        <f t="shared" si="710"/>
        <v>6299</v>
      </c>
      <c r="H2158" s="5" t="str">
        <f t="shared" si="711"/>
        <v>MISC. CONTRACTED SERVICE</v>
      </c>
      <c r="I2158" s="5" t="str">
        <f t="shared" si="712"/>
        <v>022</v>
      </c>
      <c r="J2158" s="5" t="str">
        <f>VLOOKUP(I2158,Vlookups!A:D,2,FALSE)</f>
        <v>WOODHAVEN MIDDLE SCHOOL</v>
      </c>
      <c r="K2158" s="5" t="str">
        <f>VLOOKUP(I2158,Vlookups!A:D,3,FALSE)</f>
        <v>WOODHAVEN K8</v>
      </c>
      <c r="L2158" s="5" t="str">
        <f t="shared" si="713"/>
        <v>99</v>
      </c>
      <c r="M2158" s="5" t="str">
        <f t="shared" si="714"/>
        <v>871</v>
      </c>
      <c r="N2158" s="5" t="str">
        <f>VLOOKUP(M2158,Vlookups!G:I,2,FALSE)</f>
        <v>HEALTH SERVICES</v>
      </c>
      <c r="O2158" s="5" t="str">
        <f>VLOOKUP(M2158,Vlookups!G:I,3,FALSE)</f>
        <v>CEQO</v>
      </c>
      <c r="P2158" s="6">
        <f t="shared" si="715"/>
        <v>550</v>
      </c>
      <c r="Q2158" s="6">
        <f t="shared" si="716"/>
        <v>0</v>
      </c>
      <c r="R2158" s="6">
        <f t="shared" si="717"/>
        <v>42.5</v>
      </c>
      <c r="S2158" s="6">
        <f t="shared" si="718"/>
        <v>600</v>
      </c>
      <c r="T2158" s="6">
        <f t="shared" si="719"/>
        <v>50</v>
      </c>
      <c r="U2158" t="s">
        <v>2205</v>
      </c>
      <c r="V2158" t="s">
        <v>49</v>
      </c>
      <c r="W2158" s="2">
        <v>550</v>
      </c>
      <c r="X2158" s="2">
        <v>0</v>
      </c>
      <c r="Y2158" s="2">
        <v>42.5</v>
      </c>
      <c r="Z2158" s="2">
        <v>507.5</v>
      </c>
      <c r="AA2158" s="2">
        <v>600</v>
      </c>
      <c r="AB2158" s="2">
        <v>50</v>
      </c>
    </row>
    <row r="2159" spans="1:28">
      <c r="A2159" s="5" t="str">
        <f t="shared" si="720"/>
        <v>420</v>
      </c>
      <c r="B2159" s="5" t="str">
        <f>VLOOKUP(A2159,Vlookups!O:P,2,FALSE)</f>
        <v>LOCAL</v>
      </c>
      <c r="C2159" s="5" t="str">
        <f t="shared" si="721"/>
        <v>E</v>
      </c>
      <c r="D2159" s="5" t="str">
        <f t="shared" si="722"/>
        <v>33</v>
      </c>
      <c r="E2159" s="5" t="str">
        <f t="shared" si="723"/>
        <v>62--</v>
      </c>
      <c r="F2159" s="5" t="str">
        <f>VLOOKUP(E2159,Vlookups!K:M,3,FALSE)</f>
        <v>Op Exp</v>
      </c>
      <c r="G2159" s="5" t="str">
        <f t="shared" si="710"/>
        <v>6299</v>
      </c>
      <c r="H2159" s="5" t="str">
        <f t="shared" si="711"/>
        <v>MISC. CONTRACTED SERVICE</v>
      </c>
      <c r="I2159" s="5" t="str">
        <f t="shared" si="712"/>
        <v>023</v>
      </c>
      <c r="J2159" s="5" t="str">
        <f>VLOOKUP(I2159,Vlookups!A:D,2,FALSE)</f>
        <v>SAGINAW ELEMENTARY</v>
      </c>
      <c r="K2159" s="5" t="str">
        <f>VLOOKUP(I2159,Vlookups!A:D,3,FALSE)</f>
        <v>SAGINAW K8</v>
      </c>
      <c r="L2159" s="5" t="str">
        <f t="shared" si="713"/>
        <v>99</v>
      </c>
      <c r="M2159" s="5" t="str">
        <f t="shared" si="714"/>
        <v>871</v>
      </c>
      <c r="N2159" s="5" t="str">
        <f>VLOOKUP(M2159,Vlookups!G:I,2,FALSE)</f>
        <v>HEALTH SERVICES</v>
      </c>
      <c r="O2159" s="5" t="str">
        <f>VLOOKUP(M2159,Vlookups!G:I,3,FALSE)</f>
        <v>CEQO</v>
      </c>
      <c r="P2159" s="6">
        <f t="shared" si="715"/>
        <v>1000</v>
      </c>
      <c r="Q2159" s="6">
        <f t="shared" si="716"/>
        <v>0</v>
      </c>
      <c r="R2159" s="6">
        <f t="shared" si="717"/>
        <v>0</v>
      </c>
      <c r="S2159" s="6">
        <f t="shared" si="718"/>
        <v>1000</v>
      </c>
      <c r="T2159" s="6">
        <f t="shared" si="719"/>
        <v>0</v>
      </c>
      <c r="U2159" t="s">
        <v>2206</v>
      </c>
      <c r="V2159" t="s">
        <v>49</v>
      </c>
      <c r="W2159" s="2">
        <v>1000</v>
      </c>
      <c r="X2159" s="2">
        <v>0</v>
      </c>
      <c r="Y2159" s="2">
        <v>0</v>
      </c>
      <c r="Z2159" s="2">
        <v>1000</v>
      </c>
      <c r="AA2159" s="2">
        <v>1000</v>
      </c>
      <c r="AB2159" s="2">
        <v>0</v>
      </c>
    </row>
    <row r="2160" spans="1:28">
      <c r="A2160" s="5" t="str">
        <f t="shared" si="720"/>
        <v>420</v>
      </c>
      <c r="B2160" s="5" t="str">
        <f>VLOOKUP(A2160,Vlookups!O:P,2,FALSE)</f>
        <v>LOCAL</v>
      </c>
      <c r="C2160" s="5" t="str">
        <f t="shared" si="721"/>
        <v>E</v>
      </c>
      <c r="D2160" s="5" t="str">
        <f t="shared" si="722"/>
        <v>33</v>
      </c>
      <c r="E2160" s="5" t="str">
        <f t="shared" si="723"/>
        <v>62--</v>
      </c>
      <c r="F2160" s="5" t="str">
        <f>VLOOKUP(E2160,Vlookups!K:M,3,FALSE)</f>
        <v>Op Exp</v>
      </c>
      <c r="G2160" s="5" t="str">
        <f t="shared" si="710"/>
        <v>6299</v>
      </c>
      <c r="H2160" s="5" t="str">
        <f t="shared" si="711"/>
        <v>MISC. CONTRACTED SERVICE</v>
      </c>
      <c r="I2160" s="5" t="str">
        <f t="shared" si="712"/>
        <v>024</v>
      </c>
      <c r="J2160" s="5" t="str">
        <f>VLOOKUP(I2160,Vlookups!A:D,2,FALSE)</f>
        <v>SAGINAW MIDDLE SCHOOL</v>
      </c>
      <c r="K2160" s="5" t="str">
        <f>VLOOKUP(I2160,Vlookups!A:D,3,FALSE)</f>
        <v>SAGINAW K8</v>
      </c>
      <c r="L2160" s="5" t="str">
        <f t="shared" si="713"/>
        <v>99</v>
      </c>
      <c r="M2160" s="5" t="str">
        <f t="shared" si="714"/>
        <v>871</v>
      </c>
      <c r="N2160" s="5" t="str">
        <f>VLOOKUP(M2160,Vlookups!G:I,2,FALSE)</f>
        <v>HEALTH SERVICES</v>
      </c>
      <c r="O2160" s="5" t="str">
        <f>VLOOKUP(M2160,Vlookups!G:I,3,FALSE)</f>
        <v>CEQO</v>
      </c>
      <c r="P2160" s="6">
        <f t="shared" si="715"/>
        <v>650</v>
      </c>
      <c r="Q2160" s="6">
        <f t="shared" si="716"/>
        <v>0</v>
      </c>
      <c r="R2160" s="6">
        <f t="shared" si="717"/>
        <v>0</v>
      </c>
      <c r="S2160" s="6">
        <f t="shared" si="718"/>
        <v>650</v>
      </c>
      <c r="T2160" s="6">
        <f t="shared" si="719"/>
        <v>0</v>
      </c>
      <c r="U2160" t="s">
        <v>2207</v>
      </c>
      <c r="V2160" t="s">
        <v>49</v>
      </c>
      <c r="W2160" s="2">
        <v>650</v>
      </c>
      <c r="X2160" s="2">
        <v>0</v>
      </c>
      <c r="Y2160" s="2">
        <v>0</v>
      </c>
      <c r="Z2160" s="2">
        <v>650</v>
      </c>
      <c r="AA2160" s="2">
        <v>650</v>
      </c>
      <c r="AB2160" s="2">
        <v>0</v>
      </c>
    </row>
    <row r="2161" spans="1:28">
      <c r="A2161" s="5" t="str">
        <f t="shared" si="720"/>
        <v>420</v>
      </c>
      <c r="B2161" s="5" t="str">
        <f>VLOOKUP(A2161,Vlookups!O:P,2,FALSE)</f>
        <v>LOCAL</v>
      </c>
      <c r="C2161" s="5" t="str">
        <f t="shared" si="721"/>
        <v>E</v>
      </c>
      <c r="D2161" s="5" t="str">
        <f t="shared" si="722"/>
        <v>33</v>
      </c>
      <c r="E2161" s="5" t="str">
        <f t="shared" si="723"/>
        <v>62--</v>
      </c>
      <c r="F2161" s="5" t="str">
        <f>VLOOKUP(E2161,Vlookups!K:M,3,FALSE)</f>
        <v>Op Exp</v>
      </c>
      <c r="G2161" s="5" t="str">
        <f t="shared" si="710"/>
        <v>6299</v>
      </c>
      <c r="H2161" s="5" t="str">
        <f t="shared" si="711"/>
        <v>MISC. CONTRACTED SERVICE</v>
      </c>
      <c r="I2161" s="5" t="str">
        <f t="shared" si="712"/>
        <v>025</v>
      </c>
      <c r="J2161" s="5" t="str">
        <f>VLOOKUP(I2161,Vlookups!A:D,2,FALSE)</f>
        <v>WINDMILL LAKES ELEMENTARY</v>
      </c>
      <c r="K2161" s="5" t="str">
        <f>VLOOKUP(I2161,Vlookups!A:D,3,FALSE)</f>
        <v>WINDMILL LAKES K8</v>
      </c>
      <c r="L2161" s="5" t="str">
        <f t="shared" si="713"/>
        <v>99</v>
      </c>
      <c r="M2161" s="5" t="str">
        <f t="shared" si="714"/>
        <v>871</v>
      </c>
      <c r="N2161" s="5" t="str">
        <f>VLOOKUP(M2161,Vlookups!G:I,2,FALSE)</f>
        <v>HEALTH SERVICES</v>
      </c>
      <c r="O2161" s="5" t="str">
        <f>VLOOKUP(M2161,Vlookups!G:I,3,FALSE)</f>
        <v>CEQO</v>
      </c>
      <c r="P2161" s="6">
        <f t="shared" si="715"/>
        <v>1000</v>
      </c>
      <c r="Q2161" s="6">
        <f t="shared" si="716"/>
        <v>0</v>
      </c>
      <c r="R2161" s="6">
        <f t="shared" si="717"/>
        <v>0</v>
      </c>
      <c r="S2161" s="6">
        <f t="shared" si="718"/>
        <v>1000</v>
      </c>
      <c r="T2161" s="6">
        <f t="shared" si="719"/>
        <v>0</v>
      </c>
      <c r="U2161" t="s">
        <v>2208</v>
      </c>
      <c r="V2161" t="s">
        <v>49</v>
      </c>
      <c r="W2161" s="2">
        <v>1000</v>
      </c>
      <c r="X2161" s="2">
        <v>0</v>
      </c>
      <c r="Y2161" s="2">
        <v>0</v>
      </c>
      <c r="Z2161" s="2">
        <v>1000</v>
      </c>
      <c r="AA2161" s="2">
        <v>1000</v>
      </c>
      <c r="AB2161" s="2">
        <v>0</v>
      </c>
    </row>
    <row r="2162" spans="1:28">
      <c r="A2162" s="5" t="str">
        <f t="shared" si="720"/>
        <v>420</v>
      </c>
      <c r="B2162" s="5" t="str">
        <f>VLOOKUP(A2162,Vlookups!O:P,2,FALSE)</f>
        <v>LOCAL</v>
      </c>
      <c r="C2162" s="5" t="str">
        <f t="shared" si="721"/>
        <v>E</v>
      </c>
      <c r="D2162" s="5" t="str">
        <f t="shared" si="722"/>
        <v>33</v>
      </c>
      <c r="E2162" s="5" t="str">
        <f t="shared" si="723"/>
        <v>62--</v>
      </c>
      <c r="F2162" s="5" t="str">
        <f>VLOOKUP(E2162,Vlookups!K:M,3,FALSE)</f>
        <v>Op Exp</v>
      </c>
      <c r="G2162" s="5" t="str">
        <f t="shared" si="710"/>
        <v>6299</v>
      </c>
      <c r="H2162" s="5" t="str">
        <f t="shared" si="711"/>
        <v>MISC. CONTRACTED SERVICE</v>
      </c>
      <c r="I2162" s="5" t="str">
        <f t="shared" si="712"/>
        <v>026</v>
      </c>
      <c r="J2162" s="5" t="str">
        <f>VLOOKUP(I2162,Vlookups!A:D,2,FALSE)</f>
        <v>WM LAKES MIDDLE SCHOOL</v>
      </c>
      <c r="K2162" s="5" t="str">
        <f>VLOOKUP(I2162,Vlookups!A:D,3,FALSE)</f>
        <v>WINDMILL LAKES K8</v>
      </c>
      <c r="L2162" s="5" t="str">
        <f t="shared" si="713"/>
        <v>99</v>
      </c>
      <c r="M2162" s="5" t="str">
        <f t="shared" si="714"/>
        <v>871</v>
      </c>
      <c r="N2162" s="5" t="str">
        <f>VLOOKUP(M2162,Vlookups!G:I,2,FALSE)</f>
        <v>HEALTH SERVICES</v>
      </c>
      <c r="O2162" s="5" t="str">
        <f>VLOOKUP(M2162,Vlookups!G:I,3,FALSE)</f>
        <v>CEQO</v>
      </c>
      <c r="P2162" s="6">
        <f t="shared" si="715"/>
        <v>650</v>
      </c>
      <c r="Q2162" s="6">
        <f t="shared" si="716"/>
        <v>0</v>
      </c>
      <c r="R2162" s="6">
        <f t="shared" si="717"/>
        <v>0</v>
      </c>
      <c r="S2162" s="6">
        <f t="shared" si="718"/>
        <v>650</v>
      </c>
      <c r="T2162" s="6">
        <f t="shared" si="719"/>
        <v>0</v>
      </c>
      <c r="U2162" t="s">
        <v>2209</v>
      </c>
      <c r="V2162" t="s">
        <v>49</v>
      </c>
      <c r="W2162" s="2">
        <v>650</v>
      </c>
      <c r="X2162" s="2">
        <v>0</v>
      </c>
      <c r="Y2162" s="2">
        <v>0</v>
      </c>
      <c r="Z2162" s="2">
        <v>650</v>
      </c>
      <c r="AA2162" s="2">
        <v>650</v>
      </c>
      <c r="AB2162" s="2">
        <v>0</v>
      </c>
    </row>
    <row r="2163" spans="1:28">
      <c r="A2163" s="5" t="str">
        <f t="shared" si="720"/>
        <v>420</v>
      </c>
      <c r="B2163" s="5" t="str">
        <f>VLOOKUP(A2163,Vlookups!O:P,2,FALSE)</f>
        <v>LOCAL</v>
      </c>
      <c r="C2163" s="5" t="str">
        <f t="shared" si="721"/>
        <v>E</v>
      </c>
      <c r="D2163" s="5" t="str">
        <f t="shared" si="722"/>
        <v>33</v>
      </c>
      <c r="E2163" s="5" t="str">
        <f t="shared" si="723"/>
        <v>62--</v>
      </c>
      <c r="F2163" s="5" t="str">
        <f>VLOOKUP(E2163,Vlookups!K:M,3,FALSE)</f>
        <v>Op Exp</v>
      </c>
      <c r="G2163" s="5" t="str">
        <f t="shared" si="710"/>
        <v>6299</v>
      </c>
      <c r="H2163" s="5" t="str">
        <f t="shared" si="711"/>
        <v>MISC. CONTRACTED SERVICE</v>
      </c>
      <c r="I2163" s="5" t="str">
        <f t="shared" si="712"/>
        <v>027</v>
      </c>
      <c r="J2163" s="5" t="str">
        <f>VLOOKUP(I2163,Vlookups!A:D,2,FALSE)</f>
        <v>HOUSTON OREM ELEMENTARY</v>
      </c>
      <c r="K2163" s="5" t="str">
        <f>VLOOKUP(I2163,Vlookups!A:D,3,FALSE)</f>
        <v>OREM K8</v>
      </c>
      <c r="L2163" s="5" t="str">
        <f t="shared" si="713"/>
        <v>99</v>
      </c>
      <c r="M2163" s="5" t="str">
        <f t="shared" si="714"/>
        <v>871</v>
      </c>
      <c r="N2163" s="5" t="str">
        <f>VLOOKUP(M2163,Vlookups!G:I,2,FALSE)</f>
        <v>HEALTH SERVICES</v>
      </c>
      <c r="O2163" s="5" t="str">
        <f>VLOOKUP(M2163,Vlookups!G:I,3,FALSE)</f>
        <v>CEQO</v>
      </c>
      <c r="P2163" s="6">
        <f t="shared" si="715"/>
        <v>1000</v>
      </c>
      <c r="Q2163" s="6">
        <f t="shared" si="716"/>
        <v>0</v>
      </c>
      <c r="R2163" s="6">
        <f t="shared" si="717"/>
        <v>206.18</v>
      </c>
      <c r="S2163" s="6">
        <f t="shared" si="718"/>
        <v>1000</v>
      </c>
      <c r="T2163" s="6">
        <f t="shared" si="719"/>
        <v>0</v>
      </c>
      <c r="U2163" t="s">
        <v>2210</v>
      </c>
      <c r="V2163" t="s">
        <v>49</v>
      </c>
      <c r="W2163" s="2">
        <v>1000</v>
      </c>
      <c r="X2163" s="2">
        <v>0</v>
      </c>
      <c r="Y2163" s="2">
        <v>206.18</v>
      </c>
      <c r="Z2163" s="2">
        <v>793.82</v>
      </c>
      <c r="AA2163" s="2">
        <v>1000</v>
      </c>
      <c r="AB2163" s="2">
        <v>0</v>
      </c>
    </row>
    <row r="2164" spans="1:28">
      <c r="A2164" s="5" t="str">
        <f t="shared" si="720"/>
        <v>420</v>
      </c>
      <c r="B2164" s="5" t="str">
        <f>VLOOKUP(A2164,Vlookups!O:P,2,FALSE)</f>
        <v>LOCAL</v>
      </c>
      <c r="C2164" s="5" t="str">
        <f t="shared" si="721"/>
        <v>E</v>
      </c>
      <c r="D2164" s="5" t="str">
        <f t="shared" si="722"/>
        <v>33</v>
      </c>
      <c r="E2164" s="5" t="str">
        <f t="shared" si="723"/>
        <v>62--</v>
      </c>
      <c r="F2164" s="5" t="str">
        <f>VLOOKUP(E2164,Vlookups!K:M,3,FALSE)</f>
        <v>Op Exp</v>
      </c>
      <c r="G2164" s="5" t="str">
        <f t="shared" si="710"/>
        <v>6299</v>
      </c>
      <c r="H2164" s="5" t="str">
        <f t="shared" si="711"/>
        <v>MISC. CONTRACTED SERVICE</v>
      </c>
      <c r="I2164" s="5" t="str">
        <f t="shared" si="712"/>
        <v>028</v>
      </c>
      <c r="J2164" s="5" t="str">
        <f>VLOOKUP(I2164,Vlookups!A:D,2,FALSE)</f>
        <v>HOUSTON OREM MIDDLE SCHOOL</v>
      </c>
      <c r="K2164" s="5" t="str">
        <f>VLOOKUP(I2164,Vlookups!A:D,3,FALSE)</f>
        <v>OREM K8</v>
      </c>
      <c r="L2164" s="5" t="str">
        <f t="shared" si="713"/>
        <v>99</v>
      </c>
      <c r="M2164" s="5" t="str">
        <f t="shared" si="714"/>
        <v>871</v>
      </c>
      <c r="N2164" s="5" t="str">
        <f>VLOOKUP(M2164,Vlookups!G:I,2,FALSE)</f>
        <v>HEALTH SERVICES</v>
      </c>
      <c r="O2164" s="5" t="str">
        <f>VLOOKUP(M2164,Vlookups!G:I,3,FALSE)</f>
        <v>CEQO</v>
      </c>
      <c r="P2164" s="6">
        <f t="shared" si="715"/>
        <v>650</v>
      </c>
      <c r="Q2164" s="6">
        <f t="shared" si="716"/>
        <v>0</v>
      </c>
      <c r="R2164" s="6">
        <f t="shared" si="717"/>
        <v>157.57</v>
      </c>
      <c r="S2164" s="6">
        <f t="shared" si="718"/>
        <v>650</v>
      </c>
      <c r="T2164" s="6">
        <f t="shared" si="719"/>
        <v>0</v>
      </c>
      <c r="U2164" t="s">
        <v>2211</v>
      </c>
      <c r="V2164" t="s">
        <v>49</v>
      </c>
      <c r="W2164" s="2">
        <v>650</v>
      </c>
      <c r="X2164" s="2">
        <v>0</v>
      </c>
      <c r="Y2164" s="2">
        <v>157.57</v>
      </c>
      <c r="Z2164" s="2">
        <v>492.43</v>
      </c>
      <c r="AA2164" s="2">
        <v>650</v>
      </c>
      <c r="AB2164" s="2">
        <v>0</v>
      </c>
    </row>
    <row r="2165" spans="1:28">
      <c r="A2165" s="5" t="str">
        <f t="shared" si="720"/>
        <v>420</v>
      </c>
      <c r="B2165" s="5" t="str">
        <f>VLOOKUP(A2165,Vlookups!O:P,2,FALSE)</f>
        <v>LOCAL</v>
      </c>
      <c r="C2165" s="5" t="str">
        <f t="shared" si="721"/>
        <v>E</v>
      </c>
      <c r="D2165" s="5" t="str">
        <f t="shared" si="722"/>
        <v>33</v>
      </c>
      <c r="E2165" s="5" t="str">
        <f t="shared" si="723"/>
        <v>62--</v>
      </c>
      <c r="F2165" s="5" t="str">
        <f>VLOOKUP(E2165,Vlookups!K:M,3,FALSE)</f>
        <v>Op Exp</v>
      </c>
      <c r="G2165" s="5" t="str">
        <f t="shared" si="710"/>
        <v>6299</v>
      </c>
      <c r="H2165" s="5" t="str">
        <f t="shared" si="711"/>
        <v>MISC. CONTRACTED SERVICE</v>
      </c>
      <c r="I2165" s="5" t="str">
        <f t="shared" si="712"/>
        <v>030</v>
      </c>
      <c r="J2165" s="5" t="str">
        <f>VLOOKUP(I2165,Vlookups!A:D,2,FALSE)</f>
        <v>COLLEGE STATION ELEMENTARY</v>
      </c>
      <c r="K2165" s="5" t="str">
        <f>VLOOKUP(I2165,Vlookups!A:D,3,FALSE)</f>
        <v>COLLEGE STATION K8</v>
      </c>
      <c r="L2165" s="5" t="str">
        <f t="shared" si="713"/>
        <v>99</v>
      </c>
      <c r="M2165" s="5" t="str">
        <f t="shared" si="714"/>
        <v>871</v>
      </c>
      <c r="N2165" s="5" t="str">
        <f>VLOOKUP(M2165,Vlookups!G:I,2,FALSE)</f>
        <v>HEALTH SERVICES</v>
      </c>
      <c r="O2165" s="5" t="str">
        <f>VLOOKUP(M2165,Vlookups!G:I,3,FALSE)</f>
        <v>CEQO</v>
      </c>
      <c r="P2165" s="6">
        <f t="shared" si="715"/>
        <v>3000</v>
      </c>
      <c r="Q2165" s="6">
        <f t="shared" si="716"/>
        <v>0</v>
      </c>
      <c r="R2165" s="6">
        <f t="shared" si="717"/>
        <v>47.28</v>
      </c>
      <c r="S2165" s="6">
        <f t="shared" si="718"/>
        <v>2000</v>
      </c>
      <c r="T2165" s="6">
        <f t="shared" si="719"/>
        <v>-1000</v>
      </c>
      <c r="U2165" t="s">
        <v>2212</v>
      </c>
      <c r="V2165" t="s">
        <v>49</v>
      </c>
      <c r="W2165" s="2">
        <v>3000</v>
      </c>
      <c r="X2165" s="2">
        <v>0</v>
      </c>
      <c r="Y2165" s="2">
        <v>47.28</v>
      </c>
      <c r="Z2165" s="2">
        <v>2847.5</v>
      </c>
      <c r="AA2165" s="2">
        <v>2000</v>
      </c>
      <c r="AB2165" s="3">
        <v>-1000</v>
      </c>
    </row>
    <row r="2166" spans="1:28">
      <c r="A2166" s="5" t="str">
        <f t="shared" si="720"/>
        <v>420</v>
      </c>
      <c r="B2166" s="5" t="str">
        <f>VLOOKUP(A2166,Vlookups!O:P,2,FALSE)</f>
        <v>LOCAL</v>
      </c>
      <c r="C2166" s="5" t="str">
        <f t="shared" si="721"/>
        <v>E</v>
      </c>
      <c r="D2166" s="5" t="str">
        <f t="shared" si="722"/>
        <v>33</v>
      </c>
      <c r="E2166" s="5" t="str">
        <f t="shared" si="723"/>
        <v>62--</v>
      </c>
      <c r="F2166" s="5" t="str">
        <f>VLOOKUP(E2166,Vlookups!K:M,3,FALSE)</f>
        <v>Op Exp</v>
      </c>
      <c r="G2166" s="5" t="str">
        <f t="shared" si="710"/>
        <v>6299</v>
      </c>
      <c r="H2166" s="5" t="str">
        <f t="shared" si="711"/>
        <v>MISC. CONTRACTED SERVICE</v>
      </c>
      <c r="I2166" s="5" t="str">
        <f t="shared" si="712"/>
        <v>031</v>
      </c>
      <c r="J2166" s="5" t="str">
        <f>VLOOKUP(I2166,Vlookups!A:D,2,FALSE)</f>
        <v>COLLEGE STATION MIDDLE SCHOOL</v>
      </c>
      <c r="K2166" s="5" t="str">
        <f>VLOOKUP(I2166,Vlookups!A:D,3,FALSE)</f>
        <v>COLLEGE STATION K8</v>
      </c>
      <c r="L2166" s="5" t="str">
        <f t="shared" si="713"/>
        <v>99</v>
      </c>
      <c r="M2166" s="5" t="str">
        <f t="shared" si="714"/>
        <v>871</v>
      </c>
      <c r="N2166" s="5" t="str">
        <f>VLOOKUP(M2166,Vlookups!G:I,2,FALSE)</f>
        <v>HEALTH SERVICES</v>
      </c>
      <c r="O2166" s="5" t="str">
        <f>VLOOKUP(M2166,Vlookups!G:I,3,FALSE)</f>
        <v>CEQO</v>
      </c>
      <c r="P2166" s="6">
        <f t="shared" si="715"/>
        <v>650</v>
      </c>
      <c r="Q2166" s="6">
        <f t="shared" si="716"/>
        <v>0</v>
      </c>
      <c r="R2166" s="6">
        <f t="shared" si="717"/>
        <v>23.26</v>
      </c>
      <c r="S2166" s="6">
        <f t="shared" si="718"/>
        <v>650</v>
      </c>
      <c r="T2166" s="6">
        <f t="shared" si="719"/>
        <v>0</v>
      </c>
      <c r="U2166" t="s">
        <v>2213</v>
      </c>
      <c r="V2166" t="s">
        <v>49</v>
      </c>
      <c r="W2166" s="2">
        <v>650</v>
      </c>
      <c r="X2166" s="2">
        <v>0</v>
      </c>
      <c r="Y2166" s="2">
        <v>23.26</v>
      </c>
      <c r="Z2166" s="2">
        <v>574.91999999999996</v>
      </c>
      <c r="AA2166" s="2">
        <v>650</v>
      </c>
      <c r="AB2166" s="2">
        <v>0</v>
      </c>
    </row>
    <row r="2167" spans="1:28">
      <c r="A2167" s="5" t="str">
        <f t="shared" si="720"/>
        <v>420</v>
      </c>
      <c r="B2167" s="5" t="str">
        <f>VLOOKUP(A2167,Vlookups!O:P,2,FALSE)</f>
        <v>LOCAL</v>
      </c>
      <c r="C2167" s="5" t="str">
        <f t="shared" si="721"/>
        <v>E</v>
      </c>
      <c r="D2167" s="5" t="str">
        <f t="shared" si="722"/>
        <v>33</v>
      </c>
      <c r="E2167" s="5" t="str">
        <f t="shared" si="723"/>
        <v>62--</v>
      </c>
      <c r="F2167" s="5" t="str">
        <f>VLOOKUP(E2167,Vlookups!K:M,3,FALSE)</f>
        <v>Op Exp</v>
      </c>
      <c r="G2167" s="5" t="str">
        <f t="shared" si="710"/>
        <v>6299</v>
      </c>
      <c r="H2167" s="5" t="str">
        <f t="shared" si="711"/>
        <v>MISC. CONTRACTED SERVICE</v>
      </c>
      <c r="I2167" s="5" t="str">
        <f t="shared" si="712"/>
        <v>032</v>
      </c>
      <c r="J2167" s="5" t="str">
        <f>VLOOKUP(I2167,Vlookups!A:D,2,FALSE)</f>
        <v>LANCASTER HS</v>
      </c>
      <c r="K2167" s="5" t="str">
        <f>VLOOKUP(I2167,Vlookups!A:D,3,FALSE)</f>
        <v>LANCASTER HS</v>
      </c>
      <c r="L2167" s="5" t="str">
        <f t="shared" si="713"/>
        <v>99</v>
      </c>
      <c r="M2167" s="5" t="str">
        <f t="shared" si="714"/>
        <v>871</v>
      </c>
      <c r="N2167" s="5" t="str">
        <f>VLOOKUP(M2167,Vlookups!G:I,2,FALSE)</f>
        <v>HEALTH SERVICES</v>
      </c>
      <c r="O2167" s="5" t="str">
        <f>VLOOKUP(M2167,Vlookups!G:I,3,FALSE)</f>
        <v>CEQO</v>
      </c>
      <c r="P2167" s="6">
        <f t="shared" si="715"/>
        <v>265</v>
      </c>
      <c r="Q2167" s="6">
        <f t="shared" si="716"/>
        <v>0</v>
      </c>
      <c r="R2167" s="6">
        <f t="shared" si="717"/>
        <v>354.71</v>
      </c>
      <c r="S2167" s="6">
        <f t="shared" si="718"/>
        <v>350</v>
      </c>
      <c r="T2167" s="6">
        <f t="shared" si="719"/>
        <v>85</v>
      </c>
      <c r="U2167" t="s">
        <v>2214</v>
      </c>
      <c r="V2167" t="s">
        <v>49</v>
      </c>
      <c r="W2167" s="2">
        <v>265</v>
      </c>
      <c r="X2167" s="2">
        <v>0</v>
      </c>
      <c r="Y2167" s="2">
        <v>354.71</v>
      </c>
      <c r="Z2167" s="3">
        <v>-89.71</v>
      </c>
      <c r="AA2167" s="2">
        <v>350</v>
      </c>
      <c r="AB2167" s="2">
        <v>85</v>
      </c>
    </row>
    <row r="2168" spans="1:28">
      <c r="A2168" s="5" t="str">
        <f t="shared" si="720"/>
        <v>420</v>
      </c>
      <c r="B2168" s="5" t="str">
        <f>VLOOKUP(A2168,Vlookups!O:P,2,FALSE)</f>
        <v>LOCAL</v>
      </c>
      <c r="C2168" s="5" t="str">
        <f t="shared" si="721"/>
        <v>E</v>
      </c>
      <c r="D2168" s="5" t="str">
        <f t="shared" si="722"/>
        <v>33</v>
      </c>
      <c r="E2168" s="5" t="str">
        <f t="shared" si="723"/>
        <v>62--</v>
      </c>
      <c r="F2168" s="5" t="str">
        <f>VLOOKUP(E2168,Vlookups!K:M,3,FALSE)</f>
        <v>Op Exp</v>
      </c>
      <c r="G2168" s="5" t="str">
        <f t="shared" si="710"/>
        <v>6299</v>
      </c>
      <c r="H2168" s="5" t="str">
        <f t="shared" si="711"/>
        <v>MISC. CONTRACTED SERVICE</v>
      </c>
      <c r="I2168" s="5" t="str">
        <f t="shared" si="712"/>
        <v>033</v>
      </c>
      <c r="J2168" s="5" t="str">
        <f>VLOOKUP(I2168,Vlookups!A:D,2,FALSE)</f>
        <v>WINDMILL LAKES HS</v>
      </c>
      <c r="K2168" s="5" t="str">
        <f>VLOOKUP(I2168,Vlookups!A:D,3,FALSE)</f>
        <v>WINDMILL LAKES HS</v>
      </c>
      <c r="L2168" s="5" t="str">
        <f t="shared" si="713"/>
        <v>99</v>
      </c>
      <c r="M2168" s="5" t="str">
        <f t="shared" si="714"/>
        <v>871</v>
      </c>
      <c r="N2168" s="5" t="str">
        <f>VLOOKUP(M2168,Vlookups!G:I,2,FALSE)</f>
        <v>HEALTH SERVICES</v>
      </c>
      <c r="O2168" s="5" t="str">
        <f>VLOOKUP(M2168,Vlookups!G:I,3,FALSE)</f>
        <v>CEQO</v>
      </c>
      <c r="P2168" s="6">
        <f t="shared" si="715"/>
        <v>527</v>
      </c>
      <c r="Q2168" s="6">
        <f t="shared" si="716"/>
        <v>195.3</v>
      </c>
      <c r="R2168" s="6">
        <f t="shared" si="717"/>
        <v>623.51</v>
      </c>
      <c r="S2168" s="6">
        <f t="shared" si="718"/>
        <v>650</v>
      </c>
      <c r="T2168" s="6">
        <f t="shared" si="719"/>
        <v>123</v>
      </c>
      <c r="U2168" t="s">
        <v>2215</v>
      </c>
      <c r="V2168" t="s">
        <v>49</v>
      </c>
      <c r="W2168" s="2">
        <v>527</v>
      </c>
      <c r="X2168" s="2">
        <v>195.3</v>
      </c>
      <c r="Y2168" s="2">
        <v>623.51</v>
      </c>
      <c r="Z2168" s="3">
        <v>-291.81</v>
      </c>
      <c r="AA2168" s="2">
        <v>650</v>
      </c>
      <c r="AB2168" s="2">
        <v>123</v>
      </c>
    </row>
    <row r="2169" spans="1:28">
      <c r="A2169" s="5" t="str">
        <f t="shared" si="720"/>
        <v>420</v>
      </c>
      <c r="B2169" s="5" t="str">
        <f>VLOOKUP(A2169,Vlookups!O:P,2,FALSE)</f>
        <v>LOCAL</v>
      </c>
      <c r="C2169" s="5" t="str">
        <f t="shared" si="721"/>
        <v>E</v>
      </c>
      <c r="D2169" s="5" t="str">
        <f t="shared" si="722"/>
        <v>33</v>
      </c>
      <c r="E2169" s="5" t="str">
        <f t="shared" si="723"/>
        <v>62--</v>
      </c>
      <c r="F2169" s="5" t="str">
        <f>VLOOKUP(E2169,Vlookups!K:M,3,FALSE)</f>
        <v>Op Exp</v>
      </c>
      <c r="G2169" s="5" t="str">
        <f t="shared" si="710"/>
        <v>6299</v>
      </c>
      <c r="H2169" s="5" t="str">
        <f t="shared" si="711"/>
        <v>MISC. CONTRACTED SERVICE</v>
      </c>
      <c r="I2169" s="5" t="str">
        <f t="shared" si="712"/>
        <v>034</v>
      </c>
      <c r="J2169" s="5" t="str">
        <f>VLOOKUP(I2169,Vlookups!A:D,2,FALSE)</f>
        <v>AGGIELAND HIGH SCHOOL</v>
      </c>
      <c r="K2169" s="5" t="str">
        <f>VLOOKUP(I2169,Vlookups!A:D,3,FALSE)</f>
        <v>AGGIELAND HS</v>
      </c>
      <c r="L2169" s="5" t="str">
        <f t="shared" si="713"/>
        <v>99</v>
      </c>
      <c r="M2169" s="5" t="str">
        <f t="shared" si="714"/>
        <v>871</v>
      </c>
      <c r="N2169" s="5" t="str">
        <f>VLOOKUP(M2169,Vlookups!G:I,2,FALSE)</f>
        <v>HEALTH SERVICES</v>
      </c>
      <c r="O2169" s="5" t="str">
        <f>VLOOKUP(M2169,Vlookups!G:I,3,FALSE)</f>
        <v>CEQO</v>
      </c>
      <c r="P2169" s="6">
        <f t="shared" si="715"/>
        <v>500</v>
      </c>
      <c r="Q2169" s="6">
        <f t="shared" si="716"/>
        <v>0</v>
      </c>
      <c r="R2169" s="6">
        <f t="shared" si="717"/>
        <v>219.01</v>
      </c>
      <c r="S2169" s="6">
        <f t="shared" si="718"/>
        <v>350</v>
      </c>
      <c r="T2169" s="6">
        <f t="shared" si="719"/>
        <v>-150</v>
      </c>
      <c r="U2169" t="s">
        <v>2216</v>
      </c>
      <c r="V2169" t="s">
        <v>49</v>
      </c>
      <c r="W2169" s="2">
        <v>500</v>
      </c>
      <c r="X2169" s="2">
        <v>0</v>
      </c>
      <c r="Y2169" s="2">
        <v>219.01</v>
      </c>
      <c r="Z2169" s="2">
        <v>280.99</v>
      </c>
      <c r="AA2169" s="2">
        <v>350</v>
      </c>
      <c r="AB2169" s="3">
        <v>-150</v>
      </c>
    </row>
    <row r="2170" spans="1:28">
      <c r="A2170" s="5" t="str">
        <f t="shared" si="720"/>
        <v>420</v>
      </c>
      <c r="B2170" s="5" t="str">
        <f>VLOOKUP(A2170,Vlookups!O:P,2,FALSE)</f>
        <v>LOCAL</v>
      </c>
      <c r="C2170" s="5" t="str">
        <f t="shared" si="721"/>
        <v>E</v>
      </c>
      <c r="D2170" s="5" t="str">
        <f t="shared" si="722"/>
        <v>33</v>
      </c>
      <c r="E2170" s="5" t="str">
        <f t="shared" si="723"/>
        <v>62--</v>
      </c>
      <c r="F2170" s="5" t="str">
        <f>VLOOKUP(E2170,Vlookups!K:M,3,FALSE)</f>
        <v>Op Exp</v>
      </c>
      <c r="G2170" s="5" t="str">
        <f t="shared" si="710"/>
        <v>6299</v>
      </c>
      <c r="H2170" s="5" t="str">
        <f t="shared" si="711"/>
        <v>MISC. CONTRACTED SERVICE</v>
      </c>
      <c r="I2170" s="5" t="str">
        <f t="shared" si="712"/>
        <v>035</v>
      </c>
      <c r="J2170" s="5" t="str">
        <f>VLOOKUP(I2170,Vlookups!A:D,2,FALSE)</f>
        <v>Richmond Elementary</v>
      </c>
      <c r="K2170" s="5" t="str">
        <f>VLOOKUP(I2170,Vlookups!A:D,3,FALSE)</f>
        <v>RICHMOND K8</v>
      </c>
      <c r="L2170" s="5" t="str">
        <f t="shared" si="713"/>
        <v>99</v>
      </c>
      <c r="M2170" s="5" t="str">
        <f t="shared" si="714"/>
        <v>871</v>
      </c>
      <c r="N2170" s="5" t="str">
        <f>VLOOKUP(M2170,Vlookups!G:I,2,FALSE)</f>
        <v>HEALTH SERVICES</v>
      </c>
      <c r="O2170" s="5" t="str">
        <f>VLOOKUP(M2170,Vlookups!G:I,3,FALSE)</f>
        <v>CEQO</v>
      </c>
      <c r="P2170" s="6">
        <f t="shared" si="715"/>
        <v>0</v>
      </c>
      <c r="Q2170" s="6">
        <f t="shared" si="716"/>
        <v>0</v>
      </c>
      <c r="R2170" s="6">
        <f t="shared" si="717"/>
        <v>0</v>
      </c>
      <c r="S2170" s="6">
        <f t="shared" si="718"/>
        <v>3000</v>
      </c>
      <c r="T2170" s="6">
        <f t="shared" si="719"/>
        <v>3000</v>
      </c>
      <c r="U2170" t="s">
        <v>2217</v>
      </c>
      <c r="V2170" t="s">
        <v>49</v>
      </c>
      <c r="W2170" s="2">
        <v>0</v>
      </c>
      <c r="X2170" s="2">
        <v>0</v>
      </c>
      <c r="Y2170" s="2">
        <v>0</v>
      </c>
      <c r="Z2170" s="2">
        <v>0</v>
      </c>
      <c r="AA2170" s="2">
        <v>3000</v>
      </c>
      <c r="AB2170" s="2">
        <v>3000</v>
      </c>
    </row>
    <row r="2171" spans="1:28">
      <c r="A2171" s="5" t="str">
        <f t="shared" si="720"/>
        <v>420</v>
      </c>
      <c r="B2171" s="5" t="str">
        <f>VLOOKUP(A2171,Vlookups!O:P,2,FALSE)</f>
        <v>LOCAL</v>
      </c>
      <c r="C2171" s="5" t="str">
        <f t="shared" si="721"/>
        <v>E</v>
      </c>
      <c r="D2171" s="5" t="str">
        <f t="shared" si="722"/>
        <v>33</v>
      </c>
      <c r="E2171" s="5" t="str">
        <f t="shared" si="723"/>
        <v>62--</v>
      </c>
      <c r="F2171" s="5" t="str">
        <f>VLOOKUP(E2171,Vlookups!K:M,3,FALSE)</f>
        <v>Op Exp</v>
      </c>
      <c r="G2171" s="5" t="str">
        <f t="shared" si="710"/>
        <v>6299</v>
      </c>
      <c r="H2171" s="5" t="str">
        <f t="shared" si="711"/>
        <v>MISC. CONTRACTED SERVICE</v>
      </c>
      <c r="I2171" s="5" t="str">
        <f t="shared" si="712"/>
        <v>036</v>
      </c>
      <c r="J2171" s="5" t="str">
        <f>VLOOKUP(I2171,Vlookups!A:D,2,FALSE)</f>
        <v>Richmond Middle School</v>
      </c>
      <c r="K2171" s="5" t="str">
        <f>VLOOKUP(I2171,Vlookups!A:D,3,FALSE)</f>
        <v>RICHMOND K8</v>
      </c>
      <c r="L2171" s="5" t="str">
        <f t="shared" si="713"/>
        <v>99</v>
      </c>
      <c r="M2171" s="5" t="str">
        <f t="shared" si="714"/>
        <v>871</v>
      </c>
      <c r="N2171" s="5" t="str">
        <f>VLOOKUP(M2171,Vlookups!G:I,2,FALSE)</f>
        <v>HEALTH SERVICES</v>
      </c>
      <c r="O2171" s="5" t="str">
        <f>VLOOKUP(M2171,Vlookups!G:I,3,FALSE)</f>
        <v>CEQO</v>
      </c>
      <c r="P2171" s="6">
        <f t="shared" si="715"/>
        <v>0</v>
      </c>
      <c r="Q2171" s="6">
        <f t="shared" si="716"/>
        <v>0</v>
      </c>
      <c r="R2171" s="6">
        <f t="shared" si="717"/>
        <v>0</v>
      </c>
      <c r="S2171" s="6">
        <f t="shared" si="718"/>
        <v>1500</v>
      </c>
      <c r="T2171" s="6">
        <f t="shared" si="719"/>
        <v>1500</v>
      </c>
      <c r="U2171" t="s">
        <v>2218</v>
      </c>
      <c r="V2171" t="s">
        <v>49</v>
      </c>
      <c r="W2171" s="2">
        <v>0</v>
      </c>
      <c r="X2171" s="2">
        <v>0</v>
      </c>
      <c r="Y2171" s="2">
        <v>0</v>
      </c>
      <c r="Z2171" s="2">
        <v>0</v>
      </c>
      <c r="AA2171" s="2">
        <v>1500</v>
      </c>
      <c r="AB2171" s="2">
        <v>1500</v>
      </c>
    </row>
    <row r="2172" spans="1:28">
      <c r="A2172" s="5" t="str">
        <f t="shared" si="720"/>
        <v>420</v>
      </c>
      <c r="B2172" s="5" t="str">
        <f>VLOOKUP(A2172,Vlookups!O:P,2,FALSE)</f>
        <v>LOCAL</v>
      </c>
      <c r="C2172" s="5" t="str">
        <f t="shared" si="721"/>
        <v>E</v>
      </c>
      <c r="D2172" s="5" t="str">
        <f t="shared" si="722"/>
        <v>33</v>
      </c>
      <c r="E2172" s="5" t="str">
        <f t="shared" si="723"/>
        <v>62--</v>
      </c>
      <c r="F2172" s="5" t="str">
        <f>VLOOKUP(E2172,Vlookups!K:M,3,FALSE)</f>
        <v>Op Exp</v>
      </c>
      <c r="G2172" s="5" t="str">
        <f t="shared" si="710"/>
        <v>6299</v>
      </c>
      <c r="H2172" s="5" t="str">
        <f t="shared" si="711"/>
        <v>MISC. CONTRACTED SERVICE</v>
      </c>
      <c r="I2172" s="5" t="str">
        <f t="shared" si="712"/>
        <v>037</v>
      </c>
      <c r="J2172" s="5" t="str">
        <f>VLOOKUP(I2172,Vlookups!A:D,2,FALSE)</f>
        <v>Heritage Elementary</v>
      </c>
      <c r="K2172" s="5" t="str">
        <f>VLOOKUP(I2172,Vlookups!A:D,3,FALSE)</f>
        <v>HERITAGE K8</v>
      </c>
      <c r="L2172" s="5" t="str">
        <f t="shared" si="713"/>
        <v>99</v>
      </c>
      <c r="M2172" s="5" t="str">
        <f t="shared" si="714"/>
        <v>871</v>
      </c>
      <c r="N2172" s="5" t="str">
        <f>VLOOKUP(M2172,Vlookups!G:I,2,FALSE)</f>
        <v>HEALTH SERVICES</v>
      </c>
      <c r="O2172" s="5" t="str">
        <f>VLOOKUP(M2172,Vlookups!G:I,3,FALSE)</f>
        <v>CEQO</v>
      </c>
      <c r="P2172" s="6">
        <f t="shared" si="715"/>
        <v>0</v>
      </c>
      <c r="Q2172" s="6">
        <f t="shared" si="716"/>
        <v>0</v>
      </c>
      <c r="R2172" s="6">
        <f t="shared" si="717"/>
        <v>0</v>
      </c>
      <c r="S2172" s="6">
        <f t="shared" si="718"/>
        <v>3000</v>
      </c>
      <c r="T2172" s="6">
        <f t="shared" si="719"/>
        <v>3000</v>
      </c>
      <c r="U2172" t="s">
        <v>2219</v>
      </c>
      <c r="V2172" t="s">
        <v>49</v>
      </c>
      <c r="W2172" s="2">
        <v>0</v>
      </c>
      <c r="X2172" s="2">
        <v>0</v>
      </c>
      <c r="Y2172" s="2">
        <v>0</v>
      </c>
      <c r="Z2172" s="2">
        <v>0</v>
      </c>
      <c r="AA2172" s="2">
        <v>3000</v>
      </c>
      <c r="AB2172" s="2">
        <v>3000</v>
      </c>
    </row>
    <row r="2173" spans="1:28">
      <c r="A2173" s="5" t="str">
        <f t="shared" si="720"/>
        <v>420</v>
      </c>
      <c r="B2173" s="5" t="str">
        <f>VLOOKUP(A2173,Vlookups!O:P,2,FALSE)</f>
        <v>LOCAL</v>
      </c>
      <c r="C2173" s="5" t="str">
        <f t="shared" si="721"/>
        <v>E</v>
      </c>
      <c r="D2173" s="5" t="str">
        <f t="shared" si="722"/>
        <v>33</v>
      </c>
      <c r="E2173" s="5" t="str">
        <f t="shared" si="723"/>
        <v>62--</v>
      </c>
      <c r="F2173" s="5" t="str">
        <f>VLOOKUP(E2173,Vlookups!K:M,3,FALSE)</f>
        <v>Op Exp</v>
      </c>
      <c r="G2173" s="5" t="str">
        <f t="shared" si="710"/>
        <v>6299</v>
      </c>
      <c r="H2173" s="5" t="str">
        <f t="shared" si="711"/>
        <v>MISC. CONTRACTED SERVICE</v>
      </c>
      <c r="I2173" s="5" t="str">
        <f t="shared" si="712"/>
        <v>038</v>
      </c>
      <c r="J2173" s="5" t="str">
        <f>VLOOKUP(I2173,Vlookups!A:D,2,FALSE)</f>
        <v>Heritage Middle School</v>
      </c>
      <c r="K2173" s="5" t="str">
        <f>VLOOKUP(I2173,Vlookups!A:D,3,FALSE)</f>
        <v>HERITAGE K8</v>
      </c>
      <c r="L2173" s="5" t="str">
        <f t="shared" si="713"/>
        <v>99</v>
      </c>
      <c r="M2173" s="5" t="str">
        <f t="shared" si="714"/>
        <v>871</v>
      </c>
      <c r="N2173" s="5" t="str">
        <f>VLOOKUP(M2173,Vlookups!G:I,2,FALSE)</f>
        <v>HEALTH SERVICES</v>
      </c>
      <c r="O2173" s="5" t="str">
        <f>VLOOKUP(M2173,Vlookups!G:I,3,FALSE)</f>
        <v>CEQO</v>
      </c>
      <c r="P2173" s="6">
        <f t="shared" si="715"/>
        <v>0</v>
      </c>
      <c r="Q2173" s="6">
        <f t="shared" si="716"/>
        <v>0</v>
      </c>
      <c r="R2173" s="6">
        <f t="shared" si="717"/>
        <v>0</v>
      </c>
      <c r="S2173" s="6">
        <f t="shared" si="718"/>
        <v>1500</v>
      </c>
      <c r="T2173" s="6">
        <f t="shared" si="719"/>
        <v>1500</v>
      </c>
      <c r="U2173" t="s">
        <v>2220</v>
      </c>
      <c r="V2173" t="s">
        <v>49</v>
      </c>
      <c r="W2173" s="2">
        <v>0</v>
      </c>
      <c r="X2173" s="2">
        <v>0</v>
      </c>
      <c r="Y2173" s="2">
        <v>0</v>
      </c>
      <c r="Z2173" s="2">
        <v>0</v>
      </c>
      <c r="AA2173" s="2">
        <v>1500</v>
      </c>
      <c r="AB2173" s="2">
        <v>1500</v>
      </c>
    </row>
    <row r="2174" spans="1:28">
      <c r="A2174" s="5" t="str">
        <f t="shared" si="720"/>
        <v>420</v>
      </c>
      <c r="B2174" s="5" t="str">
        <f>VLOOKUP(A2174,Vlookups!O:P,2,FALSE)</f>
        <v>LOCAL</v>
      </c>
      <c r="C2174" s="5" t="str">
        <f t="shared" si="721"/>
        <v>E</v>
      </c>
      <c r="D2174" s="5" t="str">
        <f t="shared" si="722"/>
        <v>33</v>
      </c>
      <c r="E2174" s="5" t="str">
        <f t="shared" si="723"/>
        <v>62--</v>
      </c>
      <c r="F2174" s="5" t="str">
        <f>VLOOKUP(E2174,Vlookups!K:M,3,FALSE)</f>
        <v>Op Exp</v>
      </c>
      <c r="G2174" s="5" t="str">
        <f t="shared" si="710"/>
        <v>6299</v>
      </c>
      <c r="H2174" s="5" t="str">
        <f t="shared" si="711"/>
        <v>MISC. CONTRACTED SERVICE</v>
      </c>
      <c r="I2174" s="5" t="str">
        <f t="shared" si="712"/>
        <v>039</v>
      </c>
      <c r="J2174" s="5" t="str">
        <f>VLOOKUP(I2174,Vlookups!A:D,2,FALSE)</f>
        <v>Pearland Elementary</v>
      </c>
      <c r="K2174" s="5" t="str">
        <f>VLOOKUP(I2174,Vlookups!A:D,3,FALSE)</f>
        <v>PEARLAND K8</v>
      </c>
      <c r="L2174" s="5" t="str">
        <f t="shared" si="713"/>
        <v>99</v>
      </c>
      <c r="M2174" s="5" t="str">
        <f t="shared" si="714"/>
        <v>871</v>
      </c>
      <c r="N2174" s="5" t="str">
        <f>VLOOKUP(M2174,Vlookups!G:I,2,FALSE)</f>
        <v>HEALTH SERVICES</v>
      </c>
      <c r="O2174" s="5" t="str">
        <f>VLOOKUP(M2174,Vlookups!G:I,3,FALSE)</f>
        <v>CEQO</v>
      </c>
      <c r="P2174" s="6">
        <f t="shared" si="715"/>
        <v>0</v>
      </c>
      <c r="Q2174" s="6">
        <f t="shared" si="716"/>
        <v>0</v>
      </c>
      <c r="R2174" s="6">
        <f t="shared" si="717"/>
        <v>0</v>
      </c>
      <c r="S2174" s="6">
        <f t="shared" si="718"/>
        <v>3000</v>
      </c>
      <c r="T2174" s="6">
        <f t="shared" si="719"/>
        <v>3000</v>
      </c>
      <c r="U2174" t="s">
        <v>2221</v>
      </c>
      <c r="V2174" t="s">
        <v>49</v>
      </c>
      <c r="W2174" s="2">
        <v>0</v>
      </c>
      <c r="X2174" s="2">
        <v>0</v>
      </c>
      <c r="Y2174" s="2">
        <v>0</v>
      </c>
      <c r="Z2174" s="2">
        <v>0</v>
      </c>
      <c r="AA2174" s="2">
        <v>3000</v>
      </c>
      <c r="AB2174" s="2">
        <v>3000</v>
      </c>
    </row>
    <row r="2175" spans="1:28">
      <c r="A2175" s="5" t="str">
        <f t="shared" si="720"/>
        <v>420</v>
      </c>
      <c r="B2175" s="5" t="str">
        <f>VLOOKUP(A2175,Vlookups!O:P,2,FALSE)</f>
        <v>LOCAL</v>
      </c>
      <c r="C2175" s="5" t="str">
        <f t="shared" si="721"/>
        <v>E</v>
      </c>
      <c r="D2175" s="5" t="str">
        <f t="shared" si="722"/>
        <v>33</v>
      </c>
      <c r="E2175" s="5" t="str">
        <f t="shared" si="723"/>
        <v>62--</v>
      </c>
      <c r="F2175" s="5" t="str">
        <f>VLOOKUP(E2175,Vlookups!K:M,3,FALSE)</f>
        <v>Op Exp</v>
      </c>
      <c r="G2175" s="5" t="str">
        <f t="shared" si="710"/>
        <v>6299</v>
      </c>
      <c r="H2175" s="5" t="str">
        <f t="shared" si="711"/>
        <v>MISC. CONTRACTED SERVICE</v>
      </c>
      <c r="I2175" s="5" t="str">
        <f t="shared" si="712"/>
        <v>040</v>
      </c>
      <c r="J2175" s="5" t="str">
        <f>VLOOKUP(I2175,Vlookups!A:D,2,FALSE)</f>
        <v>Pearland Middle School</v>
      </c>
      <c r="K2175" s="5" t="str">
        <f>VLOOKUP(I2175,Vlookups!A:D,3,FALSE)</f>
        <v>PEARLAND K8</v>
      </c>
      <c r="L2175" s="5" t="str">
        <f t="shared" si="713"/>
        <v>99</v>
      </c>
      <c r="M2175" s="5" t="str">
        <f t="shared" si="714"/>
        <v>871</v>
      </c>
      <c r="N2175" s="5" t="str">
        <f>VLOOKUP(M2175,Vlookups!G:I,2,FALSE)</f>
        <v>HEALTH SERVICES</v>
      </c>
      <c r="O2175" s="5" t="str">
        <f>VLOOKUP(M2175,Vlookups!G:I,3,FALSE)</f>
        <v>CEQO</v>
      </c>
      <c r="P2175" s="6">
        <f t="shared" si="715"/>
        <v>0</v>
      </c>
      <c r="Q2175" s="6">
        <f t="shared" si="716"/>
        <v>0</v>
      </c>
      <c r="R2175" s="6">
        <f t="shared" si="717"/>
        <v>0</v>
      </c>
      <c r="S2175" s="6">
        <f t="shared" si="718"/>
        <v>1500</v>
      </c>
      <c r="T2175" s="6">
        <f t="shared" si="719"/>
        <v>1500</v>
      </c>
      <c r="U2175" t="s">
        <v>2222</v>
      </c>
      <c r="V2175" t="s">
        <v>49</v>
      </c>
      <c r="W2175" s="2">
        <v>0</v>
      </c>
      <c r="X2175" s="2">
        <v>0</v>
      </c>
      <c r="Y2175" s="2">
        <v>0</v>
      </c>
      <c r="Z2175" s="2">
        <v>0</v>
      </c>
      <c r="AA2175" s="2">
        <v>1500</v>
      </c>
      <c r="AB2175" s="2">
        <v>1500</v>
      </c>
    </row>
    <row r="2176" spans="1:28">
      <c r="A2176" s="5" t="str">
        <f t="shared" si="720"/>
        <v>420</v>
      </c>
      <c r="B2176" s="5" t="str">
        <f>VLOOKUP(A2176,Vlookups!O:P,2,FALSE)</f>
        <v>LOCAL</v>
      </c>
      <c r="C2176" s="5" t="str">
        <f t="shared" si="721"/>
        <v>E</v>
      </c>
      <c r="D2176" s="5" t="str">
        <f t="shared" si="722"/>
        <v>33</v>
      </c>
      <c r="E2176" s="5" t="str">
        <f t="shared" si="723"/>
        <v>62--</v>
      </c>
      <c r="F2176" s="5" t="str">
        <f>VLOOKUP(E2176,Vlookups!K:M,3,FALSE)</f>
        <v>Op Exp</v>
      </c>
      <c r="G2176" s="5" t="str">
        <f t="shared" si="710"/>
        <v>6299</v>
      </c>
      <c r="H2176" s="5" t="str">
        <f t="shared" si="711"/>
        <v>MISC. CONTRACTED SERVICE</v>
      </c>
      <c r="I2176" s="5" t="str">
        <f t="shared" si="712"/>
        <v>041</v>
      </c>
      <c r="J2176" s="5" t="str">
        <f>VLOOKUP(I2176,Vlookups!A:D,2,FALSE)</f>
        <v>BG Rarmiez Middle School</v>
      </c>
      <c r="K2176" s="5" t="str">
        <f>VLOOKUP(I2176,Vlookups!A:D,3,FALSE)</f>
        <v>BG RAMIREZ K8</v>
      </c>
      <c r="L2176" s="5" t="str">
        <f t="shared" si="713"/>
        <v>99</v>
      </c>
      <c r="M2176" s="5" t="str">
        <f t="shared" si="714"/>
        <v>871</v>
      </c>
      <c r="N2176" s="5" t="str">
        <f>VLOOKUP(M2176,Vlookups!G:I,2,FALSE)</f>
        <v>HEALTH SERVICES</v>
      </c>
      <c r="O2176" s="5" t="str">
        <f>VLOOKUP(M2176,Vlookups!G:I,3,FALSE)</f>
        <v>CEQO</v>
      </c>
      <c r="P2176" s="6">
        <f t="shared" si="715"/>
        <v>1000</v>
      </c>
      <c r="Q2176" s="6">
        <f t="shared" si="716"/>
        <v>0</v>
      </c>
      <c r="R2176" s="6">
        <f t="shared" si="717"/>
        <v>0</v>
      </c>
      <c r="S2176" s="6">
        <f t="shared" si="718"/>
        <v>1000</v>
      </c>
      <c r="T2176" s="6">
        <f t="shared" si="719"/>
        <v>0</v>
      </c>
      <c r="U2176" t="s">
        <v>2223</v>
      </c>
      <c r="V2176" t="s">
        <v>49</v>
      </c>
      <c r="W2176" s="2">
        <v>1000</v>
      </c>
      <c r="X2176" s="2">
        <v>0</v>
      </c>
      <c r="Y2176" s="2">
        <v>0</v>
      </c>
      <c r="Z2176" s="2">
        <v>1000</v>
      </c>
      <c r="AA2176" s="2">
        <v>1000</v>
      </c>
      <c r="AB2176" s="2">
        <v>0</v>
      </c>
    </row>
    <row r="2177" spans="1:28">
      <c r="A2177" s="5" t="str">
        <f t="shared" si="720"/>
        <v>420</v>
      </c>
      <c r="B2177" s="5" t="str">
        <f>VLOOKUP(A2177,Vlookups!O:P,2,FALSE)</f>
        <v>LOCAL</v>
      </c>
      <c r="C2177" s="5" t="str">
        <f t="shared" si="721"/>
        <v>E</v>
      </c>
      <c r="D2177" s="5" t="str">
        <f t="shared" si="722"/>
        <v>33</v>
      </c>
      <c r="E2177" s="5" t="str">
        <f t="shared" si="723"/>
        <v>62--</v>
      </c>
      <c r="F2177" s="5" t="str">
        <f>VLOOKUP(E2177,Vlookups!K:M,3,FALSE)</f>
        <v>Op Exp</v>
      </c>
      <c r="G2177" s="5" t="str">
        <f t="shared" si="710"/>
        <v>6299</v>
      </c>
      <c r="H2177" s="5" t="str">
        <f t="shared" si="711"/>
        <v>MISC. CONTRACTED SERVICE</v>
      </c>
      <c r="I2177" s="5" t="str">
        <f t="shared" si="712"/>
        <v>042</v>
      </c>
      <c r="J2177" s="5" t="str">
        <f>VLOOKUP(I2177,Vlookups!A:D,2,FALSE)</f>
        <v>BG Ramirez Elementary</v>
      </c>
      <c r="K2177" s="5" t="str">
        <f>VLOOKUP(I2177,Vlookups!A:D,3,FALSE)</f>
        <v>BG RAMIREZ K8</v>
      </c>
      <c r="L2177" s="5" t="str">
        <f t="shared" si="713"/>
        <v>99</v>
      </c>
      <c r="M2177" s="5" t="str">
        <f t="shared" si="714"/>
        <v>871</v>
      </c>
      <c r="N2177" s="5" t="str">
        <f>VLOOKUP(M2177,Vlookups!G:I,2,FALSE)</f>
        <v>HEALTH SERVICES</v>
      </c>
      <c r="O2177" s="5" t="str">
        <f>VLOOKUP(M2177,Vlookups!G:I,3,FALSE)</f>
        <v>CEQO</v>
      </c>
      <c r="P2177" s="6">
        <f t="shared" si="715"/>
        <v>650</v>
      </c>
      <c r="Q2177" s="6">
        <f t="shared" si="716"/>
        <v>0</v>
      </c>
      <c r="R2177" s="6">
        <f t="shared" si="717"/>
        <v>0</v>
      </c>
      <c r="S2177" s="6">
        <f t="shared" si="718"/>
        <v>650</v>
      </c>
      <c r="T2177" s="6">
        <f t="shared" si="719"/>
        <v>0</v>
      </c>
      <c r="U2177" t="s">
        <v>2224</v>
      </c>
      <c r="V2177" t="s">
        <v>49</v>
      </c>
      <c r="W2177" s="2">
        <v>650</v>
      </c>
      <c r="X2177" s="2">
        <v>0</v>
      </c>
      <c r="Y2177" s="2">
        <v>0</v>
      </c>
      <c r="Z2177" s="2">
        <v>650</v>
      </c>
      <c r="AA2177" s="2">
        <v>650</v>
      </c>
      <c r="AB2177" s="2">
        <v>0</v>
      </c>
    </row>
    <row r="2178" spans="1:28">
      <c r="A2178" s="5" t="str">
        <f t="shared" si="720"/>
        <v>420</v>
      </c>
      <c r="B2178" s="5" t="str">
        <f>VLOOKUP(A2178,Vlookups!O:P,2,FALSE)</f>
        <v>LOCAL</v>
      </c>
      <c r="C2178" s="5" t="str">
        <f t="shared" si="721"/>
        <v>E</v>
      </c>
      <c r="D2178" s="5" t="str">
        <f t="shared" si="722"/>
        <v>33</v>
      </c>
      <c r="E2178" s="5" t="str">
        <f t="shared" si="723"/>
        <v>62--</v>
      </c>
      <c r="F2178" s="5" t="str">
        <f>VLOOKUP(E2178,Vlookups!K:M,3,FALSE)</f>
        <v>Op Exp</v>
      </c>
      <c r="G2178" s="5" t="str">
        <f t="shared" si="710"/>
        <v>6299</v>
      </c>
      <c r="H2178" s="5" t="str">
        <f t="shared" si="711"/>
        <v>MISC. CONTRACTED SERVICE</v>
      </c>
      <c r="I2178" s="5" t="str">
        <f t="shared" si="712"/>
        <v>043</v>
      </c>
      <c r="J2178" s="5" t="str">
        <f>VLOOKUP(I2178,Vlookups!A:D,2,FALSE)</f>
        <v>MSG Ramirez Elementary</v>
      </c>
      <c r="K2178" s="5" t="str">
        <f>VLOOKUP(I2178,Vlookups!A:D,3,FALSE)</f>
        <v>MSG RAMIREZ K8</v>
      </c>
      <c r="L2178" s="5" t="str">
        <f t="shared" si="713"/>
        <v>99</v>
      </c>
      <c r="M2178" s="5" t="str">
        <f t="shared" si="714"/>
        <v>871</v>
      </c>
      <c r="N2178" s="5" t="str">
        <f>VLOOKUP(M2178,Vlookups!G:I,2,FALSE)</f>
        <v>HEALTH SERVICES</v>
      </c>
      <c r="O2178" s="5" t="str">
        <f>VLOOKUP(M2178,Vlookups!G:I,3,FALSE)</f>
        <v>CEQO</v>
      </c>
      <c r="P2178" s="6">
        <f t="shared" si="715"/>
        <v>650</v>
      </c>
      <c r="Q2178" s="6">
        <f t="shared" si="716"/>
        <v>0</v>
      </c>
      <c r="R2178" s="6">
        <f t="shared" si="717"/>
        <v>0</v>
      </c>
      <c r="S2178" s="6">
        <f t="shared" si="718"/>
        <v>650</v>
      </c>
      <c r="T2178" s="6">
        <f t="shared" si="719"/>
        <v>0</v>
      </c>
      <c r="U2178" t="s">
        <v>2225</v>
      </c>
      <c r="V2178" t="s">
        <v>49</v>
      </c>
      <c r="W2178" s="2">
        <v>650</v>
      </c>
      <c r="X2178" s="2">
        <v>0</v>
      </c>
      <c r="Y2178" s="2">
        <v>0</v>
      </c>
      <c r="Z2178" s="2">
        <v>650</v>
      </c>
      <c r="AA2178" s="2">
        <v>650</v>
      </c>
      <c r="AB2178" s="2">
        <v>0</v>
      </c>
    </row>
    <row r="2179" spans="1:28">
      <c r="A2179" s="5" t="str">
        <f t="shared" ref="A2179:A2210" si="724">LEFT(U2179,3)</f>
        <v>420</v>
      </c>
      <c r="B2179" s="5" t="str">
        <f>VLOOKUP(A2179,Vlookups!O:P,2,FALSE)</f>
        <v>LOCAL</v>
      </c>
      <c r="C2179" s="5" t="str">
        <f t="shared" ref="C2179:C2210" si="725">RIGHT(LEFT(U2179,5),1)</f>
        <v>E</v>
      </c>
      <c r="D2179" s="5" t="str">
        <f t="shared" ref="D2179:D2210" si="726">RIGHT(LEFT(U2179,8),2)</f>
        <v>33</v>
      </c>
      <c r="E2179" s="5" t="str">
        <f t="shared" ref="E2179:E2210" si="727">CONCATENATE(LEFT(G2179,2),"--")</f>
        <v>62--</v>
      </c>
      <c r="F2179" s="5" t="str">
        <f>VLOOKUP(E2179,Vlookups!K:M,3,FALSE)</f>
        <v>Op Exp</v>
      </c>
      <c r="G2179" s="5" t="str">
        <f t="shared" ref="G2179:G2199" si="728">MID(U2179,10,4)</f>
        <v>6299</v>
      </c>
      <c r="H2179" s="5" t="str">
        <f t="shared" ref="H2179:H2199" si="729">V2179</f>
        <v>MISC. CONTRACTED SERVICE</v>
      </c>
      <c r="I2179" s="5" t="str">
        <f t="shared" ref="I2179:I2199" si="730">LEFT(RIGHT(U2179,12),3)</f>
        <v>044</v>
      </c>
      <c r="J2179" s="5" t="str">
        <f>VLOOKUP(I2179,Vlookups!A:D,2,FALSE)</f>
        <v>MSG Ramirez Middle School</v>
      </c>
      <c r="K2179" s="5" t="str">
        <f>VLOOKUP(I2179,Vlookups!A:D,3,FALSE)</f>
        <v>MSG RAMIREZ K8</v>
      </c>
      <c r="L2179" s="5" t="str">
        <f t="shared" ref="L2179:L2199" si="731">LEFT(RIGHT(U2179,6),2)</f>
        <v>99</v>
      </c>
      <c r="M2179" s="5" t="str">
        <f t="shared" ref="M2179:M2199" si="732">RIGHT(U2179,3)</f>
        <v>871</v>
      </c>
      <c r="N2179" s="5" t="str">
        <f>VLOOKUP(M2179,Vlookups!G:I,2,FALSE)</f>
        <v>HEALTH SERVICES</v>
      </c>
      <c r="O2179" s="5" t="str">
        <f>VLOOKUP(M2179,Vlookups!G:I,3,FALSE)</f>
        <v>CEQO</v>
      </c>
      <c r="P2179" s="6">
        <f t="shared" ref="P2179:P2199" si="733">W2179</f>
        <v>1100</v>
      </c>
      <c r="Q2179" s="6">
        <f t="shared" ref="Q2179:Q2199" si="734">X2179</f>
        <v>0</v>
      </c>
      <c r="R2179" s="6">
        <f t="shared" ref="R2179:R2199" si="735">Y2179</f>
        <v>0</v>
      </c>
      <c r="S2179" s="6">
        <f t="shared" ref="S2179:S2199" si="736">AA2179</f>
        <v>1100</v>
      </c>
      <c r="T2179" s="6">
        <f t="shared" ref="T2179:T2199" si="737">AB2179</f>
        <v>0</v>
      </c>
      <c r="U2179" t="s">
        <v>2226</v>
      </c>
      <c r="V2179" t="s">
        <v>49</v>
      </c>
      <c r="W2179" s="2">
        <v>1100</v>
      </c>
      <c r="X2179" s="2">
        <v>0</v>
      </c>
      <c r="Y2179" s="2">
        <v>0</v>
      </c>
      <c r="Z2179" s="2">
        <v>1100</v>
      </c>
      <c r="AA2179" s="2">
        <v>1100</v>
      </c>
      <c r="AB2179" s="2">
        <v>0</v>
      </c>
    </row>
    <row r="2180" spans="1:28">
      <c r="A2180" s="5" t="str">
        <f t="shared" si="724"/>
        <v>420</v>
      </c>
      <c r="B2180" s="5" t="str">
        <f>VLOOKUP(A2180,Vlookups!O:P,2,FALSE)</f>
        <v>LOCAL</v>
      </c>
      <c r="C2180" s="5" t="str">
        <f t="shared" si="725"/>
        <v>E</v>
      </c>
      <c r="D2180" s="5" t="str">
        <f t="shared" si="726"/>
        <v>33</v>
      </c>
      <c r="E2180" s="5" t="str">
        <f t="shared" si="727"/>
        <v>62--</v>
      </c>
      <c r="F2180" s="5" t="str">
        <f>VLOOKUP(E2180,Vlookups!K:M,3,FALSE)</f>
        <v>Op Exp</v>
      </c>
      <c r="G2180" s="5" t="str">
        <f t="shared" si="728"/>
        <v>6299</v>
      </c>
      <c r="H2180" s="5" t="str">
        <f t="shared" si="729"/>
        <v>MISC. CONTRACTED SERVICE</v>
      </c>
      <c r="I2180" s="5" t="str">
        <f t="shared" si="730"/>
        <v>045</v>
      </c>
      <c r="J2180" s="5" t="str">
        <f>VLOOKUP(I2180,Vlookups!A:D,2,FALSE)</f>
        <v>Liberty HS</v>
      </c>
      <c r="K2180" s="5" t="str">
        <f>VLOOKUP(I2180,Vlookups!A:D,3,FALSE)</f>
        <v>LIBERTY HS</v>
      </c>
      <c r="L2180" s="5" t="str">
        <f t="shared" si="731"/>
        <v>99</v>
      </c>
      <c r="M2180" s="5" t="str">
        <f t="shared" si="732"/>
        <v>871</v>
      </c>
      <c r="N2180" s="5" t="str">
        <f>VLOOKUP(M2180,Vlookups!G:I,2,FALSE)</f>
        <v>HEALTH SERVICES</v>
      </c>
      <c r="O2180" s="5" t="str">
        <f>VLOOKUP(M2180,Vlookups!G:I,3,FALSE)</f>
        <v>CEQO</v>
      </c>
      <c r="P2180" s="6">
        <f t="shared" si="733"/>
        <v>400</v>
      </c>
      <c r="Q2180" s="6">
        <f t="shared" si="734"/>
        <v>0</v>
      </c>
      <c r="R2180" s="6">
        <f t="shared" si="735"/>
        <v>0</v>
      </c>
      <c r="S2180" s="6">
        <f t="shared" si="736"/>
        <v>400</v>
      </c>
      <c r="T2180" s="6">
        <f t="shared" si="737"/>
        <v>0</v>
      </c>
      <c r="U2180" t="s">
        <v>2227</v>
      </c>
      <c r="V2180" t="s">
        <v>49</v>
      </c>
      <c r="W2180" s="2">
        <v>400</v>
      </c>
      <c r="X2180" s="2">
        <v>0</v>
      </c>
      <c r="Y2180" s="2">
        <v>0</v>
      </c>
      <c r="Z2180" s="2">
        <v>400</v>
      </c>
      <c r="AA2180" s="2">
        <v>400</v>
      </c>
      <c r="AB2180" s="2">
        <v>0</v>
      </c>
    </row>
    <row r="2181" spans="1:28">
      <c r="A2181" s="5" t="str">
        <f t="shared" si="724"/>
        <v>420</v>
      </c>
      <c r="B2181" s="5" t="str">
        <f>VLOOKUP(A2181,Vlookups!O:P,2,FALSE)</f>
        <v>LOCAL</v>
      </c>
      <c r="C2181" s="5" t="str">
        <f t="shared" si="725"/>
        <v>E</v>
      </c>
      <c r="D2181" s="5" t="str">
        <f t="shared" si="726"/>
        <v>33</v>
      </c>
      <c r="E2181" s="5" t="str">
        <f t="shared" si="727"/>
        <v>62--</v>
      </c>
      <c r="F2181" s="5" t="str">
        <f>VLOOKUP(E2181,Vlookups!K:M,3,FALSE)</f>
        <v>Op Exp</v>
      </c>
      <c r="G2181" s="5" t="str">
        <f t="shared" si="728"/>
        <v>6299</v>
      </c>
      <c r="H2181" s="5" t="str">
        <f t="shared" si="729"/>
        <v>MISC. CONTRACTED SERVICE</v>
      </c>
      <c r="I2181" s="5" t="str">
        <f t="shared" si="730"/>
        <v>748</v>
      </c>
      <c r="J2181" s="5" t="str">
        <f>VLOOKUP(I2181,Vlookups!A:D,2,FALSE)</f>
        <v>AREA OFFICE HOUSTON</v>
      </c>
      <c r="K2181" s="5" t="str">
        <f>VLOOKUP(I2181,Vlookups!A:D,3,FALSE)</f>
        <v>AREA OFFICE HOUSTON</v>
      </c>
      <c r="L2181" s="5" t="str">
        <f t="shared" si="731"/>
        <v>23</v>
      </c>
      <c r="M2181" s="5" t="str">
        <f t="shared" si="732"/>
        <v>850</v>
      </c>
      <c r="N2181" s="5" t="str">
        <f>VLOOKUP(M2181,Vlookups!G:I,2,FALSE)</f>
        <v>DEPUTY SUPT ACADEMICS/STU SERV</v>
      </c>
      <c r="O2181" s="5" t="str">
        <f>VLOOKUP(M2181,Vlookups!G:I,3,FALSE)</f>
        <v>DSASS</v>
      </c>
      <c r="P2181" s="6">
        <f t="shared" si="733"/>
        <v>0</v>
      </c>
      <c r="Q2181" s="6">
        <f t="shared" si="734"/>
        <v>1036</v>
      </c>
      <c r="R2181" s="6">
        <f t="shared" si="735"/>
        <v>0</v>
      </c>
      <c r="S2181" s="6">
        <f t="shared" si="736"/>
        <v>0</v>
      </c>
      <c r="T2181" s="6">
        <f t="shared" si="737"/>
        <v>0</v>
      </c>
      <c r="U2181" t="s">
        <v>2228</v>
      </c>
      <c r="V2181" t="s">
        <v>49</v>
      </c>
      <c r="W2181" s="2">
        <v>0</v>
      </c>
      <c r="X2181" s="2">
        <v>1036</v>
      </c>
      <c r="Y2181" s="2">
        <v>0</v>
      </c>
      <c r="Z2181" s="3">
        <v>-1036</v>
      </c>
      <c r="AA2181" s="2">
        <v>0</v>
      </c>
      <c r="AB2181" s="2">
        <v>0</v>
      </c>
    </row>
    <row r="2182" spans="1:28">
      <c r="A2182" s="5" t="str">
        <f t="shared" si="724"/>
        <v>420</v>
      </c>
      <c r="B2182" s="5" t="str">
        <f>VLOOKUP(A2182,Vlookups!O:P,2,FALSE)</f>
        <v>LOCAL</v>
      </c>
      <c r="C2182" s="5" t="str">
        <f t="shared" si="725"/>
        <v>E</v>
      </c>
      <c r="D2182" s="5" t="str">
        <f t="shared" si="726"/>
        <v>33</v>
      </c>
      <c r="E2182" s="5" t="str">
        <f t="shared" si="727"/>
        <v>62--</v>
      </c>
      <c r="F2182" s="5" t="str">
        <f>VLOOKUP(E2182,Vlookups!K:M,3,FALSE)</f>
        <v>Op Exp</v>
      </c>
      <c r="G2182" s="5" t="str">
        <f t="shared" si="728"/>
        <v>6299</v>
      </c>
      <c r="H2182" s="5" t="str">
        <f t="shared" si="729"/>
        <v>MISC. CONTRACTED SERVICE</v>
      </c>
      <c r="I2182" s="5" t="str">
        <f t="shared" si="730"/>
        <v>999</v>
      </c>
      <c r="J2182" s="5" t="str">
        <f>VLOOKUP(I2182,Vlookups!A:D,2,FALSE)</f>
        <v>CHARTER WIDE</v>
      </c>
      <c r="K2182" s="5" t="str">
        <f>VLOOKUP(I2182,Vlookups!A:D,3,FALSE)</f>
        <v>CHARTER WIDE</v>
      </c>
      <c r="L2182" s="5" t="str">
        <f t="shared" si="731"/>
        <v>99</v>
      </c>
      <c r="M2182" s="5" t="str">
        <f t="shared" si="732"/>
        <v>871</v>
      </c>
      <c r="N2182" s="5" t="str">
        <f>VLOOKUP(M2182,Vlookups!G:I,2,FALSE)</f>
        <v>HEALTH SERVICES</v>
      </c>
      <c r="O2182" s="5" t="str">
        <f>VLOOKUP(M2182,Vlookups!G:I,3,FALSE)</f>
        <v>CEQO</v>
      </c>
      <c r="P2182" s="6">
        <f t="shared" si="733"/>
        <v>2500</v>
      </c>
      <c r="Q2182" s="6">
        <f t="shared" si="734"/>
        <v>0</v>
      </c>
      <c r="R2182" s="6">
        <f t="shared" si="735"/>
        <v>1169.23</v>
      </c>
      <c r="S2182" s="6">
        <f t="shared" si="736"/>
        <v>2500</v>
      </c>
      <c r="T2182" s="6">
        <f t="shared" si="737"/>
        <v>0</v>
      </c>
      <c r="U2182" t="s">
        <v>2229</v>
      </c>
      <c r="V2182" t="s">
        <v>49</v>
      </c>
      <c r="W2182" s="2">
        <v>2500</v>
      </c>
      <c r="X2182" s="2">
        <v>0</v>
      </c>
      <c r="Y2182" s="2">
        <v>1169.23</v>
      </c>
      <c r="Z2182" s="2">
        <v>1330.77</v>
      </c>
      <c r="AA2182" s="2">
        <v>2500</v>
      </c>
      <c r="AB2182" s="2">
        <v>0</v>
      </c>
    </row>
    <row r="2183" spans="1:28">
      <c r="A2183" s="5" t="str">
        <f t="shared" si="724"/>
        <v>420</v>
      </c>
      <c r="B2183" s="5" t="str">
        <f>VLOOKUP(A2183,Vlookups!O:P,2,FALSE)</f>
        <v>LOCAL</v>
      </c>
      <c r="C2183" s="5" t="str">
        <f t="shared" si="725"/>
        <v>E</v>
      </c>
      <c r="D2183" s="5" t="str">
        <f t="shared" si="726"/>
        <v>33</v>
      </c>
      <c r="E2183" s="5" t="str">
        <f t="shared" si="727"/>
        <v>63--</v>
      </c>
      <c r="F2183" s="5" t="str">
        <f>VLOOKUP(E2183,Vlookups!K:M,3,FALSE)</f>
        <v>Op Exp</v>
      </c>
      <c r="G2183" s="5" t="str">
        <f t="shared" si="728"/>
        <v>6399</v>
      </c>
      <c r="H2183" s="5" t="str">
        <f t="shared" si="729"/>
        <v>GENERAL SUPPLIES</v>
      </c>
      <c r="I2183" s="5" t="str">
        <f t="shared" si="730"/>
        <v>001</v>
      </c>
      <c r="J2183" s="5" t="str">
        <f>VLOOKUP(I2183,Vlookups!A:D,2,FALSE)</f>
        <v>GARLAND ELEMENTARY SCHOOL</v>
      </c>
      <c r="K2183" s="5" t="str">
        <f>VLOOKUP(I2183,Vlookups!A:D,3,FALSE)</f>
        <v>GARLAND K8</v>
      </c>
      <c r="L2183" s="5" t="str">
        <f t="shared" si="731"/>
        <v>99</v>
      </c>
      <c r="M2183" s="5" t="str">
        <f t="shared" si="732"/>
        <v>871</v>
      </c>
      <c r="N2183" s="5" t="str">
        <f>VLOOKUP(M2183,Vlookups!G:I,2,FALSE)</f>
        <v>HEALTH SERVICES</v>
      </c>
      <c r="O2183" s="5" t="str">
        <f>VLOOKUP(M2183,Vlookups!G:I,3,FALSE)</f>
        <v>CEQO</v>
      </c>
      <c r="P2183" s="6">
        <f t="shared" si="733"/>
        <v>4700</v>
      </c>
      <c r="Q2183" s="6">
        <f t="shared" si="734"/>
        <v>0</v>
      </c>
      <c r="R2183" s="6">
        <f t="shared" si="735"/>
        <v>1758.28</v>
      </c>
      <c r="S2183" s="6">
        <f t="shared" si="736"/>
        <v>4700</v>
      </c>
      <c r="T2183" s="6">
        <f t="shared" si="737"/>
        <v>0</v>
      </c>
      <c r="U2183" t="s">
        <v>2230</v>
      </c>
      <c r="V2183" t="s">
        <v>54</v>
      </c>
      <c r="W2183" s="2">
        <v>4700</v>
      </c>
      <c r="X2183" s="2">
        <v>0</v>
      </c>
      <c r="Y2183" s="2">
        <v>1758.28</v>
      </c>
      <c r="Z2183" s="2">
        <v>2941.72</v>
      </c>
      <c r="AA2183" s="2">
        <v>4700</v>
      </c>
      <c r="AB2183" s="2">
        <v>0</v>
      </c>
    </row>
    <row r="2184" spans="1:28">
      <c r="A2184" s="5" t="str">
        <f t="shared" si="724"/>
        <v>420</v>
      </c>
      <c r="B2184" s="5" t="str">
        <f>VLOOKUP(A2184,Vlookups!O:P,2,FALSE)</f>
        <v>LOCAL</v>
      </c>
      <c r="C2184" s="5" t="str">
        <f t="shared" si="725"/>
        <v>E</v>
      </c>
      <c r="D2184" s="5" t="str">
        <f t="shared" si="726"/>
        <v>33</v>
      </c>
      <c r="E2184" s="5" t="str">
        <f t="shared" si="727"/>
        <v>63--</v>
      </c>
      <c r="F2184" s="5" t="str">
        <f>VLOOKUP(E2184,Vlookups!K:M,3,FALSE)</f>
        <v>Op Exp</v>
      </c>
      <c r="G2184" s="5" t="str">
        <f t="shared" si="728"/>
        <v>6399</v>
      </c>
      <c r="H2184" s="5" t="str">
        <f t="shared" si="729"/>
        <v>GENERAL SUPPLIES</v>
      </c>
      <c r="I2184" s="5" t="str">
        <f t="shared" si="730"/>
        <v>002</v>
      </c>
      <c r="J2184" s="5" t="str">
        <f>VLOOKUP(I2184,Vlookups!A:D,2,FALSE)</f>
        <v>GARLAND MIDDLE SCHOOL</v>
      </c>
      <c r="K2184" s="5" t="str">
        <f>VLOOKUP(I2184,Vlookups!A:D,3,FALSE)</f>
        <v>GARLAND K8</v>
      </c>
      <c r="L2184" s="5" t="str">
        <f t="shared" si="731"/>
        <v>99</v>
      </c>
      <c r="M2184" s="5" t="str">
        <f t="shared" si="732"/>
        <v>871</v>
      </c>
      <c r="N2184" s="5" t="str">
        <f>VLOOKUP(M2184,Vlookups!G:I,2,FALSE)</f>
        <v>HEALTH SERVICES</v>
      </c>
      <c r="O2184" s="5" t="str">
        <f>VLOOKUP(M2184,Vlookups!G:I,3,FALSE)</f>
        <v>CEQO</v>
      </c>
      <c r="P2184" s="6">
        <f t="shared" si="733"/>
        <v>1650</v>
      </c>
      <c r="Q2184" s="6">
        <f t="shared" si="734"/>
        <v>0</v>
      </c>
      <c r="R2184" s="6">
        <f t="shared" si="735"/>
        <v>1042.1199999999999</v>
      </c>
      <c r="S2184" s="6">
        <f t="shared" si="736"/>
        <v>1650</v>
      </c>
      <c r="T2184" s="6">
        <f t="shared" si="737"/>
        <v>0</v>
      </c>
      <c r="U2184" t="s">
        <v>2231</v>
      </c>
      <c r="V2184" t="s">
        <v>54</v>
      </c>
      <c r="W2184" s="2">
        <v>1650</v>
      </c>
      <c r="X2184" s="2">
        <v>0</v>
      </c>
      <c r="Y2184" s="2">
        <v>1042.1199999999999</v>
      </c>
      <c r="Z2184" s="2">
        <v>607.88</v>
      </c>
      <c r="AA2184" s="2">
        <v>1650</v>
      </c>
      <c r="AB2184" s="2">
        <v>0</v>
      </c>
    </row>
    <row r="2185" spans="1:28">
      <c r="A2185" s="5" t="str">
        <f t="shared" si="724"/>
        <v>420</v>
      </c>
      <c r="B2185" s="5" t="str">
        <f>VLOOKUP(A2185,Vlookups!O:P,2,FALSE)</f>
        <v>LOCAL</v>
      </c>
      <c r="C2185" s="5" t="str">
        <f t="shared" si="725"/>
        <v>E</v>
      </c>
      <c r="D2185" s="5" t="str">
        <f t="shared" si="726"/>
        <v>33</v>
      </c>
      <c r="E2185" s="5" t="str">
        <f t="shared" si="727"/>
        <v>63--</v>
      </c>
      <c r="F2185" s="5" t="str">
        <f>VLOOKUP(E2185,Vlookups!K:M,3,FALSE)</f>
        <v>Op Exp</v>
      </c>
      <c r="G2185" s="5" t="str">
        <f t="shared" si="728"/>
        <v>6399</v>
      </c>
      <c r="H2185" s="5" t="str">
        <f t="shared" si="729"/>
        <v>GENERAL SUPPLIES</v>
      </c>
      <c r="I2185" s="5" t="str">
        <f t="shared" si="730"/>
        <v>003</v>
      </c>
      <c r="J2185" s="5" t="str">
        <f>VLOOKUP(I2185,Vlookups!A:D,2,FALSE)</f>
        <v>GARLAND HIGH SCHOOL</v>
      </c>
      <c r="K2185" s="5" t="str">
        <f>VLOOKUP(I2185,Vlookups!A:D,3,FALSE)</f>
        <v>GARLAND HS</v>
      </c>
      <c r="L2185" s="5" t="str">
        <f t="shared" si="731"/>
        <v>99</v>
      </c>
      <c r="M2185" s="5" t="str">
        <f t="shared" si="732"/>
        <v>871</v>
      </c>
      <c r="N2185" s="5" t="str">
        <f>VLOOKUP(M2185,Vlookups!G:I,2,FALSE)</f>
        <v>HEALTH SERVICES</v>
      </c>
      <c r="O2185" s="5" t="str">
        <f>VLOOKUP(M2185,Vlookups!G:I,3,FALSE)</f>
        <v>CEQO</v>
      </c>
      <c r="P2185" s="6">
        <f t="shared" si="733"/>
        <v>7110</v>
      </c>
      <c r="Q2185" s="6">
        <f t="shared" si="734"/>
        <v>180.54</v>
      </c>
      <c r="R2185" s="6">
        <f t="shared" si="735"/>
        <v>6054.74</v>
      </c>
      <c r="S2185" s="6">
        <f t="shared" si="736"/>
        <v>7150</v>
      </c>
      <c r="T2185" s="6">
        <f t="shared" si="737"/>
        <v>40</v>
      </c>
      <c r="U2185" t="s">
        <v>2232</v>
      </c>
      <c r="V2185" t="s">
        <v>54</v>
      </c>
      <c r="W2185" s="2">
        <v>7110</v>
      </c>
      <c r="X2185" s="2">
        <v>180.54</v>
      </c>
      <c r="Y2185" s="2">
        <v>6054.74</v>
      </c>
      <c r="Z2185" s="2">
        <v>874.72</v>
      </c>
      <c r="AA2185" s="2">
        <v>7150</v>
      </c>
      <c r="AB2185" s="2">
        <v>40</v>
      </c>
    </row>
    <row r="2186" spans="1:28">
      <c r="A2186" s="5" t="str">
        <f t="shared" si="724"/>
        <v>420</v>
      </c>
      <c r="B2186" s="5" t="str">
        <f>VLOOKUP(A2186,Vlookups!O:P,2,FALSE)</f>
        <v>LOCAL</v>
      </c>
      <c r="C2186" s="5" t="str">
        <f t="shared" si="725"/>
        <v>E</v>
      </c>
      <c r="D2186" s="5" t="str">
        <f t="shared" si="726"/>
        <v>33</v>
      </c>
      <c r="E2186" s="5" t="str">
        <f t="shared" si="727"/>
        <v>63--</v>
      </c>
      <c r="F2186" s="5" t="str">
        <f>VLOOKUP(E2186,Vlookups!K:M,3,FALSE)</f>
        <v>Op Exp</v>
      </c>
      <c r="G2186" s="5" t="str">
        <f t="shared" si="728"/>
        <v>6399</v>
      </c>
      <c r="H2186" s="5" t="str">
        <f t="shared" si="729"/>
        <v>GENERAL SUPPLIES</v>
      </c>
      <c r="I2186" s="5" t="str">
        <f t="shared" si="730"/>
        <v>004</v>
      </c>
      <c r="J2186" s="5" t="str">
        <f>VLOOKUP(I2186,Vlookups!A:D,2,FALSE)</f>
        <v>ARLINGTON ELEMENTARY SCHOOL</v>
      </c>
      <c r="K2186" s="5" t="str">
        <f>VLOOKUP(I2186,Vlookups!A:D,3,FALSE)</f>
        <v>ARLINGTON K8</v>
      </c>
      <c r="L2186" s="5" t="str">
        <f t="shared" si="731"/>
        <v>99</v>
      </c>
      <c r="M2186" s="5" t="str">
        <f t="shared" si="732"/>
        <v>871</v>
      </c>
      <c r="N2186" s="5" t="str">
        <f>VLOOKUP(M2186,Vlookups!G:I,2,FALSE)</f>
        <v>HEALTH SERVICES</v>
      </c>
      <c r="O2186" s="5" t="str">
        <f>VLOOKUP(M2186,Vlookups!G:I,3,FALSE)</f>
        <v>CEQO</v>
      </c>
      <c r="P2186" s="6">
        <f t="shared" si="733"/>
        <v>4700</v>
      </c>
      <c r="Q2186" s="6">
        <f t="shared" si="734"/>
        <v>33.47</v>
      </c>
      <c r="R2186" s="6">
        <f t="shared" si="735"/>
        <v>1087.45</v>
      </c>
      <c r="S2186" s="6">
        <f t="shared" si="736"/>
        <v>4700</v>
      </c>
      <c r="T2186" s="6">
        <f t="shared" si="737"/>
        <v>0</v>
      </c>
      <c r="U2186" t="s">
        <v>2233</v>
      </c>
      <c r="V2186" t="s">
        <v>54</v>
      </c>
      <c r="W2186" s="2">
        <v>4700</v>
      </c>
      <c r="X2186" s="2">
        <v>33.47</v>
      </c>
      <c r="Y2186" s="2">
        <v>1087.45</v>
      </c>
      <c r="Z2186" s="2">
        <v>3579.08</v>
      </c>
      <c r="AA2186" s="2">
        <v>4700</v>
      </c>
      <c r="AB2186" s="2">
        <v>0</v>
      </c>
    </row>
    <row r="2187" spans="1:28">
      <c r="A2187" s="5" t="str">
        <f t="shared" si="724"/>
        <v>420</v>
      </c>
      <c r="B2187" s="5" t="str">
        <f>VLOOKUP(A2187,Vlookups!O:P,2,FALSE)</f>
        <v>LOCAL</v>
      </c>
      <c r="C2187" s="5" t="str">
        <f t="shared" si="725"/>
        <v>E</v>
      </c>
      <c r="D2187" s="5" t="str">
        <f t="shared" si="726"/>
        <v>33</v>
      </c>
      <c r="E2187" s="5" t="str">
        <f t="shared" si="727"/>
        <v>63--</v>
      </c>
      <c r="F2187" s="5" t="str">
        <f>VLOOKUP(E2187,Vlookups!K:M,3,FALSE)</f>
        <v>Op Exp</v>
      </c>
      <c r="G2187" s="5" t="str">
        <f t="shared" si="728"/>
        <v>6399</v>
      </c>
      <c r="H2187" s="5" t="str">
        <f t="shared" si="729"/>
        <v>GENERAL SUPPLIES</v>
      </c>
      <c r="I2187" s="5" t="str">
        <f t="shared" si="730"/>
        <v>005</v>
      </c>
      <c r="J2187" s="5" t="str">
        <f>VLOOKUP(I2187,Vlookups!A:D,2,FALSE)</f>
        <v>ARLINGTON MIDDLE SCHOOL</v>
      </c>
      <c r="K2187" s="5" t="str">
        <f>VLOOKUP(I2187,Vlookups!A:D,3,FALSE)</f>
        <v>ARLINGTON K8</v>
      </c>
      <c r="L2187" s="5" t="str">
        <f t="shared" si="731"/>
        <v>99</v>
      </c>
      <c r="M2187" s="5" t="str">
        <f t="shared" si="732"/>
        <v>871</v>
      </c>
      <c r="N2187" s="5" t="str">
        <f>VLOOKUP(M2187,Vlookups!G:I,2,FALSE)</f>
        <v>HEALTH SERVICES</v>
      </c>
      <c r="O2187" s="5" t="str">
        <f>VLOOKUP(M2187,Vlookups!G:I,3,FALSE)</f>
        <v>CEQO</v>
      </c>
      <c r="P2187" s="6">
        <f t="shared" si="733"/>
        <v>1950</v>
      </c>
      <c r="Q2187" s="6">
        <f t="shared" si="734"/>
        <v>16.48</v>
      </c>
      <c r="R2187" s="6">
        <f t="shared" si="735"/>
        <v>622.1</v>
      </c>
      <c r="S2187" s="6">
        <f t="shared" si="736"/>
        <v>1950</v>
      </c>
      <c r="T2187" s="6">
        <f t="shared" si="737"/>
        <v>0</v>
      </c>
      <c r="U2187" t="s">
        <v>2234</v>
      </c>
      <c r="V2187" t="s">
        <v>54</v>
      </c>
      <c r="W2187" s="2">
        <v>1950</v>
      </c>
      <c r="X2187" s="2">
        <v>16.48</v>
      </c>
      <c r="Y2187" s="2">
        <v>622.1</v>
      </c>
      <c r="Z2187" s="2">
        <v>1311.42</v>
      </c>
      <c r="AA2187" s="2">
        <v>1950</v>
      </c>
      <c r="AB2187" s="2">
        <v>0</v>
      </c>
    </row>
    <row r="2188" spans="1:28">
      <c r="A2188" s="5" t="str">
        <f t="shared" si="724"/>
        <v>420</v>
      </c>
      <c r="B2188" s="5" t="str">
        <f>VLOOKUP(A2188,Vlookups!O:P,2,FALSE)</f>
        <v>LOCAL</v>
      </c>
      <c r="C2188" s="5" t="str">
        <f t="shared" si="725"/>
        <v>E</v>
      </c>
      <c r="D2188" s="5" t="str">
        <f t="shared" si="726"/>
        <v>33</v>
      </c>
      <c r="E2188" s="5" t="str">
        <f t="shared" si="727"/>
        <v>63--</v>
      </c>
      <c r="F2188" s="5" t="str">
        <f>VLOOKUP(E2188,Vlookups!K:M,3,FALSE)</f>
        <v>Op Exp</v>
      </c>
      <c r="G2188" s="5" t="str">
        <f t="shared" si="728"/>
        <v>6399</v>
      </c>
      <c r="H2188" s="5" t="str">
        <f t="shared" si="729"/>
        <v>GENERAL SUPPLIES</v>
      </c>
      <c r="I2188" s="5" t="str">
        <f t="shared" si="730"/>
        <v>006</v>
      </c>
      <c r="J2188" s="5" t="str">
        <f>VLOOKUP(I2188,Vlookups!A:D,2,FALSE)</f>
        <v>ARLINGTON HIGH SCHOOL</v>
      </c>
      <c r="K2188" s="5" t="str">
        <f>VLOOKUP(I2188,Vlookups!A:D,3,FALSE)</f>
        <v>ARLINGTON HS</v>
      </c>
      <c r="L2188" s="5" t="str">
        <f t="shared" si="731"/>
        <v>99</v>
      </c>
      <c r="M2188" s="5" t="str">
        <f t="shared" si="732"/>
        <v>871</v>
      </c>
      <c r="N2188" s="5" t="str">
        <f>VLOOKUP(M2188,Vlookups!G:I,2,FALSE)</f>
        <v>HEALTH SERVICES</v>
      </c>
      <c r="O2188" s="5" t="str">
        <f>VLOOKUP(M2188,Vlookups!G:I,3,FALSE)</f>
        <v>CEQO</v>
      </c>
      <c r="P2188" s="6">
        <f t="shared" si="733"/>
        <v>3700</v>
      </c>
      <c r="Q2188" s="6">
        <f t="shared" si="734"/>
        <v>183.19</v>
      </c>
      <c r="R2188" s="6">
        <f t="shared" si="735"/>
        <v>1825.98</v>
      </c>
      <c r="S2188" s="6">
        <f t="shared" si="736"/>
        <v>3700</v>
      </c>
      <c r="T2188" s="6">
        <f t="shared" si="737"/>
        <v>0</v>
      </c>
      <c r="U2188" t="s">
        <v>2235</v>
      </c>
      <c r="V2188" t="s">
        <v>54</v>
      </c>
      <c r="W2188" s="2">
        <v>3700</v>
      </c>
      <c r="X2188" s="2">
        <v>183.19</v>
      </c>
      <c r="Y2188" s="2">
        <v>1825.98</v>
      </c>
      <c r="Z2188" s="2">
        <v>1690.83</v>
      </c>
      <c r="AA2188" s="2">
        <v>3700</v>
      </c>
      <c r="AB2188" s="2">
        <v>0</v>
      </c>
    </row>
    <row r="2189" spans="1:28">
      <c r="A2189" s="5" t="str">
        <f t="shared" si="724"/>
        <v>420</v>
      </c>
      <c r="B2189" s="5" t="str">
        <f>VLOOKUP(A2189,Vlookups!O:P,2,FALSE)</f>
        <v>LOCAL</v>
      </c>
      <c r="C2189" s="5" t="str">
        <f t="shared" si="725"/>
        <v>E</v>
      </c>
      <c r="D2189" s="5" t="str">
        <f t="shared" si="726"/>
        <v>33</v>
      </c>
      <c r="E2189" s="5" t="str">
        <f t="shared" si="727"/>
        <v>63--</v>
      </c>
      <c r="F2189" s="5" t="str">
        <f>VLOOKUP(E2189,Vlookups!K:M,3,FALSE)</f>
        <v>Op Exp</v>
      </c>
      <c r="G2189" s="5" t="str">
        <f t="shared" si="728"/>
        <v>6399</v>
      </c>
      <c r="H2189" s="5" t="str">
        <f t="shared" si="729"/>
        <v>GENERAL SUPPLIES</v>
      </c>
      <c r="I2189" s="5" t="str">
        <f t="shared" si="730"/>
        <v>007</v>
      </c>
      <c r="J2189" s="5" t="str">
        <f>VLOOKUP(I2189,Vlookups!A:D,2,FALSE)</f>
        <v>KELLER ELEMENTARY SCHOOL</v>
      </c>
      <c r="K2189" s="5" t="str">
        <f>VLOOKUP(I2189,Vlookups!A:D,3,FALSE)</f>
        <v>KELLER K8</v>
      </c>
      <c r="L2189" s="5" t="str">
        <f t="shared" si="731"/>
        <v>99</v>
      </c>
      <c r="M2189" s="5" t="str">
        <f t="shared" si="732"/>
        <v>871</v>
      </c>
      <c r="N2189" s="5" t="str">
        <f>VLOOKUP(M2189,Vlookups!G:I,2,FALSE)</f>
        <v>HEALTH SERVICES</v>
      </c>
      <c r="O2189" s="5" t="str">
        <f>VLOOKUP(M2189,Vlookups!G:I,3,FALSE)</f>
        <v>CEQO</v>
      </c>
      <c r="P2189" s="6">
        <f t="shared" si="733"/>
        <v>1912</v>
      </c>
      <c r="Q2189" s="6">
        <f t="shared" si="734"/>
        <v>463.95</v>
      </c>
      <c r="R2189" s="6">
        <f t="shared" si="735"/>
        <v>1527.15</v>
      </c>
      <c r="S2189" s="6">
        <f t="shared" si="736"/>
        <v>1950</v>
      </c>
      <c r="T2189" s="6">
        <f t="shared" si="737"/>
        <v>38</v>
      </c>
      <c r="U2189" t="s">
        <v>2236</v>
      </c>
      <c r="V2189" t="s">
        <v>54</v>
      </c>
      <c r="W2189" s="2">
        <v>1912</v>
      </c>
      <c r="X2189" s="2">
        <v>463.95</v>
      </c>
      <c r="Y2189" s="2">
        <v>1527.15</v>
      </c>
      <c r="Z2189" s="3">
        <v>-79.099999999999994</v>
      </c>
      <c r="AA2189" s="2">
        <v>1950</v>
      </c>
      <c r="AB2189" s="2">
        <v>38</v>
      </c>
    </row>
    <row r="2190" spans="1:28">
      <c r="A2190" s="5" t="str">
        <f t="shared" si="724"/>
        <v>420</v>
      </c>
      <c r="B2190" s="5" t="str">
        <f>VLOOKUP(A2190,Vlookups!O:P,2,FALSE)</f>
        <v>LOCAL</v>
      </c>
      <c r="C2190" s="5" t="str">
        <f t="shared" si="725"/>
        <v>E</v>
      </c>
      <c r="D2190" s="5" t="str">
        <f t="shared" si="726"/>
        <v>33</v>
      </c>
      <c r="E2190" s="5" t="str">
        <f t="shared" si="727"/>
        <v>63--</v>
      </c>
      <c r="F2190" s="5" t="str">
        <f>VLOOKUP(E2190,Vlookups!K:M,3,FALSE)</f>
        <v>Op Exp</v>
      </c>
      <c r="G2190" s="5" t="str">
        <f t="shared" si="728"/>
        <v>6399</v>
      </c>
      <c r="H2190" s="5" t="str">
        <f t="shared" si="729"/>
        <v>GENERAL SUPPLIES</v>
      </c>
      <c r="I2190" s="5" t="str">
        <f t="shared" si="730"/>
        <v>008</v>
      </c>
      <c r="J2190" s="5" t="str">
        <f>VLOOKUP(I2190,Vlookups!A:D,2,FALSE)</f>
        <v>KELLER MIDDLE SCHOOL</v>
      </c>
      <c r="K2190" s="5" t="str">
        <f>VLOOKUP(I2190,Vlookups!A:D,3,FALSE)</f>
        <v>KELLER K8</v>
      </c>
      <c r="L2190" s="5" t="str">
        <f t="shared" si="731"/>
        <v>99</v>
      </c>
      <c r="M2190" s="5" t="str">
        <f t="shared" si="732"/>
        <v>871</v>
      </c>
      <c r="N2190" s="5" t="str">
        <f>VLOOKUP(M2190,Vlookups!G:I,2,FALSE)</f>
        <v>HEALTH SERVICES</v>
      </c>
      <c r="O2190" s="5" t="str">
        <f>VLOOKUP(M2190,Vlookups!G:I,3,FALSE)</f>
        <v>CEQO</v>
      </c>
      <c r="P2190" s="6">
        <f t="shared" si="733"/>
        <v>1200</v>
      </c>
      <c r="Q2190" s="6">
        <f t="shared" si="734"/>
        <v>228.51</v>
      </c>
      <c r="R2190" s="6">
        <f t="shared" si="735"/>
        <v>658.16</v>
      </c>
      <c r="S2190" s="6">
        <f t="shared" si="736"/>
        <v>1200</v>
      </c>
      <c r="T2190" s="6">
        <f t="shared" si="737"/>
        <v>0</v>
      </c>
      <c r="U2190" t="s">
        <v>2237</v>
      </c>
      <c r="V2190" t="s">
        <v>54</v>
      </c>
      <c r="W2190" s="2">
        <v>1200</v>
      </c>
      <c r="X2190" s="2">
        <v>228.51</v>
      </c>
      <c r="Y2190" s="2">
        <v>658.16</v>
      </c>
      <c r="Z2190" s="2">
        <v>313.33</v>
      </c>
      <c r="AA2190" s="2">
        <v>1200</v>
      </c>
      <c r="AB2190" s="2">
        <v>0</v>
      </c>
    </row>
    <row r="2191" spans="1:28">
      <c r="A2191" s="5" t="str">
        <f t="shared" si="724"/>
        <v>420</v>
      </c>
      <c r="B2191" s="5" t="str">
        <f>VLOOKUP(A2191,Vlookups!O:P,2,FALSE)</f>
        <v>LOCAL</v>
      </c>
      <c r="C2191" s="5" t="str">
        <f t="shared" si="725"/>
        <v>E</v>
      </c>
      <c r="D2191" s="5" t="str">
        <f t="shared" si="726"/>
        <v>33</v>
      </c>
      <c r="E2191" s="5" t="str">
        <f t="shared" si="727"/>
        <v>63--</v>
      </c>
      <c r="F2191" s="5" t="str">
        <f>VLOOKUP(E2191,Vlookups!K:M,3,FALSE)</f>
        <v>Op Exp</v>
      </c>
      <c r="G2191" s="5" t="str">
        <f t="shared" si="728"/>
        <v>6399</v>
      </c>
      <c r="H2191" s="5" t="str">
        <f t="shared" si="729"/>
        <v>GENERAL SUPPLIES</v>
      </c>
      <c r="I2191" s="5" t="str">
        <f t="shared" si="730"/>
        <v>009</v>
      </c>
      <c r="J2191" s="5" t="str">
        <f>VLOOKUP(I2191,Vlookups!A:D,2,FALSE)</f>
        <v>KELLER HIGH SCHOOL</v>
      </c>
      <c r="K2191" s="5" t="str">
        <f>VLOOKUP(I2191,Vlookups!A:D,3,FALSE)</f>
        <v>KELLER HS</v>
      </c>
      <c r="L2191" s="5" t="str">
        <f t="shared" si="731"/>
        <v>99</v>
      </c>
      <c r="M2191" s="5" t="str">
        <f t="shared" si="732"/>
        <v>871</v>
      </c>
      <c r="N2191" s="5" t="str">
        <f>VLOOKUP(M2191,Vlookups!G:I,2,FALSE)</f>
        <v>HEALTH SERVICES</v>
      </c>
      <c r="O2191" s="5" t="str">
        <f>VLOOKUP(M2191,Vlookups!G:I,3,FALSE)</f>
        <v>CEQO</v>
      </c>
      <c r="P2191" s="6">
        <f t="shared" si="733"/>
        <v>4450</v>
      </c>
      <c r="Q2191" s="6">
        <f t="shared" si="734"/>
        <v>0</v>
      </c>
      <c r="R2191" s="6">
        <f t="shared" si="735"/>
        <v>1218</v>
      </c>
      <c r="S2191" s="6">
        <f t="shared" si="736"/>
        <v>4450</v>
      </c>
      <c r="T2191" s="6">
        <f t="shared" si="737"/>
        <v>0</v>
      </c>
      <c r="U2191" t="s">
        <v>2238</v>
      </c>
      <c r="V2191" t="s">
        <v>54</v>
      </c>
      <c r="W2191" s="2">
        <v>4450</v>
      </c>
      <c r="X2191" s="2">
        <v>0</v>
      </c>
      <c r="Y2191" s="2">
        <v>1218</v>
      </c>
      <c r="Z2191" s="2">
        <v>2983.36</v>
      </c>
      <c r="AA2191" s="2">
        <v>4450</v>
      </c>
      <c r="AB2191" s="2">
        <v>0</v>
      </c>
    </row>
    <row r="2192" spans="1:28">
      <c r="A2192" s="5" t="str">
        <f t="shared" si="724"/>
        <v>420</v>
      </c>
      <c r="B2192" s="5" t="str">
        <f>VLOOKUP(A2192,Vlookups!O:P,2,FALSE)</f>
        <v>LOCAL</v>
      </c>
      <c r="C2192" s="5" t="str">
        <f t="shared" si="725"/>
        <v>E</v>
      </c>
      <c r="D2192" s="5" t="str">
        <f t="shared" si="726"/>
        <v>33</v>
      </c>
      <c r="E2192" s="5" t="str">
        <f t="shared" si="727"/>
        <v>63--</v>
      </c>
      <c r="F2192" s="5" t="str">
        <f>VLOOKUP(E2192,Vlookups!K:M,3,FALSE)</f>
        <v>Op Exp</v>
      </c>
      <c r="G2192" s="5" t="str">
        <f t="shared" si="728"/>
        <v>6399</v>
      </c>
      <c r="H2192" s="5" t="str">
        <f t="shared" si="729"/>
        <v>GENERAL SUPPLIES</v>
      </c>
      <c r="I2192" s="5" t="str">
        <f t="shared" si="730"/>
        <v>010</v>
      </c>
      <c r="J2192" s="5" t="str">
        <f>VLOOKUP(I2192,Vlookups!A:D,2,FALSE)</f>
        <v>GRAND PRAIRIE ELEMENTARY SCHOO</v>
      </c>
      <c r="K2192" s="5" t="str">
        <f>VLOOKUP(I2192,Vlookups!A:D,3,FALSE)</f>
        <v>GRAND PR K8</v>
      </c>
      <c r="L2192" s="5" t="str">
        <f t="shared" si="731"/>
        <v>99</v>
      </c>
      <c r="M2192" s="5" t="str">
        <f t="shared" si="732"/>
        <v>871</v>
      </c>
      <c r="N2192" s="5" t="str">
        <f>VLOOKUP(M2192,Vlookups!G:I,2,FALSE)</f>
        <v>HEALTH SERVICES</v>
      </c>
      <c r="O2192" s="5" t="str">
        <f>VLOOKUP(M2192,Vlookups!G:I,3,FALSE)</f>
        <v>CEQO</v>
      </c>
      <c r="P2192" s="6">
        <f t="shared" si="733"/>
        <v>5700</v>
      </c>
      <c r="Q2192" s="6">
        <f t="shared" si="734"/>
        <v>0</v>
      </c>
      <c r="R2192" s="6">
        <f t="shared" si="735"/>
        <v>1354.51</v>
      </c>
      <c r="S2192" s="6">
        <f t="shared" si="736"/>
        <v>5700</v>
      </c>
      <c r="T2192" s="6">
        <f t="shared" si="737"/>
        <v>0</v>
      </c>
      <c r="U2192" t="s">
        <v>2239</v>
      </c>
      <c r="V2192" t="s">
        <v>54</v>
      </c>
      <c r="W2192" s="2">
        <v>5700</v>
      </c>
      <c r="X2192" s="2">
        <v>0</v>
      </c>
      <c r="Y2192" s="2">
        <v>1354.51</v>
      </c>
      <c r="Z2192" s="2">
        <v>4345.49</v>
      </c>
      <c r="AA2192" s="2">
        <v>5700</v>
      </c>
      <c r="AB2192" s="2">
        <v>0</v>
      </c>
    </row>
    <row r="2193" spans="1:28">
      <c r="A2193" s="5" t="str">
        <f t="shared" si="724"/>
        <v>420</v>
      </c>
      <c r="B2193" s="5" t="str">
        <f>VLOOKUP(A2193,Vlookups!O:P,2,FALSE)</f>
        <v>LOCAL</v>
      </c>
      <c r="C2193" s="5" t="str">
        <f t="shared" si="725"/>
        <v>E</v>
      </c>
      <c r="D2193" s="5" t="str">
        <f t="shared" si="726"/>
        <v>33</v>
      </c>
      <c r="E2193" s="5" t="str">
        <f t="shared" si="727"/>
        <v>63--</v>
      </c>
      <c r="F2193" s="5" t="str">
        <f>VLOOKUP(E2193,Vlookups!K:M,3,FALSE)</f>
        <v>Op Exp</v>
      </c>
      <c r="G2193" s="5" t="str">
        <f t="shared" si="728"/>
        <v>6399</v>
      </c>
      <c r="H2193" s="5" t="str">
        <f t="shared" si="729"/>
        <v>GENERAL SUPPLIES</v>
      </c>
      <c r="I2193" s="5" t="str">
        <f t="shared" si="730"/>
        <v>011</v>
      </c>
      <c r="J2193" s="5" t="str">
        <f>VLOOKUP(I2193,Vlookups!A:D,2,FALSE)</f>
        <v>GRAND PRAIRIE MIDDLE SCHOOL</v>
      </c>
      <c r="K2193" s="5" t="str">
        <f>VLOOKUP(I2193,Vlookups!A:D,3,FALSE)</f>
        <v>GRAND PR K8</v>
      </c>
      <c r="L2193" s="5" t="str">
        <f t="shared" si="731"/>
        <v>99</v>
      </c>
      <c r="M2193" s="5" t="str">
        <f t="shared" si="732"/>
        <v>871</v>
      </c>
      <c r="N2193" s="5" t="str">
        <f>VLOOKUP(M2193,Vlookups!G:I,2,FALSE)</f>
        <v>HEALTH SERVICES</v>
      </c>
      <c r="O2193" s="5" t="str">
        <f>VLOOKUP(M2193,Vlookups!G:I,3,FALSE)</f>
        <v>CEQO</v>
      </c>
      <c r="P2193" s="6">
        <f t="shared" si="733"/>
        <v>1600</v>
      </c>
      <c r="Q2193" s="6">
        <f t="shared" si="734"/>
        <v>0</v>
      </c>
      <c r="R2193" s="6">
        <f t="shared" si="735"/>
        <v>637.20000000000005</v>
      </c>
      <c r="S2193" s="6">
        <f t="shared" si="736"/>
        <v>1600</v>
      </c>
      <c r="T2193" s="6">
        <f t="shared" si="737"/>
        <v>0</v>
      </c>
      <c r="U2193" t="s">
        <v>2240</v>
      </c>
      <c r="V2193" t="s">
        <v>54</v>
      </c>
      <c r="W2193" s="2">
        <v>1600</v>
      </c>
      <c r="X2193" s="2">
        <v>0</v>
      </c>
      <c r="Y2193" s="2">
        <v>637.20000000000005</v>
      </c>
      <c r="Z2193" s="2">
        <v>962.8</v>
      </c>
      <c r="AA2193" s="2">
        <v>1600</v>
      </c>
      <c r="AB2193" s="2">
        <v>0</v>
      </c>
    </row>
    <row r="2194" spans="1:28">
      <c r="A2194" s="5" t="str">
        <f t="shared" si="724"/>
        <v>420</v>
      </c>
      <c r="B2194" s="5" t="str">
        <f>VLOOKUP(A2194,Vlookups!O:P,2,FALSE)</f>
        <v>LOCAL</v>
      </c>
      <c r="C2194" s="5" t="str">
        <f t="shared" si="725"/>
        <v>E</v>
      </c>
      <c r="D2194" s="5" t="str">
        <f t="shared" si="726"/>
        <v>33</v>
      </c>
      <c r="E2194" s="5" t="str">
        <f t="shared" si="727"/>
        <v>63--</v>
      </c>
      <c r="F2194" s="5" t="str">
        <f>VLOOKUP(E2194,Vlookups!K:M,3,FALSE)</f>
        <v>Op Exp</v>
      </c>
      <c r="G2194" s="5" t="str">
        <f t="shared" si="728"/>
        <v>6399</v>
      </c>
      <c r="H2194" s="5" t="str">
        <f t="shared" si="729"/>
        <v>GENERAL SUPPLIES</v>
      </c>
      <c r="I2194" s="5" t="str">
        <f t="shared" si="730"/>
        <v>012</v>
      </c>
      <c r="J2194" s="5" t="str">
        <f>VLOOKUP(I2194,Vlookups!A:D,2,FALSE)</f>
        <v>NORTH RICHLAND HILLS ELEMENTAR</v>
      </c>
      <c r="K2194" s="5" t="str">
        <f>VLOOKUP(I2194,Vlookups!A:D,3,FALSE)</f>
        <v>NORTH RICHLAND HILLS K8</v>
      </c>
      <c r="L2194" s="5" t="str">
        <f t="shared" si="731"/>
        <v>99</v>
      </c>
      <c r="M2194" s="5" t="str">
        <f t="shared" si="732"/>
        <v>871</v>
      </c>
      <c r="N2194" s="5" t="str">
        <f>VLOOKUP(M2194,Vlookups!G:I,2,FALSE)</f>
        <v>HEALTH SERVICES</v>
      </c>
      <c r="O2194" s="5" t="str">
        <f>VLOOKUP(M2194,Vlookups!G:I,3,FALSE)</f>
        <v>CEQO</v>
      </c>
      <c r="P2194" s="6">
        <f t="shared" si="733"/>
        <v>4700</v>
      </c>
      <c r="Q2194" s="6">
        <f t="shared" si="734"/>
        <v>304.99</v>
      </c>
      <c r="R2194" s="6">
        <f t="shared" si="735"/>
        <v>921.87</v>
      </c>
      <c r="S2194" s="6">
        <f t="shared" si="736"/>
        <v>4700</v>
      </c>
      <c r="T2194" s="6">
        <f t="shared" si="737"/>
        <v>0</v>
      </c>
      <c r="U2194" t="s">
        <v>2241</v>
      </c>
      <c r="V2194" t="s">
        <v>54</v>
      </c>
      <c r="W2194" s="2">
        <v>4700</v>
      </c>
      <c r="X2194" s="2">
        <v>304.99</v>
      </c>
      <c r="Y2194" s="2">
        <v>921.87</v>
      </c>
      <c r="Z2194" s="2">
        <v>3473.14</v>
      </c>
      <c r="AA2194" s="2">
        <v>4700</v>
      </c>
      <c r="AB2194" s="2">
        <v>0</v>
      </c>
    </row>
    <row r="2195" spans="1:28">
      <c r="A2195" s="5" t="str">
        <f t="shared" si="724"/>
        <v>420</v>
      </c>
      <c r="B2195" s="5" t="str">
        <f>VLOOKUP(A2195,Vlookups!O:P,2,FALSE)</f>
        <v>LOCAL</v>
      </c>
      <c r="C2195" s="5" t="str">
        <f t="shared" si="725"/>
        <v>E</v>
      </c>
      <c r="D2195" s="5" t="str">
        <f t="shared" si="726"/>
        <v>33</v>
      </c>
      <c r="E2195" s="5" t="str">
        <f t="shared" si="727"/>
        <v>63--</v>
      </c>
      <c r="F2195" s="5" t="str">
        <f>VLOOKUP(E2195,Vlookups!K:M,3,FALSE)</f>
        <v>Op Exp</v>
      </c>
      <c r="G2195" s="5" t="str">
        <f t="shared" si="728"/>
        <v>6399</v>
      </c>
      <c r="H2195" s="5" t="str">
        <f t="shared" si="729"/>
        <v>GENERAL SUPPLIES</v>
      </c>
      <c r="I2195" s="5" t="str">
        <f t="shared" si="730"/>
        <v>013</v>
      </c>
      <c r="J2195" s="5" t="str">
        <f>VLOOKUP(I2195,Vlookups!A:D,2,FALSE)</f>
        <v>NORTH RICHLAND HILLS MIDDLE SC</v>
      </c>
      <c r="K2195" s="5" t="str">
        <f>VLOOKUP(I2195,Vlookups!A:D,3,FALSE)</f>
        <v>NORTH RICHLAND HILLS K8</v>
      </c>
      <c r="L2195" s="5" t="str">
        <f t="shared" si="731"/>
        <v>99</v>
      </c>
      <c r="M2195" s="5" t="str">
        <f t="shared" si="732"/>
        <v>871</v>
      </c>
      <c r="N2195" s="5" t="str">
        <f>VLOOKUP(M2195,Vlookups!G:I,2,FALSE)</f>
        <v>HEALTH SERVICES</v>
      </c>
      <c r="O2195" s="5" t="str">
        <f>VLOOKUP(M2195,Vlookups!G:I,3,FALSE)</f>
        <v>CEQO</v>
      </c>
      <c r="P2195" s="6">
        <f t="shared" si="733"/>
        <v>1950</v>
      </c>
      <c r="Q2195" s="6">
        <f t="shared" si="734"/>
        <v>150.22999999999999</v>
      </c>
      <c r="R2195" s="6">
        <f t="shared" si="735"/>
        <v>633.4</v>
      </c>
      <c r="S2195" s="6">
        <f t="shared" si="736"/>
        <v>1950</v>
      </c>
      <c r="T2195" s="6">
        <f t="shared" si="737"/>
        <v>0</v>
      </c>
      <c r="U2195" t="s">
        <v>2242</v>
      </c>
      <c r="V2195" t="s">
        <v>54</v>
      </c>
      <c r="W2195" s="2">
        <v>1950</v>
      </c>
      <c r="X2195" s="2">
        <v>150.22999999999999</v>
      </c>
      <c r="Y2195" s="2">
        <v>633.4</v>
      </c>
      <c r="Z2195" s="2">
        <v>1166.3699999999999</v>
      </c>
      <c r="AA2195" s="2">
        <v>1950</v>
      </c>
      <c r="AB2195" s="2">
        <v>0</v>
      </c>
    </row>
    <row r="2196" spans="1:28">
      <c r="A2196" s="5" t="str">
        <f t="shared" si="724"/>
        <v>420</v>
      </c>
      <c r="B2196" s="5" t="str">
        <f>VLOOKUP(A2196,Vlookups!O:P,2,FALSE)</f>
        <v>LOCAL</v>
      </c>
      <c r="C2196" s="5" t="str">
        <f t="shared" si="725"/>
        <v>E</v>
      </c>
      <c r="D2196" s="5" t="str">
        <f t="shared" si="726"/>
        <v>33</v>
      </c>
      <c r="E2196" s="5" t="str">
        <f t="shared" si="727"/>
        <v>63--</v>
      </c>
      <c r="F2196" s="5" t="str">
        <f>VLOOKUP(E2196,Vlookups!K:M,3,FALSE)</f>
        <v>Op Exp</v>
      </c>
      <c r="G2196" s="5" t="str">
        <f t="shared" si="728"/>
        <v>6399</v>
      </c>
      <c r="H2196" s="5" t="str">
        <f t="shared" si="729"/>
        <v>GENERAL SUPPLIES</v>
      </c>
      <c r="I2196" s="5" t="str">
        <f t="shared" si="730"/>
        <v>014</v>
      </c>
      <c r="J2196" s="5" t="str">
        <f>VLOOKUP(I2196,Vlookups!A:D,2,FALSE)</f>
        <v>KATY ELEMENTARY SCHOOL</v>
      </c>
      <c r="K2196" s="5" t="str">
        <f>VLOOKUP(I2196,Vlookups!A:D,3,FALSE)</f>
        <v>KATY K8</v>
      </c>
      <c r="L2196" s="5" t="str">
        <f t="shared" si="731"/>
        <v>99</v>
      </c>
      <c r="M2196" s="5" t="str">
        <f t="shared" si="732"/>
        <v>871</v>
      </c>
      <c r="N2196" s="5" t="str">
        <f>VLOOKUP(M2196,Vlookups!G:I,2,FALSE)</f>
        <v>HEALTH SERVICES</v>
      </c>
      <c r="O2196" s="5" t="str">
        <f>VLOOKUP(M2196,Vlookups!G:I,3,FALSE)</f>
        <v>CEQO</v>
      </c>
      <c r="P2196" s="6">
        <f t="shared" si="733"/>
        <v>4700</v>
      </c>
      <c r="Q2196" s="6">
        <f t="shared" si="734"/>
        <v>0</v>
      </c>
      <c r="R2196" s="6">
        <f t="shared" si="735"/>
        <v>444.78</v>
      </c>
      <c r="S2196" s="6">
        <f t="shared" si="736"/>
        <v>4700</v>
      </c>
      <c r="T2196" s="6">
        <f t="shared" si="737"/>
        <v>0</v>
      </c>
      <c r="U2196" t="s">
        <v>2243</v>
      </c>
      <c r="V2196" t="s">
        <v>54</v>
      </c>
      <c r="W2196" s="2">
        <v>4700</v>
      </c>
      <c r="X2196" s="2">
        <v>0</v>
      </c>
      <c r="Y2196" s="2">
        <v>444.78</v>
      </c>
      <c r="Z2196" s="2">
        <v>4255.22</v>
      </c>
      <c r="AA2196" s="2">
        <v>4700</v>
      </c>
      <c r="AB2196" s="2">
        <v>0</v>
      </c>
    </row>
    <row r="2197" spans="1:28">
      <c r="A2197" s="5" t="str">
        <f t="shared" si="724"/>
        <v>420</v>
      </c>
      <c r="B2197" s="5" t="str">
        <f>VLOOKUP(A2197,Vlookups!O:P,2,FALSE)</f>
        <v>LOCAL</v>
      </c>
      <c r="C2197" s="5" t="str">
        <f t="shared" si="725"/>
        <v>E</v>
      </c>
      <c r="D2197" s="5" t="str">
        <f t="shared" si="726"/>
        <v>33</v>
      </c>
      <c r="E2197" s="5" t="str">
        <f t="shared" si="727"/>
        <v>63--</v>
      </c>
      <c r="F2197" s="5" t="str">
        <f>VLOOKUP(E2197,Vlookups!K:M,3,FALSE)</f>
        <v>Op Exp</v>
      </c>
      <c r="G2197" s="5" t="str">
        <f t="shared" si="728"/>
        <v>6399</v>
      </c>
      <c r="H2197" s="5" t="str">
        <f t="shared" si="729"/>
        <v>GENERAL SUPPLIES</v>
      </c>
      <c r="I2197" s="5" t="str">
        <f t="shared" si="730"/>
        <v>015</v>
      </c>
      <c r="J2197" s="5" t="str">
        <f>VLOOKUP(I2197,Vlookups!A:D,2,FALSE)</f>
        <v>KATY MIDDLE SCHOOL</v>
      </c>
      <c r="K2197" s="5" t="str">
        <f>VLOOKUP(I2197,Vlookups!A:D,3,FALSE)</f>
        <v>KATY K8</v>
      </c>
      <c r="L2197" s="5" t="str">
        <f t="shared" si="731"/>
        <v>99</v>
      </c>
      <c r="M2197" s="5" t="str">
        <f t="shared" si="732"/>
        <v>871</v>
      </c>
      <c r="N2197" s="5" t="str">
        <f>VLOOKUP(M2197,Vlookups!G:I,2,FALSE)</f>
        <v>HEALTH SERVICES</v>
      </c>
      <c r="O2197" s="5" t="str">
        <f>VLOOKUP(M2197,Vlookups!G:I,3,FALSE)</f>
        <v>CEQO</v>
      </c>
      <c r="P2197" s="6">
        <f t="shared" si="733"/>
        <v>1950</v>
      </c>
      <c r="Q2197" s="6">
        <f t="shared" si="734"/>
        <v>0</v>
      </c>
      <c r="R2197" s="6">
        <f t="shared" si="735"/>
        <v>252.72</v>
      </c>
      <c r="S2197" s="6">
        <f t="shared" si="736"/>
        <v>1950</v>
      </c>
      <c r="T2197" s="6">
        <f t="shared" si="737"/>
        <v>0</v>
      </c>
      <c r="U2197" t="s">
        <v>2244</v>
      </c>
      <c r="V2197" t="s">
        <v>54</v>
      </c>
      <c r="W2197" s="2">
        <v>1950</v>
      </c>
      <c r="X2197" s="2">
        <v>0</v>
      </c>
      <c r="Y2197" s="2">
        <v>252.72</v>
      </c>
      <c r="Z2197" s="2">
        <v>1697.28</v>
      </c>
      <c r="AA2197" s="2">
        <v>1950</v>
      </c>
      <c r="AB2197" s="2">
        <v>0</v>
      </c>
    </row>
    <row r="2198" spans="1:28">
      <c r="A2198" s="5" t="str">
        <f t="shared" si="724"/>
        <v>420</v>
      </c>
      <c r="B2198" s="5" t="str">
        <f>VLOOKUP(A2198,Vlookups!O:P,2,FALSE)</f>
        <v>LOCAL</v>
      </c>
      <c r="C2198" s="5" t="str">
        <f t="shared" si="725"/>
        <v>E</v>
      </c>
      <c r="D2198" s="5" t="str">
        <f t="shared" si="726"/>
        <v>33</v>
      </c>
      <c r="E2198" s="5" t="str">
        <f t="shared" si="727"/>
        <v>63--</v>
      </c>
      <c r="F2198" s="5" t="str">
        <f>VLOOKUP(E2198,Vlookups!K:M,3,FALSE)</f>
        <v>Op Exp</v>
      </c>
      <c r="G2198" s="5" t="str">
        <f t="shared" si="728"/>
        <v>6399</v>
      </c>
      <c r="H2198" s="5" t="str">
        <f t="shared" si="729"/>
        <v>GENERAL SUPPLIES</v>
      </c>
      <c r="I2198" s="5" t="str">
        <f t="shared" si="730"/>
        <v>016</v>
      </c>
      <c r="J2198" s="5" t="str">
        <f>VLOOKUP(I2198,Vlookups!A:D,2,FALSE)</f>
        <v>WESTPARK ELEMENTARY SCHOOL</v>
      </c>
      <c r="K2198" s="5" t="str">
        <f>VLOOKUP(I2198,Vlookups!A:D,3,FALSE)</f>
        <v>WESTPARK K8</v>
      </c>
      <c r="L2198" s="5" t="str">
        <f t="shared" si="731"/>
        <v>99</v>
      </c>
      <c r="M2198" s="5" t="str">
        <f t="shared" si="732"/>
        <v>871</v>
      </c>
      <c r="N2198" s="5" t="str">
        <f>VLOOKUP(M2198,Vlookups!G:I,2,FALSE)</f>
        <v>HEALTH SERVICES</v>
      </c>
      <c r="O2198" s="5" t="str">
        <f>VLOOKUP(M2198,Vlookups!G:I,3,FALSE)</f>
        <v>CEQO</v>
      </c>
      <c r="P2198" s="6">
        <f t="shared" si="733"/>
        <v>4700</v>
      </c>
      <c r="Q2198" s="6">
        <f t="shared" si="734"/>
        <v>199.69</v>
      </c>
      <c r="R2198" s="6">
        <f t="shared" si="735"/>
        <v>3924.11</v>
      </c>
      <c r="S2198" s="6">
        <f t="shared" si="736"/>
        <v>4700</v>
      </c>
      <c r="T2198" s="6">
        <f t="shared" si="737"/>
        <v>0</v>
      </c>
      <c r="U2198" t="s">
        <v>2245</v>
      </c>
      <c r="V2198" t="s">
        <v>54</v>
      </c>
      <c r="W2198" s="2">
        <v>4700</v>
      </c>
      <c r="X2198" s="2">
        <v>199.69</v>
      </c>
      <c r="Y2198" s="2">
        <v>3924.11</v>
      </c>
      <c r="Z2198" s="2">
        <v>576.20000000000005</v>
      </c>
      <c r="AA2198" s="2">
        <v>4700</v>
      </c>
      <c r="AB2198" s="2">
        <v>0</v>
      </c>
    </row>
    <row r="2199" spans="1:28">
      <c r="A2199" s="5" t="str">
        <f t="shared" si="724"/>
        <v>420</v>
      </c>
      <c r="B2199" s="5" t="str">
        <f>VLOOKUP(A2199,Vlookups!O:P,2,FALSE)</f>
        <v>LOCAL</v>
      </c>
      <c r="C2199" s="5" t="str">
        <f t="shared" si="725"/>
        <v>E</v>
      </c>
      <c r="D2199" s="5" t="str">
        <f t="shared" si="726"/>
        <v>33</v>
      </c>
      <c r="E2199" s="5" t="str">
        <f t="shared" si="727"/>
        <v>63--</v>
      </c>
      <c r="F2199" s="5" t="str">
        <f>VLOOKUP(E2199,Vlookups!K:M,3,FALSE)</f>
        <v>Op Exp</v>
      </c>
      <c r="G2199" s="5" t="str">
        <f t="shared" si="728"/>
        <v>6399</v>
      </c>
      <c r="H2199" s="5" t="str">
        <f t="shared" si="729"/>
        <v>GENERAL SUPPLIES</v>
      </c>
      <c r="I2199" s="5" t="str">
        <f t="shared" si="730"/>
        <v>017</v>
      </c>
      <c r="J2199" s="5" t="str">
        <f>VLOOKUP(I2199,Vlookups!A:D,2,FALSE)</f>
        <v>WESTPARK MIDDLE SCHOOL</v>
      </c>
      <c r="K2199" s="5" t="str">
        <f>VLOOKUP(I2199,Vlookups!A:D,3,FALSE)</f>
        <v>WESTPARK K8</v>
      </c>
      <c r="L2199" s="5" t="str">
        <f t="shared" si="731"/>
        <v>99</v>
      </c>
      <c r="M2199" s="5" t="str">
        <f t="shared" si="732"/>
        <v>871</v>
      </c>
      <c r="N2199" s="5" t="str">
        <f>VLOOKUP(M2199,Vlookups!G:I,2,FALSE)</f>
        <v>HEALTH SERVICES</v>
      </c>
      <c r="O2199" s="5" t="str">
        <f>VLOOKUP(M2199,Vlookups!G:I,3,FALSE)</f>
        <v>CEQO</v>
      </c>
      <c r="P2199" s="6">
        <f t="shared" si="733"/>
        <v>2700</v>
      </c>
      <c r="Q2199" s="6">
        <f t="shared" si="734"/>
        <v>97.91</v>
      </c>
      <c r="R2199" s="6">
        <f t="shared" si="735"/>
        <v>2742.58</v>
      </c>
      <c r="S2199" s="6">
        <f t="shared" si="736"/>
        <v>2700</v>
      </c>
      <c r="T2199" s="6">
        <f t="shared" si="737"/>
        <v>0</v>
      </c>
      <c r="U2199" t="s">
        <v>2246</v>
      </c>
      <c r="V2199" t="s">
        <v>54</v>
      </c>
      <c r="W2199" s="2">
        <v>2700</v>
      </c>
      <c r="X2199" s="2">
        <v>97.91</v>
      </c>
      <c r="Y2199" s="2">
        <v>2742.58</v>
      </c>
      <c r="Z2199" s="3">
        <v>-140.49</v>
      </c>
      <c r="AA2199" s="2">
        <v>2700</v>
      </c>
      <c r="AB2199" s="2">
        <v>0</v>
      </c>
    </row>
    <row r="2200" spans="1:28">
      <c r="A2200" s="5" t="str">
        <f t="shared" si="724"/>
        <v>420</v>
      </c>
      <c r="B2200" s="5" t="str">
        <f>VLOOKUP(A2200,Vlookups!O:P,2,FALSE)</f>
        <v>LOCAL</v>
      </c>
      <c r="C2200" s="5" t="str">
        <f t="shared" si="725"/>
        <v>E</v>
      </c>
      <c r="D2200" s="5" t="str">
        <f t="shared" si="726"/>
        <v>33</v>
      </c>
      <c r="E2200" s="5" t="str">
        <f t="shared" si="727"/>
        <v>63--</v>
      </c>
      <c r="F2200" s="5" t="str">
        <f>VLOOKUP(E2200,Vlookups!K:M,3,FALSE)</f>
        <v>Op Exp</v>
      </c>
      <c r="G2200" s="5" t="str">
        <f t="shared" ref="G2200:G2222" si="738">MID(U2200,10,4)</f>
        <v>6399</v>
      </c>
      <c r="H2200" s="5" t="str">
        <f t="shared" ref="H2200:H2222" si="739">V2200</f>
        <v>GENERAL SUPPLIES</v>
      </c>
      <c r="I2200" s="5" t="str">
        <f t="shared" ref="I2200:I2222" si="740">LEFT(RIGHT(U2200,12),3)</f>
        <v>018</v>
      </c>
      <c r="J2200" s="5" t="str">
        <f>VLOOKUP(I2200,Vlookups!A:D,2,FALSE)</f>
        <v>KATY/WEST PARK HS</v>
      </c>
      <c r="K2200" s="5" t="str">
        <f>VLOOKUP(I2200,Vlookups!A:D,3,FALSE)</f>
        <v>KATY WESTPARK HS</v>
      </c>
      <c r="L2200" s="5" t="str">
        <f t="shared" ref="L2200:L2222" si="741">LEFT(RIGHT(U2200,6),2)</f>
        <v>99</v>
      </c>
      <c r="M2200" s="5" t="str">
        <f t="shared" ref="M2200:M2222" si="742">RIGHT(U2200,3)</f>
        <v>871</v>
      </c>
      <c r="N2200" s="5" t="str">
        <f>VLOOKUP(M2200,Vlookups!G:I,2,FALSE)</f>
        <v>HEALTH SERVICES</v>
      </c>
      <c r="O2200" s="5" t="str">
        <f>VLOOKUP(M2200,Vlookups!G:I,3,FALSE)</f>
        <v>CEQO</v>
      </c>
      <c r="P2200" s="6">
        <f t="shared" ref="P2200:P2222" si="743">W2200</f>
        <v>4700</v>
      </c>
      <c r="Q2200" s="6">
        <f t="shared" ref="Q2200:Q2222" si="744">X2200</f>
        <v>0</v>
      </c>
      <c r="R2200" s="6">
        <f t="shared" ref="R2200:R2222" si="745">Y2200</f>
        <v>18.8</v>
      </c>
      <c r="S2200" s="6">
        <f t="shared" ref="S2200:S2222" si="746">AA2200</f>
        <v>4700</v>
      </c>
      <c r="T2200" s="6">
        <f t="shared" ref="T2200:T2222" si="747">AB2200</f>
        <v>0</v>
      </c>
      <c r="U2200" t="s">
        <v>2247</v>
      </c>
      <c r="V2200" t="s">
        <v>54</v>
      </c>
      <c r="W2200" s="2">
        <v>4700</v>
      </c>
      <c r="X2200" s="2">
        <v>0</v>
      </c>
      <c r="Y2200" s="2">
        <v>18.8</v>
      </c>
      <c r="Z2200" s="2">
        <v>4681.2</v>
      </c>
      <c r="AA2200" s="2">
        <v>4700</v>
      </c>
      <c r="AB2200" s="2">
        <v>0</v>
      </c>
    </row>
    <row r="2201" spans="1:28">
      <c r="A2201" s="5" t="str">
        <f t="shared" si="724"/>
        <v>420</v>
      </c>
      <c r="B2201" s="5" t="str">
        <f>VLOOKUP(A2201,Vlookups!O:P,2,FALSE)</f>
        <v>LOCAL</v>
      </c>
      <c r="C2201" s="5" t="str">
        <f t="shared" si="725"/>
        <v>E</v>
      </c>
      <c r="D2201" s="5" t="str">
        <f t="shared" si="726"/>
        <v>33</v>
      </c>
      <c r="E2201" s="5" t="str">
        <f t="shared" si="727"/>
        <v>63--</v>
      </c>
      <c r="F2201" s="5" t="str">
        <f>VLOOKUP(E2201,Vlookups!K:M,3,FALSE)</f>
        <v>Op Exp</v>
      </c>
      <c r="G2201" s="5" t="str">
        <f t="shared" si="738"/>
        <v>6399</v>
      </c>
      <c r="H2201" s="5" t="str">
        <f t="shared" si="739"/>
        <v>GENERAL SUPPLIES</v>
      </c>
      <c r="I2201" s="5" t="str">
        <f t="shared" si="740"/>
        <v>019</v>
      </c>
      <c r="J2201" s="5" t="str">
        <f>VLOOKUP(I2201,Vlookups!A:D,2,FALSE)</f>
        <v>LANCASTER ELEMENTARY</v>
      </c>
      <c r="K2201" s="5" t="str">
        <f>VLOOKUP(I2201,Vlookups!A:D,3,FALSE)</f>
        <v>LANCASTER K8</v>
      </c>
      <c r="L2201" s="5" t="str">
        <f t="shared" si="741"/>
        <v>99</v>
      </c>
      <c r="M2201" s="5" t="str">
        <f t="shared" si="742"/>
        <v>871</v>
      </c>
      <c r="N2201" s="5" t="str">
        <f>VLOOKUP(M2201,Vlookups!G:I,2,FALSE)</f>
        <v>HEALTH SERVICES</v>
      </c>
      <c r="O2201" s="5" t="str">
        <f>VLOOKUP(M2201,Vlookups!G:I,3,FALSE)</f>
        <v>CEQO</v>
      </c>
      <c r="P2201" s="6">
        <f t="shared" si="743"/>
        <v>4700</v>
      </c>
      <c r="Q2201" s="6">
        <f t="shared" si="744"/>
        <v>0</v>
      </c>
      <c r="R2201" s="6">
        <f t="shared" si="745"/>
        <v>796.74</v>
      </c>
      <c r="S2201" s="6">
        <f t="shared" si="746"/>
        <v>4700</v>
      </c>
      <c r="T2201" s="6">
        <f t="shared" si="747"/>
        <v>0</v>
      </c>
      <c r="U2201" t="s">
        <v>2248</v>
      </c>
      <c r="V2201" t="s">
        <v>54</v>
      </c>
      <c r="W2201" s="2">
        <v>4700</v>
      </c>
      <c r="X2201" s="2">
        <v>0</v>
      </c>
      <c r="Y2201" s="2">
        <v>796.74</v>
      </c>
      <c r="Z2201" s="2">
        <v>3903.26</v>
      </c>
      <c r="AA2201" s="2">
        <v>4700</v>
      </c>
      <c r="AB2201" s="2">
        <v>0</v>
      </c>
    </row>
    <row r="2202" spans="1:28">
      <c r="A2202" s="5" t="str">
        <f t="shared" si="724"/>
        <v>420</v>
      </c>
      <c r="B2202" s="5" t="str">
        <f>VLOOKUP(A2202,Vlookups!O:P,2,FALSE)</f>
        <v>LOCAL</v>
      </c>
      <c r="C2202" s="5" t="str">
        <f t="shared" si="725"/>
        <v>E</v>
      </c>
      <c r="D2202" s="5" t="str">
        <f t="shared" si="726"/>
        <v>33</v>
      </c>
      <c r="E2202" s="5" t="str">
        <f t="shared" si="727"/>
        <v>63--</v>
      </c>
      <c r="F2202" s="5" t="str">
        <f>VLOOKUP(E2202,Vlookups!K:M,3,FALSE)</f>
        <v>Op Exp</v>
      </c>
      <c r="G2202" s="5" t="str">
        <f t="shared" si="738"/>
        <v>6399</v>
      </c>
      <c r="H2202" s="5" t="str">
        <f t="shared" si="739"/>
        <v>GENERAL SUPPLIES</v>
      </c>
      <c r="I2202" s="5" t="str">
        <f t="shared" si="740"/>
        <v>020</v>
      </c>
      <c r="J2202" s="5" t="str">
        <f>VLOOKUP(I2202,Vlookups!A:D,2,FALSE)</f>
        <v>LANCASTER MIDDLE SCHOOL</v>
      </c>
      <c r="K2202" s="5" t="str">
        <f>VLOOKUP(I2202,Vlookups!A:D,3,FALSE)</f>
        <v>LANCASTER K8</v>
      </c>
      <c r="L2202" s="5" t="str">
        <f t="shared" si="741"/>
        <v>99</v>
      </c>
      <c r="M2202" s="5" t="str">
        <f t="shared" si="742"/>
        <v>871</v>
      </c>
      <c r="N2202" s="5" t="str">
        <f>VLOOKUP(M2202,Vlookups!G:I,2,FALSE)</f>
        <v>HEALTH SERVICES</v>
      </c>
      <c r="O2202" s="5" t="str">
        <f>VLOOKUP(M2202,Vlookups!G:I,3,FALSE)</f>
        <v>CEQO</v>
      </c>
      <c r="P2202" s="6">
        <f t="shared" si="743"/>
        <v>2950</v>
      </c>
      <c r="Q2202" s="6">
        <f t="shared" si="744"/>
        <v>0</v>
      </c>
      <c r="R2202" s="6">
        <f t="shared" si="745"/>
        <v>591.6</v>
      </c>
      <c r="S2202" s="6">
        <f t="shared" si="746"/>
        <v>2950</v>
      </c>
      <c r="T2202" s="6">
        <f t="shared" si="747"/>
        <v>0</v>
      </c>
      <c r="U2202" t="s">
        <v>2249</v>
      </c>
      <c r="V2202" t="s">
        <v>54</v>
      </c>
      <c r="W2202" s="2">
        <v>2950</v>
      </c>
      <c r="X2202" s="2">
        <v>0</v>
      </c>
      <c r="Y2202" s="2">
        <v>591.6</v>
      </c>
      <c r="Z2202" s="2">
        <v>2358.4</v>
      </c>
      <c r="AA2202" s="2">
        <v>2950</v>
      </c>
      <c r="AB2202" s="2">
        <v>0</v>
      </c>
    </row>
    <row r="2203" spans="1:28">
      <c r="A2203" s="5" t="str">
        <f t="shared" si="724"/>
        <v>420</v>
      </c>
      <c r="B2203" s="5" t="str">
        <f>VLOOKUP(A2203,Vlookups!O:P,2,FALSE)</f>
        <v>LOCAL</v>
      </c>
      <c r="C2203" s="5" t="str">
        <f t="shared" si="725"/>
        <v>E</v>
      </c>
      <c r="D2203" s="5" t="str">
        <f t="shared" si="726"/>
        <v>33</v>
      </c>
      <c r="E2203" s="5" t="str">
        <f t="shared" si="727"/>
        <v>63--</v>
      </c>
      <c r="F2203" s="5" t="str">
        <f>VLOOKUP(E2203,Vlookups!K:M,3,FALSE)</f>
        <v>Op Exp</v>
      </c>
      <c r="G2203" s="5" t="str">
        <f t="shared" si="738"/>
        <v>6399</v>
      </c>
      <c r="H2203" s="5" t="str">
        <f t="shared" si="739"/>
        <v>GENERAL SUPPLIES</v>
      </c>
      <c r="I2203" s="5" t="str">
        <f t="shared" si="740"/>
        <v>021</v>
      </c>
      <c r="J2203" s="5" t="str">
        <f>VLOOKUP(I2203,Vlookups!A:D,2,FALSE)</f>
        <v>WOODHAVEN ELEMENTARY</v>
      </c>
      <c r="K2203" s="5" t="str">
        <f>VLOOKUP(I2203,Vlookups!A:D,3,FALSE)</f>
        <v>WOODHAVEN K8</v>
      </c>
      <c r="L2203" s="5" t="str">
        <f t="shared" si="741"/>
        <v>99</v>
      </c>
      <c r="M2203" s="5" t="str">
        <f t="shared" si="742"/>
        <v>871</v>
      </c>
      <c r="N2203" s="5" t="str">
        <f>VLOOKUP(M2203,Vlookups!G:I,2,FALSE)</f>
        <v>HEALTH SERVICES</v>
      </c>
      <c r="O2203" s="5" t="str">
        <f>VLOOKUP(M2203,Vlookups!G:I,3,FALSE)</f>
        <v>CEQO</v>
      </c>
      <c r="P2203" s="6">
        <f t="shared" si="743"/>
        <v>4700</v>
      </c>
      <c r="Q2203" s="6">
        <f t="shared" si="744"/>
        <v>22.79</v>
      </c>
      <c r="R2203" s="6">
        <f t="shared" si="745"/>
        <v>604.13</v>
      </c>
      <c r="S2203" s="6">
        <f t="shared" si="746"/>
        <v>4700</v>
      </c>
      <c r="T2203" s="6">
        <f t="shared" si="747"/>
        <v>0</v>
      </c>
      <c r="U2203" t="s">
        <v>2250</v>
      </c>
      <c r="V2203" t="s">
        <v>54</v>
      </c>
      <c r="W2203" s="2">
        <v>4700</v>
      </c>
      <c r="X2203" s="2">
        <v>22.79</v>
      </c>
      <c r="Y2203" s="2">
        <v>604.13</v>
      </c>
      <c r="Z2203" s="2">
        <v>4073.08</v>
      </c>
      <c r="AA2203" s="2">
        <v>4700</v>
      </c>
      <c r="AB2203" s="2">
        <v>0</v>
      </c>
    </row>
    <row r="2204" spans="1:28">
      <c r="A2204" s="5" t="str">
        <f t="shared" si="724"/>
        <v>420</v>
      </c>
      <c r="B2204" s="5" t="str">
        <f>VLOOKUP(A2204,Vlookups!O:P,2,FALSE)</f>
        <v>LOCAL</v>
      </c>
      <c r="C2204" s="5" t="str">
        <f t="shared" si="725"/>
        <v>E</v>
      </c>
      <c r="D2204" s="5" t="str">
        <f t="shared" si="726"/>
        <v>33</v>
      </c>
      <c r="E2204" s="5" t="str">
        <f t="shared" si="727"/>
        <v>63--</v>
      </c>
      <c r="F2204" s="5" t="str">
        <f>VLOOKUP(E2204,Vlookups!K:M,3,FALSE)</f>
        <v>Op Exp</v>
      </c>
      <c r="G2204" s="5" t="str">
        <f t="shared" si="738"/>
        <v>6399</v>
      </c>
      <c r="H2204" s="5" t="str">
        <f t="shared" si="739"/>
        <v>GENERAL SUPPLIES</v>
      </c>
      <c r="I2204" s="5" t="str">
        <f t="shared" si="740"/>
        <v>022</v>
      </c>
      <c r="J2204" s="5" t="str">
        <f>VLOOKUP(I2204,Vlookups!A:D,2,FALSE)</f>
        <v>WOODHAVEN MIDDLE SCHOOL</v>
      </c>
      <c r="K2204" s="5" t="str">
        <f>VLOOKUP(I2204,Vlookups!A:D,3,FALSE)</f>
        <v>WOODHAVEN K8</v>
      </c>
      <c r="L2204" s="5" t="str">
        <f t="shared" si="741"/>
        <v>99</v>
      </c>
      <c r="M2204" s="5" t="str">
        <f t="shared" si="742"/>
        <v>871</v>
      </c>
      <c r="N2204" s="5" t="str">
        <f>VLOOKUP(M2204,Vlookups!G:I,2,FALSE)</f>
        <v>HEALTH SERVICES</v>
      </c>
      <c r="O2204" s="5" t="str">
        <f>VLOOKUP(M2204,Vlookups!G:I,3,FALSE)</f>
        <v>CEQO</v>
      </c>
      <c r="P2204" s="6">
        <f t="shared" si="743"/>
        <v>3050</v>
      </c>
      <c r="Q2204" s="6">
        <f t="shared" si="744"/>
        <v>11.19</v>
      </c>
      <c r="R2204" s="6">
        <f t="shared" si="745"/>
        <v>305.89</v>
      </c>
      <c r="S2204" s="6">
        <f t="shared" si="746"/>
        <v>3050</v>
      </c>
      <c r="T2204" s="6">
        <f t="shared" si="747"/>
        <v>0</v>
      </c>
      <c r="U2204" t="s">
        <v>2251</v>
      </c>
      <c r="V2204" t="s">
        <v>54</v>
      </c>
      <c r="W2204" s="2">
        <v>3050</v>
      </c>
      <c r="X2204" s="2">
        <v>11.19</v>
      </c>
      <c r="Y2204" s="2">
        <v>305.89</v>
      </c>
      <c r="Z2204" s="2">
        <v>2732.92</v>
      </c>
      <c r="AA2204" s="2">
        <v>3050</v>
      </c>
      <c r="AB2204" s="2">
        <v>0</v>
      </c>
    </row>
    <row r="2205" spans="1:28">
      <c r="A2205" s="5" t="str">
        <f t="shared" si="724"/>
        <v>420</v>
      </c>
      <c r="B2205" s="5" t="str">
        <f>VLOOKUP(A2205,Vlookups!O:P,2,FALSE)</f>
        <v>LOCAL</v>
      </c>
      <c r="C2205" s="5" t="str">
        <f t="shared" si="725"/>
        <v>E</v>
      </c>
      <c r="D2205" s="5" t="str">
        <f t="shared" si="726"/>
        <v>33</v>
      </c>
      <c r="E2205" s="5" t="str">
        <f t="shared" si="727"/>
        <v>63--</v>
      </c>
      <c r="F2205" s="5" t="str">
        <f>VLOOKUP(E2205,Vlookups!K:M,3,FALSE)</f>
        <v>Op Exp</v>
      </c>
      <c r="G2205" s="5" t="str">
        <f t="shared" si="738"/>
        <v>6399</v>
      </c>
      <c r="H2205" s="5" t="str">
        <f t="shared" si="739"/>
        <v>GENERAL SUPPLIES</v>
      </c>
      <c r="I2205" s="5" t="str">
        <f t="shared" si="740"/>
        <v>023</v>
      </c>
      <c r="J2205" s="5" t="str">
        <f>VLOOKUP(I2205,Vlookups!A:D,2,FALSE)</f>
        <v>SAGINAW ELEMENTARY</v>
      </c>
      <c r="K2205" s="5" t="str">
        <f>VLOOKUP(I2205,Vlookups!A:D,3,FALSE)</f>
        <v>SAGINAW K8</v>
      </c>
      <c r="L2205" s="5" t="str">
        <f t="shared" si="741"/>
        <v>99</v>
      </c>
      <c r="M2205" s="5" t="str">
        <f t="shared" si="742"/>
        <v>871</v>
      </c>
      <c r="N2205" s="5" t="str">
        <f>VLOOKUP(M2205,Vlookups!G:I,2,FALSE)</f>
        <v>HEALTH SERVICES</v>
      </c>
      <c r="O2205" s="5" t="str">
        <f>VLOOKUP(M2205,Vlookups!G:I,3,FALSE)</f>
        <v>CEQO</v>
      </c>
      <c r="P2205" s="6">
        <f t="shared" si="743"/>
        <v>4700</v>
      </c>
      <c r="Q2205" s="6">
        <f t="shared" si="744"/>
        <v>0</v>
      </c>
      <c r="R2205" s="6">
        <f t="shared" si="745"/>
        <v>335.59</v>
      </c>
      <c r="S2205" s="6">
        <f t="shared" si="746"/>
        <v>4700</v>
      </c>
      <c r="T2205" s="6">
        <f t="shared" si="747"/>
        <v>0</v>
      </c>
      <c r="U2205" t="s">
        <v>2252</v>
      </c>
      <c r="V2205" t="s">
        <v>54</v>
      </c>
      <c r="W2205" s="2">
        <v>4700</v>
      </c>
      <c r="X2205" s="2">
        <v>0</v>
      </c>
      <c r="Y2205" s="2">
        <v>335.59</v>
      </c>
      <c r="Z2205" s="2">
        <v>4364.41</v>
      </c>
      <c r="AA2205" s="2">
        <v>4700</v>
      </c>
      <c r="AB2205" s="2">
        <v>0</v>
      </c>
    </row>
    <row r="2206" spans="1:28">
      <c r="A2206" s="5" t="str">
        <f t="shared" si="724"/>
        <v>420</v>
      </c>
      <c r="B2206" s="5" t="str">
        <f>VLOOKUP(A2206,Vlookups!O:P,2,FALSE)</f>
        <v>LOCAL</v>
      </c>
      <c r="C2206" s="5" t="str">
        <f t="shared" si="725"/>
        <v>E</v>
      </c>
      <c r="D2206" s="5" t="str">
        <f t="shared" si="726"/>
        <v>33</v>
      </c>
      <c r="E2206" s="5" t="str">
        <f t="shared" si="727"/>
        <v>63--</v>
      </c>
      <c r="F2206" s="5" t="str">
        <f>VLOOKUP(E2206,Vlookups!K:M,3,FALSE)</f>
        <v>Op Exp</v>
      </c>
      <c r="G2206" s="5" t="str">
        <f t="shared" si="738"/>
        <v>6399</v>
      </c>
      <c r="H2206" s="5" t="str">
        <f t="shared" si="739"/>
        <v>GENERAL SUPPLIES</v>
      </c>
      <c r="I2206" s="5" t="str">
        <f t="shared" si="740"/>
        <v>024</v>
      </c>
      <c r="J2206" s="5" t="str">
        <f>VLOOKUP(I2206,Vlookups!A:D,2,FALSE)</f>
        <v>SAGINAW MIDDLE SCHOOL</v>
      </c>
      <c r="K2206" s="5" t="str">
        <f>VLOOKUP(I2206,Vlookups!A:D,3,FALSE)</f>
        <v>SAGINAW K8</v>
      </c>
      <c r="L2206" s="5" t="str">
        <f t="shared" si="741"/>
        <v>99</v>
      </c>
      <c r="M2206" s="5" t="str">
        <f t="shared" si="742"/>
        <v>871</v>
      </c>
      <c r="N2206" s="5" t="str">
        <f>VLOOKUP(M2206,Vlookups!G:I,2,FALSE)</f>
        <v>HEALTH SERVICES</v>
      </c>
      <c r="O2206" s="5" t="str">
        <f>VLOOKUP(M2206,Vlookups!G:I,3,FALSE)</f>
        <v>CEQO</v>
      </c>
      <c r="P2206" s="6">
        <f t="shared" si="743"/>
        <v>2950</v>
      </c>
      <c r="Q2206" s="6">
        <f t="shared" si="744"/>
        <v>0</v>
      </c>
      <c r="R2206" s="6">
        <f t="shared" si="745"/>
        <v>165.3</v>
      </c>
      <c r="S2206" s="6">
        <f t="shared" si="746"/>
        <v>2950</v>
      </c>
      <c r="T2206" s="6">
        <f t="shared" si="747"/>
        <v>0</v>
      </c>
      <c r="U2206" t="s">
        <v>2253</v>
      </c>
      <c r="V2206" t="s">
        <v>54</v>
      </c>
      <c r="W2206" s="2">
        <v>2950</v>
      </c>
      <c r="X2206" s="2">
        <v>0</v>
      </c>
      <c r="Y2206" s="2">
        <v>165.3</v>
      </c>
      <c r="Z2206" s="2">
        <v>2784.7</v>
      </c>
      <c r="AA2206" s="2">
        <v>2950</v>
      </c>
      <c r="AB2206" s="2">
        <v>0</v>
      </c>
    </row>
    <row r="2207" spans="1:28">
      <c r="A2207" s="5" t="str">
        <f t="shared" si="724"/>
        <v>420</v>
      </c>
      <c r="B2207" s="5" t="str">
        <f>VLOOKUP(A2207,Vlookups!O:P,2,FALSE)</f>
        <v>LOCAL</v>
      </c>
      <c r="C2207" s="5" t="str">
        <f t="shared" si="725"/>
        <v>E</v>
      </c>
      <c r="D2207" s="5" t="str">
        <f t="shared" si="726"/>
        <v>33</v>
      </c>
      <c r="E2207" s="5" t="str">
        <f t="shared" si="727"/>
        <v>63--</v>
      </c>
      <c r="F2207" s="5" t="str">
        <f>VLOOKUP(E2207,Vlookups!K:M,3,FALSE)</f>
        <v>Op Exp</v>
      </c>
      <c r="G2207" s="5" t="str">
        <f t="shared" si="738"/>
        <v>6399</v>
      </c>
      <c r="H2207" s="5" t="str">
        <f t="shared" si="739"/>
        <v>GENERAL SUPPLIES</v>
      </c>
      <c r="I2207" s="5" t="str">
        <f t="shared" si="740"/>
        <v>025</v>
      </c>
      <c r="J2207" s="5" t="str">
        <f>VLOOKUP(I2207,Vlookups!A:D,2,FALSE)</f>
        <v>WINDMILL LAKES ELEMENTARY</v>
      </c>
      <c r="K2207" s="5" t="str">
        <f>VLOOKUP(I2207,Vlookups!A:D,3,FALSE)</f>
        <v>WINDMILL LAKES K8</v>
      </c>
      <c r="L2207" s="5" t="str">
        <f t="shared" si="741"/>
        <v>99</v>
      </c>
      <c r="M2207" s="5" t="str">
        <f t="shared" si="742"/>
        <v>871</v>
      </c>
      <c r="N2207" s="5" t="str">
        <f>VLOOKUP(M2207,Vlookups!G:I,2,FALSE)</f>
        <v>HEALTH SERVICES</v>
      </c>
      <c r="O2207" s="5" t="str">
        <f>VLOOKUP(M2207,Vlookups!G:I,3,FALSE)</f>
        <v>CEQO</v>
      </c>
      <c r="P2207" s="6">
        <f t="shared" si="743"/>
        <v>4700</v>
      </c>
      <c r="Q2207" s="6">
        <f t="shared" si="744"/>
        <v>0</v>
      </c>
      <c r="R2207" s="6">
        <f t="shared" si="745"/>
        <v>2091.71</v>
      </c>
      <c r="S2207" s="6">
        <f t="shared" si="746"/>
        <v>4700</v>
      </c>
      <c r="T2207" s="6">
        <f t="shared" si="747"/>
        <v>0</v>
      </c>
      <c r="U2207" t="s">
        <v>2254</v>
      </c>
      <c r="V2207" t="s">
        <v>54</v>
      </c>
      <c r="W2207" s="2">
        <v>4700</v>
      </c>
      <c r="X2207" s="2">
        <v>0</v>
      </c>
      <c r="Y2207" s="2">
        <v>2091.71</v>
      </c>
      <c r="Z2207" s="2">
        <v>2608.29</v>
      </c>
      <c r="AA2207" s="2">
        <v>4700</v>
      </c>
      <c r="AB2207" s="2">
        <v>0</v>
      </c>
    </row>
    <row r="2208" spans="1:28">
      <c r="A2208" s="5" t="str">
        <f t="shared" si="724"/>
        <v>420</v>
      </c>
      <c r="B2208" s="5" t="str">
        <f>VLOOKUP(A2208,Vlookups!O:P,2,FALSE)</f>
        <v>LOCAL</v>
      </c>
      <c r="C2208" s="5" t="str">
        <f t="shared" si="725"/>
        <v>E</v>
      </c>
      <c r="D2208" s="5" t="str">
        <f t="shared" si="726"/>
        <v>33</v>
      </c>
      <c r="E2208" s="5" t="str">
        <f t="shared" si="727"/>
        <v>63--</v>
      </c>
      <c r="F2208" s="5" t="str">
        <f>VLOOKUP(E2208,Vlookups!K:M,3,FALSE)</f>
        <v>Op Exp</v>
      </c>
      <c r="G2208" s="5" t="str">
        <f t="shared" si="738"/>
        <v>6399</v>
      </c>
      <c r="H2208" s="5" t="str">
        <f t="shared" si="739"/>
        <v>GENERAL SUPPLIES</v>
      </c>
      <c r="I2208" s="5" t="str">
        <f t="shared" si="740"/>
        <v>026</v>
      </c>
      <c r="J2208" s="5" t="str">
        <f>VLOOKUP(I2208,Vlookups!A:D,2,FALSE)</f>
        <v>WM LAKES MIDDLE SCHOOL</v>
      </c>
      <c r="K2208" s="5" t="str">
        <f>VLOOKUP(I2208,Vlookups!A:D,3,FALSE)</f>
        <v>WINDMILL LAKES K8</v>
      </c>
      <c r="L2208" s="5" t="str">
        <f t="shared" si="741"/>
        <v>99</v>
      </c>
      <c r="M2208" s="5" t="str">
        <f t="shared" si="742"/>
        <v>871</v>
      </c>
      <c r="N2208" s="5" t="str">
        <f>VLOOKUP(M2208,Vlookups!G:I,2,FALSE)</f>
        <v>HEALTH SERVICES</v>
      </c>
      <c r="O2208" s="5" t="str">
        <f>VLOOKUP(M2208,Vlookups!G:I,3,FALSE)</f>
        <v>CEQO</v>
      </c>
      <c r="P2208" s="6">
        <f t="shared" si="743"/>
        <v>2950</v>
      </c>
      <c r="Q2208" s="6">
        <f t="shared" si="744"/>
        <v>0</v>
      </c>
      <c r="R2208" s="6">
        <f t="shared" si="745"/>
        <v>345.28</v>
      </c>
      <c r="S2208" s="6">
        <f t="shared" si="746"/>
        <v>2950</v>
      </c>
      <c r="T2208" s="6">
        <f t="shared" si="747"/>
        <v>0</v>
      </c>
      <c r="U2208" t="s">
        <v>2255</v>
      </c>
      <c r="V2208" t="s">
        <v>54</v>
      </c>
      <c r="W2208" s="2">
        <v>2950</v>
      </c>
      <c r="X2208" s="2">
        <v>0</v>
      </c>
      <c r="Y2208" s="2">
        <v>345.28</v>
      </c>
      <c r="Z2208" s="2">
        <v>2604.7199999999998</v>
      </c>
      <c r="AA2208" s="2">
        <v>2950</v>
      </c>
      <c r="AB2208" s="2">
        <v>0</v>
      </c>
    </row>
    <row r="2209" spans="1:28">
      <c r="A2209" s="5" t="str">
        <f t="shared" si="724"/>
        <v>420</v>
      </c>
      <c r="B2209" s="5" t="str">
        <f>VLOOKUP(A2209,Vlookups!O:P,2,FALSE)</f>
        <v>LOCAL</v>
      </c>
      <c r="C2209" s="5" t="str">
        <f t="shared" si="725"/>
        <v>E</v>
      </c>
      <c r="D2209" s="5" t="str">
        <f t="shared" si="726"/>
        <v>33</v>
      </c>
      <c r="E2209" s="5" t="str">
        <f t="shared" si="727"/>
        <v>63--</v>
      </c>
      <c r="F2209" s="5" t="str">
        <f>VLOOKUP(E2209,Vlookups!K:M,3,FALSE)</f>
        <v>Op Exp</v>
      </c>
      <c r="G2209" s="5" t="str">
        <f t="shared" si="738"/>
        <v>6399</v>
      </c>
      <c r="H2209" s="5" t="str">
        <f t="shared" si="739"/>
        <v>GENERAL SUPPLIES</v>
      </c>
      <c r="I2209" s="5" t="str">
        <f t="shared" si="740"/>
        <v>027</v>
      </c>
      <c r="J2209" s="5" t="str">
        <f>VLOOKUP(I2209,Vlookups!A:D,2,FALSE)</f>
        <v>HOUSTON OREM ELEMENTARY</v>
      </c>
      <c r="K2209" s="5" t="str">
        <f>VLOOKUP(I2209,Vlookups!A:D,3,FALSE)</f>
        <v>OREM K8</v>
      </c>
      <c r="L2209" s="5" t="str">
        <f t="shared" si="741"/>
        <v>99</v>
      </c>
      <c r="M2209" s="5" t="str">
        <f t="shared" si="742"/>
        <v>871</v>
      </c>
      <c r="N2209" s="5" t="str">
        <f>VLOOKUP(M2209,Vlookups!G:I,2,FALSE)</f>
        <v>HEALTH SERVICES</v>
      </c>
      <c r="O2209" s="5" t="str">
        <f>VLOOKUP(M2209,Vlookups!G:I,3,FALSE)</f>
        <v>CEQO</v>
      </c>
      <c r="P2209" s="6">
        <f t="shared" si="743"/>
        <v>4700</v>
      </c>
      <c r="Q2209" s="6">
        <f t="shared" si="744"/>
        <v>0</v>
      </c>
      <c r="R2209" s="6">
        <f t="shared" si="745"/>
        <v>1475.29</v>
      </c>
      <c r="S2209" s="6">
        <f t="shared" si="746"/>
        <v>4700</v>
      </c>
      <c r="T2209" s="6">
        <f t="shared" si="747"/>
        <v>0</v>
      </c>
      <c r="U2209" t="s">
        <v>2256</v>
      </c>
      <c r="V2209" t="s">
        <v>54</v>
      </c>
      <c r="W2209" s="2">
        <v>4700</v>
      </c>
      <c r="X2209" s="2">
        <v>0</v>
      </c>
      <c r="Y2209" s="2">
        <v>1475.29</v>
      </c>
      <c r="Z2209" s="2">
        <v>3224.71</v>
      </c>
      <c r="AA2209" s="2">
        <v>4700</v>
      </c>
      <c r="AB2209" s="2">
        <v>0</v>
      </c>
    </row>
    <row r="2210" spans="1:28">
      <c r="A2210" s="5" t="str">
        <f t="shared" si="724"/>
        <v>420</v>
      </c>
      <c r="B2210" s="5" t="str">
        <f>VLOOKUP(A2210,Vlookups!O:P,2,FALSE)</f>
        <v>LOCAL</v>
      </c>
      <c r="C2210" s="5" t="str">
        <f t="shared" si="725"/>
        <v>E</v>
      </c>
      <c r="D2210" s="5" t="str">
        <f t="shared" si="726"/>
        <v>33</v>
      </c>
      <c r="E2210" s="5" t="str">
        <f t="shared" si="727"/>
        <v>63--</v>
      </c>
      <c r="F2210" s="5" t="str">
        <f>VLOOKUP(E2210,Vlookups!K:M,3,FALSE)</f>
        <v>Op Exp</v>
      </c>
      <c r="G2210" s="5" t="str">
        <f t="shared" si="738"/>
        <v>6399</v>
      </c>
      <c r="H2210" s="5" t="str">
        <f t="shared" si="739"/>
        <v>GENERAL SUPPLIES</v>
      </c>
      <c r="I2210" s="5" t="str">
        <f t="shared" si="740"/>
        <v>028</v>
      </c>
      <c r="J2210" s="5" t="str">
        <f>VLOOKUP(I2210,Vlookups!A:D,2,FALSE)</f>
        <v>HOUSTON OREM MIDDLE SCHOOL</v>
      </c>
      <c r="K2210" s="5" t="str">
        <f>VLOOKUP(I2210,Vlookups!A:D,3,FALSE)</f>
        <v>OREM K8</v>
      </c>
      <c r="L2210" s="5" t="str">
        <f t="shared" si="741"/>
        <v>99</v>
      </c>
      <c r="M2210" s="5" t="str">
        <f t="shared" si="742"/>
        <v>871</v>
      </c>
      <c r="N2210" s="5" t="str">
        <f>VLOOKUP(M2210,Vlookups!G:I,2,FALSE)</f>
        <v>HEALTH SERVICES</v>
      </c>
      <c r="O2210" s="5" t="str">
        <f>VLOOKUP(M2210,Vlookups!G:I,3,FALSE)</f>
        <v>CEQO</v>
      </c>
      <c r="P2210" s="6">
        <f t="shared" si="743"/>
        <v>2950</v>
      </c>
      <c r="Q2210" s="6">
        <f t="shared" si="744"/>
        <v>0</v>
      </c>
      <c r="R2210" s="6">
        <f t="shared" si="745"/>
        <v>1122.28</v>
      </c>
      <c r="S2210" s="6">
        <f t="shared" si="746"/>
        <v>2950</v>
      </c>
      <c r="T2210" s="6">
        <f t="shared" si="747"/>
        <v>0</v>
      </c>
      <c r="U2210" t="s">
        <v>2257</v>
      </c>
      <c r="V2210" t="s">
        <v>54</v>
      </c>
      <c r="W2210" s="2">
        <v>2950</v>
      </c>
      <c r="X2210" s="2">
        <v>0</v>
      </c>
      <c r="Y2210" s="2">
        <v>1122.28</v>
      </c>
      <c r="Z2210" s="2">
        <v>1827.72</v>
      </c>
      <c r="AA2210" s="2">
        <v>2950</v>
      </c>
      <c r="AB2210" s="2">
        <v>0</v>
      </c>
    </row>
    <row r="2211" spans="1:28">
      <c r="A2211" s="5" t="str">
        <f t="shared" ref="A2211:A2222" si="748">LEFT(U2211,3)</f>
        <v>420</v>
      </c>
      <c r="B2211" s="5" t="str">
        <f>VLOOKUP(A2211,Vlookups!O:P,2,FALSE)</f>
        <v>LOCAL</v>
      </c>
      <c r="C2211" s="5" t="str">
        <f t="shared" ref="C2211:C2222" si="749">RIGHT(LEFT(U2211,5),1)</f>
        <v>E</v>
      </c>
      <c r="D2211" s="5" t="str">
        <f t="shared" ref="D2211:D2222" si="750">RIGHT(LEFT(U2211,8),2)</f>
        <v>33</v>
      </c>
      <c r="E2211" s="5" t="str">
        <f t="shared" ref="E2211:E2222" si="751">CONCATENATE(LEFT(G2211,2),"--")</f>
        <v>63--</v>
      </c>
      <c r="F2211" s="5" t="str">
        <f>VLOOKUP(E2211,Vlookups!K:M,3,FALSE)</f>
        <v>Op Exp</v>
      </c>
      <c r="G2211" s="5" t="str">
        <f t="shared" si="738"/>
        <v>6399</v>
      </c>
      <c r="H2211" s="5" t="str">
        <f t="shared" si="739"/>
        <v>GENERAL SUPPLIES</v>
      </c>
      <c r="I2211" s="5" t="str">
        <f t="shared" si="740"/>
        <v>030</v>
      </c>
      <c r="J2211" s="5" t="str">
        <f>VLOOKUP(I2211,Vlookups!A:D,2,FALSE)</f>
        <v>COLLEGE STATION ELEMENTARY</v>
      </c>
      <c r="K2211" s="5" t="str">
        <f>VLOOKUP(I2211,Vlookups!A:D,3,FALSE)</f>
        <v>COLLEGE STATION K8</v>
      </c>
      <c r="L2211" s="5" t="str">
        <f t="shared" si="741"/>
        <v>99</v>
      </c>
      <c r="M2211" s="5" t="str">
        <f t="shared" si="742"/>
        <v>871</v>
      </c>
      <c r="N2211" s="5" t="str">
        <f>VLOOKUP(M2211,Vlookups!G:I,2,FALSE)</f>
        <v>HEALTH SERVICES</v>
      </c>
      <c r="O2211" s="5" t="str">
        <f>VLOOKUP(M2211,Vlookups!G:I,3,FALSE)</f>
        <v>CEQO</v>
      </c>
      <c r="P2211" s="6">
        <f t="shared" si="743"/>
        <v>3700</v>
      </c>
      <c r="Q2211" s="6">
        <f t="shared" si="744"/>
        <v>0</v>
      </c>
      <c r="R2211" s="6">
        <f t="shared" si="745"/>
        <v>804.71</v>
      </c>
      <c r="S2211" s="6">
        <f t="shared" si="746"/>
        <v>3700</v>
      </c>
      <c r="T2211" s="6">
        <f t="shared" si="747"/>
        <v>0</v>
      </c>
      <c r="U2211" t="s">
        <v>2258</v>
      </c>
      <c r="V2211" t="s">
        <v>54</v>
      </c>
      <c r="W2211" s="2">
        <v>3700</v>
      </c>
      <c r="X2211" s="2">
        <v>0</v>
      </c>
      <c r="Y2211" s="2">
        <v>804.71</v>
      </c>
      <c r="Z2211" s="2">
        <v>2895.29</v>
      </c>
      <c r="AA2211" s="2">
        <v>3700</v>
      </c>
      <c r="AB2211" s="2">
        <v>0</v>
      </c>
    </row>
    <row r="2212" spans="1:28">
      <c r="A2212" s="5" t="str">
        <f t="shared" si="748"/>
        <v>420</v>
      </c>
      <c r="B2212" s="5" t="str">
        <f>VLOOKUP(A2212,Vlookups!O:P,2,FALSE)</f>
        <v>LOCAL</v>
      </c>
      <c r="C2212" s="5" t="str">
        <f t="shared" si="749"/>
        <v>E</v>
      </c>
      <c r="D2212" s="5" t="str">
        <f t="shared" si="750"/>
        <v>33</v>
      </c>
      <c r="E2212" s="5" t="str">
        <f t="shared" si="751"/>
        <v>63--</v>
      </c>
      <c r="F2212" s="5" t="str">
        <f>VLOOKUP(E2212,Vlookups!K:M,3,FALSE)</f>
        <v>Op Exp</v>
      </c>
      <c r="G2212" s="5" t="str">
        <f t="shared" si="738"/>
        <v>6399</v>
      </c>
      <c r="H2212" s="5" t="str">
        <f t="shared" si="739"/>
        <v>GENERAL SUPPLIES</v>
      </c>
      <c r="I2212" s="5" t="str">
        <f t="shared" si="740"/>
        <v>031</v>
      </c>
      <c r="J2212" s="5" t="str">
        <f>VLOOKUP(I2212,Vlookups!A:D,2,FALSE)</f>
        <v>COLLEGE STATION MIDDLE SCHOOL</v>
      </c>
      <c r="K2212" s="5" t="str">
        <f>VLOOKUP(I2212,Vlookups!A:D,3,FALSE)</f>
        <v>COLLEGE STATION K8</v>
      </c>
      <c r="L2212" s="5" t="str">
        <f t="shared" si="741"/>
        <v>99</v>
      </c>
      <c r="M2212" s="5" t="str">
        <f t="shared" si="742"/>
        <v>871</v>
      </c>
      <c r="N2212" s="5" t="str">
        <f>VLOOKUP(M2212,Vlookups!G:I,2,FALSE)</f>
        <v>HEALTH SERVICES</v>
      </c>
      <c r="O2212" s="5" t="str">
        <f>VLOOKUP(M2212,Vlookups!G:I,3,FALSE)</f>
        <v>CEQO</v>
      </c>
      <c r="P2212" s="6">
        <f t="shared" si="743"/>
        <v>1950</v>
      </c>
      <c r="Q2212" s="6">
        <f t="shared" si="744"/>
        <v>0</v>
      </c>
      <c r="R2212" s="6">
        <f t="shared" si="745"/>
        <v>909.72</v>
      </c>
      <c r="S2212" s="6">
        <f t="shared" si="746"/>
        <v>1950</v>
      </c>
      <c r="T2212" s="6">
        <f t="shared" si="747"/>
        <v>0</v>
      </c>
      <c r="U2212" t="s">
        <v>2259</v>
      </c>
      <c r="V2212" t="s">
        <v>54</v>
      </c>
      <c r="W2212" s="2">
        <v>1950</v>
      </c>
      <c r="X2212" s="2">
        <v>0</v>
      </c>
      <c r="Y2212" s="2">
        <v>909.72</v>
      </c>
      <c r="Z2212" s="2">
        <v>1040.28</v>
      </c>
      <c r="AA2212" s="2">
        <v>1950</v>
      </c>
      <c r="AB2212" s="2">
        <v>0</v>
      </c>
    </row>
    <row r="2213" spans="1:28">
      <c r="A2213" s="5" t="str">
        <f t="shared" si="748"/>
        <v>420</v>
      </c>
      <c r="B2213" s="5" t="str">
        <f>VLOOKUP(A2213,Vlookups!O:P,2,FALSE)</f>
        <v>LOCAL</v>
      </c>
      <c r="C2213" s="5" t="str">
        <f t="shared" si="749"/>
        <v>E</v>
      </c>
      <c r="D2213" s="5" t="str">
        <f t="shared" si="750"/>
        <v>33</v>
      </c>
      <c r="E2213" s="5" t="str">
        <f t="shared" si="751"/>
        <v>63--</v>
      </c>
      <c r="F2213" s="5" t="str">
        <f>VLOOKUP(E2213,Vlookups!K:M,3,FALSE)</f>
        <v>Op Exp</v>
      </c>
      <c r="G2213" s="5" t="str">
        <f t="shared" si="738"/>
        <v>6399</v>
      </c>
      <c r="H2213" s="5" t="str">
        <f t="shared" si="739"/>
        <v>GENERAL SUPPLIES</v>
      </c>
      <c r="I2213" s="5" t="str">
        <f t="shared" si="740"/>
        <v>032</v>
      </c>
      <c r="J2213" s="5" t="str">
        <f>VLOOKUP(I2213,Vlookups!A:D,2,FALSE)</f>
        <v>LANCASTER HS</v>
      </c>
      <c r="K2213" s="5" t="str">
        <f>VLOOKUP(I2213,Vlookups!A:D,3,FALSE)</f>
        <v>LANCASTER HS</v>
      </c>
      <c r="L2213" s="5" t="str">
        <f t="shared" si="741"/>
        <v>99</v>
      </c>
      <c r="M2213" s="5" t="str">
        <f t="shared" si="742"/>
        <v>871</v>
      </c>
      <c r="N2213" s="5" t="str">
        <f>VLOOKUP(M2213,Vlookups!G:I,2,FALSE)</f>
        <v>HEALTH SERVICES</v>
      </c>
      <c r="O2213" s="5" t="str">
        <f>VLOOKUP(M2213,Vlookups!G:I,3,FALSE)</f>
        <v>CEQO</v>
      </c>
      <c r="P2213" s="6">
        <f t="shared" si="743"/>
        <v>4450</v>
      </c>
      <c r="Q2213" s="6">
        <f t="shared" si="744"/>
        <v>24.2</v>
      </c>
      <c r="R2213" s="6">
        <f t="shared" si="745"/>
        <v>2842.08</v>
      </c>
      <c r="S2213" s="6">
        <f t="shared" si="746"/>
        <v>4450</v>
      </c>
      <c r="T2213" s="6">
        <f t="shared" si="747"/>
        <v>0</v>
      </c>
      <c r="U2213" t="s">
        <v>2260</v>
      </c>
      <c r="V2213" t="s">
        <v>54</v>
      </c>
      <c r="W2213" s="2">
        <v>4450</v>
      </c>
      <c r="X2213" s="2">
        <v>24.2</v>
      </c>
      <c r="Y2213" s="2">
        <v>2842.08</v>
      </c>
      <c r="Z2213" s="2">
        <v>1583.72</v>
      </c>
      <c r="AA2213" s="2">
        <v>4450</v>
      </c>
      <c r="AB2213" s="2">
        <v>0</v>
      </c>
    </row>
    <row r="2214" spans="1:28">
      <c r="A2214" s="5" t="str">
        <f t="shared" si="748"/>
        <v>420</v>
      </c>
      <c r="B2214" s="5" t="str">
        <f>VLOOKUP(A2214,Vlookups!O:P,2,FALSE)</f>
        <v>LOCAL</v>
      </c>
      <c r="C2214" s="5" t="str">
        <f t="shared" si="749"/>
        <v>E</v>
      </c>
      <c r="D2214" s="5" t="str">
        <f t="shared" si="750"/>
        <v>33</v>
      </c>
      <c r="E2214" s="5" t="str">
        <f t="shared" si="751"/>
        <v>63--</v>
      </c>
      <c r="F2214" s="5" t="str">
        <f>VLOOKUP(E2214,Vlookups!K:M,3,FALSE)</f>
        <v>Op Exp</v>
      </c>
      <c r="G2214" s="5" t="str">
        <f t="shared" si="738"/>
        <v>6399</v>
      </c>
      <c r="H2214" s="5" t="str">
        <f t="shared" si="739"/>
        <v>GENERAL SUPPLIES</v>
      </c>
      <c r="I2214" s="5" t="str">
        <f t="shared" si="740"/>
        <v>033</v>
      </c>
      <c r="J2214" s="5" t="str">
        <f>VLOOKUP(I2214,Vlookups!A:D,2,FALSE)</f>
        <v>WINDMILL LAKES HS</v>
      </c>
      <c r="K2214" s="5" t="str">
        <f>VLOOKUP(I2214,Vlookups!A:D,3,FALSE)</f>
        <v>WINDMILL LAKES HS</v>
      </c>
      <c r="L2214" s="5" t="str">
        <f t="shared" si="741"/>
        <v>99</v>
      </c>
      <c r="M2214" s="5" t="str">
        <f t="shared" si="742"/>
        <v>871</v>
      </c>
      <c r="N2214" s="5" t="str">
        <f>VLOOKUP(M2214,Vlookups!G:I,2,FALSE)</f>
        <v>HEALTH SERVICES</v>
      </c>
      <c r="O2214" s="5" t="str">
        <f>VLOOKUP(M2214,Vlookups!G:I,3,FALSE)</f>
        <v>CEQO</v>
      </c>
      <c r="P2214" s="6">
        <f t="shared" si="743"/>
        <v>8450</v>
      </c>
      <c r="Q2214" s="6">
        <f t="shared" si="744"/>
        <v>0</v>
      </c>
      <c r="R2214" s="6">
        <f t="shared" si="745"/>
        <v>7880.19</v>
      </c>
      <c r="S2214" s="6">
        <f t="shared" si="746"/>
        <v>5450</v>
      </c>
      <c r="T2214" s="6">
        <f t="shared" si="747"/>
        <v>-3000</v>
      </c>
      <c r="U2214" t="s">
        <v>2261</v>
      </c>
      <c r="V2214" t="s">
        <v>54</v>
      </c>
      <c r="W2214" s="2">
        <v>8450</v>
      </c>
      <c r="X2214" s="2">
        <v>0</v>
      </c>
      <c r="Y2214" s="2">
        <v>7880.19</v>
      </c>
      <c r="Z2214" s="2">
        <v>569.80999999999995</v>
      </c>
      <c r="AA2214" s="2">
        <v>5450</v>
      </c>
      <c r="AB2214" s="3">
        <v>-3000</v>
      </c>
    </row>
    <row r="2215" spans="1:28">
      <c r="A2215" s="5" t="str">
        <f t="shared" si="748"/>
        <v>420</v>
      </c>
      <c r="B2215" s="5" t="str">
        <f>VLOOKUP(A2215,Vlookups!O:P,2,FALSE)</f>
        <v>LOCAL</v>
      </c>
      <c r="C2215" s="5" t="str">
        <f t="shared" si="749"/>
        <v>E</v>
      </c>
      <c r="D2215" s="5" t="str">
        <f t="shared" si="750"/>
        <v>33</v>
      </c>
      <c r="E2215" s="5" t="str">
        <f t="shared" si="751"/>
        <v>63--</v>
      </c>
      <c r="F2215" s="5" t="str">
        <f>VLOOKUP(E2215,Vlookups!K:M,3,FALSE)</f>
        <v>Op Exp</v>
      </c>
      <c r="G2215" s="5" t="str">
        <f t="shared" si="738"/>
        <v>6399</v>
      </c>
      <c r="H2215" s="5" t="str">
        <f t="shared" si="739"/>
        <v>GENERAL SUPPLIES</v>
      </c>
      <c r="I2215" s="5" t="str">
        <f t="shared" si="740"/>
        <v>034</v>
      </c>
      <c r="J2215" s="5" t="str">
        <f>VLOOKUP(I2215,Vlookups!A:D,2,FALSE)</f>
        <v>AGGIELAND HIGH SCHOOL</v>
      </c>
      <c r="K2215" s="5" t="str">
        <f>VLOOKUP(I2215,Vlookups!A:D,3,FALSE)</f>
        <v>AGGIELAND HS</v>
      </c>
      <c r="L2215" s="5" t="str">
        <f t="shared" si="741"/>
        <v>99</v>
      </c>
      <c r="M2215" s="5" t="str">
        <f t="shared" si="742"/>
        <v>871</v>
      </c>
      <c r="N2215" s="5" t="str">
        <f>VLOOKUP(M2215,Vlookups!G:I,2,FALSE)</f>
        <v>HEALTH SERVICES</v>
      </c>
      <c r="O2215" s="5" t="str">
        <f>VLOOKUP(M2215,Vlookups!G:I,3,FALSE)</f>
        <v>CEQO</v>
      </c>
      <c r="P2215" s="6">
        <f t="shared" si="743"/>
        <v>3200</v>
      </c>
      <c r="Q2215" s="6">
        <f t="shared" si="744"/>
        <v>97</v>
      </c>
      <c r="R2215" s="6">
        <f t="shared" si="745"/>
        <v>3105.1</v>
      </c>
      <c r="S2215" s="6">
        <f t="shared" si="746"/>
        <v>3200</v>
      </c>
      <c r="T2215" s="6">
        <f t="shared" si="747"/>
        <v>0</v>
      </c>
      <c r="U2215" t="s">
        <v>2262</v>
      </c>
      <c r="V2215" t="s">
        <v>54</v>
      </c>
      <c r="W2215" s="2">
        <v>3200</v>
      </c>
      <c r="X2215" s="2">
        <v>97</v>
      </c>
      <c r="Y2215" s="2">
        <v>3105.1</v>
      </c>
      <c r="Z2215" s="3">
        <v>-2.1</v>
      </c>
      <c r="AA2215" s="2">
        <v>3200</v>
      </c>
      <c r="AB2215" s="2">
        <v>0</v>
      </c>
    </row>
    <row r="2216" spans="1:28">
      <c r="A2216" s="5" t="str">
        <f t="shared" si="748"/>
        <v>420</v>
      </c>
      <c r="B2216" s="5" t="str">
        <f>VLOOKUP(A2216,Vlookups!O:P,2,FALSE)</f>
        <v>LOCAL</v>
      </c>
      <c r="C2216" s="5" t="str">
        <f t="shared" si="749"/>
        <v>E</v>
      </c>
      <c r="D2216" s="5" t="str">
        <f t="shared" si="750"/>
        <v>33</v>
      </c>
      <c r="E2216" s="5" t="str">
        <f t="shared" si="751"/>
        <v>63--</v>
      </c>
      <c r="F2216" s="5" t="str">
        <f>VLOOKUP(E2216,Vlookups!K:M,3,FALSE)</f>
        <v>Op Exp</v>
      </c>
      <c r="G2216" s="5" t="str">
        <f t="shared" si="738"/>
        <v>6399</v>
      </c>
      <c r="H2216" s="5" t="str">
        <f t="shared" si="739"/>
        <v>GENERAL SUPPLIES</v>
      </c>
      <c r="I2216" s="5" t="str">
        <f t="shared" si="740"/>
        <v>035</v>
      </c>
      <c r="J2216" s="5" t="str">
        <f>VLOOKUP(I2216,Vlookups!A:D,2,FALSE)</f>
        <v>Richmond Elementary</v>
      </c>
      <c r="K2216" s="5" t="str">
        <f>VLOOKUP(I2216,Vlookups!A:D,3,FALSE)</f>
        <v>RICHMOND K8</v>
      </c>
      <c r="L2216" s="5" t="str">
        <f t="shared" si="741"/>
        <v>99</v>
      </c>
      <c r="M2216" s="5" t="str">
        <f t="shared" si="742"/>
        <v>871</v>
      </c>
      <c r="N2216" s="5" t="str">
        <f>VLOOKUP(M2216,Vlookups!G:I,2,FALSE)</f>
        <v>HEALTH SERVICES</v>
      </c>
      <c r="O2216" s="5" t="str">
        <f>VLOOKUP(M2216,Vlookups!G:I,3,FALSE)</f>
        <v>CEQO</v>
      </c>
      <c r="P2216" s="6">
        <f t="shared" si="743"/>
        <v>0</v>
      </c>
      <c r="Q2216" s="6">
        <f t="shared" si="744"/>
        <v>0</v>
      </c>
      <c r="R2216" s="6">
        <f t="shared" si="745"/>
        <v>0</v>
      </c>
      <c r="S2216" s="6">
        <f t="shared" si="746"/>
        <v>8000</v>
      </c>
      <c r="T2216" s="6">
        <f t="shared" si="747"/>
        <v>8000</v>
      </c>
      <c r="U2216" t="s">
        <v>2263</v>
      </c>
      <c r="V2216" t="s">
        <v>54</v>
      </c>
      <c r="W2216" s="2">
        <v>0</v>
      </c>
      <c r="X2216" s="2">
        <v>0</v>
      </c>
      <c r="Y2216" s="2">
        <v>0</v>
      </c>
      <c r="Z2216" s="2">
        <v>0</v>
      </c>
      <c r="AA2216" s="2">
        <v>8000</v>
      </c>
      <c r="AB2216" s="2">
        <v>8000</v>
      </c>
    </row>
    <row r="2217" spans="1:28">
      <c r="A2217" s="5" t="str">
        <f t="shared" si="748"/>
        <v>420</v>
      </c>
      <c r="B2217" s="5" t="str">
        <f>VLOOKUP(A2217,Vlookups!O:P,2,FALSE)</f>
        <v>LOCAL</v>
      </c>
      <c r="C2217" s="5" t="str">
        <f t="shared" si="749"/>
        <v>E</v>
      </c>
      <c r="D2217" s="5" t="str">
        <f t="shared" si="750"/>
        <v>33</v>
      </c>
      <c r="E2217" s="5" t="str">
        <f t="shared" si="751"/>
        <v>63--</v>
      </c>
      <c r="F2217" s="5" t="str">
        <f>VLOOKUP(E2217,Vlookups!K:M,3,FALSE)</f>
        <v>Op Exp</v>
      </c>
      <c r="G2217" s="5" t="str">
        <f t="shared" si="738"/>
        <v>6399</v>
      </c>
      <c r="H2217" s="5" t="str">
        <f t="shared" si="739"/>
        <v>GENERAL SUPPLIES</v>
      </c>
      <c r="I2217" s="5" t="str">
        <f t="shared" si="740"/>
        <v>036</v>
      </c>
      <c r="J2217" s="5" t="str">
        <f>VLOOKUP(I2217,Vlookups!A:D,2,FALSE)</f>
        <v>Richmond Middle School</v>
      </c>
      <c r="K2217" s="5" t="str">
        <f>VLOOKUP(I2217,Vlookups!A:D,3,FALSE)</f>
        <v>RICHMOND K8</v>
      </c>
      <c r="L2217" s="5" t="str">
        <f t="shared" si="741"/>
        <v>99</v>
      </c>
      <c r="M2217" s="5" t="str">
        <f t="shared" si="742"/>
        <v>871</v>
      </c>
      <c r="N2217" s="5" t="str">
        <f>VLOOKUP(M2217,Vlookups!G:I,2,FALSE)</f>
        <v>HEALTH SERVICES</v>
      </c>
      <c r="O2217" s="5" t="str">
        <f>VLOOKUP(M2217,Vlookups!G:I,3,FALSE)</f>
        <v>CEQO</v>
      </c>
      <c r="P2217" s="6">
        <f t="shared" si="743"/>
        <v>0</v>
      </c>
      <c r="Q2217" s="6">
        <f t="shared" si="744"/>
        <v>0</v>
      </c>
      <c r="R2217" s="6">
        <f t="shared" si="745"/>
        <v>0</v>
      </c>
      <c r="S2217" s="6">
        <f t="shared" si="746"/>
        <v>3250</v>
      </c>
      <c r="T2217" s="6">
        <f t="shared" si="747"/>
        <v>3250</v>
      </c>
      <c r="U2217" t="s">
        <v>2264</v>
      </c>
      <c r="V2217" t="s">
        <v>54</v>
      </c>
      <c r="W2217" s="2">
        <v>0</v>
      </c>
      <c r="X2217" s="2">
        <v>0</v>
      </c>
      <c r="Y2217" s="2">
        <v>0</v>
      </c>
      <c r="Z2217" s="2">
        <v>0</v>
      </c>
      <c r="AA2217" s="2">
        <v>3250</v>
      </c>
      <c r="AB2217" s="2">
        <v>3250</v>
      </c>
    </row>
    <row r="2218" spans="1:28">
      <c r="A2218" s="5" t="str">
        <f t="shared" si="748"/>
        <v>420</v>
      </c>
      <c r="B2218" s="5" t="str">
        <f>VLOOKUP(A2218,Vlookups!O:P,2,FALSE)</f>
        <v>LOCAL</v>
      </c>
      <c r="C2218" s="5" t="str">
        <f t="shared" si="749"/>
        <v>E</v>
      </c>
      <c r="D2218" s="5" t="str">
        <f t="shared" si="750"/>
        <v>33</v>
      </c>
      <c r="E2218" s="5" t="str">
        <f t="shared" si="751"/>
        <v>63--</v>
      </c>
      <c r="F2218" s="5" t="str">
        <f>VLOOKUP(E2218,Vlookups!K:M,3,FALSE)</f>
        <v>Op Exp</v>
      </c>
      <c r="G2218" s="5" t="str">
        <f t="shared" si="738"/>
        <v>6399</v>
      </c>
      <c r="H2218" s="5" t="str">
        <f t="shared" si="739"/>
        <v>GENERAL SUPPLIES</v>
      </c>
      <c r="I2218" s="5" t="str">
        <f t="shared" si="740"/>
        <v>037</v>
      </c>
      <c r="J2218" s="5" t="str">
        <f>VLOOKUP(I2218,Vlookups!A:D,2,FALSE)</f>
        <v>Heritage Elementary</v>
      </c>
      <c r="K2218" s="5" t="str">
        <f>VLOOKUP(I2218,Vlookups!A:D,3,FALSE)</f>
        <v>HERITAGE K8</v>
      </c>
      <c r="L2218" s="5" t="str">
        <f t="shared" si="741"/>
        <v>99</v>
      </c>
      <c r="M2218" s="5" t="str">
        <f t="shared" si="742"/>
        <v>871</v>
      </c>
      <c r="N2218" s="5" t="str">
        <f>VLOOKUP(M2218,Vlookups!G:I,2,FALSE)</f>
        <v>HEALTH SERVICES</v>
      </c>
      <c r="O2218" s="5" t="str">
        <f>VLOOKUP(M2218,Vlookups!G:I,3,FALSE)</f>
        <v>CEQO</v>
      </c>
      <c r="P2218" s="6">
        <f t="shared" si="743"/>
        <v>0</v>
      </c>
      <c r="Q2218" s="6">
        <f t="shared" si="744"/>
        <v>0</v>
      </c>
      <c r="R2218" s="6">
        <f t="shared" si="745"/>
        <v>0</v>
      </c>
      <c r="S2218" s="6">
        <f t="shared" si="746"/>
        <v>8000</v>
      </c>
      <c r="T2218" s="6">
        <f t="shared" si="747"/>
        <v>8000</v>
      </c>
      <c r="U2218" t="s">
        <v>2265</v>
      </c>
      <c r="V2218" t="s">
        <v>54</v>
      </c>
      <c r="W2218" s="2">
        <v>0</v>
      </c>
      <c r="X2218" s="2">
        <v>0</v>
      </c>
      <c r="Y2218" s="2">
        <v>0</v>
      </c>
      <c r="Z2218" s="2">
        <v>0</v>
      </c>
      <c r="AA2218" s="2">
        <v>8000</v>
      </c>
      <c r="AB2218" s="2">
        <v>8000</v>
      </c>
    </row>
    <row r="2219" spans="1:28">
      <c r="A2219" s="5" t="str">
        <f t="shared" si="748"/>
        <v>420</v>
      </c>
      <c r="B2219" s="5" t="str">
        <f>VLOOKUP(A2219,Vlookups!O:P,2,FALSE)</f>
        <v>LOCAL</v>
      </c>
      <c r="C2219" s="5" t="str">
        <f t="shared" si="749"/>
        <v>E</v>
      </c>
      <c r="D2219" s="5" t="str">
        <f t="shared" si="750"/>
        <v>33</v>
      </c>
      <c r="E2219" s="5" t="str">
        <f t="shared" si="751"/>
        <v>63--</v>
      </c>
      <c r="F2219" s="5" t="str">
        <f>VLOOKUP(E2219,Vlookups!K:M,3,FALSE)</f>
        <v>Op Exp</v>
      </c>
      <c r="G2219" s="5" t="str">
        <f t="shared" si="738"/>
        <v>6399</v>
      </c>
      <c r="H2219" s="5" t="str">
        <f t="shared" si="739"/>
        <v>GENERAL SUPPLIES</v>
      </c>
      <c r="I2219" s="5" t="str">
        <f t="shared" si="740"/>
        <v>038</v>
      </c>
      <c r="J2219" s="5" t="str">
        <f>VLOOKUP(I2219,Vlookups!A:D,2,FALSE)</f>
        <v>Heritage Middle School</v>
      </c>
      <c r="K2219" s="5" t="str">
        <f>VLOOKUP(I2219,Vlookups!A:D,3,FALSE)</f>
        <v>HERITAGE K8</v>
      </c>
      <c r="L2219" s="5" t="str">
        <f t="shared" si="741"/>
        <v>99</v>
      </c>
      <c r="M2219" s="5" t="str">
        <f t="shared" si="742"/>
        <v>871</v>
      </c>
      <c r="N2219" s="5" t="str">
        <f>VLOOKUP(M2219,Vlookups!G:I,2,FALSE)</f>
        <v>HEALTH SERVICES</v>
      </c>
      <c r="O2219" s="5" t="str">
        <f>VLOOKUP(M2219,Vlookups!G:I,3,FALSE)</f>
        <v>CEQO</v>
      </c>
      <c r="P2219" s="6">
        <f t="shared" si="743"/>
        <v>0</v>
      </c>
      <c r="Q2219" s="6">
        <f t="shared" si="744"/>
        <v>0</v>
      </c>
      <c r="R2219" s="6">
        <f t="shared" si="745"/>
        <v>0</v>
      </c>
      <c r="S2219" s="6">
        <f t="shared" si="746"/>
        <v>3250</v>
      </c>
      <c r="T2219" s="6">
        <f t="shared" si="747"/>
        <v>3250</v>
      </c>
      <c r="U2219" t="s">
        <v>2266</v>
      </c>
      <c r="V2219" t="s">
        <v>54</v>
      </c>
      <c r="W2219" s="2">
        <v>0</v>
      </c>
      <c r="X2219" s="2">
        <v>0</v>
      </c>
      <c r="Y2219" s="2">
        <v>0</v>
      </c>
      <c r="Z2219" s="2">
        <v>0</v>
      </c>
      <c r="AA2219" s="2">
        <v>3250</v>
      </c>
      <c r="AB2219" s="2">
        <v>3250</v>
      </c>
    </row>
    <row r="2220" spans="1:28">
      <c r="A2220" s="5" t="str">
        <f t="shared" si="748"/>
        <v>420</v>
      </c>
      <c r="B2220" s="5" t="str">
        <f>VLOOKUP(A2220,Vlookups!O:P,2,FALSE)</f>
        <v>LOCAL</v>
      </c>
      <c r="C2220" s="5" t="str">
        <f t="shared" si="749"/>
        <v>E</v>
      </c>
      <c r="D2220" s="5" t="str">
        <f t="shared" si="750"/>
        <v>33</v>
      </c>
      <c r="E2220" s="5" t="str">
        <f t="shared" si="751"/>
        <v>63--</v>
      </c>
      <c r="F2220" s="5" t="str">
        <f>VLOOKUP(E2220,Vlookups!K:M,3,FALSE)</f>
        <v>Op Exp</v>
      </c>
      <c r="G2220" s="5" t="str">
        <f t="shared" si="738"/>
        <v>6399</v>
      </c>
      <c r="H2220" s="5" t="str">
        <f t="shared" si="739"/>
        <v>GENERAL SUPPLIES</v>
      </c>
      <c r="I2220" s="5" t="str">
        <f t="shared" si="740"/>
        <v>039</v>
      </c>
      <c r="J2220" s="5" t="str">
        <f>VLOOKUP(I2220,Vlookups!A:D,2,FALSE)</f>
        <v>Pearland Elementary</v>
      </c>
      <c r="K2220" s="5" t="str">
        <f>VLOOKUP(I2220,Vlookups!A:D,3,FALSE)</f>
        <v>PEARLAND K8</v>
      </c>
      <c r="L2220" s="5" t="str">
        <f t="shared" si="741"/>
        <v>99</v>
      </c>
      <c r="M2220" s="5" t="str">
        <f t="shared" si="742"/>
        <v>871</v>
      </c>
      <c r="N2220" s="5" t="str">
        <f>VLOOKUP(M2220,Vlookups!G:I,2,FALSE)</f>
        <v>HEALTH SERVICES</v>
      </c>
      <c r="O2220" s="5" t="str">
        <f>VLOOKUP(M2220,Vlookups!G:I,3,FALSE)</f>
        <v>CEQO</v>
      </c>
      <c r="P2220" s="6">
        <f t="shared" si="743"/>
        <v>0</v>
      </c>
      <c r="Q2220" s="6">
        <f t="shared" si="744"/>
        <v>0</v>
      </c>
      <c r="R2220" s="6">
        <f t="shared" si="745"/>
        <v>0</v>
      </c>
      <c r="S2220" s="6">
        <f t="shared" si="746"/>
        <v>8000</v>
      </c>
      <c r="T2220" s="6">
        <f t="shared" si="747"/>
        <v>8000</v>
      </c>
      <c r="U2220" t="s">
        <v>2267</v>
      </c>
      <c r="V2220" t="s">
        <v>54</v>
      </c>
      <c r="W2220" s="2">
        <v>0</v>
      </c>
      <c r="X2220" s="2">
        <v>0</v>
      </c>
      <c r="Y2220" s="2">
        <v>0</v>
      </c>
      <c r="Z2220" s="2">
        <v>0</v>
      </c>
      <c r="AA2220" s="2">
        <v>8000</v>
      </c>
      <c r="AB2220" s="2">
        <v>8000</v>
      </c>
    </row>
    <row r="2221" spans="1:28">
      <c r="A2221" s="5" t="str">
        <f t="shared" si="748"/>
        <v>420</v>
      </c>
      <c r="B2221" s="5" t="str">
        <f>VLOOKUP(A2221,Vlookups!O:P,2,FALSE)</f>
        <v>LOCAL</v>
      </c>
      <c r="C2221" s="5" t="str">
        <f t="shared" si="749"/>
        <v>E</v>
      </c>
      <c r="D2221" s="5" t="str">
        <f t="shared" si="750"/>
        <v>33</v>
      </c>
      <c r="E2221" s="5" t="str">
        <f t="shared" si="751"/>
        <v>63--</v>
      </c>
      <c r="F2221" s="5" t="str">
        <f>VLOOKUP(E2221,Vlookups!K:M,3,FALSE)</f>
        <v>Op Exp</v>
      </c>
      <c r="G2221" s="5" t="str">
        <f t="shared" si="738"/>
        <v>6399</v>
      </c>
      <c r="H2221" s="5" t="str">
        <f t="shared" si="739"/>
        <v>GENERAL SUPPLIES</v>
      </c>
      <c r="I2221" s="5" t="str">
        <f t="shared" si="740"/>
        <v>040</v>
      </c>
      <c r="J2221" s="5" t="str">
        <f>VLOOKUP(I2221,Vlookups!A:D,2,FALSE)</f>
        <v>Pearland Middle School</v>
      </c>
      <c r="K2221" s="5" t="str">
        <f>VLOOKUP(I2221,Vlookups!A:D,3,FALSE)</f>
        <v>PEARLAND K8</v>
      </c>
      <c r="L2221" s="5" t="str">
        <f t="shared" si="741"/>
        <v>99</v>
      </c>
      <c r="M2221" s="5" t="str">
        <f t="shared" si="742"/>
        <v>871</v>
      </c>
      <c r="N2221" s="5" t="str">
        <f>VLOOKUP(M2221,Vlookups!G:I,2,FALSE)</f>
        <v>HEALTH SERVICES</v>
      </c>
      <c r="O2221" s="5" t="str">
        <f>VLOOKUP(M2221,Vlookups!G:I,3,FALSE)</f>
        <v>CEQO</v>
      </c>
      <c r="P2221" s="6">
        <f t="shared" si="743"/>
        <v>0</v>
      </c>
      <c r="Q2221" s="6">
        <f t="shared" si="744"/>
        <v>0</v>
      </c>
      <c r="R2221" s="6">
        <f t="shared" si="745"/>
        <v>0</v>
      </c>
      <c r="S2221" s="6">
        <f t="shared" si="746"/>
        <v>3250</v>
      </c>
      <c r="T2221" s="6">
        <f t="shared" si="747"/>
        <v>3250</v>
      </c>
      <c r="U2221" t="s">
        <v>2268</v>
      </c>
      <c r="V2221" t="s">
        <v>54</v>
      </c>
      <c r="W2221" s="2">
        <v>0</v>
      </c>
      <c r="X2221" s="2">
        <v>0</v>
      </c>
      <c r="Y2221" s="2">
        <v>0</v>
      </c>
      <c r="Z2221" s="2">
        <v>0</v>
      </c>
      <c r="AA2221" s="2">
        <v>3250</v>
      </c>
      <c r="AB2221" s="2">
        <v>3250</v>
      </c>
    </row>
    <row r="2222" spans="1:28">
      <c r="A2222" s="5" t="str">
        <f t="shared" si="748"/>
        <v>420</v>
      </c>
      <c r="B2222" s="5" t="str">
        <f>VLOOKUP(A2222,Vlookups!O:P,2,FALSE)</f>
        <v>LOCAL</v>
      </c>
      <c r="C2222" s="5" t="str">
        <f t="shared" si="749"/>
        <v>E</v>
      </c>
      <c r="D2222" s="5" t="str">
        <f t="shared" si="750"/>
        <v>33</v>
      </c>
      <c r="E2222" s="5" t="str">
        <f t="shared" si="751"/>
        <v>63--</v>
      </c>
      <c r="F2222" s="5" t="str">
        <f>VLOOKUP(E2222,Vlookups!K:M,3,FALSE)</f>
        <v>Op Exp</v>
      </c>
      <c r="G2222" s="5" t="str">
        <f t="shared" si="738"/>
        <v>6399</v>
      </c>
      <c r="H2222" s="5" t="str">
        <f t="shared" si="739"/>
        <v>GENERAL SUPPLIES</v>
      </c>
      <c r="I2222" s="5" t="str">
        <f t="shared" si="740"/>
        <v>041</v>
      </c>
      <c r="J2222" s="5" t="str">
        <f>VLOOKUP(I2222,Vlookups!A:D,2,FALSE)</f>
        <v>BG Rarmiez Middle School</v>
      </c>
      <c r="K2222" s="5" t="str">
        <f>VLOOKUP(I2222,Vlookups!A:D,3,FALSE)</f>
        <v>BG RAMIREZ K8</v>
      </c>
      <c r="L2222" s="5" t="str">
        <f t="shared" si="741"/>
        <v>99</v>
      </c>
      <c r="M2222" s="5" t="str">
        <f t="shared" si="742"/>
        <v>871</v>
      </c>
      <c r="N2222" s="5" t="str">
        <f>VLOOKUP(M2222,Vlookups!G:I,2,FALSE)</f>
        <v>HEALTH SERVICES</v>
      </c>
      <c r="O2222" s="5" t="str">
        <f>VLOOKUP(M2222,Vlookups!G:I,3,FALSE)</f>
        <v>CEQO</v>
      </c>
      <c r="P2222" s="6">
        <f t="shared" si="743"/>
        <v>3700</v>
      </c>
      <c r="Q2222" s="6">
        <f t="shared" si="744"/>
        <v>0</v>
      </c>
      <c r="R2222" s="6">
        <f t="shared" si="745"/>
        <v>743.88</v>
      </c>
      <c r="S2222" s="6">
        <f t="shared" si="746"/>
        <v>3700</v>
      </c>
      <c r="T2222" s="6">
        <f t="shared" si="747"/>
        <v>0</v>
      </c>
      <c r="U2222" t="s">
        <v>2269</v>
      </c>
      <c r="V2222" t="s">
        <v>54</v>
      </c>
      <c r="W2222" s="2">
        <v>3700</v>
      </c>
      <c r="X2222" s="2">
        <v>0</v>
      </c>
      <c r="Y2222" s="2">
        <v>743.88</v>
      </c>
      <c r="Z2222" s="2">
        <v>2956.12</v>
      </c>
      <c r="AA2222" s="2">
        <v>3700</v>
      </c>
      <c r="AB2222" s="2">
        <v>0</v>
      </c>
    </row>
    <row r="2223" spans="1:28">
      <c r="A2223" s="5" t="str">
        <f t="shared" ref="A2223:A2286" si="752">LEFT(U2223,3)</f>
        <v>420</v>
      </c>
      <c r="B2223" s="5" t="str">
        <f>VLOOKUP(A2223,Vlookups!O:P,2,FALSE)</f>
        <v>LOCAL</v>
      </c>
      <c r="C2223" s="5" t="str">
        <f t="shared" ref="C2223:C2286" si="753">RIGHT(LEFT(U2223,5),1)</f>
        <v>E</v>
      </c>
      <c r="D2223" s="5" t="str">
        <f t="shared" ref="D2223:D2286" si="754">RIGHT(LEFT(U2223,8),2)</f>
        <v>33</v>
      </c>
      <c r="E2223" s="5" t="str">
        <f t="shared" ref="E2223:E2286" si="755">CONCATENATE(LEFT(G2223,2),"--")</f>
        <v>63--</v>
      </c>
      <c r="F2223" s="5" t="str">
        <f>VLOOKUP(E2223,Vlookups!K:M,3,FALSE)</f>
        <v>Op Exp</v>
      </c>
      <c r="G2223" s="5" t="str">
        <f t="shared" ref="G2223:G2286" si="756">MID(U2223,10,4)</f>
        <v>6399</v>
      </c>
      <c r="H2223" s="5" t="str">
        <f t="shared" ref="H2223:H2286" si="757">V2223</f>
        <v>GENERAL SUPPLIES</v>
      </c>
      <c r="I2223" s="5" t="str">
        <f t="shared" ref="I2223:I2286" si="758">LEFT(RIGHT(U2223,12),3)</f>
        <v>042</v>
      </c>
      <c r="J2223" s="5" t="str">
        <f>VLOOKUP(I2223,Vlookups!A:D,2,FALSE)</f>
        <v>BG Ramirez Elementary</v>
      </c>
      <c r="K2223" s="5" t="str">
        <f>VLOOKUP(I2223,Vlookups!A:D,3,FALSE)</f>
        <v>BG RAMIREZ K8</v>
      </c>
      <c r="L2223" s="5" t="str">
        <f t="shared" ref="L2223:L2286" si="759">LEFT(RIGHT(U2223,6),2)</f>
        <v>99</v>
      </c>
      <c r="M2223" s="5" t="str">
        <f t="shared" ref="M2223:M2286" si="760">RIGHT(U2223,3)</f>
        <v>871</v>
      </c>
      <c r="N2223" s="5" t="str">
        <f>VLOOKUP(M2223,Vlookups!G:I,2,FALSE)</f>
        <v>HEALTH SERVICES</v>
      </c>
      <c r="O2223" s="5" t="str">
        <f>VLOOKUP(M2223,Vlookups!G:I,3,FALSE)</f>
        <v>CEQO</v>
      </c>
      <c r="P2223" s="6">
        <f t="shared" ref="P2223:P2286" si="761">W2223</f>
        <v>4850</v>
      </c>
      <c r="Q2223" s="6">
        <f t="shared" ref="Q2223:Q2286" si="762">X2223</f>
        <v>0</v>
      </c>
      <c r="R2223" s="6">
        <f t="shared" ref="R2223:R2286" si="763">Y2223</f>
        <v>3501.76</v>
      </c>
      <c r="S2223" s="6">
        <f t="shared" ref="S2223:S2286" si="764">AA2223</f>
        <v>4850</v>
      </c>
      <c r="T2223" s="6">
        <f t="shared" ref="T2223:T2286" si="765">AB2223</f>
        <v>0</v>
      </c>
      <c r="U2223" t="s">
        <v>2270</v>
      </c>
      <c r="V2223" t="s">
        <v>54</v>
      </c>
      <c r="W2223" s="2">
        <v>4850</v>
      </c>
      <c r="X2223" s="2">
        <v>0</v>
      </c>
      <c r="Y2223" s="2">
        <v>3501.76</v>
      </c>
      <c r="Z2223" s="2">
        <v>1348.24</v>
      </c>
      <c r="AA2223" s="2">
        <v>4850</v>
      </c>
      <c r="AB2223" s="2">
        <v>0</v>
      </c>
    </row>
    <row r="2224" spans="1:28">
      <c r="A2224" s="5" t="str">
        <f t="shared" si="752"/>
        <v>420</v>
      </c>
      <c r="B2224" s="5" t="str">
        <f>VLOOKUP(A2224,Vlookups!O:P,2,FALSE)</f>
        <v>LOCAL</v>
      </c>
      <c r="C2224" s="5" t="str">
        <f t="shared" si="753"/>
        <v>E</v>
      </c>
      <c r="D2224" s="5" t="str">
        <f t="shared" si="754"/>
        <v>33</v>
      </c>
      <c r="E2224" s="5" t="str">
        <f t="shared" si="755"/>
        <v>63--</v>
      </c>
      <c r="F2224" s="5" t="str">
        <f>VLOOKUP(E2224,Vlookups!K:M,3,FALSE)</f>
        <v>Op Exp</v>
      </c>
      <c r="G2224" s="5" t="str">
        <f t="shared" si="756"/>
        <v>6399</v>
      </c>
      <c r="H2224" s="5" t="str">
        <f t="shared" si="757"/>
        <v>GENERAL SUPPLIES</v>
      </c>
      <c r="I2224" s="5" t="str">
        <f t="shared" si="758"/>
        <v>043</v>
      </c>
      <c r="J2224" s="5" t="str">
        <f>VLOOKUP(I2224,Vlookups!A:D,2,FALSE)</f>
        <v>MSG Ramirez Elementary</v>
      </c>
      <c r="K2224" s="5" t="str">
        <f>VLOOKUP(I2224,Vlookups!A:D,3,FALSE)</f>
        <v>MSG RAMIREZ K8</v>
      </c>
      <c r="L2224" s="5" t="str">
        <f t="shared" si="759"/>
        <v>99</v>
      </c>
      <c r="M2224" s="5" t="str">
        <f t="shared" si="760"/>
        <v>871</v>
      </c>
      <c r="N2224" s="5" t="str">
        <f>VLOOKUP(M2224,Vlookups!G:I,2,FALSE)</f>
        <v>HEALTH SERVICES</v>
      </c>
      <c r="O2224" s="5" t="str">
        <f>VLOOKUP(M2224,Vlookups!G:I,3,FALSE)</f>
        <v>CEQO</v>
      </c>
      <c r="P2224" s="6">
        <f t="shared" si="761"/>
        <v>5900</v>
      </c>
      <c r="Q2224" s="6">
        <f t="shared" si="762"/>
        <v>39.869999999999997</v>
      </c>
      <c r="R2224" s="6">
        <f t="shared" si="763"/>
        <v>5770.2</v>
      </c>
      <c r="S2224" s="6">
        <f t="shared" si="764"/>
        <v>5900</v>
      </c>
      <c r="T2224" s="6">
        <f t="shared" si="765"/>
        <v>0</v>
      </c>
      <c r="U2224" t="s">
        <v>2271</v>
      </c>
      <c r="V2224" t="s">
        <v>54</v>
      </c>
      <c r="W2224" s="2">
        <v>5900</v>
      </c>
      <c r="X2224" s="2">
        <v>39.869999999999997</v>
      </c>
      <c r="Y2224" s="2">
        <v>5770.2</v>
      </c>
      <c r="Z2224" s="2">
        <v>89.93</v>
      </c>
      <c r="AA2224" s="2">
        <v>5900</v>
      </c>
      <c r="AB2224" s="2">
        <v>0</v>
      </c>
    </row>
    <row r="2225" spans="1:28">
      <c r="A2225" s="5" t="str">
        <f t="shared" si="752"/>
        <v>420</v>
      </c>
      <c r="B2225" s="5" t="str">
        <f>VLOOKUP(A2225,Vlookups!O:P,2,FALSE)</f>
        <v>LOCAL</v>
      </c>
      <c r="C2225" s="5" t="str">
        <f t="shared" si="753"/>
        <v>E</v>
      </c>
      <c r="D2225" s="5" t="str">
        <f t="shared" si="754"/>
        <v>33</v>
      </c>
      <c r="E2225" s="5" t="str">
        <f t="shared" si="755"/>
        <v>63--</v>
      </c>
      <c r="F2225" s="5" t="str">
        <f>VLOOKUP(E2225,Vlookups!K:M,3,FALSE)</f>
        <v>Op Exp</v>
      </c>
      <c r="G2225" s="5" t="str">
        <f t="shared" si="756"/>
        <v>6399</v>
      </c>
      <c r="H2225" s="5" t="str">
        <f t="shared" si="757"/>
        <v>GENERAL SUPPLIES</v>
      </c>
      <c r="I2225" s="5" t="str">
        <f t="shared" si="758"/>
        <v>044</v>
      </c>
      <c r="J2225" s="5" t="str">
        <f>VLOOKUP(I2225,Vlookups!A:D,2,FALSE)</f>
        <v>MSG Ramirez Middle School</v>
      </c>
      <c r="K2225" s="5" t="str">
        <f>VLOOKUP(I2225,Vlookups!A:D,3,FALSE)</f>
        <v>MSG RAMIREZ K8</v>
      </c>
      <c r="L2225" s="5" t="str">
        <f t="shared" si="759"/>
        <v>99</v>
      </c>
      <c r="M2225" s="5" t="str">
        <f t="shared" si="760"/>
        <v>871</v>
      </c>
      <c r="N2225" s="5" t="str">
        <f>VLOOKUP(M2225,Vlookups!G:I,2,FALSE)</f>
        <v>HEALTH SERVICES</v>
      </c>
      <c r="O2225" s="5" t="str">
        <f>VLOOKUP(M2225,Vlookups!G:I,3,FALSE)</f>
        <v>CEQO</v>
      </c>
      <c r="P2225" s="6">
        <f t="shared" si="761"/>
        <v>2400</v>
      </c>
      <c r="Q2225" s="6">
        <f t="shared" si="762"/>
        <v>19.59</v>
      </c>
      <c r="R2225" s="6">
        <f t="shared" si="763"/>
        <v>2299.0100000000002</v>
      </c>
      <c r="S2225" s="6">
        <f t="shared" si="764"/>
        <v>2400</v>
      </c>
      <c r="T2225" s="6">
        <f t="shared" si="765"/>
        <v>0</v>
      </c>
      <c r="U2225" t="s">
        <v>2272</v>
      </c>
      <c r="V2225" t="s">
        <v>54</v>
      </c>
      <c r="W2225" s="2">
        <v>2400</v>
      </c>
      <c r="X2225" s="2">
        <v>19.59</v>
      </c>
      <c r="Y2225" s="2">
        <v>2299.0100000000002</v>
      </c>
      <c r="Z2225" s="2">
        <v>81.400000000000006</v>
      </c>
      <c r="AA2225" s="2">
        <v>2400</v>
      </c>
      <c r="AB2225" s="2">
        <v>0</v>
      </c>
    </row>
    <row r="2226" spans="1:28">
      <c r="A2226" s="5" t="str">
        <f t="shared" si="752"/>
        <v>420</v>
      </c>
      <c r="B2226" s="5" t="str">
        <f>VLOOKUP(A2226,Vlookups!O:P,2,FALSE)</f>
        <v>LOCAL</v>
      </c>
      <c r="C2226" s="5" t="str">
        <f t="shared" si="753"/>
        <v>E</v>
      </c>
      <c r="D2226" s="5" t="str">
        <f t="shared" si="754"/>
        <v>33</v>
      </c>
      <c r="E2226" s="5" t="str">
        <f t="shared" si="755"/>
        <v>63--</v>
      </c>
      <c r="F2226" s="5" t="str">
        <f>VLOOKUP(E2226,Vlookups!K:M,3,FALSE)</f>
        <v>Op Exp</v>
      </c>
      <c r="G2226" s="5" t="str">
        <f t="shared" si="756"/>
        <v>6399</v>
      </c>
      <c r="H2226" s="5" t="str">
        <f t="shared" si="757"/>
        <v>GENERAL SUPPLIES</v>
      </c>
      <c r="I2226" s="5" t="str">
        <f t="shared" si="758"/>
        <v>045</v>
      </c>
      <c r="J2226" s="5" t="str">
        <f>VLOOKUP(I2226,Vlookups!A:D,2,FALSE)</f>
        <v>Liberty HS</v>
      </c>
      <c r="K2226" s="5" t="str">
        <f>VLOOKUP(I2226,Vlookups!A:D,3,FALSE)</f>
        <v>LIBERTY HS</v>
      </c>
      <c r="L2226" s="5" t="str">
        <f t="shared" si="759"/>
        <v>99</v>
      </c>
      <c r="M2226" s="5" t="str">
        <f t="shared" si="760"/>
        <v>871</v>
      </c>
      <c r="N2226" s="5" t="str">
        <f>VLOOKUP(M2226,Vlookups!G:I,2,FALSE)</f>
        <v>HEALTH SERVICES</v>
      </c>
      <c r="O2226" s="5" t="str">
        <f>VLOOKUP(M2226,Vlookups!G:I,3,FALSE)</f>
        <v>CEQO</v>
      </c>
      <c r="P2226" s="6">
        <f t="shared" si="761"/>
        <v>2200</v>
      </c>
      <c r="Q2226" s="6">
        <f t="shared" si="762"/>
        <v>0</v>
      </c>
      <c r="R2226" s="6">
        <f t="shared" si="763"/>
        <v>2018.25</v>
      </c>
      <c r="S2226" s="6">
        <f t="shared" si="764"/>
        <v>2200</v>
      </c>
      <c r="T2226" s="6">
        <f t="shared" si="765"/>
        <v>0</v>
      </c>
      <c r="U2226" t="s">
        <v>2273</v>
      </c>
      <c r="V2226" t="s">
        <v>54</v>
      </c>
      <c r="W2226" s="2">
        <v>2200</v>
      </c>
      <c r="X2226" s="2">
        <v>0</v>
      </c>
      <c r="Y2226" s="2">
        <v>2018.25</v>
      </c>
      <c r="Z2226" s="2">
        <v>181.75</v>
      </c>
      <c r="AA2226" s="2">
        <v>2200</v>
      </c>
      <c r="AB2226" s="2">
        <v>0</v>
      </c>
    </row>
    <row r="2227" spans="1:28">
      <c r="A2227" s="5" t="str">
        <f t="shared" si="752"/>
        <v>420</v>
      </c>
      <c r="B2227" s="5" t="str">
        <f>VLOOKUP(A2227,Vlookups!O:P,2,FALSE)</f>
        <v>LOCAL</v>
      </c>
      <c r="C2227" s="5" t="str">
        <f t="shared" si="753"/>
        <v>E</v>
      </c>
      <c r="D2227" s="5" t="str">
        <f t="shared" si="754"/>
        <v>33</v>
      </c>
      <c r="E2227" s="5" t="str">
        <f t="shared" si="755"/>
        <v>63--</v>
      </c>
      <c r="F2227" s="5" t="str">
        <f>VLOOKUP(E2227,Vlookups!K:M,3,FALSE)</f>
        <v>Op Exp</v>
      </c>
      <c r="G2227" s="5" t="str">
        <f t="shared" si="756"/>
        <v>6399</v>
      </c>
      <c r="H2227" s="5" t="str">
        <f t="shared" si="757"/>
        <v>GENERAL SUPPLIES</v>
      </c>
      <c r="I2227" s="5" t="str">
        <f t="shared" si="758"/>
        <v>999</v>
      </c>
      <c r="J2227" s="5" t="str">
        <f>VLOOKUP(I2227,Vlookups!A:D,2,FALSE)</f>
        <v>CHARTER WIDE</v>
      </c>
      <c r="K2227" s="5" t="str">
        <f>VLOOKUP(I2227,Vlookups!A:D,3,FALSE)</f>
        <v>CHARTER WIDE</v>
      </c>
      <c r="L2227" s="5" t="str">
        <f t="shared" si="759"/>
        <v>99</v>
      </c>
      <c r="M2227" s="5" t="str">
        <f t="shared" si="760"/>
        <v>871</v>
      </c>
      <c r="N2227" s="5" t="str">
        <f>VLOOKUP(M2227,Vlookups!G:I,2,FALSE)</f>
        <v>HEALTH SERVICES</v>
      </c>
      <c r="O2227" s="5" t="str">
        <f>VLOOKUP(M2227,Vlookups!G:I,3,FALSE)</f>
        <v>CEQO</v>
      </c>
      <c r="P2227" s="6">
        <f t="shared" si="761"/>
        <v>1450</v>
      </c>
      <c r="Q2227" s="6">
        <f t="shared" si="762"/>
        <v>0</v>
      </c>
      <c r="R2227" s="6">
        <f t="shared" si="763"/>
        <v>4129.1099999999997</v>
      </c>
      <c r="S2227" s="6">
        <f t="shared" si="764"/>
        <v>1450</v>
      </c>
      <c r="T2227" s="6">
        <f t="shared" si="765"/>
        <v>0</v>
      </c>
      <c r="U2227" t="s">
        <v>2274</v>
      </c>
      <c r="V2227" t="s">
        <v>54</v>
      </c>
      <c r="W2227" s="2">
        <v>1450</v>
      </c>
      <c r="X2227" s="2">
        <v>0</v>
      </c>
      <c r="Y2227" s="2">
        <v>4129.1099999999997</v>
      </c>
      <c r="Z2227" s="3">
        <v>-2679.11</v>
      </c>
      <c r="AA2227" s="2">
        <v>1450</v>
      </c>
      <c r="AB2227" s="2">
        <v>0</v>
      </c>
    </row>
    <row r="2228" spans="1:28">
      <c r="A2228" s="5" t="str">
        <f t="shared" si="752"/>
        <v>420</v>
      </c>
      <c r="B2228" s="5" t="str">
        <f>VLOOKUP(A2228,Vlookups!O:P,2,FALSE)</f>
        <v>LOCAL</v>
      </c>
      <c r="C2228" s="5" t="str">
        <f t="shared" si="753"/>
        <v>E</v>
      </c>
      <c r="D2228" s="5" t="str">
        <f t="shared" si="754"/>
        <v>33</v>
      </c>
      <c r="E2228" s="5" t="str">
        <f t="shared" si="755"/>
        <v>64--</v>
      </c>
      <c r="F2228" s="5" t="str">
        <f>VLOOKUP(E2228,Vlookups!K:M,3,FALSE)</f>
        <v>Op Exp</v>
      </c>
      <c r="G2228" s="5" t="str">
        <f t="shared" si="756"/>
        <v>6411</v>
      </c>
      <c r="H2228" s="5" t="str">
        <f t="shared" si="757"/>
        <v>EMPLOYEE TRAVEL</v>
      </c>
      <c r="I2228" s="5" t="str">
        <f t="shared" si="758"/>
        <v>007</v>
      </c>
      <c r="J2228" s="5" t="str">
        <f>VLOOKUP(I2228,Vlookups!A:D,2,FALSE)</f>
        <v>KELLER ELEMENTARY SCHOOL</v>
      </c>
      <c r="K2228" s="5" t="str">
        <f>VLOOKUP(I2228,Vlookups!A:D,3,FALSE)</f>
        <v>KELLER K8</v>
      </c>
      <c r="L2228" s="5" t="str">
        <f t="shared" si="759"/>
        <v>99</v>
      </c>
      <c r="M2228" s="5" t="str">
        <f t="shared" si="760"/>
        <v>871</v>
      </c>
      <c r="N2228" s="5" t="str">
        <f>VLOOKUP(M2228,Vlookups!G:I,2,FALSE)</f>
        <v>HEALTH SERVICES</v>
      </c>
      <c r="O2228" s="5" t="str">
        <f>VLOOKUP(M2228,Vlookups!G:I,3,FALSE)</f>
        <v>CEQO</v>
      </c>
      <c r="P2228" s="6">
        <f t="shared" si="761"/>
        <v>0</v>
      </c>
      <c r="Q2228" s="6">
        <f t="shared" si="762"/>
        <v>0</v>
      </c>
      <c r="R2228" s="6">
        <f t="shared" si="763"/>
        <v>254.6</v>
      </c>
      <c r="S2228" s="6">
        <f t="shared" si="764"/>
        <v>0</v>
      </c>
      <c r="T2228" s="6">
        <f t="shared" si="765"/>
        <v>0</v>
      </c>
      <c r="U2228" t="s">
        <v>2275</v>
      </c>
      <c r="V2228" t="s">
        <v>56</v>
      </c>
      <c r="W2228" s="2">
        <v>0</v>
      </c>
      <c r="X2228" s="2">
        <v>0</v>
      </c>
      <c r="Y2228" s="2">
        <v>254.6</v>
      </c>
      <c r="Z2228" s="3">
        <v>-254.6</v>
      </c>
      <c r="AA2228" s="2">
        <v>0</v>
      </c>
      <c r="AB2228" s="2">
        <v>0</v>
      </c>
    </row>
    <row r="2229" spans="1:28">
      <c r="A2229" s="5" t="str">
        <f t="shared" si="752"/>
        <v>420</v>
      </c>
      <c r="B2229" s="5" t="str">
        <f>VLOOKUP(A2229,Vlookups!O:P,2,FALSE)</f>
        <v>LOCAL</v>
      </c>
      <c r="C2229" s="5" t="str">
        <f t="shared" si="753"/>
        <v>E</v>
      </c>
      <c r="D2229" s="5" t="str">
        <f t="shared" si="754"/>
        <v>33</v>
      </c>
      <c r="E2229" s="5" t="str">
        <f t="shared" si="755"/>
        <v>64--</v>
      </c>
      <c r="F2229" s="5" t="str">
        <f>VLOOKUP(E2229,Vlookups!K:M,3,FALSE)</f>
        <v>Op Exp</v>
      </c>
      <c r="G2229" s="5" t="str">
        <f t="shared" si="756"/>
        <v>6411</v>
      </c>
      <c r="H2229" s="5" t="str">
        <f t="shared" si="757"/>
        <v>EMPLOYEE TRAVEL</v>
      </c>
      <c r="I2229" s="5" t="str">
        <f t="shared" si="758"/>
        <v>034</v>
      </c>
      <c r="J2229" s="5" t="str">
        <f>VLOOKUP(I2229,Vlookups!A:D,2,FALSE)</f>
        <v>AGGIELAND HIGH SCHOOL</v>
      </c>
      <c r="K2229" s="5" t="str">
        <f>VLOOKUP(I2229,Vlookups!A:D,3,FALSE)</f>
        <v>AGGIELAND HS</v>
      </c>
      <c r="L2229" s="5" t="str">
        <f t="shared" si="759"/>
        <v>99</v>
      </c>
      <c r="M2229" s="5" t="str">
        <f t="shared" si="760"/>
        <v>871</v>
      </c>
      <c r="N2229" s="5" t="str">
        <f>VLOOKUP(M2229,Vlookups!G:I,2,FALSE)</f>
        <v>HEALTH SERVICES</v>
      </c>
      <c r="O2229" s="5" t="str">
        <f>VLOOKUP(M2229,Vlookups!G:I,3,FALSE)</f>
        <v>CEQO</v>
      </c>
      <c r="P2229" s="6">
        <f t="shared" si="761"/>
        <v>248</v>
      </c>
      <c r="Q2229" s="6">
        <f t="shared" si="762"/>
        <v>0</v>
      </c>
      <c r="R2229" s="6">
        <f t="shared" si="763"/>
        <v>0</v>
      </c>
      <c r="S2229" s="6">
        <f t="shared" si="764"/>
        <v>0</v>
      </c>
      <c r="T2229" s="6">
        <f t="shared" si="765"/>
        <v>-248</v>
      </c>
      <c r="U2229" t="s">
        <v>2276</v>
      </c>
      <c r="V2229" t="s">
        <v>56</v>
      </c>
      <c r="W2229" s="2">
        <v>248</v>
      </c>
      <c r="X2229" s="2">
        <v>0</v>
      </c>
      <c r="Y2229" s="2">
        <v>0</v>
      </c>
      <c r="Z2229" s="2">
        <v>248</v>
      </c>
      <c r="AA2229" s="2">
        <v>0</v>
      </c>
      <c r="AB2229" s="3">
        <v>-248</v>
      </c>
    </row>
    <row r="2230" spans="1:28">
      <c r="A2230" s="5" t="str">
        <f t="shared" si="752"/>
        <v>420</v>
      </c>
      <c r="B2230" s="5" t="str">
        <f>VLOOKUP(A2230,Vlookups!O:P,2,FALSE)</f>
        <v>LOCAL</v>
      </c>
      <c r="C2230" s="5" t="str">
        <f t="shared" si="753"/>
        <v>E</v>
      </c>
      <c r="D2230" s="5" t="str">
        <f t="shared" si="754"/>
        <v>33</v>
      </c>
      <c r="E2230" s="5" t="str">
        <f t="shared" si="755"/>
        <v>64--</v>
      </c>
      <c r="F2230" s="5" t="str">
        <f>VLOOKUP(E2230,Vlookups!K:M,3,FALSE)</f>
        <v>Op Exp</v>
      </c>
      <c r="G2230" s="5" t="str">
        <f t="shared" si="756"/>
        <v>6411</v>
      </c>
      <c r="H2230" s="5" t="str">
        <f t="shared" si="757"/>
        <v>EMPLOYEE TRAVEL</v>
      </c>
      <c r="I2230" s="5" t="str">
        <f t="shared" si="758"/>
        <v>999</v>
      </c>
      <c r="J2230" s="5" t="str">
        <f>VLOOKUP(I2230,Vlookups!A:D,2,FALSE)</f>
        <v>CHARTER WIDE</v>
      </c>
      <c r="K2230" s="5" t="str">
        <f>VLOOKUP(I2230,Vlookups!A:D,3,FALSE)</f>
        <v>CHARTER WIDE</v>
      </c>
      <c r="L2230" s="5" t="str">
        <f t="shared" si="759"/>
        <v>99</v>
      </c>
      <c r="M2230" s="5" t="str">
        <f t="shared" si="760"/>
        <v>871</v>
      </c>
      <c r="N2230" s="5" t="str">
        <f>VLOOKUP(M2230,Vlookups!G:I,2,FALSE)</f>
        <v>HEALTH SERVICES</v>
      </c>
      <c r="O2230" s="5" t="str">
        <f>VLOOKUP(M2230,Vlookups!G:I,3,FALSE)</f>
        <v>CEQO</v>
      </c>
      <c r="P2230" s="6">
        <f t="shared" si="761"/>
        <v>3250</v>
      </c>
      <c r="Q2230" s="6">
        <f t="shared" si="762"/>
        <v>150</v>
      </c>
      <c r="R2230" s="6">
        <f t="shared" si="763"/>
        <v>862.02</v>
      </c>
      <c r="S2230" s="6">
        <f t="shared" si="764"/>
        <v>4298</v>
      </c>
      <c r="T2230" s="6">
        <f t="shared" si="765"/>
        <v>1048</v>
      </c>
      <c r="U2230" t="s">
        <v>2277</v>
      </c>
      <c r="V2230" t="s">
        <v>56</v>
      </c>
      <c r="W2230" s="2">
        <v>3250</v>
      </c>
      <c r="X2230" s="2">
        <v>150</v>
      </c>
      <c r="Y2230" s="2">
        <v>862.02</v>
      </c>
      <c r="Z2230" s="2">
        <v>2237.98</v>
      </c>
      <c r="AA2230" s="2">
        <v>4298</v>
      </c>
      <c r="AB2230" s="2">
        <v>1048</v>
      </c>
    </row>
    <row r="2231" spans="1:28">
      <c r="A2231" s="5" t="str">
        <f t="shared" si="752"/>
        <v>420</v>
      </c>
      <c r="B2231" s="5" t="str">
        <f>VLOOKUP(A2231,Vlookups!O:P,2,FALSE)</f>
        <v>LOCAL</v>
      </c>
      <c r="C2231" s="5" t="str">
        <f t="shared" si="753"/>
        <v>E</v>
      </c>
      <c r="D2231" s="5" t="str">
        <f t="shared" si="754"/>
        <v>33</v>
      </c>
      <c r="E2231" s="5" t="str">
        <f t="shared" si="755"/>
        <v>64--</v>
      </c>
      <c r="F2231" s="5" t="str">
        <f>VLOOKUP(E2231,Vlookups!K:M,3,FALSE)</f>
        <v>Op Exp</v>
      </c>
      <c r="G2231" s="5" t="str">
        <f t="shared" si="756"/>
        <v>6499</v>
      </c>
      <c r="H2231" s="5" t="str">
        <f t="shared" si="757"/>
        <v>MISC OP COSTS</v>
      </c>
      <c r="I2231" s="5" t="str">
        <f t="shared" si="758"/>
        <v>999</v>
      </c>
      <c r="J2231" s="5" t="str">
        <f>VLOOKUP(I2231,Vlookups!A:D,2,FALSE)</f>
        <v>CHARTER WIDE</v>
      </c>
      <c r="K2231" s="5" t="str">
        <f>VLOOKUP(I2231,Vlookups!A:D,3,FALSE)</f>
        <v>CHARTER WIDE</v>
      </c>
      <c r="L2231" s="5" t="str">
        <f t="shared" si="759"/>
        <v>99</v>
      </c>
      <c r="M2231" s="5" t="str">
        <f t="shared" si="760"/>
        <v>751</v>
      </c>
      <c r="N2231" s="5" t="str">
        <f>VLOOKUP(M2231,Vlookups!G:I,2,FALSE)</f>
        <v>UNIDENTIFIED BUDGET OWNER/HOLD</v>
      </c>
      <c r="O2231" s="5" t="str">
        <f>VLOOKUP(M2231,Vlookups!G:I,3,FALSE)</f>
        <v>UNIDENTIFIED</v>
      </c>
      <c r="P2231" s="6">
        <f t="shared" si="761"/>
        <v>100</v>
      </c>
      <c r="Q2231" s="6">
        <f t="shared" si="762"/>
        <v>0</v>
      </c>
      <c r="R2231" s="6">
        <f t="shared" si="763"/>
        <v>0</v>
      </c>
      <c r="S2231" s="6">
        <f t="shared" si="764"/>
        <v>0</v>
      </c>
      <c r="T2231" s="6">
        <f t="shared" si="765"/>
        <v>-100</v>
      </c>
      <c r="U2231" t="s">
        <v>2278</v>
      </c>
      <c r="V2231" t="s">
        <v>183</v>
      </c>
      <c r="W2231" s="2">
        <v>100</v>
      </c>
      <c r="X2231" s="2">
        <v>0</v>
      </c>
      <c r="Y2231" s="2">
        <v>0</v>
      </c>
      <c r="Z2231" s="2">
        <v>100</v>
      </c>
      <c r="AA2231" s="2">
        <v>0</v>
      </c>
      <c r="AB2231" s="3">
        <v>-100</v>
      </c>
    </row>
    <row r="2232" spans="1:28">
      <c r="A2232" s="5" t="str">
        <f t="shared" si="752"/>
        <v>420</v>
      </c>
      <c r="B2232" s="5" t="str">
        <f>VLOOKUP(A2232,Vlookups!O:P,2,FALSE)</f>
        <v>LOCAL</v>
      </c>
      <c r="C2232" s="5" t="str">
        <f t="shared" si="753"/>
        <v>E</v>
      </c>
      <c r="D2232" s="5" t="str">
        <f t="shared" si="754"/>
        <v>33</v>
      </c>
      <c r="E2232" s="5" t="str">
        <f t="shared" si="755"/>
        <v>64--</v>
      </c>
      <c r="F2232" s="5" t="str">
        <f>VLOOKUP(E2232,Vlookups!K:M,3,FALSE)</f>
        <v>Op Exp</v>
      </c>
      <c r="G2232" s="5" t="str">
        <f t="shared" si="756"/>
        <v>6499</v>
      </c>
      <c r="H2232" s="5" t="str">
        <f t="shared" si="757"/>
        <v>MISC OP COSTS</v>
      </c>
      <c r="I2232" s="5" t="str">
        <f t="shared" si="758"/>
        <v>999</v>
      </c>
      <c r="J2232" s="5" t="str">
        <f>VLOOKUP(I2232,Vlookups!A:D,2,FALSE)</f>
        <v>CHARTER WIDE</v>
      </c>
      <c r="K2232" s="5" t="str">
        <f>VLOOKUP(I2232,Vlookups!A:D,3,FALSE)</f>
        <v>CHARTER WIDE</v>
      </c>
      <c r="L2232" s="5" t="str">
        <f t="shared" si="759"/>
        <v>99</v>
      </c>
      <c r="M2232" s="5" t="str">
        <f t="shared" si="760"/>
        <v>871</v>
      </c>
      <c r="N2232" s="5" t="str">
        <f>VLOOKUP(M2232,Vlookups!G:I,2,FALSE)</f>
        <v>HEALTH SERVICES</v>
      </c>
      <c r="O2232" s="5" t="str">
        <f>VLOOKUP(M2232,Vlookups!G:I,3,FALSE)</f>
        <v>CEQO</v>
      </c>
      <c r="P2232" s="6">
        <f t="shared" si="761"/>
        <v>800</v>
      </c>
      <c r="Q2232" s="6">
        <f t="shared" si="762"/>
        <v>0</v>
      </c>
      <c r="R2232" s="6">
        <f t="shared" si="763"/>
        <v>0</v>
      </c>
      <c r="S2232" s="6">
        <f t="shared" si="764"/>
        <v>0</v>
      </c>
      <c r="T2232" s="6">
        <f t="shared" si="765"/>
        <v>-800</v>
      </c>
      <c r="U2232" t="s">
        <v>2279</v>
      </c>
      <c r="V2232" t="s">
        <v>183</v>
      </c>
      <c r="W2232" s="2">
        <v>800</v>
      </c>
      <c r="X2232" s="2">
        <v>0</v>
      </c>
      <c r="Y2232" s="2">
        <v>0</v>
      </c>
      <c r="Z2232" s="2">
        <v>800</v>
      </c>
      <c r="AA2232" s="2">
        <v>0</v>
      </c>
      <c r="AB2232" s="3">
        <v>-800</v>
      </c>
    </row>
    <row r="2233" spans="1:28">
      <c r="A2233" s="5" t="str">
        <f t="shared" si="752"/>
        <v>420</v>
      </c>
      <c r="B2233" s="5" t="str">
        <f>VLOOKUP(A2233,Vlookups!O:P,2,FALSE)</f>
        <v>LOCAL</v>
      </c>
      <c r="C2233" s="5" t="str">
        <f t="shared" si="753"/>
        <v>E</v>
      </c>
      <c r="D2233" s="5" t="str">
        <f t="shared" si="754"/>
        <v>34</v>
      </c>
      <c r="E2233" s="5" t="str">
        <f t="shared" si="755"/>
        <v>62--</v>
      </c>
      <c r="F2233" s="5" t="str">
        <f>VLOOKUP(E2233,Vlookups!K:M,3,FALSE)</f>
        <v>Op Exp</v>
      </c>
      <c r="G2233" s="5" t="str">
        <f t="shared" si="756"/>
        <v>6239</v>
      </c>
      <c r="H2233" s="5" t="str">
        <f t="shared" si="757"/>
        <v>ESC SERVICES</v>
      </c>
      <c r="I2233" s="5" t="str">
        <f t="shared" si="758"/>
        <v>034</v>
      </c>
      <c r="J2233" s="5" t="str">
        <f>VLOOKUP(I2233,Vlookups!A:D,2,FALSE)</f>
        <v>AGGIELAND HIGH SCHOOL</v>
      </c>
      <c r="K2233" s="5" t="str">
        <f>VLOOKUP(I2233,Vlookups!A:D,3,FALSE)</f>
        <v>AGGIELAND HS</v>
      </c>
      <c r="L2233" s="5" t="str">
        <f t="shared" si="759"/>
        <v>99</v>
      </c>
      <c r="M2233" s="5" t="str">
        <f t="shared" si="760"/>
        <v>931</v>
      </c>
      <c r="N2233" s="5" t="str">
        <f>VLOOKUP(M2233,Vlookups!G:I,2,FALSE)</f>
        <v>TRANSPORTATION</v>
      </c>
      <c r="O2233" s="5" t="str">
        <f>VLOOKUP(M2233,Vlookups!G:I,3,FALSE)</f>
        <v>MAINT</v>
      </c>
      <c r="P2233" s="6">
        <f t="shared" si="761"/>
        <v>0</v>
      </c>
      <c r="Q2233" s="6">
        <f t="shared" si="762"/>
        <v>0</v>
      </c>
      <c r="R2233" s="6">
        <f t="shared" si="763"/>
        <v>135</v>
      </c>
      <c r="S2233" s="6">
        <f t="shared" si="764"/>
        <v>0</v>
      </c>
      <c r="T2233" s="6">
        <f t="shared" si="765"/>
        <v>0</v>
      </c>
      <c r="U2233" t="s">
        <v>2280</v>
      </c>
      <c r="V2233" t="s">
        <v>198</v>
      </c>
      <c r="W2233" s="2">
        <v>0</v>
      </c>
      <c r="X2233" s="2">
        <v>0</v>
      </c>
      <c r="Y2233" s="2">
        <v>135</v>
      </c>
      <c r="Z2233" s="3">
        <v>-135</v>
      </c>
      <c r="AA2233" s="2">
        <v>0</v>
      </c>
      <c r="AB2233" s="2">
        <v>0</v>
      </c>
    </row>
    <row r="2234" spans="1:28">
      <c r="A2234" s="5" t="str">
        <f t="shared" si="752"/>
        <v>420</v>
      </c>
      <c r="B2234" s="5" t="str">
        <f>VLOOKUP(A2234,Vlookups!O:P,2,FALSE)</f>
        <v>LOCAL</v>
      </c>
      <c r="C2234" s="5" t="str">
        <f t="shared" si="753"/>
        <v>E</v>
      </c>
      <c r="D2234" s="5" t="str">
        <f t="shared" si="754"/>
        <v>34</v>
      </c>
      <c r="E2234" s="5" t="str">
        <f t="shared" si="755"/>
        <v>62--</v>
      </c>
      <c r="F2234" s="5" t="str">
        <f>VLOOKUP(E2234,Vlookups!K:M,3,FALSE)</f>
        <v>Op Exp</v>
      </c>
      <c r="G2234" s="5" t="str">
        <f t="shared" si="756"/>
        <v>6239</v>
      </c>
      <c r="H2234" s="5" t="str">
        <f t="shared" si="757"/>
        <v>ESC SERVICES</v>
      </c>
      <c r="I2234" s="5" t="str">
        <f t="shared" si="758"/>
        <v>999</v>
      </c>
      <c r="J2234" s="5" t="str">
        <f>VLOOKUP(I2234,Vlookups!A:D,2,FALSE)</f>
        <v>CHARTER WIDE</v>
      </c>
      <c r="K2234" s="5" t="str">
        <f>VLOOKUP(I2234,Vlookups!A:D,3,FALSE)</f>
        <v>CHARTER WIDE</v>
      </c>
      <c r="L2234" s="5" t="str">
        <f t="shared" si="759"/>
        <v>99</v>
      </c>
      <c r="M2234" s="5" t="str">
        <f t="shared" si="760"/>
        <v>931</v>
      </c>
      <c r="N2234" s="5" t="str">
        <f>VLOOKUP(M2234,Vlookups!G:I,2,FALSE)</f>
        <v>TRANSPORTATION</v>
      </c>
      <c r="O2234" s="5" t="str">
        <f>VLOOKUP(M2234,Vlookups!G:I,3,FALSE)</f>
        <v>MAINT</v>
      </c>
      <c r="P2234" s="6">
        <f t="shared" si="761"/>
        <v>9775</v>
      </c>
      <c r="Q2234" s="6">
        <f t="shared" si="762"/>
        <v>0</v>
      </c>
      <c r="R2234" s="6">
        <f t="shared" si="763"/>
        <v>860</v>
      </c>
      <c r="S2234" s="6">
        <f t="shared" si="764"/>
        <v>13090</v>
      </c>
      <c r="T2234" s="6">
        <f t="shared" si="765"/>
        <v>3315</v>
      </c>
      <c r="U2234" t="s">
        <v>2281</v>
      </c>
      <c r="V2234" t="s">
        <v>198</v>
      </c>
      <c r="W2234" s="2">
        <v>9775</v>
      </c>
      <c r="X2234" s="2">
        <v>0</v>
      </c>
      <c r="Y2234" s="2">
        <v>860</v>
      </c>
      <c r="Z2234" s="2">
        <v>8915</v>
      </c>
      <c r="AA2234" s="2">
        <v>13090</v>
      </c>
      <c r="AB2234" s="2">
        <v>3315</v>
      </c>
    </row>
    <row r="2235" spans="1:28">
      <c r="A2235" s="5" t="str">
        <f t="shared" si="752"/>
        <v>420</v>
      </c>
      <c r="B2235" s="5" t="str">
        <f>VLOOKUP(A2235,Vlookups!O:P,2,FALSE)</f>
        <v>LOCAL</v>
      </c>
      <c r="C2235" s="5" t="str">
        <f t="shared" si="753"/>
        <v>E</v>
      </c>
      <c r="D2235" s="5" t="str">
        <f t="shared" si="754"/>
        <v>34</v>
      </c>
      <c r="E2235" s="5" t="str">
        <f t="shared" si="755"/>
        <v>62--</v>
      </c>
      <c r="F2235" s="5" t="str">
        <f>VLOOKUP(E2235,Vlookups!K:M,3,FALSE)</f>
        <v>Op Exp</v>
      </c>
      <c r="G2235" s="5" t="str">
        <f t="shared" si="756"/>
        <v>6249</v>
      </c>
      <c r="H2235" s="5" t="str">
        <f t="shared" si="757"/>
        <v>CONTRACTED MAINT/RPR</v>
      </c>
      <c r="I2235" s="5" t="str">
        <f t="shared" si="758"/>
        <v>999</v>
      </c>
      <c r="J2235" s="5" t="str">
        <f>VLOOKUP(I2235,Vlookups!A:D,2,FALSE)</f>
        <v>CHARTER WIDE</v>
      </c>
      <c r="K2235" s="5" t="str">
        <f>VLOOKUP(I2235,Vlookups!A:D,3,FALSE)</f>
        <v>CHARTER WIDE</v>
      </c>
      <c r="L2235" s="5" t="str">
        <f t="shared" si="759"/>
        <v>99</v>
      </c>
      <c r="M2235" s="5" t="str">
        <f t="shared" si="760"/>
        <v>931</v>
      </c>
      <c r="N2235" s="5" t="str">
        <f>VLOOKUP(M2235,Vlookups!G:I,2,FALSE)</f>
        <v>TRANSPORTATION</v>
      </c>
      <c r="O2235" s="5" t="str">
        <f>VLOOKUP(M2235,Vlookups!G:I,3,FALSE)</f>
        <v>MAINT</v>
      </c>
      <c r="P2235" s="6">
        <f t="shared" si="761"/>
        <v>587045</v>
      </c>
      <c r="Q2235" s="6">
        <f t="shared" si="762"/>
        <v>145884.71</v>
      </c>
      <c r="R2235" s="6">
        <f t="shared" si="763"/>
        <v>256623.38</v>
      </c>
      <c r="S2235" s="6">
        <f t="shared" si="764"/>
        <v>643650</v>
      </c>
      <c r="T2235" s="6">
        <f t="shared" si="765"/>
        <v>56605</v>
      </c>
      <c r="U2235" t="s">
        <v>2282</v>
      </c>
      <c r="V2235" t="s">
        <v>462</v>
      </c>
      <c r="W2235" s="2">
        <v>587045</v>
      </c>
      <c r="X2235" s="2">
        <v>145884.71</v>
      </c>
      <c r="Y2235" s="2">
        <v>256623.38</v>
      </c>
      <c r="Z2235" s="2">
        <v>184536.91</v>
      </c>
      <c r="AA2235" s="2">
        <v>643650</v>
      </c>
      <c r="AB2235" s="2">
        <v>56605</v>
      </c>
    </row>
    <row r="2236" spans="1:28">
      <c r="A2236" s="5" t="str">
        <f t="shared" si="752"/>
        <v>420</v>
      </c>
      <c r="B2236" s="5" t="str">
        <f>VLOOKUP(A2236,Vlookups!O:P,2,FALSE)</f>
        <v>LOCAL</v>
      </c>
      <c r="C2236" s="5" t="str">
        <f t="shared" si="753"/>
        <v>E</v>
      </c>
      <c r="D2236" s="5" t="str">
        <f t="shared" si="754"/>
        <v>34</v>
      </c>
      <c r="E2236" s="5" t="str">
        <f t="shared" si="755"/>
        <v>62--</v>
      </c>
      <c r="F2236" s="5" t="str">
        <f>VLOOKUP(E2236,Vlookups!K:M,3,FALSE)</f>
        <v>Op Exp</v>
      </c>
      <c r="G2236" s="5" t="str">
        <f t="shared" si="756"/>
        <v>6269</v>
      </c>
      <c r="H2236" s="5" t="str">
        <f t="shared" si="757"/>
        <v>RENTALS-OP LEASES</v>
      </c>
      <c r="I2236" s="5" t="str">
        <f t="shared" si="758"/>
        <v>999</v>
      </c>
      <c r="J2236" s="5" t="str">
        <f>VLOOKUP(I2236,Vlookups!A:D,2,FALSE)</f>
        <v>CHARTER WIDE</v>
      </c>
      <c r="K2236" s="5" t="str">
        <f>VLOOKUP(I2236,Vlookups!A:D,3,FALSE)</f>
        <v>CHARTER WIDE</v>
      </c>
      <c r="L2236" s="5" t="str">
        <f t="shared" si="759"/>
        <v>99</v>
      </c>
      <c r="M2236" s="5" t="str">
        <f t="shared" si="760"/>
        <v>931</v>
      </c>
      <c r="N2236" s="5" t="str">
        <f>VLOOKUP(M2236,Vlookups!G:I,2,FALSE)</f>
        <v>TRANSPORTATION</v>
      </c>
      <c r="O2236" s="5" t="str">
        <f>VLOOKUP(M2236,Vlookups!G:I,3,FALSE)</f>
        <v>MAINT</v>
      </c>
      <c r="P2236" s="6">
        <f t="shared" si="761"/>
        <v>43680</v>
      </c>
      <c r="Q2236" s="6">
        <f t="shared" si="762"/>
        <v>10377.120000000001</v>
      </c>
      <c r="R2236" s="6">
        <f t="shared" si="763"/>
        <v>33302.879999999997</v>
      </c>
      <c r="S2236" s="6">
        <f t="shared" si="764"/>
        <v>57000</v>
      </c>
      <c r="T2236" s="6">
        <f t="shared" si="765"/>
        <v>13320</v>
      </c>
      <c r="U2236" t="s">
        <v>2283</v>
      </c>
      <c r="V2236" t="s">
        <v>464</v>
      </c>
      <c r="W2236" s="2">
        <v>43680</v>
      </c>
      <c r="X2236" s="2">
        <v>10377.120000000001</v>
      </c>
      <c r="Y2236" s="2">
        <v>33302.879999999997</v>
      </c>
      <c r="Z2236" s="2">
        <v>0</v>
      </c>
      <c r="AA2236" s="2">
        <v>57000</v>
      </c>
      <c r="AB2236" s="2">
        <v>13320</v>
      </c>
    </row>
    <row r="2237" spans="1:28">
      <c r="A2237" s="5" t="str">
        <f t="shared" si="752"/>
        <v>420</v>
      </c>
      <c r="B2237" s="5" t="str">
        <f>VLOOKUP(A2237,Vlookups!O:P,2,FALSE)</f>
        <v>LOCAL</v>
      </c>
      <c r="C2237" s="5" t="str">
        <f t="shared" si="753"/>
        <v>E</v>
      </c>
      <c r="D2237" s="5" t="str">
        <f t="shared" si="754"/>
        <v>34</v>
      </c>
      <c r="E2237" s="5" t="str">
        <f t="shared" si="755"/>
        <v>63--</v>
      </c>
      <c r="F2237" s="5" t="str">
        <f>VLOOKUP(E2237,Vlookups!K:M,3,FALSE)</f>
        <v>Op Exp</v>
      </c>
      <c r="G2237" s="5" t="str">
        <f t="shared" si="756"/>
        <v>6311</v>
      </c>
      <c r="H2237" s="5" t="str">
        <f t="shared" si="757"/>
        <v>FUEL</v>
      </c>
      <c r="I2237" s="5" t="str">
        <f t="shared" si="758"/>
        <v>999</v>
      </c>
      <c r="J2237" s="5" t="str">
        <f>VLOOKUP(I2237,Vlookups!A:D,2,FALSE)</f>
        <v>CHARTER WIDE</v>
      </c>
      <c r="K2237" s="5" t="str">
        <f>VLOOKUP(I2237,Vlookups!A:D,3,FALSE)</f>
        <v>CHARTER WIDE</v>
      </c>
      <c r="L2237" s="5" t="str">
        <f t="shared" si="759"/>
        <v>99</v>
      </c>
      <c r="M2237" s="5" t="str">
        <f t="shared" si="760"/>
        <v>931</v>
      </c>
      <c r="N2237" s="5" t="str">
        <f>VLOOKUP(M2237,Vlookups!G:I,2,FALSE)</f>
        <v>TRANSPORTATION</v>
      </c>
      <c r="O2237" s="5" t="str">
        <f>VLOOKUP(M2237,Vlookups!G:I,3,FALSE)</f>
        <v>MAINT</v>
      </c>
      <c r="P2237" s="6">
        <f t="shared" si="761"/>
        <v>254738</v>
      </c>
      <c r="Q2237" s="6">
        <f t="shared" si="762"/>
        <v>0</v>
      </c>
      <c r="R2237" s="6">
        <f t="shared" si="763"/>
        <v>147447.4</v>
      </c>
      <c r="S2237" s="6">
        <f t="shared" si="764"/>
        <v>610000</v>
      </c>
      <c r="T2237" s="6">
        <f t="shared" si="765"/>
        <v>355262</v>
      </c>
      <c r="U2237" t="s">
        <v>2284</v>
      </c>
      <c r="V2237" t="s">
        <v>2285</v>
      </c>
      <c r="W2237" s="2">
        <v>254738</v>
      </c>
      <c r="X2237" s="2">
        <v>0</v>
      </c>
      <c r="Y2237" s="2">
        <v>147447.4</v>
      </c>
      <c r="Z2237" s="2">
        <v>107290.6</v>
      </c>
      <c r="AA2237" s="2">
        <v>610000</v>
      </c>
      <c r="AB2237" s="2">
        <v>355262</v>
      </c>
    </row>
    <row r="2238" spans="1:28">
      <c r="A2238" s="5" t="str">
        <f t="shared" si="752"/>
        <v>420</v>
      </c>
      <c r="B2238" s="5" t="str">
        <f>VLOOKUP(A2238,Vlookups!O:P,2,FALSE)</f>
        <v>LOCAL</v>
      </c>
      <c r="C2238" s="5" t="str">
        <f t="shared" si="753"/>
        <v>E</v>
      </c>
      <c r="D2238" s="5" t="str">
        <f t="shared" si="754"/>
        <v>34</v>
      </c>
      <c r="E2238" s="5" t="str">
        <f t="shared" si="755"/>
        <v>63--</v>
      </c>
      <c r="F2238" s="5" t="str">
        <f>VLOOKUP(E2238,Vlookups!K:M,3,FALSE)</f>
        <v>Op Exp</v>
      </c>
      <c r="G2238" s="5" t="str">
        <f t="shared" si="756"/>
        <v>6319</v>
      </c>
      <c r="H2238" s="5" t="str">
        <f t="shared" si="757"/>
        <v>SUPPLIES M/O</v>
      </c>
      <c r="I2238" s="5" t="str">
        <f t="shared" si="758"/>
        <v>999</v>
      </c>
      <c r="J2238" s="5" t="str">
        <f>VLOOKUP(I2238,Vlookups!A:D,2,FALSE)</f>
        <v>CHARTER WIDE</v>
      </c>
      <c r="K2238" s="5" t="str">
        <f>VLOOKUP(I2238,Vlookups!A:D,3,FALSE)</f>
        <v>CHARTER WIDE</v>
      </c>
      <c r="L2238" s="5" t="str">
        <f t="shared" si="759"/>
        <v>99</v>
      </c>
      <c r="M2238" s="5" t="str">
        <f t="shared" si="760"/>
        <v>931</v>
      </c>
      <c r="N2238" s="5" t="str">
        <f>VLOOKUP(M2238,Vlookups!G:I,2,FALSE)</f>
        <v>TRANSPORTATION</v>
      </c>
      <c r="O2238" s="5" t="str">
        <f>VLOOKUP(M2238,Vlookups!G:I,3,FALSE)</f>
        <v>MAINT</v>
      </c>
      <c r="P2238" s="6">
        <f t="shared" si="761"/>
        <v>11435.8</v>
      </c>
      <c r="Q2238" s="6">
        <f t="shared" si="762"/>
        <v>10000</v>
      </c>
      <c r="R2238" s="6">
        <f t="shared" si="763"/>
        <v>1435.8</v>
      </c>
      <c r="S2238" s="6">
        <f t="shared" si="764"/>
        <v>0</v>
      </c>
      <c r="T2238" s="6">
        <f t="shared" si="765"/>
        <v>-11435.8</v>
      </c>
      <c r="U2238" t="s">
        <v>2286</v>
      </c>
      <c r="V2238" t="s">
        <v>2287</v>
      </c>
      <c r="W2238" s="2">
        <v>11435.8</v>
      </c>
      <c r="X2238" s="2">
        <v>10000</v>
      </c>
      <c r="Y2238" s="2">
        <v>1435.8</v>
      </c>
      <c r="Z2238" s="2">
        <v>0</v>
      </c>
      <c r="AA2238" s="2">
        <v>0</v>
      </c>
      <c r="AB2238" s="3">
        <v>-11435.8</v>
      </c>
    </row>
    <row r="2239" spans="1:28">
      <c r="A2239" s="5" t="str">
        <f t="shared" si="752"/>
        <v>420</v>
      </c>
      <c r="B2239" s="5" t="str">
        <f>VLOOKUP(A2239,Vlookups!O:P,2,FALSE)</f>
        <v>LOCAL</v>
      </c>
      <c r="C2239" s="5" t="str">
        <f t="shared" si="753"/>
        <v>E</v>
      </c>
      <c r="D2239" s="5" t="str">
        <f t="shared" si="754"/>
        <v>34</v>
      </c>
      <c r="E2239" s="5" t="str">
        <f t="shared" si="755"/>
        <v>63--</v>
      </c>
      <c r="F2239" s="5" t="str">
        <f>VLOOKUP(E2239,Vlookups!K:M,3,FALSE)</f>
        <v>Op Exp</v>
      </c>
      <c r="G2239" s="5" t="str">
        <f t="shared" si="756"/>
        <v>6399</v>
      </c>
      <c r="H2239" s="5" t="str">
        <f t="shared" si="757"/>
        <v>GENERAL SUPPLIES</v>
      </c>
      <c r="I2239" s="5" t="str">
        <f t="shared" si="758"/>
        <v>999</v>
      </c>
      <c r="J2239" s="5" t="str">
        <f>VLOOKUP(I2239,Vlookups!A:D,2,FALSE)</f>
        <v>CHARTER WIDE</v>
      </c>
      <c r="K2239" s="5" t="str">
        <f>VLOOKUP(I2239,Vlookups!A:D,3,FALSE)</f>
        <v>CHARTER WIDE</v>
      </c>
      <c r="L2239" s="5" t="str">
        <f t="shared" si="759"/>
        <v>99</v>
      </c>
      <c r="M2239" s="5" t="str">
        <f t="shared" si="760"/>
        <v>931</v>
      </c>
      <c r="N2239" s="5" t="str">
        <f>VLOOKUP(M2239,Vlookups!G:I,2,FALSE)</f>
        <v>TRANSPORTATION</v>
      </c>
      <c r="O2239" s="5" t="str">
        <f>VLOOKUP(M2239,Vlookups!G:I,3,FALSE)</f>
        <v>MAINT</v>
      </c>
      <c r="P2239" s="6">
        <f t="shared" si="761"/>
        <v>109556.2</v>
      </c>
      <c r="Q2239" s="6">
        <f t="shared" si="762"/>
        <v>42689.47</v>
      </c>
      <c r="R2239" s="6">
        <f t="shared" si="763"/>
        <v>31185.53</v>
      </c>
      <c r="S2239" s="6">
        <f t="shared" si="764"/>
        <v>177750</v>
      </c>
      <c r="T2239" s="6">
        <f t="shared" si="765"/>
        <v>68193.8</v>
      </c>
      <c r="U2239" t="s">
        <v>2288</v>
      </c>
      <c r="V2239" t="s">
        <v>54</v>
      </c>
      <c r="W2239" s="2">
        <v>109556.2</v>
      </c>
      <c r="X2239" s="2">
        <v>42689.47</v>
      </c>
      <c r="Y2239" s="2">
        <v>31185.53</v>
      </c>
      <c r="Z2239" s="2">
        <v>26299.8</v>
      </c>
      <c r="AA2239" s="2">
        <v>177750</v>
      </c>
      <c r="AB2239" s="2">
        <v>68193.8</v>
      </c>
    </row>
    <row r="2240" spans="1:28">
      <c r="A2240" s="5" t="str">
        <f t="shared" si="752"/>
        <v>420</v>
      </c>
      <c r="B2240" s="5" t="str">
        <f>VLOOKUP(A2240,Vlookups!O:P,2,FALSE)</f>
        <v>LOCAL</v>
      </c>
      <c r="C2240" s="5" t="str">
        <f t="shared" si="753"/>
        <v>E</v>
      </c>
      <c r="D2240" s="5" t="str">
        <f t="shared" si="754"/>
        <v>34</v>
      </c>
      <c r="E2240" s="5" t="str">
        <f t="shared" si="755"/>
        <v>64--</v>
      </c>
      <c r="F2240" s="5" t="str">
        <f>VLOOKUP(E2240,Vlookups!K:M,3,FALSE)</f>
        <v>Op Exp</v>
      </c>
      <c r="G2240" s="5" t="str">
        <f t="shared" si="756"/>
        <v>6411</v>
      </c>
      <c r="H2240" s="5" t="str">
        <f t="shared" si="757"/>
        <v>EMPLOYEE TRAVEL</v>
      </c>
      <c r="I2240" s="5" t="str">
        <f t="shared" si="758"/>
        <v>747</v>
      </c>
      <c r="J2240" s="5" t="str">
        <f>VLOOKUP(I2240,Vlookups!A:D,2,FALSE)</f>
        <v>AREA OFFICE TARRANT</v>
      </c>
      <c r="K2240" s="5" t="str">
        <f>VLOOKUP(I2240,Vlookups!A:D,3,FALSE)</f>
        <v>AREA OFFICE TARRANT</v>
      </c>
      <c r="L2240" s="5" t="str">
        <f t="shared" si="759"/>
        <v>99</v>
      </c>
      <c r="M2240" s="5" t="str">
        <f t="shared" si="760"/>
        <v>931</v>
      </c>
      <c r="N2240" s="5" t="str">
        <f>VLOOKUP(M2240,Vlookups!G:I,2,FALSE)</f>
        <v>TRANSPORTATION</v>
      </c>
      <c r="O2240" s="5" t="str">
        <f>VLOOKUP(M2240,Vlookups!G:I,3,FALSE)</f>
        <v>MAINT</v>
      </c>
      <c r="P2240" s="6">
        <f t="shared" si="761"/>
        <v>0</v>
      </c>
      <c r="Q2240" s="6">
        <f t="shared" si="762"/>
        <v>0</v>
      </c>
      <c r="R2240" s="6">
        <f t="shared" si="763"/>
        <v>140</v>
      </c>
      <c r="S2240" s="6">
        <f t="shared" si="764"/>
        <v>0</v>
      </c>
      <c r="T2240" s="6">
        <f t="shared" si="765"/>
        <v>0</v>
      </c>
      <c r="U2240" t="s">
        <v>2289</v>
      </c>
      <c r="V2240" t="s">
        <v>56</v>
      </c>
      <c r="W2240" s="2">
        <v>0</v>
      </c>
      <c r="X2240" s="2">
        <v>0</v>
      </c>
      <c r="Y2240" s="2">
        <v>140</v>
      </c>
      <c r="Z2240" s="3">
        <v>-140</v>
      </c>
      <c r="AA2240" s="2">
        <v>0</v>
      </c>
      <c r="AB2240" s="2">
        <v>0</v>
      </c>
    </row>
    <row r="2241" spans="1:28">
      <c r="A2241" s="5" t="str">
        <f t="shared" si="752"/>
        <v>420</v>
      </c>
      <c r="B2241" s="5" t="str">
        <f>VLOOKUP(A2241,Vlookups!O:P,2,FALSE)</f>
        <v>LOCAL</v>
      </c>
      <c r="C2241" s="5" t="str">
        <f t="shared" si="753"/>
        <v>E</v>
      </c>
      <c r="D2241" s="5" t="str">
        <f t="shared" si="754"/>
        <v>34</v>
      </c>
      <c r="E2241" s="5" t="str">
        <f t="shared" si="755"/>
        <v>64--</v>
      </c>
      <c r="F2241" s="5" t="str">
        <f>VLOOKUP(E2241,Vlookups!K:M,3,FALSE)</f>
        <v>Op Exp</v>
      </c>
      <c r="G2241" s="5" t="str">
        <f t="shared" si="756"/>
        <v>6411</v>
      </c>
      <c r="H2241" s="5" t="str">
        <f t="shared" si="757"/>
        <v>EMPLOYEE TRAVEL</v>
      </c>
      <c r="I2241" s="5" t="str">
        <f t="shared" si="758"/>
        <v>748</v>
      </c>
      <c r="J2241" s="5" t="str">
        <f>VLOOKUP(I2241,Vlookups!A:D,2,FALSE)</f>
        <v>AREA OFFICE HOUSTON</v>
      </c>
      <c r="K2241" s="5" t="str">
        <f>VLOOKUP(I2241,Vlookups!A:D,3,FALSE)</f>
        <v>AREA OFFICE HOUSTON</v>
      </c>
      <c r="L2241" s="5" t="str">
        <f t="shared" si="759"/>
        <v>99</v>
      </c>
      <c r="M2241" s="5" t="str">
        <f t="shared" si="760"/>
        <v>931</v>
      </c>
      <c r="N2241" s="5" t="str">
        <f>VLOOKUP(M2241,Vlookups!G:I,2,FALSE)</f>
        <v>TRANSPORTATION</v>
      </c>
      <c r="O2241" s="5" t="str">
        <f>VLOOKUP(M2241,Vlookups!G:I,3,FALSE)</f>
        <v>MAINT</v>
      </c>
      <c r="P2241" s="6">
        <f t="shared" si="761"/>
        <v>0</v>
      </c>
      <c r="Q2241" s="6">
        <f t="shared" si="762"/>
        <v>0</v>
      </c>
      <c r="R2241" s="6">
        <f t="shared" si="763"/>
        <v>1089.2</v>
      </c>
      <c r="S2241" s="6">
        <f t="shared" si="764"/>
        <v>0</v>
      </c>
      <c r="T2241" s="6">
        <f t="shared" si="765"/>
        <v>0</v>
      </c>
      <c r="U2241" t="s">
        <v>2290</v>
      </c>
      <c r="V2241" t="s">
        <v>56</v>
      </c>
      <c r="W2241" s="2">
        <v>0</v>
      </c>
      <c r="X2241" s="2">
        <v>0</v>
      </c>
      <c r="Y2241" s="2">
        <v>1089.2</v>
      </c>
      <c r="Z2241" s="3">
        <v>-1089.2</v>
      </c>
      <c r="AA2241" s="2">
        <v>0</v>
      </c>
      <c r="AB2241" s="2">
        <v>0</v>
      </c>
    </row>
    <row r="2242" spans="1:28">
      <c r="A2242" s="5" t="str">
        <f t="shared" si="752"/>
        <v>420</v>
      </c>
      <c r="B2242" s="5" t="str">
        <f>VLOOKUP(A2242,Vlookups!O:P,2,FALSE)</f>
        <v>LOCAL</v>
      </c>
      <c r="C2242" s="5" t="str">
        <f t="shared" si="753"/>
        <v>E</v>
      </c>
      <c r="D2242" s="5" t="str">
        <f t="shared" si="754"/>
        <v>34</v>
      </c>
      <c r="E2242" s="5" t="str">
        <f t="shared" si="755"/>
        <v>64--</v>
      </c>
      <c r="F2242" s="5" t="str">
        <f>VLOOKUP(E2242,Vlookups!K:M,3,FALSE)</f>
        <v>Op Exp</v>
      </c>
      <c r="G2242" s="5" t="str">
        <f t="shared" si="756"/>
        <v>6411</v>
      </c>
      <c r="H2242" s="5" t="str">
        <f t="shared" si="757"/>
        <v>EMPLOYEE TRAVEL</v>
      </c>
      <c r="I2242" s="5" t="str">
        <f t="shared" si="758"/>
        <v>749</v>
      </c>
      <c r="J2242" s="5" t="str">
        <f>VLOOKUP(I2242,Vlookups!A:D,2,FALSE)</f>
        <v>CHARTER HQ/WAREHOUSE</v>
      </c>
      <c r="K2242" s="5" t="str">
        <f>VLOOKUP(I2242,Vlookups!A:D,3,FALSE)</f>
        <v>CHARTER HQ/WAREHOUSE</v>
      </c>
      <c r="L2242" s="5" t="str">
        <f t="shared" si="759"/>
        <v>99</v>
      </c>
      <c r="M2242" s="5" t="str">
        <f t="shared" si="760"/>
        <v>931</v>
      </c>
      <c r="N2242" s="5" t="str">
        <f>VLOOKUP(M2242,Vlookups!G:I,2,FALSE)</f>
        <v>TRANSPORTATION</v>
      </c>
      <c r="O2242" s="5" t="str">
        <f>VLOOKUP(M2242,Vlookups!G:I,3,FALSE)</f>
        <v>MAINT</v>
      </c>
      <c r="P2242" s="6">
        <f t="shared" si="761"/>
        <v>0</v>
      </c>
      <c r="Q2242" s="6">
        <f t="shared" si="762"/>
        <v>0</v>
      </c>
      <c r="R2242" s="6">
        <f t="shared" si="763"/>
        <v>140</v>
      </c>
      <c r="S2242" s="6">
        <f t="shared" si="764"/>
        <v>0</v>
      </c>
      <c r="T2242" s="6">
        <f t="shared" si="765"/>
        <v>0</v>
      </c>
      <c r="U2242" t="s">
        <v>2291</v>
      </c>
      <c r="V2242" t="s">
        <v>56</v>
      </c>
      <c r="W2242" s="2">
        <v>0</v>
      </c>
      <c r="X2242" s="2">
        <v>0</v>
      </c>
      <c r="Y2242" s="2">
        <v>140</v>
      </c>
      <c r="Z2242" s="3">
        <v>-140</v>
      </c>
      <c r="AA2242" s="2">
        <v>0</v>
      </c>
      <c r="AB2242" s="2">
        <v>0</v>
      </c>
    </row>
    <row r="2243" spans="1:28">
      <c r="A2243" s="5" t="str">
        <f t="shared" si="752"/>
        <v>420</v>
      </c>
      <c r="B2243" s="5" t="str">
        <f>VLOOKUP(A2243,Vlookups!O:P,2,FALSE)</f>
        <v>LOCAL</v>
      </c>
      <c r="C2243" s="5" t="str">
        <f t="shared" si="753"/>
        <v>E</v>
      </c>
      <c r="D2243" s="5" t="str">
        <f t="shared" si="754"/>
        <v>34</v>
      </c>
      <c r="E2243" s="5" t="str">
        <f t="shared" si="755"/>
        <v>64--</v>
      </c>
      <c r="F2243" s="5" t="str">
        <f>VLOOKUP(E2243,Vlookups!K:M,3,FALSE)</f>
        <v>Op Exp</v>
      </c>
      <c r="G2243" s="5" t="str">
        <f t="shared" si="756"/>
        <v>6411</v>
      </c>
      <c r="H2243" s="5" t="str">
        <f t="shared" si="757"/>
        <v>EMPLOYEE TRAVEL</v>
      </c>
      <c r="I2243" s="5" t="str">
        <f t="shared" si="758"/>
        <v>999</v>
      </c>
      <c r="J2243" s="5" t="str">
        <f>VLOOKUP(I2243,Vlookups!A:D,2,FALSE)</f>
        <v>CHARTER WIDE</v>
      </c>
      <c r="K2243" s="5" t="str">
        <f>VLOOKUP(I2243,Vlookups!A:D,3,FALSE)</f>
        <v>CHARTER WIDE</v>
      </c>
      <c r="L2243" s="5" t="str">
        <f t="shared" si="759"/>
        <v>99</v>
      </c>
      <c r="M2243" s="5" t="str">
        <f t="shared" si="760"/>
        <v>931</v>
      </c>
      <c r="N2243" s="5" t="str">
        <f>VLOOKUP(M2243,Vlookups!G:I,2,FALSE)</f>
        <v>TRANSPORTATION</v>
      </c>
      <c r="O2243" s="5" t="str">
        <f>VLOOKUP(M2243,Vlookups!G:I,3,FALSE)</f>
        <v>MAINT</v>
      </c>
      <c r="P2243" s="6">
        <f t="shared" si="761"/>
        <v>4420</v>
      </c>
      <c r="Q2243" s="6">
        <f t="shared" si="762"/>
        <v>0</v>
      </c>
      <c r="R2243" s="6">
        <f t="shared" si="763"/>
        <v>73.25</v>
      </c>
      <c r="S2243" s="6">
        <f t="shared" si="764"/>
        <v>10000</v>
      </c>
      <c r="T2243" s="6">
        <f t="shared" si="765"/>
        <v>5580</v>
      </c>
      <c r="U2243" t="s">
        <v>2292</v>
      </c>
      <c r="V2243" t="s">
        <v>56</v>
      </c>
      <c r="W2243" s="2">
        <v>4420</v>
      </c>
      <c r="X2243" s="2">
        <v>0</v>
      </c>
      <c r="Y2243" s="2">
        <v>73.25</v>
      </c>
      <c r="Z2243" s="2">
        <v>4346.75</v>
      </c>
      <c r="AA2243" s="2">
        <v>10000</v>
      </c>
      <c r="AB2243" s="2">
        <v>5580</v>
      </c>
    </row>
    <row r="2244" spans="1:28">
      <c r="A2244" s="5" t="str">
        <f t="shared" si="752"/>
        <v>420</v>
      </c>
      <c r="B2244" s="5" t="str">
        <f>VLOOKUP(A2244,Vlookups!O:P,2,FALSE)</f>
        <v>LOCAL</v>
      </c>
      <c r="C2244" s="5" t="str">
        <f t="shared" si="753"/>
        <v>E</v>
      </c>
      <c r="D2244" s="5" t="str">
        <f t="shared" si="754"/>
        <v>34</v>
      </c>
      <c r="E2244" s="5" t="str">
        <f t="shared" si="755"/>
        <v>64--</v>
      </c>
      <c r="F2244" s="5" t="str">
        <f>VLOOKUP(E2244,Vlookups!K:M,3,FALSE)</f>
        <v>Op Exp</v>
      </c>
      <c r="G2244" s="5" t="str">
        <f t="shared" si="756"/>
        <v>6429</v>
      </c>
      <c r="H2244" s="5" t="str">
        <f t="shared" si="757"/>
        <v>INS/BONDING COSTS</v>
      </c>
      <c r="I2244" s="5" t="str">
        <f t="shared" si="758"/>
        <v>999</v>
      </c>
      <c r="J2244" s="5" t="str">
        <f>VLOOKUP(I2244,Vlookups!A:D,2,FALSE)</f>
        <v>CHARTER WIDE</v>
      </c>
      <c r="K2244" s="5" t="str">
        <f>VLOOKUP(I2244,Vlookups!A:D,3,FALSE)</f>
        <v>CHARTER WIDE</v>
      </c>
      <c r="L2244" s="5" t="str">
        <f t="shared" si="759"/>
        <v>99</v>
      </c>
      <c r="M2244" s="5" t="str">
        <f t="shared" si="760"/>
        <v>731</v>
      </c>
      <c r="N2244" s="5" t="str">
        <f>VLOOKUP(M2244,Vlookups!G:I,2,FALSE)</f>
        <v>CHIEF ADMINISTRATIVE OFFICER</v>
      </c>
      <c r="O2244" s="5" t="str">
        <f>VLOOKUP(M2244,Vlookups!G:I,3,FALSE)</f>
        <v>CADO</v>
      </c>
      <c r="P2244" s="6">
        <f t="shared" si="761"/>
        <v>240880</v>
      </c>
      <c r="Q2244" s="6">
        <f t="shared" si="762"/>
        <v>0</v>
      </c>
      <c r="R2244" s="6">
        <f t="shared" si="763"/>
        <v>256491.84</v>
      </c>
      <c r="S2244" s="6">
        <f t="shared" si="764"/>
        <v>271080</v>
      </c>
      <c r="T2244" s="6">
        <f t="shared" si="765"/>
        <v>30200</v>
      </c>
      <c r="U2244" t="s">
        <v>2293</v>
      </c>
      <c r="V2244" t="s">
        <v>1670</v>
      </c>
      <c r="W2244" s="2">
        <v>240880</v>
      </c>
      <c r="X2244" s="2">
        <v>0</v>
      </c>
      <c r="Y2244" s="2">
        <v>256491.84</v>
      </c>
      <c r="Z2244" s="3">
        <v>-15611.84</v>
      </c>
      <c r="AA2244" s="2">
        <v>271080</v>
      </c>
      <c r="AB2244" s="2">
        <v>30200</v>
      </c>
    </row>
    <row r="2245" spans="1:28">
      <c r="A2245" s="5" t="str">
        <f t="shared" si="752"/>
        <v>420</v>
      </c>
      <c r="B2245" s="5" t="str">
        <f>VLOOKUP(A2245,Vlookups!O:P,2,FALSE)</f>
        <v>LOCAL</v>
      </c>
      <c r="C2245" s="5" t="str">
        <f t="shared" si="753"/>
        <v>E</v>
      </c>
      <c r="D2245" s="5" t="str">
        <f t="shared" si="754"/>
        <v>34</v>
      </c>
      <c r="E2245" s="5" t="str">
        <f t="shared" si="755"/>
        <v>64--</v>
      </c>
      <c r="F2245" s="5" t="str">
        <f>VLOOKUP(E2245,Vlookups!K:M,3,FALSE)</f>
        <v>Op Exp</v>
      </c>
      <c r="G2245" s="5" t="str">
        <f t="shared" si="756"/>
        <v>6494</v>
      </c>
      <c r="H2245" s="5" t="str">
        <f t="shared" si="757"/>
        <v>RECLASS TRANSP EXP</v>
      </c>
      <c r="I2245" s="5" t="str">
        <f t="shared" si="758"/>
        <v>999</v>
      </c>
      <c r="J2245" s="5" t="str">
        <f>VLOOKUP(I2245,Vlookups!A:D,2,FALSE)</f>
        <v>CHARTER WIDE</v>
      </c>
      <c r="K2245" s="5" t="str">
        <f>VLOOKUP(I2245,Vlookups!A:D,3,FALSE)</f>
        <v>CHARTER WIDE</v>
      </c>
      <c r="L2245" s="5" t="str">
        <f t="shared" si="759"/>
        <v>99</v>
      </c>
      <c r="M2245" s="5" t="str">
        <f t="shared" si="760"/>
        <v>931</v>
      </c>
      <c r="N2245" s="5" t="str">
        <f>VLOOKUP(M2245,Vlookups!G:I,2,FALSE)</f>
        <v>TRANSPORTATION</v>
      </c>
      <c r="O2245" s="5" t="str">
        <f>VLOOKUP(M2245,Vlookups!G:I,3,FALSE)</f>
        <v>MAINT</v>
      </c>
      <c r="P2245" s="6">
        <f t="shared" si="761"/>
        <v>0</v>
      </c>
      <c r="Q2245" s="6">
        <f t="shared" si="762"/>
        <v>0</v>
      </c>
      <c r="R2245" s="6">
        <f t="shared" si="763"/>
        <v>-159510.6</v>
      </c>
      <c r="S2245" s="6">
        <f t="shared" si="764"/>
        <v>0</v>
      </c>
      <c r="T2245" s="6">
        <f t="shared" si="765"/>
        <v>0</v>
      </c>
      <c r="U2245" t="s">
        <v>2294</v>
      </c>
      <c r="V2245" t="s">
        <v>1893</v>
      </c>
      <c r="W2245" s="2">
        <v>0</v>
      </c>
      <c r="X2245" s="2">
        <v>0</v>
      </c>
      <c r="Y2245" s="3">
        <v>-159510.6</v>
      </c>
      <c r="Z2245" s="2">
        <v>159510.6</v>
      </c>
      <c r="AA2245" s="2">
        <v>0</v>
      </c>
      <c r="AB2245" s="2">
        <v>0</v>
      </c>
    </row>
    <row r="2246" spans="1:28">
      <c r="A2246" s="5" t="str">
        <f t="shared" si="752"/>
        <v>420</v>
      </c>
      <c r="B2246" s="5" t="str">
        <f>VLOOKUP(A2246,Vlookups!O:P,2,FALSE)</f>
        <v>LOCAL</v>
      </c>
      <c r="C2246" s="5" t="str">
        <f t="shared" si="753"/>
        <v>E</v>
      </c>
      <c r="D2246" s="5" t="str">
        <f t="shared" si="754"/>
        <v>34</v>
      </c>
      <c r="E2246" s="5" t="str">
        <f t="shared" si="755"/>
        <v>64--</v>
      </c>
      <c r="F2246" s="5" t="str">
        <f>VLOOKUP(E2246,Vlookups!K:M,3,FALSE)</f>
        <v>Op Exp</v>
      </c>
      <c r="G2246" s="5" t="str">
        <f t="shared" si="756"/>
        <v>6499</v>
      </c>
      <c r="H2246" s="5" t="str">
        <f t="shared" si="757"/>
        <v>MISC OP COSTS</v>
      </c>
      <c r="I2246" s="5" t="str">
        <f t="shared" si="758"/>
        <v>999</v>
      </c>
      <c r="J2246" s="5" t="str">
        <f>VLOOKUP(I2246,Vlookups!A:D,2,FALSE)</f>
        <v>CHARTER WIDE</v>
      </c>
      <c r="K2246" s="5" t="str">
        <f>VLOOKUP(I2246,Vlookups!A:D,3,FALSE)</f>
        <v>CHARTER WIDE</v>
      </c>
      <c r="L2246" s="5" t="str">
        <f t="shared" si="759"/>
        <v>99</v>
      </c>
      <c r="M2246" s="5" t="str">
        <f t="shared" si="760"/>
        <v>751</v>
      </c>
      <c r="N2246" s="5" t="str">
        <f>VLOOKUP(M2246,Vlookups!G:I,2,FALSE)</f>
        <v>UNIDENTIFIED BUDGET OWNER/HOLD</v>
      </c>
      <c r="O2246" s="5" t="str">
        <f>VLOOKUP(M2246,Vlookups!G:I,3,FALSE)</f>
        <v>UNIDENTIFIED</v>
      </c>
      <c r="P2246" s="6">
        <f t="shared" si="761"/>
        <v>2000</v>
      </c>
      <c r="Q2246" s="6">
        <f t="shared" si="762"/>
        <v>800</v>
      </c>
      <c r="R2246" s="6">
        <f t="shared" si="763"/>
        <v>86.07</v>
      </c>
      <c r="S2246" s="6">
        <f t="shared" si="764"/>
        <v>0</v>
      </c>
      <c r="T2246" s="6">
        <f t="shared" si="765"/>
        <v>-2000</v>
      </c>
      <c r="U2246" t="s">
        <v>2295</v>
      </c>
      <c r="V2246" t="s">
        <v>183</v>
      </c>
      <c r="W2246" s="2">
        <v>2000</v>
      </c>
      <c r="X2246" s="2">
        <v>800</v>
      </c>
      <c r="Y2246" s="2">
        <v>86.07</v>
      </c>
      <c r="Z2246" s="2">
        <v>1113.93</v>
      </c>
      <c r="AA2246" s="2">
        <v>0</v>
      </c>
      <c r="AB2246" s="3">
        <v>-2000</v>
      </c>
    </row>
    <row r="2247" spans="1:28">
      <c r="A2247" s="5" t="str">
        <f t="shared" si="752"/>
        <v>420</v>
      </c>
      <c r="B2247" s="5" t="str">
        <f>VLOOKUP(A2247,Vlookups!O:P,2,FALSE)</f>
        <v>LOCAL</v>
      </c>
      <c r="C2247" s="5" t="str">
        <f t="shared" si="753"/>
        <v>E</v>
      </c>
      <c r="D2247" s="5" t="str">
        <f t="shared" si="754"/>
        <v>34</v>
      </c>
      <c r="E2247" s="5" t="str">
        <f t="shared" si="755"/>
        <v>64--</v>
      </c>
      <c r="F2247" s="5" t="str">
        <f>VLOOKUP(E2247,Vlookups!K:M,3,FALSE)</f>
        <v>Op Exp</v>
      </c>
      <c r="G2247" s="5" t="str">
        <f t="shared" si="756"/>
        <v>6499</v>
      </c>
      <c r="H2247" s="5" t="str">
        <f t="shared" si="757"/>
        <v>MISC OP COSTS</v>
      </c>
      <c r="I2247" s="5" t="str">
        <f t="shared" si="758"/>
        <v>999</v>
      </c>
      <c r="J2247" s="5" t="str">
        <f>VLOOKUP(I2247,Vlookups!A:D,2,FALSE)</f>
        <v>CHARTER WIDE</v>
      </c>
      <c r="K2247" s="5" t="str">
        <f>VLOOKUP(I2247,Vlookups!A:D,3,FALSE)</f>
        <v>CHARTER WIDE</v>
      </c>
      <c r="L2247" s="5" t="str">
        <f t="shared" si="759"/>
        <v>99</v>
      </c>
      <c r="M2247" s="5" t="str">
        <f t="shared" si="760"/>
        <v>931</v>
      </c>
      <c r="N2247" s="5" t="str">
        <f>VLOOKUP(M2247,Vlookups!G:I,2,FALSE)</f>
        <v>TRANSPORTATION</v>
      </c>
      <c r="O2247" s="5" t="str">
        <f>VLOOKUP(M2247,Vlookups!G:I,3,FALSE)</f>
        <v>MAINT</v>
      </c>
      <c r="P2247" s="6">
        <f t="shared" si="761"/>
        <v>58700</v>
      </c>
      <c r="Q2247" s="6">
        <f t="shared" si="762"/>
        <v>10891</v>
      </c>
      <c r="R2247" s="6">
        <f t="shared" si="763"/>
        <v>32215.27</v>
      </c>
      <c r="S2247" s="6">
        <f t="shared" si="764"/>
        <v>58880</v>
      </c>
      <c r="T2247" s="6">
        <f t="shared" si="765"/>
        <v>180</v>
      </c>
      <c r="U2247" t="s">
        <v>2296</v>
      </c>
      <c r="V2247" t="s">
        <v>183</v>
      </c>
      <c r="W2247" s="2">
        <v>58700</v>
      </c>
      <c r="X2247" s="2">
        <v>10891</v>
      </c>
      <c r="Y2247" s="2">
        <v>32215.27</v>
      </c>
      <c r="Z2247" s="2">
        <v>15593.73</v>
      </c>
      <c r="AA2247" s="2">
        <v>58880</v>
      </c>
      <c r="AB2247" s="2">
        <v>180</v>
      </c>
    </row>
    <row r="2248" spans="1:28">
      <c r="A2248" s="5" t="str">
        <f t="shared" si="752"/>
        <v>420</v>
      </c>
      <c r="B2248" s="5" t="str">
        <f>VLOOKUP(A2248,Vlookups!O:P,2,FALSE)</f>
        <v>LOCAL</v>
      </c>
      <c r="C2248" s="5" t="str">
        <f t="shared" si="753"/>
        <v>E</v>
      </c>
      <c r="D2248" s="5" t="str">
        <f t="shared" si="754"/>
        <v>35</v>
      </c>
      <c r="E2248" s="5" t="str">
        <f t="shared" si="755"/>
        <v>62--</v>
      </c>
      <c r="F2248" s="5" t="str">
        <f>VLOOKUP(E2248,Vlookups!K:M,3,FALSE)</f>
        <v>Op Exp</v>
      </c>
      <c r="G2248" s="5" t="str">
        <f t="shared" si="756"/>
        <v>6299</v>
      </c>
      <c r="H2248" s="5" t="str">
        <f t="shared" si="757"/>
        <v>MISC. CONTRACTED SERVICE</v>
      </c>
      <c r="I2248" s="5" t="str">
        <f t="shared" si="758"/>
        <v>006</v>
      </c>
      <c r="J2248" s="5" t="str">
        <f>VLOOKUP(I2248,Vlookups!A:D,2,FALSE)</f>
        <v>ARLINGTON HIGH SCHOOL</v>
      </c>
      <c r="K2248" s="5" t="str">
        <f>VLOOKUP(I2248,Vlookups!A:D,3,FALSE)</f>
        <v>ARLINGTON HS</v>
      </c>
      <c r="L2248" s="5" t="str">
        <f t="shared" si="759"/>
        <v>99</v>
      </c>
      <c r="M2248" s="5" t="str">
        <f t="shared" si="760"/>
        <v>950</v>
      </c>
      <c r="N2248" s="5" t="str">
        <f>VLOOKUP(M2248,Vlookups!G:I,2,FALSE)</f>
        <v>FOOD SERVICE</v>
      </c>
      <c r="O2248" s="5" t="str">
        <f>VLOOKUP(M2248,Vlookups!G:I,3,FALSE)</f>
        <v>MAINT</v>
      </c>
      <c r="P2248" s="6">
        <f t="shared" si="761"/>
        <v>0</v>
      </c>
      <c r="Q2248" s="6">
        <f t="shared" si="762"/>
        <v>0</v>
      </c>
      <c r="R2248" s="6">
        <f t="shared" si="763"/>
        <v>2497.6</v>
      </c>
      <c r="S2248" s="6">
        <f t="shared" si="764"/>
        <v>0</v>
      </c>
      <c r="T2248" s="6">
        <f t="shared" si="765"/>
        <v>0</v>
      </c>
      <c r="U2248" t="s">
        <v>2297</v>
      </c>
      <c r="V2248" t="s">
        <v>49</v>
      </c>
      <c r="W2248" s="2">
        <v>0</v>
      </c>
      <c r="X2248" s="2">
        <v>0</v>
      </c>
      <c r="Y2248" s="2">
        <v>2497.6</v>
      </c>
      <c r="Z2248" s="3">
        <v>-2497.6</v>
      </c>
      <c r="AA2248" s="2">
        <v>0</v>
      </c>
      <c r="AB2248" s="2">
        <v>0</v>
      </c>
    </row>
    <row r="2249" spans="1:28">
      <c r="A2249" s="5" t="str">
        <f t="shared" si="752"/>
        <v>420</v>
      </c>
      <c r="B2249" s="5" t="str">
        <f>VLOOKUP(A2249,Vlookups!O:P,2,FALSE)</f>
        <v>LOCAL</v>
      </c>
      <c r="C2249" s="5" t="str">
        <f t="shared" si="753"/>
        <v>E</v>
      </c>
      <c r="D2249" s="5" t="str">
        <f t="shared" si="754"/>
        <v>35</v>
      </c>
      <c r="E2249" s="5" t="str">
        <f t="shared" si="755"/>
        <v>62--</v>
      </c>
      <c r="F2249" s="5" t="str">
        <f>VLOOKUP(E2249,Vlookups!K:M,3,FALSE)</f>
        <v>Op Exp</v>
      </c>
      <c r="G2249" s="5" t="str">
        <f t="shared" si="756"/>
        <v>6299</v>
      </c>
      <c r="H2249" s="5" t="str">
        <f t="shared" si="757"/>
        <v>MISC. CONTRACTED SERVICE</v>
      </c>
      <c r="I2249" s="5" t="str">
        <f t="shared" si="758"/>
        <v>009</v>
      </c>
      <c r="J2249" s="5" t="str">
        <f>VLOOKUP(I2249,Vlookups!A:D,2,FALSE)</f>
        <v>KELLER HIGH SCHOOL</v>
      </c>
      <c r="K2249" s="5" t="str">
        <f>VLOOKUP(I2249,Vlookups!A:D,3,FALSE)</f>
        <v>KELLER HS</v>
      </c>
      <c r="L2249" s="5" t="str">
        <f t="shared" si="759"/>
        <v>99</v>
      </c>
      <c r="M2249" s="5" t="str">
        <f t="shared" si="760"/>
        <v>950</v>
      </c>
      <c r="N2249" s="5" t="str">
        <f>VLOOKUP(M2249,Vlookups!G:I,2,FALSE)</f>
        <v>FOOD SERVICE</v>
      </c>
      <c r="O2249" s="5" t="str">
        <f>VLOOKUP(M2249,Vlookups!G:I,3,FALSE)</f>
        <v>MAINT</v>
      </c>
      <c r="P2249" s="6">
        <f t="shared" si="761"/>
        <v>0</v>
      </c>
      <c r="Q2249" s="6">
        <f t="shared" si="762"/>
        <v>0</v>
      </c>
      <c r="R2249" s="6">
        <f t="shared" si="763"/>
        <v>9061.41</v>
      </c>
      <c r="S2249" s="6">
        <f t="shared" si="764"/>
        <v>0</v>
      </c>
      <c r="T2249" s="6">
        <f t="shared" si="765"/>
        <v>0</v>
      </c>
      <c r="U2249" t="s">
        <v>2298</v>
      </c>
      <c r="V2249" t="s">
        <v>49</v>
      </c>
      <c r="W2249" s="2">
        <v>0</v>
      </c>
      <c r="X2249" s="2">
        <v>0</v>
      </c>
      <c r="Y2249" s="2">
        <v>9061.41</v>
      </c>
      <c r="Z2249" s="3">
        <v>-9061.41</v>
      </c>
      <c r="AA2249" s="2">
        <v>0</v>
      </c>
      <c r="AB2249" s="2">
        <v>0</v>
      </c>
    </row>
    <row r="2250" spans="1:28">
      <c r="A2250" s="5" t="str">
        <f t="shared" si="752"/>
        <v>420</v>
      </c>
      <c r="B2250" s="5" t="str">
        <f>VLOOKUP(A2250,Vlookups!O:P,2,FALSE)</f>
        <v>LOCAL</v>
      </c>
      <c r="C2250" s="5" t="str">
        <f t="shared" si="753"/>
        <v>E</v>
      </c>
      <c r="D2250" s="5" t="str">
        <f t="shared" si="754"/>
        <v>35</v>
      </c>
      <c r="E2250" s="5" t="str">
        <f t="shared" si="755"/>
        <v>62--</v>
      </c>
      <c r="F2250" s="5" t="str">
        <f>VLOOKUP(E2250,Vlookups!K:M,3,FALSE)</f>
        <v>Op Exp</v>
      </c>
      <c r="G2250" s="5" t="str">
        <f t="shared" si="756"/>
        <v>6299</v>
      </c>
      <c r="H2250" s="5" t="str">
        <f t="shared" si="757"/>
        <v>MISC. CONTRACTED SERVICE</v>
      </c>
      <c r="I2250" s="5" t="str">
        <f t="shared" si="758"/>
        <v>042</v>
      </c>
      <c r="J2250" s="5" t="str">
        <f>VLOOKUP(I2250,Vlookups!A:D,2,FALSE)</f>
        <v>BG Ramirez Elementary</v>
      </c>
      <c r="K2250" s="5" t="str">
        <f>VLOOKUP(I2250,Vlookups!A:D,3,FALSE)</f>
        <v>BG RAMIREZ K8</v>
      </c>
      <c r="L2250" s="5" t="str">
        <f t="shared" si="759"/>
        <v>99</v>
      </c>
      <c r="M2250" s="5" t="str">
        <f t="shared" si="760"/>
        <v>950</v>
      </c>
      <c r="N2250" s="5" t="str">
        <f>VLOOKUP(M2250,Vlookups!G:I,2,FALSE)</f>
        <v>FOOD SERVICE</v>
      </c>
      <c r="O2250" s="5" t="str">
        <f>VLOOKUP(M2250,Vlookups!G:I,3,FALSE)</f>
        <v>MAINT</v>
      </c>
      <c r="P2250" s="6">
        <f t="shared" si="761"/>
        <v>0</v>
      </c>
      <c r="Q2250" s="6">
        <f t="shared" si="762"/>
        <v>0</v>
      </c>
      <c r="R2250" s="6">
        <f t="shared" si="763"/>
        <v>1823.81</v>
      </c>
      <c r="S2250" s="6">
        <f t="shared" si="764"/>
        <v>0</v>
      </c>
      <c r="T2250" s="6">
        <f t="shared" si="765"/>
        <v>0</v>
      </c>
      <c r="U2250" t="s">
        <v>2299</v>
      </c>
      <c r="V2250" t="s">
        <v>49</v>
      </c>
      <c r="W2250" s="2">
        <v>0</v>
      </c>
      <c r="X2250" s="2">
        <v>0</v>
      </c>
      <c r="Y2250" s="2">
        <v>1823.81</v>
      </c>
      <c r="Z2250" s="3">
        <v>-1823.81</v>
      </c>
      <c r="AA2250" s="2">
        <v>0</v>
      </c>
      <c r="AB2250" s="2">
        <v>0</v>
      </c>
    </row>
    <row r="2251" spans="1:28">
      <c r="A2251" s="5" t="str">
        <f t="shared" si="752"/>
        <v>420</v>
      </c>
      <c r="B2251" s="5" t="str">
        <f>VLOOKUP(A2251,Vlookups!O:P,2,FALSE)</f>
        <v>LOCAL</v>
      </c>
      <c r="C2251" s="5" t="str">
        <f t="shared" si="753"/>
        <v>E</v>
      </c>
      <c r="D2251" s="5" t="str">
        <f t="shared" si="754"/>
        <v>35</v>
      </c>
      <c r="E2251" s="5" t="str">
        <f t="shared" si="755"/>
        <v>64--</v>
      </c>
      <c r="F2251" s="5" t="str">
        <f>VLOOKUP(E2251,Vlookups!K:M,3,FALSE)</f>
        <v>Op Exp</v>
      </c>
      <c r="G2251" s="5" t="str">
        <f t="shared" si="756"/>
        <v>6411</v>
      </c>
      <c r="H2251" s="5" t="str">
        <f t="shared" si="757"/>
        <v>EMPLOYEE TRAVEL</v>
      </c>
      <c r="I2251" s="5" t="str">
        <f t="shared" si="758"/>
        <v>042</v>
      </c>
      <c r="J2251" s="5" t="str">
        <f>VLOOKUP(I2251,Vlookups!A:D,2,FALSE)</f>
        <v>BG Ramirez Elementary</v>
      </c>
      <c r="K2251" s="5" t="str">
        <f>VLOOKUP(I2251,Vlookups!A:D,3,FALSE)</f>
        <v>BG RAMIREZ K8</v>
      </c>
      <c r="L2251" s="5" t="str">
        <f t="shared" si="759"/>
        <v>99</v>
      </c>
      <c r="M2251" s="5" t="str">
        <f t="shared" si="760"/>
        <v>950</v>
      </c>
      <c r="N2251" s="5" t="str">
        <f>VLOOKUP(M2251,Vlookups!G:I,2,FALSE)</f>
        <v>FOOD SERVICE</v>
      </c>
      <c r="O2251" s="5" t="str">
        <f>VLOOKUP(M2251,Vlookups!G:I,3,FALSE)</f>
        <v>MAINT</v>
      </c>
      <c r="P2251" s="6">
        <f t="shared" si="761"/>
        <v>0</v>
      </c>
      <c r="Q2251" s="6">
        <f t="shared" si="762"/>
        <v>0</v>
      </c>
      <c r="R2251" s="6">
        <f t="shared" si="763"/>
        <v>259.87</v>
      </c>
      <c r="S2251" s="6">
        <f t="shared" si="764"/>
        <v>0</v>
      </c>
      <c r="T2251" s="6">
        <f t="shared" si="765"/>
        <v>0</v>
      </c>
      <c r="U2251" t="s">
        <v>2300</v>
      </c>
      <c r="V2251" t="s">
        <v>56</v>
      </c>
      <c r="W2251" s="2">
        <v>0</v>
      </c>
      <c r="X2251" s="2">
        <v>0</v>
      </c>
      <c r="Y2251" s="2">
        <v>259.87</v>
      </c>
      <c r="Z2251" s="3">
        <v>-259.87</v>
      </c>
      <c r="AA2251" s="2">
        <v>0</v>
      </c>
      <c r="AB2251" s="2">
        <v>0</v>
      </c>
    </row>
    <row r="2252" spans="1:28">
      <c r="A2252" s="5" t="str">
        <f t="shared" si="752"/>
        <v>420</v>
      </c>
      <c r="B2252" s="5" t="str">
        <f>VLOOKUP(A2252,Vlookups!O:P,2,FALSE)</f>
        <v>LOCAL</v>
      </c>
      <c r="C2252" s="5" t="str">
        <f t="shared" si="753"/>
        <v>E</v>
      </c>
      <c r="D2252" s="5" t="str">
        <f t="shared" si="754"/>
        <v>35</v>
      </c>
      <c r="E2252" s="5" t="str">
        <f t="shared" si="755"/>
        <v>64--</v>
      </c>
      <c r="F2252" s="5" t="str">
        <f>VLOOKUP(E2252,Vlookups!K:M,3,FALSE)</f>
        <v>Op Exp</v>
      </c>
      <c r="G2252" s="5" t="str">
        <f t="shared" si="756"/>
        <v>6411</v>
      </c>
      <c r="H2252" s="5" t="str">
        <f t="shared" si="757"/>
        <v>EMPLOYEE TRAVEL</v>
      </c>
      <c r="I2252" s="5" t="str">
        <f t="shared" si="758"/>
        <v>748</v>
      </c>
      <c r="J2252" s="5" t="str">
        <f>VLOOKUP(I2252,Vlookups!A:D,2,FALSE)</f>
        <v>AREA OFFICE HOUSTON</v>
      </c>
      <c r="K2252" s="5" t="str">
        <f>VLOOKUP(I2252,Vlookups!A:D,3,FALSE)</f>
        <v>AREA OFFICE HOUSTON</v>
      </c>
      <c r="L2252" s="5" t="str">
        <f t="shared" si="759"/>
        <v>99</v>
      </c>
      <c r="M2252" s="5" t="str">
        <f t="shared" si="760"/>
        <v>950</v>
      </c>
      <c r="N2252" s="5" t="str">
        <f>VLOOKUP(M2252,Vlookups!G:I,2,FALSE)</f>
        <v>FOOD SERVICE</v>
      </c>
      <c r="O2252" s="5" t="str">
        <f>VLOOKUP(M2252,Vlookups!G:I,3,FALSE)</f>
        <v>MAINT</v>
      </c>
      <c r="P2252" s="6">
        <f t="shared" si="761"/>
        <v>0</v>
      </c>
      <c r="Q2252" s="6">
        <f t="shared" si="762"/>
        <v>0</v>
      </c>
      <c r="R2252" s="6">
        <f t="shared" si="763"/>
        <v>1049.9100000000001</v>
      </c>
      <c r="S2252" s="6">
        <f t="shared" si="764"/>
        <v>0</v>
      </c>
      <c r="T2252" s="6">
        <f t="shared" si="765"/>
        <v>0</v>
      </c>
      <c r="U2252" t="s">
        <v>2301</v>
      </c>
      <c r="V2252" t="s">
        <v>56</v>
      </c>
      <c r="W2252" s="2">
        <v>0</v>
      </c>
      <c r="X2252" s="2">
        <v>0</v>
      </c>
      <c r="Y2252" s="2">
        <v>1049.9100000000001</v>
      </c>
      <c r="Z2252" s="3">
        <v>-1049.9100000000001</v>
      </c>
      <c r="AA2252" s="2">
        <v>0</v>
      </c>
      <c r="AB2252" s="2">
        <v>0</v>
      </c>
    </row>
    <row r="2253" spans="1:28">
      <c r="A2253" s="5" t="str">
        <f t="shared" si="752"/>
        <v>420</v>
      </c>
      <c r="B2253" s="5" t="str">
        <f>VLOOKUP(A2253,Vlookups!O:P,2,FALSE)</f>
        <v>LOCAL</v>
      </c>
      <c r="C2253" s="5" t="str">
        <f t="shared" si="753"/>
        <v>E</v>
      </c>
      <c r="D2253" s="5" t="str">
        <f t="shared" si="754"/>
        <v>35</v>
      </c>
      <c r="E2253" s="5" t="str">
        <f t="shared" si="755"/>
        <v>64--</v>
      </c>
      <c r="F2253" s="5" t="str">
        <f>VLOOKUP(E2253,Vlookups!K:M,3,FALSE)</f>
        <v>Op Exp</v>
      </c>
      <c r="G2253" s="5" t="str">
        <f t="shared" si="756"/>
        <v>6411</v>
      </c>
      <c r="H2253" s="5" t="str">
        <f t="shared" si="757"/>
        <v>EMPLOYEE TRAVEL</v>
      </c>
      <c r="I2253" s="5" t="str">
        <f t="shared" si="758"/>
        <v>749</v>
      </c>
      <c r="J2253" s="5" t="str">
        <f>VLOOKUP(I2253,Vlookups!A:D,2,FALSE)</f>
        <v>CHARTER HQ/WAREHOUSE</v>
      </c>
      <c r="K2253" s="5" t="str">
        <f>VLOOKUP(I2253,Vlookups!A:D,3,FALSE)</f>
        <v>CHARTER HQ/WAREHOUSE</v>
      </c>
      <c r="L2253" s="5" t="str">
        <f t="shared" si="759"/>
        <v>99</v>
      </c>
      <c r="M2253" s="5" t="str">
        <f t="shared" si="760"/>
        <v>950</v>
      </c>
      <c r="N2253" s="5" t="str">
        <f>VLOOKUP(M2253,Vlookups!G:I,2,FALSE)</f>
        <v>FOOD SERVICE</v>
      </c>
      <c r="O2253" s="5" t="str">
        <f>VLOOKUP(M2253,Vlookups!G:I,3,FALSE)</f>
        <v>MAINT</v>
      </c>
      <c r="P2253" s="6">
        <f t="shared" si="761"/>
        <v>0</v>
      </c>
      <c r="Q2253" s="6">
        <f t="shared" si="762"/>
        <v>0</v>
      </c>
      <c r="R2253" s="6">
        <f t="shared" si="763"/>
        <v>1358.25</v>
      </c>
      <c r="S2253" s="6">
        <f t="shared" si="764"/>
        <v>0</v>
      </c>
      <c r="T2253" s="6">
        <f t="shared" si="765"/>
        <v>0</v>
      </c>
      <c r="U2253" t="s">
        <v>2302</v>
      </c>
      <c r="V2253" t="s">
        <v>56</v>
      </c>
      <c r="W2253" s="2">
        <v>0</v>
      </c>
      <c r="X2253" s="2">
        <v>0</v>
      </c>
      <c r="Y2253" s="2">
        <v>1358.25</v>
      </c>
      <c r="Z2253" s="3">
        <v>-1358.25</v>
      </c>
      <c r="AA2253" s="2">
        <v>0</v>
      </c>
      <c r="AB2253" s="2">
        <v>0</v>
      </c>
    </row>
    <row r="2254" spans="1:28">
      <c r="A2254" s="5" t="str">
        <f t="shared" si="752"/>
        <v>420</v>
      </c>
      <c r="B2254" s="5" t="str">
        <f>VLOOKUP(A2254,Vlookups!O:P,2,FALSE)</f>
        <v>LOCAL</v>
      </c>
      <c r="C2254" s="5" t="str">
        <f t="shared" si="753"/>
        <v>E</v>
      </c>
      <c r="D2254" s="5" t="str">
        <f t="shared" si="754"/>
        <v>35</v>
      </c>
      <c r="E2254" s="5" t="str">
        <f t="shared" si="755"/>
        <v>64--</v>
      </c>
      <c r="F2254" s="5" t="str">
        <f>VLOOKUP(E2254,Vlookups!K:M,3,FALSE)</f>
        <v>Op Exp</v>
      </c>
      <c r="G2254" s="5" t="str">
        <f t="shared" si="756"/>
        <v>6411</v>
      </c>
      <c r="H2254" s="5" t="str">
        <f t="shared" si="757"/>
        <v>EMPLOYEE TRAVEL</v>
      </c>
      <c r="I2254" s="5" t="str">
        <f t="shared" si="758"/>
        <v>999</v>
      </c>
      <c r="J2254" s="5" t="str">
        <f>VLOOKUP(I2254,Vlookups!A:D,2,FALSE)</f>
        <v>CHARTER WIDE</v>
      </c>
      <c r="K2254" s="5" t="str">
        <f>VLOOKUP(I2254,Vlookups!A:D,3,FALSE)</f>
        <v>CHARTER WIDE</v>
      </c>
      <c r="L2254" s="5" t="str">
        <f t="shared" si="759"/>
        <v>99</v>
      </c>
      <c r="M2254" s="5" t="str">
        <f t="shared" si="760"/>
        <v>950</v>
      </c>
      <c r="N2254" s="5" t="str">
        <f>VLOOKUP(M2254,Vlookups!G:I,2,FALSE)</f>
        <v>FOOD SERVICE</v>
      </c>
      <c r="O2254" s="5" t="str">
        <f>VLOOKUP(M2254,Vlookups!G:I,3,FALSE)</f>
        <v>MAINT</v>
      </c>
      <c r="P2254" s="6">
        <f t="shared" si="761"/>
        <v>0</v>
      </c>
      <c r="Q2254" s="6">
        <f t="shared" si="762"/>
        <v>0</v>
      </c>
      <c r="R2254" s="6">
        <f t="shared" si="763"/>
        <v>60</v>
      </c>
      <c r="S2254" s="6">
        <f t="shared" si="764"/>
        <v>0</v>
      </c>
      <c r="T2254" s="6">
        <f t="shared" si="765"/>
        <v>0</v>
      </c>
      <c r="U2254" t="s">
        <v>2303</v>
      </c>
      <c r="V2254" t="s">
        <v>56</v>
      </c>
      <c r="W2254" s="2">
        <v>0</v>
      </c>
      <c r="X2254" s="2">
        <v>0</v>
      </c>
      <c r="Y2254" s="2">
        <v>60</v>
      </c>
      <c r="Z2254" s="3">
        <v>-60</v>
      </c>
      <c r="AA2254" s="2">
        <v>0</v>
      </c>
      <c r="AB2254" s="2">
        <v>0</v>
      </c>
    </row>
    <row r="2255" spans="1:28">
      <c r="A2255" s="5" t="str">
        <f t="shared" si="752"/>
        <v>420</v>
      </c>
      <c r="B2255" s="5" t="str">
        <f>VLOOKUP(A2255,Vlookups!O:P,2,FALSE)</f>
        <v>LOCAL</v>
      </c>
      <c r="C2255" s="5" t="str">
        <f t="shared" si="753"/>
        <v>E</v>
      </c>
      <c r="D2255" s="5" t="str">
        <f t="shared" si="754"/>
        <v>36</v>
      </c>
      <c r="E2255" s="5" t="str">
        <f t="shared" si="755"/>
        <v>62--</v>
      </c>
      <c r="F2255" s="5" t="str">
        <f>VLOOKUP(E2255,Vlookups!K:M,3,FALSE)</f>
        <v>Op Exp</v>
      </c>
      <c r="G2255" s="5" t="str">
        <f t="shared" si="756"/>
        <v>6269</v>
      </c>
      <c r="H2255" s="5" t="str">
        <f t="shared" si="757"/>
        <v>RENTALS-OP LEASES</v>
      </c>
      <c r="I2255" s="5" t="str">
        <f t="shared" si="758"/>
        <v>006</v>
      </c>
      <c r="J2255" s="5" t="str">
        <f>VLOOKUP(I2255,Vlookups!A:D,2,FALSE)</f>
        <v>ARLINGTON HIGH SCHOOL</v>
      </c>
      <c r="K2255" s="5" t="str">
        <f>VLOOKUP(I2255,Vlookups!A:D,3,FALSE)</f>
        <v>ARLINGTON HS</v>
      </c>
      <c r="L2255" s="5" t="str">
        <f t="shared" si="759"/>
        <v>91</v>
      </c>
      <c r="M2255" s="5" t="str">
        <f t="shared" si="760"/>
        <v>920</v>
      </c>
      <c r="N2255" s="5" t="str">
        <f>VLOOKUP(M2255,Vlookups!G:I,2,FALSE)</f>
        <v>ATHLETICS</v>
      </c>
      <c r="O2255" s="5" t="str">
        <f>VLOOKUP(M2255,Vlookups!G:I,3,FALSE)</f>
        <v>CSL</v>
      </c>
      <c r="P2255" s="6">
        <f t="shared" si="761"/>
        <v>0</v>
      </c>
      <c r="Q2255" s="6">
        <f t="shared" si="762"/>
        <v>70</v>
      </c>
      <c r="R2255" s="6">
        <f t="shared" si="763"/>
        <v>0</v>
      </c>
      <c r="S2255" s="6">
        <f t="shared" si="764"/>
        <v>0</v>
      </c>
      <c r="T2255" s="6">
        <f t="shared" si="765"/>
        <v>0</v>
      </c>
      <c r="U2255" t="s">
        <v>2304</v>
      </c>
      <c r="V2255" t="s">
        <v>464</v>
      </c>
      <c r="W2255" s="2">
        <v>0</v>
      </c>
      <c r="X2255" s="2">
        <v>70</v>
      </c>
      <c r="Y2255" s="2">
        <v>0</v>
      </c>
      <c r="Z2255" s="3">
        <v>-70</v>
      </c>
      <c r="AA2255" s="2">
        <v>0</v>
      </c>
      <c r="AB2255" s="2">
        <v>0</v>
      </c>
    </row>
    <row r="2256" spans="1:28">
      <c r="A2256" s="5" t="str">
        <f t="shared" si="752"/>
        <v>420</v>
      </c>
      <c r="B2256" s="5" t="str">
        <f>VLOOKUP(A2256,Vlookups!O:P,2,FALSE)</f>
        <v>LOCAL</v>
      </c>
      <c r="C2256" s="5" t="str">
        <f t="shared" si="753"/>
        <v>E</v>
      </c>
      <c r="D2256" s="5" t="str">
        <f t="shared" si="754"/>
        <v>36</v>
      </c>
      <c r="E2256" s="5" t="str">
        <f t="shared" si="755"/>
        <v>62--</v>
      </c>
      <c r="F2256" s="5" t="str">
        <f>VLOOKUP(E2256,Vlookups!K:M,3,FALSE)</f>
        <v>Op Exp</v>
      </c>
      <c r="G2256" s="5" t="str">
        <f t="shared" si="756"/>
        <v>6299</v>
      </c>
      <c r="H2256" s="5" t="str">
        <f t="shared" si="757"/>
        <v>MISC. CONTRACTED SERVICE</v>
      </c>
      <c r="I2256" s="5" t="str">
        <f t="shared" si="758"/>
        <v>006</v>
      </c>
      <c r="J2256" s="5" t="str">
        <f>VLOOKUP(I2256,Vlookups!A:D,2,FALSE)</f>
        <v>ARLINGTON HIGH SCHOOL</v>
      </c>
      <c r="K2256" s="5" t="str">
        <f>VLOOKUP(I2256,Vlookups!A:D,3,FALSE)</f>
        <v>ARLINGTON HS</v>
      </c>
      <c r="L2256" s="5" t="str">
        <f t="shared" si="759"/>
        <v>91</v>
      </c>
      <c r="M2256" s="5" t="str">
        <f t="shared" si="760"/>
        <v>920</v>
      </c>
      <c r="N2256" s="5" t="str">
        <f>VLOOKUP(M2256,Vlookups!G:I,2,FALSE)</f>
        <v>ATHLETICS</v>
      </c>
      <c r="O2256" s="5" t="str">
        <f>VLOOKUP(M2256,Vlookups!G:I,3,FALSE)</f>
        <v>CSL</v>
      </c>
      <c r="P2256" s="6">
        <f t="shared" si="761"/>
        <v>0</v>
      </c>
      <c r="Q2256" s="6">
        <f t="shared" si="762"/>
        <v>0</v>
      </c>
      <c r="R2256" s="6">
        <f t="shared" si="763"/>
        <v>680</v>
      </c>
      <c r="S2256" s="6">
        <f t="shared" si="764"/>
        <v>0</v>
      </c>
      <c r="T2256" s="6">
        <f t="shared" si="765"/>
        <v>0</v>
      </c>
      <c r="U2256" t="s">
        <v>2305</v>
      </c>
      <c r="V2256" t="s">
        <v>49</v>
      </c>
      <c r="W2256" s="2">
        <v>0</v>
      </c>
      <c r="X2256" s="2">
        <v>0</v>
      </c>
      <c r="Y2256" s="2">
        <v>680</v>
      </c>
      <c r="Z2256" s="3">
        <v>-680</v>
      </c>
      <c r="AA2256" s="2">
        <v>0</v>
      </c>
      <c r="AB2256" s="2">
        <v>0</v>
      </c>
    </row>
    <row r="2257" spans="1:28">
      <c r="A2257" s="5" t="str">
        <f t="shared" si="752"/>
        <v>420</v>
      </c>
      <c r="B2257" s="5" t="str">
        <f>VLOOKUP(A2257,Vlookups!O:P,2,FALSE)</f>
        <v>LOCAL</v>
      </c>
      <c r="C2257" s="5" t="str">
        <f t="shared" si="753"/>
        <v>E</v>
      </c>
      <c r="D2257" s="5" t="str">
        <f t="shared" si="754"/>
        <v>36</v>
      </c>
      <c r="E2257" s="5" t="str">
        <f t="shared" si="755"/>
        <v>62--</v>
      </c>
      <c r="F2257" s="5" t="str">
        <f>VLOOKUP(E2257,Vlookups!K:M,3,FALSE)</f>
        <v>Op Exp</v>
      </c>
      <c r="G2257" s="5" t="str">
        <f t="shared" si="756"/>
        <v>6299</v>
      </c>
      <c r="H2257" s="5" t="str">
        <f t="shared" si="757"/>
        <v>MISC. CONTRACTED SERVICE</v>
      </c>
      <c r="I2257" s="5" t="str">
        <f t="shared" si="758"/>
        <v>009</v>
      </c>
      <c r="J2257" s="5" t="str">
        <f>VLOOKUP(I2257,Vlookups!A:D,2,FALSE)</f>
        <v>KELLER HIGH SCHOOL</v>
      </c>
      <c r="K2257" s="5" t="str">
        <f>VLOOKUP(I2257,Vlookups!A:D,3,FALSE)</f>
        <v>KELLER HS</v>
      </c>
      <c r="L2257" s="5" t="str">
        <f t="shared" si="759"/>
        <v>91</v>
      </c>
      <c r="M2257" s="5" t="str">
        <f t="shared" si="760"/>
        <v>920</v>
      </c>
      <c r="N2257" s="5" t="str">
        <f>VLOOKUP(M2257,Vlookups!G:I,2,FALSE)</f>
        <v>ATHLETICS</v>
      </c>
      <c r="O2257" s="5" t="str">
        <f>VLOOKUP(M2257,Vlookups!G:I,3,FALSE)</f>
        <v>CSL</v>
      </c>
      <c r="P2257" s="6">
        <f t="shared" si="761"/>
        <v>0</v>
      </c>
      <c r="Q2257" s="6">
        <f t="shared" si="762"/>
        <v>0</v>
      </c>
      <c r="R2257" s="6">
        <f t="shared" si="763"/>
        <v>1165</v>
      </c>
      <c r="S2257" s="6">
        <f t="shared" si="764"/>
        <v>0</v>
      </c>
      <c r="T2257" s="6">
        <f t="shared" si="765"/>
        <v>0</v>
      </c>
      <c r="U2257" t="s">
        <v>2306</v>
      </c>
      <c r="V2257" t="s">
        <v>49</v>
      </c>
      <c r="W2257" s="2">
        <v>0</v>
      </c>
      <c r="X2257" s="2">
        <v>0</v>
      </c>
      <c r="Y2257" s="2">
        <v>1165</v>
      </c>
      <c r="Z2257" s="3">
        <v>-1165</v>
      </c>
      <c r="AA2257" s="2">
        <v>0</v>
      </c>
      <c r="AB2257" s="2">
        <v>0</v>
      </c>
    </row>
    <row r="2258" spans="1:28">
      <c r="A2258" s="5" t="str">
        <f t="shared" si="752"/>
        <v>420</v>
      </c>
      <c r="B2258" s="5" t="str">
        <f>VLOOKUP(A2258,Vlookups!O:P,2,FALSE)</f>
        <v>LOCAL</v>
      </c>
      <c r="C2258" s="5" t="str">
        <f t="shared" si="753"/>
        <v>E</v>
      </c>
      <c r="D2258" s="5" t="str">
        <f t="shared" si="754"/>
        <v>36</v>
      </c>
      <c r="E2258" s="5" t="str">
        <f t="shared" si="755"/>
        <v>62--</v>
      </c>
      <c r="F2258" s="5" t="str">
        <f>VLOOKUP(E2258,Vlookups!K:M,3,FALSE)</f>
        <v>Op Exp</v>
      </c>
      <c r="G2258" s="5" t="str">
        <f t="shared" si="756"/>
        <v>6299</v>
      </c>
      <c r="H2258" s="5" t="str">
        <f t="shared" si="757"/>
        <v>MISC. CONTRACTED SERVICE</v>
      </c>
      <c r="I2258" s="5" t="str">
        <f t="shared" si="758"/>
        <v>013</v>
      </c>
      <c r="J2258" s="5" t="str">
        <f>VLOOKUP(I2258,Vlookups!A:D,2,FALSE)</f>
        <v>NORTH RICHLAND HILLS MIDDLE SC</v>
      </c>
      <c r="K2258" s="5" t="str">
        <f>VLOOKUP(I2258,Vlookups!A:D,3,FALSE)</f>
        <v>NORTH RICHLAND HILLS K8</v>
      </c>
      <c r="L2258" s="5" t="str">
        <f t="shared" si="759"/>
        <v>91</v>
      </c>
      <c r="M2258" s="5" t="str">
        <f t="shared" si="760"/>
        <v>920</v>
      </c>
      <c r="N2258" s="5" t="str">
        <f>VLOOKUP(M2258,Vlookups!G:I,2,FALSE)</f>
        <v>ATHLETICS</v>
      </c>
      <c r="O2258" s="5" t="str">
        <f>VLOOKUP(M2258,Vlookups!G:I,3,FALSE)</f>
        <v>CSL</v>
      </c>
      <c r="P2258" s="6">
        <f t="shared" si="761"/>
        <v>0</v>
      </c>
      <c r="Q2258" s="6">
        <f t="shared" si="762"/>
        <v>0</v>
      </c>
      <c r="R2258" s="6">
        <f t="shared" si="763"/>
        <v>135</v>
      </c>
      <c r="S2258" s="6">
        <f t="shared" si="764"/>
        <v>0</v>
      </c>
      <c r="T2258" s="6">
        <f t="shared" si="765"/>
        <v>0</v>
      </c>
      <c r="U2258" t="s">
        <v>2307</v>
      </c>
      <c r="V2258" t="s">
        <v>49</v>
      </c>
      <c r="W2258" s="2">
        <v>0</v>
      </c>
      <c r="X2258" s="2">
        <v>0</v>
      </c>
      <c r="Y2258" s="2">
        <v>135</v>
      </c>
      <c r="Z2258" s="3">
        <v>-135</v>
      </c>
      <c r="AA2258" s="2">
        <v>0</v>
      </c>
      <c r="AB2258" s="2">
        <v>0</v>
      </c>
    </row>
    <row r="2259" spans="1:28">
      <c r="A2259" s="5" t="str">
        <f t="shared" si="752"/>
        <v>420</v>
      </c>
      <c r="B2259" s="5" t="str">
        <f>VLOOKUP(A2259,Vlookups!O:P,2,FALSE)</f>
        <v>LOCAL</v>
      </c>
      <c r="C2259" s="5" t="str">
        <f t="shared" si="753"/>
        <v>E</v>
      </c>
      <c r="D2259" s="5" t="str">
        <f t="shared" si="754"/>
        <v>36</v>
      </c>
      <c r="E2259" s="5" t="str">
        <f t="shared" si="755"/>
        <v>62--</v>
      </c>
      <c r="F2259" s="5" t="str">
        <f>VLOOKUP(E2259,Vlookups!K:M,3,FALSE)</f>
        <v>Op Exp</v>
      </c>
      <c r="G2259" s="5" t="str">
        <f t="shared" si="756"/>
        <v>6299</v>
      </c>
      <c r="H2259" s="5" t="str">
        <f t="shared" si="757"/>
        <v>MISC. CONTRACTED SERVICE</v>
      </c>
      <c r="I2259" s="5" t="str">
        <f t="shared" si="758"/>
        <v>033</v>
      </c>
      <c r="J2259" s="5" t="str">
        <f>VLOOKUP(I2259,Vlookups!A:D,2,FALSE)</f>
        <v>WINDMILL LAKES HS</v>
      </c>
      <c r="K2259" s="5" t="str">
        <f>VLOOKUP(I2259,Vlookups!A:D,3,FALSE)</f>
        <v>WINDMILL LAKES HS</v>
      </c>
      <c r="L2259" s="5" t="str">
        <f t="shared" si="759"/>
        <v>91</v>
      </c>
      <c r="M2259" s="5" t="str">
        <f t="shared" si="760"/>
        <v>920</v>
      </c>
      <c r="N2259" s="5" t="str">
        <f>VLOOKUP(M2259,Vlookups!G:I,2,FALSE)</f>
        <v>ATHLETICS</v>
      </c>
      <c r="O2259" s="5" t="str">
        <f>VLOOKUP(M2259,Vlookups!G:I,3,FALSE)</f>
        <v>CSL</v>
      </c>
      <c r="P2259" s="6">
        <f t="shared" si="761"/>
        <v>260</v>
      </c>
      <c r="Q2259" s="6">
        <f t="shared" si="762"/>
        <v>0</v>
      </c>
      <c r="R2259" s="6">
        <f t="shared" si="763"/>
        <v>260</v>
      </c>
      <c r="S2259" s="6">
        <f t="shared" si="764"/>
        <v>0</v>
      </c>
      <c r="T2259" s="6">
        <f t="shared" si="765"/>
        <v>-260</v>
      </c>
      <c r="U2259" t="s">
        <v>2308</v>
      </c>
      <c r="V2259" t="s">
        <v>49</v>
      </c>
      <c r="W2259" s="2">
        <v>260</v>
      </c>
      <c r="X2259" s="2">
        <v>0</v>
      </c>
      <c r="Y2259" s="2">
        <v>260</v>
      </c>
      <c r="Z2259" s="2">
        <v>0</v>
      </c>
      <c r="AA2259" s="2">
        <v>0</v>
      </c>
      <c r="AB2259" s="3">
        <v>-260</v>
      </c>
    </row>
    <row r="2260" spans="1:28">
      <c r="A2260" s="5" t="str">
        <f t="shared" si="752"/>
        <v>420</v>
      </c>
      <c r="B2260" s="5" t="str">
        <f>VLOOKUP(A2260,Vlookups!O:P,2,FALSE)</f>
        <v>LOCAL</v>
      </c>
      <c r="C2260" s="5" t="str">
        <f t="shared" si="753"/>
        <v>E</v>
      </c>
      <c r="D2260" s="5" t="str">
        <f t="shared" si="754"/>
        <v>36</v>
      </c>
      <c r="E2260" s="5" t="str">
        <f t="shared" si="755"/>
        <v>62--</v>
      </c>
      <c r="F2260" s="5" t="str">
        <f>VLOOKUP(E2260,Vlookups!K:M,3,FALSE)</f>
        <v>Op Exp</v>
      </c>
      <c r="G2260" s="5" t="str">
        <f t="shared" si="756"/>
        <v>6299</v>
      </c>
      <c r="H2260" s="5" t="str">
        <f t="shared" si="757"/>
        <v>MISC. CONTRACTED SERVICE</v>
      </c>
      <c r="I2260" s="5" t="str">
        <f t="shared" si="758"/>
        <v>034</v>
      </c>
      <c r="J2260" s="5" t="str">
        <f>VLOOKUP(I2260,Vlookups!A:D,2,FALSE)</f>
        <v>AGGIELAND HIGH SCHOOL</v>
      </c>
      <c r="K2260" s="5" t="str">
        <f>VLOOKUP(I2260,Vlookups!A:D,3,FALSE)</f>
        <v>AGGIELAND HS</v>
      </c>
      <c r="L2260" s="5" t="str">
        <f t="shared" si="759"/>
        <v>91</v>
      </c>
      <c r="M2260" s="5" t="str">
        <f t="shared" si="760"/>
        <v>920</v>
      </c>
      <c r="N2260" s="5" t="str">
        <f>VLOOKUP(M2260,Vlookups!G:I,2,FALSE)</f>
        <v>ATHLETICS</v>
      </c>
      <c r="O2260" s="5" t="str">
        <f>VLOOKUP(M2260,Vlookups!G:I,3,FALSE)</f>
        <v>CSL</v>
      </c>
      <c r="P2260" s="6">
        <f t="shared" si="761"/>
        <v>0</v>
      </c>
      <c r="Q2260" s="6">
        <f t="shared" si="762"/>
        <v>0</v>
      </c>
      <c r="R2260" s="6">
        <f t="shared" si="763"/>
        <v>820</v>
      </c>
      <c r="S2260" s="6">
        <f t="shared" si="764"/>
        <v>0</v>
      </c>
      <c r="T2260" s="6">
        <f t="shared" si="765"/>
        <v>0</v>
      </c>
      <c r="U2260" t="s">
        <v>2309</v>
      </c>
      <c r="V2260" t="s">
        <v>49</v>
      </c>
      <c r="W2260" s="2">
        <v>0</v>
      </c>
      <c r="X2260" s="2">
        <v>0</v>
      </c>
      <c r="Y2260" s="2">
        <v>820</v>
      </c>
      <c r="Z2260" s="3">
        <v>-820</v>
      </c>
      <c r="AA2260" s="2">
        <v>0</v>
      </c>
      <c r="AB2260" s="2">
        <v>0</v>
      </c>
    </row>
    <row r="2261" spans="1:28">
      <c r="A2261" s="5" t="str">
        <f t="shared" si="752"/>
        <v>420</v>
      </c>
      <c r="B2261" s="5" t="str">
        <f>VLOOKUP(A2261,Vlookups!O:P,2,FALSE)</f>
        <v>LOCAL</v>
      </c>
      <c r="C2261" s="5" t="str">
        <f t="shared" si="753"/>
        <v>E</v>
      </c>
      <c r="D2261" s="5" t="str">
        <f t="shared" si="754"/>
        <v>36</v>
      </c>
      <c r="E2261" s="5" t="str">
        <f t="shared" si="755"/>
        <v>62--</v>
      </c>
      <c r="F2261" s="5" t="str">
        <f>VLOOKUP(E2261,Vlookups!K:M,3,FALSE)</f>
        <v>Op Exp</v>
      </c>
      <c r="G2261" s="5" t="str">
        <f t="shared" si="756"/>
        <v>6299</v>
      </c>
      <c r="H2261" s="5" t="str">
        <f t="shared" si="757"/>
        <v>MISC. CONTRACTED SERVICE</v>
      </c>
      <c r="I2261" s="5" t="str">
        <f t="shared" si="758"/>
        <v>999</v>
      </c>
      <c r="J2261" s="5" t="str">
        <f>VLOOKUP(I2261,Vlookups!A:D,2,FALSE)</f>
        <v>CHARTER WIDE</v>
      </c>
      <c r="K2261" s="5" t="str">
        <f>VLOOKUP(I2261,Vlookups!A:D,3,FALSE)</f>
        <v>CHARTER WIDE</v>
      </c>
      <c r="L2261" s="5" t="str">
        <f t="shared" si="759"/>
        <v>22</v>
      </c>
      <c r="M2261" s="5" t="str">
        <f t="shared" si="760"/>
        <v>875</v>
      </c>
      <c r="N2261" s="5" t="str">
        <f>VLOOKUP(M2261,Vlookups!G:I,2,FALSE)</f>
        <v>STUDENT LEADERSHIP DEVELOPMENT</v>
      </c>
      <c r="O2261" s="5" t="str">
        <f>VLOOKUP(M2261,Vlookups!G:I,3,FALSE)</f>
        <v>CSL</v>
      </c>
      <c r="P2261" s="6">
        <f t="shared" si="761"/>
        <v>170000</v>
      </c>
      <c r="Q2261" s="6">
        <f t="shared" si="762"/>
        <v>0</v>
      </c>
      <c r="R2261" s="6">
        <f t="shared" si="763"/>
        <v>0</v>
      </c>
      <c r="S2261" s="6">
        <f t="shared" si="764"/>
        <v>0</v>
      </c>
      <c r="T2261" s="6">
        <f t="shared" si="765"/>
        <v>-170000</v>
      </c>
      <c r="U2261" t="s">
        <v>2310</v>
      </c>
      <c r="V2261" t="s">
        <v>49</v>
      </c>
      <c r="W2261" s="2">
        <v>170000</v>
      </c>
      <c r="X2261" s="2">
        <v>0</v>
      </c>
      <c r="Y2261" s="2">
        <v>0</v>
      </c>
      <c r="Z2261" s="2">
        <v>170000</v>
      </c>
      <c r="AA2261" s="2">
        <v>0</v>
      </c>
      <c r="AB2261" s="3">
        <v>-170000</v>
      </c>
    </row>
    <row r="2262" spans="1:28">
      <c r="A2262" s="5" t="str">
        <f t="shared" si="752"/>
        <v>420</v>
      </c>
      <c r="B2262" s="5" t="str">
        <f>VLOOKUP(A2262,Vlookups!O:P,2,FALSE)</f>
        <v>LOCAL</v>
      </c>
      <c r="C2262" s="5" t="str">
        <f t="shared" si="753"/>
        <v>E</v>
      </c>
      <c r="D2262" s="5" t="str">
        <f t="shared" si="754"/>
        <v>36</v>
      </c>
      <c r="E2262" s="5" t="str">
        <f t="shared" si="755"/>
        <v>62--</v>
      </c>
      <c r="F2262" s="5" t="str">
        <f>VLOOKUP(E2262,Vlookups!K:M,3,FALSE)</f>
        <v>Op Exp</v>
      </c>
      <c r="G2262" s="5" t="str">
        <f t="shared" si="756"/>
        <v>6299</v>
      </c>
      <c r="H2262" s="5" t="str">
        <f t="shared" si="757"/>
        <v>MISC. CONTRACTED SERVICE</v>
      </c>
      <c r="I2262" s="5" t="str">
        <f t="shared" si="758"/>
        <v>999</v>
      </c>
      <c r="J2262" s="5" t="str">
        <f>VLOOKUP(I2262,Vlookups!A:D,2,FALSE)</f>
        <v>CHARTER WIDE</v>
      </c>
      <c r="K2262" s="5" t="str">
        <f>VLOOKUP(I2262,Vlookups!A:D,3,FALSE)</f>
        <v>CHARTER WIDE</v>
      </c>
      <c r="L2262" s="5" t="str">
        <f t="shared" si="759"/>
        <v>91</v>
      </c>
      <c r="M2262" s="5" t="str">
        <f t="shared" si="760"/>
        <v>920</v>
      </c>
      <c r="N2262" s="5" t="str">
        <f>VLOOKUP(M2262,Vlookups!G:I,2,FALSE)</f>
        <v>ATHLETICS</v>
      </c>
      <c r="O2262" s="5" t="str">
        <f>VLOOKUP(M2262,Vlookups!G:I,3,FALSE)</f>
        <v>CSL</v>
      </c>
      <c r="P2262" s="6">
        <f t="shared" si="761"/>
        <v>0</v>
      </c>
      <c r="Q2262" s="6">
        <f t="shared" si="762"/>
        <v>1200</v>
      </c>
      <c r="R2262" s="6">
        <f t="shared" si="763"/>
        <v>0</v>
      </c>
      <c r="S2262" s="6">
        <f t="shared" si="764"/>
        <v>0</v>
      </c>
      <c r="T2262" s="6">
        <f t="shared" si="765"/>
        <v>0</v>
      </c>
      <c r="U2262" t="s">
        <v>2311</v>
      </c>
      <c r="V2262" t="s">
        <v>49</v>
      </c>
      <c r="W2262" s="2">
        <v>0</v>
      </c>
      <c r="X2262" s="2">
        <v>1200</v>
      </c>
      <c r="Y2262" s="2">
        <v>0</v>
      </c>
      <c r="Z2262" s="3">
        <v>-1200</v>
      </c>
      <c r="AA2262" s="2">
        <v>0</v>
      </c>
      <c r="AB2262" s="2">
        <v>0</v>
      </c>
    </row>
    <row r="2263" spans="1:28">
      <c r="A2263" s="5" t="str">
        <f t="shared" si="752"/>
        <v>420</v>
      </c>
      <c r="B2263" s="5" t="str">
        <f>VLOOKUP(A2263,Vlookups!O:P,2,FALSE)</f>
        <v>LOCAL</v>
      </c>
      <c r="C2263" s="5" t="str">
        <f t="shared" si="753"/>
        <v>E</v>
      </c>
      <c r="D2263" s="5" t="str">
        <f t="shared" si="754"/>
        <v>36</v>
      </c>
      <c r="E2263" s="5" t="str">
        <f t="shared" si="755"/>
        <v>62--</v>
      </c>
      <c r="F2263" s="5" t="str">
        <f>VLOOKUP(E2263,Vlookups!K:M,3,FALSE)</f>
        <v>Op Exp</v>
      </c>
      <c r="G2263" s="5" t="str">
        <f t="shared" si="756"/>
        <v>6299</v>
      </c>
      <c r="H2263" s="5" t="str">
        <f t="shared" si="757"/>
        <v>MISC. CONTRACTED SERVICE</v>
      </c>
      <c r="I2263" s="5" t="str">
        <f t="shared" si="758"/>
        <v>999</v>
      </c>
      <c r="J2263" s="5" t="str">
        <f>VLOOKUP(I2263,Vlookups!A:D,2,FALSE)</f>
        <v>CHARTER WIDE</v>
      </c>
      <c r="K2263" s="5" t="str">
        <f>VLOOKUP(I2263,Vlookups!A:D,3,FALSE)</f>
        <v>CHARTER WIDE</v>
      </c>
      <c r="L2263" s="5" t="str">
        <f t="shared" si="759"/>
        <v>99</v>
      </c>
      <c r="M2263" s="5" t="str">
        <f t="shared" si="760"/>
        <v>850</v>
      </c>
      <c r="N2263" s="5" t="str">
        <f>VLOOKUP(M2263,Vlookups!G:I,2,FALSE)</f>
        <v>DEPUTY SUPT ACADEMICS/STU SERV</v>
      </c>
      <c r="O2263" s="5" t="str">
        <f>VLOOKUP(M2263,Vlookups!G:I,3,FALSE)</f>
        <v>DSASS</v>
      </c>
      <c r="P2263" s="6">
        <f t="shared" si="761"/>
        <v>2140.6</v>
      </c>
      <c r="Q2263" s="6">
        <f t="shared" si="762"/>
        <v>0</v>
      </c>
      <c r="R2263" s="6">
        <f t="shared" si="763"/>
        <v>0</v>
      </c>
      <c r="S2263" s="6">
        <f t="shared" si="764"/>
        <v>0</v>
      </c>
      <c r="T2263" s="6">
        <f t="shared" si="765"/>
        <v>-2140.6</v>
      </c>
      <c r="U2263" t="s">
        <v>2312</v>
      </c>
      <c r="V2263" t="s">
        <v>49</v>
      </c>
      <c r="W2263" s="2">
        <v>2140.6</v>
      </c>
      <c r="X2263" s="2">
        <v>0</v>
      </c>
      <c r="Y2263" s="2">
        <v>0</v>
      </c>
      <c r="Z2263" s="2">
        <v>2140.6</v>
      </c>
      <c r="AA2263" s="2">
        <v>0</v>
      </c>
      <c r="AB2263" s="3">
        <v>-2140.6</v>
      </c>
    </row>
    <row r="2264" spans="1:28">
      <c r="A2264" s="5" t="str">
        <f t="shared" si="752"/>
        <v>420</v>
      </c>
      <c r="B2264" s="5" t="str">
        <f>VLOOKUP(A2264,Vlookups!O:P,2,FALSE)</f>
        <v>LOCAL</v>
      </c>
      <c r="C2264" s="5" t="str">
        <f t="shared" si="753"/>
        <v>E</v>
      </c>
      <c r="D2264" s="5" t="str">
        <f t="shared" si="754"/>
        <v>36</v>
      </c>
      <c r="E2264" s="5" t="str">
        <f t="shared" si="755"/>
        <v>62--</v>
      </c>
      <c r="F2264" s="5" t="str">
        <f>VLOOKUP(E2264,Vlookups!K:M,3,FALSE)</f>
        <v>Op Exp</v>
      </c>
      <c r="G2264" s="5" t="str">
        <f t="shared" si="756"/>
        <v>6299</v>
      </c>
      <c r="H2264" s="5" t="str">
        <f t="shared" si="757"/>
        <v>MISC. CONTRACTED SERVICE</v>
      </c>
      <c r="I2264" s="5" t="str">
        <f t="shared" si="758"/>
        <v>999</v>
      </c>
      <c r="J2264" s="5" t="str">
        <f>VLOOKUP(I2264,Vlookups!A:D,2,FALSE)</f>
        <v>CHARTER WIDE</v>
      </c>
      <c r="K2264" s="5" t="str">
        <f>VLOOKUP(I2264,Vlookups!A:D,3,FALSE)</f>
        <v>CHARTER WIDE</v>
      </c>
      <c r="L2264" s="5" t="str">
        <f t="shared" si="759"/>
        <v>99</v>
      </c>
      <c r="M2264" s="5" t="str">
        <f t="shared" si="760"/>
        <v>858</v>
      </c>
      <c r="N2264" s="5" t="str">
        <f>VLOOKUP(M2264,Vlookups!G:I,2,FALSE)</f>
        <v>FINE ARTS</v>
      </c>
      <c r="O2264" s="5" t="str">
        <f>VLOOKUP(M2264,Vlookups!G:I,3,FALSE)</f>
        <v>DSASS</v>
      </c>
      <c r="P2264" s="6">
        <f t="shared" si="761"/>
        <v>0</v>
      </c>
      <c r="Q2264" s="6">
        <f t="shared" si="762"/>
        <v>0</v>
      </c>
      <c r="R2264" s="6">
        <f t="shared" si="763"/>
        <v>0</v>
      </c>
      <c r="S2264" s="6">
        <f t="shared" si="764"/>
        <v>0</v>
      </c>
      <c r="T2264" s="6">
        <f t="shared" si="765"/>
        <v>0</v>
      </c>
      <c r="U2264" t="s">
        <v>2313</v>
      </c>
      <c r="V2264" t="s">
        <v>49</v>
      </c>
      <c r="W2264" s="2">
        <v>0</v>
      </c>
      <c r="X2264" s="2">
        <v>0</v>
      </c>
      <c r="Y2264" s="2">
        <v>0</v>
      </c>
      <c r="Z2264" s="3">
        <v>-5000</v>
      </c>
      <c r="AA2264" s="2">
        <v>0</v>
      </c>
      <c r="AB2264" s="2">
        <v>0</v>
      </c>
    </row>
    <row r="2265" spans="1:28">
      <c r="A2265" s="5" t="str">
        <f t="shared" si="752"/>
        <v>420</v>
      </c>
      <c r="B2265" s="5" t="str">
        <f>VLOOKUP(A2265,Vlookups!O:P,2,FALSE)</f>
        <v>LOCAL</v>
      </c>
      <c r="C2265" s="5" t="str">
        <f t="shared" si="753"/>
        <v>E</v>
      </c>
      <c r="D2265" s="5" t="str">
        <f t="shared" si="754"/>
        <v>36</v>
      </c>
      <c r="E2265" s="5" t="str">
        <f t="shared" si="755"/>
        <v>63--</v>
      </c>
      <c r="F2265" s="5" t="str">
        <f>VLOOKUP(E2265,Vlookups!K:M,3,FALSE)</f>
        <v>Op Exp</v>
      </c>
      <c r="G2265" s="5" t="str">
        <f t="shared" si="756"/>
        <v>6322</v>
      </c>
      <c r="H2265" s="5">
        <f t="shared" si="757"/>
        <v>0</v>
      </c>
      <c r="I2265" s="5" t="str">
        <f t="shared" si="758"/>
        <v>999</v>
      </c>
      <c r="J2265" s="5" t="str">
        <f>VLOOKUP(I2265,Vlookups!A:D,2,FALSE)</f>
        <v>CHARTER WIDE</v>
      </c>
      <c r="K2265" s="5" t="str">
        <f>VLOOKUP(I2265,Vlookups!A:D,3,FALSE)</f>
        <v>CHARTER WIDE</v>
      </c>
      <c r="L2265" s="5" t="str">
        <f t="shared" si="759"/>
        <v>22</v>
      </c>
      <c r="M2265" s="5" t="str">
        <f t="shared" si="760"/>
        <v>875</v>
      </c>
      <c r="N2265" s="5" t="str">
        <f>VLOOKUP(M2265,Vlookups!G:I,2,FALSE)</f>
        <v>STUDENT LEADERSHIP DEVELOPMENT</v>
      </c>
      <c r="O2265" s="5" t="str">
        <f>VLOOKUP(M2265,Vlookups!G:I,3,FALSE)</f>
        <v>CSL</v>
      </c>
      <c r="P2265" s="6">
        <f t="shared" si="761"/>
        <v>0</v>
      </c>
      <c r="Q2265" s="6">
        <f t="shared" si="762"/>
        <v>0</v>
      </c>
      <c r="R2265" s="6">
        <f t="shared" si="763"/>
        <v>0</v>
      </c>
      <c r="S2265" s="6">
        <f t="shared" si="764"/>
        <v>40000</v>
      </c>
      <c r="T2265" s="6">
        <f t="shared" si="765"/>
        <v>40000</v>
      </c>
      <c r="U2265" t="s">
        <v>2314</v>
      </c>
      <c r="W2265" s="2">
        <v>0</v>
      </c>
      <c r="X2265" s="2">
        <v>0</v>
      </c>
      <c r="Y2265" s="2">
        <v>0</v>
      </c>
      <c r="Z2265" s="2">
        <v>0</v>
      </c>
      <c r="AA2265" s="2">
        <v>40000</v>
      </c>
      <c r="AB2265" s="2">
        <v>40000</v>
      </c>
    </row>
    <row r="2266" spans="1:28">
      <c r="A2266" s="5" t="str">
        <f t="shared" si="752"/>
        <v>420</v>
      </c>
      <c r="B2266" s="5" t="str">
        <f>VLOOKUP(A2266,Vlookups!O:P,2,FALSE)</f>
        <v>LOCAL</v>
      </c>
      <c r="C2266" s="5" t="str">
        <f t="shared" si="753"/>
        <v>E</v>
      </c>
      <c r="D2266" s="5" t="str">
        <f t="shared" si="754"/>
        <v>36</v>
      </c>
      <c r="E2266" s="5" t="str">
        <f t="shared" si="755"/>
        <v>63--</v>
      </c>
      <c r="F2266" s="5" t="str">
        <f>VLOOKUP(E2266,Vlookups!K:M,3,FALSE)</f>
        <v>Op Exp</v>
      </c>
      <c r="G2266" s="5" t="str">
        <f t="shared" si="756"/>
        <v>6399</v>
      </c>
      <c r="H2266" s="5" t="str">
        <f t="shared" si="757"/>
        <v>GENERAL SUPPLIES</v>
      </c>
      <c r="I2266" s="5" t="str">
        <f t="shared" si="758"/>
        <v>002</v>
      </c>
      <c r="J2266" s="5" t="str">
        <f>VLOOKUP(I2266,Vlookups!A:D,2,FALSE)</f>
        <v>GARLAND MIDDLE SCHOOL</v>
      </c>
      <c r="K2266" s="5" t="str">
        <f>VLOOKUP(I2266,Vlookups!A:D,3,FALSE)</f>
        <v>GARLAND K8</v>
      </c>
      <c r="L2266" s="5" t="str">
        <f t="shared" si="759"/>
        <v>91</v>
      </c>
      <c r="M2266" s="5" t="str">
        <f t="shared" si="760"/>
        <v>920</v>
      </c>
      <c r="N2266" s="5" t="str">
        <f>VLOOKUP(M2266,Vlookups!G:I,2,FALSE)</f>
        <v>ATHLETICS</v>
      </c>
      <c r="O2266" s="5" t="str">
        <f>VLOOKUP(M2266,Vlookups!G:I,3,FALSE)</f>
        <v>CSL</v>
      </c>
      <c r="P2266" s="6">
        <f t="shared" si="761"/>
        <v>3152</v>
      </c>
      <c r="Q2266" s="6">
        <f t="shared" si="762"/>
        <v>6.72</v>
      </c>
      <c r="R2266" s="6">
        <f t="shared" si="763"/>
        <v>2601.15</v>
      </c>
      <c r="S2266" s="6">
        <f t="shared" si="764"/>
        <v>0</v>
      </c>
      <c r="T2266" s="6">
        <f t="shared" si="765"/>
        <v>-3152</v>
      </c>
      <c r="U2266" t="s">
        <v>2315</v>
      </c>
      <c r="V2266" t="s">
        <v>54</v>
      </c>
      <c r="W2266" s="2">
        <v>3152</v>
      </c>
      <c r="X2266" s="2">
        <v>6.72</v>
      </c>
      <c r="Y2266" s="2">
        <v>2601.15</v>
      </c>
      <c r="Z2266" s="2">
        <v>544.13</v>
      </c>
      <c r="AA2266" s="2">
        <v>0</v>
      </c>
      <c r="AB2266" s="3">
        <v>-3152</v>
      </c>
    </row>
    <row r="2267" spans="1:28">
      <c r="A2267" s="5" t="str">
        <f t="shared" si="752"/>
        <v>420</v>
      </c>
      <c r="B2267" s="5" t="str">
        <f>VLOOKUP(A2267,Vlookups!O:P,2,FALSE)</f>
        <v>LOCAL</v>
      </c>
      <c r="C2267" s="5" t="str">
        <f t="shared" si="753"/>
        <v>E</v>
      </c>
      <c r="D2267" s="5" t="str">
        <f t="shared" si="754"/>
        <v>36</v>
      </c>
      <c r="E2267" s="5" t="str">
        <f t="shared" si="755"/>
        <v>63--</v>
      </c>
      <c r="F2267" s="5" t="str">
        <f>VLOOKUP(E2267,Vlookups!K:M,3,FALSE)</f>
        <v>Op Exp</v>
      </c>
      <c r="G2267" s="5" t="str">
        <f t="shared" si="756"/>
        <v>6399</v>
      </c>
      <c r="H2267" s="5" t="str">
        <f t="shared" si="757"/>
        <v>GENERAL SUPPLIES</v>
      </c>
      <c r="I2267" s="5" t="str">
        <f t="shared" si="758"/>
        <v>003</v>
      </c>
      <c r="J2267" s="5" t="str">
        <f>VLOOKUP(I2267,Vlookups!A:D,2,FALSE)</f>
        <v>GARLAND HIGH SCHOOL</v>
      </c>
      <c r="K2267" s="5" t="str">
        <f>VLOOKUP(I2267,Vlookups!A:D,3,FALSE)</f>
        <v>GARLAND HS</v>
      </c>
      <c r="L2267" s="5" t="str">
        <f t="shared" si="759"/>
        <v>38</v>
      </c>
      <c r="M2267" s="5" t="str">
        <f t="shared" si="760"/>
        <v>860</v>
      </c>
      <c r="N2267" s="5" t="str">
        <f>VLOOKUP(M2267,Vlookups!G:I,2,FALSE)</f>
        <v>JROTC</v>
      </c>
      <c r="O2267" s="5" t="str">
        <f>VLOOKUP(M2267,Vlookups!G:I,3,FALSE)</f>
        <v>CSL</v>
      </c>
      <c r="P2267" s="6">
        <f t="shared" si="761"/>
        <v>13000</v>
      </c>
      <c r="Q2267" s="6">
        <f t="shared" si="762"/>
        <v>0</v>
      </c>
      <c r="R2267" s="6">
        <f t="shared" si="763"/>
        <v>0</v>
      </c>
      <c r="S2267" s="6">
        <f t="shared" si="764"/>
        <v>0</v>
      </c>
      <c r="T2267" s="6">
        <f t="shared" si="765"/>
        <v>-13000</v>
      </c>
      <c r="U2267" t="s">
        <v>2316</v>
      </c>
      <c r="V2267" t="s">
        <v>54</v>
      </c>
      <c r="W2267" s="2">
        <v>13000</v>
      </c>
      <c r="X2267" s="2">
        <v>0</v>
      </c>
      <c r="Y2267" s="2">
        <v>0</v>
      </c>
      <c r="Z2267" s="2">
        <v>13000</v>
      </c>
      <c r="AA2267" s="2">
        <v>0</v>
      </c>
      <c r="AB2267" s="3">
        <v>-13000</v>
      </c>
    </row>
    <row r="2268" spans="1:28">
      <c r="A2268" s="5" t="str">
        <f t="shared" si="752"/>
        <v>420</v>
      </c>
      <c r="B2268" s="5" t="str">
        <f>VLOOKUP(A2268,Vlookups!O:P,2,FALSE)</f>
        <v>LOCAL</v>
      </c>
      <c r="C2268" s="5" t="str">
        <f t="shared" si="753"/>
        <v>E</v>
      </c>
      <c r="D2268" s="5" t="str">
        <f t="shared" si="754"/>
        <v>36</v>
      </c>
      <c r="E2268" s="5" t="str">
        <f t="shared" si="755"/>
        <v>63--</v>
      </c>
      <c r="F2268" s="5" t="str">
        <f>VLOOKUP(E2268,Vlookups!K:M,3,FALSE)</f>
        <v>Op Exp</v>
      </c>
      <c r="G2268" s="5" t="str">
        <f t="shared" si="756"/>
        <v>6399</v>
      </c>
      <c r="H2268" s="5" t="str">
        <f t="shared" si="757"/>
        <v>GENERAL SUPPLIES</v>
      </c>
      <c r="I2268" s="5" t="str">
        <f t="shared" si="758"/>
        <v>003</v>
      </c>
      <c r="J2268" s="5" t="str">
        <f>VLOOKUP(I2268,Vlookups!A:D,2,FALSE)</f>
        <v>GARLAND HIGH SCHOOL</v>
      </c>
      <c r="K2268" s="5" t="str">
        <f>VLOOKUP(I2268,Vlookups!A:D,3,FALSE)</f>
        <v>GARLAND HS</v>
      </c>
      <c r="L2268" s="5" t="str">
        <f t="shared" si="759"/>
        <v>91</v>
      </c>
      <c r="M2268" s="5" t="str">
        <f t="shared" si="760"/>
        <v>920</v>
      </c>
      <c r="N2268" s="5" t="str">
        <f>VLOOKUP(M2268,Vlookups!G:I,2,FALSE)</f>
        <v>ATHLETICS</v>
      </c>
      <c r="O2268" s="5" t="str">
        <f>VLOOKUP(M2268,Vlookups!G:I,3,FALSE)</f>
        <v>CSL</v>
      </c>
      <c r="P2268" s="6">
        <f t="shared" si="761"/>
        <v>15842</v>
      </c>
      <c r="Q2268" s="6">
        <f t="shared" si="762"/>
        <v>3284.51</v>
      </c>
      <c r="R2268" s="6">
        <f t="shared" si="763"/>
        <v>17594.419999999998</v>
      </c>
      <c r="S2268" s="6">
        <f t="shared" si="764"/>
        <v>0</v>
      </c>
      <c r="T2268" s="6">
        <f t="shared" si="765"/>
        <v>-15842</v>
      </c>
      <c r="U2268" t="s">
        <v>2317</v>
      </c>
      <c r="V2268" t="s">
        <v>54</v>
      </c>
      <c r="W2268" s="2">
        <v>15842</v>
      </c>
      <c r="X2268" s="2">
        <v>3284.51</v>
      </c>
      <c r="Y2268" s="2">
        <v>17594.419999999998</v>
      </c>
      <c r="Z2268" s="3">
        <v>-5036.93</v>
      </c>
      <c r="AA2268" s="2">
        <v>0</v>
      </c>
      <c r="AB2268" s="3">
        <v>-15842</v>
      </c>
    </row>
    <row r="2269" spans="1:28">
      <c r="A2269" s="5" t="str">
        <f t="shared" si="752"/>
        <v>420</v>
      </c>
      <c r="B2269" s="5" t="str">
        <f>VLOOKUP(A2269,Vlookups!O:P,2,FALSE)</f>
        <v>LOCAL</v>
      </c>
      <c r="C2269" s="5" t="str">
        <f t="shared" si="753"/>
        <v>E</v>
      </c>
      <c r="D2269" s="5" t="str">
        <f t="shared" si="754"/>
        <v>36</v>
      </c>
      <c r="E2269" s="5" t="str">
        <f t="shared" si="755"/>
        <v>63--</v>
      </c>
      <c r="F2269" s="5" t="str">
        <f>VLOOKUP(E2269,Vlookups!K:M,3,FALSE)</f>
        <v>Op Exp</v>
      </c>
      <c r="G2269" s="5" t="str">
        <f t="shared" si="756"/>
        <v>6399</v>
      </c>
      <c r="H2269" s="5" t="str">
        <f t="shared" si="757"/>
        <v>GENERAL SUPPLIES</v>
      </c>
      <c r="I2269" s="5" t="str">
        <f t="shared" si="758"/>
        <v>003</v>
      </c>
      <c r="J2269" s="5" t="str">
        <f>VLOOKUP(I2269,Vlookups!A:D,2,FALSE)</f>
        <v>GARLAND HIGH SCHOOL</v>
      </c>
      <c r="K2269" s="5" t="str">
        <f>VLOOKUP(I2269,Vlookups!A:D,3,FALSE)</f>
        <v>GARLAND HS</v>
      </c>
      <c r="L2269" s="5" t="str">
        <f t="shared" si="759"/>
        <v>99</v>
      </c>
      <c r="M2269" s="5" t="str">
        <f t="shared" si="760"/>
        <v>850</v>
      </c>
      <c r="N2269" s="5" t="str">
        <f>VLOOKUP(M2269,Vlookups!G:I,2,FALSE)</f>
        <v>DEPUTY SUPT ACADEMICS/STU SERV</v>
      </c>
      <c r="O2269" s="5" t="str">
        <f>VLOOKUP(M2269,Vlookups!G:I,3,FALSE)</f>
        <v>DSASS</v>
      </c>
      <c r="P2269" s="6">
        <f t="shared" si="761"/>
        <v>1500</v>
      </c>
      <c r="Q2269" s="6">
        <f t="shared" si="762"/>
        <v>0</v>
      </c>
      <c r="R2269" s="6">
        <f t="shared" si="763"/>
        <v>0</v>
      </c>
      <c r="S2269" s="6">
        <f t="shared" si="764"/>
        <v>0</v>
      </c>
      <c r="T2269" s="6">
        <f t="shared" si="765"/>
        <v>-1500</v>
      </c>
      <c r="U2269" t="s">
        <v>2318</v>
      </c>
      <c r="V2269" t="s">
        <v>54</v>
      </c>
      <c r="W2269" s="2">
        <v>1500</v>
      </c>
      <c r="X2269" s="2">
        <v>0</v>
      </c>
      <c r="Y2269" s="2">
        <v>0</v>
      </c>
      <c r="Z2269" s="2">
        <v>1500</v>
      </c>
      <c r="AA2269" s="2">
        <v>0</v>
      </c>
      <c r="AB2269" s="3">
        <v>-1500</v>
      </c>
    </row>
    <row r="2270" spans="1:28">
      <c r="A2270" s="5" t="str">
        <f t="shared" si="752"/>
        <v>420</v>
      </c>
      <c r="B2270" s="5" t="str">
        <f>VLOOKUP(A2270,Vlookups!O:P,2,FALSE)</f>
        <v>LOCAL</v>
      </c>
      <c r="C2270" s="5" t="str">
        <f t="shared" si="753"/>
        <v>E</v>
      </c>
      <c r="D2270" s="5" t="str">
        <f t="shared" si="754"/>
        <v>36</v>
      </c>
      <c r="E2270" s="5" t="str">
        <f t="shared" si="755"/>
        <v>63--</v>
      </c>
      <c r="F2270" s="5" t="str">
        <f>VLOOKUP(E2270,Vlookups!K:M,3,FALSE)</f>
        <v>Op Exp</v>
      </c>
      <c r="G2270" s="5" t="str">
        <f t="shared" si="756"/>
        <v>6399</v>
      </c>
      <c r="H2270" s="5" t="str">
        <f t="shared" si="757"/>
        <v>GENERAL SUPPLIES</v>
      </c>
      <c r="I2270" s="5" t="str">
        <f t="shared" si="758"/>
        <v>004</v>
      </c>
      <c r="J2270" s="5" t="str">
        <f>VLOOKUP(I2270,Vlookups!A:D,2,FALSE)</f>
        <v>ARLINGTON ELEMENTARY SCHOOL</v>
      </c>
      <c r="K2270" s="5" t="str">
        <f>VLOOKUP(I2270,Vlookups!A:D,3,FALSE)</f>
        <v>ARLINGTON K8</v>
      </c>
      <c r="L2270" s="5" t="str">
        <f t="shared" si="759"/>
        <v>91</v>
      </c>
      <c r="M2270" s="5" t="str">
        <f t="shared" si="760"/>
        <v>920</v>
      </c>
      <c r="N2270" s="5" t="str">
        <f>VLOOKUP(M2270,Vlookups!G:I,2,FALSE)</f>
        <v>ATHLETICS</v>
      </c>
      <c r="O2270" s="5" t="str">
        <f>VLOOKUP(M2270,Vlookups!G:I,3,FALSE)</f>
        <v>CSL</v>
      </c>
      <c r="P2270" s="6">
        <f t="shared" si="761"/>
        <v>5932.6</v>
      </c>
      <c r="Q2270" s="6">
        <f t="shared" si="762"/>
        <v>0</v>
      </c>
      <c r="R2270" s="6">
        <f t="shared" si="763"/>
        <v>5932.57</v>
      </c>
      <c r="S2270" s="6">
        <f t="shared" si="764"/>
        <v>0</v>
      </c>
      <c r="T2270" s="6">
        <f t="shared" si="765"/>
        <v>-5932.6</v>
      </c>
      <c r="U2270" t="s">
        <v>2319</v>
      </c>
      <c r="V2270" t="s">
        <v>54</v>
      </c>
      <c r="W2270" s="2">
        <v>5932.6</v>
      </c>
      <c r="X2270" s="2">
        <v>0</v>
      </c>
      <c r="Y2270" s="2">
        <v>5932.57</v>
      </c>
      <c r="Z2270" s="2">
        <v>0.03</v>
      </c>
      <c r="AA2270" s="2">
        <v>0</v>
      </c>
      <c r="AB2270" s="3">
        <v>-5932.6</v>
      </c>
    </row>
    <row r="2271" spans="1:28">
      <c r="A2271" s="5" t="str">
        <f t="shared" si="752"/>
        <v>420</v>
      </c>
      <c r="B2271" s="5" t="str">
        <f>VLOOKUP(A2271,Vlookups!O:P,2,FALSE)</f>
        <v>LOCAL</v>
      </c>
      <c r="C2271" s="5" t="str">
        <f t="shared" si="753"/>
        <v>E</v>
      </c>
      <c r="D2271" s="5" t="str">
        <f t="shared" si="754"/>
        <v>36</v>
      </c>
      <c r="E2271" s="5" t="str">
        <f t="shared" si="755"/>
        <v>63--</v>
      </c>
      <c r="F2271" s="5" t="str">
        <f>VLOOKUP(E2271,Vlookups!K:M,3,FALSE)</f>
        <v>Op Exp</v>
      </c>
      <c r="G2271" s="5" t="str">
        <f t="shared" si="756"/>
        <v>6399</v>
      </c>
      <c r="H2271" s="5" t="str">
        <f t="shared" si="757"/>
        <v>GENERAL SUPPLIES</v>
      </c>
      <c r="I2271" s="5" t="str">
        <f t="shared" si="758"/>
        <v>005</v>
      </c>
      <c r="J2271" s="5" t="str">
        <f>VLOOKUP(I2271,Vlookups!A:D,2,FALSE)</f>
        <v>ARLINGTON MIDDLE SCHOOL</v>
      </c>
      <c r="K2271" s="5" t="str">
        <f>VLOOKUP(I2271,Vlookups!A:D,3,FALSE)</f>
        <v>ARLINGTON K8</v>
      </c>
      <c r="L2271" s="5" t="str">
        <f t="shared" si="759"/>
        <v>91</v>
      </c>
      <c r="M2271" s="5" t="str">
        <f t="shared" si="760"/>
        <v>920</v>
      </c>
      <c r="N2271" s="5" t="str">
        <f>VLOOKUP(M2271,Vlookups!G:I,2,FALSE)</f>
        <v>ATHLETICS</v>
      </c>
      <c r="O2271" s="5" t="str">
        <f>VLOOKUP(M2271,Vlookups!G:I,3,FALSE)</f>
        <v>CSL</v>
      </c>
      <c r="P2271" s="6">
        <f t="shared" si="761"/>
        <v>20152</v>
      </c>
      <c r="Q2271" s="6">
        <f t="shared" si="762"/>
        <v>679.8</v>
      </c>
      <c r="R2271" s="6">
        <f t="shared" si="763"/>
        <v>18482.490000000002</v>
      </c>
      <c r="S2271" s="6">
        <f t="shared" si="764"/>
        <v>0</v>
      </c>
      <c r="T2271" s="6">
        <f t="shared" si="765"/>
        <v>-20152</v>
      </c>
      <c r="U2271" t="s">
        <v>2320</v>
      </c>
      <c r="V2271" t="s">
        <v>54</v>
      </c>
      <c r="W2271" s="2">
        <v>20152</v>
      </c>
      <c r="X2271" s="2">
        <v>679.8</v>
      </c>
      <c r="Y2271" s="2">
        <v>18482.490000000002</v>
      </c>
      <c r="Z2271" s="2">
        <v>989.71</v>
      </c>
      <c r="AA2271" s="2">
        <v>0</v>
      </c>
      <c r="AB2271" s="3">
        <v>-20152</v>
      </c>
    </row>
    <row r="2272" spans="1:28">
      <c r="A2272" s="5" t="str">
        <f t="shared" si="752"/>
        <v>420</v>
      </c>
      <c r="B2272" s="5" t="str">
        <f>VLOOKUP(A2272,Vlookups!O:P,2,FALSE)</f>
        <v>LOCAL</v>
      </c>
      <c r="C2272" s="5" t="str">
        <f t="shared" si="753"/>
        <v>E</v>
      </c>
      <c r="D2272" s="5" t="str">
        <f t="shared" si="754"/>
        <v>36</v>
      </c>
      <c r="E2272" s="5" t="str">
        <f t="shared" si="755"/>
        <v>63--</v>
      </c>
      <c r="F2272" s="5" t="str">
        <f>VLOOKUP(E2272,Vlookups!K:M,3,FALSE)</f>
        <v>Op Exp</v>
      </c>
      <c r="G2272" s="5" t="str">
        <f t="shared" si="756"/>
        <v>6399</v>
      </c>
      <c r="H2272" s="5" t="str">
        <f t="shared" si="757"/>
        <v>GENERAL SUPPLIES</v>
      </c>
      <c r="I2272" s="5" t="str">
        <f t="shared" si="758"/>
        <v>006</v>
      </c>
      <c r="J2272" s="5" t="str">
        <f>VLOOKUP(I2272,Vlookups!A:D,2,FALSE)</f>
        <v>ARLINGTON HIGH SCHOOL</v>
      </c>
      <c r="K2272" s="5" t="str">
        <f>VLOOKUP(I2272,Vlookups!A:D,3,FALSE)</f>
        <v>ARLINGTON HS</v>
      </c>
      <c r="L2272" s="5" t="str">
        <f t="shared" si="759"/>
        <v>38</v>
      </c>
      <c r="M2272" s="5" t="str">
        <f t="shared" si="760"/>
        <v>860</v>
      </c>
      <c r="N2272" s="5" t="str">
        <f>VLOOKUP(M2272,Vlookups!G:I,2,FALSE)</f>
        <v>JROTC</v>
      </c>
      <c r="O2272" s="5" t="str">
        <f>VLOOKUP(M2272,Vlookups!G:I,3,FALSE)</f>
        <v>CSL</v>
      </c>
      <c r="P2272" s="6">
        <f t="shared" si="761"/>
        <v>17096</v>
      </c>
      <c r="Q2272" s="6">
        <f t="shared" si="762"/>
        <v>0</v>
      </c>
      <c r="R2272" s="6">
        <f t="shared" si="763"/>
        <v>2096</v>
      </c>
      <c r="S2272" s="6">
        <f t="shared" si="764"/>
        <v>0</v>
      </c>
      <c r="T2272" s="6">
        <f t="shared" si="765"/>
        <v>-17096</v>
      </c>
      <c r="U2272" t="s">
        <v>2321</v>
      </c>
      <c r="V2272" t="s">
        <v>54</v>
      </c>
      <c r="W2272" s="2">
        <v>17096</v>
      </c>
      <c r="X2272" s="2">
        <v>0</v>
      </c>
      <c r="Y2272" s="2">
        <v>2096</v>
      </c>
      <c r="Z2272" s="2">
        <v>15000</v>
      </c>
      <c r="AA2272" s="2">
        <v>0</v>
      </c>
      <c r="AB2272" s="3">
        <v>-17096</v>
      </c>
    </row>
    <row r="2273" spans="1:28">
      <c r="A2273" s="5" t="str">
        <f t="shared" si="752"/>
        <v>420</v>
      </c>
      <c r="B2273" s="5" t="str">
        <f>VLOOKUP(A2273,Vlookups!O:P,2,FALSE)</f>
        <v>LOCAL</v>
      </c>
      <c r="C2273" s="5" t="str">
        <f t="shared" si="753"/>
        <v>E</v>
      </c>
      <c r="D2273" s="5" t="str">
        <f t="shared" si="754"/>
        <v>36</v>
      </c>
      <c r="E2273" s="5" t="str">
        <f t="shared" si="755"/>
        <v>63--</v>
      </c>
      <c r="F2273" s="5" t="str">
        <f>VLOOKUP(E2273,Vlookups!K:M,3,FALSE)</f>
        <v>Op Exp</v>
      </c>
      <c r="G2273" s="5" t="str">
        <f t="shared" si="756"/>
        <v>6399</v>
      </c>
      <c r="H2273" s="5" t="str">
        <f t="shared" si="757"/>
        <v>GENERAL SUPPLIES</v>
      </c>
      <c r="I2273" s="5" t="str">
        <f t="shared" si="758"/>
        <v>006</v>
      </c>
      <c r="J2273" s="5" t="str">
        <f>VLOOKUP(I2273,Vlookups!A:D,2,FALSE)</f>
        <v>ARLINGTON HIGH SCHOOL</v>
      </c>
      <c r="K2273" s="5" t="str">
        <f>VLOOKUP(I2273,Vlookups!A:D,3,FALSE)</f>
        <v>ARLINGTON HS</v>
      </c>
      <c r="L2273" s="5" t="str">
        <f t="shared" si="759"/>
        <v>91</v>
      </c>
      <c r="M2273" s="5" t="str">
        <f t="shared" si="760"/>
        <v>920</v>
      </c>
      <c r="N2273" s="5" t="str">
        <f>VLOOKUP(M2273,Vlookups!G:I,2,FALSE)</f>
        <v>ATHLETICS</v>
      </c>
      <c r="O2273" s="5" t="str">
        <f>VLOOKUP(M2273,Vlookups!G:I,3,FALSE)</f>
        <v>CSL</v>
      </c>
      <c r="P2273" s="6">
        <f t="shared" si="761"/>
        <v>14035.5</v>
      </c>
      <c r="Q2273" s="6">
        <f t="shared" si="762"/>
        <v>0</v>
      </c>
      <c r="R2273" s="6">
        <f t="shared" si="763"/>
        <v>16468.490000000002</v>
      </c>
      <c r="S2273" s="6">
        <f t="shared" si="764"/>
        <v>0</v>
      </c>
      <c r="T2273" s="6">
        <f t="shared" si="765"/>
        <v>-14035.5</v>
      </c>
      <c r="U2273" t="s">
        <v>2322</v>
      </c>
      <c r="V2273" t="s">
        <v>54</v>
      </c>
      <c r="W2273" s="2">
        <v>14035.5</v>
      </c>
      <c r="X2273" s="2">
        <v>0</v>
      </c>
      <c r="Y2273" s="2">
        <v>16468.490000000002</v>
      </c>
      <c r="Z2273" s="3">
        <v>-2432.9899999999998</v>
      </c>
      <c r="AA2273" s="2">
        <v>0</v>
      </c>
      <c r="AB2273" s="3">
        <v>-14035.5</v>
      </c>
    </row>
    <row r="2274" spans="1:28">
      <c r="A2274" s="5" t="str">
        <f t="shared" si="752"/>
        <v>420</v>
      </c>
      <c r="B2274" s="5" t="str">
        <f>VLOOKUP(A2274,Vlookups!O:P,2,FALSE)</f>
        <v>LOCAL</v>
      </c>
      <c r="C2274" s="5" t="str">
        <f t="shared" si="753"/>
        <v>E</v>
      </c>
      <c r="D2274" s="5" t="str">
        <f t="shared" si="754"/>
        <v>36</v>
      </c>
      <c r="E2274" s="5" t="str">
        <f t="shared" si="755"/>
        <v>63--</v>
      </c>
      <c r="F2274" s="5" t="str">
        <f>VLOOKUP(E2274,Vlookups!K:M,3,FALSE)</f>
        <v>Op Exp</v>
      </c>
      <c r="G2274" s="5" t="str">
        <f t="shared" si="756"/>
        <v>6399</v>
      </c>
      <c r="H2274" s="5" t="str">
        <f t="shared" si="757"/>
        <v>GENERAL SUPPLIES</v>
      </c>
      <c r="I2274" s="5" t="str">
        <f t="shared" si="758"/>
        <v>006</v>
      </c>
      <c r="J2274" s="5" t="str">
        <f>VLOOKUP(I2274,Vlookups!A:D,2,FALSE)</f>
        <v>ARLINGTON HIGH SCHOOL</v>
      </c>
      <c r="K2274" s="5" t="str">
        <f>VLOOKUP(I2274,Vlookups!A:D,3,FALSE)</f>
        <v>ARLINGTON HS</v>
      </c>
      <c r="L2274" s="5" t="str">
        <f t="shared" si="759"/>
        <v>99</v>
      </c>
      <c r="M2274" s="5" t="str">
        <f t="shared" si="760"/>
        <v>850</v>
      </c>
      <c r="N2274" s="5" t="str">
        <f>VLOOKUP(M2274,Vlookups!G:I,2,FALSE)</f>
        <v>DEPUTY SUPT ACADEMICS/STU SERV</v>
      </c>
      <c r="O2274" s="5" t="str">
        <f>VLOOKUP(M2274,Vlookups!G:I,3,FALSE)</f>
        <v>DSASS</v>
      </c>
      <c r="P2274" s="6">
        <f t="shared" si="761"/>
        <v>1500</v>
      </c>
      <c r="Q2274" s="6">
        <f t="shared" si="762"/>
        <v>0</v>
      </c>
      <c r="R2274" s="6">
        <f t="shared" si="763"/>
        <v>1500</v>
      </c>
      <c r="S2274" s="6">
        <f t="shared" si="764"/>
        <v>0</v>
      </c>
      <c r="T2274" s="6">
        <f t="shared" si="765"/>
        <v>-1500</v>
      </c>
      <c r="U2274" t="s">
        <v>2323</v>
      </c>
      <c r="V2274" t="s">
        <v>54</v>
      </c>
      <c r="W2274" s="2">
        <v>1500</v>
      </c>
      <c r="X2274" s="2">
        <v>0</v>
      </c>
      <c r="Y2274" s="2">
        <v>1500</v>
      </c>
      <c r="Z2274" s="2">
        <v>0</v>
      </c>
      <c r="AA2274" s="2">
        <v>0</v>
      </c>
      <c r="AB2274" s="3">
        <v>-1500</v>
      </c>
    </row>
    <row r="2275" spans="1:28">
      <c r="A2275" s="5" t="str">
        <f t="shared" si="752"/>
        <v>420</v>
      </c>
      <c r="B2275" s="5" t="str">
        <f>VLOOKUP(A2275,Vlookups!O:P,2,FALSE)</f>
        <v>LOCAL</v>
      </c>
      <c r="C2275" s="5" t="str">
        <f t="shared" si="753"/>
        <v>E</v>
      </c>
      <c r="D2275" s="5" t="str">
        <f t="shared" si="754"/>
        <v>36</v>
      </c>
      <c r="E2275" s="5" t="str">
        <f t="shared" si="755"/>
        <v>63--</v>
      </c>
      <c r="F2275" s="5" t="str">
        <f>VLOOKUP(E2275,Vlookups!K:M,3,FALSE)</f>
        <v>Op Exp</v>
      </c>
      <c r="G2275" s="5" t="str">
        <f t="shared" si="756"/>
        <v>6399</v>
      </c>
      <c r="H2275" s="5" t="str">
        <f t="shared" si="757"/>
        <v>GENERAL SUPPLIES</v>
      </c>
      <c r="I2275" s="5" t="str">
        <f t="shared" si="758"/>
        <v>007</v>
      </c>
      <c r="J2275" s="5" t="str">
        <f>VLOOKUP(I2275,Vlookups!A:D,2,FALSE)</f>
        <v>KELLER ELEMENTARY SCHOOL</v>
      </c>
      <c r="K2275" s="5" t="str">
        <f>VLOOKUP(I2275,Vlookups!A:D,3,FALSE)</f>
        <v>KELLER K8</v>
      </c>
      <c r="L2275" s="5" t="str">
        <f t="shared" si="759"/>
        <v>91</v>
      </c>
      <c r="M2275" s="5" t="str">
        <f t="shared" si="760"/>
        <v>920</v>
      </c>
      <c r="N2275" s="5" t="str">
        <f>VLOOKUP(M2275,Vlookups!G:I,2,FALSE)</f>
        <v>ATHLETICS</v>
      </c>
      <c r="O2275" s="5" t="str">
        <f>VLOOKUP(M2275,Vlookups!G:I,3,FALSE)</f>
        <v>CSL</v>
      </c>
      <c r="P2275" s="6">
        <f t="shared" si="761"/>
        <v>12044.9</v>
      </c>
      <c r="Q2275" s="6">
        <f t="shared" si="762"/>
        <v>0</v>
      </c>
      <c r="R2275" s="6">
        <f t="shared" si="763"/>
        <v>12044.93</v>
      </c>
      <c r="S2275" s="6">
        <f t="shared" si="764"/>
        <v>0</v>
      </c>
      <c r="T2275" s="6">
        <f t="shared" si="765"/>
        <v>-12044.9</v>
      </c>
      <c r="U2275" t="s">
        <v>2324</v>
      </c>
      <c r="V2275" t="s">
        <v>54</v>
      </c>
      <c r="W2275" s="2">
        <v>12044.9</v>
      </c>
      <c r="X2275" s="2">
        <v>0</v>
      </c>
      <c r="Y2275" s="2">
        <v>12044.93</v>
      </c>
      <c r="Z2275" s="3">
        <v>-0.03</v>
      </c>
      <c r="AA2275" s="2">
        <v>0</v>
      </c>
      <c r="AB2275" s="3">
        <v>-12044.9</v>
      </c>
    </row>
    <row r="2276" spans="1:28">
      <c r="A2276" s="5" t="str">
        <f t="shared" si="752"/>
        <v>420</v>
      </c>
      <c r="B2276" s="5" t="str">
        <f>VLOOKUP(A2276,Vlookups!O:P,2,FALSE)</f>
        <v>LOCAL</v>
      </c>
      <c r="C2276" s="5" t="str">
        <f t="shared" si="753"/>
        <v>E</v>
      </c>
      <c r="D2276" s="5" t="str">
        <f t="shared" si="754"/>
        <v>36</v>
      </c>
      <c r="E2276" s="5" t="str">
        <f t="shared" si="755"/>
        <v>63--</v>
      </c>
      <c r="F2276" s="5" t="str">
        <f>VLOOKUP(E2276,Vlookups!K:M,3,FALSE)</f>
        <v>Op Exp</v>
      </c>
      <c r="G2276" s="5" t="str">
        <f t="shared" si="756"/>
        <v>6399</v>
      </c>
      <c r="H2276" s="5" t="str">
        <f t="shared" si="757"/>
        <v>GENERAL SUPPLIES</v>
      </c>
      <c r="I2276" s="5" t="str">
        <f t="shared" si="758"/>
        <v>008</v>
      </c>
      <c r="J2276" s="5" t="str">
        <f>VLOOKUP(I2276,Vlookups!A:D,2,FALSE)</f>
        <v>KELLER MIDDLE SCHOOL</v>
      </c>
      <c r="K2276" s="5" t="str">
        <f>VLOOKUP(I2276,Vlookups!A:D,3,FALSE)</f>
        <v>KELLER K8</v>
      </c>
      <c r="L2276" s="5" t="str">
        <f t="shared" si="759"/>
        <v>91</v>
      </c>
      <c r="M2276" s="5" t="str">
        <f t="shared" si="760"/>
        <v>920</v>
      </c>
      <c r="N2276" s="5" t="str">
        <f>VLOOKUP(M2276,Vlookups!G:I,2,FALSE)</f>
        <v>ATHLETICS</v>
      </c>
      <c r="O2276" s="5" t="str">
        <f>VLOOKUP(M2276,Vlookups!G:I,3,FALSE)</f>
        <v>CSL</v>
      </c>
      <c r="P2276" s="6">
        <f t="shared" si="761"/>
        <v>7734.6</v>
      </c>
      <c r="Q2276" s="6">
        <f t="shared" si="762"/>
        <v>0</v>
      </c>
      <c r="R2276" s="6">
        <f t="shared" si="763"/>
        <v>6734.57</v>
      </c>
      <c r="S2276" s="6">
        <f t="shared" si="764"/>
        <v>0</v>
      </c>
      <c r="T2276" s="6">
        <f t="shared" si="765"/>
        <v>-7734.6</v>
      </c>
      <c r="U2276" t="s">
        <v>2325</v>
      </c>
      <c r="V2276" t="s">
        <v>54</v>
      </c>
      <c r="W2276" s="2">
        <v>7734.6</v>
      </c>
      <c r="X2276" s="2">
        <v>0</v>
      </c>
      <c r="Y2276" s="2">
        <v>6734.57</v>
      </c>
      <c r="Z2276" s="2">
        <v>400.03</v>
      </c>
      <c r="AA2276" s="2">
        <v>0</v>
      </c>
      <c r="AB2276" s="3">
        <v>-7734.6</v>
      </c>
    </row>
    <row r="2277" spans="1:28">
      <c r="A2277" s="5" t="str">
        <f t="shared" si="752"/>
        <v>420</v>
      </c>
      <c r="B2277" s="5" t="str">
        <f>VLOOKUP(A2277,Vlookups!O:P,2,FALSE)</f>
        <v>LOCAL</v>
      </c>
      <c r="C2277" s="5" t="str">
        <f t="shared" si="753"/>
        <v>E</v>
      </c>
      <c r="D2277" s="5" t="str">
        <f t="shared" si="754"/>
        <v>36</v>
      </c>
      <c r="E2277" s="5" t="str">
        <f t="shared" si="755"/>
        <v>63--</v>
      </c>
      <c r="F2277" s="5" t="str">
        <f>VLOOKUP(E2277,Vlookups!K:M,3,FALSE)</f>
        <v>Op Exp</v>
      </c>
      <c r="G2277" s="5" t="str">
        <f t="shared" si="756"/>
        <v>6399</v>
      </c>
      <c r="H2277" s="5" t="str">
        <f t="shared" si="757"/>
        <v>GENERAL SUPPLIES</v>
      </c>
      <c r="I2277" s="5" t="str">
        <f t="shared" si="758"/>
        <v>009</v>
      </c>
      <c r="J2277" s="5" t="str">
        <f>VLOOKUP(I2277,Vlookups!A:D,2,FALSE)</f>
        <v>KELLER HIGH SCHOOL</v>
      </c>
      <c r="K2277" s="5" t="str">
        <f>VLOOKUP(I2277,Vlookups!A:D,3,FALSE)</f>
        <v>KELLER HS</v>
      </c>
      <c r="L2277" s="5" t="str">
        <f t="shared" si="759"/>
        <v>38</v>
      </c>
      <c r="M2277" s="5" t="str">
        <f t="shared" si="760"/>
        <v>860</v>
      </c>
      <c r="N2277" s="5" t="str">
        <f>VLOOKUP(M2277,Vlookups!G:I,2,FALSE)</f>
        <v>JROTC</v>
      </c>
      <c r="O2277" s="5" t="str">
        <f>VLOOKUP(M2277,Vlookups!G:I,3,FALSE)</f>
        <v>CSL</v>
      </c>
      <c r="P2277" s="6">
        <f t="shared" si="761"/>
        <v>4623.46</v>
      </c>
      <c r="Q2277" s="6">
        <f t="shared" si="762"/>
        <v>0</v>
      </c>
      <c r="R2277" s="6">
        <f t="shared" si="763"/>
        <v>4623.46</v>
      </c>
      <c r="S2277" s="6">
        <f t="shared" si="764"/>
        <v>0</v>
      </c>
      <c r="T2277" s="6">
        <f t="shared" si="765"/>
        <v>-4623.46</v>
      </c>
      <c r="U2277" t="s">
        <v>2326</v>
      </c>
      <c r="V2277" t="s">
        <v>54</v>
      </c>
      <c r="W2277" s="2">
        <v>4623.46</v>
      </c>
      <c r="X2277" s="2">
        <v>0</v>
      </c>
      <c r="Y2277" s="2">
        <v>4623.46</v>
      </c>
      <c r="Z2277" s="2">
        <v>0</v>
      </c>
      <c r="AA2277" s="2">
        <v>0</v>
      </c>
      <c r="AB2277" s="3">
        <v>-4623.46</v>
      </c>
    </row>
    <row r="2278" spans="1:28">
      <c r="A2278" s="5" t="str">
        <f t="shared" si="752"/>
        <v>420</v>
      </c>
      <c r="B2278" s="5" t="str">
        <f>VLOOKUP(A2278,Vlookups!O:P,2,FALSE)</f>
        <v>LOCAL</v>
      </c>
      <c r="C2278" s="5" t="str">
        <f t="shared" si="753"/>
        <v>E</v>
      </c>
      <c r="D2278" s="5" t="str">
        <f t="shared" si="754"/>
        <v>36</v>
      </c>
      <c r="E2278" s="5" t="str">
        <f t="shared" si="755"/>
        <v>63--</v>
      </c>
      <c r="F2278" s="5" t="str">
        <f>VLOOKUP(E2278,Vlookups!K:M,3,FALSE)</f>
        <v>Op Exp</v>
      </c>
      <c r="G2278" s="5" t="str">
        <f t="shared" si="756"/>
        <v>6399</v>
      </c>
      <c r="H2278" s="5" t="str">
        <f t="shared" si="757"/>
        <v>GENERAL SUPPLIES</v>
      </c>
      <c r="I2278" s="5" t="str">
        <f t="shared" si="758"/>
        <v>009</v>
      </c>
      <c r="J2278" s="5" t="str">
        <f>VLOOKUP(I2278,Vlookups!A:D,2,FALSE)</f>
        <v>KELLER HIGH SCHOOL</v>
      </c>
      <c r="K2278" s="5" t="str">
        <f>VLOOKUP(I2278,Vlookups!A:D,3,FALSE)</f>
        <v>KELLER HS</v>
      </c>
      <c r="L2278" s="5" t="str">
        <f t="shared" si="759"/>
        <v>91</v>
      </c>
      <c r="M2278" s="5" t="str">
        <f t="shared" si="760"/>
        <v>920</v>
      </c>
      <c r="N2278" s="5" t="str">
        <f>VLOOKUP(M2278,Vlookups!G:I,2,FALSE)</f>
        <v>ATHLETICS</v>
      </c>
      <c r="O2278" s="5" t="str">
        <f>VLOOKUP(M2278,Vlookups!G:I,3,FALSE)</f>
        <v>CSL</v>
      </c>
      <c r="P2278" s="6">
        <f t="shared" si="761"/>
        <v>20342</v>
      </c>
      <c r="Q2278" s="6">
        <f t="shared" si="762"/>
        <v>1680.24</v>
      </c>
      <c r="R2278" s="6">
        <f t="shared" si="763"/>
        <v>23324.89</v>
      </c>
      <c r="S2278" s="6">
        <f t="shared" si="764"/>
        <v>0</v>
      </c>
      <c r="T2278" s="6">
        <f t="shared" si="765"/>
        <v>-20342</v>
      </c>
      <c r="U2278" t="s">
        <v>2327</v>
      </c>
      <c r="V2278" t="s">
        <v>54</v>
      </c>
      <c r="W2278" s="2">
        <v>20342</v>
      </c>
      <c r="X2278" s="2">
        <v>1680.24</v>
      </c>
      <c r="Y2278" s="2">
        <v>23324.89</v>
      </c>
      <c r="Z2278" s="3">
        <v>-5000.63</v>
      </c>
      <c r="AA2278" s="2">
        <v>0</v>
      </c>
      <c r="AB2278" s="3">
        <v>-20342</v>
      </c>
    </row>
    <row r="2279" spans="1:28">
      <c r="A2279" s="5" t="str">
        <f t="shared" si="752"/>
        <v>420</v>
      </c>
      <c r="B2279" s="5" t="str">
        <f>VLOOKUP(A2279,Vlookups!O:P,2,FALSE)</f>
        <v>LOCAL</v>
      </c>
      <c r="C2279" s="5" t="str">
        <f t="shared" si="753"/>
        <v>E</v>
      </c>
      <c r="D2279" s="5" t="str">
        <f t="shared" si="754"/>
        <v>36</v>
      </c>
      <c r="E2279" s="5" t="str">
        <f t="shared" si="755"/>
        <v>63--</v>
      </c>
      <c r="F2279" s="5" t="str">
        <f>VLOOKUP(E2279,Vlookups!K:M,3,FALSE)</f>
        <v>Op Exp</v>
      </c>
      <c r="G2279" s="5" t="str">
        <f t="shared" si="756"/>
        <v>6399</v>
      </c>
      <c r="H2279" s="5" t="str">
        <f t="shared" si="757"/>
        <v>GENERAL SUPPLIES</v>
      </c>
      <c r="I2279" s="5" t="str">
        <f t="shared" si="758"/>
        <v>011</v>
      </c>
      <c r="J2279" s="5" t="str">
        <f>VLOOKUP(I2279,Vlookups!A:D,2,FALSE)</f>
        <v>GRAND PRAIRIE MIDDLE SCHOOL</v>
      </c>
      <c r="K2279" s="5" t="str">
        <f>VLOOKUP(I2279,Vlookups!A:D,3,FALSE)</f>
        <v>GRAND PR K8</v>
      </c>
      <c r="L2279" s="5" t="str">
        <f t="shared" si="759"/>
        <v>91</v>
      </c>
      <c r="M2279" s="5" t="str">
        <f t="shared" si="760"/>
        <v>920</v>
      </c>
      <c r="N2279" s="5" t="str">
        <f>VLOOKUP(M2279,Vlookups!G:I,2,FALSE)</f>
        <v>ATHLETICS</v>
      </c>
      <c r="O2279" s="5" t="str">
        <f>VLOOKUP(M2279,Vlookups!G:I,3,FALSE)</f>
        <v>CSL</v>
      </c>
      <c r="P2279" s="6">
        <f t="shared" si="761"/>
        <v>1000</v>
      </c>
      <c r="Q2279" s="6">
        <f t="shared" si="762"/>
        <v>0</v>
      </c>
      <c r="R2279" s="6">
        <f t="shared" si="763"/>
        <v>310</v>
      </c>
      <c r="S2279" s="6">
        <f t="shared" si="764"/>
        <v>0</v>
      </c>
      <c r="T2279" s="6">
        <f t="shared" si="765"/>
        <v>-1000</v>
      </c>
      <c r="U2279" t="s">
        <v>2328</v>
      </c>
      <c r="V2279" t="s">
        <v>54</v>
      </c>
      <c r="W2279" s="2">
        <v>1000</v>
      </c>
      <c r="X2279" s="2">
        <v>0</v>
      </c>
      <c r="Y2279" s="2">
        <v>310</v>
      </c>
      <c r="Z2279" s="2">
        <v>690</v>
      </c>
      <c r="AA2279" s="2">
        <v>0</v>
      </c>
      <c r="AB2279" s="3">
        <v>-1000</v>
      </c>
    </row>
    <row r="2280" spans="1:28">
      <c r="A2280" s="5" t="str">
        <f t="shared" si="752"/>
        <v>420</v>
      </c>
      <c r="B2280" s="5" t="str">
        <f>VLOOKUP(A2280,Vlookups!O:P,2,FALSE)</f>
        <v>LOCAL</v>
      </c>
      <c r="C2280" s="5" t="str">
        <f t="shared" si="753"/>
        <v>E</v>
      </c>
      <c r="D2280" s="5" t="str">
        <f t="shared" si="754"/>
        <v>36</v>
      </c>
      <c r="E2280" s="5" t="str">
        <f t="shared" si="755"/>
        <v>63--</v>
      </c>
      <c r="F2280" s="5" t="str">
        <f>VLOOKUP(E2280,Vlookups!K:M,3,FALSE)</f>
        <v>Op Exp</v>
      </c>
      <c r="G2280" s="5" t="str">
        <f t="shared" si="756"/>
        <v>6399</v>
      </c>
      <c r="H2280" s="5" t="str">
        <f t="shared" si="757"/>
        <v>GENERAL SUPPLIES</v>
      </c>
      <c r="I2280" s="5" t="str">
        <f t="shared" si="758"/>
        <v>013</v>
      </c>
      <c r="J2280" s="5" t="str">
        <f>VLOOKUP(I2280,Vlookups!A:D,2,FALSE)</f>
        <v>NORTH RICHLAND HILLS MIDDLE SC</v>
      </c>
      <c r="K2280" s="5" t="str">
        <f>VLOOKUP(I2280,Vlookups!A:D,3,FALSE)</f>
        <v>NORTH RICHLAND HILLS K8</v>
      </c>
      <c r="L2280" s="5" t="str">
        <f t="shared" si="759"/>
        <v>91</v>
      </c>
      <c r="M2280" s="5" t="str">
        <f t="shared" si="760"/>
        <v>920</v>
      </c>
      <c r="N2280" s="5" t="str">
        <f>VLOOKUP(M2280,Vlookups!G:I,2,FALSE)</f>
        <v>ATHLETICS</v>
      </c>
      <c r="O2280" s="5" t="str">
        <f>VLOOKUP(M2280,Vlookups!G:I,3,FALSE)</f>
        <v>CSL</v>
      </c>
      <c r="P2280" s="6">
        <f t="shared" si="761"/>
        <v>5526.5</v>
      </c>
      <c r="Q2280" s="6">
        <f t="shared" si="762"/>
        <v>711.12</v>
      </c>
      <c r="R2280" s="6">
        <f t="shared" si="763"/>
        <v>4214.8999999999996</v>
      </c>
      <c r="S2280" s="6">
        <f t="shared" si="764"/>
        <v>0</v>
      </c>
      <c r="T2280" s="6">
        <f t="shared" si="765"/>
        <v>-5526.5</v>
      </c>
      <c r="U2280" t="s">
        <v>2329</v>
      </c>
      <c r="V2280" t="s">
        <v>54</v>
      </c>
      <c r="W2280" s="2">
        <v>5526.5</v>
      </c>
      <c r="X2280" s="2">
        <v>711.12</v>
      </c>
      <c r="Y2280" s="2">
        <v>4214.8999999999996</v>
      </c>
      <c r="Z2280" s="2">
        <v>540.91999999999996</v>
      </c>
      <c r="AA2280" s="2">
        <v>0</v>
      </c>
      <c r="AB2280" s="3">
        <v>-5526.5</v>
      </c>
    </row>
    <row r="2281" spans="1:28">
      <c r="A2281" s="5" t="str">
        <f t="shared" si="752"/>
        <v>420</v>
      </c>
      <c r="B2281" s="5" t="str">
        <f>VLOOKUP(A2281,Vlookups!O:P,2,FALSE)</f>
        <v>LOCAL</v>
      </c>
      <c r="C2281" s="5" t="str">
        <f t="shared" si="753"/>
        <v>E</v>
      </c>
      <c r="D2281" s="5" t="str">
        <f t="shared" si="754"/>
        <v>36</v>
      </c>
      <c r="E2281" s="5" t="str">
        <f t="shared" si="755"/>
        <v>63--</v>
      </c>
      <c r="F2281" s="5" t="str">
        <f>VLOOKUP(E2281,Vlookups!K:M,3,FALSE)</f>
        <v>Op Exp</v>
      </c>
      <c r="G2281" s="5" t="str">
        <f t="shared" si="756"/>
        <v>6399</v>
      </c>
      <c r="H2281" s="5" t="str">
        <f t="shared" si="757"/>
        <v>GENERAL SUPPLIES</v>
      </c>
      <c r="I2281" s="5" t="str">
        <f t="shared" si="758"/>
        <v>015</v>
      </c>
      <c r="J2281" s="5" t="str">
        <f>VLOOKUP(I2281,Vlookups!A:D,2,FALSE)</f>
        <v>KATY MIDDLE SCHOOL</v>
      </c>
      <c r="K2281" s="5" t="str">
        <f>VLOOKUP(I2281,Vlookups!A:D,3,FALSE)</f>
        <v>KATY K8</v>
      </c>
      <c r="L2281" s="5" t="str">
        <f t="shared" si="759"/>
        <v>91</v>
      </c>
      <c r="M2281" s="5" t="str">
        <f t="shared" si="760"/>
        <v>920</v>
      </c>
      <c r="N2281" s="5" t="str">
        <f>VLOOKUP(M2281,Vlookups!G:I,2,FALSE)</f>
        <v>ATHLETICS</v>
      </c>
      <c r="O2281" s="5" t="str">
        <f>VLOOKUP(M2281,Vlookups!G:I,3,FALSE)</f>
        <v>CSL</v>
      </c>
      <c r="P2281" s="6">
        <f t="shared" si="761"/>
        <v>5251.9</v>
      </c>
      <c r="Q2281" s="6">
        <f t="shared" si="762"/>
        <v>1208</v>
      </c>
      <c r="R2281" s="6">
        <f t="shared" si="763"/>
        <v>5031.91</v>
      </c>
      <c r="S2281" s="6">
        <f t="shared" si="764"/>
        <v>0</v>
      </c>
      <c r="T2281" s="6">
        <f t="shared" si="765"/>
        <v>-5251.9</v>
      </c>
      <c r="U2281" t="s">
        <v>2330</v>
      </c>
      <c r="V2281" t="s">
        <v>54</v>
      </c>
      <c r="W2281" s="2">
        <v>5251.9</v>
      </c>
      <c r="X2281" s="2">
        <v>1208</v>
      </c>
      <c r="Y2281" s="2">
        <v>5031.91</v>
      </c>
      <c r="Z2281" s="3">
        <v>-988.01</v>
      </c>
      <c r="AA2281" s="2">
        <v>0</v>
      </c>
      <c r="AB2281" s="3">
        <v>-5251.9</v>
      </c>
    </row>
    <row r="2282" spans="1:28">
      <c r="A2282" s="5" t="str">
        <f t="shared" si="752"/>
        <v>420</v>
      </c>
      <c r="B2282" s="5" t="str">
        <f>VLOOKUP(A2282,Vlookups!O:P,2,FALSE)</f>
        <v>LOCAL</v>
      </c>
      <c r="C2282" s="5" t="str">
        <f t="shared" si="753"/>
        <v>E</v>
      </c>
      <c r="D2282" s="5" t="str">
        <f t="shared" si="754"/>
        <v>36</v>
      </c>
      <c r="E2282" s="5" t="str">
        <f t="shared" si="755"/>
        <v>63--</v>
      </c>
      <c r="F2282" s="5" t="str">
        <f>VLOOKUP(E2282,Vlookups!K:M,3,FALSE)</f>
        <v>Op Exp</v>
      </c>
      <c r="G2282" s="5" t="str">
        <f t="shared" si="756"/>
        <v>6399</v>
      </c>
      <c r="H2282" s="5" t="str">
        <f t="shared" si="757"/>
        <v>GENERAL SUPPLIES</v>
      </c>
      <c r="I2282" s="5" t="str">
        <f t="shared" si="758"/>
        <v>017</v>
      </c>
      <c r="J2282" s="5" t="str">
        <f>VLOOKUP(I2282,Vlookups!A:D,2,FALSE)</f>
        <v>WESTPARK MIDDLE SCHOOL</v>
      </c>
      <c r="K2282" s="5" t="str">
        <f>VLOOKUP(I2282,Vlookups!A:D,3,FALSE)</f>
        <v>WESTPARK K8</v>
      </c>
      <c r="L2282" s="5" t="str">
        <f t="shared" si="759"/>
        <v>91</v>
      </c>
      <c r="M2282" s="5" t="str">
        <f t="shared" si="760"/>
        <v>920</v>
      </c>
      <c r="N2282" s="5" t="str">
        <f>VLOOKUP(M2282,Vlookups!G:I,2,FALSE)</f>
        <v>ATHLETICS</v>
      </c>
      <c r="O2282" s="5" t="str">
        <f>VLOOKUP(M2282,Vlookups!G:I,3,FALSE)</f>
        <v>CSL</v>
      </c>
      <c r="P2282" s="6">
        <f t="shared" si="761"/>
        <v>2217.1</v>
      </c>
      <c r="Q2282" s="6">
        <f t="shared" si="762"/>
        <v>0</v>
      </c>
      <c r="R2282" s="6">
        <f t="shared" si="763"/>
        <v>2217.13</v>
      </c>
      <c r="S2282" s="6">
        <f t="shared" si="764"/>
        <v>0</v>
      </c>
      <c r="T2282" s="6">
        <f t="shared" si="765"/>
        <v>-2217.1</v>
      </c>
      <c r="U2282" t="s">
        <v>2331</v>
      </c>
      <c r="V2282" t="s">
        <v>54</v>
      </c>
      <c r="W2282" s="2">
        <v>2217.1</v>
      </c>
      <c r="X2282" s="2">
        <v>0</v>
      </c>
      <c r="Y2282" s="2">
        <v>2217.13</v>
      </c>
      <c r="Z2282" s="3">
        <v>-0.03</v>
      </c>
      <c r="AA2282" s="2">
        <v>0</v>
      </c>
      <c r="AB2282" s="3">
        <v>-2217.1</v>
      </c>
    </row>
    <row r="2283" spans="1:28">
      <c r="A2283" s="5" t="str">
        <f t="shared" si="752"/>
        <v>420</v>
      </c>
      <c r="B2283" s="5" t="str">
        <f>VLOOKUP(A2283,Vlookups!O:P,2,FALSE)</f>
        <v>LOCAL</v>
      </c>
      <c r="C2283" s="5" t="str">
        <f t="shared" si="753"/>
        <v>E</v>
      </c>
      <c r="D2283" s="5" t="str">
        <f t="shared" si="754"/>
        <v>36</v>
      </c>
      <c r="E2283" s="5" t="str">
        <f t="shared" si="755"/>
        <v>63--</v>
      </c>
      <c r="F2283" s="5" t="str">
        <f>VLOOKUP(E2283,Vlookups!K:M,3,FALSE)</f>
        <v>Op Exp</v>
      </c>
      <c r="G2283" s="5" t="str">
        <f t="shared" si="756"/>
        <v>6399</v>
      </c>
      <c r="H2283" s="5" t="str">
        <f t="shared" si="757"/>
        <v>GENERAL SUPPLIES</v>
      </c>
      <c r="I2283" s="5" t="str">
        <f t="shared" si="758"/>
        <v>018</v>
      </c>
      <c r="J2283" s="5" t="str">
        <f>VLOOKUP(I2283,Vlookups!A:D,2,FALSE)</f>
        <v>KATY/WEST PARK HS</v>
      </c>
      <c r="K2283" s="5" t="str">
        <f>VLOOKUP(I2283,Vlookups!A:D,3,FALSE)</f>
        <v>KATY WESTPARK HS</v>
      </c>
      <c r="L2283" s="5" t="str">
        <f t="shared" si="759"/>
        <v>38</v>
      </c>
      <c r="M2283" s="5" t="str">
        <f t="shared" si="760"/>
        <v>860</v>
      </c>
      <c r="N2283" s="5" t="str">
        <f>VLOOKUP(M2283,Vlookups!G:I,2,FALSE)</f>
        <v>JROTC</v>
      </c>
      <c r="O2283" s="5" t="str">
        <f>VLOOKUP(M2283,Vlookups!G:I,3,FALSE)</f>
        <v>CSL</v>
      </c>
      <c r="P2283" s="6">
        <f t="shared" si="761"/>
        <v>5000</v>
      </c>
      <c r="Q2283" s="6">
        <f t="shared" si="762"/>
        <v>0</v>
      </c>
      <c r="R2283" s="6">
        <f t="shared" si="763"/>
        <v>354.94</v>
      </c>
      <c r="S2283" s="6">
        <f t="shared" si="764"/>
        <v>0</v>
      </c>
      <c r="T2283" s="6">
        <f t="shared" si="765"/>
        <v>-5000</v>
      </c>
      <c r="U2283" t="s">
        <v>2332</v>
      </c>
      <c r="V2283" t="s">
        <v>54</v>
      </c>
      <c r="W2283" s="2">
        <v>5000</v>
      </c>
      <c r="X2283" s="2">
        <v>0</v>
      </c>
      <c r="Y2283" s="2">
        <v>354.94</v>
      </c>
      <c r="Z2283" s="2">
        <v>4645.0600000000004</v>
      </c>
      <c r="AA2283" s="2">
        <v>0</v>
      </c>
      <c r="AB2283" s="3">
        <v>-5000</v>
      </c>
    </row>
    <row r="2284" spans="1:28">
      <c r="A2284" s="5" t="str">
        <f t="shared" si="752"/>
        <v>420</v>
      </c>
      <c r="B2284" s="5" t="str">
        <f>VLOOKUP(A2284,Vlookups!O:P,2,FALSE)</f>
        <v>LOCAL</v>
      </c>
      <c r="C2284" s="5" t="str">
        <f t="shared" si="753"/>
        <v>E</v>
      </c>
      <c r="D2284" s="5" t="str">
        <f t="shared" si="754"/>
        <v>36</v>
      </c>
      <c r="E2284" s="5" t="str">
        <f t="shared" si="755"/>
        <v>63--</v>
      </c>
      <c r="F2284" s="5" t="str">
        <f>VLOOKUP(E2284,Vlookups!K:M,3,FALSE)</f>
        <v>Op Exp</v>
      </c>
      <c r="G2284" s="5" t="str">
        <f t="shared" si="756"/>
        <v>6399</v>
      </c>
      <c r="H2284" s="5" t="str">
        <f t="shared" si="757"/>
        <v>GENERAL SUPPLIES</v>
      </c>
      <c r="I2284" s="5" t="str">
        <f t="shared" si="758"/>
        <v>018</v>
      </c>
      <c r="J2284" s="5" t="str">
        <f>VLOOKUP(I2284,Vlookups!A:D,2,FALSE)</f>
        <v>KATY/WEST PARK HS</v>
      </c>
      <c r="K2284" s="5" t="str">
        <f>VLOOKUP(I2284,Vlookups!A:D,3,FALSE)</f>
        <v>KATY WESTPARK HS</v>
      </c>
      <c r="L2284" s="5" t="str">
        <f t="shared" si="759"/>
        <v>91</v>
      </c>
      <c r="M2284" s="5" t="str">
        <f t="shared" si="760"/>
        <v>920</v>
      </c>
      <c r="N2284" s="5" t="str">
        <f>VLOOKUP(M2284,Vlookups!G:I,2,FALSE)</f>
        <v>ATHLETICS</v>
      </c>
      <c r="O2284" s="5" t="str">
        <f>VLOOKUP(M2284,Vlookups!G:I,3,FALSE)</f>
        <v>CSL</v>
      </c>
      <c r="P2284" s="6">
        <f t="shared" si="761"/>
        <v>11609.6</v>
      </c>
      <c r="Q2284" s="6">
        <f t="shared" si="762"/>
        <v>0</v>
      </c>
      <c r="R2284" s="6">
        <f t="shared" si="763"/>
        <v>14456.32</v>
      </c>
      <c r="S2284" s="6">
        <f t="shared" si="764"/>
        <v>0</v>
      </c>
      <c r="T2284" s="6">
        <f t="shared" si="765"/>
        <v>-11609.6</v>
      </c>
      <c r="U2284" t="s">
        <v>2333</v>
      </c>
      <c r="V2284" t="s">
        <v>54</v>
      </c>
      <c r="W2284" s="2">
        <v>11609.6</v>
      </c>
      <c r="X2284" s="2">
        <v>0</v>
      </c>
      <c r="Y2284" s="2">
        <v>14456.32</v>
      </c>
      <c r="Z2284" s="3">
        <v>-2846.72</v>
      </c>
      <c r="AA2284" s="2">
        <v>0</v>
      </c>
      <c r="AB2284" s="3">
        <v>-11609.6</v>
      </c>
    </row>
    <row r="2285" spans="1:28">
      <c r="A2285" s="5" t="str">
        <f t="shared" si="752"/>
        <v>420</v>
      </c>
      <c r="B2285" s="5" t="str">
        <f>VLOOKUP(A2285,Vlookups!O:P,2,FALSE)</f>
        <v>LOCAL</v>
      </c>
      <c r="C2285" s="5" t="str">
        <f t="shared" si="753"/>
        <v>E</v>
      </c>
      <c r="D2285" s="5" t="str">
        <f t="shared" si="754"/>
        <v>36</v>
      </c>
      <c r="E2285" s="5" t="str">
        <f t="shared" si="755"/>
        <v>63--</v>
      </c>
      <c r="F2285" s="5" t="str">
        <f>VLOOKUP(E2285,Vlookups!K:M,3,FALSE)</f>
        <v>Op Exp</v>
      </c>
      <c r="G2285" s="5" t="str">
        <f t="shared" si="756"/>
        <v>6399</v>
      </c>
      <c r="H2285" s="5" t="str">
        <f t="shared" si="757"/>
        <v>GENERAL SUPPLIES</v>
      </c>
      <c r="I2285" s="5" t="str">
        <f t="shared" si="758"/>
        <v>019</v>
      </c>
      <c r="J2285" s="5" t="str">
        <f>VLOOKUP(I2285,Vlookups!A:D,2,FALSE)</f>
        <v>LANCASTER ELEMENTARY</v>
      </c>
      <c r="K2285" s="5" t="str">
        <f>VLOOKUP(I2285,Vlookups!A:D,3,FALSE)</f>
        <v>LANCASTER K8</v>
      </c>
      <c r="L2285" s="5" t="str">
        <f t="shared" si="759"/>
        <v>91</v>
      </c>
      <c r="M2285" s="5" t="str">
        <f t="shared" si="760"/>
        <v>920</v>
      </c>
      <c r="N2285" s="5" t="str">
        <f>VLOOKUP(M2285,Vlookups!G:I,2,FALSE)</f>
        <v>ATHLETICS</v>
      </c>
      <c r="O2285" s="5" t="str">
        <f>VLOOKUP(M2285,Vlookups!G:I,3,FALSE)</f>
        <v>CSL</v>
      </c>
      <c r="P2285" s="6">
        <f t="shared" si="761"/>
        <v>12044.9</v>
      </c>
      <c r="Q2285" s="6">
        <f t="shared" si="762"/>
        <v>0</v>
      </c>
      <c r="R2285" s="6">
        <f t="shared" si="763"/>
        <v>12044.92</v>
      </c>
      <c r="S2285" s="6">
        <f t="shared" si="764"/>
        <v>0</v>
      </c>
      <c r="T2285" s="6">
        <f t="shared" si="765"/>
        <v>-12044.9</v>
      </c>
      <c r="U2285" t="s">
        <v>2334</v>
      </c>
      <c r="V2285" t="s">
        <v>54</v>
      </c>
      <c r="W2285" s="2">
        <v>12044.9</v>
      </c>
      <c r="X2285" s="2">
        <v>0</v>
      </c>
      <c r="Y2285" s="2">
        <v>12044.92</v>
      </c>
      <c r="Z2285" s="3">
        <v>-0.02</v>
      </c>
      <c r="AA2285" s="2">
        <v>0</v>
      </c>
      <c r="AB2285" s="3">
        <v>-12044.9</v>
      </c>
    </row>
    <row r="2286" spans="1:28">
      <c r="A2286" s="5" t="str">
        <f t="shared" si="752"/>
        <v>420</v>
      </c>
      <c r="B2286" s="5" t="str">
        <f>VLOOKUP(A2286,Vlookups!O:P,2,FALSE)</f>
        <v>LOCAL</v>
      </c>
      <c r="C2286" s="5" t="str">
        <f t="shared" si="753"/>
        <v>E</v>
      </c>
      <c r="D2286" s="5" t="str">
        <f t="shared" si="754"/>
        <v>36</v>
      </c>
      <c r="E2286" s="5" t="str">
        <f t="shared" si="755"/>
        <v>63--</v>
      </c>
      <c r="F2286" s="5" t="str">
        <f>VLOOKUP(E2286,Vlookups!K:M,3,FALSE)</f>
        <v>Op Exp</v>
      </c>
      <c r="G2286" s="5" t="str">
        <f t="shared" si="756"/>
        <v>6399</v>
      </c>
      <c r="H2286" s="5" t="str">
        <f t="shared" si="757"/>
        <v>GENERAL SUPPLIES</v>
      </c>
      <c r="I2286" s="5" t="str">
        <f t="shared" si="758"/>
        <v>020</v>
      </c>
      <c r="J2286" s="5" t="str">
        <f>VLOOKUP(I2286,Vlookups!A:D,2,FALSE)</f>
        <v>LANCASTER MIDDLE SCHOOL</v>
      </c>
      <c r="K2286" s="5" t="str">
        <f>VLOOKUP(I2286,Vlookups!A:D,3,FALSE)</f>
        <v>LANCASTER K8</v>
      </c>
      <c r="L2286" s="5" t="str">
        <f t="shared" si="759"/>
        <v>91</v>
      </c>
      <c r="M2286" s="5" t="str">
        <f t="shared" si="760"/>
        <v>920</v>
      </c>
      <c r="N2286" s="5" t="str">
        <f>VLOOKUP(M2286,Vlookups!G:I,2,FALSE)</f>
        <v>ATHLETICS</v>
      </c>
      <c r="O2286" s="5" t="str">
        <f>VLOOKUP(M2286,Vlookups!G:I,3,FALSE)</f>
        <v>CSL</v>
      </c>
      <c r="P2286" s="6">
        <f t="shared" si="761"/>
        <v>6932.6</v>
      </c>
      <c r="Q2286" s="6">
        <f t="shared" si="762"/>
        <v>0</v>
      </c>
      <c r="R2286" s="6">
        <f t="shared" si="763"/>
        <v>5932.58</v>
      </c>
      <c r="S2286" s="6">
        <f t="shared" si="764"/>
        <v>0</v>
      </c>
      <c r="T2286" s="6">
        <f t="shared" si="765"/>
        <v>-6932.6</v>
      </c>
      <c r="U2286" t="s">
        <v>2335</v>
      </c>
      <c r="V2286" t="s">
        <v>54</v>
      </c>
      <c r="W2286" s="2">
        <v>6932.6</v>
      </c>
      <c r="X2286" s="2">
        <v>0</v>
      </c>
      <c r="Y2286" s="2">
        <v>5932.58</v>
      </c>
      <c r="Z2286" s="2">
        <v>1000.02</v>
      </c>
      <c r="AA2286" s="2">
        <v>0</v>
      </c>
      <c r="AB2286" s="3">
        <v>-6932.6</v>
      </c>
    </row>
    <row r="2287" spans="1:28">
      <c r="A2287" s="5" t="str">
        <f t="shared" ref="A2287:A2350" si="766">LEFT(U2287,3)</f>
        <v>420</v>
      </c>
      <c r="B2287" s="5" t="str">
        <f>VLOOKUP(A2287,Vlookups!O:P,2,FALSE)</f>
        <v>LOCAL</v>
      </c>
      <c r="C2287" s="5" t="str">
        <f t="shared" ref="C2287:C2350" si="767">RIGHT(LEFT(U2287,5),1)</f>
        <v>E</v>
      </c>
      <c r="D2287" s="5" t="str">
        <f t="shared" ref="D2287:D2350" si="768">RIGHT(LEFT(U2287,8),2)</f>
        <v>36</v>
      </c>
      <c r="E2287" s="5" t="str">
        <f t="shared" ref="E2287:E2350" si="769">CONCATENATE(LEFT(G2287,2),"--")</f>
        <v>63--</v>
      </c>
      <c r="F2287" s="5" t="str">
        <f>VLOOKUP(E2287,Vlookups!K:M,3,FALSE)</f>
        <v>Op Exp</v>
      </c>
      <c r="G2287" s="5" t="str">
        <f t="shared" ref="G2287:G2350" si="770">MID(U2287,10,4)</f>
        <v>6399</v>
      </c>
      <c r="H2287" s="5" t="str">
        <f t="shared" ref="H2287:H2350" si="771">V2287</f>
        <v>GENERAL SUPPLIES</v>
      </c>
      <c r="I2287" s="5" t="str">
        <f t="shared" ref="I2287:I2350" si="772">LEFT(RIGHT(U2287,12),3)</f>
        <v>021</v>
      </c>
      <c r="J2287" s="5" t="str">
        <f>VLOOKUP(I2287,Vlookups!A:D,2,FALSE)</f>
        <v>WOODHAVEN ELEMENTARY</v>
      </c>
      <c r="K2287" s="5" t="str">
        <f>VLOOKUP(I2287,Vlookups!A:D,3,FALSE)</f>
        <v>WOODHAVEN K8</v>
      </c>
      <c r="L2287" s="5" t="str">
        <f t="shared" ref="L2287:L2350" si="773">LEFT(RIGHT(U2287,6),2)</f>
        <v>91</v>
      </c>
      <c r="M2287" s="5" t="str">
        <f t="shared" ref="M2287:M2350" si="774">RIGHT(U2287,3)</f>
        <v>920</v>
      </c>
      <c r="N2287" s="5" t="str">
        <f>VLOOKUP(M2287,Vlookups!G:I,2,FALSE)</f>
        <v>ATHLETICS</v>
      </c>
      <c r="O2287" s="5" t="str">
        <f>VLOOKUP(M2287,Vlookups!G:I,3,FALSE)</f>
        <v>CSL</v>
      </c>
      <c r="P2287" s="6">
        <f t="shared" ref="P2287:P2350" si="775">W2287</f>
        <v>12044.9</v>
      </c>
      <c r="Q2287" s="6">
        <f t="shared" ref="Q2287:Q2350" si="776">X2287</f>
        <v>0</v>
      </c>
      <c r="R2287" s="6">
        <f t="shared" ref="R2287:R2350" si="777">Y2287</f>
        <v>12044.93</v>
      </c>
      <c r="S2287" s="6">
        <f t="shared" ref="S2287:S2350" si="778">AA2287</f>
        <v>0</v>
      </c>
      <c r="T2287" s="6">
        <f t="shared" ref="T2287:T2350" si="779">AB2287</f>
        <v>-12044.9</v>
      </c>
      <c r="U2287" t="s">
        <v>2336</v>
      </c>
      <c r="V2287" t="s">
        <v>54</v>
      </c>
      <c r="W2287" s="2">
        <v>12044.9</v>
      </c>
      <c r="X2287" s="2">
        <v>0</v>
      </c>
      <c r="Y2287" s="2">
        <v>12044.93</v>
      </c>
      <c r="Z2287" s="3">
        <v>-0.03</v>
      </c>
      <c r="AA2287" s="2">
        <v>0</v>
      </c>
      <c r="AB2287" s="3">
        <v>-12044.9</v>
      </c>
    </row>
    <row r="2288" spans="1:28">
      <c r="A2288" s="5" t="str">
        <f t="shared" si="766"/>
        <v>420</v>
      </c>
      <c r="B2288" s="5" t="str">
        <f>VLOOKUP(A2288,Vlookups!O:P,2,FALSE)</f>
        <v>LOCAL</v>
      </c>
      <c r="C2288" s="5" t="str">
        <f t="shared" si="767"/>
        <v>E</v>
      </c>
      <c r="D2288" s="5" t="str">
        <f t="shared" si="768"/>
        <v>36</v>
      </c>
      <c r="E2288" s="5" t="str">
        <f t="shared" si="769"/>
        <v>63--</v>
      </c>
      <c r="F2288" s="5" t="str">
        <f>VLOOKUP(E2288,Vlookups!K:M,3,FALSE)</f>
        <v>Op Exp</v>
      </c>
      <c r="G2288" s="5" t="str">
        <f t="shared" si="770"/>
        <v>6399</v>
      </c>
      <c r="H2288" s="5" t="str">
        <f t="shared" si="771"/>
        <v>GENERAL SUPPLIES</v>
      </c>
      <c r="I2288" s="5" t="str">
        <f t="shared" si="772"/>
        <v>022</v>
      </c>
      <c r="J2288" s="5" t="str">
        <f>VLOOKUP(I2288,Vlookups!A:D,2,FALSE)</f>
        <v>WOODHAVEN MIDDLE SCHOOL</v>
      </c>
      <c r="K2288" s="5" t="str">
        <f>VLOOKUP(I2288,Vlookups!A:D,3,FALSE)</f>
        <v>WOODHAVEN K8</v>
      </c>
      <c r="L2288" s="5" t="str">
        <f t="shared" si="773"/>
        <v>91</v>
      </c>
      <c r="M2288" s="5" t="str">
        <f t="shared" si="774"/>
        <v>920</v>
      </c>
      <c r="N2288" s="5" t="str">
        <f>VLOOKUP(M2288,Vlookups!G:I,2,FALSE)</f>
        <v>ATHLETICS</v>
      </c>
      <c r="O2288" s="5" t="str">
        <f>VLOOKUP(M2288,Vlookups!G:I,3,FALSE)</f>
        <v>CSL</v>
      </c>
      <c r="P2288" s="6">
        <f t="shared" si="775"/>
        <v>10152</v>
      </c>
      <c r="Q2288" s="6">
        <f t="shared" si="776"/>
        <v>0</v>
      </c>
      <c r="R2288" s="6">
        <f t="shared" si="777"/>
        <v>9516.57</v>
      </c>
      <c r="S2288" s="6">
        <f t="shared" si="778"/>
        <v>0</v>
      </c>
      <c r="T2288" s="6">
        <f t="shared" si="779"/>
        <v>-10152</v>
      </c>
      <c r="U2288" t="s">
        <v>2337</v>
      </c>
      <c r="V2288" t="s">
        <v>54</v>
      </c>
      <c r="W2288" s="2">
        <v>10152</v>
      </c>
      <c r="X2288" s="2">
        <v>0</v>
      </c>
      <c r="Y2288" s="2">
        <v>9516.57</v>
      </c>
      <c r="Z2288" s="2">
        <v>635.42999999999995</v>
      </c>
      <c r="AA2288" s="2">
        <v>0</v>
      </c>
      <c r="AB2288" s="3">
        <v>-10152</v>
      </c>
    </row>
    <row r="2289" spans="1:28">
      <c r="A2289" s="5" t="str">
        <f t="shared" si="766"/>
        <v>420</v>
      </c>
      <c r="B2289" s="5" t="str">
        <f>VLOOKUP(A2289,Vlookups!O:P,2,FALSE)</f>
        <v>LOCAL</v>
      </c>
      <c r="C2289" s="5" t="str">
        <f t="shared" si="767"/>
        <v>E</v>
      </c>
      <c r="D2289" s="5" t="str">
        <f t="shared" si="768"/>
        <v>36</v>
      </c>
      <c r="E2289" s="5" t="str">
        <f t="shared" si="769"/>
        <v>63--</v>
      </c>
      <c r="F2289" s="5" t="str">
        <f>VLOOKUP(E2289,Vlookups!K:M,3,FALSE)</f>
        <v>Op Exp</v>
      </c>
      <c r="G2289" s="5" t="str">
        <f t="shared" si="770"/>
        <v>6399</v>
      </c>
      <c r="H2289" s="5" t="str">
        <f t="shared" si="771"/>
        <v>GENERAL SUPPLIES</v>
      </c>
      <c r="I2289" s="5" t="str">
        <f t="shared" si="772"/>
        <v>023</v>
      </c>
      <c r="J2289" s="5" t="str">
        <f>VLOOKUP(I2289,Vlookups!A:D,2,FALSE)</f>
        <v>SAGINAW ELEMENTARY</v>
      </c>
      <c r="K2289" s="5" t="str">
        <f>VLOOKUP(I2289,Vlookups!A:D,3,FALSE)</f>
        <v>SAGINAW K8</v>
      </c>
      <c r="L2289" s="5" t="str">
        <f t="shared" si="773"/>
        <v>91</v>
      </c>
      <c r="M2289" s="5" t="str">
        <f t="shared" si="774"/>
        <v>920</v>
      </c>
      <c r="N2289" s="5" t="str">
        <f>VLOOKUP(M2289,Vlookups!G:I,2,FALSE)</f>
        <v>ATHLETICS</v>
      </c>
      <c r="O2289" s="5" t="str">
        <f>VLOOKUP(M2289,Vlookups!G:I,3,FALSE)</f>
        <v>CSL</v>
      </c>
      <c r="P2289" s="6">
        <f t="shared" si="775"/>
        <v>12044.9</v>
      </c>
      <c r="Q2289" s="6">
        <f t="shared" si="776"/>
        <v>0</v>
      </c>
      <c r="R2289" s="6">
        <f t="shared" si="777"/>
        <v>12044.93</v>
      </c>
      <c r="S2289" s="6">
        <f t="shared" si="778"/>
        <v>0</v>
      </c>
      <c r="T2289" s="6">
        <f t="shared" si="779"/>
        <v>-12044.9</v>
      </c>
      <c r="U2289" t="s">
        <v>2338</v>
      </c>
      <c r="V2289" t="s">
        <v>54</v>
      </c>
      <c r="W2289" s="2">
        <v>12044.9</v>
      </c>
      <c r="X2289" s="2">
        <v>0</v>
      </c>
      <c r="Y2289" s="2">
        <v>12044.93</v>
      </c>
      <c r="Z2289" s="3">
        <v>-0.03</v>
      </c>
      <c r="AA2289" s="2">
        <v>0</v>
      </c>
      <c r="AB2289" s="3">
        <v>-12044.9</v>
      </c>
    </row>
    <row r="2290" spans="1:28">
      <c r="A2290" s="5" t="str">
        <f t="shared" si="766"/>
        <v>420</v>
      </c>
      <c r="B2290" s="5" t="str">
        <f>VLOOKUP(A2290,Vlookups!O:P,2,FALSE)</f>
        <v>LOCAL</v>
      </c>
      <c r="C2290" s="5" t="str">
        <f t="shared" si="767"/>
        <v>E</v>
      </c>
      <c r="D2290" s="5" t="str">
        <f t="shared" si="768"/>
        <v>36</v>
      </c>
      <c r="E2290" s="5" t="str">
        <f t="shared" si="769"/>
        <v>63--</v>
      </c>
      <c r="F2290" s="5" t="str">
        <f>VLOOKUP(E2290,Vlookups!K:M,3,FALSE)</f>
        <v>Op Exp</v>
      </c>
      <c r="G2290" s="5" t="str">
        <f t="shared" si="770"/>
        <v>6399</v>
      </c>
      <c r="H2290" s="5" t="str">
        <f t="shared" si="771"/>
        <v>GENERAL SUPPLIES</v>
      </c>
      <c r="I2290" s="5" t="str">
        <f t="shared" si="772"/>
        <v>024</v>
      </c>
      <c r="J2290" s="5" t="str">
        <f>VLOOKUP(I2290,Vlookups!A:D,2,FALSE)</f>
        <v>SAGINAW MIDDLE SCHOOL</v>
      </c>
      <c r="K2290" s="5" t="str">
        <f>VLOOKUP(I2290,Vlookups!A:D,3,FALSE)</f>
        <v>SAGINAW K8</v>
      </c>
      <c r="L2290" s="5" t="str">
        <f t="shared" si="773"/>
        <v>91</v>
      </c>
      <c r="M2290" s="5" t="str">
        <f t="shared" si="774"/>
        <v>920</v>
      </c>
      <c r="N2290" s="5" t="str">
        <f>VLOOKUP(M2290,Vlookups!G:I,2,FALSE)</f>
        <v>ATHLETICS</v>
      </c>
      <c r="O2290" s="5" t="str">
        <f>VLOOKUP(M2290,Vlookups!G:I,3,FALSE)</f>
        <v>CSL</v>
      </c>
      <c r="P2290" s="6">
        <f t="shared" si="775"/>
        <v>9152</v>
      </c>
      <c r="Q2290" s="6">
        <f t="shared" si="776"/>
        <v>0</v>
      </c>
      <c r="R2290" s="6">
        <f t="shared" si="777"/>
        <v>8596.14</v>
      </c>
      <c r="S2290" s="6">
        <f t="shared" si="778"/>
        <v>0</v>
      </c>
      <c r="T2290" s="6">
        <f t="shared" si="779"/>
        <v>-9152</v>
      </c>
      <c r="U2290" t="s">
        <v>2339</v>
      </c>
      <c r="V2290" t="s">
        <v>54</v>
      </c>
      <c r="W2290" s="2">
        <v>9152</v>
      </c>
      <c r="X2290" s="2">
        <v>0</v>
      </c>
      <c r="Y2290" s="2">
        <v>8596.14</v>
      </c>
      <c r="Z2290" s="2">
        <v>555.86</v>
      </c>
      <c r="AA2290" s="2">
        <v>0</v>
      </c>
      <c r="AB2290" s="3">
        <v>-9152</v>
      </c>
    </row>
    <row r="2291" spans="1:28">
      <c r="A2291" s="5" t="str">
        <f t="shared" si="766"/>
        <v>420</v>
      </c>
      <c r="B2291" s="5" t="str">
        <f>VLOOKUP(A2291,Vlookups!O:P,2,FALSE)</f>
        <v>LOCAL</v>
      </c>
      <c r="C2291" s="5" t="str">
        <f t="shared" si="767"/>
        <v>E</v>
      </c>
      <c r="D2291" s="5" t="str">
        <f t="shared" si="768"/>
        <v>36</v>
      </c>
      <c r="E2291" s="5" t="str">
        <f t="shared" si="769"/>
        <v>63--</v>
      </c>
      <c r="F2291" s="5" t="str">
        <f>VLOOKUP(E2291,Vlookups!K:M,3,FALSE)</f>
        <v>Op Exp</v>
      </c>
      <c r="G2291" s="5" t="str">
        <f t="shared" si="770"/>
        <v>6399</v>
      </c>
      <c r="H2291" s="5" t="str">
        <f t="shared" si="771"/>
        <v>GENERAL SUPPLIES</v>
      </c>
      <c r="I2291" s="5" t="str">
        <f t="shared" si="772"/>
        <v>026</v>
      </c>
      <c r="J2291" s="5" t="str">
        <f>VLOOKUP(I2291,Vlookups!A:D,2,FALSE)</f>
        <v>WM LAKES MIDDLE SCHOOL</v>
      </c>
      <c r="K2291" s="5" t="str">
        <f>VLOOKUP(I2291,Vlookups!A:D,3,FALSE)</f>
        <v>WINDMILL LAKES K8</v>
      </c>
      <c r="L2291" s="5" t="str">
        <f t="shared" si="773"/>
        <v>91</v>
      </c>
      <c r="M2291" s="5" t="str">
        <f t="shared" si="774"/>
        <v>920</v>
      </c>
      <c r="N2291" s="5" t="str">
        <f>VLOOKUP(M2291,Vlookups!G:I,2,FALSE)</f>
        <v>ATHLETICS</v>
      </c>
      <c r="O2291" s="5" t="str">
        <f>VLOOKUP(M2291,Vlookups!G:I,3,FALSE)</f>
        <v>CSL</v>
      </c>
      <c r="P2291" s="6">
        <f t="shared" si="775"/>
        <v>8134.6</v>
      </c>
      <c r="Q2291" s="6">
        <f t="shared" si="776"/>
        <v>0</v>
      </c>
      <c r="R2291" s="6">
        <f t="shared" si="777"/>
        <v>7534.63</v>
      </c>
      <c r="S2291" s="6">
        <f t="shared" si="778"/>
        <v>0</v>
      </c>
      <c r="T2291" s="6">
        <f t="shared" si="779"/>
        <v>-8134.6</v>
      </c>
      <c r="U2291" t="s">
        <v>2340</v>
      </c>
      <c r="V2291" t="s">
        <v>54</v>
      </c>
      <c r="W2291" s="2">
        <v>8134.6</v>
      </c>
      <c r="X2291" s="2">
        <v>0</v>
      </c>
      <c r="Y2291" s="2">
        <v>7534.63</v>
      </c>
      <c r="Z2291" s="2">
        <v>599.97</v>
      </c>
      <c r="AA2291" s="2">
        <v>0</v>
      </c>
      <c r="AB2291" s="3">
        <v>-8134.6</v>
      </c>
    </row>
    <row r="2292" spans="1:28">
      <c r="A2292" s="5" t="str">
        <f t="shared" si="766"/>
        <v>420</v>
      </c>
      <c r="B2292" s="5" t="str">
        <f>VLOOKUP(A2292,Vlookups!O:P,2,FALSE)</f>
        <v>LOCAL</v>
      </c>
      <c r="C2292" s="5" t="str">
        <f t="shared" si="767"/>
        <v>E</v>
      </c>
      <c r="D2292" s="5" t="str">
        <f t="shared" si="768"/>
        <v>36</v>
      </c>
      <c r="E2292" s="5" t="str">
        <f t="shared" si="769"/>
        <v>63--</v>
      </c>
      <c r="F2292" s="5" t="str">
        <f>VLOOKUP(E2292,Vlookups!K:M,3,FALSE)</f>
        <v>Op Exp</v>
      </c>
      <c r="G2292" s="5" t="str">
        <f t="shared" si="770"/>
        <v>6399</v>
      </c>
      <c r="H2292" s="5" t="str">
        <f t="shared" si="771"/>
        <v>GENERAL SUPPLIES</v>
      </c>
      <c r="I2292" s="5" t="str">
        <f t="shared" si="772"/>
        <v>027</v>
      </c>
      <c r="J2292" s="5" t="str">
        <f>VLOOKUP(I2292,Vlookups!A:D,2,FALSE)</f>
        <v>HOUSTON OREM ELEMENTARY</v>
      </c>
      <c r="K2292" s="5" t="str">
        <f>VLOOKUP(I2292,Vlookups!A:D,3,FALSE)</f>
        <v>OREM K8</v>
      </c>
      <c r="L2292" s="5" t="str">
        <f t="shared" si="773"/>
        <v>91</v>
      </c>
      <c r="M2292" s="5" t="str">
        <f t="shared" si="774"/>
        <v>920</v>
      </c>
      <c r="N2292" s="5" t="str">
        <f>VLOOKUP(M2292,Vlookups!G:I,2,FALSE)</f>
        <v>ATHLETICS</v>
      </c>
      <c r="O2292" s="5" t="str">
        <f>VLOOKUP(M2292,Vlookups!G:I,3,FALSE)</f>
        <v>CSL</v>
      </c>
      <c r="P2292" s="6">
        <f t="shared" si="775"/>
        <v>12044.9</v>
      </c>
      <c r="Q2292" s="6">
        <f t="shared" si="776"/>
        <v>0</v>
      </c>
      <c r="R2292" s="6">
        <f t="shared" si="777"/>
        <v>12044.93</v>
      </c>
      <c r="S2292" s="6">
        <f t="shared" si="778"/>
        <v>0</v>
      </c>
      <c r="T2292" s="6">
        <f t="shared" si="779"/>
        <v>-12044.9</v>
      </c>
      <c r="U2292" t="s">
        <v>2341</v>
      </c>
      <c r="V2292" t="s">
        <v>54</v>
      </c>
      <c r="W2292" s="2">
        <v>12044.9</v>
      </c>
      <c r="X2292" s="2">
        <v>0</v>
      </c>
      <c r="Y2292" s="2">
        <v>12044.93</v>
      </c>
      <c r="Z2292" s="3">
        <v>-0.03</v>
      </c>
      <c r="AA2292" s="2">
        <v>0</v>
      </c>
      <c r="AB2292" s="3">
        <v>-12044.9</v>
      </c>
    </row>
    <row r="2293" spans="1:28">
      <c r="A2293" s="5" t="str">
        <f t="shared" si="766"/>
        <v>420</v>
      </c>
      <c r="B2293" s="5" t="str">
        <f>VLOOKUP(A2293,Vlookups!O:P,2,FALSE)</f>
        <v>LOCAL</v>
      </c>
      <c r="C2293" s="5" t="str">
        <f t="shared" si="767"/>
        <v>E</v>
      </c>
      <c r="D2293" s="5" t="str">
        <f t="shared" si="768"/>
        <v>36</v>
      </c>
      <c r="E2293" s="5" t="str">
        <f t="shared" si="769"/>
        <v>63--</v>
      </c>
      <c r="F2293" s="5" t="str">
        <f>VLOOKUP(E2293,Vlookups!K:M,3,FALSE)</f>
        <v>Op Exp</v>
      </c>
      <c r="G2293" s="5" t="str">
        <f t="shared" si="770"/>
        <v>6399</v>
      </c>
      <c r="H2293" s="5" t="str">
        <f t="shared" si="771"/>
        <v>GENERAL SUPPLIES</v>
      </c>
      <c r="I2293" s="5" t="str">
        <f t="shared" si="772"/>
        <v>028</v>
      </c>
      <c r="J2293" s="5" t="str">
        <f>VLOOKUP(I2293,Vlookups!A:D,2,FALSE)</f>
        <v>HOUSTON OREM MIDDLE SCHOOL</v>
      </c>
      <c r="K2293" s="5" t="str">
        <f>VLOOKUP(I2293,Vlookups!A:D,3,FALSE)</f>
        <v>OREM K8</v>
      </c>
      <c r="L2293" s="5" t="str">
        <f t="shared" si="773"/>
        <v>91</v>
      </c>
      <c r="M2293" s="5" t="str">
        <f t="shared" si="774"/>
        <v>920</v>
      </c>
      <c r="N2293" s="5" t="str">
        <f>VLOOKUP(M2293,Vlookups!G:I,2,FALSE)</f>
        <v>ATHLETICS</v>
      </c>
      <c r="O2293" s="5" t="str">
        <f>VLOOKUP(M2293,Vlookups!G:I,3,FALSE)</f>
        <v>CSL</v>
      </c>
      <c r="P2293" s="6">
        <f t="shared" si="775"/>
        <v>6652</v>
      </c>
      <c r="Q2293" s="6">
        <f t="shared" si="776"/>
        <v>0</v>
      </c>
      <c r="R2293" s="6">
        <f t="shared" si="777"/>
        <v>7197.57</v>
      </c>
      <c r="S2293" s="6">
        <f t="shared" si="778"/>
        <v>0</v>
      </c>
      <c r="T2293" s="6">
        <f t="shared" si="779"/>
        <v>-6652</v>
      </c>
      <c r="U2293" t="s">
        <v>2342</v>
      </c>
      <c r="V2293" t="s">
        <v>54</v>
      </c>
      <c r="W2293" s="2">
        <v>6652</v>
      </c>
      <c r="X2293" s="2">
        <v>0</v>
      </c>
      <c r="Y2293" s="2">
        <v>7197.57</v>
      </c>
      <c r="Z2293" s="3">
        <v>-545.57000000000005</v>
      </c>
      <c r="AA2293" s="2">
        <v>0</v>
      </c>
      <c r="AB2293" s="3">
        <v>-6652</v>
      </c>
    </row>
    <row r="2294" spans="1:28">
      <c r="A2294" s="5" t="str">
        <f t="shared" si="766"/>
        <v>420</v>
      </c>
      <c r="B2294" s="5" t="str">
        <f>VLOOKUP(A2294,Vlookups!O:P,2,FALSE)</f>
        <v>LOCAL</v>
      </c>
      <c r="C2294" s="5" t="str">
        <f t="shared" si="767"/>
        <v>E</v>
      </c>
      <c r="D2294" s="5" t="str">
        <f t="shared" si="768"/>
        <v>36</v>
      </c>
      <c r="E2294" s="5" t="str">
        <f t="shared" si="769"/>
        <v>63--</v>
      </c>
      <c r="F2294" s="5" t="str">
        <f>VLOOKUP(E2294,Vlookups!K:M,3,FALSE)</f>
        <v>Op Exp</v>
      </c>
      <c r="G2294" s="5" t="str">
        <f t="shared" si="770"/>
        <v>6399</v>
      </c>
      <c r="H2294" s="5" t="str">
        <f t="shared" si="771"/>
        <v>GENERAL SUPPLIES</v>
      </c>
      <c r="I2294" s="5" t="str">
        <f t="shared" si="772"/>
        <v>030</v>
      </c>
      <c r="J2294" s="5" t="str">
        <f>VLOOKUP(I2294,Vlookups!A:D,2,FALSE)</f>
        <v>COLLEGE STATION ELEMENTARY</v>
      </c>
      <c r="K2294" s="5" t="str">
        <f>VLOOKUP(I2294,Vlookups!A:D,3,FALSE)</f>
        <v>COLLEGE STATION K8</v>
      </c>
      <c r="L2294" s="5" t="str">
        <f t="shared" si="773"/>
        <v>91</v>
      </c>
      <c r="M2294" s="5" t="str">
        <f t="shared" si="774"/>
        <v>920</v>
      </c>
      <c r="N2294" s="5" t="str">
        <f>VLOOKUP(M2294,Vlookups!G:I,2,FALSE)</f>
        <v>ATHLETICS</v>
      </c>
      <c r="O2294" s="5" t="str">
        <f>VLOOKUP(M2294,Vlookups!G:I,3,FALSE)</f>
        <v>CSL</v>
      </c>
      <c r="P2294" s="6">
        <f t="shared" si="775"/>
        <v>12044.9</v>
      </c>
      <c r="Q2294" s="6">
        <f t="shared" si="776"/>
        <v>0</v>
      </c>
      <c r="R2294" s="6">
        <f t="shared" si="777"/>
        <v>12044.93</v>
      </c>
      <c r="S2294" s="6">
        <f t="shared" si="778"/>
        <v>0</v>
      </c>
      <c r="T2294" s="6">
        <f t="shared" si="779"/>
        <v>-12044.9</v>
      </c>
      <c r="U2294" t="s">
        <v>2343</v>
      </c>
      <c r="V2294" t="s">
        <v>54</v>
      </c>
      <c r="W2294" s="2">
        <v>12044.9</v>
      </c>
      <c r="X2294" s="2">
        <v>0</v>
      </c>
      <c r="Y2294" s="2">
        <v>12044.93</v>
      </c>
      <c r="Z2294" s="3">
        <v>-0.03</v>
      </c>
      <c r="AA2294" s="2">
        <v>0</v>
      </c>
      <c r="AB2294" s="3">
        <v>-12044.9</v>
      </c>
    </row>
    <row r="2295" spans="1:28">
      <c r="A2295" s="5" t="str">
        <f t="shared" si="766"/>
        <v>420</v>
      </c>
      <c r="B2295" s="5" t="str">
        <f>VLOOKUP(A2295,Vlookups!O:P,2,FALSE)</f>
        <v>LOCAL</v>
      </c>
      <c r="C2295" s="5" t="str">
        <f t="shared" si="767"/>
        <v>E</v>
      </c>
      <c r="D2295" s="5" t="str">
        <f t="shared" si="768"/>
        <v>36</v>
      </c>
      <c r="E2295" s="5" t="str">
        <f t="shared" si="769"/>
        <v>63--</v>
      </c>
      <c r="F2295" s="5" t="str">
        <f>VLOOKUP(E2295,Vlookups!K:M,3,FALSE)</f>
        <v>Op Exp</v>
      </c>
      <c r="G2295" s="5" t="str">
        <f t="shared" si="770"/>
        <v>6399</v>
      </c>
      <c r="H2295" s="5" t="str">
        <f t="shared" si="771"/>
        <v>GENERAL SUPPLIES</v>
      </c>
      <c r="I2295" s="5" t="str">
        <f t="shared" si="772"/>
        <v>031</v>
      </c>
      <c r="J2295" s="5" t="str">
        <f>VLOOKUP(I2295,Vlookups!A:D,2,FALSE)</f>
        <v>COLLEGE STATION MIDDLE SCHOOL</v>
      </c>
      <c r="K2295" s="5" t="str">
        <f>VLOOKUP(I2295,Vlookups!A:D,3,FALSE)</f>
        <v>COLLEGE STATION K8</v>
      </c>
      <c r="L2295" s="5" t="str">
        <f t="shared" si="773"/>
        <v>91</v>
      </c>
      <c r="M2295" s="5" t="str">
        <f t="shared" si="774"/>
        <v>920</v>
      </c>
      <c r="N2295" s="5" t="str">
        <f>VLOOKUP(M2295,Vlookups!G:I,2,FALSE)</f>
        <v>ATHLETICS</v>
      </c>
      <c r="O2295" s="5" t="str">
        <f>VLOOKUP(M2295,Vlookups!G:I,3,FALSE)</f>
        <v>CSL</v>
      </c>
      <c r="P2295" s="6">
        <f t="shared" si="775"/>
        <v>16152</v>
      </c>
      <c r="Q2295" s="6">
        <f t="shared" si="776"/>
        <v>0</v>
      </c>
      <c r="R2295" s="6">
        <f t="shared" si="777"/>
        <v>15472.57</v>
      </c>
      <c r="S2295" s="6">
        <f t="shared" si="778"/>
        <v>0</v>
      </c>
      <c r="T2295" s="6">
        <f t="shared" si="779"/>
        <v>-16152</v>
      </c>
      <c r="U2295" t="s">
        <v>2344</v>
      </c>
      <c r="V2295" t="s">
        <v>54</v>
      </c>
      <c r="W2295" s="2">
        <v>16152</v>
      </c>
      <c r="X2295" s="2">
        <v>0</v>
      </c>
      <c r="Y2295" s="2">
        <v>15472.57</v>
      </c>
      <c r="Z2295" s="2">
        <v>679.43</v>
      </c>
      <c r="AA2295" s="2">
        <v>0</v>
      </c>
      <c r="AB2295" s="3">
        <v>-16152</v>
      </c>
    </row>
    <row r="2296" spans="1:28">
      <c r="A2296" s="5" t="str">
        <f t="shared" si="766"/>
        <v>420</v>
      </c>
      <c r="B2296" s="5" t="str">
        <f>VLOOKUP(A2296,Vlookups!O:P,2,FALSE)</f>
        <v>LOCAL</v>
      </c>
      <c r="C2296" s="5" t="str">
        <f t="shared" si="767"/>
        <v>E</v>
      </c>
      <c r="D2296" s="5" t="str">
        <f t="shared" si="768"/>
        <v>36</v>
      </c>
      <c r="E2296" s="5" t="str">
        <f t="shared" si="769"/>
        <v>63--</v>
      </c>
      <c r="F2296" s="5" t="str">
        <f>VLOOKUP(E2296,Vlookups!K:M,3,FALSE)</f>
        <v>Op Exp</v>
      </c>
      <c r="G2296" s="5" t="str">
        <f t="shared" si="770"/>
        <v>6399</v>
      </c>
      <c r="H2296" s="5" t="str">
        <f t="shared" si="771"/>
        <v>GENERAL SUPPLIES</v>
      </c>
      <c r="I2296" s="5" t="str">
        <f t="shared" si="772"/>
        <v>032</v>
      </c>
      <c r="J2296" s="5" t="str">
        <f>VLOOKUP(I2296,Vlookups!A:D,2,FALSE)</f>
        <v>LANCASTER HS</v>
      </c>
      <c r="K2296" s="5" t="str">
        <f>VLOOKUP(I2296,Vlookups!A:D,3,FALSE)</f>
        <v>LANCASTER HS</v>
      </c>
      <c r="L2296" s="5" t="str">
        <f t="shared" si="773"/>
        <v>91</v>
      </c>
      <c r="M2296" s="5" t="str">
        <f t="shared" si="774"/>
        <v>920</v>
      </c>
      <c r="N2296" s="5" t="str">
        <f>VLOOKUP(M2296,Vlookups!G:I,2,FALSE)</f>
        <v>ATHLETICS</v>
      </c>
      <c r="O2296" s="5" t="str">
        <f>VLOOKUP(M2296,Vlookups!G:I,3,FALSE)</f>
        <v>CSL</v>
      </c>
      <c r="P2296" s="6">
        <f t="shared" si="775"/>
        <v>2088</v>
      </c>
      <c r="Q2296" s="6">
        <f t="shared" si="776"/>
        <v>1515</v>
      </c>
      <c r="R2296" s="6">
        <f t="shared" si="777"/>
        <v>0</v>
      </c>
      <c r="S2296" s="6">
        <f t="shared" si="778"/>
        <v>0</v>
      </c>
      <c r="T2296" s="6">
        <f t="shared" si="779"/>
        <v>-2088</v>
      </c>
      <c r="U2296" t="s">
        <v>2345</v>
      </c>
      <c r="V2296" t="s">
        <v>54</v>
      </c>
      <c r="W2296" s="2">
        <v>2088</v>
      </c>
      <c r="X2296" s="2">
        <v>1515</v>
      </c>
      <c r="Y2296" s="2">
        <v>0</v>
      </c>
      <c r="Z2296" s="2">
        <v>528.04</v>
      </c>
      <c r="AA2296" s="2">
        <v>0</v>
      </c>
      <c r="AB2296" s="3">
        <v>-2088</v>
      </c>
    </row>
    <row r="2297" spans="1:28">
      <c r="A2297" s="5" t="str">
        <f t="shared" si="766"/>
        <v>420</v>
      </c>
      <c r="B2297" s="5" t="str">
        <f>VLOOKUP(A2297,Vlookups!O:P,2,FALSE)</f>
        <v>LOCAL</v>
      </c>
      <c r="C2297" s="5" t="str">
        <f t="shared" si="767"/>
        <v>E</v>
      </c>
      <c r="D2297" s="5" t="str">
        <f t="shared" si="768"/>
        <v>36</v>
      </c>
      <c r="E2297" s="5" t="str">
        <f t="shared" si="769"/>
        <v>63--</v>
      </c>
      <c r="F2297" s="5" t="str">
        <f>VLOOKUP(E2297,Vlookups!K:M,3,FALSE)</f>
        <v>Op Exp</v>
      </c>
      <c r="G2297" s="5" t="str">
        <f t="shared" si="770"/>
        <v>6399</v>
      </c>
      <c r="H2297" s="5" t="str">
        <f t="shared" si="771"/>
        <v>GENERAL SUPPLIES</v>
      </c>
      <c r="I2297" s="5" t="str">
        <f t="shared" si="772"/>
        <v>033</v>
      </c>
      <c r="J2297" s="5" t="str">
        <f>VLOOKUP(I2297,Vlookups!A:D,2,FALSE)</f>
        <v>WINDMILL LAKES HS</v>
      </c>
      <c r="K2297" s="5" t="str">
        <f>VLOOKUP(I2297,Vlookups!A:D,3,FALSE)</f>
        <v>WINDMILL LAKES HS</v>
      </c>
      <c r="L2297" s="5" t="str">
        <f t="shared" si="773"/>
        <v>38</v>
      </c>
      <c r="M2297" s="5" t="str">
        <f t="shared" si="774"/>
        <v>860</v>
      </c>
      <c r="N2297" s="5" t="str">
        <f>VLOOKUP(M2297,Vlookups!G:I,2,FALSE)</f>
        <v>JROTC</v>
      </c>
      <c r="O2297" s="5" t="str">
        <f>VLOOKUP(M2297,Vlookups!G:I,3,FALSE)</f>
        <v>CSL</v>
      </c>
      <c r="P2297" s="6">
        <f t="shared" si="775"/>
        <v>7000</v>
      </c>
      <c r="Q2297" s="6">
        <f t="shared" si="776"/>
        <v>0</v>
      </c>
      <c r="R2297" s="6">
        <f t="shared" si="777"/>
        <v>0</v>
      </c>
      <c r="S2297" s="6">
        <f t="shared" si="778"/>
        <v>0</v>
      </c>
      <c r="T2297" s="6">
        <f t="shared" si="779"/>
        <v>-7000</v>
      </c>
      <c r="U2297" t="s">
        <v>2346</v>
      </c>
      <c r="V2297" t="s">
        <v>54</v>
      </c>
      <c r="W2297" s="2">
        <v>7000</v>
      </c>
      <c r="X2297" s="2">
        <v>0</v>
      </c>
      <c r="Y2297" s="2">
        <v>0</v>
      </c>
      <c r="Z2297" s="2">
        <v>7000</v>
      </c>
      <c r="AA2297" s="2">
        <v>0</v>
      </c>
      <c r="AB2297" s="3">
        <v>-7000</v>
      </c>
    </row>
    <row r="2298" spans="1:28">
      <c r="A2298" s="5" t="str">
        <f t="shared" si="766"/>
        <v>420</v>
      </c>
      <c r="B2298" s="5" t="str">
        <f>VLOOKUP(A2298,Vlookups!O:P,2,FALSE)</f>
        <v>LOCAL</v>
      </c>
      <c r="C2298" s="5" t="str">
        <f t="shared" si="767"/>
        <v>E</v>
      </c>
      <c r="D2298" s="5" t="str">
        <f t="shared" si="768"/>
        <v>36</v>
      </c>
      <c r="E2298" s="5" t="str">
        <f t="shared" si="769"/>
        <v>63--</v>
      </c>
      <c r="F2298" s="5" t="str">
        <f>VLOOKUP(E2298,Vlookups!K:M,3,FALSE)</f>
        <v>Op Exp</v>
      </c>
      <c r="G2298" s="5" t="str">
        <f t="shared" si="770"/>
        <v>6399</v>
      </c>
      <c r="H2298" s="5" t="str">
        <f t="shared" si="771"/>
        <v>GENERAL SUPPLIES</v>
      </c>
      <c r="I2298" s="5" t="str">
        <f t="shared" si="772"/>
        <v>033</v>
      </c>
      <c r="J2298" s="5" t="str">
        <f>VLOOKUP(I2298,Vlookups!A:D,2,FALSE)</f>
        <v>WINDMILL LAKES HS</v>
      </c>
      <c r="K2298" s="5" t="str">
        <f>VLOOKUP(I2298,Vlookups!A:D,3,FALSE)</f>
        <v>WINDMILL LAKES HS</v>
      </c>
      <c r="L2298" s="5" t="str">
        <f t="shared" si="773"/>
        <v>91</v>
      </c>
      <c r="M2298" s="5" t="str">
        <f t="shared" si="774"/>
        <v>920</v>
      </c>
      <c r="N2298" s="5" t="str">
        <f>VLOOKUP(M2298,Vlookups!G:I,2,FALSE)</f>
        <v>ATHLETICS</v>
      </c>
      <c r="O2298" s="5" t="str">
        <f>VLOOKUP(M2298,Vlookups!G:I,3,FALSE)</f>
        <v>CSL</v>
      </c>
      <c r="P2298" s="6">
        <f t="shared" si="775"/>
        <v>30972</v>
      </c>
      <c r="Q2298" s="6">
        <f t="shared" si="776"/>
        <v>4151.8500000000004</v>
      </c>
      <c r="R2298" s="6">
        <f t="shared" si="777"/>
        <v>28749.279999999999</v>
      </c>
      <c r="S2298" s="6">
        <f t="shared" si="778"/>
        <v>0</v>
      </c>
      <c r="T2298" s="6">
        <f t="shared" si="779"/>
        <v>-30972</v>
      </c>
      <c r="U2298" t="s">
        <v>2347</v>
      </c>
      <c r="V2298" t="s">
        <v>54</v>
      </c>
      <c r="W2298" s="2">
        <v>30972</v>
      </c>
      <c r="X2298" s="2">
        <v>4151.8500000000004</v>
      </c>
      <c r="Y2298" s="2">
        <v>28749.279999999999</v>
      </c>
      <c r="Z2298" s="3">
        <v>-1929.13</v>
      </c>
      <c r="AA2298" s="2">
        <v>0</v>
      </c>
      <c r="AB2298" s="3">
        <v>-30972</v>
      </c>
    </row>
    <row r="2299" spans="1:28">
      <c r="A2299" s="5" t="str">
        <f t="shared" si="766"/>
        <v>420</v>
      </c>
      <c r="B2299" s="5" t="str">
        <f>VLOOKUP(A2299,Vlookups!O:P,2,FALSE)</f>
        <v>LOCAL</v>
      </c>
      <c r="C2299" s="5" t="str">
        <f t="shared" si="767"/>
        <v>E</v>
      </c>
      <c r="D2299" s="5" t="str">
        <f t="shared" si="768"/>
        <v>36</v>
      </c>
      <c r="E2299" s="5" t="str">
        <f t="shared" si="769"/>
        <v>63--</v>
      </c>
      <c r="F2299" s="5" t="str">
        <f>VLOOKUP(E2299,Vlookups!K:M,3,FALSE)</f>
        <v>Op Exp</v>
      </c>
      <c r="G2299" s="5" t="str">
        <f t="shared" si="770"/>
        <v>6399</v>
      </c>
      <c r="H2299" s="5" t="str">
        <f t="shared" si="771"/>
        <v>GENERAL SUPPLIES</v>
      </c>
      <c r="I2299" s="5" t="str">
        <f t="shared" si="772"/>
        <v>034</v>
      </c>
      <c r="J2299" s="5" t="str">
        <f>VLOOKUP(I2299,Vlookups!A:D,2,FALSE)</f>
        <v>AGGIELAND HIGH SCHOOL</v>
      </c>
      <c r="K2299" s="5" t="str">
        <f>VLOOKUP(I2299,Vlookups!A:D,3,FALSE)</f>
        <v>AGGIELAND HS</v>
      </c>
      <c r="L2299" s="5" t="str">
        <f t="shared" si="773"/>
        <v>38</v>
      </c>
      <c r="M2299" s="5" t="str">
        <f t="shared" si="774"/>
        <v>860</v>
      </c>
      <c r="N2299" s="5" t="str">
        <f>VLOOKUP(M2299,Vlookups!G:I,2,FALSE)</f>
        <v>JROTC</v>
      </c>
      <c r="O2299" s="5" t="str">
        <f>VLOOKUP(M2299,Vlookups!G:I,3,FALSE)</f>
        <v>CSL</v>
      </c>
      <c r="P2299" s="6">
        <f t="shared" si="775"/>
        <v>0</v>
      </c>
      <c r="Q2299" s="6">
        <f t="shared" si="776"/>
        <v>0</v>
      </c>
      <c r="R2299" s="6">
        <f t="shared" si="777"/>
        <v>0</v>
      </c>
      <c r="S2299" s="6">
        <f t="shared" si="778"/>
        <v>9700</v>
      </c>
      <c r="T2299" s="6">
        <f t="shared" si="779"/>
        <v>9700</v>
      </c>
      <c r="U2299" t="s">
        <v>2348</v>
      </c>
      <c r="V2299" t="s">
        <v>54</v>
      </c>
      <c r="W2299" s="2">
        <v>0</v>
      </c>
      <c r="X2299" s="2">
        <v>0</v>
      </c>
      <c r="Y2299" s="2">
        <v>0</v>
      </c>
      <c r="Z2299" s="2">
        <v>0</v>
      </c>
      <c r="AA2299" s="2">
        <v>9700</v>
      </c>
      <c r="AB2299" s="2">
        <v>9700</v>
      </c>
    </row>
    <row r="2300" spans="1:28">
      <c r="A2300" s="5" t="str">
        <f t="shared" si="766"/>
        <v>420</v>
      </c>
      <c r="B2300" s="5" t="str">
        <f>VLOOKUP(A2300,Vlookups!O:P,2,FALSE)</f>
        <v>LOCAL</v>
      </c>
      <c r="C2300" s="5" t="str">
        <f t="shared" si="767"/>
        <v>E</v>
      </c>
      <c r="D2300" s="5" t="str">
        <f t="shared" si="768"/>
        <v>36</v>
      </c>
      <c r="E2300" s="5" t="str">
        <f t="shared" si="769"/>
        <v>63--</v>
      </c>
      <c r="F2300" s="5" t="str">
        <f>VLOOKUP(E2300,Vlookups!K:M,3,FALSE)</f>
        <v>Op Exp</v>
      </c>
      <c r="G2300" s="5" t="str">
        <f t="shared" si="770"/>
        <v>6399</v>
      </c>
      <c r="H2300" s="5" t="str">
        <f t="shared" si="771"/>
        <v>GENERAL SUPPLIES</v>
      </c>
      <c r="I2300" s="5" t="str">
        <f t="shared" si="772"/>
        <v>034</v>
      </c>
      <c r="J2300" s="5" t="str">
        <f>VLOOKUP(I2300,Vlookups!A:D,2,FALSE)</f>
        <v>AGGIELAND HIGH SCHOOL</v>
      </c>
      <c r="K2300" s="5" t="str">
        <f>VLOOKUP(I2300,Vlookups!A:D,3,FALSE)</f>
        <v>AGGIELAND HS</v>
      </c>
      <c r="L2300" s="5" t="str">
        <f t="shared" si="773"/>
        <v>91</v>
      </c>
      <c r="M2300" s="5" t="str">
        <f t="shared" si="774"/>
        <v>920</v>
      </c>
      <c r="N2300" s="5" t="str">
        <f>VLOOKUP(M2300,Vlookups!G:I,2,FALSE)</f>
        <v>ATHLETICS</v>
      </c>
      <c r="O2300" s="5" t="str">
        <f>VLOOKUP(M2300,Vlookups!G:I,3,FALSE)</f>
        <v>CSL</v>
      </c>
      <c r="P2300" s="6">
        <f t="shared" si="775"/>
        <v>1000</v>
      </c>
      <c r="Q2300" s="6">
        <f t="shared" si="776"/>
        <v>0</v>
      </c>
      <c r="R2300" s="6">
        <f t="shared" si="777"/>
        <v>0</v>
      </c>
      <c r="S2300" s="6">
        <f t="shared" si="778"/>
        <v>0</v>
      </c>
      <c r="T2300" s="6">
        <f t="shared" si="779"/>
        <v>-1000</v>
      </c>
      <c r="U2300" t="s">
        <v>2349</v>
      </c>
      <c r="V2300" t="s">
        <v>54</v>
      </c>
      <c r="W2300" s="2">
        <v>1000</v>
      </c>
      <c r="X2300" s="2">
        <v>0</v>
      </c>
      <c r="Y2300" s="2">
        <v>0</v>
      </c>
      <c r="Z2300" s="2">
        <v>1000</v>
      </c>
      <c r="AA2300" s="2">
        <v>0</v>
      </c>
      <c r="AB2300" s="3">
        <v>-1000</v>
      </c>
    </row>
    <row r="2301" spans="1:28">
      <c r="A2301" s="5" t="str">
        <f t="shared" si="766"/>
        <v>420</v>
      </c>
      <c r="B2301" s="5" t="str">
        <f>VLOOKUP(A2301,Vlookups!O:P,2,FALSE)</f>
        <v>LOCAL</v>
      </c>
      <c r="C2301" s="5" t="str">
        <f t="shared" si="767"/>
        <v>E</v>
      </c>
      <c r="D2301" s="5" t="str">
        <f t="shared" si="768"/>
        <v>36</v>
      </c>
      <c r="E2301" s="5" t="str">
        <f t="shared" si="769"/>
        <v>63--</v>
      </c>
      <c r="F2301" s="5" t="str">
        <f>VLOOKUP(E2301,Vlookups!K:M,3,FALSE)</f>
        <v>Op Exp</v>
      </c>
      <c r="G2301" s="5" t="str">
        <f t="shared" si="770"/>
        <v>6399</v>
      </c>
      <c r="H2301" s="5" t="str">
        <f t="shared" si="771"/>
        <v>GENERAL SUPPLIES</v>
      </c>
      <c r="I2301" s="5" t="str">
        <f t="shared" si="772"/>
        <v>041</v>
      </c>
      <c r="J2301" s="5" t="str">
        <f>VLOOKUP(I2301,Vlookups!A:D,2,FALSE)</f>
        <v>BG Rarmiez Middle School</v>
      </c>
      <c r="K2301" s="5" t="str">
        <f>VLOOKUP(I2301,Vlookups!A:D,3,FALSE)</f>
        <v>BG RAMIREZ K8</v>
      </c>
      <c r="L2301" s="5" t="str">
        <f t="shared" si="773"/>
        <v>91</v>
      </c>
      <c r="M2301" s="5" t="str">
        <f t="shared" si="774"/>
        <v>920</v>
      </c>
      <c r="N2301" s="5" t="str">
        <f>VLOOKUP(M2301,Vlookups!G:I,2,FALSE)</f>
        <v>ATHLETICS</v>
      </c>
      <c r="O2301" s="5" t="str">
        <f>VLOOKUP(M2301,Vlookups!G:I,3,FALSE)</f>
        <v>CSL</v>
      </c>
      <c r="P2301" s="6">
        <f t="shared" si="775"/>
        <v>2389.6999999999998</v>
      </c>
      <c r="Q2301" s="6">
        <f t="shared" si="776"/>
        <v>0</v>
      </c>
      <c r="R2301" s="6">
        <f t="shared" si="777"/>
        <v>1642.33</v>
      </c>
      <c r="S2301" s="6">
        <f t="shared" si="778"/>
        <v>0</v>
      </c>
      <c r="T2301" s="6">
        <f t="shared" si="779"/>
        <v>-2389.6999999999998</v>
      </c>
      <c r="U2301" t="s">
        <v>2350</v>
      </c>
      <c r="V2301" t="s">
        <v>54</v>
      </c>
      <c r="W2301" s="2">
        <v>2389.6999999999998</v>
      </c>
      <c r="X2301" s="2">
        <v>0</v>
      </c>
      <c r="Y2301" s="2">
        <v>1642.33</v>
      </c>
      <c r="Z2301" s="2">
        <v>747.37</v>
      </c>
      <c r="AA2301" s="2">
        <v>0</v>
      </c>
      <c r="AB2301" s="3">
        <v>-2389.6999999999998</v>
      </c>
    </row>
    <row r="2302" spans="1:28">
      <c r="A2302" s="5" t="str">
        <f t="shared" si="766"/>
        <v>420</v>
      </c>
      <c r="B2302" s="5" t="str">
        <f>VLOOKUP(A2302,Vlookups!O:P,2,FALSE)</f>
        <v>LOCAL</v>
      </c>
      <c r="C2302" s="5" t="str">
        <f t="shared" si="767"/>
        <v>E</v>
      </c>
      <c r="D2302" s="5" t="str">
        <f t="shared" si="768"/>
        <v>36</v>
      </c>
      <c r="E2302" s="5" t="str">
        <f t="shared" si="769"/>
        <v>63--</v>
      </c>
      <c r="F2302" s="5" t="str">
        <f>VLOOKUP(E2302,Vlookups!K:M,3,FALSE)</f>
        <v>Op Exp</v>
      </c>
      <c r="G2302" s="5" t="str">
        <f t="shared" si="770"/>
        <v>6399</v>
      </c>
      <c r="H2302" s="5" t="str">
        <f t="shared" si="771"/>
        <v>GENERAL SUPPLIES</v>
      </c>
      <c r="I2302" s="5" t="str">
        <f t="shared" si="772"/>
        <v>044</v>
      </c>
      <c r="J2302" s="5" t="str">
        <f>VLOOKUP(I2302,Vlookups!A:D,2,FALSE)</f>
        <v>MSG Ramirez Middle School</v>
      </c>
      <c r="K2302" s="5" t="str">
        <f>VLOOKUP(I2302,Vlookups!A:D,3,FALSE)</f>
        <v>MSG RAMIREZ K8</v>
      </c>
      <c r="L2302" s="5" t="str">
        <f t="shared" si="773"/>
        <v>91</v>
      </c>
      <c r="M2302" s="5" t="str">
        <f t="shared" si="774"/>
        <v>920</v>
      </c>
      <c r="N2302" s="5" t="str">
        <f>VLOOKUP(M2302,Vlookups!G:I,2,FALSE)</f>
        <v>ATHLETICS</v>
      </c>
      <c r="O2302" s="5" t="str">
        <f>VLOOKUP(M2302,Vlookups!G:I,3,FALSE)</f>
        <v>CSL</v>
      </c>
      <c r="P2302" s="6">
        <f t="shared" si="775"/>
        <v>44607.7</v>
      </c>
      <c r="Q2302" s="6">
        <f t="shared" si="776"/>
        <v>5101.07</v>
      </c>
      <c r="R2302" s="6">
        <f t="shared" si="777"/>
        <v>41286.660000000003</v>
      </c>
      <c r="S2302" s="6">
        <f t="shared" si="778"/>
        <v>0</v>
      </c>
      <c r="T2302" s="6">
        <f t="shared" si="779"/>
        <v>-44607.7</v>
      </c>
      <c r="U2302" t="s">
        <v>2351</v>
      </c>
      <c r="V2302" t="s">
        <v>54</v>
      </c>
      <c r="W2302" s="2">
        <v>44607.7</v>
      </c>
      <c r="X2302" s="2">
        <v>5101.07</v>
      </c>
      <c r="Y2302" s="2">
        <v>41286.660000000003</v>
      </c>
      <c r="Z2302" s="3">
        <v>-1780.03</v>
      </c>
      <c r="AA2302" s="2">
        <v>0</v>
      </c>
      <c r="AB2302" s="3">
        <v>-44607.7</v>
      </c>
    </row>
    <row r="2303" spans="1:28">
      <c r="A2303" s="5" t="str">
        <f t="shared" si="766"/>
        <v>420</v>
      </c>
      <c r="B2303" s="5" t="str">
        <f>VLOOKUP(A2303,Vlookups!O:P,2,FALSE)</f>
        <v>LOCAL</v>
      </c>
      <c r="C2303" s="5" t="str">
        <f t="shared" si="767"/>
        <v>E</v>
      </c>
      <c r="D2303" s="5" t="str">
        <f t="shared" si="768"/>
        <v>36</v>
      </c>
      <c r="E2303" s="5" t="str">
        <f t="shared" si="769"/>
        <v>63--</v>
      </c>
      <c r="F2303" s="5" t="str">
        <f>VLOOKUP(E2303,Vlookups!K:M,3,FALSE)</f>
        <v>Op Exp</v>
      </c>
      <c r="G2303" s="5" t="str">
        <f t="shared" si="770"/>
        <v>6399</v>
      </c>
      <c r="H2303" s="5" t="str">
        <f t="shared" si="771"/>
        <v>GENERAL SUPPLIES</v>
      </c>
      <c r="I2303" s="5" t="str">
        <f t="shared" si="772"/>
        <v>045</v>
      </c>
      <c r="J2303" s="5" t="str">
        <f>VLOOKUP(I2303,Vlookups!A:D,2,FALSE)</f>
        <v>Liberty HS</v>
      </c>
      <c r="K2303" s="5" t="str">
        <f>VLOOKUP(I2303,Vlookups!A:D,3,FALSE)</f>
        <v>LIBERTY HS</v>
      </c>
      <c r="L2303" s="5" t="str">
        <f t="shared" si="773"/>
        <v>38</v>
      </c>
      <c r="M2303" s="5" t="str">
        <f t="shared" si="774"/>
        <v>860</v>
      </c>
      <c r="N2303" s="5" t="str">
        <f>VLOOKUP(M2303,Vlookups!G:I,2,FALSE)</f>
        <v>JROTC</v>
      </c>
      <c r="O2303" s="5" t="str">
        <f>VLOOKUP(M2303,Vlookups!G:I,3,FALSE)</f>
        <v>CSL</v>
      </c>
      <c r="P2303" s="6">
        <f t="shared" si="775"/>
        <v>10000</v>
      </c>
      <c r="Q2303" s="6">
        <f t="shared" si="776"/>
        <v>0</v>
      </c>
      <c r="R2303" s="6">
        <f t="shared" si="777"/>
        <v>0</v>
      </c>
      <c r="S2303" s="6">
        <f t="shared" si="778"/>
        <v>0</v>
      </c>
      <c r="T2303" s="6">
        <f t="shared" si="779"/>
        <v>-10000</v>
      </c>
      <c r="U2303" t="s">
        <v>2352</v>
      </c>
      <c r="V2303" t="s">
        <v>54</v>
      </c>
      <c r="W2303" s="2">
        <v>10000</v>
      </c>
      <c r="X2303" s="2">
        <v>0</v>
      </c>
      <c r="Y2303" s="2">
        <v>0</v>
      </c>
      <c r="Z2303" s="2">
        <v>10000</v>
      </c>
      <c r="AA2303" s="2">
        <v>0</v>
      </c>
      <c r="AB2303" s="3">
        <v>-10000</v>
      </c>
    </row>
    <row r="2304" spans="1:28">
      <c r="A2304" s="5" t="str">
        <f t="shared" si="766"/>
        <v>420</v>
      </c>
      <c r="B2304" s="5" t="str">
        <f>VLOOKUP(A2304,Vlookups!O:P,2,FALSE)</f>
        <v>LOCAL</v>
      </c>
      <c r="C2304" s="5" t="str">
        <f t="shared" si="767"/>
        <v>E</v>
      </c>
      <c r="D2304" s="5" t="str">
        <f t="shared" si="768"/>
        <v>36</v>
      </c>
      <c r="E2304" s="5" t="str">
        <f t="shared" si="769"/>
        <v>63--</v>
      </c>
      <c r="F2304" s="5" t="str">
        <f>VLOOKUP(E2304,Vlookups!K:M,3,FALSE)</f>
        <v>Op Exp</v>
      </c>
      <c r="G2304" s="5" t="str">
        <f t="shared" si="770"/>
        <v>6399</v>
      </c>
      <c r="H2304" s="5" t="str">
        <f t="shared" si="771"/>
        <v>GENERAL SUPPLIES</v>
      </c>
      <c r="I2304" s="5" t="str">
        <f t="shared" si="772"/>
        <v>045</v>
      </c>
      <c r="J2304" s="5" t="str">
        <f>VLOOKUP(I2304,Vlookups!A:D,2,FALSE)</f>
        <v>Liberty HS</v>
      </c>
      <c r="K2304" s="5" t="str">
        <f>VLOOKUP(I2304,Vlookups!A:D,3,FALSE)</f>
        <v>LIBERTY HS</v>
      </c>
      <c r="L2304" s="5" t="str">
        <f t="shared" si="773"/>
        <v>91</v>
      </c>
      <c r="M2304" s="5" t="str">
        <f t="shared" si="774"/>
        <v>920</v>
      </c>
      <c r="N2304" s="5" t="str">
        <f>VLOOKUP(M2304,Vlookups!G:I,2,FALSE)</f>
        <v>ATHLETICS</v>
      </c>
      <c r="O2304" s="5" t="str">
        <f>VLOOKUP(M2304,Vlookups!G:I,3,FALSE)</f>
        <v>CSL</v>
      </c>
      <c r="P2304" s="6">
        <f t="shared" si="775"/>
        <v>17161.900000000001</v>
      </c>
      <c r="Q2304" s="6">
        <f t="shared" si="776"/>
        <v>7779.99</v>
      </c>
      <c r="R2304" s="6">
        <f t="shared" si="777"/>
        <v>21280.9</v>
      </c>
      <c r="S2304" s="6">
        <f t="shared" si="778"/>
        <v>0</v>
      </c>
      <c r="T2304" s="6">
        <f t="shared" si="779"/>
        <v>-17161.900000000001</v>
      </c>
      <c r="U2304" t="s">
        <v>2353</v>
      </c>
      <c r="V2304" t="s">
        <v>54</v>
      </c>
      <c r="W2304" s="2">
        <v>17161.900000000001</v>
      </c>
      <c r="X2304" s="2">
        <v>7779.99</v>
      </c>
      <c r="Y2304" s="2">
        <v>21280.9</v>
      </c>
      <c r="Z2304" s="3">
        <v>-11898.99</v>
      </c>
      <c r="AA2304" s="2">
        <v>0</v>
      </c>
      <c r="AB2304" s="3">
        <v>-17161.900000000001</v>
      </c>
    </row>
    <row r="2305" spans="1:28">
      <c r="A2305" s="5" t="str">
        <f t="shared" si="766"/>
        <v>420</v>
      </c>
      <c r="B2305" s="5" t="str">
        <f>VLOOKUP(A2305,Vlookups!O:P,2,FALSE)</f>
        <v>LOCAL</v>
      </c>
      <c r="C2305" s="5" t="str">
        <f t="shared" si="767"/>
        <v>E</v>
      </c>
      <c r="D2305" s="5" t="str">
        <f t="shared" si="768"/>
        <v>36</v>
      </c>
      <c r="E2305" s="5" t="str">
        <f t="shared" si="769"/>
        <v>63--</v>
      </c>
      <c r="F2305" s="5" t="str">
        <f>VLOOKUP(E2305,Vlookups!K:M,3,FALSE)</f>
        <v>Op Exp</v>
      </c>
      <c r="G2305" s="5" t="str">
        <f t="shared" si="770"/>
        <v>6399</v>
      </c>
      <c r="H2305" s="5" t="str">
        <f t="shared" si="771"/>
        <v>GENERAL SUPPLIES</v>
      </c>
      <c r="I2305" s="5" t="str">
        <f t="shared" si="772"/>
        <v>999</v>
      </c>
      <c r="J2305" s="5" t="str">
        <f>VLOOKUP(I2305,Vlookups!A:D,2,FALSE)</f>
        <v>CHARTER WIDE</v>
      </c>
      <c r="K2305" s="5" t="str">
        <f>VLOOKUP(I2305,Vlookups!A:D,3,FALSE)</f>
        <v>CHARTER WIDE</v>
      </c>
      <c r="L2305" s="5" t="str">
        <f t="shared" si="773"/>
        <v>22</v>
      </c>
      <c r="M2305" s="5" t="str">
        <f t="shared" si="774"/>
        <v>875</v>
      </c>
      <c r="N2305" s="5" t="str">
        <f>VLOOKUP(M2305,Vlookups!G:I,2,FALSE)</f>
        <v>STUDENT LEADERSHIP DEVELOPMENT</v>
      </c>
      <c r="O2305" s="5" t="str">
        <f>VLOOKUP(M2305,Vlookups!G:I,3,FALSE)</f>
        <v>CSL</v>
      </c>
      <c r="P2305" s="6">
        <f t="shared" si="775"/>
        <v>14700</v>
      </c>
      <c r="Q2305" s="6">
        <f t="shared" si="776"/>
        <v>0</v>
      </c>
      <c r="R2305" s="6">
        <f t="shared" si="777"/>
        <v>0</v>
      </c>
      <c r="S2305" s="6">
        <f t="shared" si="778"/>
        <v>0</v>
      </c>
      <c r="T2305" s="6">
        <f t="shared" si="779"/>
        <v>-14700</v>
      </c>
      <c r="U2305" t="s">
        <v>2354</v>
      </c>
      <c r="V2305" t="s">
        <v>54</v>
      </c>
      <c r="W2305" s="2">
        <v>14700</v>
      </c>
      <c r="X2305" s="2">
        <v>0</v>
      </c>
      <c r="Y2305" s="2">
        <v>0</v>
      </c>
      <c r="Z2305" s="2">
        <v>14700</v>
      </c>
      <c r="AA2305" s="2">
        <v>0</v>
      </c>
      <c r="AB2305" s="3">
        <v>-14700</v>
      </c>
    </row>
    <row r="2306" spans="1:28">
      <c r="A2306" s="5" t="str">
        <f t="shared" si="766"/>
        <v>420</v>
      </c>
      <c r="B2306" s="5" t="str">
        <f>VLOOKUP(A2306,Vlookups!O:P,2,FALSE)</f>
        <v>LOCAL</v>
      </c>
      <c r="C2306" s="5" t="str">
        <f t="shared" si="767"/>
        <v>E</v>
      </c>
      <c r="D2306" s="5" t="str">
        <f t="shared" si="768"/>
        <v>36</v>
      </c>
      <c r="E2306" s="5" t="str">
        <f t="shared" si="769"/>
        <v>63--</v>
      </c>
      <c r="F2306" s="5" t="str">
        <f>VLOOKUP(E2306,Vlookups!K:M,3,FALSE)</f>
        <v>Op Exp</v>
      </c>
      <c r="G2306" s="5" t="str">
        <f t="shared" si="770"/>
        <v>6399</v>
      </c>
      <c r="H2306" s="5" t="str">
        <f t="shared" si="771"/>
        <v>GENERAL SUPPLIES</v>
      </c>
      <c r="I2306" s="5" t="str">
        <f t="shared" si="772"/>
        <v>999</v>
      </c>
      <c r="J2306" s="5" t="str">
        <f>VLOOKUP(I2306,Vlookups!A:D,2,FALSE)</f>
        <v>CHARTER WIDE</v>
      </c>
      <c r="K2306" s="5" t="str">
        <f>VLOOKUP(I2306,Vlookups!A:D,3,FALSE)</f>
        <v>CHARTER WIDE</v>
      </c>
      <c r="L2306" s="5" t="str">
        <f t="shared" si="773"/>
        <v>91</v>
      </c>
      <c r="M2306" s="5" t="str">
        <f t="shared" si="774"/>
        <v>920</v>
      </c>
      <c r="N2306" s="5" t="str">
        <f>VLOOKUP(M2306,Vlookups!G:I,2,FALSE)</f>
        <v>ATHLETICS</v>
      </c>
      <c r="O2306" s="5" t="str">
        <f>VLOOKUP(M2306,Vlookups!G:I,3,FALSE)</f>
        <v>CSL</v>
      </c>
      <c r="P2306" s="6">
        <f t="shared" si="775"/>
        <v>174035.1</v>
      </c>
      <c r="Q2306" s="6">
        <f t="shared" si="776"/>
        <v>3165</v>
      </c>
      <c r="R2306" s="6">
        <f t="shared" si="777"/>
        <v>76584.36</v>
      </c>
      <c r="S2306" s="6">
        <f t="shared" si="778"/>
        <v>0</v>
      </c>
      <c r="T2306" s="6">
        <f t="shared" si="779"/>
        <v>-174035.1</v>
      </c>
      <c r="U2306" t="s">
        <v>2355</v>
      </c>
      <c r="V2306" t="s">
        <v>54</v>
      </c>
      <c r="W2306" s="2">
        <v>174035.1</v>
      </c>
      <c r="X2306" s="2">
        <v>3165</v>
      </c>
      <c r="Y2306" s="2">
        <v>76584.36</v>
      </c>
      <c r="Z2306" s="2">
        <v>94285.74</v>
      </c>
      <c r="AA2306" s="2">
        <v>0</v>
      </c>
      <c r="AB2306" s="3">
        <v>-174035.1</v>
      </c>
    </row>
    <row r="2307" spans="1:28">
      <c r="A2307" s="5" t="str">
        <f t="shared" si="766"/>
        <v>420</v>
      </c>
      <c r="B2307" s="5" t="str">
        <f>VLOOKUP(A2307,Vlookups!O:P,2,FALSE)</f>
        <v>LOCAL</v>
      </c>
      <c r="C2307" s="5" t="str">
        <f t="shared" si="767"/>
        <v>E</v>
      </c>
      <c r="D2307" s="5" t="str">
        <f t="shared" si="768"/>
        <v>36</v>
      </c>
      <c r="E2307" s="5" t="str">
        <f t="shared" si="769"/>
        <v>63--</v>
      </c>
      <c r="F2307" s="5" t="str">
        <f>VLOOKUP(E2307,Vlookups!K:M,3,FALSE)</f>
        <v>Op Exp</v>
      </c>
      <c r="G2307" s="5" t="str">
        <f t="shared" si="770"/>
        <v>6399</v>
      </c>
      <c r="H2307" s="5" t="str">
        <f t="shared" si="771"/>
        <v>GENERAL SUPPLIES</v>
      </c>
      <c r="I2307" s="5" t="str">
        <f t="shared" si="772"/>
        <v>999</v>
      </c>
      <c r="J2307" s="5" t="str">
        <f>VLOOKUP(I2307,Vlookups!A:D,2,FALSE)</f>
        <v>CHARTER WIDE</v>
      </c>
      <c r="K2307" s="5" t="str">
        <f>VLOOKUP(I2307,Vlookups!A:D,3,FALSE)</f>
        <v>CHARTER WIDE</v>
      </c>
      <c r="L2307" s="5" t="str">
        <f t="shared" si="773"/>
        <v>99</v>
      </c>
      <c r="M2307" s="5" t="str">
        <f t="shared" si="774"/>
        <v>850</v>
      </c>
      <c r="N2307" s="5" t="str">
        <f>VLOOKUP(M2307,Vlookups!G:I,2,FALSE)</f>
        <v>DEPUTY SUPT ACADEMICS/STU SERV</v>
      </c>
      <c r="O2307" s="5" t="str">
        <f>VLOOKUP(M2307,Vlookups!G:I,3,FALSE)</f>
        <v>DSASS</v>
      </c>
      <c r="P2307" s="6">
        <f t="shared" si="775"/>
        <v>2630.85</v>
      </c>
      <c r="Q2307" s="6">
        <f t="shared" si="776"/>
        <v>434.58</v>
      </c>
      <c r="R2307" s="6">
        <f t="shared" si="777"/>
        <v>395.1</v>
      </c>
      <c r="S2307" s="6">
        <f t="shared" si="778"/>
        <v>0</v>
      </c>
      <c r="T2307" s="6">
        <f t="shared" si="779"/>
        <v>-2630.85</v>
      </c>
      <c r="U2307" t="s">
        <v>2356</v>
      </c>
      <c r="V2307" t="s">
        <v>54</v>
      </c>
      <c r="W2307" s="2">
        <v>2630.85</v>
      </c>
      <c r="X2307" s="2">
        <v>434.58</v>
      </c>
      <c r="Y2307" s="2">
        <v>395.1</v>
      </c>
      <c r="Z2307" s="3">
        <v>-435.33</v>
      </c>
      <c r="AA2307" s="2">
        <v>0</v>
      </c>
      <c r="AB2307" s="3">
        <v>-2630.85</v>
      </c>
    </row>
    <row r="2308" spans="1:28">
      <c r="A2308" s="5" t="str">
        <f t="shared" si="766"/>
        <v>420</v>
      </c>
      <c r="B2308" s="5" t="str">
        <f>VLOOKUP(A2308,Vlookups!O:P,2,FALSE)</f>
        <v>LOCAL</v>
      </c>
      <c r="C2308" s="5" t="str">
        <f t="shared" si="767"/>
        <v>E</v>
      </c>
      <c r="D2308" s="5" t="str">
        <f t="shared" si="768"/>
        <v>36</v>
      </c>
      <c r="E2308" s="5" t="str">
        <f t="shared" si="769"/>
        <v>63--</v>
      </c>
      <c r="F2308" s="5" t="str">
        <f>VLOOKUP(E2308,Vlookups!K:M,3,FALSE)</f>
        <v>Op Exp</v>
      </c>
      <c r="G2308" s="5" t="str">
        <f t="shared" si="770"/>
        <v>6399</v>
      </c>
      <c r="H2308" s="5" t="str">
        <f t="shared" si="771"/>
        <v>GENERAL SUPPLIES</v>
      </c>
      <c r="I2308" s="5" t="str">
        <f t="shared" si="772"/>
        <v>999</v>
      </c>
      <c r="J2308" s="5" t="str">
        <f>VLOOKUP(I2308,Vlookups!A:D,2,FALSE)</f>
        <v>CHARTER WIDE</v>
      </c>
      <c r="K2308" s="5" t="str">
        <f>VLOOKUP(I2308,Vlookups!A:D,3,FALSE)</f>
        <v>CHARTER WIDE</v>
      </c>
      <c r="L2308" s="5" t="str">
        <f t="shared" si="773"/>
        <v>99</v>
      </c>
      <c r="M2308" s="5" t="str">
        <f t="shared" si="774"/>
        <v>875</v>
      </c>
      <c r="N2308" s="5" t="str">
        <f>VLOOKUP(M2308,Vlookups!G:I,2,FALSE)</f>
        <v>STUDENT LEADERSHIP DEVELOPMENT</v>
      </c>
      <c r="O2308" s="5" t="str">
        <f>VLOOKUP(M2308,Vlookups!G:I,3,FALSE)</f>
        <v>CSL</v>
      </c>
      <c r="P2308" s="6">
        <f t="shared" si="775"/>
        <v>0</v>
      </c>
      <c r="Q2308" s="6">
        <f t="shared" si="776"/>
        <v>0</v>
      </c>
      <c r="R2308" s="6">
        <f t="shared" si="777"/>
        <v>475.14</v>
      </c>
      <c r="S2308" s="6">
        <f t="shared" si="778"/>
        <v>0</v>
      </c>
      <c r="T2308" s="6">
        <f t="shared" si="779"/>
        <v>0</v>
      </c>
      <c r="U2308" t="s">
        <v>2357</v>
      </c>
      <c r="V2308" t="s">
        <v>54</v>
      </c>
      <c r="W2308" s="2">
        <v>0</v>
      </c>
      <c r="X2308" s="2">
        <v>0</v>
      </c>
      <c r="Y2308" s="2">
        <v>475.14</v>
      </c>
      <c r="Z2308" s="3">
        <v>-475.14</v>
      </c>
      <c r="AA2308" s="2">
        <v>0</v>
      </c>
      <c r="AB2308" s="2">
        <v>0</v>
      </c>
    </row>
    <row r="2309" spans="1:28">
      <c r="A2309" s="5" t="str">
        <f t="shared" si="766"/>
        <v>420</v>
      </c>
      <c r="B2309" s="5" t="str">
        <f>VLOOKUP(A2309,Vlookups!O:P,2,FALSE)</f>
        <v>LOCAL</v>
      </c>
      <c r="C2309" s="5" t="str">
        <f t="shared" si="767"/>
        <v>E</v>
      </c>
      <c r="D2309" s="5" t="str">
        <f t="shared" si="768"/>
        <v>36</v>
      </c>
      <c r="E2309" s="5" t="str">
        <f t="shared" si="769"/>
        <v>63--</v>
      </c>
      <c r="F2309" s="5" t="str">
        <f>VLOOKUP(E2309,Vlookups!K:M,3,FALSE)</f>
        <v>Op Exp</v>
      </c>
      <c r="G2309" s="5" t="str">
        <f t="shared" si="770"/>
        <v>6399</v>
      </c>
      <c r="H2309" s="5" t="str">
        <f t="shared" si="771"/>
        <v>GENERAL SUPPLIES</v>
      </c>
      <c r="I2309" s="5" t="str">
        <f t="shared" si="772"/>
        <v>018</v>
      </c>
      <c r="J2309" s="5" t="str">
        <f>VLOOKUP(I2309,Vlookups!A:D,2,FALSE)</f>
        <v>KATY/WEST PARK HS</v>
      </c>
      <c r="K2309" s="5" t="str">
        <f>VLOOKUP(I2309,Vlookups!A:D,3,FALSE)</f>
        <v>KATY WESTPARK HS</v>
      </c>
      <c r="L2309" s="5" t="str">
        <f t="shared" si="773"/>
        <v>99</v>
      </c>
      <c r="M2309" s="5" t="str">
        <f t="shared" si="774"/>
        <v>860</v>
      </c>
      <c r="N2309" s="5" t="str">
        <f>VLOOKUP(M2309,Vlookups!G:I,2,FALSE)</f>
        <v>JROTC</v>
      </c>
      <c r="O2309" s="5" t="str">
        <f>VLOOKUP(M2309,Vlookups!G:I,3,FALSE)</f>
        <v>CSL</v>
      </c>
      <c r="P2309" s="6">
        <f t="shared" si="775"/>
        <v>0</v>
      </c>
      <c r="Q2309" s="6">
        <f t="shared" si="776"/>
        <v>0</v>
      </c>
      <c r="R2309" s="6">
        <f t="shared" si="777"/>
        <v>266.38</v>
      </c>
      <c r="S2309" s="6">
        <f t="shared" si="778"/>
        <v>0</v>
      </c>
      <c r="T2309" s="6">
        <f t="shared" si="779"/>
        <v>0</v>
      </c>
      <c r="U2309" t="s">
        <v>2358</v>
      </c>
      <c r="V2309" t="s">
        <v>54</v>
      </c>
      <c r="W2309" s="2">
        <v>0</v>
      </c>
      <c r="X2309" s="2">
        <v>0</v>
      </c>
      <c r="Y2309" s="2">
        <v>266.38</v>
      </c>
      <c r="Z2309" s="3">
        <v>-266.38</v>
      </c>
      <c r="AA2309" s="2">
        <v>0</v>
      </c>
      <c r="AB2309" s="2">
        <v>0</v>
      </c>
    </row>
    <row r="2310" spans="1:28">
      <c r="A2310" s="5" t="str">
        <f t="shared" si="766"/>
        <v>420</v>
      </c>
      <c r="B2310" s="5" t="str">
        <f>VLOOKUP(A2310,Vlookups!O:P,2,FALSE)</f>
        <v>LOCAL</v>
      </c>
      <c r="C2310" s="5" t="str">
        <f t="shared" si="767"/>
        <v>E</v>
      </c>
      <c r="D2310" s="5" t="str">
        <f t="shared" si="768"/>
        <v>36</v>
      </c>
      <c r="E2310" s="5" t="str">
        <f t="shared" si="769"/>
        <v>63--</v>
      </c>
      <c r="F2310" s="5" t="str">
        <f>VLOOKUP(E2310,Vlookups!K:M,3,FALSE)</f>
        <v>Op Exp</v>
      </c>
      <c r="G2310" s="5" t="str">
        <f t="shared" si="770"/>
        <v>6399</v>
      </c>
      <c r="H2310" s="5" t="str">
        <f t="shared" si="771"/>
        <v>GENERAL SUPPLIES</v>
      </c>
      <c r="I2310" s="5" t="str">
        <f t="shared" si="772"/>
        <v>999</v>
      </c>
      <c r="J2310" s="5" t="str">
        <f>VLOOKUP(I2310,Vlookups!A:D,2,FALSE)</f>
        <v>CHARTER WIDE</v>
      </c>
      <c r="K2310" s="5" t="str">
        <f>VLOOKUP(I2310,Vlookups!A:D,3,FALSE)</f>
        <v>CHARTER WIDE</v>
      </c>
      <c r="L2310" s="5" t="str">
        <f t="shared" si="773"/>
        <v>99</v>
      </c>
      <c r="M2310" s="5" t="str">
        <f t="shared" si="774"/>
        <v>875</v>
      </c>
      <c r="N2310" s="5" t="str">
        <f>VLOOKUP(M2310,Vlookups!G:I,2,FALSE)</f>
        <v>STUDENT LEADERSHIP DEVELOPMENT</v>
      </c>
      <c r="O2310" s="5" t="str">
        <f>VLOOKUP(M2310,Vlookups!G:I,3,FALSE)</f>
        <v>CSL</v>
      </c>
      <c r="P2310" s="6">
        <f t="shared" si="775"/>
        <v>0</v>
      </c>
      <c r="Q2310" s="6">
        <f t="shared" si="776"/>
        <v>0</v>
      </c>
      <c r="R2310" s="6">
        <f t="shared" si="777"/>
        <v>0</v>
      </c>
      <c r="S2310" s="6">
        <f t="shared" si="778"/>
        <v>1200</v>
      </c>
      <c r="T2310" s="6">
        <f t="shared" si="779"/>
        <v>1200</v>
      </c>
      <c r="U2310" t="s">
        <v>2359</v>
      </c>
      <c r="V2310" t="s">
        <v>54</v>
      </c>
      <c r="W2310" s="2">
        <v>0</v>
      </c>
      <c r="X2310" s="2">
        <v>0</v>
      </c>
      <c r="Y2310" s="2">
        <v>0</v>
      </c>
      <c r="Z2310" s="2">
        <v>0</v>
      </c>
      <c r="AA2310" s="2">
        <v>1200</v>
      </c>
      <c r="AB2310" s="2">
        <v>1200</v>
      </c>
    </row>
    <row r="2311" spans="1:28">
      <c r="A2311" s="5" t="str">
        <f t="shared" si="766"/>
        <v>420</v>
      </c>
      <c r="B2311" s="5" t="str">
        <f>VLOOKUP(A2311,Vlookups!O:P,2,FALSE)</f>
        <v>LOCAL</v>
      </c>
      <c r="C2311" s="5" t="str">
        <f t="shared" si="767"/>
        <v>E</v>
      </c>
      <c r="D2311" s="5" t="str">
        <f t="shared" si="768"/>
        <v>36</v>
      </c>
      <c r="E2311" s="5" t="str">
        <f t="shared" si="769"/>
        <v>63--</v>
      </c>
      <c r="F2311" s="5" t="str">
        <f>VLOOKUP(E2311,Vlookups!K:M,3,FALSE)</f>
        <v>Op Exp</v>
      </c>
      <c r="G2311" s="5" t="str">
        <f t="shared" si="770"/>
        <v>6399</v>
      </c>
      <c r="H2311" s="5" t="str">
        <f t="shared" si="771"/>
        <v>GENERAL SUPPLIES</v>
      </c>
      <c r="I2311" s="5" t="str">
        <f t="shared" si="772"/>
        <v>746</v>
      </c>
      <c r="J2311" s="5" t="str">
        <f>VLOOKUP(I2311,Vlookups!A:D,2,FALSE)</f>
        <v>AREA OFFICE DALLAS</v>
      </c>
      <c r="K2311" s="5" t="str">
        <f>VLOOKUP(I2311,Vlookups!A:D,3,FALSE)</f>
        <v>AREA OFFICE DALLAS</v>
      </c>
      <c r="L2311" s="5" t="str">
        <f t="shared" si="773"/>
        <v>99</v>
      </c>
      <c r="M2311" s="5" t="str">
        <f t="shared" si="774"/>
        <v>875</v>
      </c>
      <c r="N2311" s="5" t="str">
        <f>VLOOKUP(M2311,Vlookups!G:I,2,FALSE)</f>
        <v>STUDENT LEADERSHIP DEVELOPMENT</v>
      </c>
      <c r="O2311" s="5" t="str">
        <f>VLOOKUP(M2311,Vlookups!G:I,3,FALSE)</f>
        <v>CSL</v>
      </c>
      <c r="P2311" s="6">
        <f t="shared" si="775"/>
        <v>0</v>
      </c>
      <c r="Q2311" s="6">
        <f t="shared" si="776"/>
        <v>0</v>
      </c>
      <c r="R2311" s="6">
        <f t="shared" si="777"/>
        <v>0</v>
      </c>
      <c r="S2311" s="6">
        <f t="shared" si="778"/>
        <v>600</v>
      </c>
      <c r="T2311" s="6">
        <f t="shared" si="779"/>
        <v>600</v>
      </c>
      <c r="U2311" t="s">
        <v>2360</v>
      </c>
      <c r="V2311" t="s">
        <v>54</v>
      </c>
      <c r="W2311" s="2">
        <v>0</v>
      </c>
      <c r="X2311" s="2">
        <v>0</v>
      </c>
      <c r="Y2311" s="2">
        <v>0</v>
      </c>
      <c r="Z2311" s="2">
        <v>0</v>
      </c>
      <c r="AA2311" s="2">
        <v>600</v>
      </c>
      <c r="AB2311" s="2">
        <v>600</v>
      </c>
    </row>
    <row r="2312" spans="1:28">
      <c r="A2312" s="5" t="str">
        <f t="shared" si="766"/>
        <v>420</v>
      </c>
      <c r="B2312" s="5" t="str">
        <f>VLOOKUP(A2312,Vlookups!O:P,2,FALSE)</f>
        <v>LOCAL</v>
      </c>
      <c r="C2312" s="5" t="str">
        <f t="shared" si="767"/>
        <v>E</v>
      </c>
      <c r="D2312" s="5" t="str">
        <f t="shared" si="768"/>
        <v>36</v>
      </c>
      <c r="E2312" s="5" t="str">
        <f t="shared" si="769"/>
        <v>63--</v>
      </c>
      <c r="F2312" s="5" t="str">
        <f>VLOOKUP(E2312,Vlookups!K:M,3,FALSE)</f>
        <v>Op Exp</v>
      </c>
      <c r="G2312" s="5" t="str">
        <f t="shared" si="770"/>
        <v>6399</v>
      </c>
      <c r="H2312" s="5" t="str">
        <f t="shared" si="771"/>
        <v>GENERAL SUPPLIES</v>
      </c>
      <c r="I2312" s="5" t="str">
        <f t="shared" si="772"/>
        <v>748</v>
      </c>
      <c r="J2312" s="5" t="str">
        <f>VLOOKUP(I2312,Vlookups!A:D,2,FALSE)</f>
        <v>AREA OFFICE HOUSTON</v>
      </c>
      <c r="K2312" s="5" t="str">
        <f>VLOOKUP(I2312,Vlookups!A:D,3,FALSE)</f>
        <v>AREA OFFICE HOUSTON</v>
      </c>
      <c r="L2312" s="5" t="str">
        <f t="shared" si="773"/>
        <v>99</v>
      </c>
      <c r="M2312" s="5" t="str">
        <f t="shared" si="774"/>
        <v>875</v>
      </c>
      <c r="N2312" s="5" t="str">
        <f>VLOOKUP(M2312,Vlookups!G:I,2,FALSE)</f>
        <v>STUDENT LEADERSHIP DEVELOPMENT</v>
      </c>
      <c r="O2312" s="5" t="str">
        <f>VLOOKUP(M2312,Vlookups!G:I,3,FALSE)</f>
        <v>CSL</v>
      </c>
      <c r="P2312" s="6">
        <f t="shared" si="775"/>
        <v>0</v>
      </c>
      <c r="Q2312" s="6">
        <f t="shared" si="776"/>
        <v>0</v>
      </c>
      <c r="R2312" s="6">
        <f t="shared" si="777"/>
        <v>0</v>
      </c>
      <c r="S2312" s="6">
        <f t="shared" si="778"/>
        <v>600</v>
      </c>
      <c r="T2312" s="6">
        <f t="shared" si="779"/>
        <v>600</v>
      </c>
      <c r="U2312" t="s">
        <v>2361</v>
      </c>
      <c r="V2312" t="s">
        <v>54</v>
      </c>
      <c r="W2312" s="2">
        <v>0</v>
      </c>
      <c r="X2312" s="2">
        <v>0</v>
      </c>
      <c r="Y2312" s="2">
        <v>0</v>
      </c>
      <c r="Z2312" s="2">
        <v>0</v>
      </c>
      <c r="AA2312" s="2">
        <v>600</v>
      </c>
      <c r="AB2312" s="2">
        <v>600</v>
      </c>
    </row>
    <row r="2313" spans="1:28">
      <c r="A2313" s="5" t="str">
        <f t="shared" si="766"/>
        <v>420</v>
      </c>
      <c r="B2313" s="5" t="str">
        <f>VLOOKUP(A2313,Vlookups!O:P,2,FALSE)</f>
        <v>LOCAL</v>
      </c>
      <c r="C2313" s="5" t="str">
        <f t="shared" si="767"/>
        <v>E</v>
      </c>
      <c r="D2313" s="5" t="str">
        <f t="shared" si="768"/>
        <v>36</v>
      </c>
      <c r="E2313" s="5" t="str">
        <f t="shared" si="769"/>
        <v>63--</v>
      </c>
      <c r="F2313" s="5" t="str">
        <f>VLOOKUP(E2313,Vlookups!K:M,3,FALSE)</f>
        <v>Op Exp</v>
      </c>
      <c r="G2313" s="5" t="str">
        <f t="shared" si="770"/>
        <v>6399</v>
      </c>
      <c r="H2313" s="5" t="str">
        <f t="shared" si="771"/>
        <v>GENERAL SUPPLIES</v>
      </c>
      <c r="I2313" s="5" t="str">
        <f t="shared" si="772"/>
        <v>999</v>
      </c>
      <c r="J2313" s="5" t="str">
        <f>VLOOKUP(I2313,Vlookups!A:D,2,FALSE)</f>
        <v>CHARTER WIDE</v>
      </c>
      <c r="K2313" s="5" t="str">
        <f>VLOOKUP(I2313,Vlookups!A:D,3,FALSE)</f>
        <v>CHARTER WIDE</v>
      </c>
      <c r="L2313" s="5" t="str">
        <f t="shared" si="773"/>
        <v>99</v>
      </c>
      <c r="M2313" s="5" t="str">
        <f t="shared" si="774"/>
        <v>875</v>
      </c>
      <c r="N2313" s="5" t="str">
        <f>VLOOKUP(M2313,Vlookups!G:I,2,FALSE)</f>
        <v>STUDENT LEADERSHIP DEVELOPMENT</v>
      </c>
      <c r="O2313" s="5" t="str">
        <f>VLOOKUP(M2313,Vlookups!G:I,3,FALSE)</f>
        <v>CSL</v>
      </c>
      <c r="P2313" s="6">
        <f t="shared" si="775"/>
        <v>0</v>
      </c>
      <c r="Q2313" s="6">
        <f t="shared" si="776"/>
        <v>0</v>
      </c>
      <c r="R2313" s="6">
        <f t="shared" si="777"/>
        <v>0</v>
      </c>
      <c r="S2313" s="6">
        <f t="shared" si="778"/>
        <v>1200</v>
      </c>
      <c r="T2313" s="6">
        <f t="shared" si="779"/>
        <v>1200</v>
      </c>
      <c r="U2313" t="s">
        <v>2362</v>
      </c>
      <c r="V2313" t="s">
        <v>54</v>
      </c>
      <c r="W2313" s="2">
        <v>0</v>
      </c>
      <c r="X2313" s="2">
        <v>0</v>
      </c>
      <c r="Y2313" s="2">
        <v>0</v>
      </c>
      <c r="Z2313" s="2">
        <v>0</v>
      </c>
      <c r="AA2313" s="2">
        <v>1200</v>
      </c>
      <c r="AB2313" s="2">
        <v>1200</v>
      </c>
    </row>
    <row r="2314" spans="1:28">
      <c r="A2314" s="5" t="str">
        <f t="shared" si="766"/>
        <v>420</v>
      </c>
      <c r="B2314" s="5" t="str">
        <f>VLOOKUP(A2314,Vlookups!O:P,2,FALSE)</f>
        <v>LOCAL</v>
      </c>
      <c r="C2314" s="5" t="str">
        <f t="shared" si="767"/>
        <v>E</v>
      </c>
      <c r="D2314" s="5" t="str">
        <f t="shared" si="768"/>
        <v>36</v>
      </c>
      <c r="E2314" s="5" t="str">
        <f t="shared" si="769"/>
        <v>63--</v>
      </c>
      <c r="F2314" s="5" t="str">
        <f>VLOOKUP(E2314,Vlookups!K:M,3,FALSE)</f>
        <v>Op Exp</v>
      </c>
      <c r="G2314" s="5" t="str">
        <f t="shared" si="770"/>
        <v>6399</v>
      </c>
      <c r="H2314" s="5" t="str">
        <f t="shared" si="771"/>
        <v>GENERAL SUPPLIES</v>
      </c>
      <c r="I2314" s="5" t="str">
        <f t="shared" si="772"/>
        <v>999</v>
      </c>
      <c r="J2314" s="5" t="str">
        <f>VLOOKUP(I2314,Vlookups!A:D,2,FALSE)</f>
        <v>CHARTER WIDE</v>
      </c>
      <c r="K2314" s="5" t="str">
        <f>VLOOKUP(I2314,Vlookups!A:D,3,FALSE)</f>
        <v>CHARTER WIDE</v>
      </c>
      <c r="L2314" s="5" t="str">
        <f t="shared" si="773"/>
        <v>99</v>
      </c>
      <c r="M2314" s="5" t="str">
        <f t="shared" si="774"/>
        <v>875</v>
      </c>
      <c r="N2314" s="5" t="str">
        <f>VLOOKUP(M2314,Vlookups!G:I,2,FALSE)</f>
        <v>STUDENT LEADERSHIP DEVELOPMENT</v>
      </c>
      <c r="O2314" s="5" t="str">
        <f>VLOOKUP(M2314,Vlookups!G:I,3,FALSE)</f>
        <v>CSL</v>
      </c>
      <c r="P2314" s="6">
        <f t="shared" si="775"/>
        <v>0</v>
      </c>
      <c r="Q2314" s="6">
        <f t="shared" si="776"/>
        <v>0</v>
      </c>
      <c r="R2314" s="6">
        <f t="shared" si="777"/>
        <v>0</v>
      </c>
      <c r="S2314" s="6">
        <f t="shared" si="778"/>
        <v>2700</v>
      </c>
      <c r="T2314" s="6">
        <f t="shared" si="779"/>
        <v>2700</v>
      </c>
      <c r="U2314" t="s">
        <v>2363</v>
      </c>
      <c r="V2314" t="s">
        <v>54</v>
      </c>
      <c r="W2314" s="2">
        <v>0</v>
      </c>
      <c r="X2314" s="2">
        <v>0</v>
      </c>
      <c r="Y2314" s="2">
        <v>0</v>
      </c>
      <c r="Z2314" s="2">
        <v>0</v>
      </c>
      <c r="AA2314" s="2">
        <v>2700</v>
      </c>
      <c r="AB2314" s="2">
        <v>2700</v>
      </c>
    </row>
    <row r="2315" spans="1:28">
      <c r="A2315" s="5" t="str">
        <f t="shared" si="766"/>
        <v>420</v>
      </c>
      <c r="B2315" s="5" t="str">
        <f>VLOOKUP(A2315,Vlookups!O:P,2,FALSE)</f>
        <v>LOCAL</v>
      </c>
      <c r="C2315" s="5" t="str">
        <f t="shared" si="767"/>
        <v>E</v>
      </c>
      <c r="D2315" s="5" t="str">
        <f t="shared" si="768"/>
        <v>36</v>
      </c>
      <c r="E2315" s="5" t="str">
        <f t="shared" si="769"/>
        <v>63--</v>
      </c>
      <c r="F2315" s="5" t="str">
        <f>VLOOKUP(E2315,Vlookups!K:M,3,FALSE)</f>
        <v>Op Exp</v>
      </c>
      <c r="G2315" s="5" t="str">
        <f t="shared" si="770"/>
        <v>6399</v>
      </c>
      <c r="H2315" s="5" t="str">
        <f t="shared" si="771"/>
        <v>GENERAL SUPPLIES</v>
      </c>
      <c r="I2315" s="5" t="str">
        <f t="shared" si="772"/>
        <v>999</v>
      </c>
      <c r="J2315" s="5" t="str">
        <f>VLOOKUP(I2315,Vlookups!A:D,2,FALSE)</f>
        <v>CHARTER WIDE</v>
      </c>
      <c r="K2315" s="5" t="str">
        <f>VLOOKUP(I2315,Vlookups!A:D,3,FALSE)</f>
        <v>CHARTER WIDE</v>
      </c>
      <c r="L2315" s="5" t="str">
        <f t="shared" si="773"/>
        <v>99</v>
      </c>
      <c r="M2315" s="5" t="str">
        <f t="shared" si="774"/>
        <v>875</v>
      </c>
      <c r="N2315" s="5" t="str">
        <f>VLOOKUP(M2315,Vlookups!G:I,2,FALSE)</f>
        <v>STUDENT LEADERSHIP DEVELOPMENT</v>
      </c>
      <c r="O2315" s="5" t="str">
        <f>VLOOKUP(M2315,Vlookups!G:I,3,FALSE)</f>
        <v>CSL</v>
      </c>
      <c r="P2315" s="6">
        <f t="shared" si="775"/>
        <v>0</v>
      </c>
      <c r="Q2315" s="6">
        <f t="shared" si="776"/>
        <v>0</v>
      </c>
      <c r="R2315" s="6">
        <f t="shared" si="777"/>
        <v>0</v>
      </c>
      <c r="S2315" s="6">
        <f t="shared" si="778"/>
        <v>1200</v>
      </c>
      <c r="T2315" s="6">
        <f t="shared" si="779"/>
        <v>1200</v>
      </c>
      <c r="U2315" t="s">
        <v>2364</v>
      </c>
      <c r="V2315" t="s">
        <v>54</v>
      </c>
      <c r="W2315" s="2">
        <v>0</v>
      </c>
      <c r="X2315" s="2">
        <v>0</v>
      </c>
      <c r="Y2315" s="2">
        <v>0</v>
      </c>
      <c r="Z2315" s="2">
        <v>0</v>
      </c>
      <c r="AA2315" s="2">
        <v>1200</v>
      </c>
      <c r="AB2315" s="2">
        <v>1200</v>
      </c>
    </row>
    <row r="2316" spans="1:28">
      <c r="A2316" s="5" t="str">
        <f t="shared" si="766"/>
        <v>420</v>
      </c>
      <c r="B2316" s="5" t="str">
        <f>VLOOKUP(A2316,Vlookups!O:P,2,FALSE)</f>
        <v>LOCAL</v>
      </c>
      <c r="C2316" s="5" t="str">
        <f t="shared" si="767"/>
        <v>E</v>
      </c>
      <c r="D2316" s="5" t="str">
        <f t="shared" si="768"/>
        <v>36</v>
      </c>
      <c r="E2316" s="5" t="str">
        <f t="shared" si="769"/>
        <v>63--</v>
      </c>
      <c r="F2316" s="5" t="str">
        <f>VLOOKUP(E2316,Vlookups!K:M,3,FALSE)</f>
        <v>Op Exp</v>
      </c>
      <c r="G2316" s="5" t="str">
        <f t="shared" si="770"/>
        <v>6399</v>
      </c>
      <c r="H2316" s="5" t="str">
        <f t="shared" si="771"/>
        <v>GENERAL SUPPLIES</v>
      </c>
      <c r="I2316" s="5" t="str">
        <f t="shared" si="772"/>
        <v>999</v>
      </c>
      <c r="J2316" s="5" t="str">
        <f>VLOOKUP(I2316,Vlookups!A:D,2,FALSE)</f>
        <v>CHARTER WIDE</v>
      </c>
      <c r="K2316" s="5" t="str">
        <f>VLOOKUP(I2316,Vlookups!A:D,3,FALSE)</f>
        <v>CHARTER WIDE</v>
      </c>
      <c r="L2316" s="5" t="str">
        <f t="shared" si="773"/>
        <v>22</v>
      </c>
      <c r="M2316" s="5" t="str">
        <f t="shared" si="774"/>
        <v>875</v>
      </c>
      <c r="N2316" s="5" t="str">
        <f>VLOOKUP(M2316,Vlookups!G:I,2,FALSE)</f>
        <v>STUDENT LEADERSHIP DEVELOPMENT</v>
      </c>
      <c r="O2316" s="5" t="str">
        <f>VLOOKUP(M2316,Vlookups!G:I,3,FALSE)</f>
        <v>CSL</v>
      </c>
      <c r="P2316" s="6">
        <f t="shared" si="775"/>
        <v>0</v>
      </c>
      <c r="Q2316" s="6">
        <f t="shared" si="776"/>
        <v>0</v>
      </c>
      <c r="R2316" s="6">
        <f t="shared" si="777"/>
        <v>0</v>
      </c>
      <c r="S2316" s="6">
        <f t="shared" si="778"/>
        <v>22000</v>
      </c>
      <c r="T2316" s="6">
        <f t="shared" si="779"/>
        <v>22000</v>
      </c>
      <c r="U2316" t="s">
        <v>2365</v>
      </c>
      <c r="V2316" t="s">
        <v>54</v>
      </c>
      <c r="W2316" s="2">
        <v>0</v>
      </c>
      <c r="X2316" s="2">
        <v>0</v>
      </c>
      <c r="Y2316" s="2">
        <v>0</v>
      </c>
      <c r="Z2316" s="2">
        <v>0</v>
      </c>
      <c r="AA2316" s="2">
        <v>22000</v>
      </c>
      <c r="AB2316" s="2">
        <v>22000</v>
      </c>
    </row>
    <row r="2317" spans="1:28">
      <c r="A2317" s="5" t="str">
        <f t="shared" si="766"/>
        <v>420</v>
      </c>
      <c r="B2317" s="5" t="str">
        <f>VLOOKUP(A2317,Vlookups!O:P,2,FALSE)</f>
        <v>LOCAL</v>
      </c>
      <c r="C2317" s="5" t="str">
        <f t="shared" si="767"/>
        <v>E</v>
      </c>
      <c r="D2317" s="5" t="str">
        <f t="shared" si="768"/>
        <v>36</v>
      </c>
      <c r="E2317" s="5" t="str">
        <f t="shared" si="769"/>
        <v>63--</v>
      </c>
      <c r="F2317" s="5" t="str">
        <f>VLOOKUP(E2317,Vlookups!K:M,3,FALSE)</f>
        <v>Op Exp</v>
      </c>
      <c r="G2317" s="5" t="str">
        <f t="shared" si="770"/>
        <v>6399</v>
      </c>
      <c r="H2317" s="5" t="str">
        <f t="shared" si="771"/>
        <v>GENERAL SUPPLIES</v>
      </c>
      <c r="I2317" s="5" t="str">
        <f t="shared" si="772"/>
        <v>999</v>
      </c>
      <c r="J2317" s="5" t="str">
        <f>VLOOKUP(I2317,Vlookups!A:D,2,FALSE)</f>
        <v>CHARTER WIDE</v>
      </c>
      <c r="K2317" s="5" t="str">
        <f>VLOOKUP(I2317,Vlookups!A:D,3,FALSE)</f>
        <v>CHARTER WIDE</v>
      </c>
      <c r="L2317" s="5" t="str">
        <f t="shared" si="773"/>
        <v>99</v>
      </c>
      <c r="M2317" s="5" t="str">
        <f t="shared" si="774"/>
        <v>875</v>
      </c>
      <c r="N2317" s="5" t="str">
        <f>VLOOKUP(M2317,Vlookups!G:I,2,FALSE)</f>
        <v>STUDENT LEADERSHIP DEVELOPMENT</v>
      </c>
      <c r="O2317" s="5" t="str">
        <f>VLOOKUP(M2317,Vlookups!G:I,3,FALSE)</f>
        <v>CSL</v>
      </c>
      <c r="P2317" s="6">
        <f t="shared" si="775"/>
        <v>0</v>
      </c>
      <c r="Q2317" s="6">
        <f t="shared" si="776"/>
        <v>0</v>
      </c>
      <c r="R2317" s="6">
        <f t="shared" si="777"/>
        <v>0</v>
      </c>
      <c r="S2317" s="6">
        <f t="shared" si="778"/>
        <v>14000</v>
      </c>
      <c r="T2317" s="6">
        <f t="shared" si="779"/>
        <v>14000</v>
      </c>
      <c r="U2317" t="s">
        <v>2366</v>
      </c>
      <c r="V2317" t="s">
        <v>54</v>
      </c>
      <c r="W2317" s="2">
        <v>0</v>
      </c>
      <c r="X2317" s="2">
        <v>0</v>
      </c>
      <c r="Y2317" s="2">
        <v>0</v>
      </c>
      <c r="Z2317" s="2">
        <v>0</v>
      </c>
      <c r="AA2317" s="2">
        <v>14000</v>
      </c>
      <c r="AB2317" s="2">
        <v>14000</v>
      </c>
    </row>
    <row r="2318" spans="1:28">
      <c r="A2318" s="5" t="str">
        <f t="shared" si="766"/>
        <v>420</v>
      </c>
      <c r="B2318" s="5" t="str">
        <f>VLOOKUP(A2318,Vlookups!O:P,2,FALSE)</f>
        <v>LOCAL</v>
      </c>
      <c r="C2318" s="5" t="str">
        <f t="shared" si="767"/>
        <v>E</v>
      </c>
      <c r="D2318" s="5" t="str">
        <f t="shared" si="768"/>
        <v>36</v>
      </c>
      <c r="E2318" s="5" t="str">
        <f t="shared" si="769"/>
        <v>64--</v>
      </c>
      <c r="F2318" s="5" t="str">
        <f>VLOOKUP(E2318,Vlookups!K:M,3,FALSE)</f>
        <v>Op Exp</v>
      </c>
      <c r="G2318" s="5" t="str">
        <f t="shared" si="770"/>
        <v>6411</v>
      </c>
      <c r="H2318" s="5" t="str">
        <f t="shared" si="771"/>
        <v>EMPLOYEE TRAVEL</v>
      </c>
      <c r="I2318" s="5" t="str">
        <f t="shared" si="772"/>
        <v>009</v>
      </c>
      <c r="J2318" s="5" t="str">
        <f>VLOOKUP(I2318,Vlookups!A:D,2,FALSE)</f>
        <v>KELLER HIGH SCHOOL</v>
      </c>
      <c r="K2318" s="5" t="str">
        <f>VLOOKUP(I2318,Vlookups!A:D,3,FALSE)</f>
        <v>KELLER HS</v>
      </c>
      <c r="L2318" s="5" t="str">
        <f t="shared" si="773"/>
        <v>22</v>
      </c>
      <c r="M2318" s="5" t="str">
        <f t="shared" si="774"/>
        <v>850</v>
      </c>
      <c r="N2318" s="5" t="str">
        <f>VLOOKUP(M2318,Vlookups!G:I,2,FALSE)</f>
        <v>DEPUTY SUPT ACADEMICS/STU SERV</v>
      </c>
      <c r="O2318" s="5" t="str">
        <f>VLOOKUP(M2318,Vlookups!G:I,3,FALSE)</f>
        <v>DSASS</v>
      </c>
      <c r="P2318" s="6">
        <f t="shared" si="775"/>
        <v>3000</v>
      </c>
      <c r="Q2318" s="6">
        <f t="shared" si="776"/>
        <v>0</v>
      </c>
      <c r="R2318" s="6">
        <f t="shared" si="777"/>
        <v>0</v>
      </c>
      <c r="S2318" s="6">
        <f t="shared" si="778"/>
        <v>0</v>
      </c>
      <c r="T2318" s="6">
        <f t="shared" si="779"/>
        <v>-3000</v>
      </c>
      <c r="U2318" t="s">
        <v>2367</v>
      </c>
      <c r="V2318" t="s">
        <v>56</v>
      </c>
      <c r="W2318" s="2">
        <v>3000</v>
      </c>
      <c r="X2318" s="2">
        <v>0</v>
      </c>
      <c r="Y2318" s="2">
        <v>0</v>
      </c>
      <c r="Z2318" s="2">
        <v>3000</v>
      </c>
      <c r="AA2318" s="2">
        <v>0</v>
      </c>
      <c r="AB2318" s="3">
        <v>-3000</v>
      </c>
    </row>
    <row r="2319" spans="1:28">
      <c r="A2319" s="5" t="str">
        <f t="shared" si="766"/>
        <v>420</v>
      </c>
      <c r="B2319" s="5" t="str">
        <f>VLOOKUP(A2319,Vlookups!O:P,2,FALSE)</f>
        <v>LOCAL</v>
      </c>
      <c r="C2319" s="5" t="str">
        <f t="shared" si="767"/>
        <v>E</v>
      </c>
      <c r="D2319" s="5" t="str">
        <f t="shared" si="768"/>
        <v>36</v>
      </c>
      <c r="E2319" s="5" t="str">
        <f t="shared" si="769"/>
        <v>64--</v>
      </c>
      <c r="F2319" s="5" t="str">
        <f>VLOOKUP(E2319,Vlookups!K:M,3,FALSE)</f>
        <v>Op Exp</v>
      </c>
      <c r="G2319" s="5" t="str">
        <f t="shared" si="770"/>
        <v>6411</v>
      </c>
      <c r="H2319" s="5" t="str">
        <f t="shared" si="771"/>
        <v>EMPLOYEE TRAVEL</v>
      </c>
      <c r="I2319" s="5" t="str">
        <f t="shared" si="772"/>
        <v>033</v>
      </c>
      <c r="J2319" s="5" t="str">
        <f>VLOOKUP(I2319,Vlookups!A:D,2,FALSE)</f>
        <v>WINDMILL LAKES HS</v>
      </c>
      <c r="K2319" s="5" t="str">
        <f>VLOOKUP(I2319,Vlookups!A:D,3,FALSE)</f>
        <v>WINDMILL LAKES HS</v>
      </c>
      <c r="L2319" s="5" t="str">
        <f t="shared" si="773"/>
        <v>38</v>
      </c>
      <c r="M2319" s="5" t="str">
        <f t="shared" si="774"/>
        <v>860</v>
      </c>
      <c r="N2319" s="5" t="str">
        <f>VLOOKUP(M2319,Vlookups!G:I,2,FALSE)</f>
        <v>JROTC</v>
      </c>
      <c r="O2319" s="5" t="str">
        <f>VLOOKUP(M2319,Vlookups!G:I,3,FALSE)</f>
        <v>CSL</v>
      </c>
      <c r="P2319" s="6">
        <f t="shared" si="775"/>
        <v>0</v>
      </c>
      <c r="Q2319" s="6">
        <f t="shared" si="776"/>
        <v>0</v>
      </c>
      <c r="R2319" s="6">
        <f t="shared" si="777"/>
        <v>0</v>
      </c>
      <c r="S2319" s="6">
        <f t="shared" si="778"/>
        <v>500</v>
      </c>
      <c r="T2319" s="6">
        <f t="shared" si="779"/>
        <v>500</v>
      </c>
      <c r="U2319" t="s">
        <v>2368</v>
      </c>
      <c r="V2319" t="s">
        <v>56</v>
      </c>
      <c r="W2319" s="2">
        <v>0</v>
      </c>
      <c r="X2319" s="2">
        <v>0</v>
      </c>
      <c r="Y2319" s="2">
        <v>0</v>
      </c>
      <c r="Z2319" s="2">
        <v>0</v>
      </c>
      <c r="AA2319" s="2">
        <v>500</v>
      </c>
      <c r="AB2319" s="2">
        <v>500</v>
      </c>
    </row>
    <row r="2320" spans="1:28">
      <c r="A2320" s="5" t="str">
        <f t="shared" si="766"/>
        <v>420</v>
      </c>
      <c r="B2320" s="5" t="str">
        <f>VLOOKUP(A2320,Vlookups!O:P,2,FALSE)</f>
        <v>LOCAL</v>
      </c>
      <c r="C2320" s="5" t="str">
        <f t="shared" si="767"/>
        <v>E</v>
      </c>
      <c r="D2320" s="5" t="str">
        <f t="shared" si="768"/>
        <v>36</v>
      </c>
      <c r="E2320" s="5" t="str">
        <f t="shared" si="769"/>
        <v>64--</v>
      </c>
      <c r="F2320" s="5" t="str">
        <f>VLOOKUP(E2320,Vlookups!K:M,3,FALSE)</f>
        <v>Op Exp</v>
      </c>
      <c r="G2320" s="5" t="str">
        <f t="shared" si="770"/>
        <v>6411</v>
      </c>
      <c r="H2320" s="5" t="str">
        <f t="shared" si="771"/>
        <v>EMPLOYEE TRAVEL</v>
      </c>
      <c r="I2320" s="5" t="str">
        <f t="shared" si="772"/>
        <v>041</v>
      </c>
      <c r="J2320" s="5" t="str">
        <f>VLOOKUP(I2320,Vlookups!A:D,2,FALSE)</f>
        <v>BG Rarmiez Middle School</v>
      </c>
      <c r="K2320" s="5" t="str">
        <f>VLOOKUP(I2320,Vlookups!A:D,3,FALSE)</f>
        <v>BG RAMIREZ K8</v>
      </c>
      <c r="L2320" s="5" t="str">
        <f t="shared" si="773"/>
        <v>91</v>
      </c>
      <c r="M2320" s="5" t="str">
        <f t="shared" si="774"/>
        <v>920</v>
      </c>
      <c r="N2320" s="5" t="str">
        <f>VLOOKUP(M2320,Vlookups!G:I,2,FALSE)</f>
        <v>ATHLETICS</v>
      </c>
      <c r="O2320" s="5" t="str">
        <f>VLOOKUP(M2320,Vlookups!G:I,3,FALSE)</f>
        <v>CSL</v>
      </c>
      <c r="P2320" s="6">
        <f t="shared" si="775"/>
        <v>400</v>
      </c>
      <c r="Q2320" s="6">
        <f t="shared" si="776"/>
        <v>400</v>
      </c>
      <c r="R2320" s="6">
        <f t="shared" si="777"/>
        <v>0</v>
      </c>
      <c r="S2320" s="6">
        <f t="shared" si="778"/>
        <v>0</v>
      </c>
      <c r="T2320" s="6">
        <f t="shared" si="779"/>
        <v>-400</v>
      </c>
      <c r="U2320" t="s">
        <v>2369</v>
      </c>
      <c r="V2320" t="s">
        <v>56</v>
      </c>
      <c r="W2320" s="2">
        <v>400</v>
      </c>
      <c r="X2320" s="2">
        <v>400</v>
      </c>
      <c r="Y2320" s="2">
        <v>0</v>
      </c>
      <c r="Z2320" s="2">
        <v>0</v>
      </c>
      <c r="AA2320" s="2">
        <v>0</v>
      </c>
      <c r="AB2320" s="3">
        <v>-400</v>
      </c>
    </row>
    <row r="2321" spans="1:28">
      <c r="A2321" s="5" t="str">
        <f t="shared" si="766"/>
        <v>420</v>
      </c>
      <c r="B2321" s="5" t="str">
        <f>VLOOKUP(A2321,Vlookups!O:P,2,FALSE)</f>
        <v>LOCAL</v>
      </c>
      <c r="C2321" s="5" t="str">
        <f t="shared" si="767"/>
        <v>E</v>
      </c>
      <c r="D2321" s="5" t="str">
        <f t="shared" si="768"/>
        <v>36</v>
      </c>
      <c r="E2321" s="5" t="str">
        <f t="shared" si="769"/>
        <v>64--</v>
      </c>
      <c r="F2321" s="5" t="str">
        <f>VLOOKUP(E2321,Vlookups!K:M,3,FALSE)</f>
        <v>Op Exp</v>
      </c>
      <c r="G2321" s="5" t="str">
        <f t="shared" si="770"/>
        <v>6411</v>
      </c>
      <c r="H2321" s="5" t="str">
        <f t="shared" si="771"/>
        <v>EMPLOYEE TRAVEL</v>
      </c>
      <c r="I2321" s="5" t="str">
        <f t="shared" si="772"/>
        <v>044</v>
      </c>
      <c r="J2321" s="5" t="str">
        <f>VLOOKUP(I2321,Vlookups!A:D,2,FALSE)</f>
        <v>MSG Ramirez Middle School</v>
      </c>
      <c r="K2321" s="5" t="str">
        <f>VLOOKUP(I2321,Vlookups!A:D,3,FALSE)</f>
        <v>MSG RAMIREZ K8</v>
      </c>
      <c r="L2321" s="5" t="str">
        <f t="shared" si="773"/>
        <v>91</v>
      </c>
      <c r="M2321" s="5" t="str">
        <f t="shared" si="774"/>
        <v>920</v>
      </c>
      <c r="N2321" s="5" t="str">
        <f>VLOOKUP(M2321,Vlookups!G:I,2,FALSE)</f>
        <v>ATHLETICS</v>
      </c>
      <c r="O2321" s="5" t="str">
        <f>VLOOKUP(M2321,Vlookups!G:I,3,FALSE)</f>
        <v>CSL</v>
      </c>
      <c r="P2321" s="6">
        <f t="shared" si="775"/>
        <v>150</v>
      </c>
      <c r="Q2321" s="6">
        <f t="shared" si="776"/>
        <v>0</v>
      </c>
      <c r="R2321" s="6">
        <f t="shared" si="777"/>
        <v>150</v>
      </c>
      <c r="S2321" s="6">
        <f t="shared" si="778"/>
        <v>0</v>
      </c>
      <c r="T2321" s="6">
        <f t="shared" si="779"/>
        <v>-150</v>
      </c>
      <c r="U2321" t="s">
        <v>2370</v>
      </c>
      <c r="V2321" t="s">
        <v>56</v>
      </c>
      <c r="W2321" s="2">
        <v>150</v>
      </c>
      <c r="X2321" s="2">
        <v>0</v>
      </c>
      <c r="Y2321" s="2">
        <v>150</v>
      </c>
      <c r="Z2321" s="2">
        <v>0</v>
      </c>
      <c r="AA2321" s="2">
        <v>0</v>
      </c>
      <c r="AB2321" s="3">
        <v>-150</v>
      </c>
    </row>
    <row r="2322" spans="1:28">
      <c r="A2322" s="5" t="str">
        <f t="shared" si="766"/>
        <v>420</v>
      </c>
      <c r="B2322" s="5" t="str">
        <f>VLOOKUP(A2322,Vlookups!O:P,2,FALSE)</f>
        <v>LOCAL</v>
      </c>
      <c r="C2322" s="5" t="str">
        <f t="shared" si="767"/>
        <v>E</v>
      </c>
      <c r="D2322" s="5" t="str">
        <f t="shared" si="768"/>
        <v>36</v>
      </c>
      <c r="E2322" s="5" t="str">
        <f t="shared" si="769"/>
        <v>64--</v>
      </c>
      <c r="F2322" s="5" t="str">
        <f>VLOOKUP(E2322,Vlookups!K:M,3,FALSE)</f>
        <v>Op Exp</v>
      </c>
      <c r="G2322" s="5" t="str">
        <f t="shared" si="770"/>
        <v>6411</v>
      </c>
      <c r="H2322" s="5" t="str">
        <f t="shared" si="771"/>
        <v>EMPLOYEE TRAVEL</v>
      </c>
      <c r="I2322" s="5" t="str">
        <f t="shared" si="772"/>
        <v>747</v>
      </c>
      <c r="J2322" s="5" t="str">
        <f>VLOOKUP(I2322,Vlookups!A:D,2,FALSE)</f>
        <v>AREA OFFICE TARRANT</v>
      </c>
      <c r="K2322" s="5" t="str">
        <f>VLOOKUP(I2322,Vlookups!A:D,3,FALSE)</f>
        <v>AREA OFFICE TARRANT</v>
      </c>
      <c r="L2322" s="5" t="str">
        <f t="shared" si="773"/>
        <v>99</v>
      </c>
      <c r="M2322" s="5" t="str">
        <f t="shared" si="774"/>
        <v>920</v>
      </c>
      <c r="N2322" s="5" t="str">
        <f>VLOOKUP(M2322,Vlookups!G:I,2,FALSE)</f>
        <v>ATHLETICS</v>
      </c>
      <c r="O2322" s="5" t="str">
        <f>VLOOKUP(M2322,Vlookups!G:I,3,FALSE)</f>
        <v>CSL</v>
      </c>
      <c r="P2322" s="6">
        <f t="shared" si="775"/>
        <v>982</v>
      </c>
      <c r="Q2322" s="6">
        <f t="shared" si="776"/>
        <v>0</v>
      </c>
      <c r="R2322" s="6">
        <f t="shared" si="777"/>
        <v>2949.3</v>
      </c>
      <c r="S2322" s="6">
        <f t="shared" si="778"/>
        <v>0</v>
      </c>
      <c r="T2322" s="6">
        <f t="shared" si="779"/>
        <v>-982</v>
      </c>
      <c r="U2322" t="s">
        <v>2371</v>
      </c>
      <c r="V2322" t="s">
        <v>56</v>
      </c>
      <c r="W2322" s="2">
        <v>982</v>
      </c>
      <c r="X2322" s="2">
        <v>0</v>
      </c>
      <c r="Y2322" s="2">
        <v>2949.3</v>
      </c>
      <c r="Z2322" s="3">
        <v>-1967.3</v>
      </c>
      <c r="AA2322" s="2">
        <v>0</v>
      </c>
      <c r="AB2322" s="3">
        <v>-982</v>
      </c>
    </row>
    <row r="2323" spans="1:28">
      <c r="A2323" s="5" t="str">
        <f t="shared" si="766"/>
        <v>420</v>
      </c>
      <c r="B2323" s="5" t="str">
        <f>VLOOKUP(A2323,Vlookups!O:P,2,FALSE)</f>
        <v>LOCAL</v>
      </c>
      <c r="C2323" s="5" t="str">
        <f t="shared" si="767"/>
        <v>E</v>
      </c>
      <c r="D2323" s="5" t="str">
        <f t="shared" si="768"/>
        <v>36</v>
      </c>
      <c r="E2323" s="5" t="str">
        <f t="shared" si="769"/>
        <v>64--</v>
      </c>
      <c r="F2323" s="5" t="str">
        <f>VLOOKUP(E2323,Vlookups!K:M,3,FALSE)</f>
        <v>Op Exp</v>
      </c>
      <c r="G2323" s="5" t="str">
        <f t="shared" si="770"/>
        <v>6411</v>
      </c>
      <c r="H2323" s="5" t="str">
        <f t="shared" si="771"/>
        <v>EMPLOYEE TRAVEL</v>
      </c>
      <c r="I2323" s="5" t="str">
        <f t="shared" si="772"/>
        <v>748</v>
      </c>
      <c r="J2323" s="5" t="str">
        <f>VLOOKUP(I2323,Vlookups!A:D,2,FALSE)</f>
        <v>AREA OFFICE HOUSTON</v>
      </c>
      <c r="K2323" s="5" t="str">
        <f>VLOOKUP(I2323,Vlookups!A:D,3,FALSE)</f>
        <v>AREA OFFICE HOUSTON</v>
      </c>
      <c r="L2323" s="5" t="str">
        <f t="shared" si="773"/>
        <v>99</v>
      </c>
      <c r="M2323" s="5" t="str">
        <f t="shared" si="774"/>
        <v>920</v>
      </c>
      <c r="N2323" s="5" t="str">
        <f>VLOOKUP(M2323,Vlookups!G:I,2,FALSE)</f>
        <v>ATHLETICS</v>
      </c>
      <c r="O2323" s="5" t="str">
        <f>VLOOKUP(M2323,Vlookups!G:I,3,FALSE)</f>
        <v>CSL</v>
      </c>
      <c r="P2323" s="6">
        <f t="shared" si="775"/>
        <v>1185.4000000000001</v>
      </c>
      <c r="Q2323" s="6">
        <f t="shared" si="776"/>
        <v>0</v>
      </c>
      <c r="R2323" s="6">
        <f t="shared" si="777"/>
        <v>1909.52</v>
      </c>
      <c r="S2323" s="6">
        <f t="shared" si="778"/>
        <v>0</v>
      </c>
      <c r="T2323" s="6">
        <f t="shared" si="779"/>
        <v>-1185.4000000000001</v>
      </c>
      <c r="U2323" t="s">
        <v>2372</v>
      </c>
      <c r="V2323" t="s">
        <v>56</v>
      </c>
      <c r="W2323" s="2">
        <v>1185.4000000000001</v>
      </c>
      <c r="X2323" s="2">
        <v>0</v>
      </c>
      <c r="Y2323" s="2">
        <v>1909.52</v>
      </c>
      <c r="Z2323" s="3">
        <v>-724.12</v>
      </c>
      <c r="AA2323" s="2">
        <v>0</v>
      </c>
      <c r="AB2323" s="3">
        <v>-1185.4000000000001</v>
      </c>
    </row>
    <row r="2324" spans="1:28">
      <c r="A2324" s="5" t="str">
        <f t="shared" si="766"/>
        <v>420</v>
      </c>
      <c r="B2324" s="5" t="str">
        <f>VLOOKUP(A2324,Vlookups!O:P,2,FALSE)</f>
        <v>LOCAL</v>
      </c>
      <c r="C2324" s="5" t="str">
        <f t="shared" si="767"/>
        <v>E</v>
      </c>
      <c r="D2324" s="5" t="str">
        <f t="shared" si="768"/>
        <v>36</v>
      </c>
      <c r="E2324" s="5" t="str">
        <f t="shared" si="769"/>
        <v>64--</v>
      </c>
      <c r="F2324" s="5" t="str">
        <f>VLOOKUP(E2324,Vlookups!K:M,3,FALSE)</f>
        <v>Op Exp</v>
      </c>
      <c r="G2324" s="5" t="str">
        <f t="shared" si="770"/>
        <v>6411</v>
      </c>
      <c r="H2324" s="5" t="str">
        <f t="shared" si="771"/>
        <v>EMPLOYEE TRAVEL</v>
      </c>
      <c r="I2324" s="5" t="str">
        <f t="shared" si="772"/>
        <v>749</v>
      </c>
      <c r="J2324" s="5" t="str">
        <f>VLOOKUP(I2324,Vlookups!A:D,2,FALSE)</f>
        <v>CHARTER HQ/WAREHOUSE</v>
      </c>
      <c r="K2324" s="5" t="str">
        <f>VLOOKUP(I2324,Vlookups!A:D,3,FALSE)</f>
        <v>CHARTER HQ/WAREHOUSE</v>
      </c>
      <c r="L2324" s="5" t="str">
        <f t="shared" si="773"/>
        <v>99</v>
      </c>
      <c r="M2324" s="5" t="str">
        <f t="shared" si="774"/>
        <v>920</v>
      </c>
      <c r="N2324" s="5" t="str">
        <f>VLOOKUP(M2324,Vlookups!G:I,2,FALSE)</f>
        <v>ATHLETICS</v>
      </c>
      <c r="O2324" s="5" t="str">
        <f>VLOOKUP(M2324,Vlookups!G:I,3,FALSE)</f>
        <v>CSL</v>
      </c>
      <c r="P2324" s="6">
        <f t="shared" si="775"/>
        <v>728.6</v>
      </c>
      <c r="Q2324" s="6">
        <f t="shared" si="776"/>
        <v>145</v>
      </c>
      <c r="R2324" s="6">
        <f t="shared" si="777"/>
        <v>1282.43</v>
      </c>
      <c r="S2324" s="6">
        <f t="shared" si="778"/>
        <v>0</v>
      </c>
      <c r="T2324" s="6">
        <f t="shared" si="779"/>
        <v>-728.6</v>
      </c>
      <c r="U2324" t="s">
        <v>2373</v>
      </c>
      <c r="V2324" t="s">
        <v>56</v>
      </c>
      <c r="W2324" s="2">
        <v>728.6</v>
      </c>
      <c r="X2324" s="2">
        <v>145</v>
      </c>
      <c r="Y2324" s="2">
        <v>1282.43</v>
      </c>
      <c r="Z2324" s="3">
        <v>-698.83</v>
      </c>
      <c r="AA2324" s="2">
        <v>0</v>
      </c>
      <c r="AB2324" s="3">
        <v>-728.6</v>
      </c>
    </row>
    <row r="2325" spans="1:28">
      <c r="A2325" s="5" t="str">
        <f t="shared" si="766"/>
        <v>420</v>
      </c>
      <c r="B2325" s="5" t="str">
        <f>VLOOKUP(A2325,Vlookups!O:P,2,FALSE)</f>
        <v>LOCAL</v>
      </c>
      <c r="C2325" s="5" t="str">
        <f t="shared" si="767"/>
        <v>E</v>
      </c>
      <c r="D2325" s="5" t="str">
        <f t="shared" si="768"/>
        <v>36</v>
      </c>
      <c r="E2325" s="5" t="str">
        <f t="shared" si="769"/>
        <v>64--</v>
      </c>
      <c r="F2325" s="5" t="str">
        <f>VLOOKUP(E2325,Vlookups!K:M,3,FALSE)</f>
        <v>Op Exp</v>
      </c>
      <c r="G2325" s="5" t="str">
        <f t="shared" si="770"/>
        <v>6411</v>
      </c>
      <c r="H2325" s="5" t="str">
        <f t="shared" si="771"/>
        <v>EMPLOYEE TRAVEL</v>
      </c>
      <c r="I2325" s="5" t="str">
        <f t="shared" si="772"/>
        <v>999</v>
      </c>
      <c r="J2325" s="5" t="str">
        <f>VLOOKUP(I2325,Vlookups!A:D,2,FALSE)</f>
        <v>CHARTER WIDE</v>
      </c>
      <c r="K2325" s="5" t="str">
        <f>VLOOKUP(I2325,Vlookups!A:D,3,FALSE)</f>
        <v>CHARTER WIDE</v>
      </c>
      <c r="L2325" s="5" t="str">
        <f t="shared" si="773"/>
        <v>91</v>
      </c>
      <c r="M2325" s="5" t="str">
        <f t="shared" si="774"/>
        <v>920</v>
      </c>
      <c r="N2325" s="5" t="str">
        <f>VLOOKUP(M2325,Vlookups!G:I,2,FALSE)</f>
        <v>ATHLETICS</v>
      </c>
      <c r="O2325" s="5" t="str">
        <f>VLOOKUP(M2325,Vlookups!G:I,3,FALSE)</f>
        <v>CSL</v>
      </c>
      <c r="P2325" s="6">
        <f t="shared" si="775"/>
        <v>175.4</v>
      </c>
      <c r="Q2325" s="6">
        <f t="shared" si="776"/>
        <v>0</v>
      </c>
      <c r="R2325" s="6">
        <f t="shared" si="777"/>
        <v>175.38</v>
      </c>
      <c r="S2325" s="6">
        <f t="shared" si="778"/>
        <v>0</v>
      </c>
      <c r="T2325" s="6">
        <f t="shared" si="779"/>
        <v>-175.4</v>
      </c>
      <c r="U2325" t="s">
        <v>2374</v>
      </c>
      <c r="V2325" t="s">
        <v>56</v>
      </c>
      <c r="W2325" s="2">
        <v>175.4</v>
      </c>
      <c r="X2325" s="2">
        <v>0</v>
      </c>
      <c r="Y2325" s="2">
        <v>175.38</v>
      </c>
      <c r="Z2325" s="2">
        <v>0.02</v>
      </c>
      <c r="AA2325" s="2">
        <v>0</v>
      </c>
      <c r="AB2325" s="3">
        <v>-175.4</v>
      </c>
    </row>
    <row r="2326" spans="1:28">
      <c r="A2326" s="5" t="str">
        <f t="shared" si="766"/>
        <v>420</v>
      </c>
      <c r="B2326" s="5" t="str">
        <f>VLOOKUP(A2326,Vlookups!O:P,2,FALSE)</f>
        <v>LOCAL</v>
      </c>
      <c r="C2326" s="5" t="str">
        <f t="shared" si="767"/>
        <v>E</v>
      </c>
      <c r="D2326" s="5" t="str">
        <f t="shared" si="768"/>
        <v>36</v>
      </c>
      <c r="E2326" s="5" t="str">
        <f t="shared" si="769"/>
        <v>64--</v>
      </c>
      <c r="F2326" s="5" t="str">
        <f>VLOOKUP(E2326,Vlookups!K:M,3,FALSE)</f>
        <v>Op Exp</v>
      </c>
      <c r="G2326" s="5" t="str">
        <f t="shared" si="770"/>
        <v>6411</v>
      </c>
      <c r="H2326" s="5" t="str">
        <f t="shared" si="771"/>
        <v>EMPLOYEE TRAVEL</v>
      </c>
      <c r="I2326" s="5" t="str">
        <f t="shared" si="772"/>
        <v>999</v>
      </c>
      <c r="J2326" s="5" t="str">
        <f>VLOOKUP(I2326,Vlookups!A:D,2,FALSE)</f>
        <v>CHARTER WIDE</v>
      </c>
      <c r="K2326" s="5" t="str">
        <f>VLOOKUP(I2326,Vlookups!A:D,3,FALSE)</f>
        <v>CHARTER WIDE</v>
      </c>
      <c r="L2326" s="5" t="str">
        <f t="shared" si="773"/>
        <v>99</v>
      </c>
      <c r="M2326" s="5" t="str">
        <f t="shared" si="774"/>
        <v>850</v>
      </c>
      <c r="N2326" s="5" t="str">
        <f>VLOOKUP(M2326,Vlookups!G:I,2,FALSE)</f>
        <v>DEPUTY SUPT ACADEMICS/STU SERV</v>
      </c>
      <c r="O2326" s="5" t="str">
        <f>VLOOKUP(M2326,Vlookups!G:I,3,FALSE)</f>
        <v>DSASS</v>
      </c>
      <c r="P2326" s="6">
        <f t="shared" si="775"/>
        <v>2731.5</v>
      </c>
      <c r="Q2326" s="6">
        <f t="shared" si="776"/>
        <v>400</v>
      </c>
      <c r="R2326" s="6">
        <f t="shared" si="777"/>
        <v>450</v>
      </c>
      <c r="S2326" s="6">
        <f t="shared" si="778"/>
        <v>0</v>
      </c>
      <c r="T2326" s="6">
        <f t="shared" si="779"/>
        <v>-2731.5</v>
      </c>
      <c r="U2326" t="s">
        <v>2375</v>
      </c>
      <c r="V2326" t="s">
        <v>56</v>
      </c>
      <c r="W2326" s="2">
        <v>2731.5</v>
      </c>
      <c r="X2326" s="2">
        <v>400</v>
      </c>
      <c r="Y2326" s="2">
        <v>450</v>
      </c>
      <c r="Z2326" s="2">
        <v>1881.5</v>
      </c>
      <c r="AA2326" s="2">
        <v>0</v>
      </c>
      <c r="AB2326" s="3">
        <v>-2731.5</v>
      </c>
    </row>
    <row r="2327" spans="1:28">
      <c r="A2327" s="5" t="str">
        <f t="shared" si="766"/>
        <v>420</v>
      </c>
      <c r="B2327" s="5" t="str">
        <f>VLOOKUP(A2327,Vlookups!O:P,2,FALSE)</f>
        <v>LOCAL</v>
      </c>
      <c r="C2327" s="5" t="str">
        <f t="shared" si="767"/>
        <v>E</v>
      </c>
      <c r="D2327" s="5" t="str">
        <f t="shared" si="768"/>
        <v>36</v>
      </c>
      <c r="E2327" s="5" t="str">
        <f t="shared" si="769"/>
        <v>64--</v>
      </c>
      <c r="F2327" s="5" t="str">
        <f>VLOOKUP(E2327,Vlookups!K:M,3,FALSE)</f>
        <v>Op Exp</v>
      </c>
      <c r="G2327" s="5" t="str">
        <f t="shared" si="770"/>
        <v>6412</v>
      </c>
      <c r="H2327" s="5" t="str">
        <f t="shared" si="771"/>
        <v>TRAVEL-STUDENTS</v>
      </c>
      <c r="I2327" s="5" t="str">
        <f t="shared" si="772"/>
        <v>002</v>
      </c>
      <c r="J2327" s="5" t="str">
        <f>VLOOKUP(I2327,Vlookups!A:D,2,FALSE)</f>
        <v>GARLAND MIDDLE SCHOOL</v>
      </c>
      <c r="K2327" s="5" t="str">
        <f>VLOOKUP(I2327,Vlookups!A:D,3,FALSE)</f>
        <v>GARLAND K8</v>
      </c>
      <c r="L2327" s="5" t="str">
        <f t="shared" si="773"/>
        <v>91</v>
      </c>
      <c r="M2327" s="5" t="str">
        <f t="shared" si="774"/>
        <v>920</v>
      </c>
      <c r="N2327" s="5" t="str">
        <f>VLOOKUP(M2327,Vlookups!G:I,2,FALSE)</f>
        <v>ATHLETICS</v>
      </c>
      <c r="O2327" s="5" t="str">
        <f>VLOOKUP(M2327,Vlookups!G:I,3,FALSE)</f>
        <v>CSL</v>
      </c>
      <c r="P2327" s="6">
        <f t="shared" si="775"/>
        <v>2983.6</v>
      </c>
      <c r="Q2327" s="6">
        <f t="shared" si="776"/>
        <v>2228.5</v>
      </c>
      <c r="R2327" s="6">
        <f t="shared" si="777"/>
        <v>994.85</v>
      </c>
      <c r="S2327" s="6">
        <f t="shared" si="778"/>
        <v>0</v>
      </c>
      <c r="T2327" s="6">
        <f t="shared" si="779"/>
        <v>-2983.6</v>
      </c>
      <c r="U2327" t="s">
        <v>2376</v>
      </c>
      <c r="V2327" t="s">
        <v>439</v>
      </c>
      <c r="W2327" s="2">
        <v>2983.6</v>
      </c>
      <c r="X2327" s="2">
        <v>2228.5</v>
      </c>
      <c r="Y2327" s="2">
        <v>994.85</v>
      </c>
      <c r="Z2327" s="3">
        <v>-610.04999999999995</v>
      </c>
      <c r="AA2327" s="2">
        <v>0</v>
      </c>
      <c r="AB2327" s="3">
        <v>-2983.6</v>
      </c>
    </row>
    <row r="2328" spans="1:28">
      <c r="A2328" s="5" t="str">
        <f t="shared" si="766"/>
        <v>420</v>
      </c>
      <c r="B2328" s="5" t="str">
        <f>VLOOKUP(A2328,Vlookups!O:P,2,FALSE)</f>
        <v>LOCAL</v>
      </c>
      <c r="C2328" s="5" t="str">
        <f t="shared" si="767"/>
        <v>E</v>
      </c>
      <c r="D2328" s="5" t="str">
        <f t="shared" si="768"/>
        <v>36</v>
      </c>
      <c r="E2328" s="5" t="str">
        <f t="shared" si="769"/>
        <v>64--</v>
      </c>
      <c r="F2328" s="5" t="str">
        <f>VLOOKUP(E2328,Vlookups!K:M,3,FALSE)</f>
        <v>Op Exp</v>
      </c>
      <c r="G2328" s="5" t="str">
        <f t="shared" si="770"/>
        <v>6412</v>
      </c>
      <c r="H2328" s="5" t="str">
        <f t="shared" si="771"/>
        <v>TRAVEL-STUDENTS</v>
      </c>
      <c r="I2328" s="5" t="str">
        <f t="shared" si="772"/>
        <v>002</v>
      </c>
      <c r="J2328" s="5" t="str">
        <f>VLOOKUP(I2328,Vlookups!A:D,2,FALSE)</f>
        <v>GARLAND MIDDLE SCHOOL</v>
      </c>
      <c r="K2328" s="5" t="str">
        <f>VLOOKUP(I2328,Vlookups!A:D,3,FALSE)</f>
        <v>GARLAND K8</v>
      </c>
      <c r="L2328" s="5" t="str">
        <f t="shared" si="773"/>
        <v>99</v>
      </c>
      <c r="M2328" s="5" t="str">
        <f t="shared" si="774"/>
        <v>850</v>
      </c>
      <c r="N2328" s="5" t="str">
        <f>VLOOKUP(M2328,Vlookups!G:I,2,FALSE)</f>
        <v>DEPUTY SUPT ACADEMICS/STU SERV</v>
      </c>
      <c r="O2328" s="5" t="str">
        <f>VLOOKUP(M2328,Vlookups!G:I,3,FALSE)</f>
        <v>DSASS</v>
      </c>
      <c r="P2328" s="6">
        <f t="shared" si="775"/>
        <v>900</v>
      </c>
      <c r="Q2328" s="6">
        <f t="shared" si="776"/>
        <v>0</v>
      </c>
      <c r="R2328" s="6">
        <f t="shared" si="777"/>
        <v>450</v>
      </c>
      <c r="S2328" s="6">
        <f t="shared" si="778"/>
        <v>0</v>
      </c>
      <c r="T2328" s="6">
        <f t="shared" si="779"/>
        <v>-900</v>
      </c>
      <c r="U2328" t="s">
        <v>2377</v>
      </c>
      <c r="V2328" t="s">
        <v>439</v>
      </c>
      <c r="W2328" s="2">
        <v>900</v>
      </c>
      <c r="X2328" s="2">
        <v>0</v>
      </c>
      <c r="Y2328" s="2">
        <v>450</v>
      </c>
      <c r="Z2328" s="2">
        <v>450</v>
      </c>
      <c r="AA2328" s="2">
        <v>0</v>
      </c>
      <c r="AB2328" s="3">
        <v>-900</v>
      </c>
    </row>
    <row r="2329" spans="1:28">
      <c r="A2329" s="5" t="str">
        <f t="shared" si="766"/>
        <v>420</v>
      </c>
      <c r="B2329" s="5" t="str">
        <f>VLOOKUP(A2329,Vlookups!O:P,2,FALSE)</f>
        <v>LOCAL</v>
      </c>
      <c r="C2329" s="5" t="str">
        <f t="shared" si="767"/>
        <v>E</v>
      </c>
      <c r="D2329" s="5" t="str">
        <f t="shared" si="768"/>
        <v>36</v>
      </c>
      <c r="E2329" s="5" t="str">
        <f t="shared" si="769"/>
        <v>64--</v>
      </c>
      <c r="F2329" s="5" t="str">
        <f>VLOOKUP(E2329,Vlookups!K:M,3,FALSE)</f>
        <v>Op Exp</v>
      </c>
      <c r="G2329" s="5" t="str">
        <f t="shared" si="770"/>
        <v>6412</v>
      </c>
      <c r="H2329" s="5" t="str">
        <f t="shared" si="771"/>
        <v>TRAVEL-STUDENTS</v>
      </c>
      <c r="I2329" s="5" t="str">
        <f t="shared" si="772"/>
        <v>003</v>
      </c>
      <c r="J2329" s="5" t="str">
        <f>VLOOKUP(I2329,Vlookups!A:D,2,FALSE)</f>
        <v>GARLAND HIGH SCHOOL</v>
      </c>
      <c r="K2329" s="5" t="str">
        <f>VLOOKUP(I2329,Vlookups!A:D,3,FALSE)</f>
        <v>GARLAND HS</v>
      </c>
      <c r="L2329" s="5" t="str">
        <f t="shared" si="773"/>
        <v>38</v>
      </c>
      <c r="M2329" s="5" t="str">
        <f t="shared" si="774"/>
        <v>860</v>
      </c>
      <c r="N2329" s="5" t="str">
        <f>VLOOKUP(M2329,Vlookups!G:I,2,FALSE)</f>
        <v>JROTC</v>
      </c>
      <c r="O2329" s="5" t="str">
        <f>VLOOKUP(M2329,Vlookups!G:I,3,FALSE)</f>
        <v>CSL</v>
      </c>
      <c r="P2329" s="6">
        <f t="shared" si="775"/>
        <v>17000</v>
      </c>
      <c r="Q2329" s="6">
        <f t="shared" si="776"/>
        <v>1559.9</v>
      </c>
      <c r="R2329" s="6">
        <f t="shared" si="777"/>
        <v>12893.9</v>
      </c>
      <c r="S2329" s="6">
        <f t="shared" si="778"/>
        <v>29500</v>
      </c>
      <c r="T2329" s="6">
        <f t="shared" si="779"/>
        <v>12500</v>
      </c>
      <c r="U2329" t="s">
        <v>2378</v>
      </c>
      <c r="V2329" t="s">
        <v>439</v>
      </c>
      <c r="W2329" s="2">
        <v>17000</v>
      </c>
      <c r="X2329" s="2">
        <v>1559.9</v>
      </c>
      <c r="Y2329" s="2">
        <v>12893.9</v>
      </c>
      <c r="Z2329" s="2">
        <v>2546.1999999999998</v>
      </c>
      <c r="AA2329" s="2">
        <v>29500</v>
      </c>
      <c r="AB2329" s="2">
        <v>12500</v>
      </c>
    </row>
    <row r="2330" spans="1:28">
      <c r="A2330" s="5" t="str">
        <f t="shared" si="766"/>
        <v>420</v>
      </c>
      <c r="B2330" s="5" t="str">
        <f>VLOOKUP(A2330,Vlookups!O:P,2,FALSE)</f>
        <v>LOCAL</v>
      </c>
      <c r="C2330" s="5" t="str">
        <f t="shared" si="767"/>
        <v>E</v>
      </c>
      <c r="D2330" s="5" t="str">
        <f t="shared" si="768"/>
        <v>36</v>
      </c>
      <c r="E2330" s="5" t="str">
        <f t="shared" si="769"/>
        <v>64--</v>
      </c>
      <c r="F2330" s="5" t="str">
        <f>VLOOKUP(E2330,Vlookups!K:M,3,FALSE)</f>
        <v>Op Exp</v>
      </c>
      <c r="G2330" s="5" t="str">
        <f t="shared" si="770"/>
        <v>6412</v>
      </c>
      <c r="H2330" s="5" t="str">
        <f t="shared" si="771"/>
        <v>TRAVEL-STUDENTS</v>
      </c>
      <c r="I2330" s="5" t="str">
        <f t="shared" si="772"/>
        <v>003</v>
      </c>
      <c r="J2330" s="5" t="str">
        <f>VLOOKUP(I2330,Vlookups!A:D,2,FALSE)</f>
        <v>GARLAND HIGH SCHOOL</v>
      </c>
      <c r="K2330" s="5" t="str">
        <f>VLOOKUP(I2330,Vlookups!A:D,3,FALSE)</f>
        <v>GARLAND HS</v>
      </c>
      <c r="L2330" s="5" t="str">
        <f t="shared" si="773"/>
        <v>91</v>
      </c>
      <c r="M2330" s="5" t="str">
        <f t="shared" si="774"/>
        <v>920</v>
      </c>
      <c r="N2330" s="5" t="str">
        <f>VLOOKUP(M2330,Vlookups!G:I,2,FALSE)</f>
        <v>ATHLETICS</v>
      </c>
      <c r="O2330" s="5" t="str">
        <f>VLOOKUP(M2330,Vlookups!G:I,3,FALSE)</f>
        <v>CSL</v>
      </c>
      <c r="P2330" s="6">
        <f t="shared" si="775"/>
        <v>1600</v>
      </c>
      <c r="Q2330" s="6">
        <f t="shared" si="776"/>
        <v>1370</v>
      </c>
      <c r="R2330" s="6">
        <f t="shared" si="777"/>
        <v>578.35</v>
      </c>
      <c r="S2330" s="6">
        <f t="shared" si="778"/>
        <v>0</v>
      </c>
      <c r="T2330" s="6">
        <f t="shared" si="779"/>
        <v>-1600</v>
      </c>
      <c r="U2330" t="s">
        <v>2379</v>
      </c>
      <c r="V2330" t="s">
        <v>439</v>
      </c>
      <c r="W2330" s="2">
        <v>1600</v>
      </c>
      <c r="X2330" s="2">
        <v>1370</v>
      </c>
      <c r="Y2330" s="2">
        <v>578.35</v>
      </c>
      <c r="Z2330" s="3">
        <v>-348.35</v>
      </c>
      <c r="AA2330" s="2">
        <v>0</v>
      </c>
      <c r="AB2330" s="3">
        <v>-1600</v>
      </c>
    </row>
    <row r="2331" spans="1:28">
      <c r="A2331" s="5" t="str">
        <f t="shared" si="766"/>
        <v>420</v>
      </c>
      <c r="B2331" s="5" t="str">
        <f>VLOOKUP(A2331,Vlookups!O:P,2,FALSE)</f>
        <v>LOCAL</v>
      </c>
      <c r="C2331" s="5" t="str">
        <f t="shared" si="767"/>
        <v>E</v>
      </c>
      <c r="D2331" s="5" t="str">
        <f t="shared" si="768"/>
        <v>36</v>
      </c>
      <c r="E2331" s="5" t="str">
        <f t="shared" si="769"/>
        <v>64--</v>
      </c>
      <c r="F2331" s="5" t="str">
        <f>VLOOKUP(E2331,Vlookups!K:M,3,FALSE)</f>
        <v>Op Exp</v>
      </c>
      <c r="G2331" s="5" t="str">
        <f t="shared" si="770"/>
        <v>6412</v>
      </c>
      <c r="H2331" s="5" t="str">
        <f t="shared" si="771"/>
        <v>TRAVEL-STUDENTS</v>
      </c>
      <c r="I2331" s="5" t="str">
        <f t="shared" si="772"/>
        <v>003</v>
      </c>
      <c r="J2331" s="5" t="str">
        <f>VLOOKUP(I2331,Vlookups!A:D,2,FALSE)</f>
        <v>GARLAND HIGH SCHOOL</v>
      </c>
      <c r="K2331" s="5" t="str">
        <f>VLOOKUP(I2331,Vlookups!A:D,3,FALSE)</f>
        <v>GARLAND HS</v>
      </c>
      <c r="L2331" s="5" t="str">
        <f t="shared" si="773"/>
        <v>99</v>
      </c>
      <c r="M2331" s="5" t="str">
        <f t="shared" si="774"/>
        <v>850</v>
      </c>
      <c r="N2331" s="5" t="str">
        <f>VLOOKUP(M2331,Vlookups!G:I,2,FALSE)</f>
        <v>DEPUTY SUPT ACADEMICS/STU SERV</v>
      </c>
      <c r="O2331" s="5" t="str">
        <f>VLOOKUP(M2331,Vlookups!G:I,3,FALSE)</f>
        <v>DSASS</v>
      </c>
      <c r="P2331" s="6">
        <f t="shared" si="775"/>
        <v>8166.95</v>
      </c>
      <c r="Q2331" s="6">
        <f t="shared" si="776"/>
        <v>5687.4</v>
      </c>
      <c r="R2331" s="6">
        <f t="shared" si="777"/>
        <v>2879.55</v>
      </c>
      <c r="S2331" s="6">
        <f t="shared" si="778"/>
        <v>0</v>
      </c>
      <c r="T2331" s="6">
        <f t="shared" si="779"/>
        <v>-8166.95</v>
      </c>
      <c r="U2331" t="s">
        <v>2380</v>
      </c>
      <c r="V2331" t="s">
        <v>439</v>
      </c>
      <c r="W2331" s="2">
        <v>8166.95</v>
      </c>
      <c r="X2331" s="2">
        <v>5687.4</v>
      </c>
      <c r="Y2331" s="2">
        <v>2879.55</v>
      </c>
      <c r="Z2331" s="3">
        <v>-550</v>
      </c>
      <c r="AA2331" s="2">
        <v>0</v>
      </c>
      <c r="AB2331" s="3">
        <v>-8166.95</v>
      </c>
    </row>
    <row r="2332" spans="1:28">
      <c r="A2332" s="5" t="str">
        <f t="shared" si="766"/>
        <v>420</v>
      </c>
      <c r="B2332" s="5" t="str">
        <f>VLOOKUP(A2332,Vlookups!O:P,2,FALSE)</f>
        <v>LOCAL</v>
      </c>
      <c r="C2332" s="5" t="str">
        <f t="shared" si="767"/>
        <v>E</v>
      </c>
      <c r="D2332" s="5" t="str">
        <f t="shared" si="768"/>
        <v>36</v>
      </c>
      <c r="E2332" s="5" t="str">
        <f t="shared" si="769"/>
        <v>64--</v>
      </c>
      <c r="F2332" s="5" t="str">
        <f>VLOOKUP(E2332,Vlookups!K:M,3,FALSE)</f>
        <v>Op Exp</v>
      </c>
      <c r="G2332" s="5" t="str">
        <f t="shared" si="770"/>
        <v>6412</v>
      </c>
      <c r="H2332" s="5" t="str">
        <f t="shared" si="771"/>
        <v>TRAVEL-STUDENTS</v>
      </c>
      <c r="I2332" s="5" t="str">
        <f t="shared" si="772"/>
        <v>004</v>
      </c>
      <c r="J2332" s="5" t="str">
        <f>VLOOKUP(I2332,Vlookups!A:D,2,FALSE)</f>
        <v>ARLINGTON ELEMENTARY SCHOOL</v>
      </c>
      <c r="K2332" s="5" t="str">
        <f>VLOOKUP(I2332,Vlookups!A:D,3,FALSE)</f>
        <v>ARLINGTON K8</v>
      </c>
      <c r="L2332" s="5" t="str">
        <f t="shared" si="773"/>
        <v>99</v>
      </c>
      <c r="M2332" s="5" t="str">
        <f t="shared" si="774"/>
        <v>850</v>
      </c>
      <c r="N2332" s="5" t="str">
        <f>VLOOKUP(M2332,Vlookups!G:I,2,FALSE)</f>
        <v>DEPUTY SUPT ACADEMICS/STU SERV</v>
      </c>
      <c r="O2332" s="5" t="str">
        <f>VLOOKUP(M2332,Vlookups!G:I,3,FALSE)</f>
        <v>DSASS</v>
      </c>
      <c r="P2332" s="6">
        <f t="shared" si="775"/>
        <v>1376.9</v>
      </c>
      <c r="Q2332" s="6">
        <f t="shared" si="776"/>
        <v>1665.8</v>
      </c>
      <c r="R2332" s="6">
        <f t="shared" si="777"/>
        <v>0</v>
      </c>
      <c r="S2332" s="6">
        <f t="shared" si="778"/>
        <v>0</v>
      </c>
      <c r="T2332" s="6">
        <f t="shared" si="779"/>
        <v>-1376.9</v>
      </c>
      <c r="U2332" t="s">
        <v>2381</v>
      </c>
      <c r="V2332" t="s">
        <v>439</v>
      </c>
      <c r="W2332" s="2">
        <v>1376.9</v>
      </c>
      <c r="X2332" s="2">
        <v>1665.8</v>
      </c>
      <c r="Y2332" s="2">
        <v>0</v>
      </c>
      <c r="Z2332" s="3">
        <v>-288.89999999999998</v>
      </c>
      <c r="AA2332" s="2">
        <v>0</v>
      </c>
      <c r="AB2332" s="3">
        <v>-1376.9</v>
      </c>
    </row>
    <row r="2333" spans="1:28">
      <c r="A2333" s="5" t="str">
        <f t="shared" si="766"/>
        <v>420</v>
      </c>
      <c r="B2333" s="5" t="str">
        <f>VLOOKUP(A2333,Vlookups!O:P,2,FALSE)</f>
        <v>LOCAL</v>
      </c>
      <c r="C2333" s="5" t="str">
        <f t="shared" si="767"/>
        <v>E</v>
      </c>
      <c r="D2333" s="5" t="str">
        <f t="shared" si="768"/>
        <v>36</v>
      </c>
      <c r="E2333" s="5" t="str">
        <f t="shared" si="769"/>
        <v>64--</v>
      </c>
      <c r="F2333" s="5" t="str">
        <f>VLOOKUP(E2333,Vlookups!K:M,3,FALSE)</f>
        <v>Op Exp</v>
      </c>
      <c r="G2333" s="5" t="str">
        <f t="shared" si="770"/>
        <v>6412</v>
      </c>
      <c r="H2333" s="5" t="str">
        <f t="shared" si="771"/>
        <v>TRAVEL-STUDENTS</v>
      </c>
      <c r="I2333" s="5" t="str">
        <f t="shared" si="772"/>
        <v>005</v>
      </c>
      <c r="J2333" s="5" t="str">
        <f>VLOOKUP(I2333,Vlookups!A:D,2,FALSE)</f>
        <v>ARLINGTON MIDDLE SCHOOL</v>
      </c>
      <c r="K2333" s="5" t="str">
        <f>VLOOKUP(I2333,Vlookups!A:D,3,FALSE)</f>
        <v>ARLINGTON K8</v>
      </c>
      <c r="L2333" s="5" t="str">
        <f t="shared" si="773"/>
        <v>91</v>
      </c>
      <c r="M2333" s="5" t="str">
        <f t="shared" si="774"/>
        <v>920</v>
      </c>
      <c r="N2333" s="5" t="str">
        <f>VLOOKUP(M2333,Vlookups!G:I,2,FALSE)</f>
        <v>ATHLETICS</v>
      </c>
      <c r="O2333" s="5" t="str">
        <f>VLOOKUP(M2333,Vlookups!G:I,3,FALSE)</f>
        <v>CSL</v>
      </c>
      <c r="P2333" s="6">
        <f t="shared" si="775"/>
        <v>2140</v>
      </c>
      <c r="Q2333" s="6">
        <f t="shared" si="776"/>
        <v>800</v>
      </c>
      <c r="R2333" s="6">
        <f t="shared" si="777"/>
        <v>640</v>
      </c>
      <c r="S2333" s="6">
        <f t="shared" si="778"/>
        <v>0</v>
      </c>
      <c r="T2333" s="6">
        <f t="shared" si="779"/>
        <v>-2140</v>
      </c>
      <c r="U2333" t="s">
        <v>2382</v>
      </c>
      <c r="V2333" t="s">
        <v>439</v>
      </c>
      <c r="W2333" s="2">
        <v>2140</v>
      </c>
      <c r="X2333" s="2">
        <v>800</v>
      </c>
      <c r="Y2333" s="2">
        <v>640</v>
      </c>
      <c r="Z2333" s="2">
        <v>700</v>
      </c>
      <c r="AA2333" s="2">
        <v>0</v>
      </c>
      <c r="AB2333" s="3">
        <v>-2140</v>
      </c>
    </row>
    <row r="2334" spans="1:28">
      <c r="A2334" s="5" t="str">
        <f t="shared" si="766"/>
        <v>420</v>
      </c>
      <c r="B2334" s="5" t="str">
        <f>VLOOKUP(A2334,Vlookups!O:P,2,FALSE)</f>
        <v>LOCAL</v>
      </c>
      <c r="C2334" s="5" t="str">
        <f t="shared" si="767"/>
        <v>E</v>
      </c>
      <c r="D2334" s="5" t="str">
        <f t="shared" si="768"/>
        <v>36</v>
      </c>
      <c r="E2334" s="5" t="str">
        <f t="shared" si="769"/>
        <v>64--</v>
      </c>
      <c r="F2334" s="5" t="str">
        <f>VLOOKUP(E2334,Vlookups!K:M,3,FALSE)</f>
        <v>Op Exp</v>
      </c>
      <c r="G2334" s="5" t="str">
        <f t="shared" si="770"/>
        <v>6412</v>
      </c>
      <c r="H2334" s="5" t="str">
        <f t="shared" si="771"/>
        <v>TRAVEL-STUDENTS</v>
      </c>
      <c r="I2334" s="5" t="str">
        <f t="shared" si="772"/>
        <v>005</v>
      </c>
      <c r="J2334" s="5" t="str">
        <f>VLOOKUP(I2334,Vlookups!A:D,2,FALSE)</f>
        <v>ARLINGTON MIDDLE SCHOOL</v>
      </c>
      <c r="K2334" s="5" t="str">
        <f>VLOOKUP(I2334,Vlookups!A:D,3,FALSE)</f>
        <v>ARLINGTON K8</v>
      </c>
      <c r="L2334" s="5" t="str">
        <f t="shared" si="773"/>
        <v>99</v>
      </c>
      <c r="M2334" s="5" t="str">
        <f t="shared" si="774"/>
        <v>850</v>
      </c>
      <c r="N2334" s="5" t="str">
        <f>VLOOKUP(M2334,Vlookups!G:I,2,FALSE)</f>
        <v>DEPUTY SUPT ACADEMICS/STU SERV</v>
      </c>
      <c r="O2334" s="5" t="str">
        <f>VLOOKUP(M2334,Vlookups!G:I,3,FALSE)</f>
        <v>DSASS</v>
      </c>
      <c r="P2334" s="6">
        <f t="shared" si="775"/>
        <v>845</v>
      </c>
      <c r="Q2334" s="6">
        <f t="shared" si="776"/>
        <v>150</v>
      </c>
      <c r="R2334" s="6">
        <f t="shared" si="777"/>
        <v>845</v>
      </c>
      <c r="S2334" s="6">
        <f t="shared" si="778"/>
        <v>0</v>
      </c>
      <c r="T2334" s="6">
        <f t="shared" si="779"/>
        <v>-845</v>
      </c>
      <c r="U2334" t="s">
        <v>2383</v>
      </c>
      <c r="V2334" t="s">
        <v>439</v>
      </c>
      <c r="W2334" s="2">
        <v>845</v>
      </c>
      <c r="X2334" s="2">
        <v>150</v>
      </c>
      <c r="Y2334" s="2">
        <v>845</v>
      </c>
      <c r="Z2334" s="3">
        <v>-150</v>
      </c>
      <c r="AA2334" s="2">
        <v>0</v>
      </c>
      <c r="AB2334" s="3">
        <v>-845</v>
      </c>
    </row>
    <row r="2335" spans="1:28">
      <c r="A2335" s="5" t="str">
        <f t="shared" si="766"/>
        <v>420</v>
      </c>
      <c r="B2335" s="5" t="str">
        <f>VLOOKUP(A2335,Vlookups!O:P,2,FALSE)</f>
        <v>LOCAL</v>
      </c>
      <c r="C2335" s="5" t="str">
        <f t="shared" si="767"/>
        <v>E</v>
      </c>
      <c r="D2335" s="5" t="str">
        <f t="shared" si="768"/>
        <v>36</v>
      </c>
      <c r="E2335" s="5" t="str">
        <f t="shared" si="769"/>
        <v>64--</v>
      </c>
      <c r="F2335" s="5" t="str">
        <f>VLOOKUP(E2335,Vlookups!K:M,3,FALSE)</f>
        <v>Op Exp</v>
      </c>
      <c r="G2335" s="5" t="str">
        <f t="shared" si="770"/>
        <v>6412</v>
      </c>
      <c r="H2335" s="5" t="str">
        <f t="shared" si="771"/>
        <v>TRAVEL-STUDENTS</v>
      </c>
      <c r="I2335" s="5" t="str">
        <f t="shared" si="772"/>
        <v>006</v>
      </c>
      <c r="J2335" s="5" t="str">
        <f>VLOOKUP(I2335,Vlookups!A:D,2,FALSE)</f>
        <v>ARLINGTON HIGH SCHOOL</v>
      </c>
      <c r="K2335" s="5" t="str">
        <f>VLOOKUP(I2335,Vlookups!A:D,3,FALSE)</f>
        <v>ARLINGTON HS</v>
      </c>
      <c r="L2335" s="5" t="str">
        <f t="shared" si="773"/>
        <v>22</v>
      </c>
      <c r="M2335" s="5" t="str">
        <f t="shared" si="774"/>
        <v>850</v>
      </c>
      <c r="N2335" s="5" t="str">
        <f>VLOOKUP(M2335,Vlookups!G:I,2,FALSE)</f>
        <v>DEPUTY SUPT ACADEMICS/STU SERV</v>
      </c>
      <c r="O2335" s="5" t="str">
        <f>VLOOKUP(M2335,Vlookups!G:I,3,FALSE)</f>
        <v>DSASS</v>
      </c>
      <c r="P2335" s="6">
        <f t="shared" si="775"/>
        <v>2000</v>
      </c>
      <c r="Q2335" s="6">
        <f t="shared" si="776"/>
        <v>2000</v>
      </c>
      <c r="R2335" s="6">
        <f t="shared" si="777"/>
        <v>0</v>
      </c>
      <c r="S2335" s="6">
        <f t="shared" si="778"/>
        <v>0</v>
      </c>
      <c r="T2335" s="6">
        <f t="shared" si="779"/>
        <v>-2000</v>
      </c>
      <c r="U2335" t="s">
        <v>2384</v>
      </c>
      <c r="V2335" t="s">
        <v>439</v>
      </c>
      <c r="W2335" s="2">
        <v>2000</v>
      </c>
      <c r="X2335" s="2">
        <v>2000</v>
      </c>
      <c r="Y2335" s="2">
        <v>0</v>
      </c>
      <c r="Z2335" s="2">
        <v>0</v>
      </c>
      <c r="AA2335" s="2">
        <v>0</v>
      </c>
      <c r="AB2335" s="3">
        <v>-2000</v>
      </c>
    </row>
    <row r="2336" spans="1:28">
      <c r="A2336" s="5" t="str">
        <f t="shared" si="766"/>
        <v>420</v>
      </c>
      <c r="B2336" s="5" t="str">
        <f>VLOOKUP(A2336,Vlookups!O:P,2,FALSE)</f>
        <v>LOCAL</v>
      </c>
      <c r="C2336" s="5" t="str">
        <f t="shared" si="767"/>
        <v>E</v>
      </c>
      <c r="D2336" s="5" t="str">
        <f t="shared" si="768"/>
        <v>36</v>
      </c>
      <c r="E2336" s="5" t="str">
        <f t="shared" si="769"/>
        <v>64--</v>
      </c>
      <c r="F2336" s="5" t="str">
        <f>VLOOKUP(E2336,Vlookups!K:M,3,FALSE)</f>
        <v>Op Exp</v>
      </c>
      <c r="G2336" s="5" t="str">
        <f t="shared" si="770"/>
        <v>6412</v>
      </c>
      <c r="H2336" s="5" t="str">
        <f t="shared" si="771"/>
        <v>TRAVEL-STUDENTS</v>
      </c>
      <c r="I2336" s="5" t="str">
        <f t="shared" si="772"/>
        <v>006</v>
      </c>
      <c r="J2336" s="5" t="str">
        <f>VLOOKUP(I2336,Vlookups!A:D,2,FALSE)</f>
        <v>ARLINGTON HIGH SCHOOL</v>
      </c>
      <c r="K2336" s="5" t="str">
        <f>VLOOKUP(I2336,Vlookups!A:D,3,FALSE)</f>
        <v>ARLINGTON HS</v>
      </c>
      <c r="L2336" s="5" t="str">
        <f t="shared" si="773"/>
        <v>38</v>
      </c>
      <c r="M2336" s="5" t="str">
        <f t="shared" si="774"/>
        <v>860</v>
      </c>
      <c r="N2336" s="5" t="str">
        <f>VLOOKUP(M2336,Vlookups!G:I,2,FALSE)</f>
        <v>JROTC</v>
      </c>
      <c r="O2336" s="5" t="str">
        <f>VLOOKUP(M2336,Vlookups!G:I,3,FALSE)</f>
        <v>CSL</v>
      </c>
      <c r="P2336" s="6">
        <f t="shared" si="775"/>
        <v>22904</v>
      </c>
      <c r="Q2336" s="6">
        <f t="shared" si="776"/>
        <v>1100.8</v>
      </c>
      <c r="R2336" s="6">
        <f t="shared" si="777"/>
        <v>12458.65</v>
      </c>
      <c r="S2336" s="6">
        <f t="shared" si="778"/>
        <v>29500</v>
      </c>
      <c r="T2336" s="6">
        <f t="shared" si="779"/>
        <v>6596</v>
      </c>
      <c r="U2336" t="s">
        <v>2385</v>
      </c>
      <c r="V2336" t="s">
        <v>439</v>
      </c>
      <c r="W2336" s="2">
        <v>22904</v>
      </c>
      <c r="X2336" s="2">
        <v>1100.8</v>
      </c>
      <c r="Y2336" s="2">
        <v>12458.65</v>
      </c>
      <c r="Z2336" s="2">
        <v>9344.5499999999993</v>
      </c>
      <c r="AA2336" s="2">
        <v>29500</v>
      </c>
      <c r="AB2336" s="2">
        <v>6596</v>
      </c>
    </row>
    <row r="2337" spans="1:28">
      <c r="A2337" s="5" t="str">
        <f t="shared" si="766"/>
        <v>420</v>
      </c>
      <c r="B2337" s="5" t="str">
        <f>VLOOKUP(A2337,Vlookups!O:P,2,FALSE)</f>
        <v>LOCAL</v>
      </c>
      <c r="C2337" s="5" t="str">
        <f t="shared" si="767"/>
        <v>E</v>
      </c>
      <c r="D2337" s="5" t="str">
        <f t="shared" si="768"/>
        <v>36</v>
      </c>
      <c r="E2337" s="5" t="str">
        <f t="shared" si="769"/>
        <v>64--</v>
      </c>
      <c r="F2337" s="5" t="str">
        <f>VLOOKUP(E2337,Vlookups!K:M,3,FALSE)</f>
        <v>Op Exp</v>
      </c>
      <c r="G2337" s="5" t="str">
        <f t="shared" si="770"/>
        <v>6412</v>
      </c>
      <c r="H2337" s="5" t="str">
        <f t="shared" si="771"/>
        <v>TRAVEL-STUDENTS</v>
      </c>
      <c r="I2337" s="5" t="str">
        <f t="shared" si="772"/>
        <v>006</v>
      </c>
      <c r="J2337" s="5" t="str">
        <f>VLOOKUP(I2337,Vlookups!A:D,2,FALSE)</f>
        <v>ARLINGTON HIGH SCHOOL</v>
      </c>
      <c r="K2337" s="5" t="str">
        <f>VLOOKUP(I2337,Vlookups!A:D,3,FALSE)</f>
        <v>ARLINGTON HS</v>
      </c>
      <c r="L2337" s="5" t="str">
        <f t="shared" si="773"/>
        <v>91</v>
      </c>
      <c r="M2337" s="5" t="str">
        <f t="shared" si="774"/>
        <v>920</v>
      </c>
      <c r="N2337" s="5" t="str">
        <f>VLOOKUP(M2337,Vlookups!G:I,2,FALSE)</f>
        <v>ATHLETICS</v>
      </c>
      <c r="O2337" s="5" t="str">
        <f>VLOOKUP(M2337,Vlookups!G:I,3,FALSE)</f>
        <v>CSL</v>
      </c>
      <c r="P2337" s="6">
        <f t="shared" si="775"/>
        <v>4303.7</v>
      </c>
      <c r="Q2337" s="6">
        <f t="shared" si="776"/>
        <v>2338.48</v>
      </c>
      <c r="R2337" s="6">
        <f t="shared" si="777"/>
        <v>1000</v>
      </c>
      <c r="S2337" s="6">
        <f t="shared" si="778"/>
        <v>0</v>
      </c>
      <c r="T2337" s="6">
        <f t="shared" si="779"/>
        <v>-4303.7</v>
      </c>
      <c r="U2337" t="s">
        <v>2386</v>
      </c>
      <c r="V2337" t="s">
        <v>439</v>
      </c>
      <c r="W2337" s="2">
        <v>4303.7</v>
      </c>
      <c r="X2337" s="2">
        <v>2338.48</v>
      </c>
      <c r="Y2337" s="2">
        <v>1000</v>
      </c>
      <c r="Z2337" s="2">
        <v>325.82</v>
      </c>
      <c r="AA2337" s="2">
        <v>0</v>
      </c>
      <c r="AB2337" s="3">
        <v>-4303.7</v>
      </c>
    </row>
    <row r="2338" spans="1:28">
      <c r="A2338" s="5" t="str">
        <f t="shared" si="766"/>
        <v>420</v>
      </c>
      <c r="B2338" s="5" t="str">
        <f>VLOOKUP(A2338,Vlookups!O:P,2,FALSE)</f>
        <v>LOCAL</v>
      </c>
      <c r="C2338" s="5" t="str">
        <f t="shared" si="767"/>
        <v>E</v>
      </c>
      <c r="D2338" s="5" t="str">
        <f t="shared" si="768"/>
        <v>36</v>
      </c>
      <c r="E2338" s="5" t="str">
        <f t="shared" si="769"/>
        <v>64--</v>
      </c>
      <c r="F2338" s="5" t="str">
        <f>VLOOKUP(E2338,Vlookups!K:M,3,FALSE)</f>
        <v>Op Exp</v>
      </c>
      <c r="G2338" s="5" t="str">
        <f t="shared" si="770"/>
        <v>6412</v>
      </c>
      <c r="H2338" s="5" t="str">
        <f t="shared" si="771"/>
        <v>TRAVEL-STUDENTS</v>
      </c>
      <c r="I2338" s="5" t="str">
        <f t="shared" si="772"/>
        <v>006</v>
      </c>
      <c r="J2338" s="5" t="str">
        <f>VLOOKUP(I2338,Vlookups!A:D,2,FALSE)</f>
        <v>ARLINGTON HIGH SCHOOL</v>
      </c>
      <c r="K2338" s="5" t="str">
        <f>VLOOKUP(I2338,Vlookups!A:D,3,FALSE)</f>
        <v>ARLINGTON HS</v>
      </c>
      <c r="L2338" s="5" t="str">
        <f t="shared" si="773"/>
        <v>99</v>
      </c>
      <c r="M2338" s="5" t="str">
        <f t="shared" si="774"/>
        <v>850</v>
      </c>
      <c r="N2338" s="5" t="str">
        <f>VLOOKUP(M2338,Vlookups!G:I,2,FALSE)</f>
        <v>DEPUTY SUPT ACADEMICS/STU SERV</v>
      </c>
      <c r="O2338" s="5" t="str">
        <f>VLOOKUP(M2338,Vlookups!G:I,3,FALSE)</f>
        <v>DSASS</v>
      </c>
      <c r="P2338" s="6">
        <f t="shared" si="775"/>
        <v>2317.1999999999998</v>
      </c>
      <c r="Q2338" s="6">
        <f t="shared" si="776"/>
        <v>1476.6</v>
      </c>
      <c r="R2338" s="6">
        <f t="shared" si="777"/>
        <v>1776.3</v>
      </c>
      <c r="S2338" s="6">
        <f t="shared" si="778"/>
        <v>0</v>
      </c>
      <c r="T2338" s="6">
        <f t="shared" si="779"/>
        <v>-2317.1999999999998</v>
      </c>
      <c r="U2338" t="s">
        <v>2387</v>
      </c>
      <c r="V2338" t="s">
        <v>439</v>
      </c>
      <c r="W2338" s="2">
        <v>2317.1999999999998</v>
      </c>
      <c r="X2338" s="2">
        <v>1476.6</v>
      </c>
      <c r="Y2338" s="2">
        <v>1776.3</v>
      </c>
      <c r="Z2338" s="3">
        <v>-935.7</v>
      </c>
      <c r="AA2338" s="2">
        <v>0</v>
      </c>
      <c r="AB2338" s="3">
        <v>-2317.1999999999998</v>
      </c>
    </row>
    <row r="2339" spans="1:28">
      <c r="A2339" s="5" t="str">
        <f t="shared" si="766"/>
        <v>420</v>
      </c>
      <c r="B2339" s="5" t="str">
        <f>VLOOKUP(A2339,Vlookups!O:P,2,FALSE)</f>
        <v>LOCAL</v>
      </c>
      <c r="C2339" s="5" t="str">
        <f t="shared" si="767"/>
        <v>E</v>
      </c>
      <c r="D2339" s="5" t="str">
        <f t="shared" si="768"/>
        <v>36</v>
      </c>
      <c r="E2339" s="5" t="str">
        <f t="shared" si="769"/>
        <v>64--</v>
      </c>
      <c r="F2339" s="5" t="str">
        <f>VLOOKUP(E2339,Vlookups!K:M,3,FALSE)</f>
        <v>Op Exp</v>
      </c>
      <c r="G2339" s="5" t="str">
        <f t="shared" si="770"/>
        <v>6412</v>
      </c>
      <c r="H2339" s="5" t="str">
        <f t="shared" si="771"/>
        <v>TRAVEL-STUDENTS</v>
      </c>
      <c r="I2339" s="5" t="str">
        <f t="shared" si="772"/>
        <v>006</v>
      </c>
      <c r="J2339" s="5" t="str">
        <f>VLOOKUP(I2339,Vlookups!A:D,2,FALSE)</f>
        <v>ARLINGTON HIGH SCHOOL</v>
      </c>
      <c r="K2339" s="5" t="str">
        <f>VLOOKUP(I2339,Vlookups!A:D,3,FALSE)</f>
        <v>ARLINGTON HS</v>
      </c>
      <c r="L2339" s="5" t="str">
        <f t="shared" si="773"/>
        <v>99</v>
      </c>
      <c r="M2339" s="5" t="str">
        <f t="shared" si="774"/>
        <v>858</v>
      </c>
      <c r="N2339" s="5" t="str">
        <f>VLOOKUP(M2339,Vlookups!G:I,2,FALSE)</f>
        <v>FINE ARTS</v>
      </c>
      <c r="O2339" s="5" t="str">
        <f>VLOOKUP(M2339,Vlookups!G:I,3,FALSE)</f>
        <v>DSASS</v>
      </c>
      <c r="P2339" s="6">
        <f t="shared" si="775"/>
        <v>296</v>
      </c>
      <c r="Q2339" s="6">
        <f t="shared" si="776"/>
        <v>0</v>
      </c>
      <c r="R2339" s="6">
        <f t="shared" si="777"/>
        <v>296</v>
      </c>
      <c r="S2339" s="6">
        <f t="shared" si="778"/>
        <v>0</v>
      </c>
      <c r="T2339" s="6">
        <f t="shared" si="779"/>
        <v>-296</v>
      </c>
      <c r="U2339" t="s">
        <v>2388</v>
      </c>
      <c r="V2339" t="s">
        <v>439</v>
      </c>
      <c r="W2339" s="2">
        <v>296</v>
      </c>
      <c r="X2339" s="2">
        <v>0</v>
      </c>
      <c r="Y2339" s="2">
        <v>296</v>
      </c>
      <c r="Z2339" s="2">
        <v>0</v>
      </c>
      <c r="AA2339" s="2">
        <v>0</v>
      </c>
      <c r="AB2339" s="3">
        <v>-296</v>
      </c>
    </row>
    <row r="2340" spans="1:28">
      <c r="A2340" s="5" t="str">
        <f t="shared" si="766"/>
        <v>420</v>
      </c>
      <c r="B2340" s="5" t="str">
        <f>VLOOKUP(A2340,Vlookups!O:P,2,FALSE)</f>
        <v>LOCAL</v>
      </c>
      <c r="C2340" s="5" t="str">
        <f t="shared" si="767"/>
        <v>E</v>
      </c>
      <c r="D2340" s="5" t="str">
        <f t="shared" si="768"/>
        <v>36</v>
      </c>
      <c r="E2340" s="5" t="str">
        <f t="shared" si="769"/>
        <v>64--</v>
      </c>
      <c r="F2340" s="5" t="str">
        <f>VLOOKUP(E2340,Vlookups!K:M,3,FALSE)</f>
        <v>Op Exp</v>
      </c>
      <c r="G2340" s="5" t="str">
        <f t="shared" si="770"/>
        <v>6412</v>
      </c>
      <c r="H2340" s="5" t="str">
        <f t="shared" si="771"/>
        <v>TRAVEL-STUDENTS</v>
      </c>
      <c r="I2340" s="5" t="str">
        <f t="shared" si="772"/>
        <v>007</v>
      </c>
      <c r="J2340" s="5" t="str">
        <f>VLOOKUP(I2340,Vlookups!A:D,2,FALSE)</f>
        <v>KELLER ELEMENTARY SCHOOL</v>
      </c>
      <c r="K2340" s="5" t="str">
        <f>VLOOKUP(I2340,Vlookups!A:D,3,FALSE)</f>
        <v>KELLER K8</v>
      </c>
      <c r="L2340" s="5" t="str">
        <f t="shared" si="773"/>
        <v>99</v>
      </c>
      <c r="M2340" s="5" t="str">
        <f t="shared" si="774"/>
        <v>850</v>
      </c>
      <c r="N2340" s="5" t="str">
        <f>VLOOKUP(M2340,Vlookups!G:I,2,FALSE)</f>
        <v>DEPUTY SUPT ACADEMICS/STU SERV</v>
      </c>
      <c r="O2340" s="5" t="str">
        <f>VLOOKUP(M2340,Vlookups!G:I,3,FALSE)</f>
        <v>DSASS</v>
      </c>
      <c r="P2340" s="6">
        <f t="shared" si="775"/>
        <v>694</v>
      </c>
      <c r="Q2340" s="6">
        <f t="shared" si="776"/>
        <v>347</v>
      </c>
      <c r="R2340" s="6">
        <f t="shared" si="777"/>
        <v>347</v>
      </c>
      <c r="S2340" s="6">
        <f t="shared" si="778"/>
        <v>0</v>
      </c>
      <c r="T2340" s="6">
        <f t="shared" si="779"/>
        <v>-694</v>
      </c>
      <c r="U2340" t="s">
        <v>2389</v>
      </c>
      <c r="V2340" t="s">
        <v>439</v>
      </c>
      <c r="W2340" s="2">
        <v>694</v>
      </c>
      <c r="X2340" s="2">
        <v>347</v>
      </c>
      <c r="Y2340" s="2">
        <v>347</v>
      </c>
      <c r="Z2340" s="2">
        <v>0</v>
      </c>
      <c r="AA2340" s="2">
        <v>0</v>
      </c>
      <c r="AB2340" s="3">
        <v>-694</v>
      </c>
    </row>
    <row r="2341" spans="1:28">
      <c r="A2341" s="5" t="str">
        <f t="shared" si="766"/>
        <v>420</v>
      </c>
      <c r="B2341" s="5" t="str">
        <f>VLOOKUP(A2341,Vlookups!O:P,2,FALSE)</f>
        <v>LOCAL</v>
      </c>
      <c r="C2341" s="5" t="str">
        <f t="shared" si="767"/>
        <v>E</v>
      </c>
      <c r="D2341" s="5" t="str">
        <f t="shared" si="768"/>
        <v>36</v>
      </c>
      <c r="E2341" s="5" t="str">
        <f t="shared" si="769"/>
        <v>64--</v>
      </c>
      <c r="F2341" s="5" t="str">
        <f>VLOOKUP(E2341,Vlookups!K:M,3,FALSE)</f>
        <v>Op Exp</v>
      </c>
      <c r="G2341" s="5" t="str">
        <f t="shared" si="770"/>
        <v>6412</v>
      </c>
      <c r="H2341" s="5" t="str">
        <f t="shared" si="771"/>
        <v>TRAVEL-STUDENTS</v>
      </c>
      <c r="I2341" s="5" t="str">
        <f t="shared" si="772"/>
        <v>008</v>
      </c>
      <c r="J2341" s="5" t="str">
        <f>VLOOKUP(I2341,Vlookups!A:D,2,FALSE)</f>
        <v>KELLER MIDDLE SCHOOL</v>
      </c>
      <c r="K2341" s="5" t="str">
        <f>VLOOKUP(I2341,Vlookups!A:D,3,FALSE)</f>
        <v>KELLER K8</v>
      </c>
      <c r="L2341" s="5" t="str">
        <f t="shared" si="773"/>
        <v>91</v>
      </c>
      <c r="M2341" s="5" t="str">
        <f t="shared" si="774"/>
        <v>920</v>
      </c>
      <c r="N2341" s="5" t="str">
        <f>VLOOKUP(M2341,Vlookups!G:I,2,FALSE)</f>
        <v>ATHLETICS</v>
      </c>
      <c r="O2341" s="5" t="str">
        <f>VLOOKUP(M2341,Vlookups!G:I,3,FALSE)</f>
        <v>CSL</v>
      </c>
      <c r="P2341" s="6">
        <f t="shared" si="775"/>
        <v>3078.2</v>
      </c>
      <c r="Q2341" s="6">
        <f t="shared" si="776"/>
        <v>200</v>
      </c>
      <c r="R2341" s="6">
        <f t="shared" si="777"/>
        <v>1578.25</v>
      </c>
      <c r="S2341" s="6">
        <f t="shared" si="778"/>
        <v>0</v>
      </c>
      <c r="T2341" s="6">
        <f t="shared" si="779"/>
        <v>-3078.2</v>
      </c>
      <c r="U2341" t="s">
        <v>2390</v>
      </c>
      <c r="V2341" t="s">
        <v>439</v>
      </c>
      <c r="W2341" s="2">
        <v>3078.2</v>
      </c>
      <c r="X2341" s="2">
        <v>200</v>
      </c>
      <c r="Y2341" s="2">
        <v>1578.25</v>
      </c>
      <c r="Z2341" s="2">
        <v>1299.95</v>
      </c>
      <c r="AA2341" s="2">
        <v>0</v>
      </c>
      <c r="AB2341" s="3">
        <v>-3078.2</v>
      </c>
    </row>
    <row r="2342" spans="1:28">
      <c r="A2342" s="5" t="str">
        <f t="shared" si="766"/>
        <v>420</v>
      </c>
      <c r="B2342" s="5" t="str">
        <f>VLOOKUP(A2342,Vlookups!O:P,2,FALSE)</f>
        <v>LOCAL</v>
      </c>
      <c r="C2342" s="5" t="str">
        <f t="shared" si="767"/>
        <v>E</v>
      </c>
      <c r="D2342" s="5" t="str">
        <f t="shared" si="768"/>
        <v>36</v>
      </c>
      <c r="E2342" s="5" t="str">
        <f t="shared" si="769"/>
        <v>64--</v>
      </c>
      <c r="F2342" s="5" t="str">
        <f>VLOOKUP(E2342,Vlookups!K:M,3,FALSE)</f>
        <v>Op Exp</v>
      </c>
      <c r="G2342" s="5" t="str">
        <f t="shared" si="770"/>
        <v>6412</v>
      </c>
      <c r="H2342" s="5" t="str">
        <f t="shared" si="771"/>
        <v>TRAVEL-STUDENTS</v>
      </c>
      <c r="I2342" s="5" t="str">
        <f t="shared" si="772"/>
        <v>008</v>
      </c>
      <c r="J2342" s="5" t="str">
        <f>VLOOKUP(I2342,Vlookups!A:D,2,FALSE)</f>
        <v>KELLER MIDDLE SCHOOL</v>
      </c>
      <c r="K2342" s="5" t="str">
        <f>VLOOKUP(I2342,Vlookups!A:D,3,FALSE)</f>
        <v>KELLER K8</v>
      </c>
      <c r="L2342" s="5" t="str">
        <f t="shared" si="773"/>
        <v>99</v>
      </c>
      <c r="M2342" s="5" t="str">
        <f t="shared" si="774"/>
        <v>850</v>
      </c>
      <c r="N2342" s="5" t="str">
        <f>VLOOKUP(M2342,Vlookups!G:I,2,FALSE)</f>
        <v>DEPUTY SUPT ACADEMICS/STU SERV</v>
      </c>
      <c r="O2342" s="5" t="str">
        <f>VLOOKUP(M2342,Vlookups!G:I,3,FALSE)</f>
        <v>DSASS</v>
      </c>
      <c r="P2342" s="6">
        <f t="shared" si="775"/>
        <v>1293.5</v>
      </c>
      <c r="Q2342" s="6">
        <f t="shared" si="776"/>
        <v>321.75</v>
      </c>
      <c r="R2342" s="6">
        <f t="shared" si="777"/>
        <v>1471.75</v>
      </c>
      <c r="S2342" s="6">
        <f t="shared" si="778"/>
        <v>0</v>
      </c>
      <c r="T2342" s="6">
        <f t="shared" si="779"/>
        <v>-1293.5</v>
      </c>
      <c r="U2342" t="s">
        <v>2391</v>
      </c>
      <c r="V2342" t="s">
        <v>439</v>
      </c>
      <c r="W2342" s="2">
        <v>1293.5</v>
      </c>
      <c r="X2342" s="2">
        <v>321.75</v>
      </c>
      <c r="Y2342" s="2">
        <v>1471.75</v>
      </c>
      <c r="Z2342" s="3">
        <v>-500</v>
      </c>
      <c r="AA2342" s="2">
        <v>0</v>
      </c>
      <c r="AB2342" s="3">
        <v>-1293.5</v>
      </c>
    </row>
    <row r="2343" spans="1:28">
      <c r="A2343" s="5" t="str">
        <f t="shared" si="766"/>
        <v>420</v>
      </c>
      <c r="B2343" s="5" t="str">
        <f>VLOOKUP(A2343,Vlookups!O:P,2,FALSE)</f>
        <v>LOCAL</v>
      </c>
      <c r="C2343" s="5" t="str">
        <f t="shared" si="767"/>
        <v>E</v>
      </c>
      <c r="D2343" s="5" t="str">
        <f t="shared" si="768"/>
        <v>36</v>
      </c>
      <c r="E2343" s="5" t="str">
        <f t="shared" si="769"/>
        <v>64--</v>
      </c>
      <c r="F2343" s="5" t="str">
        <f>VLOOKUP(E2343,Vlookups!K:M,3,FALSE)</f>
        <v>Op Exp</v>
      </c>
      <c r="G2343" s="5" t="str">
        <f t="shared" si="770"/>
        <v>6412</v>
      </c>
      <c r="H2343" s="5" t="str">
        <f t="shared" si="771"/>
        <v>TRAVEL-STUDENTS</v>
      </c>
      <c r="I2343" s="5" t="str">
        <f t="shared" si="772"/>
        <v>009</v>
      </c>
      <c r="J2343" s="5" t="str">
        <f>VLOOKUP(I2343,Vlookups!A:D,2,FALSE)</f>
        <v>KELLER HIGH SCHOOL</v>
      </c>
      <c r="K2343" s="5" t="str">
        <f>VLOOKUP(I2343,Vlookups!A:D,3,FALSE)</f>
        <v>KELLER HS</v>
      </c>
      <c r="L2343" s="5" t="str">
        <f t="shared" si="773"/>
        <v>22</v>
      </c>
      <c r="M2343" s="5" t="str">
        <f t="shared" si="774"/>
        <v>850</v>
      </c>
      <c r="N2343" s="5" t="str">
        <f>VLOOKUP(M2343,Vlookups!G:I,2,FALSE)</f>
        <v>DEPUTY SUPT ACADEMICS/STU SERV</v>
      </c>
      <c r="O2343" s="5" t="str">
        <f>VLOOKUP(M2343,Vlookups!G:I,3,FALSE)</f>
        <v>DSASS</v>
      </c>
      <c r="P2343" s="6">
        <f t="shared" si="775"/>
        <v>16237</v>
      </c>
      <c r="Q2343" s="6">
        <f t="shared" si="776"/>
        <v>32736</v>
      </c>
      <c r="R2343" s="6">
        <f t="shared" si="777"/>
        <v>0</v>
      </c>
      <c r="S2343" s="6">
        <f t="shared" si="778"/>
        <v>0</v>
      </c>
      <c r="T2343" s="6">
        <f t="shared" si="779"/>
        <v>-16237</v>
      </c>
      <c r="U2343" t="s">
        <v>2392</v>
      </c>
      <c r="V2343" t="s">
        <v>439</v>
      </c>
      <c r="W2343" s="2">
        <v>16237</v>
      </c>
      <c r="X2343" s="2">
        <v>32736</v>
      </c>
      <c r="Y2343" s="2">
        <v>0</v>
      </c>
      <c r="Z2343" s="3">
        <v>-16499</v>
      </c>
      <c r="AA2343" s="2">
        <v>0</v>
      </c>
      <c r="AB2343" s="3">
        <v>-16237</v>
      </c>
    </row>
    <row r="2344" spans="1:28">
      <c r="A2344" s="5" t="str">
        <f t="shared" si="766"/>
        <v>420</v>
      </c>
      <c r="B2344" s="5" t="str">
        <f>VLOOKUP(A2344,Vlookups!O:P,2,FALSE)</f>
        <v>LOCAL</v>
      </c>
      <c r="C2344" s="5" t="str">
        <f t="shared" si="767"/>
        <v>E</v>
      </c>
      <c r="D2344" s="5" t="str">
        <f t="shared" si="768"/>
        <v>36</v>
      </c>
      <c r="E2344" s="5" t="str">
        <f t="shared" si="769"/>
        <v>64--</v>
      </c>
      <c r="F2344" s="5" t="str">
        <f>VLOOKUP(E2344,Vlookups!K:M,3,FALSE)</f>
        <v>Op Exp</v>
      </c>
      <c r="G2344" s="5" t="str">
        <f t="shared" si="770"/>
        <v>6412</v>
      </c>
      <c r="H2344" s="5" t="str">
        <f t="shared" si="771"/>
        <v>TRAVEL-STUDENTS</v>
      </c>
      <c r="I2344" s="5" t="str">
        <f t="shared" si="772"/>
        <v>009</v>
      </c>
      <c r="J2344" s="5" t="str">
        <f>VLOOKUP(I2344,Vlookups!A:D,2,FALSE)</f>
        <v>KELLER HIGH SCHOOL</v>
      </c>
      <c r="K2344" s="5" t="str">
        <f>VLOOKUP(I2344,Vlookups!A:D,3,FALSE)</f>
        <v>KELLER HS</v>
      </c>
      <c r="L2344" s="5" t="str">
        <f t="shared" si="773"/>
        <v>38</v>
      </c>
      <c r="M2344" s="5" t="str">
        <f t="shared" si="774"/>
        <v>860</v>
      </c>
      <c r="N2344" s="5" t="str">
        <f>VLOOKUP(M2344,Vlookups!G:I,2,FALSE)</f>
        <v>JROTC</v>
      </c>
      <c r="O2344" s="5" t="str">
        <f>VLOOKUP(M2344,Vlookups!G:I,3,FALSE)</f>
        <v>CSL</v>
      </c>
      <c r="P2344" s="6">
        <f t="shared" si="775"/>
        <v>40376.54</v>
      </c>
      <c r="Q2344" s="6">
        <f t="shared" si="776"/>
        <v>3011.3</v>
      </c>
      <c r="R2344" s="6">
        <f t="shared" si="777"/>
        <v>43242.400000000001</v>
      </c>
      <c r="S2344" s="6">
        <f t="shared" si="778"/>
        <v>39500</v>
      </c>
      <c r="T2344" s="6">
        <f t="shared" si="779"/>
        <v>-876.54</v>
      </c>
      <c r="U2344" t="s">
        <v>2393</v>
      </c>
      <c r="V2344" t="s">
        <v>439</v>
      </c>
      <c r="W2344" s="2">
        <v>40376.54</v>
      </c>
      <c r="X2344" s="2">
        <v>3011.3</v>
      </c>
      <c r="Y2344" s="2">
        <v>43242.400000000001</v>
      </c>
      <c r="Z2344" s="3">
        <v>-5877.16</v>
      </c>
      <c r="AA2344" s="2">
        <v>39500</v>
      </c>
      <c r="AB2344" s="3">
        <v>-876.54</v>
      </c>
    </row>
    <row r="2345" spans="1:28">
      <c r="A2345" s="5" t="str">
        <f t="shared" si="766"/>
        <v>420</v>
      </c>
      <c r="B2345" s="5" t="str">
        <f>VLOOKUP(A2345,Vlookups!O:P,2,FALSE)</f>
        <v>LOCAL</v>
      </c>
      <c r="C2345" s="5" t="str">
        <f t="shared" si="767"/>
        <v>E</v>
      </c>
      <c r="D2345" s="5" t="str">
        <f t="shared" si="768"/>
        <v>36</v>
      </c>
      <c r="E2345" s="5" t="str">
        <f t="shared" si="769"/>
        <v>64--</v>
      </c>
      <c r="F2345" s="5" t="str">
        <f>VLOOKUP(E2345,Vlookups!K:M,3,FALSE)</f>
        <v>Op Exp</v>
      </c>
      <c r="G2345" s="5" t="str">
        <f t="shared" si="770"/>
        <v>6412</v>
      </c>
      <c r="H2345" s="5" t="str">
        <f t="shared" si="771"/>
        <v>TRAVEL-STUDENTS</v>
      </c>
      <c r="I2345" s="5" t="str">
        <f t="shared" si="772"/>
        <v>009</v>
      </c>
      <c r="J2345" s="5" t="str">
        <f>VLOOKUP(I2345,Vlookups!A:D,2,FALSE)</f>
        <v>KELLER HIGH SCHOOL</v>
      </c>
      <c r="K2345" s="5" t="str">
        <f>VLOOKUP(I2345,Vlookups!A:D,3,FALSE)</f>
        <v>KELLER HS</v>
      </c>
      <c r="L2345" s="5" t="str">
        <f t="shared" si="773"/>
        <v>91</v>
      </c>
      <c r="M2345" s="5" t="str">
        <f t="shared" si="774"/>
        <v>920</v>
      </c>
      <c r="N2345" s="5" t="str">
        <f>VLOOKUP(M2345,Vlookups!G:I,2,FALSE)</f>
        <v>ATHLETICS</v>
      </c>
      <c r="O2345" s="5" t="str">
        <f>VLOOKUP(M2345,Vlookups!G:I,3,FALSE)</f>
        <v>CSL</v>
      </c>
      <c r="P2345" s="6">
        <f t="shared" si="775"/>
        <v>11323.6</v>
      </c>
      <c r="Q2345" s="6">
        <f t="shared" si="776"/>
        <v>1558</v>
      </c>
      <c r="R2345" s="6">
        <f t="shared" si="777"/>
        <v>8188.83</v>
      </c>
      <c r="S2345" s="6">
        <f t="shared" si="778"/>
        <v>0</v>
      </c>
      <c r="T2345" s="6">
        <f t="shared" si="779"/>
        <v>-11323.6</v>
      </c>
      <c r="U2345" t="s">
        <v>2394</v>
      </c>
      <c r="V2345" t="s">
        <v>439</v>
      </c>
      <c r="W2345" s="2">
        <v>11323.6</v>
      </c>
      <c r="X2345" s="2">
        <v>1558</v>
      </c>
      <c r="Y2345" s="2">
        <v>8188.83</v>
      </c>
      <c r="Z2345" s="3">
        <v>-10565.83</v>
      </c>
      <c r="AA2345" s="2">
        <v>0</v>
      </c>
      <c r="AB2345" s="3">
        <v>-11323.6</v>
      </c>
    </row>
    <row r="2346" spans="1:28">
      <c r="A2346" s="5" t="str">
        <f t="shared" si="766"/>
        <v>420</v>
      </c>
      <c r="B2346" s="5" t="str">
        <f>VLOOKUP(A2346,Vlookups!O:P,2,FALSE)</f>
        <v>LOCAL</v>
      </c>
      <c r="C2346" s="5" t="str">
        <f t="shared" si="767"/>
        <v>E</v>
      </c>
      <c r="D2346" s="5" t="str">
        <f t="shared" si="768"/>
        <v>36</v>
      </c>
      <c r="E2346" s="5" t="str">
        <f t="shared" si="769"/>
        <v>64--</v>
      </c>
      <c r="F2346" s="5" t="str">
        <f>VLOOKUP(E2346,Vlookups!K:M,3,FALSE)</f>
        <v>Op Exp</v>
      </c>
      <c r="G2346" s="5" t="str">
        <f t="shared" si="770"/>
        <v>6412</v>
      </c>
      <c r="H2346" s="5" t="str">
        <f t="shared" si="771"/>
        <v>TRAVEL-STUDENTS</v>
      </c>
      <c r="I2346" s="5" t="str">
        <f t="shared" si="772"/>
        <v>009</v>
      </c>
      <c r="J2346" s="5" t="str">
        <f>VLOOKUP(I2346,Vlookups!A:D,2,FALSE)</f>
        <v>KELLER HIGH SCHOOL</v>
      </c>
      <c r="K2346" s="5" t="str">
        <f>VLOOKUP(I2346,Vlookups!A:D,3,FALSE)</f>
        <v>KELLER HS</v>
      </c>
      <c r="L2346" s="5" t="str">
        <f t="shared" si="773"/>
        <v>99</v>
      </c>
      <c r="M2346" s="5" t="str">
        <f t="shared" si="774"/>
        <v>850</v>
      </c>
      <c r="N2346" s="5" t="str">
        <f>VLOOKUP(M2346,Vlookups!G:I,2,FALSE)</f>
        <v>DEPUTY SUPT ACADEMICS/STU SERV</v>
      </c>
      <c r="O2346" s="5" t="str">
        <f>VLOOKUP(M2346,Vlookups!G:I,3,FALSE)</f>
        <v>DSASS</v>
      </c>
      <c r="P2346" s="6">
        <f t="shared" si="775"/>
        <v>5958.59</v>
      </c>
      <c r="Q2346" s="6">
        <f t="shared" si="776"/>
        <v>2036.85</v>
      </c>
      <c r="R2346" s="6">
        <f t="shared" si="777"/>
        <v>5375.99</v>
      </c>
      <c r="S2346" s="6">
        <f t="shared" si="778"/>
        <v>0</v>
      </c>
      <c r="T2346" s="6">
        <f t="shared" si="779"/>
        <v>-5958.59</v>
      </c>
      <c r="U2346" t="s">
        <v>2395</v>
      </c>
      <c r="V2346" t="s">
        <v>439</v>
      </c>
      <c r="W2346" s="2">
        <v>5958.59</v>
      </c>
      <c r="X2346" s="2">
        <v>2036.85</v>
      </c>
      <c r="Y2346" s="2">
        <v>5375.99</v>
      </c>
      <c r="Z2346" s="3">
        <v>-1454.25</v>
      </c>
      <c r="AA2346" s="2">
        <v>0</v>
      </c>
      <c r="AB2346" s="3">
        <v>-5958.59</v>
      </c>
    </row>
    <row r="2347" spans="1:28">
      <c r="A2347" s="5" t="str">
        <f t="shared" si="766"/>
        <v>420</v>
      </c>
      <c r="B2347" s="5" t="str">
        <f>VLOOKUP(A2347,Vlookups!O:P,2,FALSE)</f>
        <v>LOCAL</v>
      </c>
      <c r="C2347" s="5" t="str">
        <f t="shared" si="767"/>
        <v>E</v>
      </c>
      <c r="D2347" s="5" t="str">
        <f t="shared" si="768"/>
        <v>36</v>
      </c>
      <c r="E2347" s="5" t="str">
        <f t="shared" si="769"/>
        <v>64--</v>
      </c>
      <c r="F2347" s="5" t="str">
        <f>VLOOKUP(E2347,Vlookups!K:M,3,FALSE)</f>
        <v>Op Exp</v>
      </c>
      <c r="G2347" s="5" t="str">
        <f t="shared" si="770"/>
        <v>6412</v>
      </c>
      <c r="H2347" s="5" t="str">
        <f t="shared" si="771"/>
        <v>TRAVEL-STUDENTS</v>
      </c>
      <c r="I2347" s="5" t="str">
        <f t="shared" si="772"/>
        <v>009</v>
      </c>
      <c r="J2347" s="5" t="str">
        <f>VLOOKUP(I2347,Vlookups!A:D,2,FALSE)</f>
        <v>KELLER HIGH SCHOOL</v>
      </c>
      <c r="K2347" s="5" t="str">
        <f>VLOOKUP(I2347,Vlookups!A:D,3,FALSE)</f>
        <v>KELLER HS</v>
      </c>
      <c r="L2347" s="5" t="str">
        <f t="shared" si="773"/>
        <v>99</v>
      </c>
      <c r="M2347" s="5" t="str">
        <f t="shared" si="774"/>
        <v>858</v>
      </c>
      <c r="N2347" s="5" t="str">
        <f>VLOOKUP(M2347,Vlookups!G:I,2,FALSE)</f>
        <v>FINE ARTS</v>
      </c>
      <c r="O2347" s="5" t="str">
        <f>VLOOKUP(M2347,Vlookups!G:I,3,FALSE)</f>
        <v>DSASS</v>
      </c>
      <c r="P2347" s="6">
        <f t="shared" si="775"/>
        <v>822.75</v>
      </c>
      <c r="Q2347" s="6">
        <f t="shared" si="776"/>
        <v>0</v>
      </c>
      <c r="R2347" s="6">
        <f t="shared" si="777"/>
        <v>0</v>
      </c>
      <c r="S2347" s="6">
        <f t="shared" si="778"/>
        <v>0</v>
      </c>
      <c r="T2347" s="6">
        <f t="shared" si="779"/>
        <v>-822.75</v>
      </c>
      <c r="U2347" t="s">
        <v>2396</v>
      </c>
      <c r="V2347" t="s">
        <v>439</v>
      </c>
      <c r="W2347" s="2">
        <v>822.75</v>
      </c>
      <c r="X2347" s="2">
        <v>0</v>
      </c>
      <c r="Y2347" s="2">
        <v>0</v>
      </c>
      <c r="Z2347" s="2">
        <v>822.75</v>
      </c>
      <c r="AA2347" s="2">
        <v>0</v>
      </c>
      <c r="AB2347" s="3">
        <v>-822.75</v>
      </c>
    </row>
    <row r="2348" spans="1:28">
      <c r="A2348" s="5" t="str">
        <f t="shared" si="766"/>
        <v>420</v>
      </c>
      <c r="B2348" s="5" t="str">
        <f>VLOOKUP(A2348,Vlookups!O:P,2,FALSE)</f>
        <v>LOCAL</v>
      </c>
      <c r="C2348" s="5" t="str">
        <f t="shared" si="767"/>
        <v>E</v>
      </c>
      <c r="D2348" s="5" t="str">
        <f t="shared" si="768"/>
        <v>36</v>
      </c>
      <c r="E2348" s="5" t="str">
        <f t="shared" si="769"/>
        <v>64--</v>
      </c>
      <c r="F2348" s="5" t="str">
        <f>VLOOKUP(E2348,Vlookups!K:M,3,FALSE)</f>
        <v>Op Exp</v>
      </c>
      <c r="G2348" s="5" t="str">
        <f t="shared" si="770"/>
        <v>6412</v>
      </c>
      <c r="H2348" s="5" t="str">
        <f t="shared" si="771"/>
        <v>TRAVEL-STUDENTS</v>
      </c>
      <c r="I2348" s="5" t="str">
        <f t="shared" si="772"/>
        <v>010</v>
      </c>
      <c r="J2348" s="5" t="str">
        <f>VLOOKUP(I2348,Vlookups!A:D,2,FALSE)</f>
        <v>GRAND PRAIRIE ELEMENTARY SCHOO</v>
      </c>
      <c r="K2348" s="5" t="str">
        <f>VLOOKUP(I2348,Vlookups!A:D,3,FALSE)</f>
        <v>GRAND PR K8</v>
      </c>
      <c r="L2348" s="5" t="str">
        <f t="shared" si="773"/>
        <v>99</v>
      </c>
      <c r="M2348" s="5" t="str">
        <f t="shared" si="774"/>
        <v>850</v>
      </c>
      <c r="N2348" s="5" t="str">
        <f>VLOOKUP(M2348,Vlookups!G:I,2,FALSE)</f>
        <v>DEPUTY SUPT ACADEMICS/STU SERV</v>
      </c>
      <c r="O2348" s="5" t="str">
        <f>VLOOKUP(M2348,Vlookups!G:I,3,FALSE)</f>
        <v>DSASS</v>
      </c>
      <c r="P2348" s="6">
        <f t="shared" si="775"/>
        <v>2575</v>
      </c>
      <c r="Q2348" s="6">
        <f t="shared" si="776"/>
        <v>1127.5</v>
      </c>
      <c r="R2348" s="6">
        <f t="shared" si="777"/>
        <v>211.85</v>
      </c>
      <c r="S2348" s="6">
        <f t="shared" si="778"/>
        <v>0</v>
      </c>
      <c r="T2348" s="6">
        <f t="shared" si="779"/>
        <v>-2575</v>
      </c>
      <c r="U2348" t="s">
        <v>2397</v>
      </c>
      <c r="V2348" t="s">
        <v>439</v>
      </c>
      <c r="W2348" s="2">
        <v>2575</v>
      </c>
      <c r="X2348" s="2">
        <v>1127.5</v>
      </c>
      <c r="Y2348" s="2">
        <v>211.85</v>
      </c>
      <c r="Z2348" s="2">
        <v>1235.6500000000001</v>
      </c>
      <c r="AA2348" s="2">
        <v>0</v>
      </c>
      <c r="AB2348" s="3">
        <v>-2575</v>
      </c>
    </row>
    <row r="2349" spans="1:28">
      <c r="A2349" s="5" t="str">
        <f t="shared" si="766"/>
        <v>420</v>
      </c>
      <c r="B2349" s="5" t="str">
        <f>VLOOKUP(A2349,Vlookups!O:P,2,FALSE)</f>
        <v>LOCAL</v>
      </c>
      <c r="C2349" s="5" t="str">
        <f t="shared" si="767"/>
        <v>E</v>
      </c>
      <c r="D2349" s="5" t="str">
        <f t="shared" si="768"/>
        <v>36</v>
      </c>
      <c r="E2349" s="5" t="str">
        <f t="shared" si="769"/>
        <v>64--</v>
      </c>
      <c r="F2349" s="5" t="str">
        <f>VLOOKUP(E2349,Vlookups!K:M,3,FALSE)</f>
        <v>Op Exp</v>
      </c>
      <c r="G2349" s="5" t="str">
        <f t="shared" si="770"/>
        <v>6412</v>
      </c>
      <c r="H2349" s="5" t="str">
        <f t="shared" si="771"/>
        <v>TRAVEL-STUDENTS</v>
      </c>
      <c r="I2349" s="5" t="str">
        <f t="shared" si="772"/>
        <v>011</v>
      </c>
      <c r="J2349" s="5" t="str">
        <f>VLOOKUP(I2349,Vlookups!A:D,2,FALSE)</f>
        <v>GRAND PRAIRIE MIDDLE SCHOOL</v>
      </c>
      <c r="K2349" s="5" t="str">
        <f>VLOOKUP(I2349,Vlookups!A:D,3,FALSE)</f>
        <v>GRAND PR K8</v>
      </c>
      <c r="L2349" s="5" t="str">
        <f t="shared" si="773"/>
        <v>91</v>
      </c>
      <c r="M2349" s="5" t="str">
        <f t="shared" si="774"/>
        <v>920</v>
      </c>
      <c r="N2349" s="5" t="str">
        <f>VLOOKUP(M2349,Vlookups!G:I,2,FALSE)</f>
        <v>ATHLETICS</v>
      </c>
      <c r="O2349" s="5" t="str">
        <f>VLOOKUP(M2349,Vlookups!G:I,3,FALSE)</f>
        <v>CSL</v>
      </c>
      <c r="P2349" s="6">
        <f t="shared" si="775"/>
        <v>2450</v>
      </c>
      <c r="Q2349" s="6">
        <f t="shared" si="776"/>
        <v>400</v>
      </c>
      <c r="R2349" s="6">
        <f t="shared" si="777"/>
        <v>1050</v>
      </c>
      <c r="S2349" s="6">
        <f t="shared" si="778"/>
        <v>0</v>
      </c>
      <c r="T2349" s="6">
        <f t="shared" si="779"/>
        <v>-2450</v>
      </c>
      <c r="U2349" t="s">
        <v>2398</v>
      </c>
      <c r="V2349" t="s">
        <v>439</v>
      </c>
      <c r="W2349" s="2">
        <v>2450</v>
      </c>
      <c r="X2349" s="2">
        <v>400</v>
      </c>
      <c r="Y2349" s="2">
        <v>1050</v>
      </c>
      <c r="Z2349" s="2">
        <v>1000</v>
      </c>
      <c r="AA2349" s="2">
        <v>0</v>
      </c>
      <c r="AB2349" s="3">
        <v>-2450</v>
      </c>
    </row>
    <row r="2350" spans="1:28">
      <c r="A2350" s="5" t="str">
        <f t="shared" si="766"/>
        <v>420</v>
      </c>
      <c r="B2350" s="5" t="str">
        <f>VLOOKUP(A2350,Vlookups!O:P,2,FALSE)</f>
        <v>LOCAL</v>
      </c>
      <c r="C2350" s="5" t="str">
        <f t="shared" si="767"/>
        <v>E</v>
      </c>
      <c r="D2350" s="5" t="str">
        <f t="shared" si="768"/>
        <v>36</v>
      </c>
      <c r="E2350" s="5" t="str">
        <f t="shared" si="769"/>
        <v>64--</v>
      </c>
      <c r="F2350" s="5" t="str">
        <f>VLOOKUP(E2350,Vlookups!K:M,3,FALSE)</f>
        <v>Op Exp</v>
      </c>
      <c r="G2350" s="5" t="str">
        <f t="shared" si="770"/>
        <v>6412</v>
      </c>
      <c r="H2350" s="5" t="str">
        <f t="shared" si="771"/>
        <v>TRAVEL-STUDENTS</v>
      </c>
      <c r="I2350" s="5" t="str">
        <f t="shared" si="772"/>
        <v>011</v>
      </c>
      <c r="J2350" s="5" t="str">
        <f>VLOOKUP(I2350,Vlookups!A:D,2,FALSE)</f>
        <v>GRAND PRAIRIE MIDDLE SCHOOL</v>
      </c>
      <c r="K2350" s="5" t="str">
        <f>VLOOKUP(I2350,Vlookups!A:D,3,FALSE)</f>
        <v>GRAND PR K8</v>
      </c>
      <c r="L2350" s="5" t="str">
        <f t="shared" si="773"/>
        <v>99</v>
      </c>
      <c r="M2350" s="5" t="str">
        <f t="shared" si="774"/>
        <v>850</v>
      </c>
      <c r="N2350" s="5" t="str">
        <f>VLOOKUP(M2350,Vlookups!G:I,2,FALSE)</f>
        <v>DEPUTY SUPT ACADEMICS/STU SERV</v>
      </c>
      <c r="O2350" s="5" t="str">
        <f>VLOOKUP(M2350,Vlookups!G:I,3,FALSE)</f>
        <v>DSASS</v>
      </c>
      <c r="P2350" s="6">
        <f t="shared" si="775"/>
        <v>4140.3500000000004</v>
      </c>
      <c r="Q2350" s="6">
        <f t="shared" si="776"/>
        <v>1813</v>
      </c>
      <c r="R2350" s="6">
        <f t="shared" si="777"/>
        <v>2477.35</v>
      </c>
      <c r="S2350" s="6">
        <f t="shared" si="778"/>
        <v>0</v>
      </c>
      <c r="T2350" s="6">
        <f t="shared" si="779"/>
        <v>-4140.3500000000004</v>
      </c>
      <c r="U2350" t="s">
        <v>2399</v>
      </c>
      <c r="V2350" t="s">
        <v>439</v>
      </c>
      <c r="W2350" s="2">
        <v>4140.3500000000004</v>
      </c>
      <c r="X2350" s="2">
        <v>1813</v>
      </c>
      <c r="Y2350" s="2">
        <v>2477.35</v>
      </c>
      <c r="Z2350" s="3">
        <v>-150</v>
      </c>
      <c r="AA2350" s="2">
        <v>0</v>
      </c>
      <c r="AB2350" s="3">
        <v>-4140.3500000000004</v>
      </c>
    </row>
    <row r="2351" spans="1:28">
      <c r="A2351" s="5" t="str">
        <f t="shared" ref="A2351:A2414" si="780">LEFT(U2351,3)</f>
        <v>420</v>
      </c>
      <c r="B2351" s="5" t="str">
        <f>VLOOKUP(A2351,Vlookups!O:P,2,FALSE)</f>
        <v>LOCAL</v>
      </c>
      <c r="C2351" s="5" t="str">
        <f t="shared" ref="C2351:C2414" si="781">RIGHT(LEFT(U2351,5),1)</f>
        <v>E</v>
      </c>
      <c r="D2351" s="5" t="str">
        <f t="shared" ref="D2351:D2414" si="782">RIGHT(LEFT(U2351,8),2)</f>
        <v>36</v>
      </c>
      <c r="E2351" s="5" t="str">
        <f t="shared" ref="E2351:E2414" si="783">CONCATENATE(LEFT(G2351,2),"--")</f>
        <v>64--</v>
      </c>
      <c r="F2351" s="5" t="str">
        <f>VLOOKUP(E2351,Vlookups!K:M,3,FALSE)</f>
        <v>Op Exp</v>
      </c>
      <c r="G2351" s="5" t="str">
        <f t="shared" ref="G2351:G2414" si="784">MID(U2351,10,4)</f>
        <v>6412</v>
      </c>
      <c r="H2351" s="5" t="str">
        <f t="shared" ref="H2351:H2414" si="785">V2351</f>
        <v>TRAVEL-STUDENTS</v>
      </c>
      <c r="I2351" s="5" t="str">
        <f t="shared" ref="I2351:I2414" si="786">LEFT(RIGHT(U2351,12),3)</f>
        <v>013</v>
      </c>
      <c r="J2351" s="5" t="str">
        <f>VLOOKUP(I2351,Vlookups!A:D,2,FALSE)</f>
        <v>NORTH RICHLAND HILLS MIDDLE SC</v>
      </c>
      <c r="K2351" s="5" t="str">
        <f>VLOOKUP(I2351,Vlookups!A:D,3,FALSE)</f>
        <v>NORTH RICHLAND HILLS K8</v>
      </c>
      <c r="L2351" s="5" t="str">
        <f t="shared" ref="L2351:L2414" si="787">LEFT(RIGHT(U2351,6),2)</f>
        <v>91</v>
      </c>
      <c r="M2351" s="5" t="str">
        <f t="shared" ref="M2351:M2414" si="788">RIGHT(U2351,3)</f>
        <v>920</v>
      </c>
      <c r="N2351" s="5" t="str">
        <f>VLOOKUP(M2351,Vlookups!G:I,2,FALSE)</f>
        <v>ATHLETICS</v>
      </c>
      <c r="O2351" s="5" t="str">
        <f>VLOOKUP(M2351,Vlookups!G:I,3,FALSE)</f>
        <v>CSL</v>
      </c>
      <c r="P2351" s="6">
        <f t="shared" ref="P2351:P2414" si="789">W2351</f>
        <v>3305</v>
      </c>
      <c r="Q2351" s="6">
        <f t="shared" ref="Q2351:Q2414" si="790">X2351</f>
        <v>400</v>
      </c>
      <c r="R2351" s="6">
        <f t="shared" ref="R2351:R2414" si="791">Y2351</f>
        <v>2070</v>
      </c>
      <c r="S2351" s="6">
        <f t="shared" ref="S2351:S2414" si="792">AA2351</f>
        <v>0</v>
      </c>
      <c r="T2351" s="6">
        <f t="shared" ref="T2351:T2414" si="793">AB2351</f>
        <v>-3305</v>
      </c>
      <c r="U2351" t="s">
        <v>2400</v>
      </c>
      <c r="V2351" t="s">
        <v>439</v>
      </c>
      <c r="W2351" s="2">
        <v>3305</v>
      </c>
      <c r="X2351" s="2">
        <v>400</v>
      </c>
      <c r="Y2351" s="2">
        <v>2070</v>
      </c>
      <c r="Z2351" s="3">
        <v>-946.6</v>
      </c>
      <c r="AA2351" s="2">
        <v>0</v>
      </c>
      <c r="AB2351" s="3">
        <v>-3305</v>
      </c>
    </row>
    <row r="2352" spans="1:28">
      <c r="A2352" s="5" t="str">
        <f t="shared" si="780"/>
        <v>420</v>
      </c>
      <c r="B2352" s="5" t="str">
        <f>VLOOKUP(A2352,Vlookups!O:P,2,FALSE)</f>
        <v>LOCAL</v>
      </c>
      <c r="C2352" s="5" t="str">
        <f t="shared" si="781"/>
        <v>E</v>
      </c>
      <c r="D2352" s="5" t="str">
        <f t="shared" si="782"/>
        <v>36</v>
      </c>
      <c r="E2352" s="5" t="str">
        <f t="shared" si="783"/>
        <v>64--</v>
      </c>
      <c r="F2352" s="5" t="str">
        <f>VLOOKUP(E2352,Vlookups!K:M,3,FALSE)</f>
        <v>Op Exp</v>
      </c>
      <c r="G2352" s="5" t="str">
        <f t="shared" si="784"/>
        <v>6412</v>
      </c>
      <c r="H2352" s="5" t="str">
        <f t="shared" si="785"/>
        <v>TRAVEL-STUDENTS</v>
      </c>
      <c r="I2352" s="5" t="str">
        <f t="shared" si="786"/>
        <v>014</v>
      </c>
      <c r="J2352" s="5" t="str">
        <f>VLOOKUP(I2352,Vlookups!A:D,2,FALSE)</f>
        <v>KATY ELEMENTARY SCHOOL</v>
      </c>
      <c r="K2352" s="5" t="str">
        <f>VLOOKUP(I2352,Vlookups!A:D,3,FALSE)</f>
        <v>KATY K8</v>
      </c>
      <c r="L2352" s="5" t="str">
        <f t="shared" si="787"/>
        <v>25</v>
      </c>
      <c r="M2352" s="5" t="str">
        <f t="shared" si="788"/>
        <v>850</v>
      </c>
      <c r="N2352" s="5" t="str">
        <f>VLOOKUP(M2352,Vlookups!G:I,2,FALSE)</f>
        <v>DEPUTY SUPT ACADEMICS/STU SERV</v>
      </c>
      <c r="O2352" s="5" t="str">
        <f>VLOOKUP(M2352,Vlookups!G:I,3,FALSE)</f>
        <v>DSASS</v>
      </c>
      <c r="P2352" s="6">
        <f t="shared" si="789"/>
        <v>935.65</v>
      </c>
      <c r="Q2352" s="6">
        <f t="shared" si="790"/>
        <v>0</v>
      </c>
      <c r="R2352" s="6">
        <f t="shared" si="791"/>
        <v>0</v>
      </c>
      <c r="S2352" s="6">
        <f t="shared" si="792"/>
        <v>0</v>
      </c>
      <c r="T2352" s="6">
        <f t="shared" si="793"/>
        <v>-935.65</v>
      </c>
      <c r="U2352" t="s">
        <v>2401</v>
      </c>
      <c r="V2352" t="s">
        <v>439</v>
      </c>
      <c r="W2352" s="2">
        <v>935.65</v>
      </c>
      <c r="X2352" s="2">
        <v>0</v>
      </c>
      <c r="Y2352" s="2">
        <v>0</v>
      </c>
      <c r="Z2352" s="2">
        <v>935.65</v>
      </c>
      <c r="AA2352" s="2">
        <v>0</v>
      </c>
      <c r="AB2352" s="3">
        <v>-935.65</v>
      </c>
    </row>
    <row r="2353" spans="1:28">
      <c r="A2353" s="5" t="str">
        <f t="shared" si="780"/>
        <v>420</v>
      </c>
      <c r="B2353" s="5" t="str">
        <f>VLOOKUP(A2353,Vlookups!O:P,2,FALSE)</f>
        <v>LOCAL</v>
      </c>
      <c r="C2353" s="5" t="str">
        <f t="shared" si="781"/>
        <v>E</v>
      </c>
      <c r="D2353" s="5" t="str">
        <f t="shared" si="782"/>
        <v>36</v>
      </c>
      <c r="E2353" s="5" t="str">
        <f t="shared" si="783"/>
        <v>64--</v>
      </c>
      <c r="F2353" s="5" t="str">
        <f>VLOOKUP(E2353,Vlookups!K:M,3,FALSE)</f>
        <v>Op Exp</v>
      </c>
      <c r="G2353" s="5" t="str">
        <f t="shared" si="784"/>
        <v>6412</v>
      </c>
      <c r="H2353" s="5" t="str">
        <f t="shared" si="785"/>
        <v>TRAVEL-STUDENTS</v>
      </c>
      <c r="I2353" s="5" t="str">
        <f t="shared" si="786"/>
        <v>014</v>
      </c>
      <c r="J2353" s="5" t="str">
        <f>VLOOKUP(I2353,Vlookups!A:D,2,FALSE)</f>
        <v>KATY ELEMENTARY SCHOOL</v>
      </c>
      <c r="K2353" s="5" t="str">
        <f>VLOOKUP(I2353,Vlookups!A:D,3,FALSE)</f>
        <v>KATY K8</v>
      </c>
      <c r="L2353" s="5" t="str">
        <f t="shared" si="787"/>
        <v>99</v>
      </c>
      <c r="M2353" s="5" t="str">
        <f t="shared" si="788"/>
        <v>850</v>
      </c>
      <c r="N2353" s="5" t="str">
        <f>VLOOKUP(M2353,Vlookups!G:I,2,FALSE)</f>
        <v>DEPUTY SUPT ACADEMICS/STU SERV</v>
      </c>
      <c r="O2353" s="5" t="str">
        <f>VLOOKUP(M2353,Vlookups!G:I,3,FALSE)</f>
        <v>DSASS</v>
      </c>
      <c r="P2353" s="6">
        <f t="shared" si="789"/>
        <v>361.5</v>
      </c>
      <c r="Q2353" s="6">
        <f t="shared" si="790"/>
        <v>361.5</v>
      </c>
      <c r="R2353" s="6">
        <f t="shared" si="791"/>
        <v>0</v>
      </c>
      <c r="S2353" s="6">
        <f t="shared" si="792"/>
        <v>0</v>
      </c>
      <c r="T2353" s="6">
        <f t="shared" si="793"/>
        <v>-361.5</v>
      </c>
      <c r="U2353" t="s">
        <v>2402</v>
      </c>
      <c r="V2353" t="s">
        <v>439</v>
      </c>
      <c r="W2353" s="2">
        <v>361.5</v>
      </c>
      <c r="X2353" s="2">
        <v>361.5</v>
      </c>
      <c r="Y2353" s="2">
        <v>0</v>
      </c>
      <c r="Z2353" s="2">
        <v>0</v>
      </c>
      <c r="AA2353" s="2">
        <v>0</v>
      </c>
      <c r="AB2353" s="3">
        <v>-361.5</v>
      </c>
    </row>
    <row r="2354" spans="1:28">
      <c r="A2354" s="5" t="str">
        <f t="shared" si="780"/>
        <v>420</v>
      </c>
      <c r="B2354" s="5" t="str">
        <f>VLOOKUP(A2354,Vlookups!O:P,2,FALSE)</f>
        <v>LOCAL</v>
      </c>
      <c r="C2354" s="5" t="str">
        <f t="shared" si="781"/>
        <v>E</v>
      </c>
      <c r="D2354" s="5" t="str">
        <f t="shared" si="782"/>
        <v>36</v>
      </c>
      <c r="E2354" s="5" t="str">
        <f t="shared" si="783"/>
        <v>64--</v>
      </c>
      <c r="F2354" s="5" t="str">
        <f>VLOOKUP(E2354,Vlookups!K:M,3,FALSE)</f>
        <v>Op Exp</v>
      </c>
      <c r="G2354" s="5" t="str">
        <f t="shared" si="784"/>
        <v>6412</v>
      </c>
      <c r="H2354" s="5" t="str">
        <f t="shared" si="785"/>
        <v>TRAVEL-STUDENTS</v>
      </c>
      <c r="I2354" s="5" t="str">
        <f t="shared" si="786"/>
        <v>015</v>
      </c>
      <c r="J2354" s="5" t="str">
        <f>VLOOKUP(I2354,Vlookups!A:D,2,FALSE)</f>
        <v>KATY MIDDLE SCHOOL</v>
      </c>
      <c r="K2354" s="5" t="str">
        <f>VLOOKUP(I2354,Vlookups!A:D,3,FALSE)</f>
        <v>KATY K8</v>
      </c>
      <c r="L2354" s="5" t="str">
        <f t="shared" si="787"/>
        <v>25</v>
      </c>
      <c r="M2354" s="5" t="str">
        <f t="shared" si="788"/>
        <v>850</v>
      </c>
      <c r="N2354" s="5" t="str">
        <f>VLOOKUP(M2354,Vlookups!G:I,2,FALSE)</f>
        <v>DEPUTY SUPT ACADEMICS/STU SERV</v>
      </c>
      <c r="O2354" s="5" t="str">
        <f>VLOOKUP(M2354,Vlookups!G:I,3,FALSE)</f>
        <v>DSASS</v>
      </c>
      <c r="P2354" s="6">
        <f t="shared" si="789"/>
        <v>2600</v>
      </c>
      <c r="Q2354" s="6">
        <f t="shared" si="790"/>
        <v>0</v>
      </c>
      <c r="R2354" s="6">
        <f t="shared" si="791"/>
        <v>0</v>
      </c>
      <c r="S2354" s="6">
        <f t="shared" si="792"/>
        <v>0</v>
      </c>
      <c r="T2354" s="6">
        <f t="shared" si="793"/>
        <v>-2600</v>
      </c>
      <c r="U2354" t="s">
        <v>2403</v>
      </c>
      <c r="V2354" t="s">
        <v>439</v>
      </c>
      <c r="W2354" s="2">
        <v>2600</v>
      </c>
      <c r="X2354" s="2">
        <v>0</v>
      </c>
      <c r="Y2354" s="2">
        <v>0</v>
      </c>
      <c r="Z2354" s="2">
        <v>2600</v>
      </c>
      <c r="AA2354" s="2">
        <v>0</v>
      </c>
      <c r="AB2354" s="3">
        <v>-2600</v>
      </c>
    </row>
    <row r="2355" spans="1:28">
      <c r="A2355" s="5" t="str">
        <f t="shared" si="780"/>
        <v>420</v>
      </c>
      <c r="B2355" s="5" t="str">
        <f>VLOOKUP(A2355,Vlookups!O:P,2,FALSE)</f>
        <v>LOCAL</v>
      </c>
      <c r="C2355" s="5" t="str">
        <f t="shared" si="781"/>
        <v>E</v>
      </c>
      <c r="D2355" s="5" t="str">
        <f t="shared" si="782"/>
        <v>36</v>
      </c>
      <c r="E2355" s="5" t="str">
        <f t="shared" si="783"/>
        <v>64--</v>
      </c>
      <c r="F2355" s="5" t="str">
        <f>VLOOKUP(E2355,Vlookups!K:M,3,FALSE)</f>
        <v>Op Exp</v>
      </c>
      <c r="G2355" s="5" t="str">
        <f t="shared" si="784"/>
        <v>6412</v>
      </c>
      <c r="H2355" s="5" t="str">
        <f t="shared" si="785"/>
        <v>TRAVEL-STUDENTS</v>
      </c>
      <c r="I2355" s="5" t="str">
        <f t="shared" si="786"/>
        <v>015</v>
      </c>
      <c r="J2355" s="5" t="str">
        <f>VLOOKUP(I2355,Vlookups!A:D,2,FALSE)</f>
        <v>KATY MIDDLE SCHOOL</v>
      </c>
      <c r="K2355" s="5" t="str">
        <f>VLOOKUP(I2355,Vlookups!A:D,3,FALSE)</f>
        <v>KATY K8</v>
      </c>
      <c r="L2355" s="5" t="str">
        <f t="shared" si="787"/>
        <v>91</v>
      </c>
      <c r="M2355" s="5" t="str">
        <f t="shared" si="788"/>
        <v>920</v>
      </c>
      <c r="N2355" s="5" t="str">
        <f>VLOOKUP(M2355,Vlookups!G:I,2,FALSE)</f>
        <v>ATHLETICS</v>
      </c>
      <c r="O2355" s="5" t="str">
        <f>VLOOKUP(M2355,Vlookups!G:I,3,FALSE)</f>
        <v>CSL</v>
      </c>
      <c r="P2355" s="6">
        <f t="shared" si="789"/>
        <v>4727.8999999999996</v>
      </c>
      <c r="Q2355" s="6">
        <f t="shared" si="790"/>
        <v>1179.5999999999999</v>
      </c>
      <c r="R2355" s="6">
        <f t="shared" si="791"/>
        <v>1899.6</v>
      </c>
      <c r="S2355" s="6">
        <f t="shared" si="792"/>
        <v>0</v>
      </c>
      <c r="T2355" s="6">
        <f t="shared" si="793"/>
        <v>-4727.8999999999996</v>
      </c>
      <c r="U2355" t="s">
        <v>2404</v>
      </c>
      <c r="V2355" t="s">
        <v>439</v>
      </c>
      <c r="W2355" s="2">
        <v>4727.8999999999996</v>
      </c>
      <c r="X2355" s="2">
        <v>1179.5999999999999</v>
      </c>
      <c r="Y2355" s="2">
        <v>1899.6</v>
      </c>
      <c r="Z2355" s="2">
        <v>663.45</v>
      </c>
      <c r="AA2355" s="2">
        <v>0</v>
      </c>
      <c r="AB2355" s="3">
        <v>-4727.8999999999996</v>
      </c>
    </row>
    <row r="2356" spans="1:28">
      <c r="A2356" s="5" t="str">
        <f t="shared" si="780"/>
        <v>420</v>
      </c>
      <c r="B2356" s="5" t="str">
        <f>VLOOKUP(A2356,Vlookups!O:P,2,FALSE)</f>
        <v>LOCAL</v>
      </c>
      <c r="C2356" s="5" t="str">
        <f t="shared" si="781"/>
        <v>E</v>
      </c>
      <c r="D2356" s="5" t="str">
        <f t="shared" si="782"/>
        <v>36</v>
      </c>
      <c r="E2356" s="5" t="str">
        <f t="shared" si="783"/>
        <v>64--</v>
      </c>
      <c r="F2356" s="5" t="str">
        <f>VLOOKUP(E2356,Vlookups!K:M,3,FALSE)</f>
        <v>Op Exp</v>
      </c>
      <c r="G2356" s="5" t="str">
        <f t="shared" si="784"/>
        <v>6412</v>
      </c>
      <c r="H2356" s="5" t="str">
        <f t="shared" si="785"/>
        <v>TRAVEL-STUDENTS</v>
      </c>
      <c r="I2356" s="5" t="str">
        <f t="shared" si="786"/>
        <v>015</v>
      </c>
      <c r="J2356" s="5" t="str">
        <f>VLOOKUP(I2356,Vlookups!A:D,2,FALSE)</f>
        <v>KATY MIDDLE SCHOOL</v>
      </c>
      <c r="K2356" s="5" t="str">
        <f>VLOOKUP(I2356,Vlookups!A:D,3,FALSE)</f>
        <v>KATY K8</v>
      </c>
      <c r="L2356" s="5" t="str">
        <f t="shared" si="787"/>
        <v>99</v>
      </c>
      <c r="M2356" s="5" t="str">
        <f t="shared" si="788"/>
        <v>850</v>
      </c>
      <c r="N2356" s="5" t="str">
        <f>VLOOKUP(M2356,Vlookups!G:I,2,FALSE)</f>
        <v>DEPUTY SUPT ACADEMICS/STU SERV</v>
      </c>
      <c r="O2356" s="5" t="str">
        <f>VLOOKUP(M2356,Vlookups!G:I,3,FALSE)</f>
        <v>DSASS</v>
      </c>
      <c r="P2356" s="6">
        <f t="shared" si="789"/>
        <v>3000</v>
      </c>
      <c r="Q2356" s="6">
        <f t="shared" si="790"/>
        <v>0</v>
      </c>
      <c r="R2356" s="6">
        <f t="shared" si="791"/>
        <v>990.3</v>
      </c>
      <c r="S2356" s="6">
        <f t="shared" si="792"/>
        <v>0</v>
      </c>
      <c r="T2356" s="6">
        <f t="shared" si="793"/>
        <v>-3000</v>
      </c>
      <c r="U2356" t="s">
        <v>2405</v>
      </c>
      <c r="V2356" t="s">
        <v>439</v>
      </c>
      <c r="W2356" s="2">
        <v>3000</v>
      </c>
      <c r="X2356" s="2">
        <v>0</v>
      </c>
      <c r="Y2356" s="2">
        <v>990.3</v>
      </c>
      <c r="Z2356" s="2">
        <v>2009.7</v>
      </c>
      <c r="AA2356" s="2">
        <v>0</v>
      </c>
      <c r="AB2356" s="3">
        <v>-3000</v>
      </c>
    </row>
    <row r="2357" spans="1:28">
      <c r="A2357" s="5" t="str">
        <f t="shared" si="780"/>
        <v>420</v>
      </c>
      <c r="B2357" s="5" t="str">
        <f>VLOOKUP(A2357,Vlookups!O:P,2,FALSE)</f>
        <v>LOCAL</v>
      </c>
      <c r="C2357" s="5" t="str">
        <f t="shared" si="781"/>
        <v>E</v>
      </c>
      <c r="D2357" s="5" t="str">
        <f t="shared" si="782"/>
        <v>36</v>
      </c>
      <c r="E2357" s="5" t="str">
        <f t="shared" si="783"/>
        <v>64--</v>
      </c>
      <c r="F2357" s="5" t="str">
        <f>VLOOKUP(E2357,Vlookups!K:M,3,FALSE)</f>
        <v>Op Exp</v>
      </c>
      <c r="G2357" s="5" t="str">
        <f t="shared" si="784"/>
        <v>6412</v>
      </c>
      <c r="H2357" s="5" t="str">
        <f t="shared" si="785"/>
        <v>TRAVEL-STUDENTS</v>
      </c>
      <c r="I2357" s="5" t="str">
        <f t="shared" si="786"/>
        <v>017</v>
      </c>
      <c r="J2357" s="5" t="str">
        <f>VLOOKUP(I2357,Vlookups!A:D,2,FALSE)</f>
        <v>WESTPARK MIDDLE SCHOOL</v>
      </c>
      <c r="K2357" s="5" t="str">
        <f>VLOOKUP(I2357,Vlookups!A:D,3,FALSE)</f>
        <v>WESTPARK K8</v>
      </c>
      <c r="L2357" s="5" t="str">
        <f t="shared" si="787"/>
        <v>91</v>
      </c>
      <c r="M2357" s="5" t="str">
        <f t="shared" si="788"/>
        <v>920</v>
      </c>
      <c r="N2357" s="5" t="str">
        <f>VLOOKUP(M2357,Vlookups!G:I,2,FALSE)</f>
        <v>ATHLETICS</v>
      </c>
      <c r="O2357" s="5" t="str">
        <f>VLOOKUP(M2357,Vlookups!G:I,3,FALSE)</f>
        <v>CSL</v>
      </c>
      <c r="P2357" s="6">
        <f t="shared" si="789"/>
        <v>4753.2</v>
      </c>
      <c r="Q2357" s="6">
        <f t="shared" si="790"/>
        <v>2953.2</v>
      </c>
      <c r="R2357" s="6">
        <f t="shared" si="791"/>
        <v>2397.6999999999998</v>
      </c>
      <c r="S2357" s="6">
        <f t="shared" si="792"/>
        <v>0</v>
      </c>
      <c r="T2357" s="6">
        <f t="shared" si="793"/>
        <v>-4753.2</v>
      </c>
      <c r="U2357" t="s">
        <v>2406</v>
      </c>
      <c r="V2357" t="s">
        <v>439</v>
      </c>
      <c r="W2357" s="2">
        <v>4753.2</v>
      </c>
      <c r="X2357" s="2">
        <v>2953.2</v>
      </c>
      <c r="Y2357" s="2">
        <v>2397.6999999999998</v>
      </c>
      <c r="Z2357" s="3">
        <v>-597.70000000000005</v>
      </c>
      <c r="AA2357" s="2">
        <v>0</v>
      </c>
      <c r="AB2357" s="3">
        <v>-4753.2</v>
      </c>
    </row>
    <row r="2358" spans="1:28">
      <c r="A2358" s="5" t="str">
        <f t="shared" si="780"/>
        <v>420</v>
      </c>
      <c r="B2358" s="5" t="str">
        <f>VLOOKUP(A2358,Vlookups!O:P,2,FALSE)</f>
        <v>LOCAL</v>
      </c>
      <c r="C2358" s="5" t="str">
        <f t="shared" si="781"/>
        <v>E</v>
      </c>
      <c r="D2358" s="5" t="str">
        <f t="shared" si="782"/>
        <v>36</v>
      </c>
      <c r="E2358" s="5" t="str">
        <f t="shared" si="783"/>
        <v>64--</v>
      </c>
      <c r="F2358" s="5" t="str">
        <f>VLOOKUP(E2358,Vlookups!K:M,3,FALSE)</f>
        <v>Op Exp</v>
      </c>
      <c r="G2358" s="5" t="str">
        <f t="shared" si="784"/>
        <v>6412</v>
      </c>
      <c r="H2358" s="5" t="str">
        <f t="shared" si="785"/>
        <v>TRAVEL-STUDENTS</v>
      </c>
      <c r="I2358" s="5" t="str">
        <f t="shared" si="786"/>
        <v>017</v>
      </c>
      <c r="J2358" s="5" t="str">
        <f>VLOOKUP(I2358,Vlookups!A:D,2,FALSE)</f>
        <v>WESTPARK MIDDLE SCHOOL</v>
      </c>
      <c r="K2358" s="5" t="str">
        <f>VLOOKUP(I2358,Vlookups!A:D,3,FALSE)</f>
        <v>WESTPARK K8</v>
      </c>
      <c r="L2358" s="5" t="str">
        <f t="shared" si="787"/>
        <v>99</v>
      </c>
      <c r="M2358" s="5" t="str">
        <f t="shared" si="788"/>
        <v>850</v>
      </c>
      <c r="N2358" s="5" t="str">
        <f>VLOOKUP(M2358,Vlookups!G:I,2,FALSE)</f>
        <v>DEPUTY SUPT ACADEMICS/STU SERV</v>
      </c>
      <c r="O2358" s="5" t="str">
        <f>VLOOKUP(M2358,Vlookups!G:I,3,FALSE)</f>
        <v>DSASS</v>
      </c>
      <c r="P2358" s="6">
        <f t="shared" si="789"/>
        <v>500</v>
      </c>
      <c r="Q2358" s="6">
        <f t="shared" si="790"/>
        <v>0</v>
      </c>
      <c r="R2358" s="6">
        <f t="shared" si="791"/>
        <v>500</v>
      </c>
      <c r="S2358" s="6">
        <f t="shared" si="792"/>
        <v>0</v>
      </c>
      <c r="T2358" s="6">
        <f t="shared" si="793"/>
        <v>-500</v>
      </c>
      <c r="U2358" t="s">
        <v>2407</v>
      </c>
      <c r="V2358" t="s">
        <v>439</v>
      </c>
      <c r="W2358" s="2">
        <v>500</v>
      </c>
      <c r="X2358" s="2">
        <v>0</v>
      </c>
      <c r="Y2358" s="2">
        <v>500</v>
      </c>
      <c r="Z2358" s="2">
        <v>0</v>
      </c>
      <c r="AA2358" s="2">
        <v>0</v>
      </c>
      <c r="AB2358" s="3">
        <v>-500</v>
      </c>
    </row>
    <row r="2359" spans="1:28">
      <c r="A2359" s="5" t="str">
        <f t="shared" si="780"/>
        <v>420</v>
      </c>
      <c r="B2359" s="5" t="str">
        <f>VLOOKUP(A2359,Vlookups!O:P,2,FALSE)</f>
        <v>LOCAL</v>
      </c>
      <c r="C2359" s="5" t="str">
        <f t="shared" si="781"/>
        <v>E</v>
      </c>
      <c r="D2359" s="5" t="str">
        <f t="shared" si="782"/>
        <v>36</v>
      </c>
      <c r="E2359" s="5" t="str">
        <f t="shared" si="783"/>
        <v>64--</v>
      </c>
      <c r="F2359" s="5" t="str">
        <f>VLOOKUP(E2359,Vlookups!K:M,3,FALSE)</f>
        <v>Op Exp</v>
      </c>
      <c r="G2359" s="5" t="str">
        <f t="shared" si="784"/>
        <v>6412</v>
      </c>
      <c r="H2359" s="5" t="str">
        <f t="shared" si="785"/>
        <v>TRAVEL-STUDENTS</v>
      </c>
      <c r="I2359" s="5" t="str">
        <f t="shared" si="786"/>
        <v>018</v>
      </c>
      <c r="J2359" s="5" t="str">
        <f>VLOOKUP(I2359,Vlookups!A:D,2,FALSE)</f>
        <v>KATY/WEST PARK HS</v>
      </c>
      <c r="K2359" s="5" t="str">
        <f>VLOOKUP(I2359,Vlookups!A:D,3,FALSE)</f>
        <v>KATY WESTPARK HS</v>
      </c>
      <c r="L2359" s="5" t="str">
        <f t="shared" si="787"/>
        <v>22</v>
      </c>
      <c r="M2359" s="5" t="str">
        <f t="shared" si="788"/>
        <v>850</v>
      </c>
      <c r="N2359" s="5" t="str">
        <f>VLOOKUP(M2359,Vlookups!G:I,2,FALSE)</f>
        <v>DEPUTY SUPT ACADEMICS/STU SERV</v>
      </c>
      <c r="O2359" s="5" t="str">
        <f>VLOOKUP(M2359,Vlookups!G:I,3,FALSE)</f>
        <v>DSASS</v>
      </c>
      <c r="P2359" s="6">
        <f t="shared" si="789"/>
        <v>2553.6999999999998</v>
      </c>
      <c r="Q2359" s="6">
        <f t="shared" si="790"/>
        <v>945.8</v>
      </c>
      <c r="R2359" s="6">
        <f t="shared" si="791"/>
        <v>1607.9</v>
      </c>
      <c r="S2359" s="6">
        <f t="shared" si="792"/>
        <v>0</v>
      </c>
      <c r="T2359" s="6">
        <f t="shared" si="793"/>
        <v>-2553.6999999999998</v>
      </c>
      <c r="U2359" t="s">
        <v>2408</v>
      </c>
      <c r="V2359" t="s">
        <v>439</v>
      </c>
      <c r="W2359" s="2">
        <v>2553.6999999999998</v>
      </c>
      <c r="X2359" s="2">
        <v>945.8</v>
      </c>
      <c r="Y2359" s="2">
        <v>1607.9</v>
      </c>
      <c r="Z2359" s="2">
        <v>0</v>
      </c>
      <c r="AA2359" s="2">
        <v>0</v>
      </c>
      <c r="AB2359" s="3">
        <v>-2553.6999999999998</v>
      </c>
    </row>
    <row r="2360" spans="1:28">
      <c r="A2360" s="5" t="str">
        <f t="shared" si="780"/>
        <v>420</v>
      </c>
      <c r="B2360" s="5" t="str">
        <f>VLOOKUP(A2360,Vlookups!O:P,2,FALSE)</f>
        <v>LOCAL</v>
      </c>
      <c r="C2360" s="5" t="str">
        <f t="shared" si="781"/>
        <v>E</v>
      </c>
      <c r="D2360" s="5" t="str">
        <f t="shared" si="782"/>
        <v>36</v>
      </c>
      <c r="E2360" s="5" t="str">
        <f t="shared" si="783"/>
        <v>64--</v>
      </c>
      <c r="F2360" s="5" t="str">
        <f>VLOOKUP(E2360,Vlookups!K:M,3,FALSE)</f>
        <v>Op Exp</v>
      </c>
      <c r="G2360" s="5" t="str">
        <f t="shared" si="784"/>
        <v>6412</v>
      </c>
      <c r="H2360" s="5" t="str">
        <f t="shared" si="785"/>
        <v>TRAVEL-STUDENTS</v>
      </c>
      <c r="I2360" s="5" t="str">
        <f t="shared" si="786"/>
        <v>018</v>
      </c>
      <c r="J2360" s="5" t="str">
        <f>VLOOKUP(I2360,Vlookups!A:D,2,FALSE)</f>
        <v>KATY/WEST PARK HS</v>
      </c>
      <c r="K2360" s="5" t="str">
        <f>VLOOKUP(I2360,Vlookups!A:D,3,FALSE)</f>
        <v>KATY WESTPARK HS</v>
      </c>
      <c r="L2360" s="5" t="str">
        <f t="shared" si="787"/>
        <v>38</v>
      </c>
      <c r="M2360" s="5" t="str">
        <f t="shared" si="788"/>
        <v>860</v>
      </c>
      <c r="N2360" s="5" t="str">
        <f>VLOOKUP(M2360,Vlookups!G:I,2,FALSE)</f>
        <v>JROTC</v>
      </c>
      <c r="O2360" s="5" t="str">
        <f>VLOOKUP(M2360,Vlookups!G:I,3,FALSE)</f>
        <v>CSL</v>
      </c>
      <c r="P2360" s="6">
        <f t="shared" si="789"/>
        <v>25000</v>
      </c>
      <c r="Q2360" s="6">
        <f t="shared" si="790"/>
        <v>5190.1000000000004</v>
      </c>
      <c r="R2360" s="6">
        <f t="shared" si="791"/>
        <v>16945.490000000002</v>
      </c>
      <c r="S2360" s="6">
        <f t="shared" si="792"/>
        <v>29100</v>
      </c>
      <c r="T2360" s="6">
        <f t="shared" si="793"/>
        <v>4100</v>
      </c>
      <c r="U2360" t="s">
        <v>2409</v>
      </c>
      <c r="V2360" t="s">
        <v>439</v>
      </c>
      <c r="W2360" s="2">
        <v>25000</v>
      </c>
      <c r="X2360" s="2">
        <v>5190.1000000000004</v>
      </c>
      <c r="Y2360" s="2">
        <v>16945.490000000002</v>
      </c>
      <c r="Z2360" s="2">
        <v>2864.41</v>
      </c>
      <c r="AA2360" s="2">
        <v>29100</v>
      </c>
      <c r="AB2360" s="2">
        <v>4100</v>
      </c>
    </row>
    <row r="2361" spans="1:28">
      <c r="A2361" s="5" t="str">
        <f t="shared" si="780"/>
        <v>420</v>
      </c>
      <c r="B2361" s="5" t="str">
        <f>VLOOKUP(A2361,Vlookups!O:P,2,FALSE)</f>
        <v>LOCAL</v>
      </c>
      <c r="C2361" s="5" t="str">
        <f t="shared" si="781"/>
        <v>E</v>
      </c>
      <c r="D2361" s="5" t="str">
        <f t="shared" si="782"/>
        <v>36</v>
      </c>
      <c r="E2361" s="5" t="str">
        <f t="shared" si="783"/>
        <v>64--</v>
      </c>
      <c r="F2361" s="5" t="str">
        <f>VLOOKUP(E2361,Vlookups!K:M,3,FALSE)</f>
        <v>Op Exp</v>
      </c>
      <c r="G2361" s="5" t="str">
        <f t="shared" si="784"/>
        <v>6412</v>
      </c>
      <c r="H2361" s="5" t="str">
        <f t="shared" si="785"/>
        <v>TRAVEL-STUDENTS</v>
      </c>
      <c r="I2361" s="5" t="str">
        <f t="shared" si="786"/>
        <v>018</v>
      </c>
      <c r="J2361" s="5" t="str">
        <f>VLOOKUP(I2361,Vlookups!A:D,2,FALSE)</f>
        <v>KATY/WEST PARK HS</v>
      </c>
      <c r="K2361" s="5" t="str">
        <f>VLOOKUP(I2361,Vlookups!A:D,3,FALSE)</f>
        <v>KATY WESTPARK HS</v>
      </c>
      <c r="L2361" s="5" t="str">
        <f t="shared" si="787"/>
        <v>91</v>
      </c>
      <c r="M2361" s="5" t="str">
        <f t="shared" si="788"/>
        <v>920</v>
      </c>
      <c r="N2361" s="5" t="str">
        <f>VLOOKUP(M2361,Vlookups!G:I,2,FALSE)</f>
        <v>ATHLETICS</v>
      </c>
      <c r="O2361" s="5" t="str">
        <f>VLOOKUP(M2361,Vlookups!G:I,3,FALSE)</f>
        <v>CSL</v>
      </c>
      <c r="P2361" s="6">
        <f t="shared" si="789"/>
        <v>3772</v>
      </c>
      <c r="Q2361" s="6">
        <f t="shared" si="790"/>
        <v>700</v>
      </c>
      <c r="R2361" s="6">
        <f t="shared" si="791"/>
        <v>215</v>
      </c>
      <c r="S2361" s="6">
        <f t="shared" si="792"/>
        <v>0</v>
      </c>
      <c r="T2361" s="6">
        <f t="shared" si="793"/>
        <v>-3772</v>
      </c>
      <c r="U2361" t="s">
        <v>2410</v>
      </c>
      <c r="V2361" t="s">
        <v>439</v>
      </c>
      <c r="W2361" s="2">
        <v>3772</v>
      </c>
      <c r="X2361" s="2">
        <v>700</v>
      </c>
      <c r="Y2361" s="2">
        <v>215</v>
      </c>
      <c r="Z2361" s="2">
        <v>143.69999999999999</v>
      </c>
      <c r="AA2361" s="2">
        <v>0</v>
      </c>
      <c r="AB2361" s="3">
        <v>-3772</v>
      </c>
    </row>
    <row r="2362" spans="1:28">
      <c r="A2362" s="5" t="str">
        <f t="shared" si="780"/>
        <v>420</v>
      </c>
      <c r="B2362" s="5" t="str">
        <f>VLOOKUP(A2362,Vlookups!O:P,2,FALSE)</f>
        <v>LOCAL</v>
      </c>
      <c r="C2362" s="5" t="str">
        <f t="shared" si="781"/>
        <v>E</v>
      </c>
      <c r="D2362" s="5" t="str">
        <f t="shared" si="782"/>
        <v>36</v>
      </c>
      <c r="E2362" s="5" t="str">
        <f t="shared" si="783"/>
        <v>64--</v>
      </c>
      <c r="F2362" s="5" t="str">
        <f>VLOOKUP(E2362,Vlookups!K:M,3,FALSE)</f>
        <v>Op Exp</v>
      </c>
      <c r="G2362" s="5" t="str">
        <f t="shared" si="784"/>
        <v>6412</v>
      </c>
      <c r="H2362" s="5" t="str">
        <f t="shared" si="785"/>
        <v>TRAVEL-STUDENTS</v>
      </c>
      <c r="I2362" s="5" t="str">
        <f t="shared" si="786"/>
        <v>018</v>
      </c>
      <c r="J2362" s="5" t="str">
        <f>VLOOKUP(I2362,Vlookups!A:D,2,FALSE)</f>
        <v>KATY/WEST PARK HS</v>
      </c>
      <c r="K2362" s="5" t="str">
        <f>VLOOKUP(I2362,Vlookups!A:D,3,FALSE)</f>
        <v>KATY WESTPARK HS</v>
      </c>
      <c r="L2362" s="5" t="str">
        <f t="shared" si="787"/>
        <v>99</v>
      </c>
      <c r="M2362" s="5" t="str">
        <f t="shared" si="788"/>
        <v>850</v>
      </c>
      <c r="N2362" s="5" t="str">
        <f>VLOOKUP(M2362,Vlookups!G:I,2,FALSE)</f>
        <v>DEPUTY SUPT ACADEMICS/STU SERV</v>
      </c>
      <c r="O2362" s="5" t="str">
        <f>VLOOKUP(M2362,Vlookups!G:I,3,FALSE)</f>
        <v>DSASS</v>
      </c>
      <c r="P2362" s="6">
        <f t="shared" si="789"/>
        <v>320</v>
      </c>
      <c r="Q2362" s="6">
        <f t="shared" si="790"/>
        <v>0</v>
      </c>
      <c r="R2362" s="6">
        <f t="shared" si="791"/>
        <v>320</v>
      </c>
      <c r="S2362" s="6">
        <f t="shared" si="792"/>
        <v>0</v>
      </c>
      <c r="T2362" s="6">
        <f t="shared" si="793"/>
        <v>-320</v>
      </c>
      <c r="U2362" t="s">
        <v>2411</v>
      </c>
      <c r="V2362" t="s">
        <v>439</v>
      </c>
      <c r="W2362" s="2">
        <v>320</v>
      </c>
      <c r="X2362" s="2">
        <v>0</v>
      </c>
      <c r="Y2362" s="2">
        <v>320</v>
      </c>
      <c r="Z2362" s="2">
        <v>0</v>
      </c>
      <c r="AA2362" s="2">
        <v>0</v>
      </c>
      <c r="AB2362" s="3">
        <v>-320</v>
      </c>
    </row>
    <row r="2363" spans="1:28">
      <c r="A2363" s="5" t="str">
        <f t="shared" si="780"/>
        <v>420</v>
      </c>
      <c r="B2363" s="5" t="str">
        <f>VLOOKUP(A2363,Vlookups!O:P,2,FALSE)</f>
        <v>LOCAL</v>
      </c>
      <c r="C2363" s="5" t="str">
        <f t="shared" si="781"/>
        <v>E</v>
      </c>
      <c r="D2363" s="5" t="str">
        <f t="shared" si="782"/>
        <v>36</v>
      </c>
      <c r="E2363" s="5" t="str">
        <f t="shared" si="783"/>
        <v>64--</v>
      </c>
      <c r="F2363" s="5" t="str">
        <f>VLOOKUP(E2363,Vlookups!K:M,3,FALSE)</f>
        <v>Op Exp</v>
      </c>
      <c r="G2363" s="5" t="str">
        <f t="shared" si="784"/>
        <v>6412</v>
      </c>
      <c r="H2363" s="5" t="str">
        <f t="shared" si="785"/>
        <v>TRAVEL-STUDENTS</v>
      </c>
      <c r="I2363" s="5" t="str">
        <f t="shared" si="786"/>
        <v>019</v>
      </c>
      <c r="J2363" s="5" t="str">
        <f>VLOOKUP(I2363,Vlookups!A:D,2,FALSE)</f>
        <v>LANCASTER ELEMENTARY</v>
      </c>
      <c r="K2363" s="5" t="str">
        <f>VLOOKUP(I2363,Vlookups!A:D,3,FALSE)</f>
        <v>LANCASTER K8</v>
      </c>
      <c r="L2363" s="5" t="str">
        <f t="shared" si="787"/>
        <v>25</v>
      </c>
      <c r="M2363" s="5" t="str">
        <f t="shared" si="788"/>
        <v>850</v>
      </c>
      <c r="N2363" s="5" t="str">
        <f>VLOOKUP(M2363,Vlookups!G:I,2,FALSE)</f>
        <v>DEPUTY SUPT ACADEMICS/STU SERV</v>
      </c>
      <c r="O2363" s="5" t="str">
        <f>VLOOKUP(M2363,Vlookups!G:I,3,FALSE)</f>
        <v>DSASS</v>
      </c>
      <c r="P2363" s="6">
        <f t="shared" si="789"/>
        <v>3000</v>
      </c>
      <c r="Q2363" s="6">
        <f t="shared" si="790"/>
        <v>0</v>
      </c>
      <c r="R2363" s="6">
        <f t="shared" si="791"/>
        <v>0</v>
      </c>
      <c r="S2363" s="6">
        <f t="shared" si="792"/>
        <v>0</v>
      </c>
      <c r="T2363" s="6">
        <f t="shared" si="793"/>
        <v>-3000</v>
      </c>
      <c r="U2363" t="s">
        <v>2412</v>
      </c>
      <c r="V2363" t="s">
        <v>439</v>
      </c>
      <c r="W2363" s="2">
        <v>3000</v>
      </c>
      <c r="X2363" s="2">
        <v>0</v>
      </c>
      <c r="Y2363" s="2">
        <v>0</v>
      </c>
      <c r="Z2363" s="2">
        <v>3000</v>
      </c>
      <c r="AA2363" s="2">
        <v>0</v>
      </c>
      <c r="AB2363" s="3">
        <v>-3000</v>
      </c>
    </row>
    <row r="2364" spans="1:28">
      <c r="A2364" s="5" t="str">
        <f t="shared" si="780"/>
        <v>420</v>
      </c>
      <c r="B2364" s="5" t="str">
        <f>VLOOKUP(A2364,Vlookups!O:P,2,FALSE)</f>
        <v>LOCAL</v>
      </c>
      <c r="C2364" s="5" t="str">
        <f t="shared" si="781"/>
        <v>E</v>
      </c>
      <c r="D2364" s="5" t="str">
        <f t="shared" si="782"/>
        <v>36</v>
      </c>
      <c r="E2364" s="5" t="str">
        <f t="shared" si="783"/>
        <v>64--</v>
      </c>
      <c r="F2364" s="5" t="str">
        <f>VLOOKUP(E2364,Vlookups!K:M,3,FALSE)</f>
        <v>Op Exp</v>
      </c>
      <c r="G2364" s="5" t="str">
        <f t="shared" si="784"/>
        <v>6412</v>
      </c>
      <c r="H2364" s="5" t="str">
        <f t="shared" si="785"/>
        <v>TRAVEL-STUDENTS</v>
      </c>
      <c r="I2364" s="5" t="str">
        <f t="shared" si="786"/>
        <v>019</v>
      </c>
      <c r="J2364" s="5" t="str">
        <f>VLOOKUP(I2364,Vlookups!A:D,2,FALSE)</f>
        <v>LANCASTER ELEMENTARY</v>
      </c>
      <c r="K2364" s="5" t="str">
        <f>VLOOKUP(I2364,Vlookups!A:D,3,FALSE)</f>
        <v>LANCASTER K8</v>
      </c>
      <c r="L2364" s="5" t="str">
        <f t="shared" si="787"/>
        <v>99</v>
      </c>
      <c r="M2364" s="5" t="str">
        <f t="shared" si="788"/>
        <v>850</v>
      </c>
      <c r="N2364" s="5" t="str">
        <f>VLOOKUP(M2364,Vlookups!G:I,2,FALSE)</f>
        <v>DEPUTY SUPT ACADEMICS/STU SERV</v>
      </c>
      <c r="O2364" s="5" t="str">
        <f>VLOOKUP(M2364,Vlookups!G:I,3,FALSE)</f>
        <v>DSASS</v>
      </c>
      <c r="P2364" s="6">
        <f t="shared" si="789"/>
        <v>77</v>
      </c>
      <c r="Q2364" s="6">
        <f t="shared" si="790"/>
        <v>0</v>
      </c>
      <c r="R2364" s="6">
        <f t="shared" si="791"/>
        <v>0</v>
      </c>
      <c r="S2364" s="6">
        <f t="shared" si="792"/>
        <v>0</v>
      </c>
      <c r="T2364" s="6">
        <f t="shared" si="793"/>
        <v>-77</v>
      </c>
      <c r="U2364" t="s">
        <v>2413</v>
      </c>
      <c r="V2364" t="s">
        <v>439</v>
      </c>
      <c r="W2364" s="2">
        <v>77</v>
      </c>
      <c r="X2364" s="2">
        <v>0</v>
      </c>
      <c r="Y2364" s="2">
        <v>0</v>
      </c>
      <c r="Z2364" s="3">
        <v>-1923</v>
      </c>
      <c r="AA2364" s="2">
        <v>0</v>
      </c>
      <c r="AB2364" s="3">
        <v>-77</v>
      </c>
    </row>
    <row r="2365" spans="1:28">
      <c r="A2365" s="5" t="str">
        <f t="shared" si="780"/>
        <v>420</v>
      </c>
      <c r="B2365" s="5" t="str">
        <f>VLOOKUP(A2365,Vlookups!O:P,2,FALSE)</f>
        <v>LOCAL</v>
      </c>
      <c r="C2365" s="5" t="str">
        <f t="shared" si="781"/>
        <v>E</v>
      </c>
      <c r="D2365" s="5" t="str">
        <f t="shared" si="782"/>
        <v>36</v>
      </c>
      <c r="E2365" s="5" t="str">
        <f t="shared" si="783"/>
        <v>64--</v>
      </c>
      <c r="F2365" s="5" t="str">
        <f>VLOOKUP(E2365,Vlookups!K:M,3,FALSE)</f>
        <v>Op Exp</v>
      </c>
      <c r="G2365" s="5" t="str">
        <f t="shared" si="784"/>
        <v>6412</v>
      </c>
      <c r="H2365" s="5" t="str">
        <f t="shared" si="785"/>
        <v>TRAVEL-STUDENTS</v>
      </c>
      <c r="I2365" s="5" t="str">
        <f t="shared" si="786"/>
        <v>020</v>
      </c>
      <c r="J2365" s="5" t="str">
        <f>VLOOKUP(I2365,Vlookups!A:D,2,FALSE)</f>
        <v>LANCASTER MIDDLE SCHOOL</v>
      </c>
      <c r="K2365" s="5" t="str">
        <f>VLOOKUP(I2365,Vlookups!A:D,3,FALSE)</f>
        <v>LANCASTER K8</v>
      </c>
      <c r="L2365" s="5" t="str">
        <f t="shared" si="787"/>
        <v>91</v>
      </c>
      <c r="M2365" s="5" t="str">
        <f t="shared" si="788"/>
        <v>920</v>
      </c>
      <c r="N2365" s="5" t="str">
        <f>VLOOKUP(M2365,Vlookups!G:I,2,FALSE)</f>
        <v>ATHLETICS</v>
      </c>
      <c r="O2365" s="5" t="str">
        <f>VLOOKUP(M2365,Vlookups!G:I,3,FALSE)</f>
        <v>CSL</v>
      </c>
      <c r="P2365" s="6">
        <f t="shared" si="789"/>
        <v>1700</v>
      </c>
      <c r="Q2365" s="6">
        <f t="shared" si="790"/>
        <v>550</v>
      </c>
      <c r="R2365" s="6">
        <f t="shared" si="791"/>
        <v>0</v>
      </c>
      <c r="S2365" s="6">
        <f t="shared" si="792"/>
        <v>0</v>
      </c>
      <c r="T2365" s="6">
        <f t="shared" si="793"/>
        <v>-1700</v>
      </c>
      <c r="U2365" t="s">
        <v>2414</v>
      </c>
      <c r="V2365" t="s">
        <v>439</v>
      </c>
      <c r="W2365" s="2">
        <v>1700</v>
      </c>
      <c r="X2365" s="2">
        <v>550</v>
      </c>
      <c r="Y2365" s="2">
        <v>0</v>
      </c>
      <c r="Z2365" s="2">
        <v>1150</v>
      </c>
      <c r="AA2365" s="2">
        <v>0</v>
      </c>
      <c r="AB2365" s="3">
        <v>-1700</v>
      </c>
    </row>
    <row r="2366" spans="1:28">
      <c r="A2366" s="5" t="str">
        <f t="shared" si="780"/>
        <v>420</v>
      </c>
      <c r="B2366" s="5" t="str">
        <f>VLOOKUP(A2366,Vlookups!O:P,2,FALSE)</f>
        <v>LOCAL</v>
      </c>
      <c r="C2366" s="5" t="str">
        <f t="shared" si="781"/>
        <v>E</v>
      </c>
      <c r="D2366" s="5" t="str">
        <f t="shared" si="782"/>
        <v>36</v>
      </c>
      <c r="E2366" s="5" t="str">
        <f t="shared" si="783"/>
        <v>64--</v>
      </c>
      <c r="F2366" s="5" t="str">
        <f>VLOOKUP(E2366,Vlookups!K:M,3,FALSE)</f>
        <v>Op Exp</v>
      </c>
      <c r="G2366" s="5" t="str">
        <f t="shared" si="784"/>
        <v>6412</v>
      </c>
      <c r="H2366" s="5" t="str">
        <f t="shared" si="785"/>
        <v>TRAVEL-STUDENTS</v>
      </c>
      <c r="I2366" s="5" t="str">
        <f t="shared" si="786"/>
        <v>022</v>
      </c>
      <c r="J2366" s="5" t="str">
        <f>VLOOKUP(I2366,Vlookups!A:D,2,FALSE)</f>
        <v>WOODHAVEN MIDDLE SCHOOL</v>
      </c>
      <c r="K2366" s="5" t="str">
        <f>VLOOKUP(I2366,Vlookups!A:D,3,FALSE)</f>
        <v>WOODHAVEN K8</v>
      </c>
      <c r="L2366" s="5" t="str">
        <f t="shared" si="787"/>
        <v>91</v>
      </c>
      <c r="M2366" s="5" t="str">
        <f t="shared" si="788"/>
        <v>920</v>
      </c>
      <c r="N2366" s="5" t="str">
        <f>VLOOKUP(M2366,Vlookups!G:I,2,FALSE)</f>
        <v>ATHLETICS</v>
      </c>
      <c r="O2366" s="5" t="str">
        <f>VLOOKUP(M2366,Vlookups!G:I,3,FALSE)</f>
        <v>CSL</v>
      </c>
      <c r="P2366" s="6">
        <f t="shared" si="789"/>
        <v>2136.8000000000002</v>
      </c>
      <c r="Q2366" s="6">
        <f t="shared" si="790"/>
        <v>636.79999999999995</v>
      </c>
      <c r="R2366" s="6">
        <f t="shared" si="791"/>
        <v>0</v>
      </c>
      <c r="S2366" s="6">
        <f t="shared" si="792"/>
        <v>0</v>
      </c>
      <c r="T2366" s="6">
        <f t="shared" si="793"/>
        <v>-2136.8000000000002</v>
      </c>
      <c r="U2366" t="s">
        <v>2415</v>
      </c>
      <c r="V2366" t="s">
        <v>439</v>
      </c>
      <c r="W2366" s="2">
        <v>2136.8000000000002</v>
      </c>
      <c r="X2366" s="2">
        <v>636.79999999999995</v>
      </c>
      <c r="Y2366" s="2">
        <v>0</v>
      </c>
      <c r="Z2366" s="2">
        <v>1500</v>
      </c>
      <c r="AA2366" s="2">
        <v>0</v>
      </c>
      <c r="AB2366" s="3">
        <v>-2136.8000000000002</v>
      </c>
    </row>
    <row r="2367" spans="1:28">
      <c r="A2367" s="5" t="str">
        <f t="shared" si="780"/>
        <v>420</v>
      </c>
      <c r="B2367" s="5" t="str">
        <f>VLOOKUP(A2367,Vlookups!O:P,2,FALSE)</f>
        <v>LOCAL</v>
      </c>
      <c r="C2367" s="5" t="str">
        <f t="shared" si="781"/>
        <v>E</v>
      </c>
      <c r="D2367" s="5" t="str">
        <f t="shared" si="782"/>
        <v>36</v>
      </c>
      <c r="E2367" s="5" t="str">
        <f t="shared" si="783"/>
        <v>64--</v>
      </c>
      <c r="F2367" s="5" t="str">
        <f>VLOOKUP(E2367,Vlookups!K:M,3,FALSE)</f>
        <v>Op Exp</v>
      </c>
      <c r="G2367" s="5" t="str">
        <f t="shared" si="784"/>
        <v>6412</v>
      </c>
      <c r="H2367" s="5" t="str">
        <f t="shared" si="785"/>
        <v>TRAVEL-STUDENTS</v>
      </c>
      <c r="I2367" s="5" t="str">
        <f t="shared" si="786"/>
        <v>022</v>
      </c>
      <c r="J2367" s="5" t="str">
        <f>VLOOKUP(I2367,Vlookups!A:D,2,FALSE)</f>
        <v>WOODHAVEN MIDDLE SCHOOL</v>
      </c>
      <c r="K2367" s="5" t="str">
        <f>VLOOKUP(I2367,Vlookups!A:D,3,FALSE)</f>
        <v>WOODHAVEN K8</v>
      </c>
      <c r="L2367" s="5" t="str">
        <f t="shared" si="787"/>
        <v>99</v>
      </c>
      <c r="M2367" s="5" t="str">
        <f t="shared" si="788"/>
        <v>850</v>
      </c>
      <c r="N2367" s="5" t="str">
        <f>VLOOKUP(M2367,Vlookups!G:I,2,FALSE)</f>
        <v>DEPUTY SUPT ACADEMICS/STU SERV</v>
      </c>
      <c r="O2367" s="5" t="str">
        <f>VLOOKUP(M2367,Vlookups!G:I,3,FALSE)</f>
        <v>DSASS</v>
      </c>
      <c r="P2367" s="6">
        <f t="shared" si="789"/>
        <v>425</v>
      </c>
      <c r="Q2367" s="6">
        <f t="shared" si="790"/>
        <v>0</v>
      </c>
      <c r="R2367" s="6">
        <f t="shared" si="791"/>
        <v>425</v>
      </c>
      <c r="S2367" s="6">
        <f t="shared" si="792"/>
        <v>0</v>
      </c>
      <c r="T2367" s="6">
        <f t="shared" si="793"/>
        <v>-425</v>
      </c>
      <c r="U2367" t="s">
        <v>2416</v>
      </c>
      <c r="V2367" t="s">
        <v>439</v>
      </c>
      <c r="W2367" s="2">
        <v>425</v>
      </c>
      <c r="X2367" s="2">
        <v>0</v>
      </c>
      <c r="Y2367" s="2">
        <v>425</v>
      </c>
      <c r="Z2367" s="2">
        <v>0</v>
      </c>
      <c r="AA2367" s="2">
        <v>0</v>
      </c>
      <c r="AB2367" s="3">
        <v>-425</v>
      </c>
    </row>
    <row r="2368" spans="1:28">
      <c r="A2368" s="5" t="str">
        <f t="shared" si="780"/>
        <v>420</v>
      </c>
      <c r="B2368" s="5" t="str">
        <f>VLOOKUP(A2368,Vlookups!O:P,2,FALSE)</f>
        <v>LOCAL</v>
      </c>
      <c r="C2368" s="5" t="str">
        <f t="shared" si="781"/>
        <v>E</v>
      </c>
      <c r="D2368" s="5" t="str">
        <f t="shared" si="782"/>
        <v>36</v>
      </c>
      <c r="E2368" s="5" t="str">
        <f t="shared" si="783"/>
        <v>64--</v>
      </c>
      <c r="F2368" s="5" t="str">
        <f>VLOOKUP(E2368,Vlookups!K:M,3,FALSE)</f>
        <v>Op Exp</v>
      </c>
      <c r="G2368" s="5" t="str">
        <f t="shared" si="784"/>
        <v>6412</v>
      </c>
      <c r="H2368" s="5" t="str">
        <f t="shared" si="785"/>
        <v>TRAVEL-STUDENTS</v>
      </c>
      <c r="I2368" s="5" t="str">
        <f t="shared" si="786"/>
        <v>024</v>
      </c>
      <c r="J2368" s="5" t="str">
        <f>VLOOKUP(I2368,Vlookups!A:D,2,FALSE)</f>
        <v>SAGINAW MIDDLE SCHOOL</v>
      </c>
      <c r="K2368" s="5" t="str">
        <f>VLOOKUP(I2368,Vlookups!A:D,3,FALSE)</f>
        <v>SAGINAW K8</v>
      </c>
      <c r="L2368" s="5" t="str">
        <f t="shared" si="787"/>
        <v>91</v>
      </c>
      <c r="M2368" s="5" t="str">
        <f t="shared" si="788"/>
        <v>920</v>
      </c>
      <c r="N2368" s="5" t="str">
        <f>VLOOKUP(M2368,Vlookups!G:I,2,FALSE)</f>
        <v>ATHLETICS</v>
      </c>
      <c r="O2368" s="5" t="str">
        <f>VLOOKUP(M2368,Vlookups!G:I,3,FALSE)</f>
        <v>CSL</v>
      </c>
      <c r="P2368" s="6">
        <f t="shared" si="789"/>
        <v>1900</v>
      </c>
      <c r="Q2368" s="6">
        <f t="shared" si="790"/>
        <v>0</v>
      </c>
      <c r="R2368" s="6">
        <f t="shared" si="791"/>
        <v>400</v>
      </c>
      <c r="S2368" s="6">
        <f t="shared" si="792"/>
        <v>0</v>
      </c>
      <c r="T2368" s="6">
        <f t="shared" si="793"/>
        <v>-1900</v>
      </c>
      <c r="U2368" t="s">
        <v>2417</v>
      </c>
      <c r="V2368" t="s">
        <v>439</v>
      </c>
      <c r="W2368" s="2">
        <v>1900</v>
      </c>
      <c r="X2368" s="2">
        <v>0</v>
      </c>
      <c r="Y2368" s="2">
        <v>400</v>
      </c>
      <c r="Z2368" s="2">
        <v>1500</v>
      </c>
      <c r="AA2368" s="2">
        <v>0</v>
      </c>
      <c r="AB2368" s="3">
        <v>-1900</v>
      </c>
    </row>
    <row r="2369" spans="1:28">
      <c r="A2369" s="5" t="str">
        <f t="shared" si="780"/>
        <v>420</v>
      </c>
      <c r="B2369" s="5" t="str">
        <f>VLOOKUP(A2369,Vlookups!O:P,2,FALSE)</f>
        <v>LOCAL</v>
      </c>
      <c r="C2369" s="5" t="str">
        <f t="shared" si="781"/>
        <v>E</v>
      </c>
      <c r="D2369" s="5" t="str">
        <f t="shared" si="782"/>
        <v>36</v>
      </c>
      <c r="E2369" s="5" t="str">
        <f t="shared" si="783"/>
        <v>64--</v>
      </c>
      <c r="F2369" s="5" t="str">
        <f>VLOOKUP(E2369,Vlookups!K:M,3,FALSE)</f>
        <v>Op Exp</v>
      </c>
      <c r="G2369" s="5" t="str">
        <f t="shared" si="784"/>
        <v>6412</v>
      </c>
      <c r="H2369" s="5" t="str">
        <f t="shared" si="785"/>
        <v>TRAVEL-STUDENTS</v>
      </c>
      <c r="I2369" s="5" t="str">
        <f t="shared" si="786"/>
        <v>024</v>
      </c>
      <c r="J2369" s="5" t="str">
        <f>VLOOKUP(I2369,Vlookups!A:D,2,FALSE)</f>
        <v>SAGINAW MIDDLE SCHOOL</v>
      </c>
      <c r="K2369" s="5" t="str">
        <f>VLOOKUP(I2369,Vlookups!A:D,3,FALSE)</f>
        <v>SAGINAW K8</v>
      </c>
      <c r="L2369" s="5" t="str">
        <f t="shared" si="787"/>
        <v>99</v>
      </c>
      <c r="M2369" s="5" t="str">
        <f t="shared" si="788"/>
        <v>850</v>
      </c>
      <c r="N2369" s="5" t="str">
        <f>VLOOKUP(M2369,Vlookups!G:I,2,FALSE)</f>
        <v>DEPUTY SUPT ACADEMICS/STU SERV</v>
      </c>
      <c r="O2369" s="5" t="str">
        <f>VLOOKUP(M2369,Vlookups!G:I,3,FALSE)</f>
        <v>DSASS</v>
      </c>
      <c r="P2369" s="6">
        <f t="shared" si="789"/>
        <v>0</v>
      </c>
      <c r="Q2369" s="6">
        <f t="shared" si="790"/>
        <v>0</v>
      </c>
      <c r="R2369" s="6">
        <f t="shared" si="791"/>
        <v>500</v>
      </c>
      <c r="S2369" s="6">
        <f t="shared" si="792"/>
        <v>0</v>
      </c>
      <c r="T2369" s="6">
        <f t="shared" si="793"/>
        <v>0</v>
      </c>
      <c r="U2369" t="s">
        <v>2418</v>
      </c>
      <c r="V2369" t="s">
        <v>439</v>
      </c>
      <c r="W2369" s="2">
        <v>0</v>
      </c>
      <c r="X2369" s="2">
        <v>0</v>
      </c>
      <c r="Y2369" s="2">
        <v>500</v>
      </c>
      <c r="Z2369" s="3">
        <v>-500</v>
      </c>
      <c r="AA2369" s="2">
        <v>0</v>
      </c>
      <c r="AB2369" s="2">
        <v>0</v>
      </c>
    </row>
    <row r="2370" spans="1:28">
      <c r="A2370" s="5" t="str">
        <f t="shared" si="780"/>
        <v>420</v>
      </c>
      <c r="B2370" s="5" t="str">
        <f>VLOOKUP(A2370,Vlookups!O:P,2,FALSE)</f>
        <v>LOCAL</v>
      </c>
      <c r="C2370" s="5" t="str">
        <f t="shared" si="781"/>
        <v>E</v>
      </c>
      <c r="D2370" s="5" t="str">
        <f t="shared" si="782"/>
        <v>36</v>
      </c>
      <c r="E2370" s="5" t="str">
        <f t="shared" si="783"/>
        <v>64--</v>
      </c>
      <c r="F2370" s="5" t="str">
        <f>VLOOKUP(E2370,Vlookups!K:M,3,FALSE)</f>
        <v>Op Exp</v>
      </c>
      <c r="G2370" s="5" t="str">
        <f t="shared" si="784"/>
        <v>6412</v>
      </c>
      <c r="H2370" s="5" t="str">
        <f t="shared" si="785"/>
        <v>TRAVEL-STUDENTS</v>
      </c>
      <c r="I2370" s="5" t="str">
        <f t="shared" si="786"/>
        <v>026</v>
      </c>
      <c r="J2370" s="5" t="str">
        <f>VLOOKUP(I2370,Vlookups!A:D,2,FALSE)</f>
        <v>WM LAKES MIDDLE SCHOOL</v>
      </c>
      <c r="K2370" s="5" t="str">
        <f>VLOOKUP(I2370,Vlookups!A:D,3,FALSE)</f>
        <v>WINDMILL LAKES K8</v>
      </c>
      <c r="L2370" s="5" t="str">
        <f t="shared" si="787"/>
        <v>91</v>
      </c>
      <c r="M2370" s="5" t="str">
        <f t="shared" si="788"/>
        <v>920</v>
      </c>
      <c r="N2370" s="5" t="str">
        <f>VLOOKUP(M2370,Vlookups!G:I,2,FALSE)</f>
        <v>ATHLETICS</v>
      </c>
      <c r="O2370" s="5" t="str">
        <f>VLOOKUP(M2370,Vlookups!G:I,3,FALSE)</f>
        <v>CSL</v>
      </c>
      <c r="P2370" s="6">
        <f t="shared" si="789"/>
        <v>6412.2</v>
      </c>
      <c r="Q2370" s="6">
        <f t="shared" si="790"/>
        <v>476.6</v>
      </c>
      <c r="R2370" s="6">
        <f t="shared" si="791"/>
        <v>4620.7</v>
      </c>
      <c r="S2370" s="6">
        <f t="shared" si="792"/>
        <v>0</v>
      </c>
      <c r="T2370" s="6">
        <f t="shared" si="793"/>
        <v>-6412.2</v>
      </c>
      <c r="U2370" t="s">
        <v>2419</v>
      </c>
      <c r="V2370" t="s">
        <v>439</v>
      </c>
      <c r="W2370" s="2">
        <v>6412.2</v>
      </c>
      <c r="X2370" s="2">
        <v>476.6</v>
      </c>
      <c r="Y2370" s="2">
        <v>4620.7</v>
      </c>
      <c r="Z2370" s="3">
        <v>-1311.37</v>
      </c>
      <c r="AA2370" s="2">
        <v>0</v>
      </c>
      <c r="AB2370" s="3">
        <v>-6412.2</v>
      </c>
    </row>
    <row r="2371" spans="1:28">
      <c r="A2371" s="5" t="str">
        <f t="shared" si="780"/>
        <v>420</v>
      </c>
      <c r="B2371" s="5" t="str">
        <f>VLOOKUP(A2371,Vlookups!O:P,2,FALSE)</f>
        <v>LOCAL</v>
      </c>
      <c r="C2371" s="5" t="str">
        <f t="shared" si="781"/>
        <v>E</v>
      </c>
      <c r="D2371" s="5" t="str">
        <f t="shared" si="782"/>
        <v>36</v>
      </c>
      <c r="E2371" s="5" t="str">
        <f t="shared" si="783"/>
        <v>64--</v>
      </c>
      <c r="F2371" s="5" t="str">
        <f>VLOOKUP(E2371,Vlookups!K:M,3,FALSE)</f>
        <v>Op Exp</v>
      </c>
      <c r="G2371" s="5" t="str">
        <f t="shared" si="784"/>
        <v>6412</v>
      </c>
      <c r="H2371" s="5" t="str">
        <f t="shared" si="785"/>
        <v>TRAVEL-STUDENTS</v>
      </c>
      <c r="I2371" s="5" t="str">
        <f t="shared" si="786"/>
        <v>028</v>
      </c>
      <c r="J2371" s="5" t="str">
        <f>VLOOKUP(I2371,Vlookups!A:D,2,FALSE)</f>
        <v>HOUSTON OREM MIDDLE SCHOOL</v>
      </c>
      <c r="K2371" s="5" t="str">
        <f>VLOOKUP(I2371,Vlookups!A:D,3,FALSE)</f>
        <v>OREM K8</v>
      </c>
      <c r="L2371" s="5" t="str">
        <f t="shared" si="787"/>
        <v>91</v>
      </c>
      <c r="M2371" s="5" t="str">
        <f t="shared" si="788"/>
        <v>920</v>
      </c>
      <c r="N2371" s="5" t="str">
        <f>VLOOKUP(M2371,Vlookups!G:I,2,FALSE)</f>
        <v>ATHLETICS</v>
      </c>
      <c r="O2371" s="5" t="str">
        <f>VLOOKUP(M2371,Vlookups!G:I,3,FALSE)</f>
        <v>CSL</v>
      </c>
      <c r="P2371" s="6">
        <f t="shared" si="789"/>
        <v>2760.4</v>
      </c>
      <c r="Q2371" s="6">
        <f t="shared" si="790"/>
        <v>750.45</v>
      </c>
      <c r="R2371" s="6">
        <f t="shared" si="791"/>
        <v>1760.45</v>
      </c>
      <c r="S2371" s="6">
        <f t="shared" si="792"/>
        <v>0</v>
      </c>
      <c r="T2371" s="6">
        <f t="shared" si="793"/>
        <v>-2760.4</v>
      </c>
      <c r="U2371" t="s">
        <v>2420</v>
      </c>
      <c r="V2371" t="s">
        <v>439</v>
      </c>
      <c r="W2371" s="2">
        <v>2760.4</v>
      </c>
      <c r="X2371" s="2">
        <v>750.45</v>
      </c>
      <c r="Y2371" s="2">
        <v>1760.45</v>
      </c>
      <c r="Z2371" s="3">
        <v>-659.4</v>
      </c>
      <c r="AA2371" s="2">
        <v>0</v>
      </c>
      <c r="AB2371" s="3">
        <v>-2760.4</v>
      </c>
    </row>
    <row r="2372" spans="1:28">
      <c r="A2372" s="5" t="str">
        <f t="shared" si="780"/>
        <v>420</v>
      </c>
      <c r="B2372" s="5" t="str">
        <f>VLOOKUP(A2372,Vlookups!O:P,2,FALSE)</f>
        <v>LOCAL</v>
      </c>
      <c r="C2372" s="5" t="str">
        <f t="shared" si="781"/>
        <v>E</v>
      </c>
      <c r="D2372" s="5" t="str">
        <f t="shared" si="782"/>
        <v>36</v>
      </c>
      <c r="E2372" s="5" t="str">
        <f t="shared" si="783"/>
        <v>64--</v>
      </c>
      <c r="F2372" s="5" t="str">
        <f>VLOOKUP(E2372,Vlookups!K:M,3,FALSE)</f>
        <v>Op Exp</v>
      </c>
      <c r="G2372" s="5" t="str">
        <f t="shared" si="784"/>
        <v>6412</v>
      </c>
      <c r="H2372" s="5" t="str">
        <f t="shared" si="785"/>
        <v>TRAVEL-STUDENTS</v>
      </c>
      <c r="I2372" s="5" t="str">
        <f t="shared" si="786"/>
        <v>031</v>
      </c>
      <c r="J2372" s="5" t="str">
        <f>VLOOKUP(I2372,Vlookups!A:D,2,FALSE)</f>
        <v>COLLEGE STATION MIDDLE SCHOOL</v>
      </c>
      <c r="K2372" s="5" t="str">
        <f>VLOOKUP(I2372,Vlookups!A:D,3,FALSE)</f>
        <v>COLLEGE STATION K8</v>
      </c>
      <c r="L2372" s="5" t="str">
        <f t="shared" si="787"/>
        <v>91</v>
      </c>
      <c r="M2372" s="5" t="str">
        <f t="shared" si="788"/>
        <v>920</v>
      </c>
      <c r="N2372" s="5" t="str">
        <f>VLOOKUP(M2372,Vlookups!G:I,2,FALSE)</f>
        <v>ATHLETICS</v>
      </c>
      <c r="O2372" s="5" t="str">
        <f>VLOOKUP(M2372,Vlookups!G:I,3,FALSE)</f>
        <v>CSL</v>
      </c>
      <c r="P2372" s="6">
        <f t="shared" si="789"/>
        <v>3159.1</v>
      </c>
      <c r="Q2372" s="6">
        <f t="shared" si="790"/>
        <v>459.1</v>
      </c>
      <c r="R2372" s="6">
        <f t="shared" si="791"/>
        <v>1596.62</v>
      </c>
      <c r="S2372" s="6">
        <f t="shared" si="792"/>
        <v>0</v>
      </c>
      <c r="T2372" s="6">
        <f t="shared" si="793"/>
        <v>-3159.1</v>
      </c>
      <c r="U2372" t="s">
        <v>2421</v>
      </c>
      <c r="V2372" t="s">
        <v>439</v>
      </c>
      <c r="W2372" s="2">
        <v>3159.1</v>
      </c>
      <c r="X2372" s="2">
        <v>459.1</v>
      </c>
      <c r="Y2372" s="2">
        <v>1596.62</v>
      </c>
      <c r="Z2372" s="2">
        <v>1103.3800000000001</v>
      </c>
      <c r="AA2372" s="2">
        <v>0</v>
      </c>
      <c r="AB2372" s="3">
        <v>-3159.1</v>
      </c>
    </row>
    <row r="2373" spans="1:28">
      <c r="A2373" s="5" t="str">
        <f t="shared" si="780"/>
        <v>420</v>
      </c>
      <c r="B2373" s="5" t="str">
        <f>VLOOKUP(A2373,Vlookups!O:P,2,FALSE)</f>
        <v>LOCAL</v>
      </c>
      <c r="C2373" s="5" t="str">
        <f t="shared" si="781"/>
        <v>E</v>
      </c>
      <c r="D2373" s="5" t="str">
        <f t="shared" si="782"/>
        <v>36</v>
      </c>
      <c r="E2373" s="5" t="str">
        <f t="shared" si="783"/>
        <v>64--</v>
      </c>
      <c r="F2373" s="5" t="str">
        <f>VLOOKUP(E2373,Vlookups!K:M,3,FALSE)</f>
        <v>Op Exp</v>
      </c>
      <c r="G2373" s="5" t="str">
        <f t="shared" si="784"/>
        <v>6412</v>
      </c>
      <c r="H2373" s="5" t="str">
        <f t="shared" si="785"/>
        <v>TRAVEL-STUDENTS</v>
      </c>
      <c r="I2373" s="5" t="str">
        <f t="shared" si="786"/>
        <v>031</v>
      </c>
      <c r="J2373" s="5" t="str">
        <f>VLOOKUP(I2373,Vlookups!A:D,2,FALSE)</f>
        <v>COLLEGE STATION MIDDLE SCHOOL</v>
      </c>
      <c r="K2373" s="5" t="str">
        <f>VLOOKUP(I2373,Vlookups!A:D,3,FALSE)</f>
        <v>COLLEGE STATION K8</v>
      </c>
      <c r="L2373" s="5" t="str">
        <f t="shared" si="787"/>
        <v>99</v>
      </c>
      <c r="M2373" s="5" t="str">
        <f t="shared" si="788"/>
        <v>850</v>
      </c>
      <c r="N2373" s="5" t="str">
        <f>VLOOKUP(M2373,Vlookups!G:I,2,FALSE)</f>
        <v>DEPUTY SUPT ACADEMICS/STU SERV</v>
      </c>
      <c r="O2373" s="5" t="str">
        <f>VLOOKUP(M2373,Vlookups!G:I,3,FALSE)</f>
        <v>DSASS</v>
      </c>
      <c r="P2373" s="6">
        <f t="shared" si="789"/>
        <v>2719.9</v>
      </c>
      <c r="Q2373" s="6">
        <f t="shared" si="790"/>
        <v>1271.45</v>
      </c>
      <c r="R2373" s="6">
        <f t="shared" si="791"/>
        <v>1448.45</v>
      </c>
      <c r="S2373" s="6">
        <f t="shared" si="792"/>
        <v>0</v>
      </c>
      <c r="T2373" s="6">
        <f t="shared" si="793"/>
        <v>-2719.9</v>
      </c>
      <c r="U2373" t="s">
        <v>2422</v>
      </c>
      <c r="V2373" t="s">
        <v>439</v>
      </c>
      <c r="W2373" s="2">
        <v>2719.9</v>
      </c>
      <c r="X2373" s="2">
        <v>1271.45</v>
      </c>
      <c r="Y2373" s="2">
        <v>1448.45</v>
      </c>
      <c r="Z2373" s="2">
        <v>0</v>
      </c>
      <c r="AA2373" s="2">
        <v>0</v>
      </c>
      <c r="AB2373" s="3">
        <v>-2719.9</v>
      </c>
    </row>
    <row r="2374" spans="1:28">
      <c r="A2374" s="5" t="str">
        <f t="shared" si="780"/>
        <v>420</v>
      </c>
      <c r="B2374" s="5" t="str">
        <f>VLOOKUP(A2374,Vlookups!O:P,2,FALSE)</f>
        <v>LOCAL</v>
      </c>
      <c r="C2374" s="5" t="str">
        <f t="shared" si="781"/>
        <v>E</v>
      </c>
      <c r="D2374" s="5" t="str">
        <f t="shared" si="782"/>
        <v>36</v>
      </c>
      <c r="E2374" s="5" t="str">
        <f t="shared" si="783"/>
        <v>64--</v>
      </c>
      <c r="F2374" s="5" t="str">
        <f>VLOOKUP(E2374,Vlookups!K:M,3,FALSE)</f>
        <v>Op Exp</v>
      </c>
      <c r="G2374" s="5" t="str">
        <f t="shared" si="784"/>
        <v>6412</v>
      </c>
      <c r="H2374" s="5" t="str">
        <f t="shared" si="785"/>
        <v>TRAVEL-STUDENTS</v>
      </c>
      <c r="I2374" s="5" t="str">
        <f t="shared" si="786"/>
        <v>032</v>
      </c>
      <c r="J2374" s="5" t="str">
        <f>VLOOKUP(I2374,Vlookups!A:D,2,FALSE)</f>
        <v>LANCASTER HS</v>
      </c>
      <c r="K2374" s="5" t="str">
        <f>VLOOKUP(I2374,Vlookups!A:D,3,FALSE)</f>
        <v>LANCASTER HS</v>
      </c>
      <c r="L2374" s="5" t="str">
        <f t="shared" si="787"/>
        <v>91</v>
      </c>
      <c r="M2374" s="5" t="str">
        <f t="shared" si="788"/>
        <v>920</v>
      </c>
      <c r="N2374" s="5" t="str">
        <f>VLOOKUP(M2374,Vlookups!G:I,2,FALSE)</f>
        <v>ATHLETICS</v>
      </c>
      <c r="O2374" s="5" t="str">
        <f>VLOOKUP(M2374,Vlookups!G:I,3,FALSE)</f>
        <v>CSL</v>
      </c>
      <c r="P2374" s="6">
        <f t="shared" si="789"/>
        <v>6848.1</v>
      </c>
      <c r="Q2374" s="6">
        <f t="shared" si="790"/>
        <v>4117.29</v>
      </c>
      <c r="R2374" s="6">
        <f t="shared" si="791"/>
        <v>3779.13</v>
      </c>
      <c r="S2374" s="6">
        <f t="shared" si="792"/>
        <v>0</v>
      </c>
      <c r="T2374" s="6">
        <f t="shared" si="793"/>
        <v>-6848.1</v>
      </c>
      <c r="U2374" t="s">
        <v>2423</v>
      </c>
      <c r="V2374" t="s">
        <v>439</v>
      </c>
      <c r="W2374" s="2">
        <v>6848.1</v>
      </c>
      <c r="X2374" s="2">
        <v>4117.29</v>
      </c>
      <c r="Y2374" s="2">
        <v>3779.13</v>
      </c>
      <c r="Z2374" s="3">
        <v>-2126.3200000000002</v>
      </c>
      <c r="AA2374" s="2">
        <v>0</v>
      </c>
      <c r="AB2374" s="3">
        <v>-6848.1</v>
      </c>
    </row>
    <row r="2375" spans="1:28">
      <c r="A2375" s="5" t="str">
        <f t="shared" si="780"/>
        <v>420</v>
      </c>
      <c r="B2375" s="5" t="str">
        <f>VLOOKUP(A2375,Vlookups!O:P,2,FALSE)</f>
        <v>LOCAL</v>
      </c>
      <c r="C2375" s="5" t="str">
        <f t="shared" si="781"/>
        <v>E</v>
      </c>
      <c r="D2375" s="5" t="str">
        <f t="shared" si="782"/>
        <v>36</v>
      </c>
      <c r="E2375" s="5" t="str">
        <f t="shared" si="783"/>
        <v>64--</v>
      </c>
      <c r="F2375" s="5" t="str">
        <f>VLOOKUP(E2375,Vlookups!K:M,3,FALSE)</f>
        <v>Op Exp</v>
      </c>
      <c r="G2375" s="5" t="str">
        <f t="shared" si="784"/>
        <v>6412</v>
      </c>
      <c r="H2375" s="5" t="str">
        <f t="shared" si="785"/>
        <v>TRAVEL-STUDENTS</v>
      </c>
      <c r="I2375" s="5" t="str">
        <f t="shared" si="786"/>
        <v>032</v>
      </c>
      <c r="J2375" s="5" t="str">
        <f>VLOOKUP(I2375,Vlookups!A:D,2,FALSE)</f>
        <v>LANCASTER HS</v>
      </c>
      <c r="K2375" s="5" t="str">
        <f>VLOOKUP(I2375,Vlookups!A:D,3,FALSE)</f>
        <v>LANCASTER HS</v>
      </c>
      <c r="L2375" s="5" t="str">
        <f t="shared" si="787"/>
        <v>99</v>
      </c>
      <c r="M2375" s="5" t="str">
        <f t="shared" si="788"/>
        <v>850</v>
      </c>
      <c r="N2375" s="5" t="str">
        <f>VLOOKUP(M2375,Vlookups!G:I,2,FALSE)</f>
        <v>DEPUTY SUPT ACADEMICS/STU SERV</v>
      </c>
      <c r="O2375" s="5" t="str">
        <f>VLOOKUP(M2375,Vlookups!G:I,3,FALSE)</f>
        <v>DSASS</v>
      </c>
      <c r="P2375" s="6">
        <f t="shared" si="789"/>
        <v>5600</v>
      </c>
      <c r="Q2375" s="6">
        <f t="shared" si="790"/>
        <v>0</v>
      </c>
      <c r="R2375" s="6">
        <f t="shared" si="791"/>
        <v>5600</v>
      </c>
      <c r="S2375" s="6">
        <f t="shared" si="792"/>
        <v>0</v>
      </c>
      <c r="T2375" s="6">
        <f t="shared" si="793"/>
        <v>-5600</v>
      </c>
      <c r="U2375" t="s">
        <v>2424</v>
      </c>
      <c r="V2375" t="s">
        <v>439</v>
      </c>
      <c r="W2375" s="2">
        <v>5600</v>
      </c>
      <c r="X2375" s="2">
        <v>0</v>
      </c>
      <c r="Y2375" s="2">
        <v>5600</v>
      </c>
      <c r="Z2375" s="2">
        <v>0</v>
      </c>
      <c r="AA2375" s="2">
        <v>0</v>
      </c>
      <c r="AB2375" s="3">
        <v>-5600</v>
      </c>
    </row>
    <row r="2376" spans="1:28">
      <c r="A2376" s="5" t="str">
        <f t="shared" si="780"/>
        <v>420</v>
      </c>
      <c r="B2376" s="5" t="str">
        <f>VLOOKUP(A2376,Vlookups!O:P,2,FALSE)</f>
        <v>LOCAL</v>
      </c>
      <c r="C2376" s="5" t="str">
        <f t="shared" si="781"/>
        <v>E</v>
      </c>
      <c r="D2376" s="5" t="str">
        <f t="shared" si="782"/>
        <v>36</v>
      </c>
      <c r="E2376" s="5" t="str">
        <f t="shared" si="783"/>
        <v>64--</v>
      </c>
      <c r="F2376" s="5" t="str">
        <f>VLOOKUP(E2376,Vlookups!K:M,3,FALSE)</f>
        <v>Op Exp</v>
      </c>
      <c r="G2376" s="5" t="str">
        <f t="shared" si="784"/>
        <v>6412</v>
      </c>
      <c r="H2376" s="5" t="str">
        <f t="shared" si="785"/>
        <v>TRAVEL-STUDENTS</v>
      </c>
      <c r="I2376" s="5" t="str">
        <f t="shared" si="786"/>
        <v>033</v>
      </c>
      <c r="J2376" s="5" t="str">
        <f>VLOOKUP(I2376,Vlookups!A:D,2,FALSE)</f>
        <v>WINDMILL LAKES HS</v>
      </c>
      <c r="K2376" s="5" t="str">
        <f>VLOOKUP(I2376,Vlookups!A:D,3,FALSE)</f>
        <v>WINDMILL LAKES HS</v>
      </c>
      <c r="L2376" s="5" t="str">
        <f t="shared" si="787"/>
        <v>38</v>
      </c>
      <c r="M2376" s="5" t="str">
        <f t="shared" si="788"/>
        <v>860</v>
      </c>
      <c r="N2376" s="5" t="str">
        <f>VLOOKUP(M2376,Vlookups!G:I,2,FALSE)</f>
        <v>JROTC</v>
      </c>
      <c r="O2376" s="5" t="str">
        <f>VLOOKUP(M2376,Vlookups!G:I,3,FALSE)</f>
        <v>CSL</v>
      </c>
      <c r="P2376" s="6">
        <f t="shared" si="789"/>
        <v>30238.880000000001</v>
      </c>
      <c r="Q2376" s="6">
        <f t="shared" si="790"/>
        <v>6161.05</v>
      </c>
      <c r="R2376" s="6">
        <f t="shared" si="791"/>
        <v>21358.22</v>
      </c>
      <c r="S2376" s="6">
        <f t="shared" si="792"/>
        <v>34500</v>
      </c>
      <c r="T2376" s="6">
        <f t="shared" si="793"/>
        <v>4261.12</v>
      </c>
      <c r="U2376" t="s">
        <v>2425</v>
      </c>
      <c r="V2376" t="s">
        <v>439</v>
      </c>
      <c r="W2376" s="2">
        <v>30238.880000000001</v>
      </c>
      <c r="X2376" s="2">
        <v>6161.05</v>
      </c>
      <c r="Y2376" s="2">
        <v>21358.22</v>
      </c>
      <c r="Z2376" s="2">
        <v>2719.61</v>
      </c>
      <c r="AA2376" s="2">
        <v>34500</v>
      </c>
      <c r="AB2376" s="2">
        <v>4261.12</v>
      </c>
    </row>
    <row r="2377" spans="1:28">
      <c r="A2377" s="5" t="str">
        <f t="shared" si="780"/>
        <v>420</v>
      </c>
      <c r="B2377" s="5" t="str">
        <f>VLOOKUP(A2377,Vlookups!O:P,2,FALSE)</f>
        <v>LOCAL</v>
      </c>
      <c r="C2377" s="5" t="str">
        <f t="shared" si="781"/>
        <v>E</v>
      </c>
      <c r="D2377" s="5" t="str">
        <f t="shared" si="782"/>
        <v>36</v>
      </c>
      <c r="E2377" s="5" t="str">
        <f t="shared" si="783"/>
        <v>64--</v>
      </c>
      <c r="F2377" s="5" t="str">
        <f>VLOOKUP(E2377,Vlookups!K:M,3,FALSE)</f>
        <v>Op Exp</v>
      </c>
      <c r="G2377" s="5" t="str">
        <f t="shared" si="784"/>
        <v>6412</v>
      </c>
      <c r="H2377" s="5" t="str">
        <f t="shared" si="785"/>
        <v>TRAVEL-STUDENTS</v>
      </c>
      <c r="I2377" s="5" t="str">
        <f t="shared" si="786"/>
        <v>033</v>
      </c>
      <c r="J2377" s="5" t="str">
        <f>VLOOKUP(I2377,Vlookups!A:D,2,FALSE)</f>
        <v>WINDMILL LAKES HS</v>
      </c>
      <c r="K2377" s="5" t="str">
        <f>VLOOKUP(I2377,Vlookups!A:D,3,FALSE)</f>
        <v>WINDMILL LAKES HS</v>
      </c>
      <c r="L2377" s="5" t="str">
        <f t="shared" si="787"/>
        <v>91</v>
      </c>
      <c r="M2377" s="5" t="str">
        <f t="shared" si="788"/>
        <v>920</v>
      </c>
      <c r="N2377" s="5" t="str">
        <f>VLOOKUP(M2377,Vlookups!G:I,2,FALSE)</f>
        <v>ATHLETICS</v>
      </c>
      <c r="O2377" s="5" t="str">
        <f>VLOOKUP(M2377,Vlookups!G:I,3,FALSE)</f>
        <v>CSL</v>
      </c>
      <c r="P2377" s="6">
        <f t="shared" si="789"/>
        <v>9128.6</v>
      </c>
      <c r="Q2377" s="6">
        <f t="shared" si="790"/>
        <v>1170.4000000000001</v>
      </c>
      <c r="R2377" s="6">
        <f t="shared" si="791"/>
        <v>6491.41</v>
      </c>
      <c r="S2377" s="6">
        <f t="shared" si="792"/>
        <v>0</v>
      </c>
      <c r="T2377" s="6">
        <f t="shared" si="793"/>
        <v>-9128.6</v>
      </c>
      <c r="U2377" t="s">
        <v>2426</v>
      </c>
      <c r="V2377" t="s">
        <v>439</v>
      </c>
      <c r="W2377" s="2">
        <v>9128.6</v>
      </c>
      <c r="X2377" s="2">
        <v>1170.4000000000001</v>
      </c>
      <c r="Y2377" s="2">
        <v>6491.41</v>
      </c>
      <c r="Z2377" s="3">
        <v>-920.41</v>
      </c>
      <c r="AA2377" s="2">
        <v>0</v>
      </c>
      <c r="AB2377" s="3">
        <v>-9128.6</v>
      </c>
    </row>
    <row r="2378" spans="1:28">
      <c r="A2378" s="5" t="str">
        <f t="shared" si="780"/>
        <v>420</v>
      </c>
      <c r="B2378" s="5" t="str">
        <f>VLOOKUP(A2378,Vlookups!O:P,2,FALSE)</f>
        <v>LOCAL</v>
      </c>
      <c r="C2378" s="5" t="str">
        <f t="shared" si="781"/>
        <v>E</v>
      </c>
      <c r="D2378" s="5" t="str">
        <f t="shared" si="782"/>
        <v>36</v>
      </c>
      <c r="E2378" s="5" t="str">
        <f t="shared" si="783"/>
        <v>64--</v>
      </c>
      <c r="F2378" s="5" t="str">
        <f>VLOOKUP(E2378,Vlookups!K:M,3,FALSE)</f>
        <v>Op Exp</v>
      </c>
      <c r="G2378" s="5" t="str">
        <f t="shared" si="784"/>
        <v>6412</v>
      </c>
      <c r="H2378" s="5" t="str">
        <f t="shared" si="785"/>
        <v>TRAVEL-STUDENTS</v>
      </c>
      <c r="I2378" s="5" t="str">
        <f t="shared" si="786"/>
        <v>033</v>
      </c>
      <c r="J2378" s="5" t="str">
        <f>VLOOKUP(I2378,Vlookups!A:D,2,FALSE)</f>
        <v>WINDMILL LAKES HS</v>
      </c>
      <c r="K2378" s="5" t="str">
        <f>VLOOKUP(I2378,Vlookups!A:D,3,FALSE)</f>
        <v>WINDMILL LAKES HS</v>
      </c>
      <c r="L2378" s="5" t="str">
        <f t="shared" si="787"/>
        <v>99</v>
      </c>
      <c r="M2378" s="5" t="str">
        <f t="shared" si="788"/>
        <v>850</v>
      </c>
      <c r="N2378" s="5" t="str">
        <f>VLOOKUP(M2378,Vlookups!G:I,2,FALSE)</f>
        <v>DEPUTY SUPT ACADEMICS/STU SERV</v>
      </c>
      <c r="O2378" s="5" t="str">
        <f>VLOOKUP(M2378,Vlookups!G:I,3,FALSE)</f>
        <v>DSASS</v>
      </c>
      <c r="P2378" s="6">
        <f t="shared" si="789"/>
        <v>400</v>
      </c>
      <c r="Q2378" s="6">
        <f t="shared" si="790"/>
        <v>400</v>
      </c>
      <c r="R2378" s="6">
        <f t="shared" si="791"/>
        <v>0</v>
      </c>
      <c r="S2378" s="6">
        <f t="shared" si="792"/>
        <v>0</v>
      </c>
      <c r="T2378" s="6">
        <f t="shared" si="793"/>
        <v>-400</v>
      </c>
      <c r="U2378" t="s">
        <v>2427</v>
      </c>
      <c r="V2378" t="s">
        <v>439</v>
      </c>
      <c r="W2378" s="2">
        <v>400</v>
      </c>
      <c r="X2378" s="2">
        <v>400</v>
      </c>
      <c r="Y2378" s="2">
        <v>0</v>
      </c>
      <c r="Z2378" s="2">
        <v>0</v>
      </c>
      <c r="AA2378" s="2">
        <v>0</v>
      </c>
      <c r="AB2378" s="3">
        <v>-400</v>
      </c>
    </row>
    <row r="2379" spans="1:28">
      <c r="A2379" s="5" t="str">
        <f t="shared" si="780"/>
        <v>420</v>
      </c>
      <c r="B2379" s="5" t="str">
        <f>VLOOKUP(A2379,Vlookups!O:P,2,FALSE)</f>
        <v>LOCAL</v>
      </c>
      <c r="C2379" s="5" t="str">
        <f t="shared" si="781"/>
        <v>E</v>
      </c>
      <c r="D2379" s="5" t="str">
        <f t="shared" si="782"/>
        <v>36</v>
      </c>
      <c r="E2379" s="5" t="str">
        <f t="shared" si="783"/>
        <v>64--</v>
      </c>
      <c r="F2379" s="5" t="str">
        <f>VLOOKUP(E2379,Vlookups!K:M,3,FALSE)</f>
        <v>Op Exp</v>
      </c>
      <c r="G2379" s="5" t="str">
        <f t="shared" si="784"/>
        <v>6412</v>
      </c>
      <c r="H2379" s="5" t="str">
        <f t="shared" si="785"/>
        <v>TRAVEL-STUDENTS</v>
      </c>
      <c r="I2379" s="5" t="str">
        <f t="shared" si="786"/>
        <v>034</v>
      </c>
      <c r="J2379" s="5" t="str">
        <f>VLOOKUP(I2379,Vlookups!A:D,2,FALSE)</f>
        <v>AGGIELAND HIGH SCHOOL</v>
      </c>
      <c r="K2379" s="5" t="str">
        <f>VLOOKUP(I2379,Vlookups!A:D,3,FALSE)</f>
        <v>AGGIELAND HS</v>
      </c>
      <c r="L2379" s="5" t="str">
        <f t="shared" si="787"/>
        <v>91</v>
      </c>
      <c r="M2379" s="5" t="str">
        <f t="shared" si="788"/>
        <v>920</v>
      </c>
      <c r="N2379" s="5" t="str">
        <f>VLOOKUP(M2379,Vlookups!G:I,2,FALSE)</f>
        <v>ATHLETICS</v>
      </c>
      <c r="O2379" s="5" t="str">
        <f>VLOOKUP(M2379,Vlookups!G:I,3,FALSE)</f>
        <v>CSL</v>
      </c>
      <c r="P2379" s="6">
        <f t="shared" si="789"/>
        <v>15327.4</v>
      </c>
      <c r="Q2379" s="6">
        <f t="shared" si="790"/>
        <v>1242.4000000000001</v>
      </c>
      <c r="R2379" s="6">
        <f t="shared" si="791"/>
        <v>6034.12</v>
      </c>
      <c r="S2379" s="6">
        <f t="shared" si="792"/>
        <v>0</v>
      </c>
      <c r="T2379" s="6">
        <f t="shared" si="793"/>
        <v>-15327.4</v>
      </c>
      <c r="U2379" t="s">
        <v>2428</v>
      </c>
      <c r="V2379" t="s">
        <v>439</v>
      </c>
      <c r="W2379" s="2">
        <v>15327.4</v>
      </c>
      <c r="X2379" s="2">
        <v>1242.4000000000001</v>
      </c>
      <c r="Y2379" s="2">
        <v>6034.12</v>
      </c>
      <c r="Z2379" s="3">
        <v>-1531.77</v>
      </c>
      <c r="AA2379" s="2">
        <v>0</v>
      </c>
      <c r="AB2379" s="3">
        <v>-15327.4</v>
      </c>
    </row>
    <row r="2380" spans="1:28">
      <c r="A2380" s="5" t="str">
        <f t="shared" si="780"/>
        <v>420</v>
      </c>
      <c r="B2380" s="5" t="str">
        <f>VLOOKUP(A2380,Vlookups!O:P,2,FALSE)</f>
        <v>LOCAL</v>
      </c>
      <c r="C2380" s="5" t="str">
        <f t="shared" si="781"/>
        <v>E</v>
      </c>
      <c r="D2380" s="5" t="str">
        <f t="shared" si="782"/>
        <v>36</v>
      </c>
      <c r="E2380" s="5" t="str">
        <f t="shared" si="783"/>
        <v>64--</v>
      </c>
      <c r="F2380" s="5" t="str">
        <f>VLOOKUP(E2380,Vlookups!K:M,3,FALSE)</f>
        <v>Op Exp</v>
      </c>
      <c r="G2380" s="5" t="str">
        <f t="shared" si="784"/>
        <v>6412</v>
      </c>
      <c r="H2380" s="5" t="str">
        <f t="shared" si="785"/>
        <v>TRAVEL-STUDENTS</v>
      </c>
      <c r="I2380" s="5" t="str">
        <f t="shared" si="786"/>
        <v>034</v>
      </c>
      <c r="J2380" s="5" t="str">
        <f>VLOOKUP(I2380,Vlookups!A:D,2,FALSE)</f>
        <v>AGGIELAND HIGH SCHOOL</v>
      </c>
      <c r="K2380" s="5" t="str">
        <f>VLOOKUP(I2380,Vlookups!A:D,3,FALSE)</f>
        <v>AGGIELAND HS</v>
      </c>
      <c r="L2380" s="5" t="str">
        <f t="shared" si="787"/>
        <v>99</v>
      </c>
      <c r="M2380" s="5" t="str">
        <f t="shared" si="788"/>
        <v>850</v>
      </c>
      <c r="N2380" s="5" t="str">
        <f>VLOOKUP(M2380,Vlookups!G:I,2,FALSE)</f>
        <v>DEPUTY SUPT ACADEMICS/STU SERV</v>
      </c>
      <c r="O2380" s="5" t="str">
        <f>VLOOKUP(M2380,Vlookups!G:I,3,FALSE)</f>
        <v>DSASS</v>
      </c>
      <c r="P2380" s="6">
        <f t="shared" si="789"/>
        <v>0</v>
      </c>
      <c r="Q2380" s="6">
        <f t="shared" si="790"/>
        <v>0</v>
      </c>
      <c r="R2380" s="6">
        <f t="shared" si="791"/>
        <v>480</v>
      </c>
      <c r="S2380" s="6">
        <f t="shared" si="792"/>
        <v>0</v>
      </c>
      <c r="T2380" s="6">
        <f t="shared" si="793"/>
        <v>0</v>
      </c>
      <c r="U2380" t="s">
        <v>2429</v>
      </c>
      <c r="V2380" t="s">
        <v>439</v>
      </c>
      <c r="W2380" s="2">
        <v>0</v>
      </c>
      <c r="X2380" s="2">
        <v>0</v>
      </c>
      <c r="Y2380" s="2">
        <v>480</v>
      </c>
      <c r="Z2380" s="3">
        <v>-480</v>
      </c>
      <c r="AA2380" s="2">
        <v>0</v>
      </c>
      <c r="AB2380" s="2">
        <v>0</v>
      </c>
    </row>
    <row r="2381" spans="1:28">
      <c r="A2381" s="5" t="str">
        <f t="shared" si="780"/>
        <v>420</v>
      </c>
      <c r="B2381" s="5" t="str">
        <f>VLOOKUP(A2381,Vlookups!O:P,2,FALSE)</f>
        <v>LOCAL</v>
      </c>
      <c r="C2381" s="5" t="str">
        <f t="shared" si="781"/>
        <v>E</v>
      </c>
      <c r="D2381" s="5" t="str">
        <f t="shared" si="782"/>
        <v>36</v>
      </c>
      <c r="E2381" s="5" t="str">
        <f t="shared" si="783"/>
        <v>64--</v>
      </c>
      <c r="F2381" s="5" t="str">
        <f>VLOOKUP(E2381,Vlookups!K:M,3,FALSE)</f>
        <v>Op Exp</v>
      </c>
      <c r="G2381" s="5" t="str">
        <f t="shared" si="784"/>
        <v>6412</v>
      </c>
      <c r="H2381" s="5" t="str">
        <f t="shared" si="785"/>
        <v>TRAVEL-STUDENTS</v>
      </c>
      <c r="I2381" s="5" t="str">
        <f t="shared" si="786"/>
        <v>041</v>
      </c>
      <c r="J2381" s="5" t="str">
        <f>VLOOKUP(I2381,Vlookups!A:D,2,FALSE)</f>
        <v>BG Rarmiez Middle School</v>
      </c>
      <c r="K2381" s="5" t="str">
        <f>VLOOKUP(I2381,Vlookups!A:D,3,FALSE)</f>
        <v>BG RAMIREZ K8</v>
      </c>
      <c r="L2381" s="5" t="str">
        <f t="shared" si="787"/>
        <v>91</v>
      </c>
      <c r="M2381" s="5" t="str">
        <f t="shared" si="788"/>
        <v>920</v>
      </c>
      <c r="N2381" s="5" t="str">
        <f>VLOOKUP(M2381,Vlookups!G:I,2,FALSE)</f>
        <v>ATHLETICS</v>
      </c>
      <c r="O2381" s="5" t="str">
        <f>VLOOKUP(M2381,Vlookups!G:I,3,FALSE)</f>
        <v>CSL</v>
      </c>
      <c r="P2381" s="6">
        <f t="shared" si="789"/>
        <v>7700</v>
      </c>
      <c r="Q2381" s="6">
        <f t="shared" si="790"/>
        <v>6556.75</v>
      </c>
      <c r="R2381" s="6">
        <f t="shared" si="791"/>
        <v>6424.34</v>
      </c>
      <c r="S2381" s="6">
        <f t="shared" si="792"/>
        <v>0</v>
      </c>
      <c r="T2381" s="6">
        <f t="shared" si="793"/>
        <v>-7700</v>
      </c>
      <c r="U2381" t="s">
        <v>2430</v>
      </c>
      <c r="V2381" t="s">
        <v>439</v>
      </c>
      <c r="W2381" s="2">
        <v>7700</v>
      </c>
      <c r="X2381" s="2">
        <v>6556.75</v>
      </c>
      <c r="Y2381" s="2">
        <v>6424.34</v>
      </c>
      <c r="Z2381" s="3">
        <v>-5281.09</v>
      </c>
      <c r="AA2381" s="2">
        <v>0</v>
      </c>
      <c r="AB2381" s="3">
        <v>-7700</v>
      </c>
    </row>
    <row r="2382" spans="1:28">
      <c r="A2382" s="5" t="str">
        <f t="shared" si="780"/>
        <v>420</v>
      </c>
      <c r="B2382" s="5" t="str">
        <f>VLOOKUP(A2382,Vlookups!O:P,2,FALSE)</f>
        <v>LOCAL</v>
      </c>
      <c r="C2382" s="5" t="str">
        <f t="shared" si="781"/>
        <v>E</v>
      </c>
      <c r="D2382" s="5" t="str">
        <f t="shared" si="782"/>
        <v>36</v>
      </c>
      <c r="E2382" s="5" t="str">
        <f t="shared" si="783"/>
        <v>64--</v>
      </c>
      <c r="F2382" s="5" t="str">
        <f>VLOOKUP(E2382,Vlookups!K:M,3,FALSE)</f>
        <v>Op Exp</v>
      </c>
      <c r="G2382" s="5" t="str">
        <f t="shared" si="784"/>
        <v>6412</v>
      </c>
      <c r="H2382" s="5" t="str">
        <f t="shared" si="785"/>
        <v>TRAVEL-STUDENTS</v>
      </c>
      <c r="I2382" s="5" t="str">
        <f t="shared" si="786"/>
        <v>044</v>
      </c>
      <c r="J2382" s="5" t="str">
        <f>VLOOKUP(I2382,Vlookups!A:D,2,FALSE)</f>
        <v>MSG Ramirez Middle School</v>
      </c>
      <c r="K2382" s="5" t="str">
        <f>VLOOKUP(I2382,Vlookups!A:D,3,FALSE)</f>
        <v>MSG RAMIREZ K8</v>
      </c>
      <c r="L2382" s="5" t="str">
        <f t="shared" si="787"/>
        <v>91</v>
      </c>
      <c r="M2382" s="5" t="str">
        <f t="shared" si="788"/>
        <v>920</v>
      </c>
      <c r="N2382" s="5" t="str">
        <f>VLOOKUP(M2382,Vlookups!G:I,2,FALSE)</f>
        <v>ATHLETICS</v>
      </c>
      <c r="O2382" s="5" t="str">
        <f>VLOOKUP(M2382,Vlookups!G:I,3,FALSE)</f>
        <v>CSL</v>
      </c>
      <c r="P2382" s="6">
        <f t="shared" si="789"/>
        <v>3737.9</v>
      </c>
      <c r="Q2382" s="6">
        <f t="shared" si="790"/>
        <v>-400</v>
      </c>
      <c r="R2382" s="6">
        <f t="shared" si="791"/>
        <v>1025</v>
      </c>
      <c r="S2382" s="6">
        <f t="shared" si="792"/>
        <v>0</v>
      </c>
      <c r="T2382" s="6">
        <f t="shared" si="793"/>
        <v>-3737.9</v>
      </c>
      <c r="U2382" t="s">
        <v>2431</v>
      </c>
      <c r="V2382" t="s">
        <v>439</v>
      </c>
      <c r="W2382" s="2">
        <v>3737.9</v>
      </c>
      <c r="X2382" s="3">
        <v>-400</v>
      </c>
      <c r="Y2382" s="2">
        <v>1025</v>
      </c>
      <c r="Z2382" s="2">
        <v>1499.95</v>
      </c>
      <c r="AA2382" s="2">
        <v>0</v>
      </c>
      <c r="AB2382" s="3">
        <v>-3737.9</v>
      </c>
    </row>
    <row r="2383" spans="1:28">
      <c r="A2383" s="5" t="str">
        <f t="shared" si="780"/>
        <v>420</v>
      </c>
      <c r="B2383" s="5" t="str">
        <f>VLOOKUP(A2383,Vlookups!O:P,2,FALSE)</f>
        <v>LOCAL</v>
      </c>
      <c r="C2383" s="5" t="str">
        <f t="shared" si="781"/>
        <v>E</v>
      </c>
      <c r="D2383" s="5" t="str">
        <f t="shared" si="782"/>
        <v>36</v>
      </c>
      <c r="E2383" s="5" t="str">
        <f t="shared" si="783"/>
        <v>64--</v>
      </c>
      <c r="F2383" s="5" t="str">
        <f>VLOOKUP(E2383,Vlookups!K:M,3,FALSE)</f>
        <v>Op Exp</v>
      </c>
      <c r="G2383" s="5" t="str">
        <f t="shared" si="784"/>
        <v>6412</v>
      </c>
      <c r="H2383" s="5" t="str">
        <f t="shared" si="785"/>
        <v>TRAVEL-STUDENTS</v>
      </c>
      <c r="I2383" s="5" t="str">
        <f t="shared" si="786"/>
        <v>045</v>
      </c>
      <c r="J2383" s="5" t="str">
        <f>VLOOKUP(I2383,Vlookups!A:D,2,FALSE)</f>
        <v>Liberty HS</v>
      </c>
      <c r="K2383" s="5" t="str">
        <f>VLOOKUP(I2383,Vlookups!A:D,3,FALSE)</f>
        <v>LIBERTY HS</v>
      </c>
      <c r="L2383" s="5" t="str">
        <f t="shared" si="787"/>
        <v>38</v>
      </c>
      <c r="M2383" s="5" t="str">
        <f t="shared" si="788"/>
        <v>860</v>
      </c>
      <c r="N2383" s="5" t="str">
        <f>VLOOKUP(M2383,Vlookups!G:I,2,FALSE)</f>
        <v>JROTC</v>
      </c>
      <c r="O2383" s="5" t="str">
        <f>VLOOKUP(M2383,Vlookups!G:I,3,FALSE)</f>
        <v>CSL</v>
      </c>
      <c r="P2383" s="6">
        <f t="shared" si="789"/>
        <v>15000</v>
      </c>
      <c r="Q2383" s="6">
        <f t="shared" si="790"/>
        <v>1042.9000000000001</v>
      </c>
      <c r="R2383" s="6">
        <f t="shared" si="791"/>
        <v>1442.9</v>
      </c>
      <c r="S2383" s="6">
        <f t="shared" si="792"/>
        <v>14500</v>
      </c>
      <c r="T2383" s="6">
        <f t="shared" si="793"/>
        <v>-500</v>
      </c>
      <c r="U2383" t="s">
        <v>2432</v>
      </c>
      <c r="V2383" t="s">
        <v>439</v>
      </c>
      <c r="W2383" s="2">
        <v>15000</v>
      </c>
      <c r="X2383" s="2">
        <v>1042.9000000000001</v>
      </c>
      <c r="Y2383" s="2">
        <v>1442.9</v>
      </c>
      <c r="Z2383" s="2">
        <v>12514.2</v>
      </c>
      <c r="AA2383" s="2">
        <v>14500</v>
      </c>
      <c r="AB2383" s="3">
        <v>-500</v>
      </c>
    </row>
    <row r="2384" spans="1:28">
      <c r="A2384" s="5" t="str">
        <f t="shared" si="780"/>
        <v>420</v>
      </c>
      <c r="B2384" s="5" t="str">
        <f>VLOOKUP(A2384,Vlookups!O:P,2,FALSE)</f>
        <v>LOCAL</v>
      </c>
      <c r="C2384" s="5" t="str">
        <f t="shared" si="781"/>
        <v>E</v>
      </c>
      <c r="D2384" s="5" t="str">
        <f t="shared" si="782"/>
        <v>36</v>
      </c>
      <c r="E2384" s="5" t="str">
        <f t="shared" si="783"/>
        <v>64--</v>
      </c>
      <c r="F2384" s="5" t="str">
        <f>VLOOKUP(E2384,Vlookups!K:M,3,FALSE)</f>
        <v>Op Exp</v>
      </c>
      <c r="G2384" s="5" t="str">
        <f t="shared" si="784"/>
        <v>6412</v>
      </c>
      <c r="H2384" s="5" t="str">
        <f t="shared" si="785"/>
        <v>TRAVEL-STUDENTS</v>
      </c>
      <c r="I2384" s="5" t="str">
        <f t="shared" si="786"/>
        <v>045</v>
      </c>
      <c r="J2384" s="5" t="str">
        <f>VLOOKUP(I2384,Vlookups!A:D,2,FALSE)</f>
        <v>Liberty HS</v>
      </c>
      <c r="K2384" s="5" t="str">
        <f>VLOOKUP(I2384,Vlookups!A:D,3,FALSE)</f>
        <v>LIBERTY HS</v>
      </c>
      <c r="L2384" s="5" t="str">
        <f t="shared" si="787"/>
        <v>91</v>
      </c>
      <c r="M2384" s="5" t="str">
        <f t="shared" si="788"/>
        <v>920</v>
      </c>
      <c r="N2384" s="5" t="str">
        <f>VLOOKUP(M2384,Vlookups!G:I,2,FALSE)</f>
        <v>ATHLETICS</v>
      </c>
      <c r="O2384" s="5" t="str">
        <f>VLOOKUP(M2384,Vlookups!G:I,3,FALSE)</f>
        <v>CSL</v>
      </c>
      <c r="P2384" s="6">
        <f t="shared" si="789"/>
        <v>1845</v>
      </c>
      <c r="Q2384" s="6">
        <f t="shared" si="790"/>
        <v>0</v>
      </c>
      <c r="R2384" s="6">
        <f t="shared" si="791"/>
        <v>745</v>
      </c>
      <c r="S2384" s="6">
        <f t="shared" si="792"/>
        <v>0</v>
      </c>
      <c r="T2384" s="6">
        <f t="shared" si="793"/>
        <v>-1845</v>
      </c>
      <c r="U2384" t="s">
        <v>2433</v>
      </c>
      <c r="V2384" t="s">
        <v>439</v>
      </c>
      <c r="W2384" s="2">
        <v>1845</v>
      </c>
      <c r="X2384" s="2">
        <v>0</v>
      </c>
      <c r="Y2384" s="2">
        <v>745</v>
      </c>
      <c r="Z2384" s="2">
        <v>1100</v>
      </c>
      <c r="AA2384" s="2">
        <v>0</v>
      </c>
      <c r="AB2384" s="3">
        <v>-1845</v>
      </c>
    </row>
    <row r="2385" spans="1:28">
      <c r="A2385" s="5" t="str">
        <f t="shared" si="780"/>
        <v>420</v>
      </c>
      <c r="B2385" s="5" t="str">
        <f>VLOOKUP(A2385,Vlookups!O:P,2,FALSE)</f>
        <v>LOCAL</v>
      </c>
      <c r="C2385" s="5" t="str">
        <f t="shared" si="781"/>
        <v>E</v>
      </c>
      <c r="D2385" s="5" t="str">
        <f t="shared" si="782"/>
        <v>36</v>
      </c>
      <c r="E2385" s="5" t="str">
        <f t="shared" si="783"/>
        <v>64--</v>
      </c>
      <c r="F2385" s="5" t="str">
        <f>VLOOKUP(E2385,Vlookups!K:M,3,FALSE)</f>
        <v>Op Exp</v>
      </c>
      <c r="G2385" s="5" t="str">
        <f t="shared" si="784"/>
        <v>6412</v>
      </c>
      <c r="H2385" s="5" t="str">
        <f t="shared" si="785"/>
        <v>TRAVEL-STUDENTS</v>
      </c>
      <c r="I2385" s="5" t="str">
        <f t="shared" si="786"/>
        <v>999</v>
      </c>
      <c r="J2385" s="5" t="str">
        <f>VLOOKUP(I2385,Vlookups!A:D,2,FALSE)</f>
        <v>CHARTER WIDE</v>
      </c>
      <c r="K2385" s="5" t="str">
        <f>VLOOKUP(I2385,Vlookups!A:D,3,FALSE)</f>
        <v>CHARTER WIDE</v>
      </c>
      <c r="L2385" s="5" t="str">
        <f t="shared" si="787"/>
        <v>22</v>
      </c>
      <c r="M2385" s="5" t="str">
        <f t="shared" si="788"/>
        <v>875</v>
      </c>
      <c r="N2385" s="5" t="str">
        <f>VLOOKUP(M2385,Vlookups!G:I,2,FALSE)</f>
        <v>STUDENT LEADERSHIP DEVELOPMENT</v>
      </c>
      <c r="O2385" s="5" t="str">
        <f>VLOOKUP(M2385,Vlookups!G:I,3,FALSE)</f>
        <v>CSL</v>
      </c>
      <c r="P2385" s="6">
        <f t="shared" si="789"/>
        <v>357600</v>
      </c>
      <c r="Q2385" s="6">
        <f t="shared" si="790"/>
        <v>13770</v>
      </c>
      <c r="R2385" s="6">
        <f t="shared" si="791"/>
        <v>0</v>
      </c>
      <c r="S2385" s="6">
        <f t="shared" si="792"/>
        <v>0</v>
      </c>
      <c r="T2385" s="6">
        <f t="shared" si="793"/>
        <v>-357600</v>
      </c>
      <c r="U2385" t="s">
        <v>2434</v>
      </c>
      <c r="V2385" t="s">
        <v>439</v>
      </c>
      <c r="W2385" s="2">
        <v>357600</v>
      </c>
      <c r="X2385" s="2">
        <v>13770</v>
      </c>
      <c r="Y2385" s="2">
        <v>0</v>
      </c>
      <c r="Z2385" s="2">
        <v>343830</v>
      </c>
      <c r="AA2385" s="2">
        <v>0</v>
      </c>
      <c r="AB2385" s="3">
        <v>-357600</v>
      </c>
    </row>
    <row r="2386" spans="1:28">
      <c r="A2386" s="5" t="str">
        <f t="shared" si="780"/>
        <v>420</v>
      </c>
      <c r="B2386" s="5" t="str">
        <f>VLOOKUP(A2386,Vlookups!O:P,2,FALSE)</f>
        <v>LOCAL</v>
      </c>
      <c r="C2386" s="5" t="str">
        <f t="shared" si="781"/>
        <v>E</v>
      </c>
      <c r="D2386" s="5" t="str">
        <f t="shared" si="782"/>
        <v>36</v>
      </c>
      <c r="E2386" s="5" t="str">
        <f t="shared" si="783"/>
        <v>64--</v>
      </c>
      <c r="F2386" s="5" t="str">
        <f>VLOOKUP(E2386,Vlookups!K:M,3,FALSE)</f>
        <v>Op Exp</v>
      </c>
      <c r="G2386" s="5" t="str">
        <f t="shared" si="784"/>
        <v>6412</v>
      </c>
      <c r="H2386" s="5" t="str">
        <f t="shared" si="785"/>
        <v>TRAVEL-STUDENTS</v>
      </c>
      <c r="I2386" s="5" t="str">
        <f t="shared" si="786"/>
        <v>999</v>
      </c>
      <c r="J2386" s="5" t="str">
        <f>VLOOKUP(I2386,Vlookups!A:D,2,FALSE)</f>
        <v>CHARTER WIDE</v>
      </c>
      <c r="K2386" s="5" t="str">
        <f>VLOOKUP(I2386,Vlookups!A:D,3,FALSE)</f>
        <v>CHARTER WIDE</v>
      </c>
      <c r="L2386" s="5" t="str">
        <f t="shared" si="787"/>
        <v>38</v>
      </c>
      <c r="M2386" s="5" t="str">
        <f t="shared" si="788"/>
        <v>860</v>
      </c>
      <c r="N2386" s="5" t="str">
        <f>VLOOKUP(M2386,Vlookups!G:I,2,FALSE)</f>
        <v>JROTC</v>
      </c>
      <c r="O2386" s="5" t="str">
        <f>VLOOKUP(M2386,Vlookups!G:I,3,FALSE)</f>
        <v>CSL</v>
      </c>
      <c r="P2386" s="6">
        <f t="shared" si="789"/>
        <v>20000</v>
      </c>
      <c r="Q2386" s="6">
        <f t="shared" si="790"/>
        <v>0</v>
      </c>
      <c r="R2386" s="6">
        <f t="shared" si="791"/>
        <v>0</v>
      </c>
      <c r="S2386" s="6">
        <f t="shared" si="792"/>
        <v>120000</v>
      </c>
      <c r="T2386" s="6">
        <f t="shared" si="793"/>
        <v>100000</v>
      </c>
      <c r="U2386" t="s">
        <v>2435</v>
      </c>
      <c r="V2386" t="s">
        <v>439</v>
      </c>
      <c r="W2386" s="2">
        <v>20000</v>
      </c>
      <c r="X2386" s="2">
        <v>0</v>
      </c>
      <c r="Y2386" s="2">
        <v>0</v>
      </c>
      <c r="Z2386" s="2">
        <v>20000</v>
      </c>
      <c r="AA2386" s="2">
        <v>120000</v>
      </c>
      <c r="AB2386" s="2">
        <v>100000</v>
      </c>
    </row>
    <row r="2387" spans="1:28">
      <c r="A2387" s="5" t="str">
        <f t="shared" si="780"/>
        <v>420</v>
      </c>
      <c r="B2387" s="5" t="str">
        <f>VLOOKUP(A2387,Vlookups!O:P,2,FALSE)</f>
        <v>LOCAL</v>
      </c>
      <c r="C2387" s="5" t="str">
        <f t="shared" si="781"/>
        <v>E</v>
      </c>
      <c r="D2387" s="5" t="str">
        <f t="shared" si="782"/>
        <v>36</v>
      </c>
      <c r="E2387" s="5" t="str">
        <f t="shared" si="783"/>
        <v>64--</v>
      </c>
      <c r="F2387" s="5" t="str">
        <f>VLOOKUP(E2387,Vlookups!K:M,3,FALSE)</f>
        <v>Op Exp</v>
      </c>
      <c r="G2387" s="5" t="str">
        <f t="shared" si="784"/>
        <v>6412</v>
      </c>
      <c r="H2387" s="5" t="str">
        <f t="shared" si="785"/>
        <v>TRAVEL-STUDENTS</v>
      </c>
      <c r="I2387" s="5" t="str">
        <f t="shared" si="786"/>
        <v>999</v>
      </c>
      <c r="J2387" s="5" t="str">
        <f>VLOOKUP(I2387,Vlookups!A:D,2,FALSE)</f>
        <v>CHARTER WIDE</v>
      </c>
      <c r="K2387" s="5" t="str">
        <f>VLOOKUP(I2387,Vlookups!A:D,3,FALSE)</f>
        <v>CHARTER WIDE</v>
      </c>
      <c r="L2387" s="5" t="str">
        <f t="shared" si="787"/>
        <v>91</v>
      </c>
      <c r="M2387" s="5" t="str">
        <f t="shared" si="788"/>
        <v>920</v>
      </c>
      <c r="N2387" s="5" t="str">
        <f>VLOOKUP(M2387,Vlookups!G:I,2,FALSE)</f>
        <v>ATHLETICS</v>
      </c>
      <c r="O2387" s="5" t="str">
        <f>VLOOKUP(M2387,Vlookups!G:I,3,FALSE)</f>
        <v>CSL</v>
      </c>
      <c r="P2387" s="6">
        <f t="shared" si="789"/>
        <v>0</v>
      </c>
      <c r="Q2387" s="6">
        <f t="shared" si="790"/>
        <v>183.81</v>
      </c>
      <c r="R2387" s="6">
        <f t="shared" si="791"/>
        <v>987.12</v>
      </c>
      <c r="S2387" s="6">
        <f t="shared" si="792"/>
        <v>0</v>
      </c>
      <c r="T2387" s="6">
        <f t="shared" si="793"/>
        <v>0</v>
      </c>
      <c r="U2387" t="s">
        <v>2436</v>
      </c>
      <c r="V2387" t="s">
        <v>439</v>
      </c>
      <c r="W2387" s="2">
        <v>0</v>
      </c>
      <c r="X2387" s="2">
        <v>183.81</v>
      </c>
      <c r="Y2387" s="2">
        <v>987.12</v>
      </c>
      <c r="Z2387" s="3">
        <v>-1170.93</v>
      </c>
      <c r="AA2387" s="2">
        <v>0</v>
      </c>
      <c r="AB2387" s="2">
        <v>0</v>
      </c>
    </row>
    <row r="2388" spans="1:28">
      <c r="A2388" s="5" t="str">
        <f t="shared" si="780"/>
        <v>420</v>
      </c>
      <c r="B2388" s="5" t="str">
        <f>VLOOKUP(A2388,Vlookups!O:P,2,FALSE)</f>
        <v>LOCAL</v>
      </c>
      <c r="C2388" s="5" t="str">
        <f t="shared" si="781"/>
        <v>E</v>
      </c>
      <c r="D2388" s="5" t="str">
        <f t="shared" si="782"/>
        <v>36</v>
      </c>
      <c r="E2388" s="5" t="str">
        <f t="shared" si="783"/>
        <v>64--</v>
      </c>
      <c r="F2388" s="5" t="str">
        <f>VLOOKUP(E2388,Vlookups!K:M,3,FALSE)</f>
        <v>Op Exp</v>
      </c>
      <c r="G2388" s="5" t="str">
        <f t="shared" si="784"/>
        <v>6412</v>
      </c>
      <c r="H2388" s="5" t="str">
        <f t="shared" si="785"/>
        <v>TRAVEL-STUDENTS</v>
      </c>
      <c r="I2388" s="5" t="str">
        <f t="shared" si="786"/>
        <v>999</v>
      </c>
      <c r="J2388" s="5" t="str">
        <f>VLOOKUP(I2388,Vlookups!A:D,2,FALSE)</f>
        <v>CHARTER WIDE</v>
      </c>
      <c r="K2388" s="5" t="str">
        <f>VLOOKUP(I2388,Vlookups!A:D,3,FALSE)</f>
        <v>CHARTER WIDE</v>
      </c>
      <c r="L2388" s="5" t="str">
        <f t="shared" si="787"/>
        <v>99</v>
      </c>
      <c r="M2388" s="5" t="str">
        <f t="shared" si="788"/>
        <v>850</v>
      </c>
      <c r="N2388" s="5" t="str">
        <f>VLOOKUP(M2388,Vlookups!G:I,2,FALSE)</f>
        <v>DEPUTY SUPT ACADEMICS/STU SERV</v>
      </c>
      <c r="O2388" s="5" t="str">
        <f>VLOOKUP(M2388,Vlookups!G:I,3,FALSE)</f>
        <v>DSASS</v>
      </c>
      <c r="P2388" s="6">
        <f t="shared" si="789"/>
        <v>6422.16</v>
      </c>
      <c r="Q2388" s="6">
        <f t="shared" si="790"/>
        <v>3122.16</v>
      </c>
      <c r="R2388" s="6">
        <f t="shared" si="791"/>
        <v>4500</v>
      </c>
      <c r="S2388" s="6">
        <f t="shared" si="792"/>
        <v>300000</v>
      </c>
      <c r="T2388" s="6">
        <f t="shared" si="793"/>
        <v>293577.84000000003</v>
      </c>
      <c r="U2388" t="s">
        <v>2437</v>
      </c>
      <c r="V2388" t="s">
        <v>439</v>
      </c>
      <c r="W2388" s="2">
        <v>6422.16</v>
      </c>
      <c r="X2388" s="2">
        <v>3122.16</v>
      </c>
      <c r="Y2388" s="2">
        <v>4500</v>
      </c>
      <c r="Z2388" s="3">
        <v>-1200</v>
      </c>
      <c r="AA2388" s="2">
        <v>300000</v>
      </c>
      <c r="AB2388" s="2">
        <v>293577.84000000003</v>
      </c>
    </row>
    <row r="2389" spans="1:28">
      <c r="A2389" s="5" t="str">
        <f t="shared" si="780"/>
        <v>420</v>
      </c>
      <c r="B2389" s="5" t="str">
        <f>VLOOKUP(A2389,Vlookups!O:P,2,FALSE)</f>
        <v>LOCAL</v>
      </c>
      <c r="C2389" s="5" t="str">
        <f t="shared" si="781"/>
        <v>E</v>
      </c>
      <c r="D2389" s="5" t="str">
        <f t="shared" si="782"/>
        <v>36</v>
      </c>
      <c r="E2389" s="5" t="str">
        <f t="shared" si="783"/>
        <v>64--</v>
      </c>
      <c r="F2389" s="5" t="str">
        <f>VLOOKUP(E2389,Vlookups!K:M,3,FALSE)</f>
        <v>Op Exp</v>
      </c>
      <c r="G2389" s="5" t="str">
        <f t="shared" si="784"/>
        <v>6412</v>
      </c>
      <c r="H2389" s="5" t="str">
        <f t="shared" si="785"/>
        <v>TRAVEL-STUDENTS</v>
      </c>
      <c r="I2389" s="5" t="str">
        <f t="shared" si="786"/>
        <v>999</v>
      </c>
      <c r="J2389" s="5" t="str">
        <f>VLOOKUP(I2389,Vlookups!A:D,2,FALSE)</f>
        <v>CHARTER WIDE</v>
      </c>
      <c r="K2389" s="5" t="str">
        <f>VLOOKUP(I2389,Vlookups!A:D,3,FALSE)</f>
        <v>CHARTER WIDE</v>
      </c>
      <c r="L2389" s="5" t="str">
        <f t="shared" si="787"/>
        <v>99</v>
      </c>
      <c r="M2389" s="5" t="str">
        <f t="shared" si="788"/>
        <v>875</v>
      </c>
      <c r="N2389" s="5" t="str">
        <f>VLOOKUP(M2389,Vlookups!G:I,2,FALSE)</f>
        <v>STUDENT LEADERSHIP DEVELOPMENT</v>
      </c>
      <c r="O2389" s="5" t="str">
        <f>VLOOKUP(M2389,Vlookups!G:I,3,FALSE)</f>
        <v>CSL</v>
      </c>
      <c r="P2389" s="6">
        <f t="shared" si="789"/>
        <v>0</v>
      </c>
      <c r="Q2389" s="6">
        <f t="shared" si="790"/>
        <v>6362.78</v>
      </c>
      <c r="R2389" s="6">
        <f t="shared" si="791"/>
        <v>64161.11</v>
      </c>
      <c r="S2389" s="6">
        <f t="shared" si="792"/>
        <v>52390</v>
      </c>
      <c r="T2389" s="6">
        <f t="shared" si="793"/>
        <v>52390</v>
      </c>
      <c r="U2389" t="s">
        <v>2438</v>
      </c>
      <c r="V2389" t="s">
        <v>439</v>
      </c>
      <c r="W2389" s="2">
        <v>0</v>
      </c>
      <c r="X2389" s="2">
        <v>6362.78</v>
      </c>
      <c r="Y2389" s="2">
        <v>64161.11</v>
      </c>
      <c r="Z2389" s="3">
        <v>-70523.89</v>
      </c>
      <c r="AA2389" s="2">
        <v>52390</v>
      </c>
      <c r="AB2389" s="2">
        <v>52390</v>
      </c>
    </row>
    <row r="2390" spans="1:28">
      <c r="A2390" s="5" t="str">
        <f t="shared" si="780"/>
        <v>420</v>
      </c>
      <c r="B2390" s="5" t="str">
        <f>VLOOKUP(A2390,Vlookups!O:P,2,FALSE)</f>
        <v>LOCAL</v>
      </c>
      <c r="C2390" s="5" t="str">
        <f t="shared" si="781"/>
        <v>E</v>
      </c>
      <c r="D2390" s="5" t="str">
        <f t="shared" si="782"/>
        <v>36</v>
      </c>
      <c r="E2390" s="5" t="str">
        <f t="shared" si="783"/>
        <v>64--</v>
      </c>
      <c r="F2390" s="5" t="str">
        <f>VLOOKUP(E2390,Vlookups!K:M,3,FALSE)</f>
        <v>Op Exp</v>
      </c>
      <c r="G2390" s="5" t="str">
        <f t="shared" si="784"/>
        <v>6412</v>
      </c>
      <c r="H2390" s="5" t="str">
        <f t="shared" si="785"/>
        <v>TRAVEL-STUDENTS</v>
      </c>
      <c r="I2390" s="5" t="str">
        <f t="shared" si="786"/>
        <v>008</v>
      </c>
      <c r="J2390" s="5" t="str">
        <f>VLOOKUP(I2390,Vlookups!A:D,2,FALSE)</f>
        <v>KELLER MIDDLE SCHOOL</v>
      </c>
      <c r="K2390" s="5" t="str">
        <f>VLOOKUP(I2390,Vlookups!A:D,3,FALSE)</f>
        <v>KELLER K8</v>
      </c>
      <c r="L2390" s="5" t="str">
        <f t="shared" si="787"/>
        <v>99</v>
      </c>
      <c r="M2390" s="5" t="str">
        <f t="shared" si="788"/>
        <v>850</v>
      </c>
      <c r="N2390" s="5" t="str">
        <f>VLOOKUP(M2390,Vlookups!G:I,2,FALSE)</f>
        <v>DEPUTY SUPT ACADEMICS/STU SERV</v>
      </c>
      <c r="O2390" s="5" t="str">
        <f>VLOOKUP(M2390,Vlookups!G:I,3,FALSE)</f>
        <v>DSASS</v>
      </c>
      <c r="P2390" s="6">
        <f t="shared" si="789"/>
        <v>3000</v>
      </c>
      <c r="Q2390" s="6">
        <f t="shared" si="790"/>
        <v>0</v>
      </c>
      <c r="R2390" s="6">
        <f t="shared" si="791"/>
        <v>0</v>
      </c>
      <c r="S2390" s="6">
        <f t="shared" si="792"/>
        <v>0</v>
      </c>
      <c r="T2390" s="6">
        <f t="shared" si="793"/>
        <v>-3000</v>
      </c>
      <c r="U2390" t="s">
        <v>2439</v>
      </c>
      <c r="V2390" t="s">
        <v>439</v>
      </c>
      <c r="W2390" s="2">
        <v>3000</v>
      </c>
      <c r="X2390" s="2">
        <v>0</v>
      </c>
      <c r="Y2390" s="2">
        <v>0</v>
      </c>
      <c r="Z2390" s="2">
        <v>3000</v>
      </c>
      <c r="AA2390" s="2">
        <v>0</v>
      </c>
      <c r="AB2390" s="3">
        <v>-3000</v>
      </c>
    </row>
    <row r="2391" spans="1:28">
      <c r="A2391" s="5" t="str">
        <f t="shared" si="780"/>
        <v>420</v>
      </c>
      <c r="B2391" s="5" t="str">
        <f>VLOOKUP(A2391,Vlookups!O:P,2,FALSE)</f>
        <v>LOCAL</v>
      </c>
      <c r="C2391" s="5" t="str">
        <f t="shared" si="781"/>
        <v>E</v>
      </c>
      <c r="D2391" s="5" t="str">
        <f t="shared" si="782"/>
        <v>36</v>
      </c>
      <c r="E2391" s="5" t="str">
        <f t="shared" si="783"/>
        <v>64--</v>
      </c>
      <c r="F2391" s="5" t="str">
        <f>VLOOKUP(E2391,Vlookups!K:M,3,FALSE)</f>
        <v>Op Exp</v>
      </c>
      <c r="G2391" s="5" t="str">
        <f t="shared" si="784"/>
        <v>6412</v>
      </c>
      <c r="H2391" s="5" t="str">
        <f t="shared" si="785"/>
        <v>TRAVEL-STUDENTS</v>
      </c>
      <c r="I2391" s="5" t="str">
        <f t="shared" si="786"/>
        <v>033</v>
      </c>
      <c r="J2391" s="5" t="str">
        <f>VLOOKUP(I2391,Vlookups!A:D,2,FALSE)</f>
        <v>WINDMILL LAKES HS</v>
      </c>
      <c r="K2391" s="5" t="str">
        <f>VLOOKUP(I2391,Vlookups!A:D,3,FALSE)</f>
        <v>WINDMILL LAKES HS</v>
      </c>
      <c r="L2391" s="5" t="str">
        <f t="shared" si="787"/>
        <v>99</v>
      </c>
      <c r="M2391" s="5" t="str">
        <f t="shared" si="788"/>
        <v>850</v>
      </c>
      <c r="N2391" s="5" t="str">
        <f>VLOOKUP(M2391,Vlookups!G:I,2,FALSE)</f>
        <v>DEPUTY SUPT ACADEMICS/STU SERV</v>
      </c>
      <c r="O2391" s="5" t="str">
        <f>VLOOKUP(M2391,Vlookups!G:I,3,FALSE)</f>
        <v>DSASS</v>
      </c>
      <c r="P2391" s="6">
        <f t="shared" si="789"/>
        <v>3000</v>
      </c>
      <c r="Q2391" s="6">
        <f t="shared" si="790"/>
        <v>0</v>
      </c>
      <c r="R2391" s="6">
        <f t="shared" si="791"/>
        <v>0</v>
      </c>
      <c r="S2391" s="6">
        <f t="shared" si="792"/>
        <v>0</v>
      </c>
      <c r="T2391" s="6">
        <f t="shared" si="793"/>
        <v>-3000</v>
      </c>
      <c r="U2391" t="s">
        <v>2440</v>
      </c>
      <c r="V2391" t="s">
        <v>439</v>
      </c>
      <c r="W2391" s="2">
        <v>3000</v>
      </c>
      <c r="X2391" s="2">
        <v>0</v>
      </c>
      <c r="Y2391" s="2">
        <v>0</v>
      </c>
      <c r="Z2391" s="2">
        <v>3000</v>
      </c>
      <c r="AA2391" s="2">
        <v>0</v>
      </c>
      <c r="AB2391" s="3">
        <v>-3000</v>
      </c>
    </row>
    <row r="2392" spans="1:28">
      <c r="A2392" s="5" t="str">
        <f t="shared" si="780"/>
        <v>420</v>
      </c>
      <c r="B2392" s="5" t="str">
        <f>VLOOKUP(A2392,Vlookups!O:P,2,FALSE)</f>
        <v>LOCAL</v>
      </c>
      <c r="C2392" s="5" t="str">
        <f t="shared" si="781"/>
        <v>E</v>
      </c>
      <c r="D2392" s="5" t="str">
        <f t="shared" si="782"/>
        <v>36</v>
      </c>
      <c r="E2392" s="5" t="str">
        <f t="shared" si="783"/>
        <v>64--</v>
      </c>
      <c r="F2392" s="5" t="str">
        <f>VLOOKUP(E2392,Vlookups!K:M,3,FALSE)</f>
        <v>Op Exp</v>
      </c>
      <c r="G2392" s="5" t="str">
        <f t="shared" si="784"/>
        <v>6412</v>
      </c>
      <c r="H2392" s="5" t="str">
        <f t="shared" si="785"/>
        <v>TRAVEL-STUDENTS</v>
      </c>
      <c r="I2392" s="5" t="str">
        <f t="shared" si="786"/>
        <v>009</v>
      </c>
      <c r="J2392" s="5" t="str">
        <f>VLOOKUP(I2392,Vlookups!A:D,2,FALSE)</f>
        <v>KELLER HIGH SCHOOL</v>
      </c>
      <c r="K2392" s="5" t="str">
        <f>VLOOKUP(I2392,Vlookups!A:D,3,FALSE)</f>
        <v>KELLER HS</v>
      </c>
      <c r="L2392" s="5" t="str">
        <f t="shared" si="787"/>
        <v>22</v>
      </c>
      <c r="M2392" s="5" t="str">
        <f t="shared" si="788"/>
        <v>850</v>
      </c>
      <c r="N2392" s="5" t="str">
        <f>VLOOKUP(M2392,Vlookups!G:I,2,FALSE)</f>
        <v>DEPUTY SUPT ACADEMICS/STU SERV</v>
      </c>
      <c r="O2392" s="5" t="str">
        <f>VLOOKUP(M2392,Vlookups!G:I,3,FALSE)</f>
        <v>DSASS</v>
      </c>
      <c r="P2392" s="6">
        <f t="shared" si="789"/>
        <v>3000</v>
      </c>
      <c r="Q2392" s="6">
        <f t="shared" si="790"/>
        <v>0</v>
      </c>
      <c r="R2392" s="6">
        <f t="shared" si="791"/>
        <v>0</v>
      </c>
      <c r="S2392" s="6">
        <f t="shared" si="792"/>
        <v>0</v>
      </c>
      <c r="T2392" s="6">
        <f t="shared" si="793"/>
        <v>-3000</v>
      </c>
      <c r="U2392" t="s">
        <v>2441</v>
      </c>
      <c r="V2392" t="s">
        <v>439</v>
      </c>
      <c r="W2392" s="2">
        <v>3000</v>
      </c>
      <c r="X2392" s="2">
        <v>0</v>
      </c>
      <c r="Y2392" s="2">
        <v>0</v>
      </c>
      <c r="Z2392" s="2">
        <v>3000</v>
      </c>
      <c r="AA2392" s="2">
        <v>0</v>
      </c>
      <c r="AB2392" s="3">
        <v>-3000</v>
      </c>
    </row>
    <row r="2393" spans="1:28">
      <c r="A2393" s="5" t="str">
        <f t="shared" si="780"/>
        <v>420</v>
      </c>
      <c r="B2393" s="5" t="str">
        <f>VLOOKUP(A2393,Vlookups!O:P,2,FALSE)</f>
        <v>LOCAL</v>
      </c>
      <c r="C2393" s="5" t="str">
        <f t="shared" si="781"/>
        <v>E</v>
      </c>
      <c r="D2393" s="5" t="str">
        <f t="shared" si="782"/>
        <v>36</v>
      </c>
      <c r="E2393" s="5" t="str">
        <f t="shared" si="783"/>
        <v>64--</v>
      </c>
      <c r="F2393" s="5" t="str">
        <f>VLOOKUP(E2393,Vlookups!K:M,3,FALSE)</f>
        <v>Op Exp</v>
      </c>
      <c r="G2393" s="5" t="str">
        <f t="shared" si="784"/>
        <v>6412</v>
      </c>
      <c r="H2393" s="5" t="str">
        <f t="shared" si="785"/>
        <v>TRAVEL-STUDENTS</v>
      </c>
      <c r="I2393" s="5" t="str">
        <f t="shared" si="786"/>
        <v>003</v>
      </c>
      <c r="J2393" s="5" t="str">
        <f>VLOOKUP(I2393,Vlookups!A:D,2,FALSE)</f>
        <v>GARLAND HIGH SCHOOL</v>
      </c>
      <c r="K2393" s="5" t="str">
        <f>VLOOKUP(I2393,Vlookups!A:D,3,FALSE)</f>
        <v>GARLAND HS</v>
      </c>
      <c r="L2393" s="5" t="str">
        <f t="shared" si="787"/>
        <v>99</v>
      </c>
      <c r="M2393" s="5" t="str">
        <f t="shared" si="788"/>
        <v>860</v>
      </c>
      <c r="N2393" s="5" t="str">
        <f>VLOOKUP(M2393,Vlookups!G:I,2,FALSE)</f>
        <v>JROTC</v>
      </c>
      <c r="O2393" s="5" t="str">
        <f>VLOOKUP(M2393,Vlookups!G:I,3,FALSE)</f>
        <v>CSL</v>
      </c>
      <c r="P2393" s="6">
        <f t="shared" si="789"/>
        <v>0</v>
      </c>
      <c r="Q2393" s="6">
        <f t="shared" si="790"/>
        <v>0</v>
      </c>
      <c r="R2393" s="6">
        <f t="shared" si="791"/>
        <v>2950</v>
      </c>
      <c r="S2393" s="6">
        <f t="shared" si="792"/>
        <v>0</v>
      </c>
      <c r="T2393" s="6">
        <f t="shared" si="793"/>
        <v>0</v>
      </c>
      <c r="U2393" t="s">
        <v>2442</v>
      </c>
      <c r="V2393" t="s">
        <v>439</v>
      </c>
      <c r="W2393" s="2">
        <v>0</v>
      </c>
      <c r="X2393" s="2">
        <v>0</v>
      </c>
      <c r="Y2393" s="2">
        <v>2950</v>
      </c>
      <c r="Z2393" s="3">
        <v>-2950</v>
      </c>
      <c r="AA2393" s="2">
        <v>0</v>
      </c>
      <c r="AB2393" s="2">
        <v>0</v>
      </c>
    </row>
    <row r="2394" spans="1:28">
      <c r="A2394" s="5" t="str">
        <f t="shared" si="780"/>
        <v>420</v>
      </c>
      <c r="B2394" s="5" t="str">
        <f>VLOOKUP(A2394,Vlookups!O:P,2,FALSE)</f>
        <v>LOCAL</v>
      </c>
      <c r="C2394" s="5" t="str">
        <f t="shared" si="781"/>
        <v>E</v>
      </c>
      <c r="D2394" s="5" t="str">
        <f t="shared" si="782"/>
        <v>36</v>
      </c>
      <c r="E2394" s="5" t="str">
        <f t="shared" si="783"/>
        <v>64--</v>
      </c>
      <c r="F2394" s="5" t="str">
        <f>VLOOKUP(E2394,Vlookups!K:M,3,FALSE)</f>
        <v>Op Exp</v>
      </c>
      <c r="G2394" s="5" t="str">
        <f t="shared" si="784"/>
        <v>6412</v>
      </c>
      <c r="H2394" s="5" t="str">
        <f t="shared" si="785"/>
        <v>TRAVEL-STUDENTS</v>
      </c>
      <c r="I2394" s="5" t="str">
        <f t="shared" si="786"/>
        <v>999</v>
      </c>
      <c r="J2394" s="5" t="str">
        <f>VLOOKUP(I2394,Vlookups!A:D,2,FALSE)</f>
        <v>CHARTER WIDE</v>
      </c>
      <c r="K2394" s="5" t="str">
        <f>VLOOKUP(I2394,Vlookups!A:D,3,FALSE)</f>
        <v>CHARTER WIDE</v>
      </c>
      <c r="L2394" s="5" t="str">
        <f t="shared" si="787"/>
        <v>22</v>
      </c>
      <c r="M2394" s="5" t="str">
        <f t="shared" si="788"/>
        <v>875</v>
      </c>
      <c r="N2394" s="5" t="str">
        <f>VLOOKUP(M2394,Vlookups!G:I,2,FALSE)</f>
        <v>STUDENT LEADERSHIP DEVELOPMENT</v>
      </c>
      <c r="O2394" s="5" t="str">
        <f>VLOOKUP(M2394,Vlookups!G:I,3,FALSE)</f>
        <v>CSL</v>
      </c>
      <c r="P2394" s="6">
        <f t="shared" si="789"/>
        <v>0</v>
      </c>
      <c r="Q2394" s="6">
        <f t="shared" si="790"/>
        <v>0</v>
      </c>
      <c r="R2394" s="6">
        <f t="shared" si="791"/>
        <v>0</v>
      </c>
      <c r="S2394" s="6">
        <f t="shared" si="792"/>
        <v>8000</v>
      </c>
      <c r="T2394" s="6">
        <f t="shared" si="793"/>
        <v>8000</v>
      </c>
      <c r="U2394" t="s">
        <v>2443</v>
      </c>
      <c r="V2394" t="s">
        <v>439</v>
      </c>
      <c r="W2394" s="2">
        <v>0</v>
      </c>
      <c r="X2394" s="2">
        <v>0</v>
      </c>
      <c r="Y2394" s="2">
        <v>0</v>
      </c>
      <c r="Z2394" s="2">
        <v>0</v>
      </c>
      <c r="AA2394" s="2">
        <v>8000</v>
      </c>
      <c r="AB2394" s="2">
        <v>8000</v>
      </c>
    </row>
    <row r="2395" spans="1:28">
      <c r="A2395" s="5" t="str">
        <f t="shared" si="780"/>
        <v>420</v>
      </c>
      <c r="B2395" s="5" t="str">
        <f>VLOOKUP(A2395,Vlookups!O:P,2,FALSE)</f>
        <v>LOCAL</v>
      </c>
      <c r="C2395" s="5" t="str">
        <f t="shared" si="781"/>
        <v>E</v>
      </c>
      <c r="D2395" s="5" t="str">
        <f t="shared" si="782"/>
        <v>36</v>
      </c>
      <c r="E2395" s="5" t="str">
        <f t="shared" si="783"/>
        <v>64--</v>
      </c>
      <c r="F2395" s="5" t="str">
        <f>VLOOKUP(E2395,Vlookups!K:M,3,FALSE)</f>
        <v>Op Exp</v>
      </c>
      <c r="G2395" s="5" t="str">
        <f t="shared" si="784"/>
        <v>6412</v>
      </c>
      <c r="H2395" s="5" t="str">
        <f t="shared" si="785"/>
        <v>TRAVEL-STUDENTS</v>
      </c>
      <c r="I2395" s="5" t="str">
        <f t="shared" si="786"/>
        <v>746</v>
      </c>
      <c r="J2395" s="5" t="str">
        <f>VLOOKUP(I2395,Vlookups!A:D,2,FALSE)</f>
        <v>AREA OFFICE DALLAS</v>
      </c>
      <c r="K2395" s="5" t="str">
        <f>VLOOKUP(I2395,Vlookups!A:D,3,FALSE)</f>
        <v>AREA OFFICE DALLAS</v>
      </c>
      <c r="L2395" s="5" t="str">
        <f t="shared" si="787"/>
        <v>99</v>
      </c>
      <c r="M2395" s="5" t="str">
        <f t="shared" si="788"/>
        <v>875</v>
      </c>
      <c r="N2395" s="5" t="str">
        <f>VLOOKUP(M2395,Vlookups!G:I,2,FALSE)</f>
        <v>STUDENT LEADERSHIP DEVELOPMENT</v>
      </c>
      <c r="O2395" s="5" t="str">
        <f>VLOOKUP(M2395,Vlookups!G:I,3,FALSE)</f>
        <v>CSL</v>
      </c>
      <c r="P2395" s="6">
        <f t="shared" si="789"/>
        <v>0</v>
      </c>
      <c r="Q2395" s="6">
        <f t="shared" si="790"/>
        <v>0</v>
      </c>
      <c r="R2395" s="6">
        <f t="shared" si="791"/>
        <v>0</v>
      </c>
      <c r="S2395" s="6">
        <f t="shared" si="792"/>
        <v>17600</v>
      </c>
      <c r="T2395" s="6">
        <f t="shared" si="793"/>
        <v>17600</v>
      </c>
      <c r="U2395" t="s">
        <v>2444</v>
      </c>
      <c r="V2395" t="s">
        <v>439</v>
      </c>
      <c r="W2395" s="2">
        <v>0</v>
      </c>
      <c r="X2395" s="2">
        <v>0</v>
      </c>
      <c r="Y2395" s="2">
        <v>0</v>
      </c>
      <c r="Z2395" s="2">
        <v>0</v>
      </c>
      <c r="AA2395" s="2">
        <v>17600</v>
      </c>
      <c r="AB2395" s="2">
        <v>17600</v>
      </c>
    </row>
    <row r="2396" spans="1:28">
      <c r="A2396" s="5" t="str">
        <f t="shared" si="780"/>
        <v>420</v>
      </c>
      <c r="B2396" s="5" t="str">
        <f>VLOOKUP(A2396,Vlookups!O:P,2,FALSE)</f>
        <v>LOCAL</v>
      </c>
      <c r="C2396" s="5" t="str">
        <f t="shared" si="781"/>
        <v>E</v>
      </c>
      <c r="D2396" s="5" t="str">
        <f t="shared" si="782"/>
        <v>36</v>
      </c>
      <c r="E2396" s="5" t="str">
        <f t="shared" si="783"/>
        <v>64--</v>
      </c>
      <c r="F2396" s="5" t="str">
        <f>VLOOKUP(E2396,Vlookups!K:M,3,FALSE)</f>
        <v>Op Exp</v>
      </c>
      <c r="G2396" s="5" t="str">
        <f t="shared" si="784"/>
        <v>6412</v>
      </c>
      <c r="H2396" s="5" t="str">
        <f t="shared" si="785"/>
        <v>TRAVEL-STUDENTS</v>
      </c>
      <c r="I2396" s="5" t="str">
        <f t="shared" si="786"/>
        <v>748</v>
      </c>
      <c r="J2396" s="5" t="str">
        <f>VLOOKUP(I2396,Vlookups!A:D,2,FALSE)</f>
        <v>AREA OFFICE HOUSTON</v>
      </c>
      <c r="K2396" s="5" t="str">
        <f>VLOOKUP(I2396,Vlookups!A:D,3,FALSE)</f>
        <v>AREA OFFICE HOUSTON</v>
      </c>
      <c r="L2396" s="5" t="str">
        <f t="shared" si="787"/>
        <v>99</v>
      </c>
      <c r="M2396" s="5" t="str">
        <f t="shared" si="788"/>
        <v>875</v>
      </c>
      <c r="N2396" s="5" t="str">
        <f>VLOOKUP(M2396,Vlookups!G:I,2,FALSE)</f>
        <v>STUDENT LEADERSHIP DEVELOPMENT</v>
      </c>
      <c r="O2396" s="5" t="str">
        <f>VLOOKUP(M2396,Vlookups!G:I,3,FALSE)</f>
        <v>CSL</v>
      </c>
      <c r="P2396" s="6">
        <f t="shared" si="789"/>
        <v>0</v>
      </c>
      <c r="Q2396" s="6">
        <f t="shared" si="790"/>
        <v>0</v>
      </c>
      <c r="R2396" s="6">
        <f t="shared" si="791"/>
        <v>0</v>
      </c>
      <c r="S2396" s="6">
        <f t="shared" si="792"/>
        <v>17600</v>
      </c>
      <c r="T2396" s="6">
        <f t="shared" si="793"/>
        <v>17600</v>
      </c>
      <c r="U2396" t="s">
        <v>2445</v>
      </c>
      <c r="V2396" t="s">
        <v>439</v>
      </c>
      <c r="W2396" s="2">
        <v>0</v>
      </c>
      <c r="X2396" s="2">
        <v>0</v>
      </c>
      <c r="Y2396" s="2">
        <v>0</v>
      </c>
      <c r="Z2396" s="2">
        <v>0</v>
      </c>
      <c r="AA2396" s="2">
        <v>17600</v>
      </c>
      <c r="AB2396" s="2">
        <v>17600</v>
      </c>
    </row>
    <row r="2397" spans="1:28">
      <c r="A2397" s="5" t="str">
        <f t="shared" si="780"/>
        <v>420</v>
      </c>
      <c r="B2397" s="5" t="str">
        <f>VLOOKUP(A2397,Vlookups!O:P,2,FALSE)</f>
        <v>LOCAL</v>
      </c>
      <c r="C2397" s="5" t="str">
        <f t="shared" si="781"/>
        <v>E</v>
      </c>
      <c r="D2397" s="5" t="str">
        <f t="shared" si="782"/>
        <v>36</v>
      </c>
      <c r="E2397" s="5" t="str">
        <f t="shared" si="783"/>
        <v>64--</v>
      </c>
      <c r="F2397" s="5" t="str">
        <f>VLOOKUP(E2397,Vlookups!K:M,3,FALSE)</f>
        <v>Op Exp</v>
      </c>
      <c r="G2397" s="5" t="str">
        <f t="shared" si="784"/>
        <v>6412</v>
      </c>
      <c r="H2397" s="5" t="str">
        <f t="shared" si="785"/>
        <v>TRAVEL-STUDENTS</v>
      </c>
      <c r="I2397" s="5" t="str">
        <f t="shared" si="786"/>
        <v>999</v>
      </c>
      <c r="J2397" s="5" t="str">
        <f>VLOOKUP(I2397,Vlookups!A:D,2,FALSE)</f>
        <v>CHARTER WIDE</v>
      </c>
      <c r="K2397" s="5" t="str">
        <f>VLOOKUP(I2397,Vlookups!A:D,3,FALSE)</f>
        <v>CHARTER WIDE</v>
      </c>
      <c r="L2397" s="5" t="str">
        <f t="shared" si="787"/>
        <v>22</v>
      </c>
      <c r="M2397" s="5" t="str">
        <f t="shared" si="788"/>
        <v>875</v>
      </c>
      <c r="N2397" s="5" t="str">
        <f>VLOOKUP(M2397,Vlookups!G:I,2,FALSE)</f>
        <v>STUDENT LEADERSHIP DEVELOPMENT</v>
      </c>
      <c r="O2397" s="5" t="str">
        <f>VLOOKUP(M2397,Vlookups!G:I,3,FALSE)</f>
        <v>CSL</v>
      </c>
      <c r="P2397" s="6">
        <f t="shared" si="789"/>
        <v>0</v>
      </c>
      <c r="Q2397" s="6">
        <f t="shared" si="790"/>
        <v>488.6</v>
      </c>
      <c r="R2397" s="6">
        <f t="shared" si="791"/>
        <v>615.95000000000005</v>
      </c>
      <c r="S2397" s="6">
        <f t="shared" si="792"/>
        <v>0</v>
      </c>
      <c r="T2397" s="6">
        <f t="shared" si="793"/>
        <v>0</v>
      </c>
      <c r="U2397" t="s">
        <v>2446</v>
      </c>
      <c r="V2397" t="s">
        <v>439</v>
      </c>
      <c r="W2397" s="2">
        <v>0</v>
      </c>
      <c r="X2397" s="2">
        <v>488.6</v>
      </c>
      <c r="Y2397" s="2">
        <v>615.95000000000005</v>
      </c>
      <c r="Z2397" s="3">
        <v>-1104.55</v>
      </c>
      <c r="AA2397" s="2">
        <v>0</v>
      </c>
      <c r="AB2397" s="2">
        <v>0</v>
      </c>
    </row>
    <row r="2398" spans="1:28">
      <c r="A2398" s="5" t="str">
        <f t="shared" si="780"/>
        <v>420</v>
      </c>
      <c r="B2398" s="5" t="str">
        <f>VLOOKUP(A2398,Vlookups!O:P,2,FALSE)</f>
        <v>LOCAL</v>
      </c>
      <c r="C2398" s="5" t="str">
        <f t="shared" si="781"/>
        <v>E</v>
      </c>
      <c r="D2398" s="5" t="str">
        <f t="shared" si="782"/>
        <v>36</v>
      </c>
      <c r="E2398" s="5" t="str">
        <f t="shared" si="783"/>
        <v>64--</v>
      </c>
      <c r="F2398" s="5" t="str">
        <f>VLOOKUP(E2398,Vlookups!K:M,3,FALSE)</f>
        <v>Op Exp</v>
      </c>
      <c r="G2398" s="5" t="str">
        <f t="shared" si="784"/>
        <v>6412</v>
      </c>
      <c r="H2398" s="5" t="str">
        <f t="shared" si="785"/>
        <v>TRAVEL-STUDENTS</v>
      </c>
      <c r="I2398" s="5" t="str">
        <f t="shared" si="786"/>
        <v>999</v>
      </c>
      <c r="J2398" s="5" t="str">
        <f>VLOOKUP(I2398,Vlookups!A:D,2,FALSE)</f>
        <v>CHARTER WIDE</v>
      </c>
      <c r="K2398" s="5" t="str">
        <f>VLOOKUP(I2398,Vlookups!A:D,3,FALSE)</f>
        <v>CHARTER WIDE</v>
      </c>
      <c r="L2398" s="5" t="str">
        <f t="shared" si="787"/>
        <v>99</v>
      </c>
      <c r="M2398" s="5" t="str">
        <f t="shared" si="788"/>
        <v>875</v>
      </c>
      <c r="N2398" s="5" t="str">
        <f>VLOOKUP(M2398,Vlookups!G:I,2,FALSE)</f>
        <v>STUDENT LEADERSHIP DEVELOPMENT</v>
      </c>
      <c r="O2398" s="5" t="str">
        <f>VLOOKUP(M2398,Vlookups!G:I,3,FALSE)</f>
        <v>CSL</v>
      </c>
      <c r="P2398" s="6">
        <f t="shared" si="789"/>
        <v>0</v>
      </c>
      <c r="Q2398" s="6">
        <f t="shared" si="790"/>
        <v>0</v>
      </c>
      <c r="R2398" s="6">
        <f t="shared" si="791"/>
        <v>12587.95</v>
      </c>
      <c r="S2398" s="6">
        <f t="shared" si="792"/>
        <v>0</v>
      </c>
      <c r="T2398" s="6">
        <f t="shared" si="793"/>
        <v>0</v>
      </c>
      <c r="U2398" t="s">
        <v>2447</v>
      </c>
      <c r="V2398" t="s">
        <v>439</v>
      </c>
      <c r="W2398" s="2">
        <v>0</v>
      </c>
      <c r="X2398" s="2">
        <v>0</v>
      </c>
      <c r="Y2398" s="2">
        <v>12587.95</v>
      </c>
      <c r="Z2398" s="3">
        <v>-12587.95</v>
      </c>
      <c r="AA2398" s="2">
        <v>0</v>
      </c>
      <c r="AB2398" s="2">
        <v>0</v>
      </c>
    </row>
    <row r="2399" spans="1:28">
      <c r="A2399" s="5" t="str">
        <f t="shared" si="780"/>
        <v>420</v>
      </c>
      <c r="B2399" s="5" t="str">
        <f>VLOOKUP(A2399,Vlookups!O:P,2,FALSE)</f>
        <v>LOCAL</v>
      </c>
      <c r="C2399" s="5" t="str">
        <f t="shared" si="781"/>
        <v>E</v>
      </c>
      <c r="D2399" s="5" t="str">
        <f t="shared" si="782"/>
        <v>36</v>
      </c>
      <c r="E2399" s="5" t="str">
        <f t="shared" si="783"/>
        <v>64--</v>
      </c>
      <c r="F2399" s="5" t="str">
        <f>VLOOKUP(E2399,Vlookups!K:M,3,FALSE)</f>
        <v>Op Exp</v>
      </c>
      <c r="G2399" s="5" t="str">
        <f t="shared" si="784"/>
        <v>6412</v>
      </c>
      <c r="H2399" s="5" t="str">
        <f t="shared" si="785"/>
        <v>TRAVEL-STUDENTS</v>
      </c>
      <c r="I2399" s="5" t="str">
        <f t="shared" si="786"/>
        <v>999</v>
      </c>
      <c r="J2399" s="5" t="str">
        <f>VLOOKUP(I2399,Vlookups!A:D,2,FALSE)</f>
        <v>CHARTER WIDE</v>
      </c>
      <c r="K2399" s="5" t="str">
        <f>VLOOKUP(I2399,Vlookups!A:D,3,FALSE)</f>
        <v>CHARTER WIDE</v>
      </c>
      <c r="L2399" s="5" t="str">
        <f t="shared" si="787"/>
        <v>22</v>
      </c>
      <c r="M2399" s="5" t="str">
        <f t="shared" si="788"/>
        <v>875</v>
      </c>
      <c r="N2399" s="5" t="str">
        <f>VLOOKUP(M2399,Vlookups!G:I,2,FALSE)</f>
        <v>STUDENT LEADERSHIP DEVELOPMENT</v>
      </c>
      <c r="O2399" s="5" t="str">
        <f>VLOOKUP(M2399,Vlookups!G:I,3,FALSE)</f>
        <v>CSL</v>
      </c>
      <c r="P2399" s="6">
        <f t="shared" si="789"/>
        <v>0</v>
      </c>
      <c r="Q2399" s="6">
        <f t="shared" si="790"/>
        <v>75345.899999999994</v>
      </c>
      <c r="R2399" s="6">
        <f t="shared" si="791"/>
        <v>151710.49</v>
      </c>
      <c r="S2399" s="6">
        <f t="shared" si="792"/>
        <v>112000</v>
      </c>
      <c r="T2399" s="6">
        <f t="shared" si="793"/>
        <v>112000</v>
      </c>
      <c r="U2399" t="s">
        <v>2448</v>
      </c>
      <c r="V2399" t="s">
        <v>439</v>
      </c>
      <c r="W2399" s="2">
        <v>0</v>
      </c>
      <c r="X2399" s="2">
        <v>75345.899999999994</v>
      </c>
      <c r="Y2399" s="2">
        <v>151710.49</v>
      </c>
      <c r="Z2399" s="3">
        <v>-229888.69</v>
      </c>
      <c r="AA2399" s="2">
        <v>112000</v>
      </c>
      <c r="AB2399" s="2">
        <v>112000</v>
      </c>
    </row>
    <row r="2400" spans="1:28">
      <c r="A2400" s="5" t="str">
        <f t="shared" si="780"/>
        <v>420</v>
      </c>
      <c r="B2400" s="5" t="str">
        <f>VLOOKUP(A2400,Vlookups!O:P,2,FALSE)</f>
        <v>LOCAL</v>
      </c>
      <c r="C2400" s="5" t="str">
        <f t="shared" si="781"/>
        <v>E</v>
      </c>
      <c r="D2400" s="5" t="str">
        <f t="shared" si="782"/>
        <v>36</v>
      </c>
      <c r="E2400" s="5" t="str">
        <f t="shared" si="783"/>
        <v>64--</v>
      </c>
      <c r="F2400" s="5" t="str">
        <f>VLOOKUP(E2400,Vlookups!K:M,3,FALSE)</f>
        <v>Op Exp</v>
      </c>
      <c r="G2400" s="5" t="str">
        <f t="shared" si="784"/>
        <v>6412</v>
      </c>
      <c r="H2400" s="5" t="str">
        <f t="shared" si="785"/>
        <v>TRAVEL-STUDENTS</v>
      </c>
      <c r="I2400" s="5" t="str">
        <f t="shared" si="786"/>
        <v>999</v>
      </c>
      <c r="J2400" s="5" t="str">
        <f>VLOOKUP(I2400,Vlookups!A:D,2,FALSE)</f>
        <v>CHARTER WIDE</v>
      </c>
      <c r="K2400" s="5" t="str">
        <f>VLOOKUP(I2400,Vlookups!A:D,3,FALSE)</f>
        <v>CHARTER WIDE</v>
      </c>
      <c r="L2400" s="5" t="str">
        <f t="shared" si="787"/>
        <v>99</v>
      </c>
      <c r="M2400" s="5" t="str">
        <f t="shared" si="788"/>
        <v>875</v>
      </c>
      <c r="N2400" s="5" t="str">
        <f>VLOOKUP(M2400,Vlookups!G:I,2,FALSE)</f>
        <v>STUDENT LEADERSHIP DEVELOPMENT</v>
      </c>
      <c r="O2400" s="5" t="str">
        <f>VLOOKUP(M2400,Vlookups!G:I,3,FALSE)</f>
        <v>CSL</v>
      </c>
      <c r="P2400" s="6">
        <f t="shared" si="789"/>
        <v>0</v>
      </c>
      <c r="Q2400" s="6">
        <f t="shared" si="790"/>
        <v>0</v>
      </c>
      <c r="R2400" s="6">
        <f t="shared" si="791"/>
        <v>0</v>
      </c>
      <c r="S2400" s="6">
        <f t="shared" si="792"/>
        <v>283000</v>
      </c>
      <c r="T2400" s="6">
        <f t="shared" si="793"/>
        <v>283000</v>
      </c>
      <c r="U2400" t="s">
        <v>2449</v>
      </c>
      <c r="V2400" t="s">
        <v>439</v>
      </c>
      <c r="W2400" s="2">
        <v>0</v>
      </c>
      <c r="X2400" s="2">
        <v>0</v>
      </c>
      <c r="Y2400" s="2">
        <v>0</v>
      </c>
      <c r="Z2400" s="2">
        <v>0</v>
      </c>
      <c r="AA2400" s="2">
        <v>283000</v>
      </c>
      <c r="AB2400" s="2">
        <v>283000</v>
      </c>
    </row>
    <row r="2401" spans="1:28">
      <c r="A2401" s="5" t="str">
        <f t="shared" si="780"/>
        <v>420</v>
      </c>
      <c r="B2401" s="5" t="str">
        <f>VLOOKUP(A2401,Vlookups!O:P,2,FALSE)</f>
        <v>LOCAL</v>
      </c>
      <c r="C2401" s="5" t="str">
        <f t="shared" si="781"/>
        <v>E</v>
      </c>
      <c r="D2401" s="5" t="str">
        <f t="shared" si="782"/>
        <v>36</v>
      </c>
      <c r="E2401" s="5" t="str">
        <f t="shared" si="783"/>
        <v>64--</v>
      </c>
      <c r="F2401" s="5" t="str">
        <f>VLOOKUP(E2401,Vlookups!K:M,3,FALSE)</f>
        <v>Op Exp</v>
      </c>
      <c r="G2401" s="5" t="str">
        <f t="shared" si="784"/>
        <v>6494</v>
      </c>
      <c r="H2401" s="5" t="str">
        <f t="shared" si="785"/>
        <v>RECLASS TRANSP EXP</v>
      </c>
      <c r="I2401" s="5" t="str">
        <f t="shared" si="786"/>
        <v>999</v>
      </c>
      <c r="J2401" s="5" t="str">
        <f>VLOOKUP(I2401,Vlookups!A:D,2,FALSE)</f>
        <v>CHARTER WIDE</v>
      </c>
      <c r="K2401" s="5" t="str">
        <f>VLOOKUP(I2401,Vlookups!A:D,3,FALSE)</f>
        <v>CHARTER WIDE</v>
      </c>
      <c r="L2401" s="5" t="str">
        <f t="shared" si="787"/>
        <v>99</v>
      </c>
      <c r="M2401" s="5" t="str">
        <f t="shared" si="788"/>
        <v>850</v>
      </c>
      <c r="N2401" s="5" t="str">
        <f>VLOOKUP(M2401,Vlookups!G:I,2,FALSE)</f>
        <v>DEPUTY SUPT ACADEMICS/STU SERV</v>
      </c>
      <c r="O2401" s="5" t="str">
        <f>VLOOKUP(M2401,Vlookups!G:I,3,FALSE)</f>
        <v>DSASS</v>
      </c>
      <c r="P2401" s="6">
        <f t="shared" si="789"/>
        <v>3000</v>
      </c>
      <c r="Q2401" s="6">
        <f t="shared" si="790"/>
        <v>0</v>
      </c>
      <c r="R2401" s="6">
        <f t="shared" si="791"/>
        <v>0</v>
      </c>
      <c r="S2401" s="6">
        <f t="shared" si="792"/>
        <v>0</v>
      </c>
      <c r="T2401" s="6">
        <f t="shared" si="793"/>
        <v>-3000</v>
      </c>
      <c r="U2401" t="s">
        <v>2450</v>
      </c>
      <c r="V2401" t="s">
        <v>1893</v>
      </c>
      <c r="W2401" s="2">
        <v>3000</v>
      </c>
      <c r="X2401" s="2">
        <v>0</v>
      </c>
      <c r="Y2401" s="2">
        <v>0</v>
      </c>
      <c r="Z2401" s="2">
        <v>3000</v>
      </c>
      <c r="AA2401" s="2">
        <v>0</v>
      </c>
      <c r="AB2401" s="3">
        <v>-3000</v>
      </c>
    </row>
    <row r="2402" spans="1:28">
      <c r="A2402" s="5" t="str">
        <f t="shared" si="780"/>
        <v>420</v>
      </c>
      <c r="B2402" s="5" t="str">
        <f>VLOOKUP(A2402,Vlookups!O:P,2,FALSE)</f>
        <v>LOCAL</v>
      </c>
      <c r="C2402" s="5" t="str">
        <f t="shared" si="781"/>
        <v>E</v>
      </c>
      <c r="D2402" s="5" t="str">
        <f t="shared" si="782"/>
        <v>36</v>
      </c>
      <c r="E2402" s="5" t="str">
        <f t="shared" si="783"/>
        <v>64--</v>
      </c>
      <c r="F2402" s="5" t="str">
        <f>VLOOKUP(E2402,Vlookups!K:M,3,FALSE)</f>
        <v>Op Exp</v>
      </c>
      <c r="G2402" s="5" t="str">
        <f t="shared" si="784"/>
        <v>6495</v>
      </c>
      <c r="H2402" s="5" t="str">
        <f t="shared" si="785"/>
        <v>MEMBERSHIPS AND DUES</v>
      </c>
      <c r="I2402" s="5" t="str">
        <f t="shared" si="786"/>
        <v>001</v>
      </c>
      <c r="J2402" s="5" t="str">
        <f>VLOOKUP(I2402,Vlookups!A:D,2,FALSE)</f>
        <v>GARLAND ELEMENTARY SCHOOL</v>
      </c>
      <c r="K2402" s="5" t="str">
        <f>VLOOKUP(I2402,Vlookups!A:D,3,FALSE)</f>
        <v>GARLAND K8</v>
      </c>
      <c r="L2402" s="5" t="str">
        <f t="shared" si="787"/>
        <v>99</v>
      </c>
      <c r="M2402" s="5" t="str">
        <f t="shared" si="788"/>
        <v>850</v>
      </c>
      <c r="N2402" s="5" t="str">
        <f>VLOOKUP(M2402,Vlookups!G:I,2,FALSE)</f>
        <v>DEPUTY SUPT ACADEMICS/STU SERV</v>
      </c>
      <c r="O2402" s="5" t="str">
        <f>VLOOKUP(M2402,Vlookups!G:I,3,FALSE)</f>
        <v>DSASS</v>
      </c>
      <c r="P2402" s="6">
        <f t="shared" si="789"/>
        <v>3000</v>
      </c>
      <c r="Q2402" s="6">
        <f t="shared" si="790"/>
        <v>0</v>
      </c>
      <c r="R2402" s="6">
        <f t="shared" si="791"/>
        <v>256.14999999999998</v>
      </c>
      <c r="S2402" s="6">
        <f t="shared" si="792"/>
        <v>0</v>
      </c>
      <c r="T2402" s="6">
        <f t="shared" si="793"/>
        <v>-3000</v>
      </c>
      <c r="U2402" t="s">
        <v>2451</v>
      </c>
      <c r="V2402" t="s">
        <v>560</v>
      </c>
      <c r="W2402" s="2">
        <v>3000</v>
      </c>
      <c r="X2402" s="2">
        <v>0</v>
      </c>
      <c r="Y2402" s="2">
        <v>256.14999999999998</v>
      </c>
      <c r="Z2402" s="2">
        <v>2743.85</v>
      </c>
      <c r="AA2402" s="2">
        <v>0</v>
      </c>
      <c r="AB2402" s="3">
        <v>-3000</v>
      </c>
    </row>
    <row r="2403" spans="1:28">
      <c r="A2403" s="5" t="str">
        <f t="shared" si="780"/>
        <v>420</v>
      </c>
      <c r="B2403" s="5" t="str">
        <f>VLOOKUP(A2403,Vlookups!O:P,2,FALSE)</f>
        <v>LOCAL</v>
      </c>
      <c r="C2403" s="5" t="str">
        <f t="shared" si="781"/>
        <v>E</v>
      </c>
      <c r="D2403" s="5" t="str">
        <f t="shared" si="782"/>
        <v>36</v>
      </c>
      <c r="E2403" s="5" t="str">
        <f t="shared" si="783"/>
        <v>64--</v>
      </c>
      <c r="F2403" s="5" t="str">
        <f>VLOOKUP(E2403,Vlookups!K:M,3,FALSE)</f>
        <v>Op Exp</v>
      </c>
      <c r="G2403" s="5" t="str">
        <f t="shared" si="784"/>
        <v>6495</v>
      </c>
      <c r="H2403" s="5" t="str">
        <f t="shared" si="785"/>
        <v>MEMBERSHIPS AND DUES</v>
      </c>
      <c r="I2403" s="5" t="str">
        <f t="shared" si="786"/>
        <v>002</v>
      </c>
      <c r="J2403" s="5" t="str">
        <f>VLOOKUP(I2403,Vlookups!A:D,2,FALSE)</f>
        <v>GARLAND MIDDLE SCHOOL</v>
      </c>
      <c r="K2403" s="5" t="str">
        <f>VLOOKUP(I2403,Vlookups!A:D,3,FALSE)</f>
        <v>GARLAND K8</v>
      </c>
      <c r="L2403" s="5" t="str">
        <f t="shared" si="787"/>
        <v>99</v>
      </c>
      <c r="M2403" s="5" t="str">
        <f t="shared" si="788"/>
        <v>850</v>
      </c>
      <c r="N2403" s="5" t="str">
        <f>VLOOKUP(M2403,Vlookups!G:I,2,FALSE)</f>
        <v>DEPUTY SUPT ACADEMICS/STU SERV</v>
      </c>
      <c r="O2403" s="5" t="str">
        <f>VLOOKUP(M2403,Vlookups!G:I,3,FALSE)</f>
        <v>DSASS</v>
      </c>
      <c r="P2403" s="6">
        <f t="shared" si="789"/>
        <v>3000</v>
      </c>
      <c r="Q2403" s="6">
        <f t="shared" si="790"/>
        <v>0</v>
      </c>
      <c r="R2403" s="6">
        <f t="shared" si="791"/>
        <v>223.85</v>
      </c>
      <c r="S2403" s="6">
        <f t="shared" si="792"/>
        <v>0</v>
      </c>
      <c r="T2403" s="6">
        <f t="shared" si="793"/>
        <v>-3000</v>
      </c>
      <c r="U2403" t="s">
        <v>2452</v>
      </c>
      <c r="V2403" t="s">
        <v>560</v>
      </c>
      <c r="W2403" s="2">
        <v>3000</v>
      </c>
      <c r="X2403" s="2">
        <v>0</v>
      </c>
      <c r="Y2403" s="2">
        <v>223.85</v>
      </c>
      <c r="Z2403" s="2">
        <v>2776.15</v>
      </c>
      <c r="AA2403" s="2">
        <v>0</v>
      </c>
      <c r="AB2403" s="3">
        <v>-3000</v>
      </c>
    </row>
    <row r="2404" spans="1:28">
      <c r="A2404" s="5" t="str">
        <f t="shared" si="780"/>
        <v>420</v>
      </c>
      <c r="B2404" s="5" t="str">
        <f>VLOOKUP(A2404,Vlookups!O:P,2,FALSE)</f>
        <v>LOCAL</v>
      </c>
      <c r="C2404" s="5" t="str">
        <f t="shared" si="781"/>
        <v>E</v>
      </c>
      <c r="D2404" s="5" t="str">
        <f t="shared" si="782"/>
        <v>36</v>
      </c>
      <c r="E2404" s="5" t="str">
        <f t="shared" si="783"/>
        <v>64--</v>
      </c>
      <c r="F2404" s="5" t="str">
        <f>VLOOKUP(E2404,Vlookups!K:M,3,FALSE)</f>
        <v>Op Exp</v>
      </c>
      <c r="G2404" s="5" t="str">
        <f t="shared" si="784"/>
        <v>6495</v>
      </c>
      <c r="H2404" s="5" t="str">
        <f t="shared" si="785"/>
        <v>MEMBERSHIPS AND DUES</v>
      </c>
      <c r="I2404" s="5" t="str">
        <f t="shared" si="786"/>
        <v>003</v>
      </c>
      <c r="J2404" s="5" t="str">
        <f>VLOOKUP(I2404,Vlookups!A:D,2,FALSE)</f>
        <v>GARLAND HIGH SCHOOL</v>
      </c>
      <c r="K2404" s="5" t="str">
        <f>VLOOKUP(I2404,Vlookups!A:D,3,FALSE)</f>
        <v>GARLAND HS</v>
      </c>
      <c r="L2404" s="5" t="str">
        <f t="shared" si="787"/>
        <v>22</v>
      </c>
      <c r="M2404" s="5" t="str">
        <f t="shared" si="788"/>
        <v>850</v>
      </c>
      <c r="N2404" s="5" t="str">
        <f>VLOOKUP(M2404,Vlookups!G:I,2,FALSE)</f>
        <v>DEPUTY SUPT ACADEMICS/STU SERV</v>
      </c>
      <c r="O2404" s="5" t="str">
        <f>VLOOKUP(M2404,Vlookups!G:I,3,FALSE)</f>
        <v>DSASS</v>
      </c>
      <c r="P2404" s="6">
        <f t="shared" si="789"/>
        <v>3000</v>
      </c>
      <c r="Q2404" s="6">
        <f t="shared" si="790"/>
        <v>0</v>
      </c>
      <c r="R2404" s="6">
        <f t="shared" si="791"/>
        <v>100</v>
      </c>
      <c r="S2404" s="6">
        <f t="shared" si="792"/>
        <v>0</v>
      </c>
      <c r="T2404" s="6">
        <f t="shared" si="793"/>
        <v>-3000</v>
      </c>
      <c r="U2404" t="s">
        <v>2453</v>
      </c>
      <c r="V2404" t="s">
        <v>560</v>
      </c>
      <c r="W2404" s="2">
        <v>3000</v>
      </c>
      <c r="X2404" s="2">
        <v>0</v>
      </c>
      <c r="Y2404" s="2">
        <v>100</v>
      </c>
      <c r="Z2404" s="2">
        <v>2900</v>
      </c>
      <c r="AA2404" s="2">
        <v>0</v>
      </c>
      <c r="AB2404" s="3">
        <v>-3000</v>
      </c>
    </row>
    <row r="2405" spans="1:28">
      <c r="A2405" s="5" t="str">
        <f t="shared" si="780"/>
        <v>420</v>
      </c>
      <c r="B2405" s="5" t="str">
        <f>VLOOKUP(A2405,Vlookups!O:P,2,FALSE)</f>
        <v>LOCAL</v>
      </c>
      <c r="C2405" s="5" t="str">
        <f t="shared" si="781"/>
        <v>E</v>
      </c>
      <c r="D2405" s="5" t="str">
        <f t="shared" si="782"/>
        <v>36</v>
      </c>
      <c r="E2405" s="5" t="str">
        <f t="shared" si="783"/>
        <v>64--</v>
      </c>
      <c r="F2405" s="5" t="str">
        <f>VLOOKUP(E2405,Vlookups!K:M,3,FALSE)</f>
        <v>Op Exp</v>
      </c>
      <c r="G2405" s="5" t="str">
        <f t="shared" si="784"/>
        <v>6495</v>
      </c>
      <c r="H2405" s="5" t="str">
        <f t="shared" si="785"/>
        <v>MEMBERSHIPS AND DUES</v>
      </c>
      <c r="I2405" s="5" t="str">
        <f t="shared" si="786"/>
        <v>003</v>
      </c>
      <c r="J2405" s="5" t="str">
        <f>VLOOKUP(I2405,Vlookups!A:D,2,FALSE)</f>
        <v>GARLAND HIGH SCHOOL</v>
      </c>
      <c r="K2405" s="5" t="str">
        <f>VLOOKUP(I2405,Vlookups!A:D,3,FALSE)</f>
        <v>GARLAND HS</v>
      </c>
      <c r="L2405" s="5" t="str">
        <f t="shared" si="787"/>
        <v>99</v>
      </c>
      <c r="M2405" s="5" t="str">
        <f t="shared" si="788"/>
        <v>850</v>
      </c>
      <c r="N2405" s="5" t="str">
        <f>VLOOKUP(M2405,Vlookups!G:I,2,FALSE)</f>
        <v>DEPUTY SUPT ACADEMICS/STU SERV</v>
      </c>
      <c r="O2405" s="5" t="str">
        <f>VLOOKUP(M2405,Vlookups!G:I,3,FALSE)</f>
        <v>DSASS</v>
      </c>
      <c r="P2405" s="6">
        <f t="shared" si="789"/>
        <v>3000</v>
      </c>
      <c r="Q2405" s="6">
        <f t="shared" si="790"/>
        <v>385</v>
      </c>
      <c r="R2405" s="6">
        <f t="shared" si="791"/>
        <v>570</v>
      </c>
      <c r="S2405" s="6">
        <f t="shared" si="792"/>
        <v>0</v>
      </c>
      <c r="T2405" s="6">
        <f t="shared" si="793"/>
        <v>-3000</v>
      </c>
      <c r="U2405" t="s">
        <v>2454</v>
      </c>
      <c r="V2405" t="s">
        <v>560</v>
      </c>
      <c r="W2405" s="2">
        <v>3000</v>
      </c>
      <c r="X2405" s="2">
        <v>385</v>
      </c>
      <c r="Y2405" s="2">
        <v>570</v>
      </c>
      <c r="Z2405" s="2">
        <v>2045</v>
      </c>
      <c r="AA2405" s="2">
        <v>0</v>
      </c>
      <c r="AB2405" s="3">
        <v>-3000</v>
      </c>
    </row>
    <row r="2406" spans="1:28">
      <c r="A2406" s="5" t="str">
        <f t="shared" si="780"/>
        <v>420</v>
      </c>
      <c r="B2406" s="5" t="str">
        <f>VLOOKUP(A2406,Vlookups!O:P,2,FALSE)</f>
        <v>LOCAL</v>
      </c>
      <c r="C2406" s="5" t="str">
        <f t="shared" si="781"/>
        <v>E</v>
      </c>
      <c r="D2406" s="5" t="str">
        <f t="shared" si="782"/>
        <v>36</v>
      </c>
      <c r="E2406" s="5" t="str">
        <f t="shared" si="783"/>
        <v>64--</v>
      </c>
      <c r="F2406" s="5" t="str">
        <f>VLOOKUP(E2406,Vlookups!K:M,3,FALSE)</f>
        <v>Op Exp</v>
      </c>
      <c r="G2406" s="5" t="str">
        <f t="shared" si="784"/>
        <v>6495</v>
      </c>
      <c r="H2406" s="5" t="str">
        <f t="shared" si="785"/>
        <v>MEMBERSHIPS AND DUES</v>
      </c>
      <c r="I2406" s="5" t="str">
        <f t="shared" si="786"/>
        <v>004</v>
      </c>
      <c r="J2406" s="5" t="str">
        <f>VLOOKUP(I2406,Vlookups!A:D,2,FALSE)</f>
        <v>ARLINGTON ELEMENTARY SCHOOL</v>
      </c>
      <c r="K2406" s="5" t="str">
        <f>VLOOKUP(I2406,Vlookups!A:D,3,FALSE)</f>
        <v>ARLINGTON K8</v>
      </c>
      <c r="L2406" s="5" t="str">
        <f t="shared" si="787"/>
        <v>99</v>
      </c>
      <c r="M2406" s="5" t="str">
        <f t="shared" si="788"/>
        <v>850</v>
      </c>
      <c r="N2406" s="5" t="str">
        <f>VLOOKUP(M2406,Vlookups!G:I,2,FALSE)</f>
        <v>DEPUTY SUPT ACADEMICS/STU SERV</v>
      </c>
      <c r="O2406" s="5" t="str">
        <f>VLOOKUP(M2406,Vlookups!G:I,3,FALSE)</f>
        <v>DSASS</v>
      </c>
      <c r="P2406" s="6">
        <f t="shared" si="789"/>
        <v>450</v>
      </c>
      <c r="Q2406" s="6">
        <f t="shared" si="790"/>
        <v>257.95</v>
      </c>
      <c r="R2406" s="6">
        <f t="shared" si="791"/>
        <v>192.5</v>
      </c>
      <c r="S2406" s="6">
        <f t="shared" si="792"/>
        <v>0</v>
      </c>
      <c r="T2406" s="6">
        <f t="shared" si="793"/>
        <v>-450</v>
      </c>
      <c r="U2406" t="s">
        <v>2455</v>
      </c>
      <c r="V2406" t="s">
        <v>560</v>
      </c>
      <c r="W2406" s="2">
        <v>450</v>
      </c>
      <c r="X2406" s="2">
        <v>257.95</v>
      </c>
      <c r="Y2406" s="2">
        <v>192.5</v>
      </c>
      <c r="Z2406" s="3">
        <v>-0.45</v>
      </c>
      <c r="AA2406" s="2">
        <v>0</v>
      </c>
      <c r="AB2406" s="3">
        <v>-450</v>
      </c>
    </row>
    <row r="2407" spans="1:28">
      <c r="A2407" s="5" t="str">
        <f t="shared" si="780"/>
        <v>420</v>
      </c>
      <c r="B2407" s="5" t="str">
        <f>VLOOKUP(A2407,Vlookups!O:P,2,FALSE)</f>
        <v>LOCAL</v>
      </c>
      <c r="C2407" s="5" t="str">
        <f t="shared" si="781"/>
        <v>E</v>
      </c>
      <c r="D2407" s="5" t="str">
        <f t="shared" si="782"/>
        <v>36</v>
      </c>
      <c r="E2407" s="5" t="str">
        <f t="shared" si="783"/>
        <v>64--</v>
      </c>
      <c r="F2407" s="5" t="str">
        <f>VLOOKUP(E2407,Vlookups!K:M,3,FALSE)</f>
        <v>Op Exp</v>
      </c>
      <c r="G2407" s="5" t="str">
        <f t="shared" si="784"/>
        <v>6495</v>
      </c>
      <c r="H2407" s="5" t="str">
        <f t="shared" si="785"/>
        <v>MEMBERSHIPS AND DUES</v>
      </c>
      <c r="I2407" s="5" t="str">
        <f t="shared" si="786"/>
        <v>005</v>
      </c>
      <c r="J2407" s="5" t="str">
        <f>VLOOKUP(I2407,Vlookups!A:D,2,FALSE)</f>
        <v>ARLINGTON MIDDLE SCHOOL</v>
      </c>
      <c r="K2407" s="5" t="str">
        <f>VLOOKUP(I2407,Vlookups!A:D,3,FALSE)</f>
        <v>ARLINGTON K8</v>
      </c>
      <c r="L2407" s="5" t="str">
        <f t="shared" si="787"/>
        <v>99</v>
      </c>
      <c r="M2407" s="5" t="str">
        <f t="shared" si="788"/>
        <v>850</v>
      </c>
      <c r="N2407" s="5" t="str">
        <f>VLOOKUP(M2407,Vlookups!G:I,2,FALSE)</f>
        <v>DEPUTY SUPT ACADEMICS/STU SERV</v>
      </c>
      <c r="O2407" s="5" t="str">
        <f>VLOOKUP(M2407,Vlookups!G:I,3,FALSE)</f>
        <v>DSASS</v>
      </c>
      <c r="P2407" s="6">
        <f t="shared" si="789"/>
        <v>319.55</v>
      </c>
      <c r="Q2407" s="6">
        <f t="shared" si="790"/>
        <v>127.05</v>
      </c>
      <c r="R2407" s="6">
        <f t="shared" si="791"/>
        <v>192.5</v>
      </c>
      <c r="S2407" s="6">
        <f t="shared" si="792"/>
        <v>0</v>
      </c>
      <c r="T2407" s="6">
        <f t="shared" si="793"/>
        <v>-319.55</v>
      </c>
      <c r="U2407" t="s">
        <v>2456</v>
      </c>
      <c r="V2407" t="s">
        <v>560</v>
      </c>
      <c r="W2407" s="2">
        <v>319.55</v>
      </c>
      <c r="X2407" s="2">
        <v>127.05</v>
      </c>
      <c r="Y2407" s="2">
        <v>192.5</v>
      </c>
      <c r="Z2407" s="2">
        <v>0</v>
      </c>
      <c r="AA2407" s="2">
        <v>0</v>
      </c>
      <c r="AB2407" s="3">
        <v>-319.55</v>
      </c>
    </row>
    <row r="2408" spans="1:28">
      <c r="A2408" s="5" t="str">
        <f t="shared" si="780"/>
        <v>420</v>
      </c>
      <c r="B2408" s="5" t="str">
        <f>VLOOKUP(A2408,Vlookups!O:P,2,FALSE)</f>
        <v>LOCAL</v>
      </c>
      <c r="C2408" s="5" t="str">
        <f t="shared" si="781"/>
        <v>E</v>
      </c>
      <c r="D2408" s="5" t="str">
        <f t="shared" si="782"/>
        <v>36</v>
      </c>
      <c r="E2408" s="5" t="str">
        <f t="shared" si="783"/>
        <v>64--</v>
      </c>
      <c r="F2408" s="5" t="str">
        <f>VLOOKUP(E2408,Vlookups!K:M,3,FALSE)</f>
        <v>Op Exp</v>
      </c>
      <c r="G2408" s="5" t="str">
        <f t="shared" si="784"/>
        <v>6495</v>
      </c>
      <c r="H2408" s="5" t="str">
        <f t="shared" si="785"/>
        <v>MEMBERSHIPS AND DUES</v>
      </c>
      <c r="I2408" s="5" t="str">
        <f t="shared" si="786"/>
        <v>007</v>
      </c>
      <c r="J2408" s="5" t="str">
        <f>VLOOKUP(I2408,Vlookups!A:D,2,FALSE)</f>
        <v>KELLER ELEMENTARY SCHOOL</v>
      </c>
      <c r="K2408" s="5" t="str">
        <f>VLOOKUP(I2408,Vlookups!A:D,3,FALSE)</f>
        <v>KELLER K8</v>
      </c>
      <c r="L2408" s="5" t="str">
        <f t="shared" si="787"/>
        <v>99</v>
      </c>
      <c r="M2408" s="5" t="str">
        <f t="shared" si="788"/>
        <v>850</v>
      </c>
      <c r="N2408" s="5" t="str">
        <f>VLOOKUP(M2408,Vlookups!G:I,2,FALSE)</f>
        <v>DEPUTY SUPT ACADEMICS/STU SERV</v>
      </c>
      <c r="O2408" s="5" t="str">
        <f>VLOOKUP(M2408,Vlookups!G:I,3,FALSE)</f>
        <v>DSASS</v>
      </c>
      <c r="P2408" s="6">
        <f t="shared" si="789"/>
        <v>192.5</v>
      </c>
      <c r="Q2408" s="6">
        <f t="shared" si="790"/>
        <v>0</v>
      </c>
      <c r="R2408" s="6">
        <f t="shared" si="791"/>
        <v>192.5</v>
      </c>
      <c r="S2408" s="6">
        <f t="shared" si="792"/>
        <v>0</v>
      </c>
      <c r="T2408" s="6">
        <f t="shared" si="793"/>
        <v>-192.5</v>
      </c>
      <c r="U2408" t="s">
        <v>2457</v>
      </c>
      <c r="V2408" t="s">
        <v>560</v>
      </c>
      <c r="W2408" s="2">
        <v>192.5</v>
      </c>
      <c r="X2408" s="2">
        <v>0</v>
      </c>
      <c r="Y2408" s="2">
        <v>192.5</v>
      </c>
      <c r="Z2408" s="2">
        <v>0</v>
      </c>
      <c r="AA2408" s="2">
        <v>0</v>
      </c>
      <c r="AB2408" s="3">
        <v>-192.5</v>
      </c>
    </row>
    <row r="2409" spans="1:28">
      <c r="A2409" s="5" t="str">
        <f t="shared" si="780"/>
        <v>420</v>
      </c>
      <c r="B2409" s="5" t="str">
        <f>VLOOKUP(A2409,Vlookups!O:P,2,FALSE)</f>
        <v>LOCAL</v>
      </c>
      <c r="C2409" s="5" t="str">
        <f t="shared" si="781"/>
        <v>E</v>
      </c>
      <c r="D2409" s="5" t="str">
        <f t="shared" si="782"/>
        <v>36</v>
      </c>
      <c r="E2409" s="5" t="str">
        <f t="shared" si="783"/>
        <v>64--</v>
      </c>
      <c r="F2409" s="5" t="str">
        <f>VLOOKUP(E2409,Vlookups!K:M,3,FALSE)</f>
        <v>Op Exp</v>
      </c>
      <c r="G2409" s="5" t="str">
        <f t="shared" si="784"/>
        <v>6495</v>
      </c>
      <c r="H2409" s="5" t="str">
        <f t="shared" si="785"/>
        <v>MEMBERSHIPS AND DUES</v>
      </c>
      <c r="I2409" s="5" t="str">
        <f t="shared" si="786"/>
        <v>008</v>
      </c>
      <c r="J2409" s="5" t="str">
        <f>VLOOKUP(I2409,Vlookups!A:D,2,FALSE)</f>
        <v>KELLER MIDDLE SCHOOL</v>
      </c>
      <c r="K2409" s="5" t="str">
        <f>VLOOKUP(I2409,Vlookups!A:D,3,FALSE)</f>
        <v>KELLER K8</v>
      </c>
      <c r="L2409" s="5" t="str">
        <f t="shared" si="787"/>
        <v>99</v>
      </c>
      <c r="M2409" s="5" t="str">
        <f t="shared" si="788"/>
        <v>850</v>
      </c>
      <c r="N2409" s="5" t="str">
        <f>VLOOKUP(M2409,Vlookups!G:I,2,FALSE)</f>
        <v>DEPUTY SUPT ACADEMICS/STU SERV</v>
      </c>
      <c r="O2409" s="5" t="str">
        <f>VLOOKUP(M2409,Vlookups!G:I,3,FALSE)</f>
        <v>DSASS</v>
      </c>
      <c r="P2409" s="6">
        <f t="shared" si="789"/>
        <v>192.5</v>
      </c>
      <c r="Q2409" s="6">
        <f t="shared" si="790"/>
        <v>0</v>
      </c>
      <c r="R2409" s="6">
        <f t="shared" si="791"/>
        <v>192.5</v>
      </c>
      <c r="S2409" s="6">
        <f t="shared" si="792"/>
        <v>0</v>
      </c>
      <c r="T2409" s="6">
        <f t="shared" si="793"/>
        <v>-192.5</v>
      </c>
      <c r="U2409" t="s">
        <v>2458</v>
      </c>
      <c r="V2409" t="s">
        <v>560</v>
      </c>
      <c r="W2409" s="2">
        <v>192.5</v>
      </c>
      <c r="X2409" s="2">
        <v>0</v>
      </c>
      <c r="Y2409" s="2">
        <v>192.5</v>
      </c>
      <c r="Z2409" s="2">
        <v>0</v>
      </c>
      <c r="AA2409" s="2">
        <v>0</v>
      </c>
      <c r="AB2409" s="3">
        <v>-192.5</v>
      </c>
    </row>
    <row r="2410" spans="1:28">
      <c r="A2410" s="5" t="str">
        <f t="shared" si="780"/>
        <v>420</v>
      </c>
      <c r="B2410" s="5" t="str">
        <f>VLOOKUP(A2410,Vlookups!O:P,2,FALSE)</f>
        <v>LOCAL</v>
      </c>
      <c r="C2410" s="5" t="str">
        <f t="shared" si="781"/>
        <v>E</v>
      </c>
      <c r="D2410" s="5" t="str">
        <f t="shared" si="782"/>
        <v>36</v>
      </c>
      <c r="E2410" s="5" t="str">
        <f t="shared" si="783"/>
        <v>64--</v>
      </c>
      <c r="F2410" s="5" t="str">
        <f>VLOOKUP(E2410,Vlookups!K:M,3,FALSE)</f>
        <v>Op Exp</v>
      </c>
      <c r="G2410" s="5" t="str">
        <f t="shared" si="784"/>
        <v>6495</v>
      </c>
      <c r="H2410" s="5" t="str">
        <f t="shared" si="785"/>
        <v>MEMBERSHIPS AND DUES</v>
      </c>
      <c r="I2410" s="5" t="str">
        <f t="shared" si="786"/>
        <v>009</v>
      </c>
      <c r="J2410" s="5" t="str">
        <f>VLOOKUP(I2410,Vlookups!A:D,2,FALSE)</f>
        <v>KELLER HIGH SCHOOL</v>
      </c>
      <c r="K2410" s="5" t="str">
        <f>VLOOKUP(I2410,Vlookups!A:D,3,FALSE)</f>
        <v>KELLER HS</v>
      </c>
      <c r="L2410" s="5" t="str">
        <f t="shared" si="787"/>
        <v>22</v>
      </c>
      <c r="M2410" s="5" t="str">
        <f t="shared" si="788"/>
        <v>850</v>
      </c>
      <c r="N2410" s="5" t="str">
        <f>VLOOKUP(M2410,Vlookups!G:I,2,FALSE)</f>
        <v>DEPUTY SUPT ACADEMICS/STU SERV</v>
      </c>
      <c r="O2410" s="5" t="str">
        <f>VLOOKUP(M2410,Vlookups!G:I,3,FALSE)</f>
        <v>DSASS</v>
      </c>
      <c r="P2410" s="6">
        <f t="shared" si="789"/>
        <v>3000</v>
      </c>
      <c r="Q2410" s="6">
        <f t="shared" si="790"/>
        <v>0</v>
      </c>
      <c r="R2410" s="6">
        <f t="shared" si="791"/>
        <v>0</v>
      </c>
      <c r="S2410" s="6">
        <f t="shared" si="792"/>
        <v>0</v>
      </c>
      <c r="T2410" s="6">
        <f t="shared" si="793"/>
        <v>-3000</v>
      </c>
      <c r="U2410" t="s">
        <v>2459</v>
      </c>
      <c r="V2410" t="s">
        <v>560</v>
      </c>
      <c r="W2410" s="2">
        <v>3000</v>
      </c>
      <c r="X2410" s="2">
        <v>0</v>
      </c>
      <c r="Y2410" s="2">
        <v>0</v>
      </c>
      <c r="Z2410" s="2">
        <v>3000</v>
      </c>
      <c r="AA2410" s="2">
        <v>0</v>
      </c>
      <c r="AB2410" s="3">
        <v>-3000</v>
      </c>
    </row>
    <row r="2411" spans="1:28">
      <c r="A2411" s="5" t="str">
        <f t="shared" si="780"/>
        <v>420</v>
      </c>
      <c r="B2411" s="5" t="str">
        <f>VLOOKUP(A2411,Vlookups!O:P,2,FALSE)</f>
        <v>LOCAL</v>
      </c>
      <c r="C2411" s="5" t="str">
        <f t="shared" si="781"/>
        <v>E</v>
      </c>
      <c r="D2411" s="5" t="str">
        <f t="shared" si="782"/>
        <v>36</v>
      </c>
      <c r="E2411" s="5" t="str">
        <f t="shared" si="783"/>
        <v>64--</v>
      </c>
      <c r="F2411" s="5" t="str">
        <f>VLOOKUP(E2411,Vlookups!K:M,3,FALSE)</f>
        <v>Op Exp</v>
      </c>
      <c r="G2411" s="5" t="str">
        <f t="shared" si="784"/>
        <v>6495</v>
      </c>
      <c r="H2411" s="5" t="str">
        <f t="shared" si="785"/>
        <v>MEMBERSHIPS AND DUES</v>
      </c>
      <c r="I2411" s="5" t="str">
        <f t="shared" si="786"/>
        <v>009</v>
      </c>
      <c r="J2411" s="5" t="str">
        <f>VLOOKUP(I2411,Vlookups!A:D,2,FALSE)</f>
        <v>KELLER HIGH SCHOOL</v>
      </c>
      <c r="K2411" s="5" t="str">
        <f>VLOOKUP(I2411,Vlookups!A:D,3,FALSE)</f>
        <v>KELLER HS</v>
      </c>
      <c r="L2411" s="5" t="str">
        <f t="shared" si="787"/>
        <v>99</v>
      </c>
      <c r="M2411" s="5" t="str">
        <f t="shared" si="788"/>
        <v>850</v>
      </c>
      <c r="N2411" s="5" t="str">
        <f>VLOOKUP(M2411,Vlookups!G:I,2,FALSE)</f>
        <v>DEPUTY SUPT ACADEMICS/STU SERV</v>
      </c>
      <c r="O2411" s="5" t="str">
        <f>VLOOKUP(M2411,Vlookups!G:I,3,FALSE)</f>
        <v>DSASS</v>
      </c>
      <c r="P2411" s="6">
        <f t="shared" si="789"/>
        <v>3000</v>
      </c>
      <c r="Q2411" s="6">
        <f t="shared" si="790"/>
        <v>0</v>
      </c>
      <c r="R2411" s="6">
        <f t="shared" si="791"/>
        <v>1039.29</v>
      </c>
      <c r="S2411" s="6">
        <f t="shared" si="792"/>
        <v>0</v>
      </c>
      <c r="T2411" s="6">
        <f t="shared" si="793"/>
        <v>-3000</v>
      </c>
      <c r="U2411" t="s">
        <v>2460</v>
      </c>
      <c r="V2411" t="s">
        <v>560</v>
      </c>
      <c r="W2411" s="2">
        <v>3000</v>
      </c>
      <c r="X2411" s="2">
        <v>0</v>
      </c>
      <c r="Y2411" s="2">
        <v>1039.29</v>
      </c>
      <c r="Z2411" s="2">
        <v>1960.71</v>
      </c>
      <c r="AA2411" s="2">
        <v>0</v>
      </c>
      <c r="AB2411" s="3">
        <v>-3000</v>
      </c>
    </row>
    <row r="2412" spans="1:28">
      <c r="A2412" s="5" t="str">
        <f t="shared" si="780"/>
        <v>420</v>
      </c>
      <c r="B2412" s="5" t="str">
        <f>VLOOKUP(A2412,Vlookups!O:P,2,FALSE)</f>
        <v>LOCAL</v>
      </c>
      <c r="C2412" s="5" t="str">
        <f t="shared" si="781"/>
        <v>E</v>
      </c>
      <c r="D2412" s="5" t="str">
        <f t="shared" si="782"/>
        <v>36</v>
      </c>
      <c r="E2412" s="5" t="str">
        <f t="shared" si="783"/>
        <v>64--</v>
      </c>
      <c r="F2412" s="5" t="str">
        <f>VLOOKUP(E2412,Vlookups!K:M,3,FALSE)</f>
        <v>Op Exp</v>
      </c>
      <c r="G2412" s="5" t="str">
        <f t="shared" si="784"/>
        <v>6495</v>
      </c>
      <c r="H2412" s="5" t="str">
        <f t="shared" si="785"/>
        <v>MEMBERSHIPS AND DUES</v>
      </c>
      <c r="I2412" s="5" t="str">
        <f t="shared" si="786"/>
        <v>010</v>
      </c>
      <c r="J2412" s="5" t="str">
        <f>VLOOKUP(I2412,Vlookups!A:D,2,FALSE)</f>
        <v>GRAND PRAIRIE ELEMENTARY SCHOO</v>
      </c>
      <c r="K2412" s="5" t="str">
        <f>VLOOKUP(I2412,Vlookups!A:D,3,FALSE)</f>
        <v>GRAND PR K8</v>
      </c>
      <c r="L2412" s="5" t="str">
        <f t="shared" si="787"/>
        <v>99</v>
      </c>
      <c r="M2412" s="5" t="str">
        <f t="shared" si="788"/>
        <v>850</v>
      </c>
      <c r="N2412" s="5" t="str">
        <f>VLOOKUP(M2412,Vlookups!G:I,2,FALSE)</f>
        <v>DEPUTY SUPT ACADEMICS/STU SERV</v>
      </c>
      <c r="O2412" s="5" t="str">
        <f>VLOOKUP(M2412,Vlookups!G:I,3,FALSE)</f>
        <v>DSASS</v>
      </c>
      <c r="P2412" s="6">
        <f t="shared" si="789"/>
        <v>3000</v>
      </c>
      <c r="Q2412" s="6">
        <f t="shared" si="790"/>
        <v>257.95</v>
      </c>
      <c r="R2412" s="6">
        <f t="shared" si="791"/>
        <v>0</v>
      </c>
      <c r="S2412" s="6">
        <f t="shared" si="792"/>
        <v>0</v>
      </c>
      <c r="T2412" s="6">
        <f t="shared" si="793"/>
        <v>-3000</v>
      </c>
      <c r="U2412" t="s">
        <v>2461</v>
      </c>
      <c r="V2412" t="s">
        <v>560</v>
      </c>
      <c r="W2412" s="2">
        <v>3000</v>
      </c>
      <c r="X2412" s="2">
        <v>257.95</v>
      </c>
      <c r="Y2412" s="2">
        <v>0</v>
      </c>
      <c r="Z2412" s="2">
        <v>2742.05</v>
      </c>
      <c r="AA2412" s="2">
        <v>0</v>
      </c>
      <c r="AB2412" s="3">
        <v>-3000</v>
      </c>
    </row>
    <row r="2413" spans="1:28">
      <c r="A2413" s="5" t="str">
        <f t="shared" si="780"/>
        <v>420</v>
      </c>
      <c r="B2413" s="5" t="str">
        <f>VLOOKUP(A2413,Vlookups!O:P,2,FALSE)</f>
        <v>LOCAL</v>
      </c>
      <c r="C2413" s="5" t="str">
        <f t="shared" si="781"/>
        <v>E</v>
      </c>
      <c r="D2413" s="5" t="str">
        <f t="shared" si="782"/>
        <v>36</v>
      </c>
      <c r="E2413" s="5" t="str">
        <f t="shared" si="783"/>
        <v>64--</v>
      </c>
      <c r="F2413" s="5" t="str">
        <f>VLOOKUP(E2413,Vlookups!K:M,3,FALSE)</f>
        <v>Op Exp</v>
      </c>
      <c r="G2413" s="5" t="str">
        <f t="shared" si="784"/>
        <v>6495</v>
      </c>
      <c r="H2413" s="5" t="str">
        <f t="shared" si="785"/>
        <v>MEMBERSHIPS AND DUES</v>
      </c>
      <c r="I2413" s="5" t="str">
        <f t="shared" si="786"/>
        <v>011</v>
      </c>
      <c r="J2413" s="5" t="str">
        <f>VLOOKUP(I2413,Vlookups!A:D,2,FALSE)</f>
        <v>GRAND PRAIRIE MIDDLE SCHOOL</v>
      </c>
      <c r="K2413" s="5" t="str">
        <f>VLOOKUP(I2413,Vlookups!A:D,3,FALSE)</f>
        <v>GRAND PR K8</v>
      </c>
      <c r="L2413" s="5" t="str">
        <f t="shared" si="787"/>
        <v>99</v>
      </c>
      <c r="M2413" s="5" t="str">
        <f t="shared" si="788"/>
        <v>850</v>
      </c>
      <c r="N2413" s="5" t="str">
        <f>VLOOKUP(M2413,Vlookups!G:I,2,FALSE)</f>
        <v>DEPUTY SUPT ACADEMICS/STU SERV</v>
      </c>
      <c r="O2413" s="5" t="str">
        <f>VLOOKUP(M2413,Vlookups!G:I,3,FALSE)</f>
        <v>DSASS</v>
      </c>
      <c r="P2413" s="6">
        <f t="shared" si="789"/>
        <v>3000</v>
      </c>
      <c r="Q2413" s="6">
        <f t="shared" si="790"/>
        <v>127.05</v>
      </c>
      <c r="R2413" s="6">
        <f t="shared" si="791"/>
        <v>0</v>
      </c>
      <c r="S2413" s="6">
        <f t="shared" si="792"/>
        <v>0</v>
      </c>
      <c r="T2413" s="6">
        <f t="shared" si="793"/>
        <v>-3000</v>
      </c>
      <c r="U2413" t="s">
        <v>2462</v>
      </c>
      <c r="V2413" t="s">
        <v>560</v>
      </c>
      <c r="W2413" s="2">
        <v>3000</v>
      </c>
      <c r="X2413" s="2">
        <v>127.05</v>
      </c>
      <c r="Y2413" s="2">
        <v>0</v>
      </c>
      <c r="Z2413" s="2">
        <v>2872.95</v>
      </c>
      <c r="AA2413" s="2">
        <v>0</v>
      </c>
      <c r="AB2413" s="3">
        <v>-3000</v>
      </c>
    </row>
    <row r="2414" spans="1:28">
      <c r="A2414" s="5" t="str">
        <f t="shared" si="780"/>
        <v>420</v>
      </c>
      <c r="B2414" s="5" t="str">
        <f>VLOOKUP(A2414,Vlookups!O:P,2,FALSE)</f>
        <v>LOCAL</v>
      </c>
      <c r="C2414" s="5" t="str">
        <f t="shared" si="781"/>
        <v>E</v>
      </c>
      <c r="D2414" s="5" t="str">
        <f t="shared" si="782"/>
        <v>36</v>
      </c>
      <c r="E2414" s="5" t="str">
        <f t="shared" si="783"/>
        <v>64--</v>
      </c>
      <c r="F2414" s="5" t="str">
        <f>VLOOKUP(E2414,Vlookups!K:M,3,FALSE)</f>
        <v>Op Exp</v>
      </c>
      <c r="G2414" s="5" t="str">
        <f t="shared" si="784"/>
        <v>6495</v>
      </c>
      <c r="H2414" s="5" t="str">
        <f t="shared" si="785"/>
        <v>MEMBERSHIPS AND DUES</v>
      </c>
      <c r="I2414" s="5" t="str">
        <f t="shared" si="786"/>
        <v>012</v>
      </c>
      <c r="J2414" s="5" t="str">
        <f>VLOOKUP(I2414,Vlookups!A:D,2,FALSE)</f>
        <v>NORTH RICHLAND HILLS ELEMENTAR</v>
      </c>
      <c r="K2414" s="5" t="str">
        <f>VLOOKUP(I2414,Vlookups!A:D,3,FALSE)</f>
        <v>NORTH RICHLAND HILLS K8</v>
      </c>
      <c r="L2414" s="5" t="str">
        <f t="shared" si="787"/>
        <v>99</v>
      </c>
      <c r="M2414" s="5" t="str">
        <f t="shared" si="788"/>
        <v>850</v>
      </c>
      <c r="N2414" s="5" t="str">
        <f>VLOOKUP(M2414,Vlookups!G:I,2,FALSE)</f>
        <v>DEPUTY SUPT ACADEMICS/STU SERV</v>
      </c>
      <c r="O2414" s="5" t="str">
        <f>VLOOKUP(M2414,Vlookups!G:I,3,FALSE)</f>
        <v>DSASS</v>
      </c>
      <c r="P2414" s="6">
        <f t="shared" si="789"/>
        <v>192.5</v>
      </c>
      <c r="Q2414" s="6">
        <f t="shared" si="790"/>
        <v>0</v>
      </c>
      <c r="R2414" s="6">
        <f t="shared" si="791"/>
        <v>192.5</v>
      </c>
      <c r="S2414" s="6">
        <f t="shared" si="792"/>
        <v>0</v>
      </c>
      <c r="T2414" s="6">
        <f t="shared" si="793"/>
        <v>-192.5</v>
      </c>
      <c r="U2414" t="s">
        <v>2463</v>
      </c>
      <c r="V2414" t="s">
        <v>560</v>
      </c>
      <c r="W2414" s="2">
        <v>192.5</v>
      </c>
      <c r="X2414" s="2">
        <v>0</v>
      </c>
      <c r="Y2414" s="2">
        <v>192.5</v>
      </c>
      <c r="Z2414" s="2">
        <v>0</v>
      </c>
      <c r="AA2414" s="2">
        <v>0</v>
      </c>
      <c r="AB2414" s="3">
        <v>-192.5</v>
      </c>
    </row>
    <row r="2415" spans="1:28">
      <c r="A2415" s="5" t="str">
        <f t="shared" ref="A2415:A2446" si="794">LEFT(U2415,3)</f>
        <v>420</v>
      </c>
      <c r="B2415" s="5" t="str">
        <f>VLOOKUP(A2415,Vlookups!O:P,2,FALSE)</f>
        <v>LOCAL</v>
      </c>
      <c r="C2415" s="5" t="str">
        <f t="shared" ref="C2415:C2446" si="795">RIGHT(LEFT(U2415,5),1)</f>
        <v>E</v>
      </c>
      <c r="D2415" s="5" t="str">
        <f t="shared" ref="D2415:D2446" si="796">RIGHT(LEFT(U2415,8),2)</f>
        <v>36</v>
      </c>
      <c r="E2415" s="5" t="str">
        <f t="shared" ref="E2415:E2446" si="797">CONCATENATE(LEFT(G2415,2),"--")</f>
        <v>64--</v>
      </c>
      <c r="F2415" s="5" t="str">
        <f>VLOOKUP(E2415,Vlookups!K:M,3,FALSE)</f>
        <v>Op Exp</v>
      </c>
      <c r="G2415" s="5" t="str">
        <f t="shared" ref="G2415:G2448" si="798">MID(U2415,10,4)</f>
        <v>6495</v>
      </c>
      <c r="H2415" s="5" t="str">
        <f t="shared" ref="H2415:H2448" si="799">V2415</f>
        <v>MEMBERSHIPS AND DUES</v>
      </c>
      <c r="I2415" s="5" t="str">
        <f t="shared" ref="I2415:I2448" si="800">LEFT(RIGHT(U2415,12),3)</f>
        <v>013</v>
      </c>
      <c r="J2415" s="5" t="str">
        <f>VLOOKUP(I2415,Vlookups!A:D,2,FALSE)</f>
        <v>NORTH RICHLAND HILLS MIDDLE SC</v>
      </c>
      <c r="K2415" s="5" t="str">
        <f>VLOOKUP(I2415,Vlookups!A:D,3,FALSE)</f>
        <v>NORTH RICHLAND HILLS K8</v>
      </c>
      <c r="L2415" s="5" t="str">
        <f t="shared" ref="L2415:L2448" si="801">LEFT(RIGHT(U2415,6),2)</f>
        <v>99</v>
      </c>
      <c r="M2415" s="5" t="str">
        <f t="shared" ref="M2415:M2448" si="802">RIGHT(U2415,3)</f>
        <v>850</v>
      </c>
      <c r="N2415" s="5" t="str">
        <f>VLOOKUP(M2415,Vlookups!G:I,2,FALSE)</f>
        <v>DEPUTY SUPT ACADEMICS/STU SERV</v>
      </c>
      <c r="O2415" s="5" t="str">
        <f>VLOOKUP(M2415,Vlookups!G:I,3,FALSE)</f>
        <v>DSASS</v>
      </c>
      <c r="P2415" s="6">
        <f t="shared" ref="P2415:P2448" si="803">W2415</f>
        <v>192.5</v>
      </c>
      <c r="Q2415" s="6">
        <f t="shared" ref="Q2415:Q2448" si="804">X2415</f>
        <v>0</v>
      </c>
      <c r="R2415" s="6">
        <f t="shared" ref="R2415:R2448" si="805">Y2415</f>
        <v>192.5</v>
      </c>
      <c r="S2415" s="6">
        <f t="shared" ref="S2415:S2448" si="806">AA2415</f>
        <v>0</v>
      </c>
      <c r="T2415" s="6">
        <f t="shared" ref="T2415:T2448" si="807">AB2415</f>
        <v>-192.5</v>
      </c>
      <c r="U2415" t="s">
        <v>2464</v>
      </c>
      <c r="V2415" t="s">
        <v>560</v>
      </c>
      <c r="W2415" s="2">
        <v>192.5</v>
      </c>
      <c r="X2415" s="2">
        <v>0</v>
      </c>
      <c r="Y2415" s="2">
        <v>192.5</v>
      </c>
      <c r="Z2415" s="2">
        <v>0</v>
      </c>
      <c r="AA2415" s="2">
        <v>0</v>
      </c>
      <c r="AB2415" s="3">
        <v>-192.5</v>
      </c>
    </row>
    <row r="2416" spans="1:28">
      <c r="A2416" s="5" t="str">
        <f t="shared" si="794"/>
        <v>420</v>
      </c>
      <c r="B2416" s="5" t="str">
        <f>VLOOKUP(A2416,Vlookups!O:P,2,FALSE)</f>
        <v>LOCAL</v>
      </c>
      <c r="C2416" s="5" t="str">
        <f t="shared" si="795"/>
        <v>E</v>
      </c>
      <c r="D2416" s="5" t="str">
        <f t="shared" si="796"/>
        <v>36</v>
      </c>
      <c r="E2416" s="5" t="str">
        <f t="shared" si="797"/>
        <v>64--</v>
      </c>
      <c r="F2416" s="5" t="str">
        <f>VLOOKUP(E2416,Vlookups!K:M,3,FALSE)</f>
        <v>Op Exp</v>
      </c>
      <c r="G2416" s="5" t="str">
        <f t="shared" si="798"/>
        <v>6495</v>
      </c>
      <c r="H2416" s="5" t="str">
        <f t="shared" si="799"/>
        <v>MEMBERSHIPS AND DUES</v>
      </c>
      <c r="I2416" s="5" t="str">
        <f t="shared" si="800"/>
        <v>018</v>
      </c>
      <c r="J2416" s="5" t="str">
        <f>VLOOKUP(I2416,Vlookups!A:D,2,FALSE)</f>
        <v>KATY/WEST PARK HS</v>
      </c>
      <c r="K2416" s="5" t="str">
        <f>VLOOKUP(I2416,Vlookups!A:D,3,FALSE)</f>
        <v>KATY WESTPARK HS</v>
      </c>
      <c r="L2416" s="5" t="str">
        <f t="shared" si="801"/>
        <v>22</v>
      </c>
      <c r="M2416" s="5" t="str">
        <f t="shared" si="802"/>
        <v>850</v>
      </c>
      <c r="N2416" s="5" t="str">
        <f>VLOOKUP(M2416,Vlookups!G:I,2,FALSE)</f>
        <v>DEPUTY SUPT ACADEMICS/STU SERV</v>
      </c>
      <c r="O2416" s="5" t="str">
        <f>VLOOKUP(M2416,Vlookups!G:I,3,FALSE)</f>
        <v>DSASS</v>
      </c>
      <c r="P2416" s="6">
        <f t="shared" si="803"/>
        <v>3000</v>
      </c>
      <c r="Q2416" s="6">
        <f t="shared" si="804"/>
        <v>0</v>
      </c>
      <c r="R2416" s="6">
        <f t="shared" si="805"/>
        <v>0</v>
      </c>
      <c r="S2416" s="6">
        <f t="shared" si="806"/>
        <v>0</v>
      </c>
      <c r="T2416" s="6">
        <f t="shared" si="807"/>
        <v>-3000</v>
      </c>
      <c r="U2416" t="s">
        <v>2465</v>
      </c>
      <c r="V2416" t="s">
        <v>560</v>
      </c>
      <c r="W2416" s="2">
        <v>3000</v>
      </c>
      <c r="X2416" s="2">
        <v>0</v>
      </c>
      <c r="Y2416" s="2">
        <v>0</v>
      </c>
      <c r="Z2416" s="2">
        <v>3000</v>
      </c>
      <c r="AA2416" s="2">
        <v>0</v>
      </c>
      <c r="AB2416" s="3">
        <v>-3000</v>
      </c>
    </row>
    <row r="2417" spans="1:28">
      <c r="A2417" s="5" t="str">
        <f t="shared" si="794"/>
        <v>420</v>
      </c>
      <c r="B2417" s="5" t="str">
        <f>VLOOKUP(A2417,Vlookups!O:P,2,FALSE)</f>
        <v>LOCAL</v>
      </c>
      <c r="C2417" s="5" t="str">
        <f t="shared" si="795"/>
        <v>E</v>
      </c>
      <c r="D2417" s="5" t="str">
        <f t="shared" si="796"/>
        <v>36</v>
      </c>
      <c r="E2417" s="5" t="str">
        <f t="shared" si="797"/>
        <v>64--</v>
      </c>
      <c r="F2417" s="5" t="str">
        <f>VLOOKUP(E2417,Vlookups!K:M,3,FALSE)</f>
        <v>Op Exp</v>
      </c>
      <c r="G2417" s="5" t="str">
        <f t="shared" si="798"/>
        <v>6495</v>
      </c>
      <c r="H2417" s="5" t="str">
        <f t="shared" si="799"/>
        <v>MEMBERSHIPS AND DUES</v>
      </c>
      <c r="I2417" s="5" t="str">
        <f t="shared" si="800"/>
        <v>018</v>
      </c>
      <c r="J2417" s="5" t="str">
        <f>VLOOKUP(I2417,Vlookups!A:D,2,FALSE)</f>
        <v>KATY/WEST PARK HS</v>
      </c>
      <c r="K2417" s="5" t="str">
        <f>VLOOKUP(I2417,Vlookups!A:D,3,FALSE)</f>
        <v>KATY WESTPARK HS</v>
      </c>
      <c r="L2417" s="5" t="str">
        <f t="shared" si="801"/>
        <v>99</v>
      </c>
      <c r="M2417" s="5" t="str">
        <f t="shared" si="802"/>
        <v>850</v>
      </c>
      <c r="N2417" s="5" t="str">
        <f>VLOOKUP(M2417,Vlookups!G:I,2,FALSE)</f>
        <v>DEPUTY SUPT ACADEMICS/STU SERV</v>
      </c>
      <c r="O2417" s="5" t="str">
        <f>VLOOKUP(M2417,Vlookups!G:I,3,FALSE)</f>
        <v>DSASS</v>
      </c>
      <c r="P2417" s="6">
        <f t="shared" si="803"/>
        <v>3000</v>
      </c>
      <c r="Q2417" s="6">
        <f t="shared" si="804"/>
        <v>0</v>
      </c>
      <c r="R2417" s="6">
        <f t="shared" si="805"/>
        <v>0</v>
      </c>
      <c r="S2417" s="6">
        <f t="shared" si="806"/>
        <v>0</v>
      </c>
      <c r="T2417" s="6">
        <f t="shared" si="807"/>
        <v>-3000</v>
      </c>
      <c r="U2417" t="s">
        <v>2466</v>
      </c>
      <c r="V2417" t="s">
        <v>560</v>
      </c>
      <c r="W2417" s="2">
        <v>3000</v>
      </c>
      <c r="X2417" s="2">
        <v>0</v>
      </c>
      <c r="Y2417" s="2">
        <v>0</v>
      </c>
      <c r="Z2417" s="2">
        <v>3000</v>
      </c>
      <c r="AA2417" s="2">
        <v>0</v>
      </c>
      <c r="AB2417" s="3">
        <v>-3000</v>
      </c>
    </row>
    <row r="2418" spans="1:28">
      <c r="A2418" s="5" t="str">
        <f t="shared" si="794"/>
        <v>420</v>
      </c>
      <c r="B2418" s="5" t="str">
        <f>VLOOKUP(A2418,Vlookups!O:P,2,FALSE)</f>
        <v>LOCAL</v>
      </c>
      <c r="C2418" s="5" t="str">
        <f t="shared" si="795"/>
        <v>E</v>
      </c>
      <c r="D2418" s="5" t="str">
        <f t="shared" si="796"/>
        <v>36</v>
      </c>
      <c r="E2418" s="5" t="str">
        <f t="shared" si="797"/>
        <v>64--</v>
      </c>
      <c r="F2418" s="5" t="str">
        <f>VLOOKUP(E2418,Vlookups!K:M,3,FALSE)</f>
        <v>Op Exp</v>
      </c>
      <c r="G2418" s="5" t="str">
        <f t="shared" si="798"/>
        <v>6495</v>
      </c>
      <c r="H2418" s="5" t="str">
        <f t="shared" si="799"/>
        <v>MEMBERSHIPS AND DUES</v>
      </c>
      <c r="I2418" s="5" t="str">
        <f t="shared" si="800"/>
        <v>025</v>
      </c>
      <c r="J2418" s="5" t="str">
        <f>VLOOKUP(I2418,Vlookups!A:D,2,FALSE)</f>
        <v>WINDMILL LAKES ELEMENTARY</v>
      </c>
      <c r="K2418" s="5" t="str">
        <f>VLOOKUP(I2418,Vlookups!A:D,3,FALSE)</f>
        <v>WINDMILL LAKES K8</v>
      </c>
      <c r="L2418" s="5" t="str">
        <f t="shared" si="801"/>
        <v>99</v>
      </c>
      <c r="M2418" s="5" t="str">
        <f t="shared" si="802"/>
        <v>850</v>
      </c>
      <c r="N2418" s="5" t="str">
        <f>VLOOKUP(M2418,Vlookups!G:I,2,FALSE)</f>
        <v>DEPUTY SUPT ACADEMICS/STU SERV</v>
      </c>
      <c r="O2418" s="5" t="str">
        <f>VLOOKUP(M2418,Vlookups!G:I,3,FALSE)</f>
        <v>DSASS</v>
      </c>
      <c r="P2418" s="6">
        <f t="shared" si="803"/>
        <v>192.5</v>
      </c>
      <c r="Q2418" s="6">
        <f t="shared" si="804"/>
        <v>0</v>
      </c>
      <c r="R2418" s="6">
        <f t="shared" si="805"/>
        <v>192.5</v>
      </c>
      <c r="S2418" s="6">
        <f t="shared" si="806"/>
        <v>0</v>
      </c>
      <c r="T2418" s="6">
        <f t="shared" si="807"/>
        <v>-192.5</v>
      </c>
      <c r="U2418" t="s">
        <v>2467</v>
      </c>
      <c r="V2418" t="s">
        <v>560</v>
      </c>
      <c r="W2418" s="2">
        <v>192.5</v>
      </c>
      <c r="X2418" s="2">
        <v>0</v>
      </c>
      <c r="Y2418" s="2">
        <v>192.5</v>
      </c>
      <c r="Z2418" s="2">
        <v>0</v>
      </c>
      <c r="AA2418" s="2">
        <v>0</v>
      </c>
      <c r="AB2418" s="3">
        <v>-192.5</v>
      </c>
    </row>
    <row r="2419" spans="1:28">
      <c r="A2419" s="5" t="str">
        <f t="shared" si="794"/>
        <v>420</v>
      </c>
      <c r="B2419" s="5" t="str">
        <f>VLOOKUP(A2419,Vlookups!O:P,2,FALSE)</f>
        <v>LOCAL</v>
      </c>
      <c r="C2419" s="5" t="str">
        <f t="shared" si="795"/>
        <v>E</v>
      </c>
      <c r="D2419" s="5" t="str">
        <f t="shared" si="796"/>
        <v>36</v>
      </c>
      <c r="E2419" s="5" t="str">
        <f t="shared" si="797"/>
        <v>64--</v>
      </c>
      <c r="F2419" s="5" t="str">
        <f>VLOOKUP(E2419,Vlookups!K:M,3,FALSE)</f>
        <v>Op Exp</v>
      </c>
      <c r="G2419" s="5" t="str">
        <f t="shared" si="798"/>
        <v>6495</v>
      </c>
      <c r="H2419" s="5" t="str">
        <f t="shared" si="799"/>
        <v>MEMBERSHIPS AND DUES</v>
      </c>
      <c r="I2419" s="5" t="str">
        <f t="shared" si="800"/>
        <v>026</v>
      </c>
      <c r="J2419" s="5" t="str">
        <f>VLOOKUP(I2419,Vlookups!A:D,2,FALSE)</f>
        <v>WM LAKES MIDDLE SCHOOL</v>
      </c>
      <c r="K2419" s="5" t="str">
        <f>VLOOKUP(I2419,Vlookups!A:D,3,FALSE)</f>
        <v>WINDMILL LAKES K8</v>
      </c>
      <c r="L2419" s="5" t="str">
        <f t="shared" si="801"/>
        <v>99</v>
      </c>
      <c r="M2419" s="5" t="str">
        <f t="shared" si="802"/>
        <v>850</v>
      </c>
      <c r="N2419" s="5" t="str">
        <f>VLOOKUP(M2419,Vlookups!G:I,2,FALSE)</f>
        <v>DEPUTY SUPT ACADEMICS/STU SERV</v>
      </c>
      <c r="O2419" s="5" t="str">
        <f>VLOOKUP(M2419,Vlookups!G:I,3,FALSE)</f>
        <v>DSASS</v>
      </c>
      <c r="P2419" s="6">
        <f t="shared" si="803"/>
        <v>192.5</v>
      </c>
      <c r="Q2419" s="6">
        <f t="shared" si="804"/>
        <v>0</v>
      </c>
      <c r="R2419" s="6">
        <f t="shared" si="805"/>
        <v>192.5</v>
      </c>
      <c r="S2419" s="6">
        <f t="shared" si="806"/>
        <v>0</v>
      </c>
      <c r="T2419" s="6">
        <f t="shared" si="807"/>
        <v>-192.5</v>
      </c>
      <c r="U2419" t="s">
        <v>2468</v>
      </c>
      <c r="V2419" t="s">
        <v>560</v>
      </c>
      <c r="W2419" s="2">
        <v>192.5</v>
      </c>
      <c r="X2419" s="2">
        <v>0</v>
      </c>
      <c r="Y2419" s="2">
        <v>192.5</v>
      </c>
      <c r="Z2419" s="2">
        <v>0</v>
      </c>
      <c r="AA2419" s="2">
        <v>0</v>
      </c>
      <c r="AB2419" s="3">
        <v>-192.5</v>
      </c>
    </row>
    <row r="2420" spans="1:28">
      <c r="A2420" s="5" t="str">
        <f t="shared" si="794"/>
        <v>420</v>
      </c>
      <c r="B2420" s="5" t="str">
        <f>VLOOKUP(A2420,Vlookups!O:P,2,FALSE)</f>
        <v>LOCAL</v>
      </c>
      <c r="C2420" s="5" t="str">
        <f t="shared" si="795"/>
        <v>E</v>
      </c>
      <c r="D2420" s="5" t="str">
        <f t="shared" si="796"/>
        <v>36</v>
      </c>
      <c r="E2420" s="5" t="str">
        <f t="shared" si="797"/>
        <v>64--</v>
      </c>
      <c r="F2420" s="5" t="str">
        <f>VLOOKUP(E2420,Vlookups!K:M,3,FALSE)</f>
        <v>Op Exp</v>
      </c>
      <c r="G2420" s="5" t="str">
        <f t="shared" si="798"/>
        <v>6495</v>
      </c>
      <c r="H2420" s="5" t="str">
        <f t="shared" si="799"/>
        <v>MEMBERSHIPS AND DUES</v>
      </c>
      <c r="I2420" s="5" t="str">
        <f t="shared" si="800"/>
        <v>027</v>
      </c>
      <c r="J2420" s="5" t="str">
        <f>VLOOKUP(I2420,Vlookups!A:D,2,FALSE)</f>
        <v>HOUSTON OREM ELEMENTARY</v>
      </c>
      <c r="K2420" s="5" t="str">
        <f>VLOOKUP(I2420,Vlookups!A:D,3,FALSE)</f>
        <v>OREM K8</v>
      </c>
      <c r="L2420" s="5" t="str">
        <f t="shared" si="801"/>
        <v>99</v>
      </c>
      <c r="M2420" s="5" t="str">
        <f t="shared" si="802"/>
        <v>850</v>
      </c>
      <c r="N2420" s="5" t="str">
        <f>VLOOKUP(M2420,Vlookups!G:I,2,FALSE)</f>
        <v>DEPUTY SUPT ACADEMICS/STU SERV</v>
      </c>
      <c r="O2420" s="5" t="str">
        <f>VLOOKUP(M2420,Vlookups!G:I,3,FALSE)</f>
        <v>DSASS</v>
      </c>
      <c r="P2420" s="6">
        <f t="shared" si="803"/>
        <v>192.5</v>
      </c>
      <c r="Q2420" s="6">
        <f t="shared" si="804"/>
        <v>0</v>
      </c>
      <c r="R2420" s="6">
        <f t="shared" si="805"/>
        <v>192.5</v>
      </c>
      <c r="S2420" s="6">
        <f t="shared" si="806"/>
        <v>0</v>
      </c>
      <c r="T2420" s="6">
        <f t="shared" si="807"/>
        <v>-192.5</v>
      </c>
      <c r="U2420" t="s">
        <v>2469</v>
      </c>
      <c r="V2420" t="s">
        <v>560</v>
      </c>
      <c r="W2420" s="2">
        <v>192.5</v>
      </c>
      <c r="X2420" s="2">
        <v>0</v>
      </c>
      <c r="Y2420" s="2">
        <v>192.5</v>
      </c>
      <c r="Z2420" s="2">
        <v>0</v>
      </c>
      <c r="AA2420" s="2">
        <v>0</v>
      </c>
      <c r="AB2420" s="3">
        <v>-192.5</v>
      </c>
    </row>
    <row r="2421" spans="1:28">
      <c r="A2421" s="5" t="str">
        <f t="shared" si="794"/>
        <v>420</v>
      </c>
      <c r="B2421" s="5" t="str">
        <f>VLOOKUP(A2421,Vlookups!O:P,2,FALSE)</f>
        <v>LOCAL</v>
      </c>
      <c r="C2421" s="5" t="str">
        <f t="shared" si="795"/>
        <v>E</v>
      </c>
      <c r="D2421" s="5" t="str">
        <f t="shared" si="796"/>
        <v>36</v>
      </c>
      <c r="E2421" s="5" t="str">
        <f t="shared" si="797"/>
        <v>64--</v>
      </c>
      <c r="F2421" s="5" t="str">
        <f>VLOOKUP(E2421,Vlookups!K:M,3,FALSE)</f>
        <v>Op Exp</v>
      </c>
      <c r="G2421" s="5" t="str">
        <f t="shared" si="798"/>
        <v>6495</v>
      </c>
      <c r="H2421" s="5" t="str">
        <f t="shared" si="799"/>
        <v>MEMBERSHIPS AND DUES</v>
      </c>
      <c r="I2421" s="5" t="str">
        <f t="shared" si="800"/>
        <v>028</v>
      </c>
      <c r="J2421" s="5" t="str">
        <f>VLOOKUP(I2421,Vlookups!A:D,2,FALSE)</f>
        <v>HOUSTON OREM MIDDLE SCHOOL</v>
      </c>
      <c r="K2421" s="5" t="str">
        <f>VLOOKUP(I2421,Vlookups!A:D,3,FALSE)</f>
        <v>OREM K8</v>
      </c>
      <c r="L2421" s="5" t="str">
        <f t="shared" si="801"/>
        <v>99</v>
      </c>
      <c r="M2421" s="5" t="str">
        <f t="shared" si="802"/>
        <v>850</v>
      </c>
      <c r="N2421" s="5" t="str">
        <f>VLOOKUP(M2421,Vlookups!G:I,2,FALSE)</f>
        <v>DEPUTY SUPT ACADEMICS/STU SERV</v>
      </c>
      <c r="O2421" s="5" t="str">
        <f>VLOOKUP(M2421,Vlookups!G:I,3,FALSE)</f>
        <v>DSASS</v>
      </c>
      <c r="P2421" s="6">
        <f t="shared" si="803"/>
        <v>192.5</v>
      </c>
      <c r="Q2421" s="6">
        <f t="shared" si="804"/>
        <v>0</v>
      </c>
      <c r="R2421" s="6">
        <f t="shared" si="805"/>
        <v>192.5</v>
      </c>
      <c r="S2421" s="6">
        <f t="shared" si="806"/>
        <v>0</v>
      </c>
      <c r="T2421" s="6">
        <f t="shared" si="807"/>
        <v>-192.5</v>
      </c>
      <c r="U2421" t="s">
        <v>2470</v>
      </c>
      <c r="V2421" t="s">
        <v>560</v>
      </c>
      <c r="W2421" s="2">
        <v>192.5</v>
      </c>
      <c r="X2421" s="2">
        <v>0</v>
      </c>
      <c r="Y2421" s="2">
        <v>192.5</v>
      </c>
      <c r="Z2421" s="2">
        <v>0</v>
      </c>
      <c r="AA2421" s="2">
        <v>0</v>
      </c>
      <c r="AB2421" s="3">
        <v>-192.5</v>
      </c>
    </row>
    <row r="2422" spans="1:28">
      <c r="A2422" s="5" t="str">
        <f t="shared" si="794"/>
        <v>420</v>
      </c>
      <c r="B2422" s="5" t="str">
        <f>VLOOKUP(A2422,Vlookups!O:P,2,FALSE)</f>
        <v>LOCAL</v>
      </c>
      <c r="C2422" s="5" t="str">
        <f t="shared" si="795"/>
        <v>E</v>
      </c>
      <c r="D2422" s="5" t="str">
        <f t="shared" si="796"/>
        <v>36</v>
      </c>
      <c r="E2422" s="5" t="str">
        <f t="shared" si="797"/>
        <v>64--</v>
      </c>
      <c r="F2422" s="5" t="str">
        <f>VLOOKUP(E2422,Vlookups!K:M,3,FALSE)</f>
        <v>Op Exp</v>
      </c>
      <c r="G2422" s="5" t="str">
        <f t="shared" si="798"/>
        <v>6495</v>
      </c>
      <c r="H2422" s="5" t="str">
        <f t="shared" si="799"/>
        <v>MEMBERSHIPS AND DUES</v>
      </c>
      <c r="I2422" s="5" t="str">
        <f t="shared" si="800"/>
        <v>030</v>
      </c>
      <c r="J2422" s="5" t="str">
        <f>VLOOKUP(I2422,Vlookups!A:D,2,FALSE)</f>
        <v>COLLEGE STATION ELEMENTARY</v>
      </c>
      <c r="K2422" s="5" t="str">
        <f>VLOOKUP(I2422,Vlookups!A:D,3,FALSE)</f>
        <v>COLLEGE STATION K8</v>
      </c>
      <c r="L2422" s="5" t="str">
        <f t="shared" si="801"/>
        <v>99</v>
      </c>
      <c r="M2422" s="5" t="str">
        <f t="shared" si="802"/>
        <v>850</v>
      </c>
      <c r="N2422" s="5" t="str">
        <f>VLOOKUP(M2422,Vlookups!G:I,2,FALSE)</f>
        <v>DEPUTY SUPT ACADEMICS/STU SERV</v>
      </c>
      <c r="O2422" s="5" t="str">
        <f>VLOOKUP(M2422,Vlookups!G:I,3,FALSE)</f>
        <v>DSASS</v>
      </c>
      <c r="P2422" s="6">
        <f t="shared" si="803"/>
        <v>192.5</v>
      </c>
      <c r="Q2422" s="6">
        <f t="shared" si="804"/>
        <v>0</v>
      </c>
      <c r="R2422" s="6">
        <f t="shared" si="805"/>
        <v>192.5</v>
      </c>
      <c r="S2422" s="6">
        <f t="shared" si="806"/>
        <v>0</v>
      </c>
      <c r="T2422" s="6">
        <f t="shared" si="807"/>
        <v>-192.5</v>
      </c>
      <c r="U2422" t="s">
        <v>2471</v>
      </c>
      <c r="V2422" t="s">
        <v>560</v>
      </c>
      <c r="W2422" s="2">
        <v>192.5</v>
      </c>
      <c r="X2422" s="2">
        <v>0</v>
      </c>
      <c r="Y2422" s="2">
        <v>192.5</v>
      </c>
      <c r="Z2422" s="2">
        <v>0</v>
      </c>
      <c r="AA2422" s="2">
        <v>0</v>
      </c>
      <c r="AB2422" s="3">
        <v>-192.5</v>
      </c>
    </row>
    <row r="2423" spans="1:28">
      <c r="A2423" s="5" t="str">
        <f t="shared" si="794"/>
        <v>420</v>
      </c>
      <c r="B2423" s="5" t="str">
        <f>VLOOKUP(A2423,Vlookups!O:P,2,FALSE)</f>
        <v>LOCAL</v>
      </c>
      <c r="C2423" s="5" t="str">
        <f t="shared" si="795"/>
        <v>E</v>
      </c>
      <c r="D2423" s="5" t="str">
        <f t="shared" si="796"/>
        <v>36</v>
      </c>
      <c r="E2423" s="5" t="str">
        <f t="shared" si="797"/>
        <v>64--</v>
      </c>
      <c r="F2423" s="5" t="str">
        <f>VLOOKUP(E2423,Vlookups!K:M,3,FALSE)</f>
        <v>Op Exp</v>
      </c>
      <c r="G2423" s="5" t="str">
        <f t="shared" si="798"/>
        <v>6495</v>
      </c>
      <c r="H2423" s="5" t="str">
        <f t="shared" si="799"/>
        <v>MEMBERSHIPS AND DUES</v>
      </c>
      <c r="I2423" s="5" t="str">
        <f t="shared" si="800"/>
        <v>031</v>
      </c>
      <c r="J2423" s="5" t="str">
        <f>VLOOKUP(I2423,Vlookups!A:D,2,FALSE)</f>
        <v>COLLEGE STATION MIDDLE SCHOOL</v>
      </c>
      <c r="K2423" s="5" t="str">
        <f>VLOOKUP(I2423,Vlookups!A:D,3,FALSE)</f>
        <v>COLLEGE STATION K8</v>
      </c>
      <c r="L2423" s="5" t="str">
        <f t="shared" si="801"/>
        <v>99</v>
      </c>
      <c r="M2423" s="5" t="str">
        <f t="shared" si="802"/>
        <v>850</v>
      </c>
      <c r="N2423" s="5" t="str">
        <f>VLOOKUP(M2423,Vlookups!G:I,2,FALSE)</f>
        <v>DEPUTY SUPT ACADEMICS/STU SERV</v>
      </c>
      <c r="O2423" s="5" t="str">
        <f>VLOOKUP(M2423,Vlookups!G:I,3,FALSE)</f>
        <v>DSASS</v>
      </c>
      <c r="P2423" s="6">
        <f t="shared" si="803"/>
        <v>192.5</v>
      </c>
      <c r="Q2423" s="6">
        <f t="shared" si="804"/>
        <v>0</v>
      </c>
      <c r="R2423" s="6">
        <f t="shared" si="805"/>
        <v>192.5</v>
      </c>
      <c r="S2423" s="6">
        <f t="shared" si="806"/>
        <v>0</v>
      </c>
      <c r="T2423" s="6">
        <f t="shared" si="807"/>
        <v>-192.5</v>
      </c>
      <c r="U2423" t="s">
        <v>2472</v>
      </c>
      <c r="V2423" t="s">
        <v>560</v>
      </c>
      <c r="W2423" s="2">
        <v>192.5</v>
      </c>
      <c r="X2423" s="2">
        <v>0</v>
      </c>
      <c r="Y2423" s="2">
        <v>192.5</v>
      </c>
      <c r="Z2423" s="2">
        <v>0</v>
      </c>
      <c r="AA2423" s="2">
        <v>0</v>
      </c>
      <c r="AB2423" s="3">
        <v>-192.5</v>
      </c>
    </row>
    <row r="2424" spans="1:28">
      <c r="A2424" s="5" t="str">
        <f t="shared" si="794"/>
        <v>420</v>
      </c>
      <c r="B2424" s="5" t="str">
        <f>VLOOKUP(A2424,Vlookups!O:P,2,FALSE)</f>
        <v>LOCAL</v>
      </c>
      <c r="C2424" s="5" t="str">
        <f t="shared" si="795"/>
        <v>E</v>
      </c>
      <c r="D2424" s="5" t="str">
        <f t="shared" si="796"/>
        <v>36</v>
      </c>
      <c r="E2424" s="5" t="str">
        <f t="shared" si="797"/>
        <v>64--</v>
      </c>
      <c r="F2424" s="5" t="str">
        <f>VLOOKUP(E2424,Vlookups!K:M,3,FALSE)</f>
        <v>Op Exp</v>
      </c>
      <c r="G2424" s="5" t="str">
        <f t="shared" si="798"/>
        <v>6495</v>
      </c>
      <c r="H2424" s="5" t="str">
        <f t="shared" si="799"/>
        <v>MEMBERSHIPS AND DUES</v>
      </c>
      <c r="I2424" s="5" t="str">
        <f t="shared" si="800"/>
        <v>032</v>
      </c>
      <c r="J2424" s="5" t="str">
        <f>VLOOKUP(I2424,Vlookups!A:D,2,FALSE)</f>
        <v>LANCASTER HS</v>
      </c>
      <c r="K2424" s="5" t="str">
        <f>VLOOKUP(I2424,Vlookups!A:D,3,FALSE)</f>
        <v>LANCASTER HS</v>
      </c>
      <c r="L2424" s="5" t="str">
        <f t="shared" si="801"/>
        <v>99</v>
      </c>
      <c r="M2424" s="5" t="str">
        <f t="shared" si="802"/>
        <v>850</v>
      </c>
      <c r="N2424" s="5" t="str">
        <f>VLOOKUP(M2424,Vlookups!G:I,2,FALSE)</f>
        <v>DEPUTY SUPT ACADEMICS/STU SERV</v>
      </c>
      <c r="O2424" s="5" t="str">
        <f>VLOOKUP(M2424,Vlookups!G:I,3,FALSE)</f>
        <v>DSASS</v>
      </c>
      <c r="P2424" s="6">
        <f t="shared" si="803"/>
        <v>3000</v>
      </c>
      <c r="Q2424" s="6">
        <f t="shared" si="804"/>
        <v>0</v>
      </c>
      <c r="R2424" s="6">
        <f t="shared" si="805"/>
        <v>385</v>
      </c>
      <c r="S2424" s="6">
        <f t="shared" si="806"/>
        <v>0</v>
      </c>
      <c r="T2424" s="6">
        <f t="shared" si="807"/>
        <v>-3000</v>
      </c>
      <c r="U2424" t="s">
        <v>2473</v>
      </c>
      <c r="V2424" t="s">
        <v>560</v>
      </c>
      <c r="W2424" s="2">
        <v>3000</v>
      </c>
      <c r="X2424" s="2">
        <v>0</v>
      </c>
      <c r="Y2424" s="2">
        <v>385</v>
      </c>
      <c r="Z2424" s="2">
        <v>2615</v>
      </c>
      <c r="AA2424" s="2">
        <v>0</v>
      </c>
      <c r="AB2424" s="3">
        <v>-3000</v>
      </c>
    </row>
    <row r="2425" spans="1:28">
      <c r="A2425" s="5" t="str">
        <f t="shared" si="794"/>
        <v>420</v>
      </c>
      <c r="B2425" s="5" t="str">
        <f>VLOOKUP(A2425,Vlookups!O:P,2,FALSE)</f>
        <v>LOCAL</v>
      </c>
      <c r="C2425" s="5" t="str">
        <f t="shared" si="795"/>
        <v>E</v>
      </c>
      <c r="D2425" s="5" t="str">
        <f t="shared" si="796"/>
        <v>36</v>
      </c>
      <c r="E2425" s="5" t="str">
        <f t="shared" si="797"/>
        <v>64--</v>
      </c>
      <c r="F2425" s="5" t="str">
        <f>VLOOKUP(E2425,Vlookups!K:M,3,FALSE)</f>
        <v>Op Exp</v>
      </c>
      <c r="G2425" s="5" t="str">
        <f t="shared" si="798"/>
        <v>6495</v>
      </c>
      <c r="H2425" s="5" t="str">
        <f t="shared" si="799"/>
        <v>MEMBERSHIPS AND DUES</v>
      </c>
      <c r="I2425" s="5" t="str">
        <f t="shared" si="800"/>
        <v>034</v>
      </c>
      <c r="J2425" s="5" t="str">
        <f>VLOOKUP(I2425,Vlookups!A:D,2,FALSE)</f>
        <v>AGGIELAND HIGH SCHOOL</v>
      </c>
      <c r="K2425" s="5" t="str">
        <f>VLOOKUP(I2425,Vlookups!A:D,3,FALSE)</f>
        <v>AGGIELAND HS</v>
      </c>
      <c r="L2425" s="5" t="str">
        <f t="shared" si="801"/>
        <v>99</v>
      </c>
      <c r="M2425" s="5" t="str">
        <f t="shared" si="802"/>
        <v>850</v>
      </c>
      <c r="N2425" s="5" t="str">
        <f>VLOOKUP(M2425,Vlookups!G:I,2,FALSE)</f>
        <v>DEPUTY SUPT ACADEMICS/STU SERV</v>
      </c>
      <c r="O2425" s="5" t="str">
        <f>VLOOKUP(M2425,Vlookups!G:I,3,FALSE)</f>
        <v>DSASS</v>
      </c>
      <c r="P2425" s="6">
        <f t="shared" si="803"/>
        <v>3000</v>
      </c>
      <c r="Q2425" s="6">
        <f t="shared" si="804"/>
        <v>425</v>
      </c>
      <c r="R2425" s="6">
        <f t="shared" si="805"/>
        <v>445</v>
      </c>
      <c r="S2425" s="6">
        <f t="shared" si="806"/>
        <v>0</v>
      </c>
      <c r="T2425" s="6">
        <f t="shared" si="807"/>
        <v>-3000</v>
      </c>
      <c r="U2425" t="s">
        <v>2474</v>
      </c>
      <c r="V2425" t="s">
        <v>560</v>
      </c>
      <c r="W2425" s="2">
        <v>3000</v>
      </c>
      <c r="X2425" s="2">
        <v>425</v>
      </c>
      <c r="Y2425" s="2">
        <v>445</v>
      </c>
      <c r="Z2425" s="2">
        <v>2130</v>
      </c>
      <c r="AA2425" s="2">
        <v>0</v>
      </c>
      <c r="AB2425" s="3">
        <v>-3000</v>
      </c>
    </row>
    <row r="2426" spans="1:28">
      <c r="A2426" s="5" t="str">
        <f t="shared" si="794"/>
        <v>420</v>
      </c>
      <c r="B2426" s="5" t="str">
        <f>VLOOKUP(A2426,Vlookups!O:P,2,FALSE)</f>
        <v>LOCAL</v>
      </c>
      <c r="C2426" s="5" t="str">
        <f t="shared" si="795"/>
        <v>E</v>
      </c>
      <c r="D2426" s="5" t="str">
        <f t="shared" si="796"/>
        <v>36</v>
      </c>
      <c r="E2426" s="5" t="str">
        <f t="shared" si="797"/>
        <v>64--</v>
      </c>
      <c r="F2426" s="5" t="str">
        <f>VLOOKUP(E2426,Vlookups!K:M,3,FALSE)</f>
        <v>Op Exp</v>
      </c>
      <c r="G2426" s="5" t="str">
        <f t="shared" si="798"/>
        <v>6495</v>
      </c>
      <c r="H2426" s="5" t="str">
        <f t="shared" si="799"/>
        <v>MEMBERSHIPS AND DUES</v>
      </c>
      <c r="I2426" s="5" t="str">
        <f t="shared" si="800"/>
        <v>041</v>
      </c>
      <c r="J2426" s="5" t="str">
        <f>VLOOKUP(I2426,Vlookups!A:D,2,FALSE)</f>
        <v>BG Rarmiez Middle School</v>
      </c>
      <c r="K2426" s="5" t="str">
        <f>VLOOKUP(I2426,Vlookups!A:D,3,FALSE)</f>
        <v>BG RAMIREZ K8</v>
      </c>
      <c r="L2426" s="5" t="str">
        <f t="shared" si="801"/>
        <v>99</v>
      </c>
      <c r="M2426" s="5" t="str">
        <f t="shared" si="802"/>
        <v>850</v>
      </c>
      <c r="N2426" s="5" t="str">
        <f>VLOOKUP(M2426,Vlookups!G:I,2,FALSE)</f>
        <v>DEPUTY SUPT ACADEMICS/STU SERV</v>
      </c>
      <c r="O2426" s="5" t="str">
        <f>VLOOKUP(M2426,Vlookups!G:I,3,FALSE)</f>
        <v>DSASS</v>
      </c>
      <c r="P2426" s="6">
        <f t="shared" si="803"/>
        <v>192.5</v>
      </c>
      <c r="Q2426" s="6">
        <f t="shared" si="804"/>
        <v>0</v>
      </c>
      <c r="R2426" s="6">
        <f t="shared" si="805"/>
        <v>192.5</v>
      </c>
      <c r="S2426" s="6">
        <f t="shared" si="806"/>
        <v>0</v>
      </c>
      <c r="T2426" s="6">
        <f t="shared" si="807"/>
        <v>-192.5</v>
      </c>
      <c r="U2426" t="s">
        <v>2475</v>
      </c>
      <c r="V2426" t="s">
        <v>560</v>
      </c>
      <c r="W2426" s="2">
        <v>192.5</v>
      </c>
      <c r="X2426" s="2">
        <v>0</v>
      </c>
      <c r="Y2426" s="2">
        <v>192.5</v>
      </c>
      <c r="Z2426" s="2">
        <v>0</v>
      </c>
      <c r="AA2426" s="2">
        <v>0</v>
      </c>
      <c r="AB2426" s="3">
        <v>-192.5</v>
      </c>
    </row>
    <row r="2427" spans="1:28">
      <c r="A2427" s="5" t="str">
        <f t="shared" si="794"/>
        <v>420</v>
      </c>
      <c r="B2427" s="5" t="str">
        <f>VLOOKUP(A2427,Vlookups!O:P,2,FALSE)</f>
        <v>LOCAL</v>
      </c>
      <c r="C2427" s="5" t="str">
        <f t="shared" si="795"/>
        <v>E</v>
      </c>
      <c r="D2427" s="5" t="str">
        <f t="shared" si="796"/>
        <v>36</v>
      </c>
      <c r="E2427" s="5" t="str">
        <f t="shared" si="797"/>
        <v>64--</v>
      </c>
      <c r="F2427" s="5" t="str">
        <f>VLOOKUP(E2427,Vlookups!K:M,3,FALSE)</f>
        <v>Op Exp</v>
      </c>
      <c r="G2427" s="5" t="str">
        <f t="shared" si="798"/>
        <v>6495</v>
      </c>
      <c r="H2427" s="5" t="str">
        <f t="shared" si="799"/>
        <v>MEMBERSHIPS AND DUES</v>
      </c>
      <c r="I2427" s="5" t="str">
        <f t="shared" si="800"/>
        <v>042</v>
      </c>
      <c r="J2427" s="5" t="str">
        <f>VLOOKUP(I2427,Vlookups!A:D,2,FALSE)</f>
        <v>BG Ramirez Elementary</v>
      </c>
      <c r="K2427" s="5" t="str">
        <f>VLOOKUP(I2427,Vlookups!A:D,3,FALSE)</f>
        <v>BG RAMIREZ K8</v>
      </c>
      <c r="L2427" s="5" t="str">
        <f t="shared" si="801"/>
        <v>99</v>
      </c>
      <c r="M2427" s="5" t="str">
        <f t="shared" si="802"/>
        <v>850</v>
      </c>
      <c r="N2427" s="5" t="str">
        <f>VLOOKUP(M2427,Vlookups!G:I,2,FALSE)</f>
        <v>DEPUTY SUPT ACADEMICS/STU SERV</v>
      </c>
      <c r="O2427" s="5" t="str">
        <f>VLOOKUP(M2427,Vlookups!G:I,3,FALSE)</f>
        <v>DSASS</v>
      </c>
      <c r="P2427" s="6">
        <f t="shared" si="803"/>
        <v>192.5</v>
      </c>
      <c r="Q2427" s="6">
        <f t="shared" si="804"/>
        <v>0</v>
      </c>
      <c r="R2427" s="6">
        <f t="shared" si="805"/>
        <v>192.5</v>
      </c>
      <c r="S2427" s="6">
        <f t="shared" si="806"/>
        <v>0</v>
      </c>
      <c r="T2427" s="6">
        <f t="shared" si="807"/>
        <v>-192.5</v>
      </c>
      <c r="U2427" t="s">
        <v>2476</v>
      </c>
      <c r="V2427" t="s">
        <v>560</v>
      </c>
      <c r="W2427" s="2">
        <v>192.5</v>
      </c>
      <c r="X2427" s="2">
        <v>0</v>
      </c>
      <c r="Y2427" s="2">
        <v>192.5</v>
      </c>
      <c r="Z2427" s="2">
        <v>0</v>
      </c>
      <c r="AA2427" s="2">
        <v>0</v>
      </c>
      <c r="AB2427" s="3">
        <v>-192.5</v>
      </c>
    </row>
    <row r="2428" spans="1:28">
      <c r="A2428" s="5" t="str">
        <f t="shared" si="794"/>
        <v>420</v>
      </c>
      <c r="B2428" s="5" t="str">
        <f>VLOOKUP(A2428,Vlookups!O:P,2,FALSE)</f>
        <v>LOCAL</v>
      </c>
      <c r="C2428" s="5" t="str">
        <f t="shared" si="795"/>
        <v>E</v>
      </c>
      <c r="D2428" s="5" t="str">
        <f t="shared" si="796"/>
        <v>36</v>
      </c>
      <c r="E2428" s="5" t="str">
        <f t="shared" si="797"/>
        <v>64--</v>
      </c>
      <c r="F2428" s="5" t="str">
        <f>VLOOKUP(E2428,Vlookups!K:M,3,FALSE)</f>
        <v>Op Exp</v>
      </c>
      <c r="G2428" s="5" t="str">
        <f t="shared" si="798"/>
        <v>6495</v>
      </c>
      <c r="H2428" s="5" t="str">
        <f t="shared" si="799"/>
        <v>MEMBERSHIPS AND DUES</v>
      </c>
      <c r="I2428" s="5" t="str">
        <f t="shared" si="800"/>
        <v>043</v>
      </c>
      <c r="J2428" s="5" t="str">
        <f>VLOOKUP(I2428,Vlookups!A:D,2,FALSE)</f>
        <v>MSG Ramirez Elementary</v>
      </c>
      <c r="K2428" s="5" t="str">
        <f>VLOOKUP(I2428,Vlookups!A:D,3,FALSE)</f>
        <v>MSG RAMIREZ K8</v>
      </c>
      <c r="L2428" s="5" t="str">
        <f t="shared" si="801"/>
        <v>99</v>
      </c>
      <c r="M2428" s="5" t="str">
        <f t="shared" si="802"/>
        <v>850</v>
      </c>
      <c r="N2428" s="5" t="str">
        <f>VLOOKUP(M2428,Vlookups!G:I,2,FALSE)</f>
        <v>DEPUTY SUPT ACADEMICS/STU SERV</v>
      </c>
      <c r="O2428" s="5" t="str">
        <f>VLOOKUP(M2428,Vlookups!G:I,3,FALSE)</f>
        <v>DSASS</v>
      </c>
      <c r="P2428" s="6">
        <f t="shared" si="803"/>
        <v>192.5</v>
      </c>
      <c r="Q2428" s="6">
        <f t="shared" si="804"/>
        <v>0</v>
      </c>
      <c r="R2428" s="6">
        <f t="shared" si="805"/>
        <v>192.5</v>
      </c>
      <c r="S2428" s="6">
        <f t="shared" si="806"/>
        <v>0</v>
      </c>
      <c r="T2428" s="6">
        <f t="shared" si="807"/>
        <v>-192.5</v>
      </c>
      <c r="U2428" t="s">
        <v>2477</v>
      </c>
      <c r="V2428" t="s">
        <v>560</v>
      </c>
      <c r="W2428" s="2">
        <v>192.5</v>
      </c>
      <c r="X2428" s="2">
        <v>0</v>
      </c>
      <c r="Y2428" s="2">
        <v>192.5</v>
      </c>
      <c r="Z2428" s="2">
        <v>0</v>
      </c>
      <c r="AA2428" s="2">
        <v>0</v>
      </c>
      <c r="AB2428" s="3">
        <v>-192.5</v>
      </c>
    </row>
    <row r="2429" spans="1:28">
      <c r="A2429" s="5" t="str">
        <f t="shared" si="794"/>
        <v>420</v>
      </c>
      <c r="B2429" s="5" t="str">
        <f>VLOOKUP(A2429,Vlookups!O:P,2,FALSE)</f>
        <v>LOCAL</v>
      </c>
      <c r="C2429" s="5" t="str">
        <f t="shared" si="795"/>
        <v>E</v>
      </c>
      <c r="D2429" s="5" t="str">
        <f t="shared" si="796"/>
        <v>36</v>
      </c>
      <c r="E2429" s="5" t="str">
        <f t="shared" si="797"/>
        <v>64--</v>
      </c>
      <c r="F2429" s="5" t="str">
        <f>VLOOKUP(E2429,Vlookups!K:M,3,FALSE)</f>
        <v>Op Exp</v>
      </c>
      <c r="G2429" s="5" t="str">
        <f t="shared" si="798"/>
        <v>6495</v>
      </c>
      <c r="H2429" s="5" t="str">
        <f t="shared" si="799"/>
        <v>MEMBERSHIPS AND DUES</v>
      </c>
      <c r="I2429" s="5" t="str">
        <f t="shared" si="800"/>
        <v>044</v>
      </c>
      <c r="J2429" s="5" t="str">
        <f>VLOOKUP(I2429,Vlookups!A:D,2,FALSE)</f>
        <v>MSG Ramirez Middle School</v>
      </c>
      <c r="K2429" s="5" t="str">
        <f>VLOOKUP(I2429,Vlookups!A:D,3,FALSE)</f>
        <v>MSG RAMIREZ K8</v>
      </c>
      <c r="L2429" s="5" t="str">
        <f t="shared" si="801"/>
        <v>99</v>
      </c>
      <c r="M2429" s="5" t="str">
        <f t="shared" si="802"/>
        <v>850</v>
      </c>
      <c r="N2429" s="5" t="str">
        <f>VLOOKUP(M2429,Vlookups!G:I,2,FALSE)</f>
        <v>DEPUTY SUPT ACADEMICS/STU SERV</v>
      </c>
      <c r="O2429" s="5" t="str">
        <f>VLOOKUP(M2429,Vlookups!G:I,3,FALSE)</f>
        <v>DSASS</v>
      </c>
      <c r="P2429" s="6">
        <f t="shared" si="803"/>
        <v>192.5</v>
      </c>
      <c r="Q2429" s="6">
        <f t="shared" si="804"/>
        <v>0</v>
      </c>
      <c r="R2429" s="6">
        <f t="shared" si="805"/>
        <v>192.5</v>
      </c>
      <c r="S2429" s="6">
        <f t="shared" si="806"/>
        <v>0</v>
      </c>
      <c r="T2429" s="6">
        <f t="shared" si="807"/>
        <v>-192.5</v>
      </c>
      <c r="U2429" t="s">
        <v>2478</v>
      </c>
      <c r="V2429" t="s">
        <v>560</v>
      </c>
      <c r="W2429" s="2">
        <v>192.5</v>
      </c>
      <c r="X2429" s="2">
        <v>0</v>
      </c>
      <c r="Y2429" s="2">
        <v>192.5</v>
      </c>
      <c r="Z2429" s="2">
        <v>0</v>
      </c>
      <c r="AA2429" s="2">
        <v>0</v>
      </c>
      <c r="AB2429" s="3">
        <v>-192.5</v>
      </c>
    </row>
    <row r="2430" spans="1:28">
      <c r="A2430" s="5" t="str">
        <f t="shared" si="794"/>
        <v>420</v>
      </c>
      <c r="B2430" s="5" t="str">
        <f>VLOOKUP(A2430,Vlookups!O:P,2,FALSE)</f>
        <v>LOCAL</v>
      </c>
      <c r="C2430" s="5" t="str">
        <f t="shared" si="795"/>
        <v>E</v>
      </c>
      <c r="D2430" s="5" t="str">
        <f t="shared" si="796"/>
        <v>36</v>
      </c>
      <c r="E2430" s="5" t="str">
        <f t="shared" si="797"/>
        <v>64--</v>
      </c>
      <c r="F2430" s="5" t="str">
        <f>VLOOKUP(E2430,Vlookups!K:M,3,FALSE)</f>
        <v>Op Exp</v>
      </c>
      <c r="G2430" s="5" t="str">
        <f t="shared" si="798"/>
        <v>6495</v>
      </c>
      <c r="H2430" s="5" t="str">
        <f t="shared" si="799"/>
        <v>MEMBERSHIPS AND DUES</v>
      </c>
      <c r="I2430" s="5" t="str">
        <f t="shared" si="800"/>
        <v>045</v>
      </c>
      <c r="J2430" s="5" t="str">
        <f>VLOOKUP(I2430,Vlookups!A:D,2,FALSE)</f>
        <v>Liberty HS</v>
      </c>
      <c r="K2430" s="5" t="str">
        <f>VLOOKUP(I2430,Vlookups!A:D,3,FALSE)</f>
        <v>LIBERTY HS</v>
      </c>
      <c r="L2430" s="5" t="str">
        <f t="shared" si="801"/>
        <v>99</v>
      </c>
      <c r="M2430" s="5" t="str">
        <f t="shared" si="802"/>
        <v>850</v>
      </c>
      <c r="N2430" s="5" t="str">
        <f>VLOOKUP(M2430,Vlookups!G:I,2,FALSE)</f>
        <v>DEPUTY SUPT ACADEMICS/STU SERV</v>
      </c>
      <c r="O2430" s="5" t="str">
        <f>VLOOKUP(M2430,Vlookups!G:I,3,FALSE)</f>
        <v>DSASS</v>
      </c>
      <c r="P2430" s="6">
        <f t="shared" si="803"/>
        <v>385</v>
      </c>
      <c r="Q2430" s="6">
        <f t="shared" si="804"/>
        <v>0</v>
      </c>
      <c r="R2430" s="6">
        <f t="shared" si="805"/>
        <v>385</v>
      </c>
      <c r="S2430" s="6">
        <f t="shared" si="806"/>
        <v>0</v>
      </c>
      <c r="T2430" s="6">
        <f t="shared" si="807"/>
        <v>-385</v>
      </c>
      <c r="U2430" t="s">
        <v>2479</v>
      </c>
      <c r="V2430" t="s">
        <v>560</v>
      </c>
      <c r="W2430" s="2">
        <v>385</v>
      </c>
      <c r="X2430" s="2">
        <v>0</v>
      </c>
      <c r="Y2430" s="2">
        <v>385</v>
      </c>
      <c r="Z2430" s="2">
        <v>0</v>
      </c>
      <c r="AA2430" s="2">
        <v>0</v>
      </c>
      <c r="AB2430" s="3">
        <v>-385</v>
      </c>
    </row>
    <row r="2431" spans="1:28">
      <c r="A2431" s="5" t="str">
        <f t="shared" si="794"/>
        <v>420</v>
      </c>
      <c r="B2431" s="5" t="str">
        <f>VLOOKUP(A2431,Vlookups!O:P,2,FALSE)</f>
        <v>LOCAL</v>
      </c>
      <c r="C2431" s="5" t="str">
        <f t="shared" si="795"/>
        <v>E</v>
      </c>
      <c r="D2431" s="5" t="str">
        <f t="shared" si="796"/>
        <v>36</v>
      </c>
      <c r="E2431" s="5" t="str">
        <f t="shared" si="797"/>
        <v>64--</v>
      </c>
      <c r="F2431" s="5" t="str">
        <f>VLOOKUP(E2431,Vlookups!K:M,3,FALSE)</f>
        <v>Op Exp</v>
      </c>
      <c r="G2431" s="5" t="str">
        <f t="shared" si="798"/>
        <v>6495</v>
      </c>
      <c r="H2431" s="5" t="str">
        <f t="shared" si="799"/>
        <v>MEMBERSHIPS AND DUES</v>
      </c>
      <c r="I2431" s="5" t="str">
        <f t="shared" si="800"/>
        <v>749</v>
      </c>
      <c r="J2431" s="5" t="str">
        <f>VLOOKUP(I2431,Vlookups!A:D,2,FALSE)</f>
        <v>CHARTER HQ/WAREHOUSE</v>
      </c>
      <c r="K2431" s="5" t="str">
        <f>VLOOKUP(I2431,Vlookups!A:D,3,FALSE)</f>
        <v>CHARTER HQ/WAREHOUSE</v>
      </c>
      <c r="L2431" s="5" t="str">
        <f t="shared" si="801"/>
        <v>99</v>
      </c>
      <c r="M2431" s="5" t="str">
        <f t="shared" si="802"/>
        <v>875</v>
      </c>
      <c r="N2431" s="5" t="str">
        <f>VLOOKUP(M2431,Vlookups!G:I,2,FALSE)</f>
        <v>STUDENT LEADERSHIP DEVELOPMENT</v>
      </c>
      <c r="O2431" s="5" t="str">
        <f>VLOOKUP(M2431,Vlookups!G:I,3,FALSE)</f>
        <v>CSL</v>
      </c>
      <c r="P2431" s="6">
        <f t="shared" si="803"/>
        <v>0</v>
      </c>
      <c r="Q2431" s="6">
        <f t="shared" si="804"/>
        <v>0</v>
      </c>
      <c r="R2431" s="6">
        <f t="shared" si="805"/>
        <v>900</v>
      </c>
      <c r="S2431" s="6">
        <f t="shared" si="806"/>
        <v>0</v>
      </c>
      <c r="T2431" s="6">
        <f t="shared" si="807"/>
        <v>0</v>
      </c>
      <c r="U2431" t="s">
        <v>2480</v>
      </c>
      <c r="V2431" t="s">
        <v>560</v>
      </c>
      <c r="W2431" s="2">
        <v>0</v>
      </c>
      <c r="X2431" s="2">
        <v>0</v>
      </c>
      <c r="Y2431" s="2">
        <v>900</v>
      </c>
      <c r="Z2431" s="3">
        <v>-900</v>
      </c>
      <c r="AA2431" s="2">
        <v>0</v>
      </c>
      <c r="AB2431" s="2">
        <v>0</v>
      </c>
    </row>
    <row r="2432" spans="1:28">
      <c r="A2432" s="5" t="str">
        <f t="shared" si="794"/>
        <v>420</v>
      </c>
      <c r="B2432" s="5" t="str">
        <f>VLOOKUP(A2432,Vlookups!O:P,2,FALSE)</f>
        <v>LOCAL</v>
      </c>
      <c r="C2432" s="5" t="str">
        <f t="shared" si="795"/>
        <v>E</v>
      </c>
      <c r="D2432" s="5" t="str">
        <f t="shared" si="796"/>
        <v>36</v>
      </c>
      <c r="E2432" s="5" t="str">
        <f t="shared" si="797"/>
        <v>64--</v>
      </c>
      <c r="F2432" s="5" t="str">
        <f>VLOOKUP(E2432,Vlookups!K:M,3,FALSE)</f>
        <v>Op Exp</v>
      </c>
      <c r="G2432" s="5" t="str">
        <f t="shared" si="798"/>
        <v>6495</v>
      </c>
      <c r="H2432" s="5" t="str">
        <f t="shared" si="799"/>
        <v>MEMBERSHIPS AND DUES</v>
      </c>
      <c r="I2432" s="5" t="str">
        <f t="shared" si="800"/>
        <v>999</v>
      </c>
      <c r="J2432" s="5" t="str">
        <f>VLOOKUP(I2432,Vlookups!A:D,2,FALSE)</f>
        <v>CHARTER WIDE</v>
      </c>
      <c r="K2432" s="5" t="str">
        <f>VLOOKUP(I2432,Vlookups!A:D,3,FALSE)</f>
        <v>CHARTER WIDE</v>
      </c>
      <c r="L2432" s="5" t="str">
        <f t="shared" si="801"/>
        <v>22</v>
      </c>
      <c r="M2432" s="5" t="str">
        <f t="shared" si="802"/>
        <v>875</v>
      </c>
      <c r="N2432" s="5" t="str">
        <f>VLOOKUP(M2432,Vlookups!G:I,2,FALSE)</f>
        <v>STUDENT LEADERSHIP DEVELOPMENT</v>
      </c>
      <c r="O2432" s="5" t="str">
        <f>VLOOKUP(M2432,Vlookups!G:I,3,FALSE)</f>
        <v>CSL</v>
      </c>
      <c r="P2432" s="6">
        <f t="shared" si="803"/>
        <v>55430</v>
      </c>
      <c r="Q2432" s="6">
        <f t="shared" si="804"/>
        <v>0</v>
      </c>
      <c r="R2432" s="6">
        <f t="shared" si="805"/>
        <v>10000</v>
      </c>
      <c r="S2432" s="6">
        <f t="shared" si="806"/>
        <v>12500</v>
      </c>
      <c r="T2432" s="6">
        <f t="shared" si="807"/>
        <v>-42930</v>
      </c>
      <c r="U2432" t="s">
        <v>2481</v>
      </c>
      <c r="V2432" t="s">
        <v>560</v>
      </c>
      <c r="W2432" s="2">
        <v>55430</v>
      </c>
      <c r="X2432" s="2">
        <v>0</v>
      </c>
      <c r="Y2432" s="2">
        <v>10000</v>
      </c>
      <c r="Z2432" s="2">
        <v>45430</v>
      </c>
      <c r="AA2432" s="2">
        <v>12500</v>
      </c>
      <c r="AB2432" s="3">
        <v>-42930</v>
      </c>
    </row>
    <row r="2433" spans="1:28">
      <c r="A2433" s="5" t="str">
        <f t="shared" si="794"/>
        <v>420</v>
      </c>
      <c r="B2433" s="5" t="str">
        <f>VLOOKUP(A2433,Vlookups!O:P,2,FALSE)</f>
        <v>LOCAL</v>
      </c>
      <c r="C2433" s="5" t="str">
        <f t="shared" si="795"/>
        <v>E</v>
      </c>
      <c r="D2433" s="5" t="str">
        <f t="shared" si="796"/>
        <v>36</v>
      </c>
      <c r="E2433" s="5" t="str">
        <f t="shared" si="797"/>
        <v>64--</v>
      </c>
      <c r="F2433" s="5" t="str">
        <f>VLOOKUP(E2433,Vlookups!K:M,3,FALSE)</f>
        <v>Op Exp</v>
      </c>
      <c r="G2433" s="5" t="str">
        <f t="shared" si="798"/>
        <v>6495</v>
      </c>
      <c r="H2433" s="5" t="str">
        <f t="shared" si="799"/>
        <v>MEMBERSHIPS AND DUES</v>
      </c>
      <c r="I2433" s="5" t="str">
        <f t="shared" si="800"/>
        <v>999</v>
      </c>
      <c r="J2433" s="5" t="str">
        <f>VLOOKUP(I2433,Vlookups!A:D,2,FALSE)</f>
        <v>CHARTER WIDE</v>
      </c>
      <c r="K2433" s="5" t="str">
        <f>VLOOKUP(I2433,Vlookups!A:D,3,FALSE)</f>
        <v>CHARTER WIDE</v>
      </c>
      <c r="L2433" s="5" t="str">
        <f t="shared" si="801"/>
        <v>91</v>
      </c>
      <c r="M2433" s="5" t="str">
        <f t="shared" si="802"/>
        <v>920</v>
      </c>
      <c r="N2433" s="5" t="str">
        <f>VLOOKUP(M2433,Vlookups!G:I,2,FALSE)</f>
        <v>ATHLETICS</v>
      </c>
      <c r="O2433" s="5" t="str">
        <f>VLOOKUP(M2433,Vlookups!G:I,3,FALSE)</f>
        <v>CSL</v>
      </c>
      <c r="P2433" s="6">
        <f t="shared" si="803"/>
        <v>183237.6</v>
      </c>
      <c r="Q2433" s="6">
        <f t="shared" si="804"/>
        <v>0</v>
      </c>
      <c r="R2433" s="6">
        <f t="shared" si="805"/>
        <v>247505</v>
      </c>
      <c r="S2433" s="6">
        <f t="shared" si="806"/>
        <v>0</v>
      </c>
      <c r="T2433" s="6">
        <f t="shared" si="807"/>
        <v>-183237.6</v>
      </c>
      <c r="U2433" t="s">
        <v>2482</v>
      </c>
      <c r="V2433" t="s">
        <v>560</v>
      </c>
      <c r="W2433" s="2">
        <v>183237.6</v>
      </c>
      <c r="X2433" s="2">
        <v>0</v>
      </c>
      <c r="Y2433" s="2">
        <v>247505</v>
      </c>
      <c r="Z2433" s="3">
        <v>-64267.4</v>
      </c>
      <c r="AA2433" s="2">
        <v>0</v>
      </c>
      <c r="AB2433" s="3">
        <v>-183237.6</v>
      </c>
    </row>
    <row r="2434" spans="1:28">
      <c r="A2434" s="5" t="str">
        <f t="shared" si="794"/>
        <v>420</v>
      </c>
      <c r="B2434" s="5" t="str">
        <f>VLOOKUP(A2434,Vlookups!O:P,2,FALSE)</f>
        <v>LOCAL</v>
      </c>
      <c r="C2434" s="5" t="str">
        <f t="shared" si="795"/>
        <v>E</v>
      </c>
      <c r="D2434" s="5" t="str">
        <f t="shared" si="796"/>
        <v>36</v>
      </c>
      <c r="E2434" s="5" t="str">
        <f t="shared" si="797"/>
        <v>64--</v>
      </c>
      <c r="F2434" s="5" t="str">
        <f>VLOOKUP(E2434,Vlookups!K:M,3,FALSE)</f>
        <v>Op Exp</v>
      </c>
      <c r="G2434" s="5" t="str">
        <f t="shared" si="798"/>
        <v>6495</v>
      </c>
      <c r="H2434" s="5" t="str">
        <f t="shared" si="799"/>
        <v>MEMBERSHIPS AND DUES</v>
      </c>
      <c r="I2434" s="5" t="str">
        <f t="shared" si="800"/>
        <v>999</v>
      </c>
      <c r="J2434" s="5" t="str">
        <f>VLOOKUP(I2434,Vlookups!A:D,2,FALSE)</f>
        <v>CHARTER WIDE</v>
      </c>
      <c r="K2434" s="5" t="str">
        <f>VLOOKUP(I2434,Vlookups!A:D,3,FALSE)</f>
        <v>CHARTER WIDE</v>
      </c>
      <c r="L2434" s="5" t="str">
        <f t="shared" si="801"/>
        <v>99</v>
      </c>
      <c r="M2434" s="5" t="str">
        <f t="shared" si="802"/>
        <v>850</v>
      </c>
      <c r="N2434" s="5" t="str">
        <f>VLOOKUP(M2434,Vlookups!G:I,2,FALSE)</f>
        <v>DEPUTY SUPT ACADEMICS/STU SERV</v>
      </c>
      <c r="O2434" s="5" t="str">
        <f>VLOOKUP(M2434,Vlookups!G:I,3,FALSE)</f>
        <v>DSASS</v>
      </c>
      <c r="P2434" s="6">
        <f t="shared" si="803"/>
        <v>20000</v>
      </c>
      <c r="Q2434" s="6">
        <f t="shared" si="804"/>
        <v>0</v>
      </c>
      <c r="R2434" s="6">
        <f t="shared" si="805"/>
        <v>19800</v>
      </c>
      <c r="S2434" s="6">
        <f t="shared" si="806"/>
        <v>10000</v>
      </c>
      <c r="T2434" s="6">
        <f t="shared" si="807"/>
        <v>-10000</v>
      </c>
      <c r="U2434" t="s">
        <v>2483</v>
      </c>
      <c r="V2434" t="s">
        <v>560</v>
      </c>
      <c r="W2434" s="2">
        <v>20000</v>
      </c>
      <c r="X2434" s="2">
        <v>0</v>
      </c>
      <c r="Y2434" s="2">
        <v>19800</v>
      </c>
      <c r="Z2434" s="2">
        <v>200</v>
      </c>
      <c r="AA2434" s="2">
        <v>10000</v>
      </c>
      <c r="AB2434" s="3">
        <v>-10000</v>
      </c>
    </row>
    <row r="2435" spans="1:28">
      <c r="A2435" s="5" t="str">
        <f t="shared" si="794"/>
        <v>420</v>
      </c>
      <c r="B2435" s="5" t="str">
        <f>VLOOKUP(A2435,Vlookups!O:P,2,FALSE)</f>
        <v>LOCAL</v>
      </c>
      <c r="C2435" s="5" t="str">
        <f t="shared" si="795"/>
        <v>E</v>
      </c>
      <c r="D2435" s="5" t="str">
        <f t="shared" si="796"/>
        <v>36</v>
      </c>
      <c r="E2435" s="5" t="str">
        <f t="shared" si="797"/>
        <v>64--</v>
      </c>
      <c r="F2435" s="5" t="str">
        <f>VLOOKUP(E2435,Vlookups!K:M,3,FALSE)</f>
        <v>Op Exp</v>
      </c>
      <c r="G2435" s="5" t="str">
        <f t="shared" si="798"/>
        <v>6495</v>
      </c>
      <c r="H2435" s="5" t="str">
        <f t="shared" si="799"/>
        <v>MEMBERSHIPS AND DUES</v>
      </c>
      <c r="I2435" s="5" t="str">
        <f t="shared" si="800"/>
        <v>999</v>
      </c>
      <c r="J2435" s="5" t="str">
        <f>VLOOKUP(I2435,Vlookups!A:D,2,FALSE)</f>
        <v>CHARTER WIDE</v>
      </c>
      <c r="K2435" s="5" t="str">
        <f>VLOOKUP(I2435,Vlookups!A:D,3,FALSE)</f>
        <v>CHARTER WIDE</v>
      </c>
      <c r="L2435" s="5" t="str">
        <f t="shared" si="801"/>
        <v>99</v>
      </c>
      <c r="M2435" s="5" t="str">
        <f t="shared" si="802"/>
        <v>875</v>
      </c>
      <c r="N2435" s="5" t="str">
        <f>VLOOKUP(M2435,Vlookups!G:I,2,FALSE)</f>
        <v>STUDENT LEADERSHIP DEVELOPMENT</v>
      </c>
      <c r="O2435" s="5" t="str">
        <f>VLOOKUP(M2435,Vlookups!G:I,3,FALSE)</f>
        <v>CSL</v>
      </c>
      <c r="P2435" s="6">
        <f t="shared" si="803"/>
        <v>0</v>
      </c>
      <c r="Q2435" s="6">
        <f t="shared" si="804"/>
        <v>0</v>
      </c>
      <c r="R2435" s="6">
        <f t="shared" si="805"/>
        <v>0</v>
      </c>
      <c r="S2435" s="6">
        <f t="shared" si="806"/>
        <v>2470</v>
      </c>
      <c r="T2435" s="6">
        <f t="shared" si="807"/>
        <v>2470</v>
      </c>
      <c r="U2435" t="s">
        <v>2484</v>
      </c>
      <c r="V2435" t="s">
        <v>560</v>
      </c>
      <c r="W2435" s="2">
        <v>0</v>
      </c>
      <c r="X2435" s="2">
        <v>0</v>
      </c>
      <c r="Y2435" s="2">
        <v>0</v>
      </c>
      <c r="Z2435" s="2">
        <v>0</v>
      </c>
      <c r="AA2435" s="2">
        <v>2470</v>
      </c>
      <c r="AB2435" s="2">
        <v>2470</v>
      </c>
    </row>
    <row r="2436" spans="1:28">
      <c r="A2436" s="5" t="str">
        <f t="shared" si="794"/>
        <v>420</v>
      </c>
      <c r="B2436" s="5" t="str">
        <f>VLOOKUP(A2436,Vlookups!O:P,2,FALSE)</f>
        <v>LOCAL</v>
      </c>
      <c r="C2436" s="5" t="str">
        <f t="shared" si="795"/>
        <v>E</v>
      </c>
      <c r="D2436" s="5" t="str">
        <f t="shared" si="796"/>
        <v>36</v>
      </c>
      <c r="E2436" s="5" t="str">
        <f t="shared" si="797"/>
        <v>64--</v>
      </c>
      <c r="F2436" s="5" t="str">
        <f>VLOOKUP(E2436,Vlookups!K:M,3,FALSE)</f>
        <v>Op Exp</v>
      </c>
      <c r="G2436" s="5" t="str">
        <f t="shared" si="798"/>
        <v>6495</v>
      </c>
      <c r="H2436" s="5" t="str">
        <f t="shared" si="799"/>
        <v>MEMBERSHIPS AND DUES</v>
      </c>
      <c r="I2436" s="5" t="str">
        <f t="shared" si="800"/>
        <v>999</v>
      </c>
      <c r="J2436" s="5" t="str">
        <f>VLOOKUP(I2436,Vlookups!A:D,2,FALSE)</f>
        <v>CHARTER WIDE</v>
      </c>
      <c r="K2436" s="5" t="str">
        <f>VLOOKUP(I2436,Vlookups!A:D,3,FALSE)</f>
        <v>CHARTER WIDE</v>
      </c>
      <c r="L2436" s="5" t="str">
        <f t="shared" si="801"/>
        <v>99</v>
      </c>
      <c r="M2436" s="5" t="str">
        <f t="shared" si="802"/>
        <v>875</v>
      </c>
      <c r="N2436" s="5" t="str">
        <f>VLOOKUP(M2436,Vlookups!G:I,2,FALSE)</f>
        <v>STUDENT LEADERSHIP DEVELOPMENT</v>
      </c>
      <c r="O2436" s="5" t="str">
        <f>VLOOKUP(M2436,Vlookups!G:I,3,FALSE)</f>
        <v>CSL</v>
      </c>
      <c r="P2436" s="6">
        <f t="shared" si="803"/>
        <v>0</v>
      </c>
      <c r="Q2436" s="6">
        <f t="shared" si="804"/>
        <v>0</v>
      </c>
      <c r="R2436" s="6">
        <f t="shared" si="805"/>
        <v>0</v>
      </c>
      <c r="S2436" s="6">
        <f t="shared" si="806"/>
        <v>2000</v>
      </c>
      <c r="T2436" s="6">
        <f t="shared" si="807"/>
        <v>2000</v>
      </c>
      <c r="U2436" t="s">
        <v>2485</v>
      </c>
      <c r="V2436" t="s">
        <v>560</v>
      </c>
      <c r="W2436" s="2">
        <v>0</v>
      </c>
      <c r="X2436" s="2">
        <v>0</v>
      </c>
      <c r="Y2436" s="2">
        <v>0</v>
      </c>
      <c r="Z2436" s="2">
        <v>0</v>
      </c>
      <c r="AA2436" s="2">
        <v>2000</v>
      </c>
      <c r="AB2436" s="2">
        <v>2000</v>
      </c>
    </row>
    <row r="2437" spans="1:28">
      <c r="A2437" s="5" t="str">
        <f t="shared" si="794"/>
        <v>420</v>
      </c>
      <c r="B2437" s="5" t="str">
        <f>VLOOKUP(A2437,Vlookups!O:P,2,FALSE)</f>
        <v>LOCAL</v>
      </c>
      <c r="C2437" s="5" t="str">
        <f t="shared" si="795"/>
        <v>E</v>
      </c>
      <c r="D2437" s="5" t="str">
        <f t="shared" si="796"/>
        <v>36</v>
      </c>
      <c r="E2437" s="5" t="str">
        <f t="shared" si="797"/>
        <v>64--</v>
      </c>
      <c r="F2437" s="5" t="str">
        <f>VLOOKUP(E2437,Vlookups!K:M,3,FALSE)</f>
        <v>Op Exp</v>
      </c>
      <c r="G2437" s="5" t="str">
        <f t="shared" si="798"/>
        <v>6495</v>
      </c>
      <c r="H2437" s="5" t="str">
        <f t="shared" si="799"/>
        <v>MEMBERSHIPS AND DUES</v>
      </c>
      <c r="I2437" s="5" t="str">
        <f t="shared" si="800"/>
        <v>746</v>
      </c>
      <c r="J2437" s="5" t="str">
        <f>VLOOKUP(I2437,Vlookups!A:D,2,FALSE)</f>
        <v>AREA OFFICE DALLAS</v>
      </c>
      <c r="K2437" s="5" t="str">
        <f>VLOOKUP(I2437,Vlookups!A:D,3,FALSE)</f>
        <v>AREA OFFICE DALLAS</v>
      </c>
      <c r="L2437" s="5" t="str">
        <f t="shared" si="801"/>
        <v>99</v>
      </c>
      <c r="M2437" s="5" t="str">
        <f t="shared" si="802"/>
        <v>875</v>
      </c>
      <c r="N2437" s="5" t="str">
        <f>VLOOKUP(M2437,Vlookups!G:I,2,FALSE)</f>
        <v>STUDENT LEADERSHIP DEVELOPMENT</v>
      </c>
      <c r="O2437" s="5" t="str">
        <f>VLOOKUP(M2437,Vlookups!G:I,3,FALSE)</f>
        <v>CSL</v>
      </c>
      <c r="P2437" s="6">
        <f t="shared" si="803"/>
        <v>0</v>
      </c>
      <c r="Q2437" s="6">
        <f t="shared" si="804"/>
        <v>0</v>
      </c>
      <c r="R2437" s="6">
        <f t="shared" si="805"/>
        <v>0</v>
      </c>
      <c r="S2437" s="6">
        <f t="shared" si="806"/>
        <v>10000</v>
      </c>
      <c r="T2437" s="6">
        <f t="shared" si="807"/>
        <v>10000</v>
      </c>
      <c r="U2437" t="s">
        <v>2486</v>
      </c>
      <c r="V2437" t="s">
        <v>560</v>
      </c>
      <c r="W2437" s="2">
        <v>0</v>
      </c>
      <c r="X2437" s="2">
        <v>0</v>
      </c>
      <c r="Y2437" s="2">
        <v>0</v>
      </c>
      <c r="Z2437" s="2">
        <v>0</v>
      </c>
      <c r="AA2437" s="2">
        <v>10000</v>
      </c>
      <c r="AB2437" s="2">
        <v>10000</v>
      </c>
    </row>
    <row r="2438" spans="1:28">
      <c r="A2438" s="5" t="str">
        <f t="shared" si="794"/>
        <v>420</v>
      </c>
      <c r="B2438" s="5" t="str">
        <f>VLOOKUP(A2438,Vlookups!O:P,2,FALSE)</f>
        <v>LOCAL</v>
      </c>
      <c r="C2438" s="5" t="str">
        <f t="shared" si="795"/>
        <v>E</v>
      </c>
      <c r="D2438" s="5" t="str">
        <f t="shared" si="796"/>
        <v>36</v>
      </c>
      <c r="E2438" s="5" t="str">
        <f t="shared" si="797"/>
        <v>64--</v>
      </c>
      <c r="F2438" s="5" t="str">
        <f>VLOOKUP(E2438,Vlookups!K:M,3,FALSE)</f>
        <v>Op Exp</v>
      </c>
      <c r="G2438" s="5" t="str">
        <f t="shared" si="798"/>
        <v>6495</v>
      </c>
      <c r="H2438" s="5" t="str">
        <f t="shared" si="799"/>
        <v>MEMBERSHIPS AND DUES</v>
      </c>
      <c r="I2438" s="5" t="str">
        <f t="shared" si="800"/>
        <v>748</v>
      </c>
      <c r="J2438" s="5" t="str">
        <f>VLOOKUP(I2438,Vlookups!A:D,2,FALSE)</f>
        <v>AREA OFFICE HOUSTON</v>
      </c>
      <c r="K2438" s="5" t="str">
        <f>VLOOKUP(I2438,Vlookups!A:D,3,FALSE)</f>
        <v>AREA OFFICE HOUSTON</v>
      </c>
      <c r="L2438" s="5" t="str">
        <f t="shared" si="801"/>
        <v>99</v>
      </c>
      <c r="M2438" s="5" t="str">
        <f t="shared" si="802"/>
        <v>875</v>
      </c>
      <c r="N2438" s="5" t="str">
        <f>VLOOKUP(M2438,Vlookups!G:I,2,FALSE)</f>
        <v>STUDENT LEADERSHIP DEVELOPMENT</v>
      </c>
      <c r="O2438" s="5" t="str">
        <f>VLOOKUP(M2438,Vlookups!G:I,3,FALSE)</f>
        <v>CSL</v>
      </c>
      <c r="P2438" s="6">
        <f t="shared" si="803"/>
        <v>0</v>
      </c>
      <c r="Q2438" s="6">
        <f t="shared" si="804"/>
        <v>0</v>
      </c>
      <c r="R2438" s="6">
        <f t="shared" si="805"/>
        <v>0</v>
      </c>
      <c r="S2438" s="6">
        <f t="shared" si="806"/>
        <v>2000</v>
      </c>
      <c r="T2438" s="6">
        <f t="shared" si="807"/>
        <v>2000</v>
      </c>
      <c r="U2438" t="s">
        <v>2487</v>
      </c>
      <c r="V2438" t="s">
        <v>560</v>
      </c>
      <c r="W2438" s="2">
        <v>0</v>
      </c>
      <c r="X2438" s="2">
        <v>0</v>
      </c>
      <c r="Y2438" s="2">
        <v>0</v>
      </c>
      <c r="Z2438" s="2">
        <v>0</v>
      </c>
      <c r="AA2438" s="2">
        <v>2000</v>
      </c>
      <c r="AB2438" s="2">
        <v>2000</v>
      </c>
    </row>
    <row r="2439" spans="1:28">
      <c r="A2439" s="5" t="str">
        <f t="shared" si="794"/>
        <v>420</v>
      </c>
      <c r="B2439" s="5" t="str">
        <f>VLOOKUP(A2439,Vlookups!O:P,2,FALSE)</f>
        <v>LOCAL</v>
      </c>
      <c r="C2439" s="5" t="str">
        <f t="shared" si="795"/>
        <v>E</v>
      </c>
      <c r="D2439" s="5" t="str">
        <f t="shared" si="796"/>
        <v>36</v>
      </c>
      <c r="E2439" s="5" t="str">
        <f t="shared" si="797"/>
        <v>64--</v>
      </c>
      <c r="F2439" s="5" t="str">
        <f>VLOOKUP(E2439,Vlookups!K:M,3,FALSE)</f>
        <v>Op Exp</v>
      </c>
      <c r="G2439" s="5" t="str">
        <f t="shared" si="798"/>
        <v>6495</v>
      </c>
      <c r="H2439" s="5" t="str">
        <f t="shared" si="799"/>
        <v>MEMBERSHIPS AND DUES</v>
      </c>
      <c r="I2439" s="5" t="str">
        <f t="shared" si="800"/>
        <v>999</v>
      </c>
      <c r="J2439" s="5" t="str">
        <f>VLOOKUP(I2439,Vlookups!A:D,2,FALSE)</f>
        <v>CHARTER WIDE</v>
      </c>
      <c r="K2439" s="5" t="str">
        <f>VLOOKUP(I2439,Vlookups!A:D,3,FALSE)</f>
        <v>CHARTER WIDE</v>
      </c>
      <c r="L2439" s="5" t="str">
        <f t="shared" si="801"/>
        <v>99</v>
      </c>
      <c r="M2439" s="5" t="str">
        <f t="shared" si="802"/>
        <v>875</v>
      </c>
      <c r="N2439" s="5" t="str">
        <f>VLOOKUP(M2439,Vlookups!G:I,2,FALSE)</f>
        <v>STUDENT LEADERSHIP DEVELOPMENT</v>
      </c>
      <c r="O2439" s="5" t="str">
        <f>VLOOKUP(M2439,Vlookups!G:I,3,FALSE)</f>
        <v>CSL</v>
      </c>
      <c r="P2439" s="6">
        <f t="shared" si="803"/>
        <v>0</v>
      </c>
      <c r="Q2439" s="6">
        <f t="shared" si="804"/>
        <v>0</v>
      </c>
      <c r="R2439" s="6">
        <f t="shared" si="805"/>
        <v>0</v>
      </c>
      <c r="S2439" s="6">
        <f t="shared" si="806"/>
        <v>3080</v>
      </c>
      <c r="T2439" s="6">
        <f t="shared" si="807"/>
        <v>3080</v>
      </c>
      <c r="U2439" t="s">
        <v>2488</v>
      </c>
      <c r="V2439" t="s">
        <v>560</v>
      </c>
      <c r="W2439" s="2">
        <v>0</v>
      </c>
      <c r="X2439" s="2">
        <v>0</v>
      </c>
      <c r="Y2439" s="2">
        <v>0</v>
      </c>
      <c r="Z2439" s="2">
        <v>0</v>
      </c>
      <c r="AA2439" s="2">
        <v>3080</v>
      </c>
      <c r="AB2439" s="2">
        <v>3080</v>
      </c>
    </row>
    <row r="2440" spans="1:28">
      <c r="A2440" s="5" t="str">
        <f t="shared" si="794"/>
        <v>420</v>
      </c>
      <c r="B2440" s="5" t="str">
        <f>VLOOKUP(A2440,Vlookups!O:P,2,FALSE)</f>
        <v>LOCAL</v>
      </c>
      <c r="C2440" s="5" t="str">
        <f t="shared" si="795"/>
        <v>E</v>
      </c>
      <c r="D2440" s="5" t="str">
        <f t="shared" si="796"/>
        <v>36</v>
      </c>
      <c r="E2440" s="5" t="str">
        <f t="shared" si="797"/>
        <v>64--</v>
      </c>
      <c r="F2440" s="5" t="str">
        <f>VLOOKUP(E2440,Vlookups!K:M,3,FALSE)</f>
        <v>Op Exp</v>
      </c>
      <c r="G2440" s="5" t="str">
        <f t="shared" si="798"/>
        <v>6495</v>
      </c>
      <c r="H2440" s="5" t="str">
        <f t="shared" si="799"/>
        <v>MEMBERSHIPS AND DUES</v>
      </c>
      <c r="I2440" s="5" t="str">
        <f t="shared" si="800"/>
        <v>999</v>
      </c>
      <c r="J2440" s="5" t="str">
        <f>VLOOKUP(I2440,Vlookups!A:D,2,FALSE)</f>
        <v>CHARTER WIDE</v>
      </c>
      <c r="K2440" s="5" t="str">
        <f>VLOOKUP(I2440,Vlookups!A:D,3,FALSE)</f>
        <v>CHARTER WIDE</v>
      </c>
      <c r="L2440" s="5" t="str">
        <f t="shared" si="801"/>
        <v>99</v>
      </c>
      <c r="M2440" s="5" t="str">
        <f t="shared" si="802"/>
        <v>875</v>
      </c>
      <c r="N2440" s="5" t="str">
        <f>VLOOKUP(M2440,Vlookups!G:I,2,FALSE)</f>
        <v>STUDENT LEADERSHIP DEVELOPMENT</v>
      </c>
      <c r="O2440" s="5" t="str">
        <f>VLOOKUP(M2440,Vlookups!G:I,3,FALSE)</f>
        <v>CSL</v>
      </c>
      <c r="P2440" s="6">
        <f t="shared" si="803"/>
        <v>0</v>
      </c>
      <c r="Q2440" s="6">
        <f t="shared" si="804"/>
        <v>0</v>
      </c>
      <c r="R2440" s="6">
        <f t="shared" si="805"/>
        <v>0</v>
      </c>
      <c r="S2440" s="6">
        <f t="shared" si="806"/>
        <v>6930</v>
      </c>
      <c r="T2440" s="6">
        <f t="shared" si="807"/>
        <v>6930</v>
      </c>
      <c r="U2440" t="s">
        <v>2489</v>
      </c>
      <c r="V2440" t="s">
        <v>560</v>
      </c>
      <c r="W2440" s="2">
        <v>0</v>
      </c>
      <c r="X2440" s="2">
        <v>0</v>
      </c>
      <c r="Y2440" s="2">
        <v>0</v>
      </c>
      <c r="Z2440" s="2">
        <v>0</v>
      </c>
      <c r="AA2440" s="2">
        <v>6930</v>
      </c>
      <c r="AB2440" s="2">
        <v>6930</v>
      </c>
    </row>
    <row r="2441" spans="1:28">
      <c r="A2441" s="5" t="str">
        <f t="shared" si="794"/>
        <v>420</v>
      </c>
      <c r="B2441" s="5" t="str">
        <f>VLOOKUP(A2441,Vlookups!O:P,2,FALSE)</f>
        <v>LOCAL</v>
      </c>
      <c r="C2441" s="5" t="str">
        <f t="shared" si="795"/>
        <v>E</v>
      </c>
      <c r="D2441" s="5" t="str">
        <f t="shared" si="796"/>
        <v>36</v>
      </c>
      <c r="E2441" s="5" t="str">
        <f t="shared" si="797"/>
        <v>64--</v>
      </c>
      <c r="F2441" s="5" t="str">
        <f>VLOOKUP(E2441,Vlookups!K:M,3,FALSE)</f>
        <v>Op Exp</v>
      </c>
      <c r="G2441" s="5" t="str">
        <f t="shared" si="798"/>
        <v>6495</v>
      </c>
      <c r="H2441" s="5" t="str">
        <f t="shared" si="799"/>
        <v>MEMBERSHIPS AND DUES</v>
      </c>
      <c r="I2441" s="5" t="str">
        <f t="shared" si="800"/>
        <v>999</v>
      </c>
      <c r="J2441" s="5" t="str">
        <f>VLOOKUP(I2441,Vlookups!A:D,2,FALSE)</f>
        <v>CHARTER WIDE</v>
      </c>
      <c r="K2441" s="5" t="str">
        <f>VLOOKUP(I2441,Vlookups!A:D,3,FALSE)</f>
        <v>CHARTER WIDE</v>
      </c>
      <c r="L2441" s="5" t="str">
        <f t="shared" si="801"/>
        <v>99</v>
      </c>
      <c r="M2441" s="5" t="str">
        <f t="shared" si="802"/>
        <v>875</v>
      </c>
      <c r="N2441" s="5" t="str">
        <f>VLOOKUP(M2441,Vlookups!G:I,2,FALSE)</f>
        <v>STUDENT LEADERSHIP DEVELOPMENT</v>
      </c>
      <c r="O2441" s="5" t="str">
        <f>VLOOKUP(M2441,Vlookups!G:I,3,FALSE)</f>
        <v>CSL</v>
      </c>
      <c r="P2441" s="6">
        <f t="shared" si="803"/>
        <v>0</v>
      </c>
      <c r="Q2441" s="6">
        <f t="shared" si="804"/>
        <v>0</v>
      </c>
      <c r="R2441" s="6">
        <f t="shared" si="805"/>
        <v>0</v>
      </c>
      <c r="S2441" s="6">
        <f t="shared" si="806"/>
        <v>2000</v>
      </c>
      <c r="T2441" s="6">
        <f t="shared" si="807"/>
        <v>2000</v>
      </c>
      <c r="U2441" t="s">
        <v>2490</v>
      </c>
      <c r="V2441" t="s">
        <v>560</v>
      </c>
      <c r="W2441" s="2">
        <v>0</v>
      </c>
      <c r="X2441" s="2">
        <v>0</v>
      </c>
      <c r="Y2441" s="2">
        <v>0</v>
      </c>
      <c r="Z2441" s="2">
        <v>0</v>
      </c>
      <c r="AA2441" s="2">
        <v>2000</v>
      </c>
      <c r="AB2441" s="2">
        <v>2000</v>
      </c>
    </row>
    <row r="2442" spans="1:28">
      <c r="A2442" s="5" t="str">
        <f t="shared" si="794"/>
        <v>420</v>
      </c>
      <c r="B2442" s="5" t="str">
        <f>VLOOKUP(A2442,Vlookups!O:P,2,FALSE)</f>
        <v>LOCAL</v>
      </c>
      <c r="C2442" s="5" t="str">
        <f t="shared" si="795"/>
        <v>E</v>
      </c>
      <c r="D2442" s="5" t="str">
        <f t="shared" si="796"/>
        <v>36</v>
      </c>
      <c r="E2442" s="5" t="str">
        <f t="shared" si="797"/>
        <v>64--</v>
      </c>
      <c r="F2442" s="5" t="str">
        <f>VLOOKUP(E2442,Vlookups!K:M,3,FALSE)</f>
        <v>Op Exp</v>
      </c>
      <c r="G2442" s="5" t="str">
        <f t="shared" si="798"/>
        <v>6495</v>
      </c>
      <c r="H2442" s="5" t="str">
        <f t="shared" si="799"/>
        <v>MEMBERSHIPS AND DUES</v>
      </c>
      <c r="I2442" s="5" t="str">
        <f t="shared" si="800"/>
        <v>999</v>
      </c>
      <c r="J2442" s="5" t="str">
        <f>VLOOKUP(I2442,Vlookups!A:D,2,FALSE)</f>
        <v>CHARTER WIDE</v>
      </c>
      <c r="K2442" s="5" t="str">
        <f>VLOOKUP(I2442,Vlookups!A:D,3,FALSE)</f>
        <v>CHARTER WIDE</v>
      </c>
      <c r="L2442" s="5" t="str">
        <f t="shared" si="801"/>
        <v>22</v>
      </c>
      <c r="M2442" s="5" t="str">
        <f t="shared" si="802"/>
        <v>875</v>
      </c>
      <c r="N2442" s="5" t="str">
        <f>VLOOKUP(M2442,Vlookups!G:I,2,FALSE)</f>
        <v>STUDENT LEADERSHIP DEVELOPMENT</v>
      </c>
      <c r="O2442" s="5" t="str">
        <f>VLOOKUP(M2442,Vlookups!G:I,3,FALSE)</f>
        <v>CSL</v>
      </c>
      <c r="P2442" s="6">
        <f t="shared" si="803"/>
        <v>0</v>
      </c>
      <c r="Q2442" s="6">
        <f t="shared" si="804"/>
        <v>0</v>
      </c>
      <c r="R2442" s="6">
        <f t="shared" si="805"/>
        <v>0</v>
      </c>
      <c r="S2442" s="6">
        <f t="shared" si="806"/>
        <v>15000</v>
      </c>
      <c r="T2442" s="6">
        <f t="shared" si="807"/>
        <v>15000</v>
      </c>
      <c r="U2442" t="s">
        <v>2491</v>
      </c>
      <c r="V2442" t="s">
        <v>560</v>
      </c>
      <c r="W2442" s="2">
        <v>0</v>
      </c>
      <c r="X2442" s="2">
        <v>0</v>
      </c>
      <c r="Y2442" s="2">
        <v>0</v>
      </c>
      <c r="Z2442" s="2">
        <v>0</v>
      </c>
      <c r="AA2442" s="2">
        <v>15000</v>
      </c>
      <c r="AB2442" s="2">
        <v>15000</v>
      </c>
    </row>
    <row r="2443" spans="1:28">
      <c r="A2443" s="5" t="str">
        <f t="shared" si="794"/>
        <v>420</v>
      </c>
      <c r="B2443" s="5" t="str">
        <f>VLOOKUP(A2443,Vlookups!O:P,2,FALSE)</f>
        <v>LOCAL</v>
      </c>
      <c r="C2443" s="5" t="str">
        <f t="shared" si="795"/>
        <v>E</v>
      </c>
      <c r="D2443" s="5" t="str">
        <f t="shared" si="796"/>
        <v>36</v>
      </c>
      <c r="E2443" s="5" t="str">
        <f t="shared" si="797"/>
        <v>64--</v>
      </c>
      <c r="F2443" s="5" t="str">
        <f>VLOOKUP(E2443,Vlookups!K:M,3,FALSE)</f>
        <v>Op Exp</v>
      </c>
      <c r="G2443" s="5" t="str">
        <f t="shared" si="798"/>
        <v>6499</v>
      </c>
      <c r="H2443" s="5" t="str">
        <f t="shared" si="799"/>
        <v>MISC OP COSTS</v>
      </c>
      <c r="I2443" s="5" t="str">
        <f t="shared" si="800"/>
        <v>000</v>
      </c>
      <c r="J2443" s="5" t="str">
        <f>VLOOKUP(I2443,Vlookups!A:D,2,FALSE)</f>
        <v>FINANCE USE ONLY</v>
      </c>
      <c r="K2443" s="5" t="str">
        <f>VLOOKUP(I2443,Vlookups!A:D,3,FALSE)</f>
        <v>FINANCE USE ONLY</v>
      </c>
      <c r="L2443" s="5" t="str">
        <f t="shared" si="801"/>
        <v>91</v>
      </c>
      <c r="M2443" s="5" t="str">
        <f t="shared" si="802"/>
        <v>920</v>
      </c>
      <c r="N2443" s="5" t="str">
        <f>VLOOKUP(M2443,Vlookups!G:I,2,FALSE)</f>
        <v>ATHLETICS</v>
      </c>
      <c r="O2443" s="5" t="str">
        <f>VLOOKUP(M2443,Vlookups!G:I,3,FALSE)</f>
        <v>CSL</v>
      </c>
      <c r="P2443" s="6">
        <f t="shared" si="803"/>
        <v>0</v>
      </c>
      <c r="Q2443" s="6">
        <f t="shared" si="804"/>
        <v>0</v>
      </c>
      <c r="R2443" s="6">
        <f t="shared" si="805"/>
        <v>0</v>
      </c>
      <c r="S2443" s="6">
        <f t="shared" si="806"/>
        <v>400000</v>
      </c>
      <c r="T2443" s="6">
        <f t="shared" si="807"/>
        <v>400000</v>
      </c>
      <c r="U2443" t="s">
        <v>2492</v>
      </c>
      <c r="V2443" t="s">
        <v>183</v>
      </c>
      <c r="W2443" s="2">
        <v>0</v>
      </c>
      <c r="X2443" s="2">
        <v>0</v>
      </c>
      <c r="Y2443" s="2">
        <v>0</v>
      </c>
      <c r="Z2443" s="2">
        <v>0</v>
      </c>
      <c r="AA2443" s="2">
        <v>400000</v>
      </c>
      <c r="AB2443" s="2">
        <v>400000</v>
      </c>
    </row>
    <row r="2444" spans="1:28">
      <c r="A2444" s="5" t="str">
        <f t="shared" si="794"/>
        <v>420</v>
      </c>
      <c r="B2444" s="5" t="str">
        <f>VLOOKUP(A2444,Vlookups!O:P,2,FALSE)</f>
        <v>LOCAL</v>
      </c>
      <c r="C2444" s="5" t="str">
        <f t="shared" si="795"/>
        <v>E</v>
      </c>
      <c r="D2444" s="5" t="str">
        <f t="shared" si="796"/>
        <v>36</v>
      </c>
      <c r="E2444" s="5" t="str">
        <f t="shared" si="797"/>
        <v>64--</v>
      </c>
      <c r="F2444" s="5" t="str">
        <f>VLOOKUP(E2444,Vlookups!K:M,3,FALSE)</f>
        <v>Op Exp</v>
      </c>
      <c r="G2444" s="5" t="str">
        <f t="shared" si="798"/>
        <v>6499</v>
      </c>
      <c r="H2444" s="5" t="str">
        <f t="shared" si="799"/>
        <v>MISC OP COSTS</v>
      </c>
      <c r="I2444" s="5" t="str">
        <f t="shared" si="800"/>
        <v>003</v>
      </c>
      <c r="J2444" s="5" t="str">
        <f>VLOOKUP(I2444,Vlookups!A:D,2,FALSE)</f>
        <v>GARLAND HIGH SCHOOL</v>
      </c>
      <c r="K2444" s="5" t="str">
        <f>VLOOKUP(I2444,Vlookups!A:D,3,FALSE)</f>
        <v>GARLAND HS</v>
      </c>
      <c r="L2444" s="5" t="str">
        <f t="shared" si="801"/>
        <v>91</v>
      </c>
      <c r="M2444" s="5" t="str">
        <f t="shared" si="802"/>
        <v>920</v>
      </c>
      <c r="N2444" s="5" t="str">
        <f>VLOOKUP(M2444,Vlookups!G:I,2,FALSE)</f>
        <v>ATHLETICS</v>
      </c>
      <c r="O2444" s="5" t="str">
        <f>VLOOKUP(M2444,Vlookups!G:I,3,FALSE)</f>
        <v>CSL</v>
      </c>
      <c r="P2444" s="6">
        <f t="shared" si="803"/>
        <v>0</v>
      </c>
      <c r="Q2444" s="6">
        <f t="shared" si="804"/>
        <v>0</v>
      </c>
      <c r="R2444" s="6">
        <f t="shared" si="805"/>
        <v>2000</v>
      </c>
      <c r="S2444" s="6">
        <f t="shared" si="806"/>
        <v>0</v>
      </c>
      <c r="T2444" s="6">
        <f t="shared" si="807"/>
        <v>0</v>
      </c>
      <c r="U2444" t="s">
        <v>2493</v>
      </c>
      <c r="V2444" t="s">
        <v>183</v>
      </c>
      <c r="W2444" s="2">
        <v>0</v>
      </c>
      <c r="X2444" s="2">
        <v>0</v>
      </c>
      <c r="Y2444" s="2">
        <v>2000</v>
      </c>
      <c r="Z2444" s="3">
        <v>-2000</v>
      </c>
      <c r="AA2444" s="2">
        <v>0</v>
      </c>
      <c r="AB2444" s="2">
        <v>0</v>
      </c>
    </row>
    <row r="2445" spans="1:28">
      <c r="A2445" s="5" t="str">
        <f t="shared" si="794"/>
        <v>420</v>
      </c>
      <c r="B2445" s="5" t="str">
        <f>VLOOKUP(A2445,Vlookups!O:P,2,FALSE)</f>
        <v>LOCAL</v>
      </c>
      <c r="C2445" s="5" t="str">
        <f t="shared" si="795"/>
        <v>E</v>
      </c>
      <c r="D2445" s="5" t="str">
        <f t="shared" si="796"/>
        <v>36</v>
      </c>
      <c r="E2445" s="5" t="str">
        <f t="shared" si="797"/>
        <v>64--</v>
      </c>
      <c r="F2445" s="5" t="str">
        <f>VLOOKUP(E2445,Vlookups!K:M,3,FALSE)</f>
        <v>Op Exp</v>
      </c>
      <c r="G2445" s="5" t="str">
        <f t="shared" si="798"/>
        <v>6499</v>
      </c>
      <c r="H2445" s="5" t="str">
        <f t="shared" si="799"/>
        <v>MISC OP COSTS</v>
      </c>
      <c r="I2445" s="5" t="str">
        <f t="shared" si="800"/>
        <v>003</v>
      </c>
      <c r="J2445" s="5" t="str">
        <f>VLOOKUP(I2445,Vlookups!A:D,2,FALSE)</f>
        <v>GARLAND HIGH SCHOOL</v>
      </c>
      <c r="K2445" s="5" t="str">
        <f>VLOOKUP(I2445,Vlookups!A:D,3,FALSE)</f>
        <v>GARLAND HS</v>
      </c>
      <c r="L2445" s="5" t="str">
        <f t="shared" si="801"/>
        <v>99</v>
      </c>
      <c r="M2445" s="5" t="str">
        <f t="shared" si="802"/>
        <v>850</v>
      </c>
      <c r="N2445" s="5" t="str">
        <f>VLOOKUP(M2445,Vlookups!G:I,2,FALSE)</f>
        <v>DEPUTY SUPT ACADEMICS/STU SERV</v>
      </c>
      <c r="O2445" s="5" t="str">
        <f>VLOOKUP(M2445,Vlookups!G:I,3,FALSE)</f>
        <v>DSASS</v>
      </c>
      <c r="P2445" s="6">
        <f t="shared" si="803"/>
        <v>3000</v>
      </c>
      <c r="Q2445" s="6">
        <f t="shared" si="804"/>
        <v>0</v>
      </c>
      <c r="R2445" s="6">
        <f t="shared" si="805"/>
        <v>1710</v>
      </c>
      <c r="S2445" s="6">
        <f t="shared" si="806"/>
        <v>0</v>
      </c>
      <c r="T2445" s="6">
        <f t="shared" si="807"/>
        <v>-3000</v>
      </c>
      <c r="U2445" t="s">
        <v>2494</v>
      </c>
      <c r="V2445" t="s">
        <v>183</v>
      </c>
      <c r="W2445" s="2">
        <v>3000</v>
      </c>
      <c r="X2445" s="2">
        <v>0</v>
      </c>
      <c r="Y2445" s="2">
        <v>1710</v>
      </c>
      <c r="Z2445" s="2">
        <v>1290</v>
      </c>
      <c r="AA2445" s="2">
        <v>0</v>
      </c>
      <c r="AB2445" s="3">
        <v>-3000</v>
      </c>
    </row>
    <row r="2446" spans="1:28">
      <c r="A2446" s="5" t="str">
        <f t="shared" si="794"/>
        <v>420</v>
      </c>
      <c r="B2446" s="5" t="str">
        <f>VLOOKUP(A2446,Vlookups!O:P,2,FALSE)</f>
        <v>LOCAL</v>
      </c>
      <c r="C2446" s="5" t="str">
        <f t="shared" si="795"/>
        <v>E</v>
      </c>
      <c r="D2446" s="5" t="str">
        <f t="shared" si="796"/>
        <v>36</v>
      </c>
      <c r="E2446" s="5" t="str">
        <f t="shared" si="797"/>
        <v>64--</v>
      </c>
      <c r="F2446" s="5" t="str">
        <f>VLOOKUP(E2446,Vlookups!K:M,3,FALSE)</f>
        <v>Op Exp</v>
      </c>
      <c r="G2446" s="5" t="str">
        <f t="shared" si="798"/>
        <v>6499</v>
      </c>
      <c r="H2446" s="5" t="str">
        <f t="shared" si="799"/>
        <v>MISC OP COSTS</v>
      </c>
      <c r="I2446" s="5" t="str">
        <f t="shared" si="800"/>
        <v>005</v>
      </c>
      <c r="J2446" s="5" t="str">
        <f>VLOOKUP(I2446,Vlookups!A:D,2,FALSE)</f>
        <v>ARLINGTON MIDDLE SCHOOL</v>
      </c>
      <c r="K2446" s="5" t="str">
        <f>VLOOKUP(I2446,Vlookups!A:D,3,FALSE)</f>
        <v>ARLINGTON K8</v>
      </c>
      <c r="L2446" s="5" t="str">
        <f t="shared" si="801"/>
        <v>91</v>
      </c>
      <c r="M2446" s="5" t="str">
        <f t="shared" si="802"/>
        <v>920</v>
      </c>
      <c r="N2446" s="5" t="str">
        <f>VLOOKUP(M2446,Vlookups!G:I,2,FALSE)</f>
        <v>ATHLETICS</v>
      </c>
      <c r="O2446" s="5" t="str">
        <f>VLOOKUP(M2446,Vlookups!G:I,3,FALSE)</f>
        <v>CSL</v>
      </c>
      <c r="P2446" s="6">
        <f t="shared" si="803"/>
        <v>650</v>
      </c>
      <c r="Q2446" s="6">
        <f t="shared" si="804"/>
        <v>0</v>
      </c>
      <c r="R2446" s="6">
        <f t="shared" si="805"/>
        <v>650</v>
      </c>
      <c r="S2446" s="6">
        <f t="shared" si="806"/>
        <v>0</v>
      </c>
      <c r="T2446" s="6">
        <f t="shared" si="807"/>
        <v>-650</v>
      </c>
      <c r="U2446" t="s">
        <v>2495</v>
      </c>
      <c r="V2446" t="s">
        <v>183</v>
      </c>
      <c r="W2446" s="2">
        <v>650</v>
      </c>
      <c r="X2446" s="2">
        <v>0</v>
      </c>
      <c r="Y2446" s="2">
        <v>650</v>
      </c>
      <c r="Z2446" s="2">
        <v>0</v>
      </c>
      <c r="AA2446" s="2">
        <v>0</v>
      </c>
      <c r="AB2446" s="3">
        <v>-650</v>
      </c>
    </row>
    <row r="2447" spans="1:28">
      <c r="A2447" s="5" t="str">
        <f t="shared" ref="A2447:A2478" si="808">LEFT(U2447,3)</f>
        <v>420</v>
      </c>
      <c r="B2447" s="5" t="str">
        <f>VLOOKUP(A2447,Vlookups!O:P,2,FALSE)</f>
        <v>LOCAL</v>
      </c>
      <c r="C2447" s="5" t="str">
        <f t="shared" ref="C2447:C2478" si="809">RIGHT(LEFT(U2447,5),1)</f>
        <v>E</v>
      </c>
      <c r="D2447" s="5" t="str">
        <f t="shared" ref="D2447:D2478" si="810">RIGHT(LEFT(U2447,8),2)</f>
        <v>36</v>
      </c>
      <c r="E2447" s="5" t="str">
        <f t="shared" ref="E2447:E2478" si="811">CONCATENATE(LEFT(G2447,2),"--")</f>
        <v>64--</v>
      </c>
      <c r="F2447" s="5" t="str">
        <f>VLOOKUP(E2447,Vlookups!K:M,3,FALSE)</f>
        <v>Op Exp</v>
      </c>
      <c r="G2447" s="5" t="str">
        <f t="shared" si="798"/>
        <v>6499</v>
      </c>
      <c r="H2447" s="5" t="str">
        <f t="shared" si="799"/>
        <v>MISC OP COSTS</v>
      </c>
      <c r="I2447" s="5" t="str">
        <f t="shared" si="800"/>
        <v>006</v>
      </c>
      <c r="J2447" s="5" t="str">
        <f>VLOOKUP(I2447,Vlookups!A:D,2,FALSE)</f>
        <v>ARLINGTON HIGH SCHOOL</v>
      </c>
      <c r="K2447" s="5" t="str">
        <f>VLOOKUP(I2447,Vlookups!A:D,3,FALSE)</f>
        <v>ARLINGTON HS</v>
      </c>
      <c r="L2447" s="5" t="str">
        <f t="shared" si="801"/>
        <v>99</v>
      </c>
      <c r="M2447" s="5" t="str">
        <f t="shared" si="802"/>
        <v>850</v>
      </c>
      <c r="N2447" s="5" t="str">
        <f>VLOOKUP(M2447,Vlookups!G:I,2,FALSE)</f>
        <v>DEPUTY SUPT ACADEMICS/STU SERV</v>
      </c>
      <c r="O2447" s="5" t="str">
        <f>VLOOKUP(M2447,Vlookups!G:I,3,FALSE)</f>
        <v>DSASS</v>
      </c>
      <c r="P2447" s="6">
        <f t="shared" si="803"/>
        <v>3000</v>
      </c>
      <c r="Q2447" s="6">
        <f t="shared" si="804"/>
        <v>780.75</v>
      </c>
      <c r="R2447" s="6">
        <f t="shared" si="805"/>
        <v>1545.75</v>
      </c>
      <c r="S2447" s="6">
        <f t="shared" si="806"/>
        <v>0</v>
      </c>
      <c r="T2447" s="6">
        <f t="shared" si="807"/>
        <v>-3000</v>
      </c>
      <c r="U2447" t="s">
        <v>2496</v>
      </c>
      <c r="V2447" t="s">
        <v>183</v>
      </c>
      <c r="W2447" s="2">
        <v>3000</v>
      </c>
      <c r="X2447" s="2">
        <v>780.75</v>
      </c>
      <c r="Y2447" s="2">
        <v>1545.75</v>
      </c>
      <c r="Z2447" s="2">
        <v>673.5</v>
      </c>
      <c r="AA2447" s="2">
        <v>0</v>
      </c>
      <c r="AB2447" s="3">
        <v>-3000</v>
      </c>
    </row>
    <row r="2448" spans="1:28">
      <c r="A2448" s="5" t="str">
        <f t="shared" si="808"/>
        <v>420</v>
      </c>
      <c r="B2448" s="5" t="str">
        <f>VLOOKUP(A2448,Vlookups!O:P,2,FALSE)</f>
        <v>LOCAL</v>
      </c>
      <c r="C2448" s="5" t="str">
        <f t="shared" si="809"/>
        <v>E</v>
      </c>
      <c r="D2448" s="5" t="str">
        <f t="shared" si="810"/>
        <v>36</v>
      </c>
      <c r="E2448" s="5" t="str">
        <f t="shared" si="811"/>
        <v>64--</v>
      </c>
      <c r="F2448" s="5" t="str">
        <f>VLOOKUP(E2448,Vlookups!K:M,3,FALSE)</f>
        <v>Op Exp</v>
      </c>
      <c r="G2448" s="5" t="str">
        <f t="shared" si="798"/>
        <v>6499</v>
      </c>
      <c r="H2448" s="5" t="str">
        <f t="shared" si="799"/>
        <v>MISC OP COSTS</v>
      </c>
      <c r="I2448" s="5" t="str">
        <f t="shared" si="800"/>
        <v>008</v>
      </c>
      <c r="J2448" s="5" t="str">
        <f>VLOOKUP(I2448,Vlookups!A:D,2,FALSE)</f>
        <v>KELLER MIDDLE SCHOOL</v>
      </c>
      <c r="K2448" s="5" t="str">
        <f>VLOOKUP(I2448,Vlookups!A:D,3,FALSE)</f>
        <v>KELLER K8</v>
      </c>
      <c r="L2448" s="5" t="str">
        <f t="shared" si="801"/>
        <v>99</v>
      </c>
      <c r="M2448" s="5" t="str">
        <f t="shared" si="802"/>
        <v>850</v>
      </c>
      <c r="N2448" s="5" t="str">
        <f>VLOOKUP(M2448,Vlookups!G:I,2,FALSE)</f>
        <v>DEPUTY SUPT ACADEMICS/STU SERV</v>
      </c>
      <c r="O2448" s="5" t="str">
        <f>VLOOKUP(M2448,Vlookups!G:I,3,FALSE)</f>
        <v>DSASS</v>
      </c>
      <c r="P2448" s="6">
        <f t="shared" si="803"/>
        <v>3000</v>
      </c>
      <c r="Q2448" s="6">
        <f t="shared" si="804"/>
        <v>0</v>
      </c>
      <c r="R2448" s="6">
        <f t="shared" si="805"/>
        <v>165</v>
      </c>
      <c r="S2448" s="6">
        <f t="shared" si="806"/>
        <v>0</v>
      </c>
      <c r="T2448" s="6">
        <f t="shared" si="807"/>
        <v>-3000</v>
      </c>
      <c r="U2448" t="s">
        <v>2497</v>
      </c>
      <c r="V2448" t="s">
        <v>183</v>
      </c>
      <c r="W2448" s="2">
        <v>3000</v>
      </c>
      <c r="X2448" s="2">
        <v>0</v>
      </c>
      <c r="Y2448" s="2">
        <v>165</v>
      </c>
      <c r="Z2448" s="2">
        <v>2835</v>
      </c>
      <c r="AA2448" s="2">
        <v>0</v>
      </c>
      <c r="AB2448" s="3">
        <v>-3000</v>
      </c>
    </row>
    <row r="2449" spans="1:28">
      <c r="A2449" s="5" t="str">
        <f t="shared" si="808"/>
        <v>420</v>
      </c>
      <c r="B2449" s="5" t="str">
        <f>VLOOKUP(A2449,Vlookups!O:P,2,FALSE)</f>
        <v>LOCAL</v>
      </c>
      <c r="C2449" s="5" t="str">
        <f t="shared" si="809"/>
        <v>E</v>
      </c>
      <c r="D2449" s="5" t="str">
        <f t="shared" si="810"/>
        <v>36</v>
      </c>
      <c r="E2449" s="5" t="str">
        <f t="shared" si="811"/>
        <v>64--</v>
      </c>
      <c r="F2449" s="5" t="str">
        <f>VLOOKUP(E2449,Vlookups!K:M,3,FALSE)</f>
        <v>Op Exp</v>
      </c>
      <c r="G2449" s="5" t="str">
        <f t="shared" ref="G2449:G2472" si="812">MID(U2449,10,4)</f>
        <v>6499</v>
      </c>
      <c r="H2449" s="5" t="str">
        <f t="shared" ref="H2449:H2472" si="813">V2449</f>
        <v>MISC OP COSTS</v>
      </c>
      <c r="I2449" s="5" t="str">
        <f t="shared" ref="I2449:I2472" si="814">LEFT(RIGHT(U2449,12),3)</f>
        <v>009</v>
      </c>
      <c r="J2449" s="5" t="str">
        <f>VLOOKUP(I2449,Vlookups!A:D,2,FALSE)</f>
        <v>KELLER HIGH SCHOOL</v>
      </c>
      <c r="K2449" s="5" t="str">
        <f>VLOOKUP(I2449,Vlookups!A:D,3,FALSE)</f>
        <v>KELLER HS</v>
      </c>
      <c r="L2449" s="5" t="str">
        <f t="shared" ref="L2449:L2472" si="815">LEFT(RIGHT(U2449,6),2)</f>
        <v>22</v>
      </c>
      <c r="M2449" s="5" t="str">
        <f t="shared" ref="M2449:M2472" si="816">RIGHT(U2449,3)</f>
        <v>850</v>
      </c>
      <c r="N2449" s="5" t="str">
        <f>VLOOKUP(M2449,Vlookups!G:I,2,FALSE)</f>
        <v>DEPUTY SUPT ACADEMICS/STU SERV</v>
      </c>
      <c r="O2449" s="5" t="str">
        <f>VLOOKUP(M2449,Vlookups!G:I,3,FALSE)</f>
        <v>DSASS</v>
      </c>
      <c r="P2449" s="6">
        <f t="shared" ref="P2449:P2472" si="817">W2449</f>
        <v>3000</v>
      </c>
      <c r="Q2449" s="6">
        <f t="shared" ref="Q2449:Q2472" si="818">X2449</f>
        <v>0</v>
      </c>
      <c r="R2449" s="6">
        <f t="shared" ref="R2449:R2472" si="819">Y2449</f>
        <v>1426.79</v>
      </c>
      <c r="S2449" s="6">
        <f t="shared" ref="S2449:S2472" si="820">AA2449</f>
        <v>0</v>
      </c>
      <c r="T2449" s="6">
        <f t="shared" ref="T2449:T2472" si="821">AB2449</f>
        <v>-3000</v>
      </c>
      <c r="U2449" t="s">
        <v>2498</v>
      </c>
      <c r="V2449" t="s">
        <v>183</v>
      </c>
      <c r="W2449" s="2">
        <v>3000</v>
      </c>
      <c r="X2449" s="2">
        <v>0</v>
      </c>
      <c r="Y2449" s="2">
        <v>1426.79</v>
      </c>
      <c r="Z2449" s="2">
        <v>1573.21</v>
      </c>
      <c r="AA2449" s="2">
        <v>0</v>
      </c>
      <c r="AB2449" s="3">
        <v>-3000</v>
      </c>
    </row>
    <row r="2450" spans="1:28">
      <c r="A2450" s="5" t="str">
        <f t="shared" si="808"/>
        <v>420</v>
      </c>
      <c r="B2450" s="5" t="str">
        <f>VLOOKUP(A2450,Vlookups!O:P,2,FALSE)</f>
        <v>LOCAL</v>
      </c>
      <c r="C2450" s="5" t="str">
        <f t="shared" si="809"/>
        <v>E</v>
      </c>
      <c r="D2450" s="5" t="str">
        <f t="shared" si="810"/>
        <v>36</v>
      </c>
      <c r="E2450" s="5" t="str">
        <f t="shared" si="811"/>
        <v>64--</v>
      </c>
      <c r="F2450" s="5" t="str">
        <f>VLOOKUP(E2450,Vlookups!K:M,3,FALSE)</f>
        <v>Op Exp</v>
      </c>
      <c r="G2450" s="5" t="str">
        <f t="shared" si="812"/>
        <v>6499</v>
      </c>
      <c r="H2450" s="5" t="str">
        <f t="shared" si="813"/>
        <v>MISC OP COSTS</v>
      </c>
      <c r="I2450" s="5" t="str">
        <f t="shared" si="814"/>
        <v>009</v>
      </c>
      <c r="J2450" s="5" t="str">
        <f>VLOOKUP(I2450,Vlookups!A:D,2,FALSE)</f>
        <v>KELLER HIGH SCHOOL</v>
      </c>
      <c r="K2450" s="5" t="str">
        <f>VLOOKUP(I2450,Vlookups!A:D,3,FALSE)</f>
        <v>KELLER HS</v>
      </c>
      <c r="L2450" s="5" t="str">
        <f t="shared" si="815"/>
        <v>91</v>
      </c>
      <c r="M2450" s="5" t="str">
        <f t="shared" si="816"/>
        <v>920</v>
      </c>
      <c r="N2450" s="5" t="str">
        <f>VLOOKUP(M2450,Vlookups!G:I,2,FALSE)</f>
        <v>ATHLETICS</v>
      </c>
      <c r="O2450" s="5" t="str">
        <f>VLOOKUP(M2450,Vlookups!G:I,3,FALSE)</f>
        <v>CSL</v>
      </c>
      <c r="P2450" s="6">
        <f t="shared" si="817"/>
        <v>1018</v>
      </c>
      <c r="Q2450" s="6">
        <f t="shared" si="818"/>
        <v>0</v>
      </c>
      <c r="R2450" s="6">
        <f t="shared" si="819"/>
        <v>1018</v>
      </c>
      <c r="S2450" s="6">
        <f t="shared" si="820"/>
        <v>0</v>
      </c>
      <c r="T2450" s="6">
        <f t="shared" si="821"/>
        <v>-1018</v>
      </c>
      <c r="U2450" t="s">
        <v>2499</v>
      </c>
      <c r="V2450" t="s">
        <v>183</v>
      </c>
      <c r="W2450" s="2">
        <v>1018</v>
      </c>
      <c r="X2450" s="2">
        <v>0</v>
      </c>
      <c r="Y2450" s="2">
        <v>1018</v>
      </c>
      <c r="Z2450" s="2">
        <v>0</v>
      </c>
      <c r="AA2450" s="2">
        <v>0</v>
      </c>
      <c r="AB2450" s="3">
        <v>-1018</v>
      </c>
    </row>
    <row r="2451" spans="1:28">
      <c r="A2451" s="5" t="str">
        <f t="shared" si="808"/>
        <v>420</v>
      </c>
      <c r="B2451" s="5" t="str">
        <f>VLOOKUP(A2451,Vlookups!O:P,2,FALSE)</f>
        <v>LOCAL</v>
      </c>
      <c r="C2451" s="5" t="str">
        <f t="shared" si="809"/>
        <v>E</v>
      </c>
      <c r="D2451" s="5" t="str">
        <f t="shared" si="810"/>
        <v>36</v>
      </c>
      <c r="E2451" s="5" t="str">
        <f t="shared" si="811"/>
        <v>64--</v>
      </c>
      <c r="F2451" s="5" t="str">
        <f>VLOOKUP(E2451,Vlookups!K:M,3,FALSE)</f>
        <v>Op Exp</v>
      </c>
      <c r="G2451" s="5" t="str">
        <f t="shared" si="812"/>
        <v>6499</v>
      </c>
      <c r="H2451" s="5" t="str">
        <f t="shared" si="813"/>
        <v>MISC OP COSTS</v>
      </c>
      <c r="I2451" s="5" t="str">
        <f t="shared" si="814"/>
        <v>009</v>
      </c>
      <c r="J2451" s="5" t="str">
        <f>VLOOKUP(I2451,Vlookups!A:D,2,FALSE)</f>
        <v>KELLER HIGH SCHOOL</v>
      </c>
      <c r="K2451" s="5" t="str">
        <f>VLOOKUP(I2451,Vlookups!A:D,3,FALSE)</f>
        <v>KELLER HS</v>
      </c>
      <c r="L2451" s="5" t="str">
        <f t="shared" si="815"/>
        <v>99</v>
      </c>
      <c r="M2451" s="5" t="str">
        <f t="shared" si="816"/>
        <v>850</v>
      </c>
      <c r="N2451" s="5" t="str">
        <f>VLOOKUP(M2451,Vlookups!G:I,2,FALSE)</f>
        <v>DEPUTY SUPT ACADEMICS/STU SERV</v>
      </c>
      <c r="O2451" s="5" t="str">
        <f>VLOOKUP(M2451,Vlookups!G:I,3,FALSE)</f>
        <v>DSASS</v>
      </c>
      <c r="P2451" s="6">
        <f t="shared" si="817"/>
        <v>3000</v>
      </c>
      <c r="Q2451" s="6">
        <f t="shared" si="818"/>
        <v>0</v>
      </c>
      <c r="R2451" s="6">
        <f t="shared" si="819"/>
        <v>1110</v>
      </c>
      <c r="S2451" s="6">
        <f t="shared" si="820"/>
        <v>0</v>
      </c>
      <c r="T2451" s="6">
        <f t="shared" si="821"/>
        <v>-3000</v>
      </c>
      <c r="U2451" t="s">
        <v>2500</v>
      </c>
      <c r="V2451" t="s">
        <v>183</v>
      </c>
      <c r="W2451" s="2">
        <v>3000</v>
      </c>
      <c r="X2451" s="2">
        <v>0</v>
      </c>
      <c r="Y2451" s="2">
        <v>1110</v>
      </c>
      <c r="Z2451" s="2">
        <v>1890</v>
      </c>
      <c r="AA2451" s="2">
        <v>0</v>
      </c>
      <c r="AB2451" s="3">
        <v>-3000</v>
      </c>
    </row>
    <row r="2452" spans="1:28">
      <c r="A2452" s="5" t="str">
        <f t="shared" si="808"/>
        <v>420</v>
      </c>
      <c r="B2452" s="5" t="str">
        <f>VLOOKUP(A2452,Vlookups!O:P,2,FALSE)</f>
        <v>LOCAL</v>
      </c>
      <c r="C2452" s="5" t="str">
        <f t="shared" si="809"/>
        <v>E</v>
      </c>
      <c r="D2452" s="5" t="str">
        <f t="shared" si="810"/>
        <v>36</v>
      </c>
      <c r="E2452" s="5" t="str">
        <f t="shared" si="811"/>
        <v>64--</v>
      </c>
      <c r="F2452" s="5" t="str">
        <f>VLOOKUP(E2452,Vlookups!K:M,3,FALSE)</f>
        <v>Op Exp</v>
      </c>
      <c r="G2452" s="5" t="str">
        <f t="shared" si="812"/>
        <v>6499</v>
      </c>
      <c r="H2452" s="5" t="str">
        <f t="shared" si="813"/>
        <v>MISC OP COSTS</v>
      </c>
      <c r="I2452" s="5" t="str">
        <f t="shared" si="814"/>
        <v>011</v>
      </c>
      <c r="J2452" s="5" t="str">
        <f>VLOOKUP(I2452,Vlookups!A:D,2,FALSE)</f>
        <v>GRAND PRAIRIE MIDDLE SCHOOL</v>
      </c>
      <c r="K2452" s="5" t="str">
        <f>VLOOKUP(I2452,Vlookups!A:D,3,FALSE)</f>
        <v>GRAND PR K8</v>
      </c>
      <c r="L2452" s="5" t="str">
        <f t="shared" si="815"/>
        <v>91</v>
      </c>
      <c r="M2452" s="5" t="str">
        <f t="shared" si="816"/>
        <v>920</v>
      </c>
      <c r="N2452" s="5" t="str">
        <f>VLOOKUP(M2452,Vlookups!G:I,2,FALSE)</f>
        <v>ATHLETICS</v>
      </c>
      <c r="O2452" s="5" t="str">
        <f>VLOOKUP(M2452,Vlookups!G:I,3,FALSE)</f>
        <v>CSL</v>
      </c>
      <c r="P2452" s="6">
        <f t="shared" si="817"/>
        <v>0</v>
      </c>
      <c r="Q2452" s="6">
        <f t="shared" si="818"/>
        <v>0</v>
      </c>
      <c r="R2452" s="6">
        <f t="shared" si="819"/>
        <v>0</v>
      </c>
      <c r="S2452" s="6">
        <f t="shared" si="820"/>
        <v>0</v>
      </c>
      <c r="T2452" s="6">
        <f t="shared" si="821"/>
        <v>0</v>
      </c>
      <c r="U2452" t="s">
        <v>2501</v>
      </c>
      <c r="V2452" t="s">
        <v>183</v>
      </c>
      <c r="W2452" s="2">
        <v>0</v>
      </c>
      <c r="X2452" s="2">
        <v>0</v>
      </c>
      <c r="Y2452" s="2">
        <v>0</v>
      </c>
      <c r="Z2452" s="3">
        <v>-200</v>
      </c>
      <c r="AA2452" s="2">
        <v>0</v>
      </c>
      <c r="AB2452" s="2">
        <v>0</v>
      </c>
    </row>
    <row r="2453" spans="1:28">
      <c r="A2453" s="5" t="str">
        <f t="shared" si="808"/>
        <v>420</v>
      </c>
      <c r="B2453" s="5" t="str">
        <f>VLOOKUP(A2453,Vlookups!O:P,2,FALSE)</f>
        <v>LOCAL</v>
      </c>
      <c r="C2453" s="5" t="str">
        <f t="shared" si="809"/>
        <v>E</v>
      </c>
      <c r="D2453" s="5" t="str">
        <f t="shared" si="810"/>
        <v>36</v>
      </c>
      <c r="E2453" s="5" t="str">
        <f t="shared" si="811"/>
        <v>64--</v>
      </c>
      <c r="F2453" s="5" t="str">
        <f>VLOOKUP(E2453,Vlookups!K:M,3,FALSE)</f>
        <v>Op Exp</v>
      </c>
      <c r="G2453" s="5" t="str">
        <f t="shared" si="812"/>
        <v>6499</v>
      </c>
      <c r="H2453" s="5" t="str">
        <f t="shared" si="813"/>
        <v>MISC OP COSTS</v>
      </c>
      <c r="I2453" s="5" t="str">
        <f t="shared" si="814"/>
        <v>011</v>
      </c>
      <c r="J2453" s="5" t="str">
        <f>VLOOKUP(I2453,Vlookups!A:D,2,FALSE)</f>
        <v>GRAND PRAIRIE MIDDLE SCHOOL</v>
      </c>
      <c r="K2453" s="5" t="str">
        <f>VLOOKUP(I2453,Vlookups!A:D,3,FALSE)</f>
        <v>GRAND PR K8</v>
      </c>
      <c r="L2453" s="5" t="str">
        <f t="shared" si="815"/>
        <v>99</v>
      </c>
      <c r="M2453" s="5" t="str">
        <f t="shared" si="816"/>
        <v>858</v>
      </c>
      <c r="N2453" s="5" t="str">
        <f>VLOOKUP(M2453,Vlookups!G:I,2,FALSE)</f>
        <v>FINE ARTS</v>
      </c>
      <c r="O2453" s="5" t="str">
        <f>VLOOKUP(M2453,Vlookups!G:I,3,FALSE)</f>
        <v>DSASS</v>
      </c>
      <c r="P2453" s="6">
        <f t="shared" si="817"/>
        <v>165</v>
      </c>
      <c r="Q2453" s="6">
        <f t="shared" si="818"/>
        <v>0</v>
      </c>
      <c r="R2453" s="6">
        <f t="shared" si="819"/>
        <v>115</v>
      </c>
      <c r="S2453" s="6">
        <f t="shared" si="820"/>
        <v>0</v>
      </c>
      <c r="T2453" s="6">
        <f t="shared" si="821"/>
        <v>-165</v>
      </c>
      <c r="U2453" t="s">
        <v>2502</v>
      </c>
      <c r="V2453" t="s">
        <v>183</v>
      </c>
      <c r="W2453" s="2">
        <v>165</v>
      </c>
      <c r="X2453" s="2">
        <v>0</v>
      </c>
      <c r="Y2453" s="2">
        <v>115</v>
      </c>
      <c r="Z2453" s="2">
        <v>50</v>
      </c>
      <c r="AA2453" s="2">
        <v>0</v>
      </c>
      <c r="AB2453" s="3">
        <v>-165</v>
      </c>
    </row>
    <row r="2454" spans="1:28">
      <c r="A2454" s="5" t="str">
        <f t="shared" si="808"/>
        <v>420</v>
      </c>
      <c r="B2454" s="5" t="str">
        <f>VLOOKUP(A2454,Vlookups!O:P,2,FALSE)</f>
        <v>LOCAL</v>
      </c>
      <c r="C2454" s="5" t="str">
        <f t="shared" si="809"/>
        <v>E</v>
      </c>
      <c r="D2454" s="5" t="str">
        <f t="shared" si="810"/>
        <v>36</v>
      </c>
      <c r="E2454" s="5" t="str">
        <f t="shared" si="811"/>
        <v>64--</v>
      </c>
      <c r="F2454" s="5" t="str">
        <f>VLOOKUP(E2454,Vlookups!K:M,3,FALSE)</f>
        <v>Op Exp</v>
      </c>
      <c r="G2454" s="5" t="str">
        <f t="shared" si="812"/>
        <v>6499</v>
      </c>
      <c r="H2454" s="5" t="str">
        <f t="shared" si="813"/>
        <v>MISC OP COSTS</v>
      </c>
      <c r="I2454" s="5" t="str">
        <f t="shared" si="814"/>
        <v>015</v>
      </c>
      <c r="J2454" s="5" t="str">
        <f>VLOOKUP(I2454,Vlookups!A:D,2,FALSE)</f>
        <v>KATY MIDDLE SCHOOL</v>
      </c>
      <c r="K2454" s="5" t="str">
        <f>VLOOKUP(I2454,Vlookups!A:D,3,FALSE)</f>
        <v>KATY K8</v>
      </c>
      <c r="L2454" s="5" t="str">
        <f t="shared" si="815"/>
        <v>91</v>
      </c>
      <c r="M2454" s="5" t="str">
        <f t="shared" si="816"/>
        <v>920</v>
      </c>
      <c r="N2454" s="5" t="str">
        <f>VLOOKUP(M2454,Vlookups!G:I,2,FALSE)</f>
        <v>ATHLETICS</v>
      </c>
      <c r="O2454" s="5" t="str">
        <f>VLOOKUP(M2454,Vlookups!G:I,3,FALSE)</f>
        <v>CSL</v>
      </c>
      <c r="P2454" s="6">
        <f t="shared" si="817"/>
        <v>500</v>
      </c>
      <c r="Q2454" s="6">
        <f t="shared" si="818"/>
        <v>0</v>
      </c>
      <c r="R2454" s="6">
        <f t="shared" si="819"/>
        <v>500</v>
      </c>
      <c r="S2454" s="6">
        <f t="shared" si="820"/>
        <v>0</v>
      </c>
      <c r="T2454" s="6">
        <f t="shared" si="821"/>
        <v>-500</v>
      </c>
      <c r="U2454" t="s">
        <v>2503</v>
      </c>
      <c r="V2454" t="s">
        <v>183</v>
      </c>
      <c r="W2454" s="2">
        <v>500</v>
      </c>
      <c r="X2454" s="2">
        <v>0</v>
      </c>
      <c r="Y2454" s="2">
        <v>500</v>
      </c>
      <c r="Z2454" s="2">
        <v>0</v>
      </c>
      <c r="AA2454" s="2">
        <v>0</v>
      </c>
      <c r="AB2454" s="3">
        <v>-500</v>
      </c>
    </row>
    <row r="2455" spans="1:28">
      <c r="A2455" s="5" t="str">
        <f t="shared" si="808"/>
        <v>420</v>
      </c>
      <c r="B2455" s="5" t="str">
        <f>VLOOKUP(A2455,Vlookups!O:P,2,FALSE)</f>
        <v>LOCAL</v>
      </c>
      <c r="C2455" s="5" t="str">
        <f t="shared" si="809"/>
        <v>E</v>
      </c>
      <c r="D2455" s="5" t="str">
        <f t="shared" si="810"/>
        <v>36</v>
      </c>
      <c r="E2455" s="5" t="str">
        <f t="shared" si="811"/>
        <v>64--</v>
      </c>
      <c r="F2455" s="5" t="str">
        <f>VLOOKUP(E2455,Vlookups!K:M,3,FALSE)</f>
        <v>Op Exp</v>
      </c>
      <c r="G2455" s="5" t="str">
        <f t="shared" si="812"/>
        <v>6499</v>
      </c>
      <c r="H2455" s="5" t="str">
        <f t="shared" si="813"/>
        <v>MISC OP COSTS</v>
      </c>
      <c r="I2455" s="5" t="str">
        <f t="shared" si="814"/>
        <v>017</v>
      </c>
      <c r="J2455" s="5" t="str">
        <f>VLOOKUP(I2455,Vlookups!A:D,2,FALSE)</f>
        <v>WESTPARK MIDDLE SCHOOL</v>
      </c>
      <c r="K2455" s="5" t="str">
        <f>VLOOKUP(I2455,Vlookups!A:D,3,FALSE)</f>
        <v>WESTPARK K8</v>
      </c>
      <c r="L2455" s="5" t="str">
        <f t="shared" si="815"/>
        <v>91</v>
      </c>
      <c r="M2455" s="5" t="str">
        <f t="shared" si="816"/>
        <v>920</v>
      </c>
      <c r="N2455" s="5" t="str">
        <f>VLOOKUP(M2455,Vlookups!G:I,2,FALSE)</f>
        <v>ATHLETICS</v>
      </c>
      <c r="O2455" s="5" t="str">
        <f>VLOOKUP(M2455,Vlookups!G:I,3,FALSE)</f>
        <v>CSL</v>
      </c>
      <c r="P2455" s="6">
        <f t="shared" si="817"/>
        <v>0</v>
      </c>
      <c r="Q2455" s="6">
        <f t="shared" si="818"/>
        <v>180</v>
      </c>
      <c r="R2455" s="6">
        <f t="shared" si="819"/>
        <v>0</v>
      </c>
      <c r="S2455" s="6">
        <f t="shared" si="820"/>
        <v>0</v>
      </c>
      <c r="T2455" s="6">
        <f t="shared" si="821"/>
        <v>0</v>
      </c>
      <c r="U2455" t="s">
        <v>2504</v>
      </c>
      <c r="V2455" t="s">
        <v>183</v>
      </c>
      <c r="W2455" s="2">
        <v>0</v>
      </c>
      <c r="X2455" s="2">
        <v>180</v>
      </c>
      <c r="Y2455" s="2">
        <v>0</v>
      </c>
      <c r="Z2455" s="3">
        <v>-180</v>
      </c>
      <c r="AA2455" s="2">
        <v>0</v>
      </c>
      <c r="AB2455" s="2">
        <v>0</v>
      </c>
    </row>
    <row r="2456" spans="1:28">
      <c r="A2456" s="5" t="str">
        <f t="shared" si="808"/>
        <v>420</v>
      </c>
      <c r="B2456" s="5" t="str">
        <f>VLOOKUP(A2456,Vlookups!O:P,2,FALSE)</f>
        <v>LOCAL</v>
      </c>
      <c r="C2456" s="5" t="str">
        <f t="shared" si="809"/>
        <v>E</v>
      </c>
      <c r="D2456" s="5" t="str">
        <f t="shared" si="810"/>
        <v>36</v>
      </c>
      <c r="E2456" s="5" t="str">
        <f t="shared" si="811"/>
        <v>64--</v>
      </c>
      <c r="F2456" s="5" t="str">
        <f>VLOOKUP(E2456,Vlookups!K:M,3,FALSE)</f>
        <v>Op Exp</v>
      </c>
      <c r="G2456" s="5" t="str">
        <f t="shared" si="812"/>
        <v>6499</v>
      </c>
      <c r="H2456" s="5" t="str">
        <f t="shared" si="813"/>
        <v>MISC OP COSTS</v>
      </c>
      <c r="I2456" s="5" t="str">
        <f t="shared" si="814"/>
        <v>020</v>
      </c>
      <c r="J2456" s="5" t="str">
        <f>VLOOKUP(I2456,Vlookups!A:D,2,FALSE)</f>
        <v>LANCASTER MIDDLE SCHOOL</v>
      </c>
      <c r="K2456" s="5" t="str">
        <f>VLOOKUP(I2456,Vlookups!A:D,3,FALSE)</f>
        <v>LANCASTER K8</v>
      </c>
      <c r="L2456" s="5" t="str">
        <f t="shared" si="815"/>
        <v>99</v>
      </c>
      <c r="M2456" s="5" t="str">
        <f t="shared" si="816"/>
        <v>850</v>
      </c>
      <c r="N2456" s="5" t="str">
        <f>VLOOKUP(M2456,Vlookups!G:I,2,FALSE)</f>
        <v>DEPUTY SUPT ACADEMICS/STU SERV</v>
      </c>
      <c r="O2456" s="5" t="str">
        <f>VLOOKUP(M2456,Vlookups!G:I,3,FALSE)</f>
        <v>DSASS</v>
      </c>
      <c r="P2456" s="6">
        <f t="shared" si="817"/>
        <v>3000</v>
      </c>
      <c r="Q2456" s="6">
        <f t="shared" si="818"/>
        <v>0</v>
      </c>
      <c r="R2456" s="6">
        <f t="shared" si="819"/>
        <v>170</v>
      </c>
      <c r="S2456" s="6">
        <f t="shared" si="820"/>
        <v>0</v>
      </c>
      <c r="T2456" s="6">
        <f t="shared" si="821"/>
        <v>-3000</v>
      </c>
      <c r="U2456" t="s">
        <v>2505</v>
      </c>
      <c r="V2456" t="s">
        <v>183</v>
      </c>
      <c r="W2456" s="2">
        <v>3000</v>
      </c>
      <c r="X2456" s="2">
        <v>0</v>
      </c>
      <c r="Y2456" s="2">
        <v>170</v>
      </c>
      <c r="Z2456" s="2">
        <v>2830</v>
      </c>
      <c r="AA2456" s="2">
        <v>0</v>
      </c>
      <c r="AB2456" s="3">
        <v>-3000</v>
      </c>
    </row>
    <row r="2457" spans="1:28">
      <c r="A2457" s="5" t="str">
        <f t="shared" si="808"/>
        <v>420</v>
      </c>
      <c r="B2457" s="5" t="str">
        <f>VLOOKUP(A2457,Vlookups!O:P,2,FALSE)</f>
        <v>LOCAL</v>
      </c>
      <c r="C2457" s="5" t="str">
        <f t="shared" si="809"/>
        <v>E</v>
      </c>
      <c r="D2457" s="5" t="str">
        <f t="shared" si="810"/>
        <v>36</v>
      </c>
      <c r="E2457" s="5" t="str">
        <f t="shared" si="811"/>
        <v>64--</v>
      </c>
      <c r="F2457" s="5" t="str">
        <f>VLOOKUP(E2457,Vlookups!K:M,3,FALSE)</f>
        <v>Op Exp</v>
      </c>
      <c r="G2457" s="5" t="str">
        <f t="shared" si="812"/>
        <v>6499</v>
      </c>
      <c r="H2457" s="5" t="str">
        <f t="shared" si="813"/>
        <v>MISC OP COSTS</v>
      </c>
      <c r="I2457" s="5" t="str">
        <f t="shared" si="814"/>
        <v>022</v>
      </c>
      <c r="J2457" s="5" t="str">
        <f>VLOOKUP(I2457,Vlookups!A:D,2,FALSE)</f>
        <v>WOODHAVEN MIDDLE SCHOOL</v>
      </c>
      <c r="K2457" s="5" t="str">
        <f>VLOOKUP(I2457,Vlookups!A:D,3,FALSE)</f>
        <v>WOODHAVEN K8</v>
      </c>
      <c r="L2457" s="5" t="str">
        <f t="shared" si="815"/>
        <v>91</v>
      </c>
      <c r="M2457" s="5" t="str">
        <f t="shared" si="816"/>
        <v>920</v>
      </c>
      <c r="N2457" s="5" t="str">
        <f>VLOOKUP(M2457,Vlookups!G:I,2,FALSE)</f>
        <v>ATHLETICS</v>
      </c>
      <c r="O2457" s="5" t="str">
        <f>VLOOKUP(M2457,Vlookups!G:I,3,FALSE)</f>
        <v>CSL</v>
      </c>
      <c r="P2457" s="6">
        <f t="shared" si="817"/>
        <v>90</v>
      </c>
      <c r="Q2457" s="6">
        <f t="shared" si="818"/>
        <v>0</v>
      </c>
      <c r="R2457" s="6">
        <f t="shared" si="819"/>
        <v>90</v>
      </c>
      <c r="S2457" s="6">
        <f t="shared" si="820"/>
        <v>0</v>
      </c>
      <c r="T2457" s="6">
        <f t="shared" si="821"/>
        <v>-90</v>
      </c>
      <c r="U2457" t="s">
        <v>2506</v>
      </c>
      <c r="V2457" t="s">
        <v>183</v>
      </c>
      <c r="W2457" s="2">
        <v>90</v>
      </c>
      <c r="X2457" s="2">
        <v>0</v>
      </c>
      <c r="Y2457" s="2">
        <v>90</v>
      </c>
      <c r="Z2457" s="2">
        <v>0</v>
      </c>
      <c r="AA2457" s="2">
        <v>0</v>
      </c>
      <c r="AB2457" s="3">
        <v>-90</v>
      </c>
    </row>
    <row r="2458" spans="1:28">
      <c r="A2458" s="5" t="str">
        <f t="shared" si="808"/>
        <v>420</v>
      </c>
      <c r="B2458" s="5" t="str">
        <f>VLOOKUP(A2458,Vlookups!O:P,2,FALSE)</f>
        <v>LOCAL</v>
      </c>
      <c r="C2458" s="5" t="str">
        <f t="shared" si="809"/>
        <v>E</v>
      </c>
      <c r="D2458" s="5" t="str">
        <f t="shared" si="810"/>
        <v>36</v>
      </c>
      <c r="E2458" s="5" t="str">
        <f t="shared" si="811"/>
        <v>64--</v>
      </c>
      <c r="F2458" s="5" t="str">
        <f>VLOOKUP(E2458,Vlookups!K:M,3,FALSE)</f>
        <v>Op Exp</v>
      </c>
      <c r="G2458" s="5" t="str">
        <f t="shared" si="812"/>
        <v>6499</v>
      </c>
      <c r="H2458" s="5" t="str">
        <f t="shared" si="813"/>
        <v>MISC OP COSTS</v>
      </c>
      <c r="I2458" s="5" t="str">
        <f t="shared" si="814"/>
        <v>024</v>
      </c>
      <c r="J2458" s="5" t="str">
        <f>VLOOKUP(I2458,Vlookups!A:D,2,FALSE)</f>
        <v>SAGINAW MIDDLE SCHOOL</v>
      </c>
      <c r="K2458" s="5" t="str">
        <f>VLOOKUP(I2458,Vlookups!A:D,3,FALSE)</f>
        <v>SAGINAW K8</v>
      </c>
      <c r="L2458" s="5" t="str">
        <f t="shared" si="815"/>
        <v>91</v>
      </c>
      <c r="M2458" s="5" t="str">
        <f t="shared" si="816"/>
        <v>920</v>
      </c>
      <c r="N2458" s="5" t="str">
        <f>VLOOKUP(M2458,Vlookups!G:I,2,FALSE)</f>
        <v>ATHLETICS</v>
      </c>
      <c r="O2458" s="5" t="str">
        <f>VLOOKUP(M2458,Vlookups!G:I,3,FALSE)</f>
        <v>CSL</v>
      </c>
      <c r="P2458" s="6">
        <f t="shared" si="817"/>
        <v>250</v>
      </c>
      <c r="Q2458" s="6">
        <f t="shared" si="818"/>
        <v>0</v>
      </c>
      <c r="R2458" s="6">
        <f t="shared" si="819"/>
        <v>250</v>
      </c>
      <c r="S2458" s="6">
        <f t="shared" si="820"/>
        <v>0</v>
      </c>
      <c r="T2458" s="6">
        <f t="shared" si="821"/>
        <v>-250</v>
      </c>
      <c r="U2458" t="s">
        <v>2507</v>
      </c>
      <c r="V2458" t="s">
        <v>183</v>
      </c>
      <c r="W2458" s="2">
        <v>250</v>
      </c>
      <c r="X2458" s="2">
        <v>0</v>
      </c>
      <c r="Y2458" s="2">
        <v>250</v>
      </c>
      <c r="Z2458" s="2">
        <v>0</v>
      </c>
      <c r="AA2458" s="2">
        <v>0</v>
      </c>
      <c r="AB2458" s="3">
        <v>-250</v>
      </c>
    </row>
    <row r="2459" spans="1:28">
      <c r="A2459" s="5" t="str">
        <f t="shared" si="808"/>
        <v>420</v>
      </c>
      <c r="B2459" s="5" t="str">
        <f>VLOOKUP(A2459,Vlookups!O:P,2,FALSE)</f>
        <v>LOCAL</v>
      </c>
      <c r="C2459" s="5" t="str">
        <f t="shared" si="809"/>
        <v>E</v>
      </c>
      <c r="D2459" s="5" t="str">
        <f t="shared" si="810"/>
        <v>36</v>
      </c>
      <c r="E2459" s="5" t="str">
        <f t="shared" si="811"/>
        <v>64--</v>
      </c>
      <c r="F2459" s="5" t="str">
        <f>VLOOKUP(E2459,Vlookups!K:M,3,FALSE)</f>
        <v>Op Exp</v>
      </c>
      <c r="G2459" s="5" t="str">
        <f t="shared" si="812"/>
        <v>6499</v>
      </c>
      <c r="H2459" s="5" t="str">
        <f t="shared" si="813"/>
        <v>MISC OP COSTS</v>
      </c>
      <c r="I2459" s="5" t="str">
        <f t="shared" si="814"/>
        <v>030</v>
      </c>
      <c r="J2459" s="5" t="str">
        <f>VLOOKUP(I2459,Vlookups!A:D,2,FALSE)</f>
        <v>COLLEGE STATION ELEMENTARY</v>
      </c>
      <c r="K2459" s="5" t="str">
        <f>VLOOKUP(I2459,Vlookups!A:D,3,FALSE)</f>
        <v>COLLEGE STATION K8</v>
      </c>
      <c r="L2459" s="5" t="str">
        <f t="shared" si="815"/>
        <v>99</v>
      </c>
      <c r="M2459" s="5" t="str">
        <f t="shared" si="816"/>
        <v>850</v>
      </c>
      <c r="N2459" s="5" t="str">
        <f>VLOOKUP(M2459,Vlookups!G:I,2,FALSE)</f>
        <v>DEPUTY SUPT ACADEMICS/STU SERV</v>
      </c>
      <c r="O2459" s="5" t="str">
        <f>VLOOKUP(M2459,Vlookups!G:I,3,FALSE)</f>
        <v>DSASS</v>
      </c>
      <c r="P2459" s="6">
        <f t="shared" si="817"/>
        <v>3000</v>
      </c>
      <c r="Q2459" s="6">
        <f t="shared" si="818"/>
        <v>0</v>
      </c>
      <c r="R2459" s="6">
        <f t="shared" si="819"/>
        <v>0</v>
      </c>
      <c r="S2459" s="6">
        <f t="shared" si="820"/>
        <v>0</v>
      </c>
      <c r="T2459" s="6">
        <f t="shared" si="821"/>
        <v>-3000</v>
      </c>
      <c r="U2459" t="s">
        <v>2508</v>
      </c>
      <c r="V2459" t="s">
        <v>183</v>
      </c>
      <c r="W2459" s="2">
        <v>3000</v>
      </c>
      <c r="X2459" s="2">
        <v>0</v>
      </c>
      <c r="Y2459" s="2">
        <v>0</v>
      </c>
      <c r="Z2459" s="2">
        <v>3000</v>
      </c>
      <c r="AA2459" s="2">
        <v>0</v>
      </c>
      <c r="AB2459" s="3">
        <v>-3000</v>
      </c>
    </row>
    <row r="2460" spans="1:28">
      <c r="A2460" s="5" t="str">
        <f t="shared" si="808"/>
        <v>420</v>
      </c>
      <c r="B2460" s="5" t="str">
        <f>VLOOKUP(A2460,Vlookups!O:P,2,FALSE)</f>
        <v>LOCAL</v>
      </c>
      <c r="C2460" s="5" t="str">
        <f t="shared" si="809"/>
        <v>E</v>
      </c>
      <c r="D2460" s="5" t="str">
        <f t="shared" si="810"/>
        <v>36</v>
      </c>
      <c r="E2460" s="5" t="str">
        <f t="shared" si="811"/>
        <v>64--</v>
      </c>
      <c r="F2460" s="5" t="str">
        <f>VLOOKUP(E2460,Vlookups!K:M,3,FALSE)</f>
        <v>Op Exp</v>
      </c>
      <c r="G2460" s="5" t="str">
        <f t="shared" si="812"/>
        <v>6499</v>
      </c>
      <c r="H2460" s="5" t="str">
        <f t="shared" si="813"/>
        <v>MISC OP COSTS</v>
      </c>
      <c r="I2460" s="5" t="str">
        <f t="shared" si="814"/>
        <v>031</v>
      </c>
      <c r="J2460" s="5" t="str">
        <f>VLOOKUP(I2460,Vlookups!A:D,2,FALSE)</f>
        <v>COLLEGE STATION MIDDLE SCHOOL</v>
      </c>
      <c r="K2460" s="5" t="str">
        <f>VLOOKUP(I2460,Vlookups!A:D,3,FALSE)</f>
        <v>COLLEGE STATION K8</v>
      </c>
      <c r="L2460" s="5" t="str">
        <f t="shared" si="815"/>
        <v>99</v>
      </c>
      <c r="M2460" s="5" t="str">
        <f t="shared" si="816"/>
        <v>850</v>
      </c>
      <c r="N2460" s="5" t="str">
        <f>VLOOKUP(M2460,Vlookups!G:I,2,FALSE)</f>
        <v>DEPUTY SUPT ACADEMICS/STU SERV</v>
      </c>
      <c r="O2460" s="5" t="str">
        <f>VLOOKUP(M2460,Vlookups!G:I,3,FALSE)</f>
        <v>DSASS</v>
      </c>
      <c r="P2460" s="6">
        <f t="shared" si="817"/>
        <v>3000</v>
      </c>
      <c r="Q2460" s="6">
        <f t="shared" si="818"/>
        <v>50</v>
      </c>
      <c r="R2460" s="6">
        <f t="shared" si="819"/>
        <v>65</v>
      </c>
      <c r="S2460" s="6">
        <f t="shared" si="820"/>
        <v>0</v>
      </c>
      <c r="T2460" s="6">
        <f t="shared" si="821"/>
        <v>-3000</v>
      </c>
      <c r="U2460" t="s">
        <v>2509</v>
      </c>
      <c r="V2460" t="s">
        <v>183</v>
      </c>
      <c r="W2460" s="2">
        <v>3000</v>
      </c>
      <c r="X2460" s="2">
        <v>50</v>
      </c>
      <c r="Y2460" s="2">
        <v>65</v>
      </c>
      <c r="Z2460" s="2">
        <v>2885</v>
      </c>
      <c r="AA2460" s="2">
        <v>0</v>
      </c>
      <c r="AB2460" s="3">
        <v>-3000</v>
      </c>
    </row>
    <row r="2461" spans="1:28">
      <c r="A2461" s="5" t="str">
        <f t="shared" si="808"/>
        <v>420</v>
      </c>
      <c r="B2461" s="5" t="str">
        <f>VLOOKUP(A2461,Vlookups!O:P,2,FALSE)</f>
        <v>LOCAL</v>
      </c>
      <c r="C2461" s="5" t="str">
        <f t="shared" si="809"/>
        <v>E</v>
      </c>
      <c r="D2461" s="5" t="str">
        <f t="shared" si="810"/>
        <v>36</v>
      </c>
      <c r="E2461" s="5" t="str">
        <f t="shared" si="811"/>
        <v>64--</v>
      </c>
      <c r="F2461" s="5" t="str">
        <f>VLOOKUP(E2461,Vlookups!K:M,3,FALSE)</f>
        <v>Op Exp</v>
      </c>
      <c r="G2461" s="5" t="str">
        <f t="shared" si="812"/>
        <v>6499</v>
      </c>
      <c r="H2461" s="5" t="str">
        <f t="shared" si="813"/>
        <v>MISC OP COSTS</v>
      </c>
      <c r="I2461" s="5" t="str">
        <f t="shared" si="814"/>
        <v>033</v>
      </c>
      <c r="J2461" s="5" t="str">
        <f>VLOOKUP(I2461,Vlookups!A:D,2,FALSE)</f>
        <v>WINDMILL LAKES HS</v>
      </c>
      <c r="K2461" s="5" t="str">
        <f>VLOOKUP(I2461,Vlookups!A:D,3,FALSE)</f>
        <v>WINDMILL LAKES HS</v>
      </c>
      <c r="L2461" s="5" t="str">
        <f t="shared" si="815"/>
        <v>38</v>
      </c>
      <c r="M2461" s="5" t="str">
        <f t="shared" si="816"/>
        <v>860</v>
      </c>
      <c r="N2461" s="5" t="str">
        <f>VLOOKUP(M2461,Vlookups!G:I,2,FALSE)</f>
        <v>JROTC</v>
      </c>
      <c r="O2461" s="5" t="str">
        <f>VLOOKUP(M2461,Vlookups!G:I,3,FALSE)</f>
        <v>CSL</v>
      </c>
      <c r="P2461" s="6">
        <f t="shared" si="817"/>
        <v>0</v>
      </c>
      <c r="Q2461" s="6">
        <f t="shared" si="818"/>
        <v>0</v>
      </c>
      <c r="R2461" s="6">
        <f t="shared" si="819"/>
        <v>162.97</v>
      </c>
      <c r="S2461" s="6">
        <f t="shared" si="820"/>
        <v>0</v>
      </c>
      <c r="T2461" s="6">
        <f t="shared" si="821"/>
        <v>0</v>
      </c>
      <c r="U2461" t="s">
        <v>2510</v>
      </c>
      <c r="V2461" t="s">
        <v>183</v>
      </c>
      <c r="W2461" s="2">
        <v>0</v>
      </c>
      <c r="X2461" s="2">
        <v>0</v>
      </c>
      <c r="Y2461" s="2">
        <v>162.97</v>
      </c>
      <c r="Z2461" s="3">
        <v>-162.97</v>
      </c>
      <c r="AA2461" s="2">
        <v>0</v>
      </c>
      <c r="AB2461" s="2">
        <v>0</v>
      </c>
    </row>
    <row r="2462" spans="1:28">
      <c r="A2462" s="5" t="str">
        <f t="shared" si="808"/>
        <v>420</v>
      </c>
      <c r="B2462" s="5" t="str">
        <f>VLOOKUP(A2462,Vlookups!O:P,2,FALSE)</f>
        <v>LOCAL</v>
      </c>
      <c r="C2462" s="5" t="str">
        <f t="shared" si="809"/>
        <v>E</v>
      </c>
      <c r="D2462" s="5" t="str">
        <f t="shared" si="810"/>
        <v>36</v>
      </c>
      <c r="E2462" s="5" t="str">
        <f t="shared" si="811"/>
        <v>64--</v>
      </c>
      <c r="F2462" s="5" t="str">
        <f>VLOOKUP(E2462,Vlookups!K:M,3,FALSE)</f>
        <v>Op Exp</v>
      </c>
      <c r="G2462" s="5" t="str">
        <f t="shared" si="812"/>
        <v>6499</v>
      </c>
      <c r="H2462" s="5" t="str">
        <f t="shared" si="813"/>
        <v>MISC OP COSTS</v>
      </c>
      <c r="I2462" s="5" t="str">
        <f t="shared" si="814"/>
        <v>034</v>
      </c>
      <c r="J2462" s="5" t="str">
        <f>VLOOKUP(I2462,Vlookups!A:D,2,FALSE)</f>
        <v>AGGIELAND HIGH SCHOOL</v>
      </c>
      <c r="K2462" s="5" t="str">
        <f>VLOOKUP(I2462,Vlookups!A:D,3,FALSE)</f>
        <v>AGGIELAND HS</v>
      </c>
      <c r="L2462" s="5" t="str">
        <f t="shared" si="815"/>
        <v>99</v>
      </c>
      <c r="M2462" s="5" t="str">
        <f t="shared" si="816"/>
        <v>850</v>
      </c>
      <c r="N2462" s="5" t="str">
        <f>VLOOKUP(M2462,Vlookups!G:I,2,FALSE)</f>
        <v>DEPUTY SUPT ACADEMICS/STU SERV</v>
      </c>
      <c r="O2462" s="5" t="str">
        <f>VLOOKUP(M2462,Vlookups!G:I,3,FALSE)</f>
        <v>DSASS</v>
      </c>
      <c r="P2462" s="6">
        <f t="shared" si="817"/>
        <v>3000</v>
      </c>
      <c r="Q2462" s="6">
        <f t="shared" si="818"/>
        <v>150</v>
      </c>
      <c r="R2462" s="6">
        <f t="shared" si="819"/>
        <v>0</v>
      </c>
      <c r="S2462" s="6">
        <f t="shared" si="820"/>
        <v>0</v>
      </c>
      <c r="T2462" s="6">
        <f t="shared" si="821"/>
        <v>-3000</v>
      </c>
      <c r="U2462" t="s">
        <v>2511</v>
      </c>
      <c r="V2462" t="s">
        <v>183</v>
      </c>
      <c r="W2462" s="2">
        <v>3000</v>
      </c>
      <c r="X2462" s="2">
        <v>150</v>
      </c>
      <c r="Y2462" s="2">
        <v>0</v>
      </c>
      <c r="Z2462" s="2">
        <v>2850</v>
      </c>
      <c r="AA2462" s="2">
        <v>0</v>
      </c>
      <c r="AB2462" s="3">
        <v>-3000</v>
      </c>
    </row>
    <row r="2463" spans="1:28">
      <c r="A2463" s="5" t="str">
        <f t="shared" si="808"/>
        <v>420</v>
      </c>
      <c r="B2463" s="5" t="str">
        <f>VLOOKUP(A2463,Vlookups!O:P,2,FALSE)</f>
        <v>LOCAL</v>
      </c>
      <c r="C2463" s="5" t="str">
        <f t="shared" si="809"/>
        <v>E</v>
      </c>
      <c r="D2463" s="5" t="str">
        <f t="shared" si="810"/>
        <v>36</v>
      </c>
      <c r="E2463" s="5" t="str">
        <f t="shared" si="811"/>
        <v>64--</v>
      </c>
      <c r="F2463" s="5" t="str">
        <f>VLOOKUP(E2463,Vlookups!K:M,3,FALSE)</f>
        <v>Op Exp</v>
      </c>
      <c r="G2463" s="5" t="str">
        <f t="shared" si="812"/>
        <v>6499</v>
      </c>
      <c r="H2463" s="5" t="str">
        <f t="shared" si="813"/>
        <v>MISC OP COSTS</v>
      </c>
      <c r="I2463" s="5" t="str">
        <f t="shared" si="814"/>
        <v>999</v>
      </c>
      <c r="J2463" s="5" t="str">
        <f>VLOOKUP(I2463,Vlookups!A:D,2,FALSE)</f>
        <v>CHARTER WIDE</v>
      </c>
      <c r="K2463" s="5" t="str">
        <f>VLOOKUP(I2463,Vlookups!A:D,3,FALSE)</f>
        <v>CHARTER WIDE</v>
      </c>
      <c r="L2463" s="5" t="str">
        <f t="shared" si="815"/>
        <v>22</v>
      </c>
      <c r="M2463" s="5" t="str">
        <f t="shared" si="816"/>
        <v>850</v>
      </c>
      <c r="N2463" s="5" t="str">
        <f>VLOOKUP(M2463,Vlookups!G:I,2,FALSE)</f>
        <v>DEPUTY SUPT ACADEMICS/STU SERV</v>
      </c>
      <c r="O2463" s="5" t="str">
        <f>VLOOKUP(M2463,Vlookups!G:I,3,FALSE)</f>
        <v>DSASS</v>
      </c>
      <c r="P2463" s="6">
        <f t="shared" si="817"/>
        <v>3126</v>
      </c>
      <c r="Q2463" s="6">
        <f t="shared" si="818"/>
        <v>1320</v>
      </c>
      <c r="R2463" s="6">
        <f t="shared" si="819"/>
        <v>1806</v>
      </c>
      <c r="S2463" s="6">
        <f t="shared" si="820"/>
        <v>0</v>
      </c>
      <c r="T2463" s="6">
        <f t="shared" si="821"/>
        <v>-3126</v>
      </c>
      <c r="U2463" t="s">
        <v>2512</v>
      </c>
      <c r="V2463" t="s">
        <v>183</v>
      </c>
      <c r="W2463" s="2">
        <v>3126</v>
      </c>
      <c r="X2463" s="2">
        <v>1320</v>
      </c>
      <c r="Y2463" s="2">
        <v>1806</v>
      </c>
      <c r="Z2463" s="2">
        <v>0</v>
      </c>
      <c r="AA2463" s="2">
        <v>0</v>
      </c>
      <c r="AB2463" s="3">
        <v>-3126</v>
      </c>
    </row>
    <row r="2464" spans="1:28">
      <c r="A2464" s="5" t="str">
        <f t="shared" si="808"/>
        <v>420</v>
      </c>
      <c r="B2464" s="5" t="str">
        <f>VLOOKUP(A2464,Vlookups!O:P,2,FALSE)</f>
        <v>LOCAL</v>
      </c>
      <c r="C2464" s="5" t="str">
        <f t="shared" si="809"/>
        <v>E</v>
      </c>
      <c r="D2464" s="5" t="str">
        <f t="shared" si="810"/>
        <v>36</v>
      </c>
      <c r="E2464" s="5" t="str">
        <f t="shared" si="811"/>
        <v>64--</v>
      </c>
      <c r="F2464" s="5" t="str">
        <f>VLOOKUP(E2464,Vlookups!K:M,3,FALSE)</f>
        <v>Op Exp</v>
      </c>
      <c r="G2464" s="5" t="str">
        <f t="shared" si="812"/>
        <v>6499</v>
      </c>
      <c r="H2464" s="5" t="str">
        <f t="shared" si="813"/>
        <v>MISC OP COSTS</v>
      </c>
      <c r="I2464" s="5" t="str">
        <f t="shared" si="814"/>
        <v>999</v>
      </c>
      <c r="J2464" s="5" t="str">
        <f>VLOOKUP(I2464,Vlookups!A:D,2,FALSE)</f>
        <v>CHARTER WIDE</v>
      </c>
      <c r="K2464" s="5" t="str">
        <f>VLOOKUP(I2464,Vlookups!A:D,3,FALSE)</f>
        <v>CHARTER WIDE</v>
      </c>
      <c r="L2464" s="5" t="str">
        <f t="shared" si="815"/>
        <v>22</v>
      </c>
      <c r="M2464" s="5" t="str">
        <f t="shared" si="816"/>
        <v>875</v>
      </c>
      <c r="N2464" s="5" t="str">
        <f>VLOOKUP(M2464,Vlookups!G:I,2,FALSE)</f>
        <v>STUDENT LEADERSHIP DEVELOPMENT</v>
      </c>
      <c r="O2464" s="5" t="str">
        <f>VLOOKUP(M2464,Vlookups!G:I,3,FALSE)</f>
        <v>CSL</v>
      </c>
      <c r="P2464" s="6">
        <f t="shared" si="817"/>
        <v>2500</v>
      </c>
      <c r="Q2464" s="6">
        <f t="shared" si="818"/>
        <v>1800</v>
      </c>
      <c r="R2464" s="6">
        <f t="shared" si="819"/>
        <v>0</v>
      </c>
      <c r="S2464" s="6">
        <f t="shared" si="820"/>
        <v>12000</v>
      </c>
      <c r="T2464" s="6">
        <f t="shared" si="821"/>
        <v>9500</v>
      </c>
      <c r="U2464" t="s">
        <v>2513</v>
      </c>
      <c r="V2464" t="s">
        <v>183</v>
      </c>
      <c r="W2464" s="2">
        <v>2500</v>
      </c>
      <c r="X2464" s="2">
        <v>1800</v>
      </c>
      <c r="Y2464" s="2">
        <v>0</v>
      </c>
      <c r="Z2464" s="2">
        <v>700</v>
      </c>
      <c r="AA2464" s="2">
        <v>12000</v>
      </c>
      <c r="AB2464" s="2">
        <v>9500</v>
      </c>
    </row>
    <row r="2465" spans="1:28">
      <c r="A2465" s="5" t="str">
        <f t="shared" si="808"/>
        <v>420</v>
      </c>
      <c r="B2465" s="5" t="str">
        <f>VLOOKUP(A2465,Vlookups!O:P,2,FALSE)</f>
        <v>LOCAL</v>
      </c>
      <c r="C2465" s="5" t="str">
        <f t="shared" si="809"/>
        <v>E</v>
      </c>
      <c r="D2465" s="5" t="str">
        <f t="shared" si="810"/>
        <v>36</v>
      </c>
      <c r="E2465" s="5" t="str">
        <f t="shared" si="811"/>
        <v>64--</v>
      </c>
      <c r="F2465" s="5" t="str">
        <f>VLOOKUP(E2465,Vlookups!K:M,3,FALSE)</f>
        <v>Op Exp</v>
      </c>
      <c r="G2465" s="5" t="str">
        <f t="shared" si="812"/>
        <v>6499</v>
      </c>
      <c r="H2465" s="5" t="str">
        <f t="shared" si="813"/>
        <v>MISC OP COSTS</v>
      </c>
      <c r="I2465" s="5" t="str">
        <f t="shared" si="814"/>
        <v>999</v>
      </c>
      <c r="J2465" s="5" t="str">
        <f>VLOOKUP(I2465,Vlookups!A:D,2,FALSE)</f>
        <v>CHARTER WIDE</v>
      </c>
      <c r="K2465" s="5" t="str">
        <f>VLOOKUP(I2465,Vlookups!A:D,3,FALSE)</f>
        <v>CHARTER WIDE</v>
      </c>
      <c r="L2465" s="5" t="str">
        <f t="shared" si="815"/>
        <v>38</v>
      </c>
      <c r="M2465" s="5" t="str">
        <f t="shared" si="816"/>
        <v>860</v>
      </c>
      <c r="N2465" s="5" t="str">
        <f>VLOOKUP(M2465,Vlookups!G:I,2,FALSE)</f>
        <v>JROTC</v>
      </c>
      <c r="O2465" s="5" t="str">
        <f>VLOOKUP(M2465,Vlookups!G:I,3,FALSE)</f>
        <v>CSL</v>
      </c>
      <c r="P2465" s="6">
        <f t="shared" si="817"/>
        <v>0</v>
      </c>
      <c r="Q2465" s="6">
        <f t="shared" si="818"/>
        <v>0</v>
      </c>
      <c r="R2465" s="6">
        <f t="shared" si="819"/>
        <v>267.14999999999998</v>
      </c>
      <c r="S2465" s="6">
        <f t="shared" si="820"/>
        <v>0</v>
      </c>
      <c r="T2465" s="6">
        <f t="shared" si="821"/>
        <v>0</v>
      </c>
      <c r="U2465" t="s">
        <v>2514</v>
      </c>
      <c r="V2465" t="s">
        <v>183</v>
      </c>
      <c r="W2465" s="2">
        <v>0</v>
      </c>
      <c r="X2465" s="2">
        <v>0</v>
      </c>
      <c r="Y2465" s="2">
        <v>267.14999999999998</v>
      </c>
      <c r="Z2465" s="3">
        <v>-267.14999999999998</v>
      </c>
      <c r="AA2465" s="2">
        <v>0</v>
      </c>
      <c r="AB2465" s="2">
        <v>0</v>
      </c>
    </row>
    <row r="2466" spans="1:28">
      <c r="A2466" s="5" t="str">
        <f t="shared" si="808"/>
        <v>420</v>
      </c>
      <c r="B2466" s="5" t="str">
        <f>VLOOKUP(A2466,Vlookups!O:P,2,FALSE)</f>
        <v>LOCAL</v>
      </c>
      <c r="C2466" s="5" t="str">
        <f t="shared" si="809"/>
        <v>E</v>
      </c>
      <c r="D2466" s="5" t="str">
        <f t="shared" si="810"/>
        <v>36</v>
      </c>
      <c r="E2466" s="5" t="str">
        <f t="shared" si="811"/>
        <v>64--</v>
      </c>
      <c r="F2466" s="5" t="str">
        <f>VLOOKUP(E2466,Vlookups!K:M,3,FALSE)</f>
        <v>Op Exp</v>
      </c>
      <c r="G2466" s="5" t="str">
        <f t="shared" si="812"/>
        <v>6499</v>
      </c>
      <c r="H2466" s="5" t="str">
        <f t="shared" si="813"/>
        <v>MISC OP COSTS</v>
      </c>
      <c r="I2466" s="5" t="str">
        <f t="shared" si="814"/>
        <v>999</v>
      </c>
      <c r="J2466" s="5" t="str">
        <f>VLOOKUP(I2466,Vlookups!A:D,2,FALSE)</f>
        <v>CHARTER WIDE</v>
      </c>
      <c r="K2466" s="5" t="str">
        <f>VLOOKUP(I2466,Vlookups!A:D,3,FALSE)</f>
        <v>CHARTER WIDE</v>
      </c>
      <c r="L2466" s="5" t="str">
        <f t="shared" si="815"/>
        <v>91</v>
      </c>
      <c r="M2466" s="5" t="str">
        <f t="shared" si="816"/>
        <v>920</v>
      </c>
      <c r="N2466" s="5" t="str">
        <f>VLOOKUP(M2466,Vlookups!G:I,2,FALSE)</f>
        <v>ATHLETICS</v>
      </c>
      <c r="O2466" s="5" t="str">
        <f>VLOOKUP(M2466,Vlookups!G:I,3,FALSE)</f>
        <v>CSL</v>
      </c>
      <c r="P2466" s="6">
        <f t="shared" si="817"/>
        <v>4494.5</v>
      </c>
      <c r="Q2466" s="6">
        <f t="shared" si="818"/>
        <v>0</v>
      </c>
      <c r="R2466" s="6">
        <f t="shared" si="819"/>
        <v>4494.5</v>
      </c>
      <c r="S2466" s="6">
        <f t="shared" si="820"/>
        <v>0</v>
      </c>
      <c r="T2466" s="6">
        <f t="shared" si="821"/>
        <v>-4494.5</v>
      </c>
      <c r="U2466" t="s">
        <v>2515</v>
      </c>
      <c r="V2466" t="s">
        <v>183</v>
      </c>
      <c r="W2466" s="2">
        <v>4494.5</v>
      </c>
      <c r="X2466" s="2">
        <v>0</v>
      </c>
      <c r="Y2466" s="2">
        <v>4494.5</v>
      </c>
      <c r="Z2466" s="2">
        <v>0</v>
      </c>
      <c r="AA2466" s="2">
        <v>0</v>
      </c>
      <c r="AB2466" s="3">
        <v>-4494.5</v>
      </c>
    </row>
    <row r="2467" spans="1:28">
      <c r="A2467" s="5" t="str">
        <f t="shared" si="808"/>
        <v>420</v>
      </c>
      <c r="B2467" s="5" t="str">
        <f>VLOOKUP(A2467,Vlookups!O:P,2,FALSE)</f>
        <v>LOCAL</v>
      </c>
      <c r="C2467" s="5" t="str">
        <f t="shared" si="809"/>
        <v>E</v>
      </c>
      <c r="D2467" s="5" t="str">
        <f t="shared" si="810"/>
        <v>36</v>
      </c>
      <c r="E2467" s="5" t="str">
        <f t="shared" si="811"/>
        <v>64--</v>
      </c>
      <c r="F2467" s="5" t="str">
        <f>VLOOKUP(E2467,Vlookups!K:M,3,FALSE)</f>
        <v>Op Exp</v>
      </c>
      <c r="G2467" s="5" t="str">
        <f t="shared" si="812"/>
        <v>6499</v>
      </c>
      <c r="H2467" s="5" t="str">
        <f t="shared" si="813"/>
        <v>MISC OP COSTS</v>
      </c>
      <c r="I2467" s="5" t="str">
        <f t="shared" si="814"/>
        <v>999</v>
      </c>
      <c r="J2467" s="5" t="str">
        <f>VLOOKUP(I2467,Vlookups!A:D,2,FALSE)</f>
        <v>CHARTER WIDE</v>
      </c>
      <c r="K2467" s="5" t="str">
        <f>VLOOKUP(I2467,Vlookups!A:D,3,FALSE)</f>
        <v>CHARTER WIDE</v>
      </c>
      <c r="L2467" s="5" t="str">
        <f t="shared" si="815"/>
        <v>99</v>
      </c>
      <c r="M2467" s="5" t="str">
        <f t="shared" si="816"/>
        <v>850</v>
      </c>
      <c r="N2467" s="5" t="str">
        <f>VLOOKUP(M2467,Vlookups!G:I,2,FALSE)</f>
        <v>DEPUTY SUPT ACADEMICS/STU SERV</v>
      </c>
      <c r="O2467" s="5" t="str">
        <f>VLOOKUP(M2467,Vlookups!G:I,3,FALSE)</f>
        <v>DSASS</v>
      </c>
      <c r="P2467" s="6">
        <f t="shared" si="817"/>
        <v>7818.35</v>
      </c>
      <c r="Q2467" s="6">
        <f t="shared" si="818"/>
        <v>1387.55</v>
      </c>
      <c r="R2467" s="6">
        <f t="shared" si="819"/>
        <v>5783.36</v>
      </c>
      <c r="S2467" s="6">
        <f t="shared" si="820"/>
        <v>0</v>
      </c>
      <c r="T2467" s="6">
        <f t="shared" si="821"/>
        <v>-7818.35</v>
      </c>
      <c r="U2467" t="s">
        <v>2516</v>
      </c>
      <c r="V2467" t="s">
        <v>183</v>
      </c>
      <c r="W2467" s="2">
        <v>7818.35</v>
      </c>
      <c r="X2467" s="2">
        <v>1387.55</v>
      </c>
      <c r="Y2467" s="2">
        <v>5783.36</v>
      </c>
      <c r="Z2467" s="2">
        <v>647.44000000000005</v>
      </c>
      <c r="AA2467" s="2">
        <v>0</v>
      </c>
      <c r="AB2467" s="3">
        <v>-7818.35</v>
      </c>
    </row>
    <row r="2468" spans="1:28">
      <c r="A2468" s="5" t="str">
        <f t="shared" si="808"/>
        <v>420</v>
      </c>
      <c r="B2468" s="5" t="str">
        <f>VLOOKUP(A2468,Vlookups!O:P,2,FALSE)</f>
        <v>LOCAL</v>
      </c>
      <c r="C2468" s="5" t="str">
        <f t="shared" si="809"/>
        <v>E</v>
      </c>
      <c r="D2468" s="5" t="str">
        <f t="shared" si="810"/>
        <v>36</v>
      </c>
      <c r="E2468" s="5" t="str">
        <f t="shared" si="811"/>
        <v>64--</v>
      </c>
      <c r="F2468" s="5" t="str">
        <f>VLOOKUP(E2468,Vlookups!K:M,3,FALSE)</f>
        <v>Op Exp</v>
      </c>
      <c r="G2468" s="5" t="str">
        <f t="shared" si="812"/>
        <v>6499</v>
      </c>
      <c r="H2468" s="5" t="str">
        <f t="shared" si="813"/>
        <v>MISC OP COSTS</v>
      </c>
      <c r="I2468" s="5" t="str">
        <f t="shared" si="814"/>
        <v>999</v>
      </c>
      <c r="J2468" s="5" t="str">
        <f>VLOOKUP(I2468,Vlookups!A:D,2,FALSE)</f>
        <v>CHARTER WIDE</v>
      </c>
      <c r="K2468" s="5" t="str">
        <f>VLOOKUP(I2468,Vlookups!A:D,3,FALSE)</f>
        <v>CHARTER WIDE</v>
      </c>
      <c r="L2468" s="5" t="str">
        <f t="shared" si="815"/>
        <v>99</v>
      </c>
      <c r="M2468" s="5" t="str">
        <f t="shared" si="816"/>
        <v>875</v>
      </c>
      <c r="N2468" s="5" t="str">
        <f>VLOOKUP(M2468,Vlookups!G:I,2,FALSE)</f>
        <v>STUDENT LEADERSHIP DEVELOPMENT</v>
      </c>
      <c r="O2468" s="5" t="str">
        <f>VLOOKUP(M2468,Vlookups!G:I,3,FALSE)</f>
        <v>CSL</v>
      </c>
      <c r="P2468" s="6">
        <f t="shared" si="817"/>
        <v>0</v>
      </c>
      <c r="Q2468" s="6">
        <f t="shared" si="818"/>
        <v>20000</v>
      </c>
      <c r="R2468" s="6">
        <f t="shared" si="819"/>
        <v>10380</v>
      </c>
      <c r="S2468" s="6">
        <f t="shared" si="820"/>
        <v>0</v>
      </c>
      <c r="T2468" s="6">
        <f t="shared" si="821"/>
        <v>0</v>
      </c>
      <c r="U2468" t="s">
        <v>2517</v>
      </c>
      <c r="V2468" t="s">
        <v>183</v>
      </c>
      <c r="W2468" s="2">
        <v>0</v>
      </c>
      <c r="X2468" s="2">
        <v>20000</v>
      </c>
      <c r="Y2468" s="2">
        <v>10380</v>
      </c>
      <c r="Z2468" s="3">
        <v>-30380</v>
      </c>
      <c r="AA2468" s="2">
        <v>0</v>
      </c>
      <c r="AB2468" s="2">
        <v>0</v>
      </c>
    </row>
    <row r="2469" spans="1:28">
      <c r="A2469" s="5" t="str">
        <f t="shared" si="808"/>
        <v>420</v>
      </c>
      <c r="B2469" s="5" t="str">
        <f>VLOOKUP(A2469,Vlookups!O:P,2,FALSE)</f>
        <v>LOCAL</v>
      </c>
      <c r="C2469" s="5" t="str">
        <f t="shared" si="809"/>
        <v>E</v>
      </c>
      <c r="D2469" s="5" t="str">
        <f t="shared" si="810"/>
        <v>41</v>
      </c>
      <c r="E2469" s="5" t="str">
        <f t="shared" si="811"/>
        <v>62--</v>
      </c>
      <c r="F2469" s="5" t="str">
        <f>VLOOKUP(E2469,Vlookups!K:M,3,FALSE)</f>
        <v>Op Exp</v>
      </c>
      <c r="G2469" s="5" t="str">
        <f t="shared" si="812"/>
        <v>6211</v>
      </c>
      <c r="H2469" s="5" t="str">
        <f t="shared" si="813"/>
        <v>LEGAL SERVICES</v>
      </c>
      <c r="I2469" s="5" t="str">
        <f t="shared" si="814"/>
        <v>750</v>
      </c>
      <c r="J2469" s="5" t="str">
        <f>VLOOKUP(I2469,Vlookups!A:D,2,FALSE)</f>
        <v>BUSINESS OFFICE</v>
      </c>
      <c r="K2469" s="5" t="str">
        <f>VLOOKUP(I2469,Vlookups!A:D,3,FALSE)</f>
        <v>BUSINESS OFFICE</v>
      </c>
      <c r="L2469" s="5" t="str">
        <f t="shared" si="815"/>
        <v>99</v>
      </c>
      <c r="M2469" s="5" t="str">
        <f t="shared" si="816"/>
        <v>732</v>
      </c>
      <c r="N2469" s="5" t="str">
        <f>VLOOKUP(M2469,Vlookups!G:I,2,FALSE)</f>
        <v>LEGAL</v>
      </c>
      <c r="O2469" s="5" t="str">
        <f>VLOOKUP(M2469,Vlookups!G:I,3,FALSE)</f>
        <v>CLO</v>
      </c>
      <c r="P2469" s="6">
        <f t="shared" si="817"/>
        <v>298711.65000000002</v>
      </c>
      <c r="Q2469" s="6">
        <f t="shared" si="818"/>
        <v>23111.95</v>
      </c>
      <c r="R2469" s="6">
        <f t="shared" si="819"/>
        <v>233357.61</v>
      </c>
      <c r="S2469" s="6">
        <f t="shared" si="820"/>
        <v>330000</v>
      </c>
      <c r="T2469" s="6">
        <f t="shared" si="821"/>
        <v>31288.35</v>
      </c>
      <c r="U2469" t="s">
        <v>2518</v>
      </c>
      <c r="V2469" t="s">
        <v>2519</v>
      </c>
      <c r="W2469" s="2">
        <v>298711.65000000002</v>
      </c>
      <c r="X2469" s="2">
        <v>23111.95</v>
      </c>
      <c r="Y2469" s="2">
        <v>233357.61</v>
      </c>
      <c r="Z2469" s="2">
        <v>42242.09</v>
      </c>
      <c r="AA2469" s="2">
        <v>330000</v>
      </c>
      <c r="AB2469" s="2">
        <v>31288.35</v>
      </c>
    </row>
    <row r="2470" spans="1:28">
      <c r="A2470" s="5" t="str">
        <f t="shared" si="808"/>
        <v>420</v>
      </c>
      <c r="B2470" s="5" t="str">
        <f>VLOOKUP(A2470,Vlookups!O:P,2,FALSE)</f>
        <v>LOCAL</v>
      </c>
      <c r="C2470" s="5" t="str">
        <f t="shared" si="809"/>
        <v>E</v>
      </c>
      <c r="D2470" s="5" t="str">
        <f t="shared" si="810"/>
        <v>41</v>
      </c>
      <c r="E2470" s="5" t="str">
        <f t="shared" si="811"/>
        <v>62--</v>
      </c>
      <c r="F2470" s="5" t="str">
        <f>VLOOKUP(E2470,Vlookups!K:M,3,FALSE)</f>
        <v>Op Exp</v>
      </c>
      <c r="G2470" s="5" t="str">
        <f t="shared" si="812"/>
        <v>6211</v>
      </c>
      <c r="H2470" s="5" t="str">
        <f t="shared" si="813"/>
        <v>LEGAL SERVICES</v>
      </c>
      <c r="I2470" s="5" t="str">
        <f t="shared" si="814"/>
        <v>750</v>
      </c>
      <c r="J2470" s="5" t="str">
        <f>VLOOKUP(I2470,Vlookups!A:D,2,FALSE)</f>
        <v>BUSINESS OFFICE</v>
      </c>
      <c r="K2470" s="5" t="str">
        <f>VLOOKUP(I2470,Vlookups!A:D,3,FALSE)</f>
        <v>BUSINESS OFFICE</v>
      </c>
      <c r="L2470" s="5" t="str">
        <f t="shared" si="815"/>
        <v>99</v>
      </c>
      <c r="M2470" s="5" t="str">
        <f t="shared" si="816"/>
        <v>743</v>
      </c>
      <c r="N2470" s="5" t="str">
        <f>VLOOKUP(M2470,Vlookups!G:I,2,FALSE)</f>
        <v>INTERNATIONAL DEPT</v>
      </c>
      <c r="O2470" s="5" t="str">
        <f>VLOOKUP(M2470,Vlookups!G:I,3,FALSE)</f>
        <v>CADO</v>
      </c>
      <c r="P2470" s="6">
        <f t="shared" si="817"/>
        <v>0</v>
      </c>
      <c r="Q2470" s="6">
        <f t="shared" si="818"/>
        <v>5000</v>
      </c>
      <c r="R2470" s="6">
        <f t="shared" si="819"/>
        <v>0</v>
      </c>
      <c r="S2470" s="6">
        <f t="shared" si="820"/>
        <v>0</v>
      </c>
      <c r="T2470" s="6">
        <f t="shared" si="821"/>
        <v>0</v>
      </c>
      <c r="U2470" t="s">
        <v>2520</v>
      </c>
      <c r="V2470" t="s">
        <v>2519</v>
      </c>
      <c r="W2470" s="2">
        <v>0</v>
      </c>
      <c r="X2470" s="2">
        <v>5000</v>
      </c>
      <c r="Y2470" s="2">
        <v>0</v>
      </c>
      <c r="Z2470" s="3">
        <v>-5000</v>
      </c>
      <c r="AA2470" s="2">
        <v>0</v>
      </c>
      <c r="AB2470" s="2">
        <v>0</v>
      </c>
    </row>
    <row r="2471" spans="1:28">
      <c r="A2471" s="5" t="str">
        <f t="shared" si="808"/>
        <v>420</v>
      </c>
      <c r="B2471" s="5" t="str">
        <f>VLOOKUP(A2471,Vlookups!O:P,2,FALSE)</f>
        <v>LOCAL</v>
      </c>
      <c r="C2471" s="5" t="str">
        <f t="shared" si="809"/>
        <v>E</v>
      </c>
      <c r="D2471" s="5" t="str">
        <f t="shared" si="810"/>
        <v>41</v>
      </c>
      <c r="E2471" s="5" t="str">
        <f t="shared" si="811"/>
        <v>62--</v>
      </c>
      <c r="F2471" s="5" t="str">
        <f>VLOOKUP(E2471,Vlookups!K:M,3,FALSE)</f>
        <v>Op Exp</v>
      </c>
      <c r="G2471" s="5" t="str">
        <f t="shared" si="812"/>
        <v>6212</v>
      </c>
      <c r="H2471" s="5" t="str">
        <f t="shared" si="813"/>
        <v>AUDIT SERVICES</v>
      </c>
      <c r="I2471" s="5" t="str">
        <f t="shared" si="814"/>
        <v>750</v>
      </c>
      <c r="J2471" s="5" t="str">
        <f>VLOOKUP(I2471,Vlookups!A:D,2,FALSE)</f>
        <v>BUSINESS OFFICE</v>
      </c>
      <c r="K2471" s="5" t="str">
        <f>VLOOKUP(I2471,Vlookups!A:D,3,FALSE)</f>
        <v>BUSINESS OFFICE</v>
      </c>
      <c r="L2471" s="5" t="str">
        <f t="shared" si="815"/>
        <v>99</v>
      </c>
      <c r="M2471" s="5" t="str">
        <f t="shared" si="816"/>
        <v>750</v>
      </c>
      <c r="N2471" s="5" t="str">
        <f>VLOOKUP(M2471,Vlookups!G:I,2,FALSE)</f>
        <v>FINANCE</v>
      </c>
      <c r="O2471" s="5" t="str">
        <f>VLOOKUP(M2471,Vlookups!G:I,3,FALSE)</f>
        <v>CFO</v>
      </c>
      <c r="P2471" s="6">
        <f t="shared" si="817"/>
        <v>82000</v>
      </c>
      <c r="Q2471" s="6">
        <f t="shared" si="818"/>
        <v>0</v>
      </c>
      <c r="R2471" s="6">
        <f t="shared" si="819"/>
        <v>70000</v>
      </c>
      <c r="S2471" s="6">
        <f t="shared" si="820"/>
        <v>82000</v>
      </c>
      <c r="T2471" s="6">
        <f t="shared" si="821"/>
        <v>0</v>
      </c>
      <c r="U2471" t="s">
        <v>2521</v>
      </c>
      <c r="V2471" t="s">
        <v>2522</v>
      </c>
      <c r="W2471" s="2">
        <v>82000</v>
      </c>
      <c r="X2471" s="2">
        <v>0</v>
      </c>
      <c r="Y2471" s="2">
        <v>70000</v>
      </c>
      <c r="Z2471" s="2">
        <v>12000</v>
      </c>
      <c r="AA2471" s="2">
        <v>82000</v>
      </c>
      <c r="AB2471" s="2">
        <v>0</v>
      </c>
    </row>
    <row r="2472" spans="1:28">
      <c r="A2472" s="5" t="str">
        <f t="shared" si="808"/>
        <v>420</v>
      </c>
      <c r="B2472" s="5" t="str">
        <f>VLOOKUP(A2472,Vlookups!O:P,2,FALSE)</f>
        <v>LOCAL</v>
      </c>
      <c r="C2472" s="5" t="str">
        <f t="shared" si="809"/>
        <v>E</v>
      </c>
      <c r="D2472" s="5" t="str">
        <f t="shared" si="810"/>
        <v>41</v>
      </c>
      <c r="E2472" s="5" t="str">
        <f t="shared" si="811"/>
        <v>62--</v>
      </c>
      <c r="F2472" s="5" t="str">
        <f>VLOOKUP(E2472,Vlookups!K:M,3,FALSE)</f>
        <v>Op Exp</v>
      </c>
      <c r="G2472" s="5" t="str">
        <f t="shared" si="812"/>
        <v>6239</v>
      </c>
      <c r="H2472" s="5" t="str">
        <f t="shared" si="813"/>
        <v>ESC SERVICES</v>
      </c>
      <c r="I2472" s="5" t="str">
        <f t="shared" si="814"/>
        <v>750</v>
      </c>
      <c r="J2472" s="5" t="str">
        <f>VLOOKUP(I2472,Vlookups!A:D,2,FALSE)</f>
        <v>BUSINESS OFFICE</v>
      </c>
      <c r="K2472" s="5" t="str">
        <f>VLOOKUP(I2472,Vlookups!A:D,3,FALSE)</f>
        <v>BUSINESS OFFICE</v>
      </c>
      <c r="L2472" s="5" t="str">
        <f t="shared" si="815"/>
        <v>99</v>
      </c>
      <c r="M2472" s="5" t="str">
        <f t="shared" si="816"/>
        <v>746</v>
      </c>
      <c r="N2472" s="5" t="str">
        <f>VLOOKUP(M2472,Vlookups!G:I,2,FALSE)</f>
        <v>HUMAN RESOURCES</v>
      </c>
      <c r="O2472" s="5" t="str">
        <f>VLOOKUP(M2472,Vlookups!G:I,3,FALSE)</f>
        <v>HR</v>
      </c>
      <c r="P2472" s="6">
        <f t="shared" si="817"/>
        <v>23382</v>
      </c>
      <c r="Q2472" s="6">
        <f t="shared" si="818"/>
        <v>447.03</v>
      </c>
      <c r="R2472" s="6">
        <f t="shared" si="819"/>
        <v>5752.97</v>
      </c>
      <c r="S2472" s="6">
        <f t="shared" si="820"/>
        <v>6200</v>
      </c>
      <c r="T2472" s="6">
        <f t="shared" si="821"/>
        <v>-17182</v>
      </c>
      <c r="U2472" t="s">
        <v>2523</v>
      </c>
      <c r="V2472" t="s">
        <v>198</v>
      </c>
      <c r="W2472" s="2">
        <v>23382</v>
      </c>
      <c r="X2472" s="2">
        <v>447.03</v>
      </c>
      <c r="Y2472" s="2">
        <v>5752.97</v>
      </c>
      <c r="Z2472" s="2">
        <v>17182</v>
      </c>
      <c r="AA2472" s="2">
        <v>6200</v>
      </c>
      <c r="AB2472" s="3">
        <v>-17182</v>
      </c>
    </row>
    <row r="2473" spans="1:28">
      <c r="A2473" s="5" t="str">
        <f t="shared" si="808"/>
        <v>420</v>
      </c>
      <c r="B2473" s="5" t="str">
        <f>VLOOKUP(A2473,Vlookups!O:P,2,FALSE)</f>
        <v>LOCAL</v>
      </c>
      <c r="C2473" s="5" t="str">
        <f t="shared" si="809"/>
        <v>E</v>
      </c>
      <c r="D2473" s="5" t="str">
        <f t="shared" si="810"/>
        <v>41</v>
      </c>
      <c r="E2473" s="5" t="str">
        <f t="shared" si="811"/>
        <v>62--</v>
      </c>
      <c r="F2473" s="5" t="str">
        <f>VLOOKUP(E2473,Vlookups!K:M,3,FALSE)</f>
        <v>Op Exp</v>
      </c>
      <c r="G2473" s="5" t="str">
        <f t="shared" ref="G2473:G2529" si="822">MID(U2473,10,4)</f>
        <v>6269</v>
      </c>
      <c r="H2473" s="5" t="str">
        <f t="shared" ref="H2473:H2529" si="823">V2473</f>
        <v>RENTALS-OP LEASES</v>
      </c>
      <c r="I2473" s="5" t="str">
        <f t="shared" ref="I2473:I2529" si="824">LEFT(RIGHT(U2473,12),3)</f>
        <v>747</v>
      </c>
      <c r="J2473" s="5" t="str">
        <f>VLOOKUP(I2473,Vlookups!A:D,2,FALSE)</f>
        <v>AREA OFFICE TARRANT</v>
      </c>
      <c r="K2473" s="5" t="str">
        <f>VLOOKUP(I2473,Vlookups!A:D,3,FALSE)</f>
        <v>AREA OFFICE TARRANT</v>
      </c>
      <c r="L2473" s="5" t="str">
        <f t="shared" ref="L2473:L2529" si="825">LEFT(RIGHT(U2473,6),2)</f>
        <v>99</v>
      </c>
      <c r="M2473" s="5" t="str">
        <f t="shared" ref="M2473:M2529" si="826">RIGHT(U2473,3)</f>
        <v>880</v>
      </c>
      <c r="N2473" s="5" t="str">
        <f>VLOOKUP(M2473,Vlookups!G:I,2,FALSE)</f>
        <v>TECHNOLOGY</v>
      </c>
      <c r="O2473" s="5" t="str">
        <f>VLOOKUP(M2473,Vlookups!G:I,3,FALSE)</f>
        <v>CIO</v>
      </c>
      <c r="P2473" s="6">
        <f t="shared" ref="P2473:P2529" si="827">W2473</f>
        <v>463.46</v>
      </c>
      <c r="Q2473" s="6">
        <f t="shared" ref="Q2473:Q2529" si="828">X2473</f>
        <v>0</v>
      </c>
      <c r="R2473" s="6">
        <f t="shared" ref="R2473:R2529" si="829">Y2473</f>
        <v>463.46</v>
      </c>
      <c r="S2473" s="6">
        <f t="shared" ref="S2473:S2529" si="830">AA2473</f>
        <v>0</v>
      </c>
      <c r="T2473" s="6">
        <f t="shared" ref="T2473:T2529" si="831">AB2473</f>
        <v>-463.46</v>
      </c>
      <c r="U2473" t="s">
        <v>2524</v>
      </c>
      <c r="V2473" t="s">
        <v>464</v>
      </c>
      <c r="W2473" s="2">
        <v>463.46</v>
      </c>
      <c r="X2473" s="2">
        <v>0</v>
      </c>
      <c r="Y2473" s="2">
        <v>463.46</v>
      </c>
      <c r="Z2473" s="2">
        <v>0</v>
      </c>
      <c r="AA2473" s="2">
        <v>0</v>
      </c>
      <c r="AB2473" s="3">
        <v>-463.46</v>
      </c>
    </row>
    <row r="2474" spans="1:28">
      <c r="A2474" s="5" t="str">
        <f t="shared" si="808"/>
        <v>420</v>
      </c>
      <c r="B2474" s="5" t="str">
        <f>VLOOKUP(A2474,Vlookups!O:P,2,FALSE)</f>
        <v>LOCAL</v>
      </c>
      <c r="C2474" s="5" t="str">
        <f t="shared" si="809"/>
        <v>E</v>
      </c>
      <c r="D2474" s="5" t="str">
        <f t="shared" si="810"/>
        <v>41</v>
      </c>
      <c r="E2474" s="5" t="str">
        <f t="shared" si="811"/>
        <v>62--</v>
      </c>
      <c r="F2474" s="5" t="str">
        <f>VLOOKUP(E2474,Vlookups!K:M,3,FALSE)</f>
        <v>Op Exp</v>
      </c>
      <c r="G2474" s="5" t="str">
        <f t="shared" si="822"/>
        <v>6269</v>
      </c>
      <c r="H2474" s="5" t="str">
        <f t="shared" si="823"/>
        <v>RENTALS-OP LEASES</v>
      </c>
      <c r="I2474" s="5" t="str">
        <f t="shared" si="824"/>
        <v>748</v>
      </c>
      <c r="J2474" s="5" t="str">
        <f>VLOOKUP(I2474,Vlookups!A:D,2,FALSE)</f>
        <v>AREA OFFICE HOUSTON</v>
      </c>
      <c r="K2474" s="5" t="str">
        <f>VLOOKUP(I2474,Vlookups!A:D,3,FALSE)</f>
        <v>AREA OFFICE HOUSTON</v>
      </c>
      <c r="L2474" s="5" t="str">
        <f t="shared" si="825"/>
        <v>99</v>
      </c>
      <c r="M2474" s="5" t="str">
        <f t="shared" si="826"/>
        <v>880</v>
      </c>
      <c r="N2474" s="5" t="str">
        <f>VLOOKUP(M2474,Vlookups!G:I,2,FALSE)</f>
        <v>TECHNOLOGY</v>
      </c>
      <c r="O2474" s="5" t="str">
        <f>VLOOKUP(M2474,Vlookups!G:I,3,FALSE)</f>
        <v>CIO</v>
      </c>
      <c r="P2474" s="6">
        <f t="shared" si="827"/>
        <v>100</v>
      </c>
      <c r="Q2474" s="6">
        <f t="shared" si="828"/>
        <v>0</v>
      </c>
      <c r="R2474" s="6">
        <f t="shared" si="829"/>
        <v>50</v>
      </c>
      <c r="S2474" s="6">
        <f t="shared" si="830"/>
        <v>0</v>
      </c>
      <c r="T2474" s="6">
        <f t="shared" si="831"/>
        <v>-100</v>
      </c>
      <c r="U2474" t="s">
        <v>2525</v>
      </c>
      <c r="V2474" t="s">
        <v>464</v>
      </c>
      <c r="W2474" s="2">
        <v>100</v>
      </c>
      <c r="X2474" s="2">
        <v>0</v>
      </c>
      <c r="Y2474" s="2">
        <v>50</v>
      </c>
      <c r="Z2474" s="2">
        <v>50</v>
      </c>
      <c r="AA2474" s="2">
        <v>0</v>
      </c>
      <c r="AB2474" s="3">
        <v>-100</v>
      </c>
    </row>
    <row r="2475" spans="1:28">
      <c r="A2475" s="5" t="str">
        <f t="shared" si="808"/>
        <v>420</v>
      </c>
      <c r="B2475" s="5" t="str">
        <f>VLOOKUP(A2475,Vlookups!O:P,2,FALSE)</f>
        <v>LOCAL</v>
      </c>
      <c r="C2475" s="5" t="str">
        <f t="shared" si="809"/>
        <v>E</v>
      </c>
      <c r="D2475" s="5" t="str">
        <f t="shared" si="810"/>
        <v>41</v>
      </c>
      <c r="E2475" s="5" t="str">
        <f t="shared" si="811"/>
        <v>62--</v>
      </c>
      <c r="F2475" s="5" t="str">
        <f>VLOOKUP(E2475,Vlookups!K:M,3,FALSE)</f>
        <v>Op Exp</v>
      </c>
      <c r="G2475" s="5" t="str">
        <f t="shared" si="822"/>
        <v>6269</v>
      </c>
      <c r="H2475" s="5" t="str">
        <f t="shared" si="823"/>
        <v>RENTALS-OP LEASES</v>
      </c>
      <c r="I2475" s="5" t="str">
        <f t="shared" si="824"/>
        <v>750</v>
      </c>
      <c r="J2475" s="5" t="str">
        <f>VLOOKUP(I2475,Vlookups!A:D,2,FALSE)</f>
        <v>BUSINESS OFFICE</v>
      </c>
      <c r="K2475" s="5" t="str">
        <f>VLOOKUP(I2475,Vlookups!A:D,3,FALSE)</f>
        <v>BUSINESS OFFICE</v>
      </c>
      <c r="L2475" s="5" t="str">
        <f t="shared" si="825"/>
        <v>99</v>
      </c>
      <c r="M2475" s="5" t="str">
        <f t="shared" si="826"/>
        <v>751</v>
      </c>
      <c r="N2475" s="5" t="str">
        <f>VLOOKUP(M2475,Vlookups!G:I,2,FALSE)</f>
        <v>UNIDENTIFIED BUDGET OWNER/HOLD</v>
      </c>
      <c r="O2475" s="5" t="str">
        <f>VLOOKUP(M2475,Vlookups!G:I,3,FALSE)</f>
        <v>UNIDENTIFIED</v>
      </c>
      <c r="P2475" s="6">
        <f t="shared" si="827"/>
        <v>0</v>
      </c>
      <c r="Q2475" s="6">
        <f t="shared" si="828"/>
        <v>0</v>
      </c>
      <c r="R2475" s="6">
        <f t="shared" si="829"/>
        <v>14560.22</v>
      </c>
      <c r="S2475" s="6">
        <f t="shared" si="830"/>
        <v>0</v>
      </c>
      <c r="T2475" s="6">
        <f t="shared" si="831"/>
        <v>0</v>
      </c>
      <c r="U2475" t="s">
        <v>2526</v>
      </c>
      <c r="V2475" t="s">
        <v>464</v>
      </c>
      <c r="W2475" s="2">
        <v>0</v>
      </c>
      <c r="X2475" s="2">
        <v>0</v>
      </c>
      <c r="Y2475" s="2">
        <v>14560.22</v>
      </c>
      <c r="Z2475" s="3">
        <v>-14560.22</v>
      </c>
      <c r="AA2475" s="2">
        <v>0</v>
      </c>
      <c r="AB2475" s="2">
        <v>0</v>
      </c>
    </row>
    <row r="2476" spans="1:28">
      <c r="A2476" s="5" t="str">
        <f t="shared" si="808"/>
        <v>420</v>
      </c>
      <c r="B2476" s="5" t="str">
        <f>VLOOKUP(A2476,Vlookups!O:P,2,FALSE)</f>
        <v>LOCAL</v>
      </c>
      <c r="C2476" s="5" t="str">
        <f t="shared" si="809"/>
        <v>E</v>
      </c>
      <c r="D2476" s="5" t="str">
        <f t="shared" si="810"/>
        <v>41</v>
      </c>
      <c r="E2476" s="5" t="str">
        <f t="shared" si="811"/>
        <v>62--</v>
      </c>
      <c r="F2476" s="5" t="str">
        <f>VLOOKUP(E2476,Vlookups!K:M,3,FALSE)</f>
        <v>Op Exp</v>
      </c>
      <c r="G2476" s="5" t="str">
        <f t="shared" si="822"/>
        <v>6291</v>
      </c>
      <c r="H2476" s="5" t="str">
        <f t="shared" si="823"/>
        <v>CONSULTING SERVICES</v>
      </c>
      <c r="I2476" s="5" t="str">
        <f t="shared" si="824"/>
        <v>750</v>
      </c>
      <c r="J2476" s="5" t="str">
        <f>VLOOKUP(I2476,Vlookups!A:D,2,FALSE)</f>
        <v>BUSINESS OFFICE</v>
      </c>
      <c r="K2476" s="5" t="str">
        <f>VLOOKUP(I2476,Vlookups!A:D,3,FALSE)</f>
        <v>BUSINESS OFFICE</v>
      </c>
      <c r="L2476" s="5" t="str">
        <f t="shared" si="825"/>
        <v>23</v>
      </c>
      <c r="M2476" s="5" t="str">
        <f t="shared" si="826"/>
        <v>850</v>
      </c>
      <c r="N2476" s="5" t="str">
        <f>VLOOKUP(M2476,Vlookups!G:I,2,FALSE)</f>
        <v>DEPUTY SUPT ACADEMICS/STU SERV</v>
      </c>
      <c r="O2476" s="5" t="str">
        <f>VLOOKUP(M2476,Vlookups!G:I,3,FALSE)</f>
        <v>DSASS</v>
      </c>
      <c r="P2476" s="6">
        <f t="shared" si="827"/>
        <v>0</v>
      </c>
      <c r="Q2476" s="6">
        <f t="shared" si="828"/>
        <v>0</v>
      </c>
      <c r="R2476" s="6">
        <f t="shared" si="829"/>
        <v>49000</v>
      </c>
      <c r="S2476" s="6">
        <f t="shared" si="830"/>
        <v>0</v>
      </c>
      <c r="T2476" s="6">
        <f t="shared" si="831"/>
        <v>0</v>
      </c>
      <c r="U2476" t="s">
        <v>2527</v>
      </c>
      <c r="V2476" t="s">
        <v>1930</v>
      </c>
      <c r="W2476" s="2">
        <v>0</v>
      </c>
      <c r="X2476" s="2">
        <v>0</v>
      </c>
      <c r="Y2476" s="2">
        <v>49000</v>
      </c>
      <c r="Z2476" s="3">
        <v>-49000</v>
      </c>
      <c r="AA2476" s="2">
        <v>0</v>
      </c>
      <c r="AB2476" s="2">
        <v>0</v>
      </c>
    </row>
    <row r="2477" spans="1:28">
      <c r="A2477" s="5" t="str">
        <f t="shared" si="808"/>
        <v>420</v>
      </c>
      <c r="B2477" s="5" t="str">
        <f>VLOOKUP(A2477,Vlookups!O:P,2,FALSE)</f>
        <v>LOCAL</v>
      </c>
      <c r="C2477" s="5" t="str">
        <f t="shared" si="809"/>
        <v>E</v>
      </c>
      <c r="D2477" s="5" t="str">
        <f t="shared" si="810"/>
        <v>41</v>
      </c>
      <c r="E2477" s="5" t="str">
        <f t="shared" si="811"/>
        <v>62--</v>
      </c>
      <c r="F2477" s="5" t="str">
        <f>VLOOKUP(E2477,Vlookups!K:M,3,FALSE)</f>
        <v>Op Exp</v>
      </c>
      <c r="G2477" s="5" t="str">
        <f t="shared" si="822"/>
        <v>6291</v>
      </c>
      <c r="H2477" s="5" t="str">
        <f t="shared" si="823"/>
        <v>CONSULTING SERVICES</v>
      </c>
      <c r="I2477" s="5" t="str">
        <f t="shared" si="824"/>
        <v>750</v>
      </c>
      <c r="J2477" s="5" t="str">
        <f>VLOOKUP(I2477,Vlookups!A:D,2,FALSE)</f>
        <v>BUSINESS OFFICE</v>
      </c>
      <c r="K2477" s="5" t="str">
        <f>VLOOKUP(I2477,Vlookups!A:D,3,FALSE)</f>
        <v>BUSINESS OFFICE</v>
      </c>
      <c r="L2477" s="5" t="str">
        <f t="shared" si="825"/>
        <v>99</v>
      </c>
      <c r="M2477" s="5" t="str">
        <f t="shared" si="826"/>
        <v>742</v>
      </c>
      <c r="N2477" s="5" t="str">
        <f>VLOOKUP(M2477,Vlookups!G:I,2,FALSE)</f>
        <v>EQUITY OFFICE</v>
      </c>
      <c r="O2477" s="5" t="str">
        <f>VLOOKUP(M2477,Vlookups!G:I,3,FALSE)</f>
        <v>CEQO</v>
      </c>
      <c r="P2477" s="6">
        <f t="shared" si="827"/>
        <v>3450</v>
      </c>
      <c r="Q2477" s="6">
        <f t="shared" si="828"/>
        <v>0</v>
      </c>
      <c r="R2477" s="6">
        <f t="shared" si="829"/>
        <v>0</v>
      </c>
      <c r="S2477" s="6">
        <f t="shared" si="830"/>
        <v>3450</v>
      </c>
      <c r="T2477" s="6">
        <f t="shared" si="831"/>
        <v>0</v>
      </c>
      <c r="U2477" t="s">
        <v>2528</v>
      </c>
      <c r="V2477" t="s">
        <v>1930</v>
      </c>
      <c r="W2477" s="2">
        <v>3450</v>
      </c>
      <c r="X2477" s="2">
        <v>0</v>
      </c>
      <c r="Y2477" s="2">
        <v>0</v>
      </c>
      <c r="Z2477" s="2">
        <v>3450</v>
      </c>
      <c r="AA2477" s="2">
        <v>3450</v>
      </c>
      <c r="AB2477" s="2">
        <v>0</v>
      </c>
    </row>
    <row r="2478" spans="1:28">
      <c r="A2478" s="5" t="str">
        <f t="shared" si="808"/>
        <v>420</v>
      </c>
      <c r="B2478" s="5" t="str">
        <f>VLOOKUP(A2478,Vlookups!O:P,2,FALSE)</f>
        <v>LOCAL</v>
      </c>
      <c r="C2478" s="5" t="str">
        <f t="shared" si="809"/>
        <v>E</v>
      </c>
      <c r="D2478" s="5" t="str">
        <f t="shared" si="810"/>
        <v>41</v>
      </c>
      <c r="E2478" s="5" t="str">
        <f t="shared" si="811"/>
        <v>62--</v>
      </c>
      <c r="F2478" s="5" t="str">
        <f>VLOOKUP(E2478,Vlookups!K:M,3,FALSE)</f>
        <v>Op Exp</v>
      </c>
      <c r="G2478" s="5" t="str">
        <f t="shared" si="822"/>
        <v>6291</v>
      </c>
      <c r="H2478" s="5" t="str">
        <f t="shared" si="823"/>
        <v>CONSULTING SERVICES</v>
      </c>
      <c r="I2478" s="5" t="str">
        <f t="shared" si="824"/>
        <v>750</v>
      </c>
      <c r="J2478" s="5" t="str">
        <f>VLOOKUP(I2478,Vlookups!A:D,2,FALSE)</f>
        <v>BUSINESS OFFICE</v>
      </c>
      <c r="K2478" s="5" t="str">
        <f>VLOOKUP(I2478,Vlookups!A:D,3,FALSE)</f>
        <v>BUSINESS OFFICE</v>
      </c>
      <c r="L2478" s="5" t="str">
        <f t="shared" si="825"/>
        <v>99</v>
      </c>
      <c r="M2478" s="5" t="str">
        <f t="shared" si="826"/>
        <v>746</v>
      </c>
      <c r="N2478" s="5" t="str">
        <f>VLOOKUP(M2478,Vlookups!G:I,2,FALSE)</f>
        <v>HUMAN RESOURCES</v>
      </c>
      <c r="O2478" s="5" t="str">
        <f>VLOOKUP(M2478,Vlookups!G:I,3,FALSE)</f>
        <v>HR</v>
      </c>
      <c r="P2478" s="6">
        <f t="shared" si="827"/>
        <v>0</v>
      </c>
      <c r="Q2478" s="6">
        <f t="shared" si="828"/>
        <v>0</v>
      </c>
      <c r="R2478" s="6">
        <f t="shared" si="829"/>
        <v>2138.75</v>
      </c>
      <c r="S2478" s="6">
        <f t="shared" si="830"/>
        <v>4200</v>
      </c>
      <c r="T2478" s="6">
        <f t="shared" si="831"/>
        <v>4200</v>
      </c>
      <c r="U2478" t="s">
        <v>2529</v>
      </c>
      <c r="V2478" t="s">
        <v>1930</v>
      </c>
      <c r="W2478" s="2">
        <v>0</v>
      </c>
      <c r="X2478" s="2">
        <v>0</v>
      </c>
      <c r="Y2478" s="2">
        <v>2138.75</v>
      </c>
      <c r="Z2478" s="3">
        <v>-2138.75</v>
      </c>
      <c r="AA2478" s="2">
        <v>4200</v>
      </c>
      <c r="AB2478" s="2">
        <v>4200</v>
      </c>
    </row>
    <row r="2479" spans="1:28">
      <c r="A2479" s="5" t="str">
        <f t="shared" ref="A2479:A2510" si="832">LEFT(U2479,3)</f>
        <v>420</v>
      </c>
      <c r="B2479" s="5" t="str">
        <f>VLOOKUP(A2479,Vlookups!O:P,2,FALSE)</f>
        <v>LOCAL</v>
      </c>
      <c r="C2479" s="5" t="str">
        <f t="shared" ref="C2479:C2510" si="833">RIGHT(LEFT(U2479,5),1)</f>
        <v>E</v>
      </c>
      <c r="D2479" s="5" t="str">
        <f t="shared" ref="D2479:D2510" si="834">RIGHT(LEFT(U2479,8),2)</f>
        <v>41</v>
      </c>
      <c r="E2479" s="5" t="str">
        <f t="shared" ref="E2479:E2510" si="835">CONCATENATE(LEFT(G2479,2),"--")</f>
        <v>62--</v>
      </c>
      <c r="F2479" s="5" t="str">
        <f>VLOOKUP(E2479,Vlookups!K:M,3,FALSE)</f>
        <v>Op Exp</v>
      </c>
      <c r="G2479" s="5" t="str">
        <f t="shared" si="822"/>
        <v>6299</v>
      </c>
      <c r="H2479" s="5" t="str">
        <f t="shared" si="823"/>
        <v>MISC. CONTRACTED SERVICE</v>
      </c>
      <c r="I2479" s="5" t="str">
        <f t="shared" si="824"/>
        <v>750</v>
      </c>
      <c r="J2479" s="5" t="str">
        <f>VLOOKUP(I2479,Vlookups!A:D,2,FALSE)</f>
        <v>BUSINESS OFFICE</v>
      </c>
      <c r="K2479" s="5" t="str">
        <f>VLOOKUP(I2479,Vlookups!A:D,3,FALSE)</f>
        <v>BUSINESS OFFICE</v>
      </c>
      <c r="L2479" s="5" t="str">
        <f t="shared" si="825"/>
        <v>99</v>
      </c>
      <c r="M2479" s="5" t="str">
        <f t="shared" si="826"/>
        <v>732</v>
      </c>
      <c r="N2479" s="5" t="str">
        <f>VLOOKUP(M2479,Vlookups!G:I,2,FALSE)</f>
        <v>LEGAL</v>
      </c>
      <c r="O2479" s="5" t="str">
        <f>VLOOKUP(M2479,Vlookups!G:I,3,FALSE)</f>
        <v>CLO</v>
      </c>
      <c r="P2479" s="6">
        <f t="shared" si="827"/>
        <v>2012</v>
      </c>
      <c r="Q2479" s="6">
        <f t="shared" si="828"/>
        <v>0</v>
      </c>
      <c r="R2479" s="6">
        <f t="shared" si="829"/>
        <v>-2821.62</v>
      </c>
      <c r="S2479" s="6">
        <f t="shared" si="830"/>
        <v>0</v>
      </c>
      <c r="T2479" s="6">
        <f t="shared" si="831"/>
        <v>-2012</v>
      </c>
      <c r="U2479" t="s">
        <v>2530</v>
      </c>
      <c r="V2479" t="s">
        <v>49</v>
      </c>
      <c r="W2479" s="2">
        <v>2012</v>
      </c>
      <c r="X2479" s="2">
        <v>0</v>
      </c>
      <c r="Y2479" s="3">
        <v>-2821.62</v>
      </c>
      <c r="Z2479" s="2">
        <v>4833.62</v>
      </c>
      <c r="AA2479" s="2">
        <v>0</v>
      </c>
      <c r="AB2479" s="3">
        <v>-2012</v>
      </c>
    </row>
    <row r="2480" spans="1:28">
      <c r="A2480" s="5" t="str">
        <f t="shared" si="832"/>
        <v>420</v>
      </c>
      <c r="B2480" s="5" t="str">
        <f>VLOOKUP(A2480,Vlookups!O:P,2,FALSE)</f>
        <v>LOCAL</v>
      </c>
      <c r="C2480" s="5" t="str">
        <f t="shared" si="833"/>
        <v>E</v>
      </c>
      <c r="D2480" s="5" t="str">
        <f t="shared" si="834"/>
        <v>41</v>
      </c>
      <c r="E2480" s="5" t="str">
        <f t="shared" si="835"/>
        <v>62--</v>
      </c>
      <c r="F2480" s="5" t="str">
        <f>VLOOKUP(E2480,Vlookups!K:M,3,FALSE)</f>
        <v>Op Exp</v>
      </c>
      <c r="G2480" s="5" t="str">
        <f t="shared" si="822"/>
        <v>6299</v>
      </c>
      <c r="H2480" s="5" t="str">
        <f t="shared" si="823"/>
        <v>MISC. CONTRACTED SERVICE</v>
      </c>
      <c r="I2480" s="5" t="str">
        <f t="shared" si="824"/>
        <v>750</v>
      </c>
      <c r="J2480" s="5" t="str">
        <f>VLOOKUP(I2480,Vlookups!A:D,2,FALSE)</f>
        <v>BUSINESS OFFICE</v>
      </c>
      <c r="K2480" s="5" t="str">
        <f>VLOOKUP(I2480,Vlookups!A:D,3,FALSE)</f>
        <v>BUSINESS OFFICE</v>
      </c>
      <c r="L2480" s="5" t="str">
        <f t="shared" si="825"/>
        <v>99</v>
      </c>
      <c r="M2480" s="5" t="str">
        <f t="shared" si="826"/>
        <v>743</v>
      </c>
      <c r="N2480" s="5" t="str">
        <f>VLOOKUP(M2480,Vlookups!G:I,2,FALSE)</f>
        <v>INTERNATIONAL DEPT</v>
      </c>
      <c r="O2480" s="5" t="str">
        <f>VLOOKUP(M2480,Vlookups!G:I,3,FALSE)</f>
        <v>CADO</v>
      </c>
      <c r="P2480" s="6">
        <f t="shared" si="827"/>
        <v>0</v>
      </c>
      <c r="Q2480" s="6">
        <f t="shared" si="828"/>
        <v>0</v>
      </c>
      <c r="R2480" s="6">
        <f t="shared" si="829"/>
        <v>33209</v>
      </c>
      <c r="S2480" s="6">
        <f t="shared" si="830"/>
        <v>10000</v>
      </c>
      <c r="T2480" s="6">
        <f t="shared" si="831"/>
        <v>10000</v>
      </c>
      <c r="U2480" t="s">
        <v>2531</v>
      </c>
      <c r="V2480" t="s">
        <v>49</v>
      </c>
      <c r="W2480" s="2">
        <v>0</v>
      </c>
      <c r="X2480" s="2">
        <v>0</v>
      </c>
      <c r="Y2480" s="2">
        <v>33209</v>
      </c>
      <c r="Z2480" s="3">
        <v>-33209</v>
      </c>
      <c r="AA2480" s="2">
        <v>10000</v>
      </c>
      <c r="AB2480" s="2">
        <v>10000</v>
      </c>
    </row>
    <row r="2481" spans="1:28">
      <c r="A2481" s="5" t="str">
        <f t="shared" si="832"/>
        <v>420</v>
      </c>
      <c r="B2481" s="5" t="str">
        <f>VLOOKUP(A2481,Vlookups!O:P,2,FALSE)</f>
        <v>LOCAL</v>
      </c>
      <c r="C2481" s="5" t="str">
        <f t="shared" si="833"/>
        <v>E</v>
      </c>
      <c r="D2481" s="5" t="str">
        <f t="shared" si="834"/>
        <v>41</v>
      </c>
      <c r="E2481" s="5" t="str">
        <f t="shared" si="835"/>
        <v>62--</v>
      </c>
      <c r="F2481" s="5" t="str">
        <f>VLOOKUP(E2481,Vlookups!K:M,3,FALSE)</f>
        <v>Op Exp</v>
      </c>
      <c r="G2481" s="5" t="str">
        <f t="shared" si="822"/>
        <v>6299</v>
      </c>
      <c r="H2481" s="5" t="str">
        <f t="shared" si="823"/>
        <v>MISC. CONTRACTED SERVICE</v>
      </c>
      <c r="I2481" s="5" t="str">
        <f t="shared" si="824"/>
        <v>750</v>
      </c>
      <c r="J2481" s="5" t="str">
        <f>VLOOKUP(I2481,Vlookups!A:D,2,FALSE)</f>
        <v>BUSINESS OFFICE</v>
      </c>
      <c r="K2481" s="5" t="str">
        <f>VLOOKUP(I2481,Vlookups!A:D,3,FALSE)</f>
        <v>BUSINESS OFFICE</v>
      </c>
      <c r="L2481" s="5" t="str">
        <f t="shared" si="825"/>
        <v>99</v>
      </c>
      <c r="M2481" s="5" t="str">
        <f t="shared" si="826"/>
        <v>746</v>
      </c>
      <c r="N2481" s="5" t="str">
        <f>VLOOKUP(M2481,Vlookups!G:I,2,FALSE)</f>
        <v>HUMAN RESOURCES</v>
      </c>
      <c r="O2481" s="5" t="str">
        <f>VLOOKUP(M2481,Vlookups!G:I,3,FALSE)</f>
        <v>HR</v>
      </c>
      <c r="P2481" s="6">
        <f t="shared" si="827"/>
        <v>0</v>
      </c>
      <c r="Q2481" s="6">
        <f t="shared" si="828"/>
        <v>0</v>
      </c>
      <c r="R2481" s="6">
        <f t="shared" si="829"/>
        <v>0</v>
      </c>
      <c r="S2481" s="6">
        <f t="shared" si="830"/>
        <v>68000</v>
      </c>
      <c r="T2481" s="6">
        <f t="shared" si="831"/>
        <v>68000</v>
      </c>
      <c r="U2481" t="s">
        <v>2532</v>
      </c>
      <c r="V2481" t="s">
        <v>49</v>
      </c>
      <c r="W2481" s="2">
        <v>0</v>
      </c>
      <c r="X2481" s="2">
        <v>0</v>
      </c>
      <c r="Y2481" s="2">
        <v>0</v>
      </c>
      <c r="Z2481" s="2">
        <v>0</v>
      </c>
      <c r="AA2481" s="2">
        <v>68000</v>
      </c>
      <c r="AB2481" s="2">
        <v>68000</v>
      </c>
    </row>
    <row r="2482" spans="1:28">
      <c r="A2482" s="5" t="str">
        <f t="shared" si="832"/>
        <v>420</v>
      </c>
      <c r="B2482" s="5" t="str">
        <f>VLOOKUP(A2482,Vlookups!O:P,2,FALSE)</f>
        <v>LOCAL</v>
      </c>
      <c r="C2482" s="5" t="str">
        <f t="shared" si="833"/>
        <v>E</v>
      </c>
      <c r="D2482" s="5" t="str">
        <f t="shared" si="834"/>
        <v>41</v>
      </c>
      <c r="E2482" s="5" t="str">
        <f t="shared" si="835"/>
        <v>62--</v>
      </c>
      <c r="F2482" s="5" t="str">
        <f>VLOOKUP(E2482,Vlookups!K:M,3,FALSE)</f>
        <v>Op Exp</v>
      </c>
      <c r="G2482" s="5" t="str">
        <f t="shared" si="822"/>
        <v>6299</v>
      </c>
      <c r="H2482" s="5" t="str">
        <f t="shared" si="823"/>
        <v>MISC. CONTRACTED SERVICE</v>
      </c>
      <c r="I2482" s="5" t="str">
        <f t="shared" si="824"/>
        <v>750</v>
      </c>
      <c r="J2482" s="5" t="str">
        <f>VLOOKUP(I2482,Vlookups!A:D,2,FALSE)</f>
        <v>BUSINESS OFFICE</v>
      </c>
      <c r="K2482" s="5" t="str">
        <f>VLOOKUP(I2482,Vlookups!A:D,3,FALSE)</f>
        <v>BUSINESS OFFICE</v>
      </c>
      <c r="L2482" s="5" t="str">
        <f t="shared" si="825"/>
        <v>99</v>
      </c>
      <c r="M2482" s="5" t="str">
        <f t="shared" si="826"/>
        <v>750</v>
      </c>
      <c r="N2482" s="5" t="str">
        <f>VLOOKUP(M2482,Vlookups!G:I,2,FALSE)</f>
        <v>FINANCE</v>
      </c>
      <c r="O2482" s="5" t="str">
        <f>VLOOKUP(M2482,Vlookups!G:I,3,FALSE)</f>
        <v>CFO</v>
      </c>
      <c r="P2482" s="6">
        <f t="shared" si="827"/>
        <v>1000</v>
      </c>
      <c r="Q2482" s="6">
        <f t="shared" si="828"/>
        <v>0</v>
      </c>
      <c r="R2482" s="6">
        <f t="shared" si="829"/>
        <v>79054.44</v>
      </c>
      <c r="S2482" s="6">
        <f t="shared" si="830"/>
        <v>2500</v>
      </c>
      <c r="T2482" s="6">
        <f t="shared" si="831"/>
        <v>1500</v>
      </c>
      <c r="U2482" t="s">
        <v>2533</v>
      </c>
      <c r="V2482" t="s">
        <v>49</v>
      </c>
      <c r="W2482" s="2">
        <v>1000</v>
      </c>
      <c r="X2482" s="2">
        <v>0</v>
      </c>
      <c r="Y2482" s="2">
        <v>79054.44</v>
      </c>
      <c r="Z2482" s="3">
        <v>-78054.44</v>
      </c>
      <c r="AA2482" s="2">
        <v>2500</v>
      </c>
      <c r="AB2482" s="2">
        <v>1500</v>
      </c>
    </row>
    <row r="2483" spans="1:28">
      <c r="A2483" s="5" t="str">
        <f t="shared" si="832"/>
        <v>420</v>
      </c>
      <c r="B2483" s="5" t="str">
        <f>VLOOKUP(A2483,Vlookups!O:P,2,FALSE)</f>
        <v>LOCAL</v>
      </c>
      <c r="C2483" s="5" t="str">
        <f t="shared" si="833"/>
        <v>E</v>
      </c>
      <c r="D2483" s="5" t="str">
        <f t="shared" si="834"/>
        <v>41</v>
      </c>
      <c r="E2483" s="5" t="str">
        <f t="shared" si="835"/>
        <v>62--</v>
      </c>
      <c r="F2483" s="5" t="str">
        <f>VLOOKUP(E2483,Vlookups!K:M,3,FALSE)</f>
        <v>Op Exp</v>
      </c>
      <c r="G2483" s="5" t="str">
        <f t="shared" si="822"/>
        <v>6299</v>
      </c>
      <c r="H2483" s="5" t="str">
        <f t="shared" si="823"/>
        <v>MISC. CONTRACTED SERVICE</v>
      </c>
      <c r="I2483" s="5" t="str">
        <f t="shared" si="824"/>
        <v>750</v>
      </c>
      <c r="J2483" s="5" t="str">
        <f>VLOOKUP(I2483,Vlookups!A:D,2,FALSE)</f>
        <v>BUSINESS OFFICE</v>
      </c>
      <c r="K2483" s="5" t="str">
        <f>VLOOKUP(I2483,Vlookups!A:D,3,FALSE)</f>
        <v>BUSINESS OFFICE</v>
      </c>
      <c r="L2483" s="5" t="str">
        <f t="shared" si="825"/>
        <v>99</v>
      </c>
      <c r="M2483" s="5" t="str">
        <f t="shared" si="826"/>
        <v>754</v>
      </c>
      <c r="N2483" s="5" t="str">
        <f>VLOOKUP(M2483,Vlookups!G:I,2,FALSE)</f>
        <v>DALLAS AREA</v>
      </c>
      <c r="O2483" s="5" t="str">
        <f>VLOOKUP(M2483,Vlookups!G:I,3,FALSE)</f>
        <v>DSSL</v>
      </c>
      <c r="P2483" s="6">
        <f t="shared" si="827"/>
        <v>0</v>
      </c>
      <c r="Q2483" s="6">
        <f t="shared" si="828"/>
        <v>0</v>
      </c>
      <c r="R2483" s="6">
        <f t="shared" si="829"/>
        <v>1748.46</v>
      </c>
      <c r="S2483" s="6">
        <f t="shared" si="830"/>
        <v>0</v>
      </c>
      <c r="T2483" s="6">
        <f t="shared" si="831"/>
        <v>0</v>
      </c>
      <c r="U2483" t="s">
        <v>2534</v>
      </c>
      <c r="V2483" t="s">
        <v>49</v>
      </c>
      <c r="W2483" s="2">
        <v>0</v>
      </c>
      <c r="X2483" s="2">
        <v>0</v>
      </c>
      <c r="Y2483" s="2">
        <v>1748.46</v>
      </c>
      <c r="Z2483" s="3">
        <v>-1748.46</v>
      </c>
      <c r="AA2483" s="2">
        <v>0</v>
      </c>
      <c r="AB2483" s="2">
        <v>0</v>
      </c>
    </row>
    <row r="2484" spans="1:28">
      <c r="A2484" s="5" t="str">
        <f t="shared" si="832"/>
        <v>420</v>
      </c>
      <c r="B2484" s="5" t="str">
        <f>VLOOKUP(A2484,Vlookups!O:P,2,FALSE)</f>
        <v>LOCAL</v>
      </c>
      <c r="C2484" s="5" t="str">
        <f t="shared" si="833"/>
        <v>E</v>
      </c>
      <c r="D2484" s="5" t="str">
        <f t="shared" si="834"/>
        <v>41</v>
      </c>
      <c r="E2484" s="5" t="str">
        <f t="shared" si="835"/>
        <v>62--</v>
      </c>
      <c r="F2484" s="5" t="str">
        <f>VLOOKUP(E2484,Vlookups!K:M,3,FALSE)</f>
        <v>Op Exp</v>
      </c>
      <c r="G2484" s="5" t="str">
        <f t="shared" si="822"/>
        <v>6299</v>
      </c>
      <c r="H2484" s="5" t="str">
        <f t="shared" si="823"/>
        <v>MISC. CONTRACTED SERVICE</v>
      </c>
      <c r="I2484" s="5" t="str">
        <f t="shared" si="824"/>
        <v>750</v>
      </c>
      <c r="J2484" s="5" t="str">
        <f>VLOOKUP(I2484,Vlookups!A:D,2,FALSE)</f>
        <v>BUSINESS OFFICE</v>
      </c>
      <c r="K2484" s="5" t="str">
        <f>VLOOKUP(I2484,Vlookups!A:D,3,FALSE)</f>
        <v>BUSINESS OFFICE</v>
      </c>
      <c r="L2484" s="5" t="str">
        <f t="shared" si="825"/>
        <v>99</v>
      </c>
      <c r="M2484" s="5" t="str">
        <f t="shared" si="826"/>
        <v>911</v>
      </c>
      <c r="N2484" s="5" t="str">
        <f>VLOOKUP(M2484,Vlookups!G:I,2,FALSE)</f>
        <v>MEDIA, MARKETING, PR</v>
      </c>
      <c r="O2484" s="5" t="str">
        <f>VLOOKUP(M2484,Vlookups!G:I,3,FALSE)</f>
        <v>COMM</v>
      </c>
      <c r="P2484" s="6">
        <f t="shared" si="827"/>
        <v>0</v>
      </c>
      <c r="Q2484" s="6">
        <f t="shared" si="828"/>
        <v>38340</v>
      </c>
      <c r="R2484" s="6">
        <f t="shared" si="829"/>
        <v>53540.07</v>
      </c>
      <c r="S2484" s="6">
        <f t="shared" si="830"/>
        <v>0</v>
      </c>
      <c r="T2484" s="6">
        <f t="shared" si="831"/>
        <v>0</v>
      </c>
      <c r="U2484" t="s">
        <v>2535</v>
      </c>
      <c r="V2484" t="s">
        <v>49</v>
      </c>
      <c r="W2484" s="2">
        <v>0</v>
      </c>
      <c r="X2484" s="2">
        <v>38340</v>
      </c>
      <c r="Y2484" s="2">
        <v>53540.07</v>
      </c>
      <c r="Z2484" s="3">
        <v>-91880.07</v>
      </c>
      <c r="AA2484" s="2">
        <v>0</v>
      </c>
      <c r="AB2484" s="2">
        <v>0</v>
      </c>
    </row>
    <row r="2485" spans="1:28">
      <c r="A2485" s="5" t="str">
        <f t="shared" si="832"/>
        <v>420</v>
      </c>
      <c r="B2485" s="5" t="str">
        <f>VLOOKUP(A2485,Vlookups!O:P,2,FALSE)</f>
        <v>LOCAL</v>
      </c>
      <c r="C2485" s="5" t="str">
        <f t="shared" si="833"/>
        <v>E</v>
      </c>
      <c r="D2485" s="5" t="str">
        <f t="shared" si="834"/>
        <v>41</v>
      </c>
      <c r="E2485" s="5" t="str">
        <f t="shared" si="835"/>
        <v>63--</v>
      </c>
      <c r="F2485" s="5" t="str">
        <f>VLOOKUP(E2485,Vlookups!K:M,3,FALSE)</f>
        <v>Op Exp</v>
      </c>
      <c r="G2485" s="5" t="str">
        <f t="shared" si="822"/>
        <v>6311</v>
      </c>
      <c r="H2485" s="5" t="str">
        <f t="shared" si="823"/>
        <v>FUEL</v>
      </c>
      <c r="I2485" s="5" t="str">
        <f t="shared" si="824"/>
        <v>750</v>
      </c>
      <c r="J2485" s="5" t="str">
        <f>VLOOKUP(I2485,Vlookups!A:D,2,FALSE)</f>
        <v>BUSINESS OFFICE</v>
      </c>
      <c r="K2485" s="5" t="str">
        <f>VLOOKUP(I2485,Vlookups!A:D,3,FALSE)</f>
        <v>BUSINESS OFFICE</v>
      </c>
      <c r="L2485" s="5" t="str">
        <f t="shared" si="825"/>
        <v>99</v>
      </c>
      <c r="M2485" s="5" t="str">
        <f t="shared" si="826"/>
        <v>731</v>
      </c>
      <c r="N2485" s="5" t="str">
        <f>VLOOKUP(M2485,Vlookups!G:I,2,FALSE)</f>
        <v>CHIEF ADMINISTRATIVE OFFICER</v>
      </c>
      <c r="O2485" s="5" t="str">
        <f>VLOOKUP(M2485,Vlookups!G:I,3,FALSE)</f>
        <v>CADO</v>
      </c>
      <c r="P2485" s="6">
        <f t="shared" si="827"/>
        <v>0</v>
      </c>
      <c r="Q2485" s="6">
        <f t="shared" si="828"/>
        <v>0</v>
      </c>
      <c r="R2485" s="6">
        <f t="shared" si="829"/>
        <v>27</v>
      </c>
      <c r="S2485" s="6">
        <f t="shared" si="830"/>
        <v>0</v>
      </c>
      <c r="T2485" s="6">
        <f t="shared" si="831"/>
        <v>0</v>
      </c>
      <c r="U2485" t="s">
        <v>2536</v>
      </c>
      <c r="V2485" t="s">
        <v>2285</v>
      </c>
      <c r="W2485" s="2">
        <v>0</v>
      </c>
      <c r="X2485" s="2">
        <v>0</v>
      </c>
      <c r="Y2485" s="2">
        <v>27</v>
      </c>
      <c r="Z2485" s="3">
        <v>-27</v>
      </c>
      <c r="AA2485" s="2">
        <v>0</v>
      </c>
      <c r="AB2485" s="2">
        <v>0</v>
      </c>
    </row>
    <row r="2486" spans="1:28">
      <c r="A2486" s="5" t="str">
        <f t="shared" si="832"/>
        <v>420</v>
      </c>
      <c r="B2486" s="5" t="str">
        <f>VLOOKUP(A2486,Vlookups!O:P,2,FALSE)</f>
        <v>LOCAL</v>
      </c>
      <c r="C2486" s="5" t="str">
        <f t="shared" si="833"/>
        <v>E</v>
      </c>
      <c r="D2486" s="5" t="str">
        <f t="shared" si="834"/>
        <v>41</v>
      </c>
      <c r="E2486" s="5" t="str">
        <f t="shared" si="835"/>
        <v>63--</v>
      </c>
      <c r="F2486" s="5" t="str">
        <f>VLOOKUP(E2486,Vlookups!K:M,3,FALSE)</f>
        <v>Op Exp</v>
      </c>
      <c r="G2486" s="5" t="str">
        <f t="shared" si="822"/>
        <v>6398</v>
      </c>
      <c r="H2486" s="5" t="str">
        <f t="shared" si="823"/>
        <v>COPY PAPER</v>
      </c>
      <c r="I2486" s="5" t="str">
        <f t="shared" si="824"/>
        <v>747</v>
      </c>
      <c r="J2486" s="5" t="str">
        <f>VLOOKUP(I2486,Vlookups!A:D,2,FALSE)</f>
        <v>AREA OFFICE TARRANT</v>
      </c>
      <c r="K2486" s="5" t="str">
        <f>VLOOKUP(I2486,Vlookups!A:D,3,FALSE)</f>
        <v>AREA OFFICE TARRANT</v>
      </c>
      <c r="L2486" s="5" t="str">
        <f t="shared" si="825"/>
        <v>99</v>
      </c>
      <c r="M2486" s="5" t="str">
        <f t="shared" si="826"/>
        <v>751</v>
      </c>
      <c r="N2486" s="5" t="str">
        <f>VLOOKUP(M2486,Vlookups!G:I,2,FALSE)</f>
        <v>UNIDENTIFIED BUDGET OWNER/HOLD</v>
      </c>
      <c r="O2486" s="5" t="str">
        <f>VLOOKUP(M2486,Vlookups!G:I,3,FALSE)</f>
        <v>UNIDENTIFIED</v>
      </c>
      <c r="P2486" s="6">
        <f t="shared" si="827"/>
        <v>0</v>
      </c>
      <c r="Q2486" s="6">
        <f t="shared" si="828"/>
        <v>97</v>
      </c>
      <c r="R2486" s="6">
        <f t="shared" si="829"/>
        <v>816</v>
      </c>
      <c r="S2486" s="6">
        <f t="shared" si="830"/>
        <v>0</v>
      </c>
      <c r="T2486" s="6">
        <f t="shared" si="831"/>
        <v>0</v>
      </c>
      <c r="U2486" t="s">
        <v>2537</v>
      </c>
      <c r="V2486" t="s">
        <v>2538</v>
      </c>
      <c r="W2486" s="2">
        <v>0</v>
      </c>
      <c r="X2486" s="2">
        <v>97</v>
      </c>
      <c r="Y2486" s="2">
        <v>816</v>
      </c>
      <c r="Z2486" s="3">
        <v>-913</v>
      </c>
      <c r="AA2486" s="2">
        <v>0</v>
      </c>
      <c r="AB2486" s="2">
        <v>0</v>
      </c>
    </row>
    <row r="2487" spans="1:28">
      <c r="A2487" s="5" t="str">
        <f t="shared" si="832"/>
        <v>420</v>
      </c>
      <c r="B2487" s="5" t="str">
        <f>VLOOKUP(A2487,Vlookups!O:P,2,FALSE)</f>
        <v>LOCAL</v>
      </c>
      <c r="C2487" s="5" t="str">
        <f t="shared" si="833"/>
        <v>E</v>
      </c>
      <c r="D2487" s="5" t="str">
        <f t="shared" si="834"/>
        <v>41</v>
      </c>
      <c r="E2487" s="5" t="str">
        <f t="shared" si="835"/>
        <v>63--</v>
      </c>
      <c r="F2487" s="5" t="str">
        <f>VLOOKUP(E2487,Vlookups!K:M,3,FALSE)</f>
        <v>Op Exp</v>
      </c>
      <c r="G2487" s="5" t="str">
        <f t="shared" si="822"/>
        <v>6398</v>
      </c>
      <c r="H2487" s="5" t="str">
        <f t="shared" si="823"/>
        <v>COPY PAPER</v>
      </c>
      <c r="I2487" s="5" t="str">
        <f t="shared" si="824"/>
        <v>748</v>
      </c>
      <c r="J2487" s="5" t="str">
        <f>VLOOKUP(I2487,Vlookups!A:D,2,FALSE)</f>
        <v>AREA OFFICE HOUSTON</v>
      </c>
      <c r="K2487" s="5" t="str">
        <f>VLOOKUP(I2487,Vlookups!A:D,3,FALSE)</f>
        <v>AREA OFFICE HOUSTON</v>
      </c>
      <c r="L2487" s="5" t="str">
        <f t="shared" si="825"/>
        <v>99</v>
      </c>
      <c r="M2487" s="5" t="str">
        <f t="shared" si="826"/>
        <v>751</v>
      </c>
      <c r="N2487" s="5" t="str">
        <f>VLOOKUP(M2487,Vlookups!G:I,2,FALSE)</f>
        <v>UNIDENTIFIED BUDGET OWNER/HOLD</v>
      </c>
      <c r="O2487" s="5" t="str">
        <f>VLOOKUP(M2487,Vlookups!G:I,3,FALSE)</f>
        <v>UNIDENTIFIED</v>
      </c>
      <c r="P2487" s="6">
        <f t="shared" si="827"/>
        <v>0</v>
      </c>
      <c r="Q2487" s="6">
        <f t="shared" si="828"/>
        <v>0</v>
      </c>
      <c r="R2487" s="6">
        <f t="shared" si="829"/>
        <v>770.34</v>
      </c>
      <c r="S2487" s="6">
        <f t="shared" si="830"/>
        <v>0</v>
      </c>
      <c r="T2487" s="6">
        <f t="shared" si="831"/>
        <v>0</v>
      </c>
      <c r="U2487" t="s">
        <v>2539</v>
      </c>
      <c r="V2487" t="s">
        <v>2538</v>
      </c>
      <c r="W2487" s="2">
        <v>0</v>
      </c>
      <c r="X2487" s="2">
        <v>0</v>
      </c>
      <c r="Y2487" s="2">
        <v>770.34</v>
      </c>
      <c r="Z2487" s="3">
        <v>-770.34</v>
      </c>
      <c r="AA2487" s="2">
        <v>0</v>
      </c>
      <c r="AB2487" s="2">
        <v>0</v>
      </c>
    </row>
    <row r="2488" spans="1:28">
      <c r="A2488" s="5" t="str">
        <f t="shared" si="832"/>
        <v>420</v>
      </c>
      <c r="B2488" s="5" t="str">
        <f>VLOOKUP(A2488,Vlookups!O:P,2,FALSE)</f>
        <v>LOCAL</v>
      </c>
      <c r="C2488" s="5" t="str">
        <f t="shared" si="833"/>
        <v>E</v>
      </c>
      <c r="D2488" s="5" t="str">
        <f t="shared" si="834"/>
        <v>41</v>
      </c>
      <c r="E2488" s="5" t="str">
        <f t="shared" si="835"/>
        <v>63--</v>
      </c>
      <c r="F2488" s="5" t="str">
        <f>VLOOKUP(E2488,Vlookups!K:M,3,FALSE)</f>
        <v>Op Exp</v>
      </c>
      <c r="G2488" s="5" t="str">
        <f t="shared" si="822"/>
        <v>6398</v>
      </c>
      <c r="H2488" s="5" t="str">
        <f t="shared" si="823"/>
        <v>COPY PAPER</v>
      </c>
      <c r="I2488" s="5" t="str">
        <f t="shared" si="824"/>
        <v>750</v>
      </c>
      <c r="J2488" s="5" t="str">
        <f>VLOOKUP(I2488,Vlookups!A:D,2,FALSE)</f>
        <v>BUSINESS OFFICE</v>
      </c>
      <c r="K2488" s="5" t="str">
        <f>VLOOKUP(I2488,Vlookups!A:D,3,FALSE)</f>
        <v>BUSINESS OFFICE</v>
      </c>
      <c r="L2488" s="5" t="str">
        <f t="shared" si="825"/>
        <v>99</v>
      </c>
      <c r="M2488" s="5" t="str">
        <f t="shared" si="826"/>
        <v>750</v>
      </c>
      <c r="N2488" s="5" t="str">
        <f>VLOOKUP(M2488,Vlookups!G:I,2,FALSE)</f>
        <v>FINANCE</v>
      </c>
      <c r="O2488" s="5" t="str">
        <f>VLOOKUP(M2488,Vlookups!G:I,3,FALSE)</f>
        <v>CFO</v>
      </c>
      <c r="P2488" s="6">
        <f t="shared" si="827"/>
        <v>0</v>
      </c>
      <c r="Q2488" s="6">
        <f t="shared" si="828"/>
        <v>0</v>
      </c>
      <c r="R2488" s="6">
        <f t="shared" si="829"/>
        <v>1760</v>
      </c>
      <c r="S2488" s="6">
        <f t="shared" si="830"/>
        <v>0</v>
      </c>
      <c r="T2488" s="6">
        <f t="shared" si="831"/>
        <v>0</v>
      </c>
      <c r="U2488" t="s">
        <v>2540</v>
      </c>
      <c r="V2488" t="s">
        <v>2538</v>
      </c>
      <c r="W2488" s="2">
        <v>0</v>
      </c>
      <c r="X2488" s="2">
        <v>0</v>
      </c>
      <c r="Y2488" s="2">
        <v>1760</v>
      </c>
      <c r="Z2488" s="3">
        <v>-1760</v>
      </c>
      <c r="AA2488" s="2">
        <v>0</v>
      </c>
      <c r="AB2488" s="2">
        <v>0</v>
      </c>
    </row>
    <row r="2489" spans="1:28">
      <c r="A2489" s="5" t="str">
        <f t="shared" si="832"/>
        <v>420</v>
      </c>
      <c r="B2489" s="5" t="str">
        <f>VLOOKUP(A2489,Vlookups!O:P,2,FALSE)</f>
        <v>LOCAL</v>
      </c>
      <c r="C2489" s="5" t="str">
        <f t="shared" si="833"/>
        <v>E</v>
      </c>
      <c r="D2489" s="5" t="str">
        <f t="shared" si="834"/>
        <v>41</v>
      </c>
      <c r="E2489" s="5" t="str">
        <f t="shared" si="835"/>
        <v>63--</v>
      </c>
      <c r="F2489" s="5" t="str">
        <f>VLOOKUP(E2489,Vlookups!K:M,3,FALSE)</f>
        <v>Op Exp</v>
      </c>
      <c r="G2489" s="5" t="str">
        <f t="shared" si="822"/>
        <v>6398</v>
      </c>
      <c r="H2489" s="5" t="str">
        <f t="shared" si="823"/>
        <v>COPY PAPER</v>
      </c>
      <c r="I2489" s="5" t="str">
        <f t="shared" si="824"/>
        <v>750</v>
      </c>
      <c r="J2489" s="5" t="str">
        <f>VLOOKUP(I2489,Vlookups!A:D,2,FALSE)</f>
        <v>BUSINESS OFFICE</v>
      </c>
      <c r="K2489" s="5" t="str">
        <f>VLOOKUP(I2489,Vlookups!A:D,3,FALSE)</f>
        <v>BUSINESS OFFICE</v>
      </c>
      <c r="L2489" s="5" t="str">
        <f t="shared" si="825"/>
        <v>99</v>
      </c>
      <c r="M2489" s="5" t="str">
        <f t="shared" si="826"/>
        <v>751</v>
      </c>
      <c r="N2489" s="5" t="str">
        <f>VLOOKUP(M2489,Vlookups!G:I,2,FALSE)</f>
        <v>UNIDENTIFIED BUDGET OWNER/HOLD</v>
      </c>
      <c r="O2489" s="5" t="str">
        <f>VLOOKUP(M2489,Vlookups!G:I,3,FALSE)</f>
        <v>UNIDENTIFIED</v>
      </c>
      <c r="P2489" s="6">
        <f t="shared" si="827"/>
        <v>0</v>
      </c>
      <c r="Q2489" s="6">
        <f t="shared" si="828"/>
        <v>0</v>
      </c>
      <c r="R2489" s="6">
        <f t="shared" si="829"/>
        <v>28358.12</v>
      </c>
      <c r="S2489" s="6">
        <f t="shared" si="830"/>
        <v>0</v>
      </c>
      <c r="T2489" s="6">
        <f t="shared" si="831"/>
        <v>0</v>
      </c>
      <c r="U2489" t="s">
        <v>2541</v>
      </c>
      <c r="V2489" t="s">
        <v>2538</v>
      </c>
      <c r="W2489" s="2">
        <v>0</v>
      </c>
      <c r="X2489" s="2">
        <v>0</v>
      </c>
      <c r="Y2489" s="2">
        <v>28358.12</v>
      </c>
      <c r="Z2489" s="3">
        <v>-28358.12</v>
      </c>
      <c r="AA2489" s="2">
        <v>0</v>
      </c>
      <c r="AB2489" s="2">
        <v>0</v>
      </c>
    </row>
    <row r="2490" spans="1:28">
      <c r="A2490" s="5" t="str">
        <f t="shared" si="832"/>
        <v>420</v>
      </c>
      <c r="B2490" s="5" t="str">
        <f>VLOOKUP(A2490,Vlookups!O:P,2,FALSE)</f>
        <v>LOCAL</v>
      </c>
      <c r="C2490" s="5" t="str">
        <f t="shared" si="833"/>
        <v>E</v>
      </c>
      <c r="D2490" s="5" t="str">
        <f t="shared" si="834"/>
        <v>41</v>
      </c>
      <c r="E2490" s="5" t="str">
        <f t="shared" si="835"/>
        <v>63--</v>
      </c>
      <c r="F2490" s="5" t="str">
        <f>VLOOKUP(E2490,Vlookups!K:M,3,FALSE)</f>
        <v>Op Exp</v>
      </c>
      <c r="G2490" s="5" t="str">
        <f t="shared" si="822"/>
        <v>6399</v>
      </c>
      <c r="H2490" s="5" t="str">
        <f t="shared" si="823"/>
        <v>GENERAL SUPPLIES</v>
      </c>
      <c r="I2490" s="5" t="str">
        <f t="shared" si="824"/>
        <v>701</v>
      </c>
      <c r="J2490" s="5" t="e">
        <f>VLOOKUP(I2490,Vlookups!A:D,2,FALSE)</f>
        <v>#N/A</v>
      </c>
      <c r="K2490" s="5" t="e">
        <f>VLOOKUP(I2490,Vlookups!A:D,3,FALSE)</f>
        <v>#N/A</v>
      </c>
      <c r="L2490" s="5" t="str">
        <f t="shared" si="825"/>
        <v>99</v>
      </c>
      <c r="M2490" s="5" t="str">
        <f t="shared" si="826"/>
        <v>701</v>
      </c>
      <c r="N2490" s="5" t="str">
        <f>VLOOKUP(M2490,Vlookups!G:I,2,FALSE)</f>
        <v>SUPERINTENDENT</v>
      </c>
      <c r="O2490" s="5" t="str">
        <f>VLOOKUP(M2490,Vlookups!G:I,3,FALSE)</f>
        <v>CEO</v>
      </c>
      <c r="P2490" s="6">
        <f t="shared" si="827"/>
        <v>0</v>
      </c>
      <c r="Q2490" s="6">
        <f t="shared" si="828"/>
        <v>0</v>
      </c>
      <c r="R2490" s="6">
        <f t="shared" si="829"/>
        <v>0</v>
      </c>
      <c r="S2490" s="6">
        <f t="shared" si="830"/>
        <v>15000</v>
      </c>
      <c r="T2490" s="6">
        <f t="shared" si="831"/>
        <v>15000</v>
      </c>
      <c r="U2490" t="s">
        <v>2542</v>
      </c>
      <c r="V2490" t="s">
        <v>54</v>
      </c>
      <c r="W2490" s="2">
        <v>0</v>
      </c>
      <c r="X2490" s="2">
        <v>0</v>
      </c>
      <c r="Y2490" s="2">
        <v>0</v>
      </c>
      <c r="Z2490" s="2">
        <v>0</v>
      </c>
      <c r="AA2490" s="2">
        <v>15000</v>
      </c>
      <c r="AB2490" s="2">
        <v>15000</v>
      </c>
    </row>
    <row r="2491" spans="1:28">
      <c r="A2491" s="5" t="str">
        <f t="shared" si="832"/>
        <v>420</v>
      </c>
      <c r="B2491" s="5" t="str">
        <f>VLOOKUP(A2491,Vlookups!O:P,2,FALSE)</f>
        <v>LOCAL</v>
      </c>
      <c r="C2491" s="5" t="str">
        <f t="shared" si="833"/>
        <v>E</v>
      </c>
      <c r="D2491" s="5" t="str">
        <f t="shared" si="834"/>
        <v>41</v>
      </c>
      <c r="E2491" s="5" t="str">
        <f t="shared" si="835"/>
        <v>63--</v>
      </c>
      <c r="F2491" s="5" t="str">
        <f>VLOOKUP(E2491,Vlookups!K:M,3,FALSE)</f>
        <v>Op Exp</v>
      </c>
      <c r="G2491" s="5" t="str">
        <f t="shared" si="822"/>
        <v>6399</v>
      </c>
      <c r="H2491" s="5" t="str">
        <f t="shared" si="823"/>
        <v>GENERAL SUPPLIES</v>
      </c>
      <c r="I2491" s="5" t="str">
        <f t="shared" si="824"/>
        <v>702</v>
      </c>
      <c r="J2491" s="5" t="e">
        <f>VLOOKUP(I2491,Vlookups!A:D,2,FALSE)</f>
        <v>#N/A</v>
      </c>
      <c r="K2491" s="5" t="e">
        <f>VLOOKUP(I2491,Vlookups!A:D,3,FALSE)</f>
        <v>#N/A</v>
      </c>
      <c r="L2491" s="5" t="str">
        <f t="shared" si="825"/>
        <v>99</v>
      </c>
      <c r="M2491" s="5" t="str">
        <f t="shared" si="826"/>
        <v>701</v>
      </c>
      <c r="N2491" s="5" t="str">
        <f>VLOOKUP(M2491,Vlookups!G:I,2,FALSE)</f>
        <v>SUPERINTENDENT</v>
      </c>
      <c r="O2491" s="5" t="str">
        <f>VLOOKUP(M2491,Vlookups!G:I,3,FALSE)</f>
        <v>CEO</v>
      </c>
      <c r="P2491" s="6">
        <f t="shared" si="827"/>
        <v>0</v>
      </c>
      <c r="Q2491" s="6">
        <f t="shared" si="828"/>
        <v>0</v>
      </c>
      <c r="R2491" s="6">
        <f t="shared" si="829"/>
        <v>0</v>
      </c>
      <c r="S2491" s="6">
        <f t="shared" si="830"/>
        <v>5000</v>
      </c>
      <c r="T2491" s="6">
        <f t="shared" si="831"/>
        <v>5000</v>
      </c>
      <c r="U2491" t="s">
        <v>2543</v>
      </c>
      <c r="V2491" t="s">
        <v>54</v>
      </c>
      <c r="W2491" s="2">
        <v>0</v>
      </c>
      <c r="X2491" s="2">
        <v>0</v>
      </c>
      <c r="Y2491" s="2">
        <v>0</v>
      </c>
      <c r="Z2491" s="2">
        <v>0</v>
      </c>
      <c r="AA2491" s="2">
        <v>5000</v>
      </c>
      <c r="AB2491" s="2">
        <v>5000</v>
      </c>
    </row>
    <row r="2492" spans="1:28">
      <c r="A2492" s="5" t="str">
        <f t="shared" si="832"/>
        <v>420</v>
      </c>
      <c r="B2492" s="5" t="str">
        <f>VLOOKUP(A2492,Vlookups!O:P,2,FALSE)</f>
        <v>LOCAL</v>
      </c>
      <c r="C2492" s="5" t="str">
        <f t="shared" si="833"/>
        <v>E</v>
      </c>
      <c r="D2492" s="5" t="str">
        <f t="shared" si="834"/>
        <v>41</v>
      </c>
      <c r="E2492" s="5" t="str">
        <f t="shared" si="835"/>
        <v>63--</v>
      </c>
      <c r="F2492" s="5" t="str">
        <f>VLOOKUP(E2492,Vlookups!K:M,3,FALSE)</f>
        <v>Op Exp</v>
      </c>
      <c r="G2492" s="5" t="str">
        <f t="shared" si="822"/>
        <v>6399</v>
      </c>
      <c r="H2492" s="5" t="str">
        <f t="shared" si="823"/>
        <v>GENERAL SUPPLIES</v>
      </c>
      <c r="I2492" s="5" t="str">
        <f t="shared" si="824"/>
        <v>742</v>
      </c>
      <c r="J2492" s="5" t="e">
        <f>VLOOKUP(I2492,Vlookups!A:D,2,FALSE)</f>
        <v>#N/A</v>
      </c>
      <c r="K2492" s="5" t="e">
        <f>VLOOKUP(I2492,Vlookups!A:D,3,FALSE)</f>
        <v>#N/A</v>
      </c>
      <c r="L2492" s="5" t="str">
        <f t="shared" si="825"/>
        <v>99</v>
      </c>
      <c r="M2492" s="5" t="str">
        <f t="shared" si="826"/>
        <v>742</v>
      </c>
      <c r="N2492" s="5" t="str">
        <f>VLOOKUP(M2492,Vlookups!G:I,2,FALSE)</f>
        <v>EQUITY OFFICE</v>
      </c>
      <c r="O2492" s="5" t="str">
        <f>VLOOKUP(M2492,Vlookups!G:I,3,FALSE)</f>
        <v>CEQO</v>
      </c>
      <c r="P2492" s="6">
        <f t="shared" si="827"/>
        <v>1000</v>
      </c>
      <c r="Q2492" s="6">
        <f t="shared" si="828"/>
        <v>0</v>
      </c>
      <c r="R2492" s="6">
        <f t="shared" si="829"/>
        <v>0</v>
      </c>
      <c r="S2492" s="6">
        <f t="shared" si="830"/>
        <v>0</v>
      </c>
      <c r="T2492" s="6">
        <f t="shared" si="831"/>
        <v>-1000</v>
      </c>
      <c r="U2492" t="s">
        <v>2544</v>
      </c>
      <c r="V2492" t="s">
        <v>54</v>
      </c>
      <c r="W2492" s="2">
        <v>1000</v>
      </c>
      <c r="X2492" s="2">
        <v>0</v>
      </c>
      <c r="Y2492" s="2">
        <v>0</v>
      </c>
      <c r="Z2492" s="2">
        <v>1000</v>
      </c>
      <c r="AA2492" s="2">
        <v>0</v>
      </c>
      <c r="AB2492" s="3">
        <v>-1000</v>
      </c>
    </row>
    <row r="2493" spans="1:28">
      <c r="A2493" s="5" t="str">
        <f t="shared" si="832"/>
        <v>420</v>
      </c>
      <c r="B2493" s="5" t="str">
        <f>VLOOKUP(A2493,Vlookups!O:P,2,FALSE)</f>
        <v>LOCAL</v>
      </c>
      <c r="C2493" s="5" t="str">
        <f t="shared" si="833"/>
        <v>E</v>
      </c>
      <c r="D2493" s="5" t="str">
        <f t="shared" si="834"/>
        <v>41</v>
      </c>
      <c r="E2493" s="5" t="str">
        <f t="shared" si="835"/>
        <v>63--</v>
      </c>
      <c r="F2493" s="5" t="str">
        <f>VLOOKUP(E2493,Vlookups!K:M,3,FALSE)</f>
        <v>Op Exp</v>
      </c>
      <c r="G2493" s="5" t="str">
        <f t="shared" si="822"/>
        <v>6399</v>
      </c>
      <c r="H2493" s="5" t="str">
        <f t="shared" si="823"/>
        <v>GENERAL SUPPLIES</v>
      </c>
      <c r="I2493" s="5" t="str">
        <f t="shared" si="824"/>
        <v>750</v>
      </c>
      <c r="J2493" s="5" t="str">
        <f>VLOOKUP(I2493,Vlookups!A:D,2,FALSE)</f>
        <v>BUSINESS OFFICE</v>
      </c>
      <c r="K2493" s="5" t="str">
        <f>VLOOKUP(I2493,Vlookups!A:D,3,FALSE)</f>
        <v>BUSINESS OFFICE</v>
      </c>
      <c r="L2493" s="5" t="str">
        <f t="shared" si="825"/>
        <v>99</v>
      </c>
      <c r="M2493" s="5" t="str">
        <f t="shared" si="826"/>
        <v>705</v>
      </c>
      <c r="N2493" s="5" t="str">
        <f>VLOOKUP(M2493,Vlookups!G:I,2,FALSE)</f>
        <v>DEPUTY SUPERINTENDENT OF SL</v>
      </c>
      <c r="O2493" s="5" t="str">
        <f>VLOOKUP(M2493,Vlookups!G:I,3,FALSE)</f>
        <v>DSSL</v>
      </c>
      <c r="P2493" s="6">
        <f t="shared" si="827"/>
        <v>0</v>
      </c>
      <c r="Q2493" s="6">
        <f t="shared" si="828"/>
        <v>0</v>
      </c>
      <c r="R2493" s="6">
        <f t="shared" si="829"/>
        <v>3985.85</v>
      </c>
      <c r="S2493" s="6">
        <f t="shared" si="830"/>
        <v>0</v>
      </c>
      <c r="T2493" s="6">
        <f t="shared" si="831"/>
        <v>0</v>
      </c>
      <c r="U2493" t="s">
        <v>2545</v>
      </c>
      <c r="V2493" t="s">
        <v>54</v>
      </c>
      <c r="W2493" s="2">
        <v>0</v>
      </c>
      <c r="X2493" s="2">
        <v>0</v>
      </c>
      <c r="Y2493" s="2">
        <v>3985.85</v>
      </c>
      <c r="Z2493" s="3">
        <v>-3985.85</v>
      </c>
      <c r="AA2493" s="2">
        <v>0</v>
      </c>
      <c r="AB2493" s="2">
        <v>0</v>
      </c>
    </row>
    <row r="2494" spans="1:28">
      <c r="A2494" s="5" t="str">
        <f t="shared" si="832"/>
        <v>420</v>
      </c>
      <c r="B2494" s="5" t="str">
        <f>VLOOKUP(A2494,Vlookups!O:P,2,FALSE)</f>
        <v>LOCAL</v>
      </c>
      <c r="C2494" s="5" t="str">
        <f t="shared" si="833"/>
        <v>E</v>
      </c>
      <c r="D2494" s="5" t="str">
        <f t="shared" si="834"/>
        <v>41</v>
      </c>
      <c r="E2494" s="5" t="str">
        <f t="shared" si="835"/>
        <v>63--</v>
      </c>
      <c r="F2494" s="5" t="str">
        <f>VLOOKUP(E2494,Vlookups!K:M,3,FALSE)</f>
        <v>Op Exp</v>
      </c>
      <c r="G2494" s="5" t="str">
        <f t="shared" si="822"/>
        <v>6399</v>
      </c>
      <c r="H2494" s="5" t="str">
        <f t="shared" si="823"/>
        <v>GENERAL SUPPLIES</v>
      </c>
      <c r="I2494" s="5" t="str">
        <f t="shared" si="824"/>
        <v>750</v>
      </c>
      <c r="J2494" s="5" t="str">
        <f>VLOOKUP(I2494,Vlookups!A:D,2,FALSE)</f>
        <v>BUSINESS OFFICE</v>
      </c>
      <c r="K2494" s="5" t="str">
        <f>VLOOKUP(I2494,Vlookups!A:D,3,FALSE)</f>
        <v>BUSINESS OFFICE</v>
      </c>
      <c r="L2494" s="5" t="str">
        <f t="shared" si="825"/>
        <v>99</v>
      </c>
      <c r="M2494" s="5" t="str">
        <f t="shared" si="826"/>
        <v>707</v>
      </c>
      <c r="N2494" s="5" t="str">
        <f>VLOOKUP(M2494,Vlookups!G:I,2,FALSE)</f>
        <v>DEPUTY SUPERINTENDENT OF OPS</v>
      </c>
      <c r="O2494" s="5" t="str">
        <f>VLOOKUP(M2494,Vlookups!G:I,3,FALSE)</f>
        <v>DSO</v>
      </c>
      <c r="P2494" s="6">
        <f t="shared" si="827"/>
        <v>576</v>
      </c>
      <c r="Q2494" s="6">
        <f t="shared" si="828"/>
        <v>0</v>
      </c>
      <c r="R2494" s="6">
        <f t="shared" si="829"/>
        <v>0</v>
      </c>
      <c r="S2494" s="6">
        <f t="shared" si="830"/>
        <v>0</v>
      </c>
      <c r="T2494" s="6">
        <f t="shared" si="831"/>
        <v>-576</v>
      </c>
      <c r="U2494" t="s">
        <v>2546</v>
      </c>
      <c r="V2494" t="s">
        <v>54</v>
      </c>
      <c r="W2494" s="2">
        <v>576</v>
      </c>
      <c r="X2494" s="2">
        <v>0</v>
      </c>
      <c r="Y2494" s="2">
        <v>0</v>
      </c>
      <c r="Z2494" s="2">
        <v>576</v>
      </c>
      <c r="AA2494" s="2">
        <v>0</v>
      </c>
      <c r="AB2494" s="3">
        <v>-576</v>
      </c>
    </row>
    <row r="2495" spans="1:28">
      <c r="A2495" s="5" t="str">
        <f t="shared" si="832"/>
        <v>420</v>
      </c>
      <c r="B2495" s="5" t="str">
        <f>VLOOKUP(A2495,Vlookups!O:P,2,FALSE)</f>
        <v>LOCAL</v>
      </c>
      <c r="C2495" s="5" t="str">
        <f t="shared" si="833"/>
        <v>E</v>
      </c>
      <c r="D2495" s="5" t="str">
        <f t="shared" si="834"/>
        <v>41</v>
      </c>
      <c r="E2495" s="5" t="str">
        <f t="shared" si="835"/>
        <v>63--</v>
      </c>
      <c r="F2495" s="5" t="str">
        <f>VLOOKUP(E2495,Vlookups!K:M,3,FALSE)</f>
        <v>Op Exp</v>
      </c>
      <c r="G2495" s="5" t="str">
        <f t="shared" si="822"/>
        <v>6399</v>
      </c>
      <c r="H2495" s="5" t="str">
        <f t="shared" si="823"/>
        <v>GENERAL SUPPLIES</v>
      </c>
      <c r="I2495" s="5" t="str">
        <f t="shared" si="824"/>
        <v>750</v>
      </c>
      <c r="J2495" s="5" t="str">
        <f>VLOOKUP(I2495,Vlookups!A:D,2,FALSE)</f>
        <v>BUSINESS OFFICE</v>
      </c>
      <c r="K2495" s="5" t="str">
        <f>VLOOKUP(I2495,Vlookups!A:D,3,FALSE)</f>
        <v>BUSINESS OFFICE</v>
      </c>
      <c r="L2495" s="5" t="str">
        <f t="shared" si="825"/>
        <v>99</v>
      </c>
      <c r="M2495" s="5" t="str">
        <f t="shared" si="826"/>
        <v>731</v>
      </c>
      <c r="N2495" s="5" t="str">
        <f>VLOOKUP(M2495,Vlookups!G:I,2,FALSE)</f>
        <v>CHIEF ADMINISTRATIVE OFFICER</v>
      </c>
      <c r="O2495" s="5" t="str">
        <f>VLOOKUP(M2495,Vlookups!G:I,3,FALSE)</f>
        <v>CADO</v>
      </c>
      <c r="P2495" s="6">
        <f t="shared" si="827"/>
        <v>1000</v>
      </c>
      <c r="Q2495" s="6">
        <f t="shared" si="828"/>
        <v>0</v>
      </c>
      <c r="R2495" s="6">
        <f t="shared" si="829"/>
        <v>199</v>
      </c>
      <c r="S2495" s="6">
        <f t="shared" si="830"/>
        <v>2500</v>
      </c>
      <c r="T2495" s="6">
        <f t="shared" si="831"/>
        <v>1500</v>
      </c>
      <c r="U2495" t="s">
        <v>2547</v>
      </c>
      <c r="V2495" t="s">
        <v>54</v>
      </c>
      <c r="W2495" s="2">
        <v>1000</v>
      </c>
      <c r="X2495" s="2">
        <v>0</v>
      </c>
      <c r="Y2495" s="2">
        <v>199</v>
      </c>
      <c r="Z2495" s="2">
        <v>801</v>
      </c>
      <c r="AA2495" s="2">
        <v>2500</v>
      </c>
      <c r="AB2495" s="2">
        <v>1500</v>
      </c>
    </row>
    <row r="2496" spans="1:28">
      <c r="A2496" s="5" t="str">
        <f t="shared" si="832"/>
        <v>420</v>
      </c>
      <c r="B2496" s="5" t="str">
        <f>VLOOKUP(A2496,Vlookups!O:P,2,FALSE)</f>
        <v>LOCAL</v>
      </c>
      <c r="C2496" s="5" t="str">
        <f t="shared" si="833"/>
        <v>E</v>
      </c>
      <c r="D2496" s="5" t="str">
        <f t="shared" si="834"/>
        <v>41</v>
      </c>
      <c r="E2496" s="5" t="str">
        <f t="shared" si="835"/>
        <v>63--</v>
      </c>
      <c r="F2496" s="5" t="str">
        <f>VLOOKUP(E2496,Vlookups!K:M,3,FALSE)</f>
        <v>Op Exp</v>
      </c>
      <c r="G2496" s="5" t="str">
        <f t="shared" si="822"/>
        <v>6399</v>
      </c>
      <c r="H2496" s="5" t="str">
        <f t="shared" si="823"/>
        <v>GENERAL SUPPLIES</v>
      </c>
      <c r="I2496" s="5" t="str">
        <f t="shared" si="824"/>
        <v>750</v>
      </c>
      <c r="J2496" s="5" t="str">
        <f>VLOOKUP(I2496,Vlookups!A:D,2,FALSE)</f>
        <v>BUSINESS OFFICE</v>
      </c>
      <c r="K2496" s="5" t="str">
        <f>VLOOKUP(I2496,Vlookups!A:D,3,FALSE)</f>
        <v>BUSINESS OFFICE</v>
      </c>
      <c r="L2496" s="5" t="str">
        <f t="shared" si="825"/>
        <v>99</v>
      </c>
      <c r="M2496" s="5" t="str">
        <f t="shared" si="826"/>
        <v>732</v>
      </c>
      <c r="N2496" s="5" t="str">
        <f>VLOOKUP(M2496,Vlookups!G:I,2,FALSE)</f>
        <v>LEGAL</v>
      </c>
      <c r="O2496" s="5" t="str">
        <f>VLOOKUP(M2496,Vlookups!G:I,3,FALSE)</f>
        <v>CLO</v>
      </c>
      <c r="P2496" s="6">
        <f t="shared" si="827"/>
        <v>232276.35</v>
      </c>
      <c r="Q2496" s="6">
        <f t="shared" si="828"/>
        <v>0</v>
      </c>
      <c r="R2496" s="6">
        <f t="shared" si="829"/>
        <v>226195.35</v>
      </c>
      <c r="S2496" s="6">
        <f t="shared" si="830"/>
        <v>537737</v>
      </c>
      <c r="T2496" s="6">
        <f t="shared" si="831"/>
        <v>305460.65000000002</v>
      </c>
      <c r="U2496" t="s">
        <v>2548</v>
      </c>
      <c r="V2496" t="s">
        <v>54</v>
      </c>
      <c r="W2496" s="2">
        <v>232276.35</v>
      </c>
      <c r="X2496" s="2">
        <v>0</v>
      </c>
      <c r="Y2496" s="2">
        <v>226195.35</v>
      </c>
      <c r="Z2496" s="2">
        <v>6081</v>
      </c>
      <c r="AA2496" s="2">
        <v>537737</v>
      </c>
      <c r="AB2496" s="2">
        <v>305460.65000000002</v>
      </c>
    </row>
    <row r="2497" spans="1:28">
      <c r="A2497" s="5" t="str">
        <f t="shared" si="832"/>
        <v>420</v>
      </c>
      <c r="B2497" s="5" t="str">
        <f>VLOOKUP(A2497,Vlookups!O:P,2,FALSE)</f>
        <v>LOCAL</v>
      </c>
      <c r="C2497" s="5" t="str">
        <f t="shared" si="833"/>
        <v>E</v>
      </c>
      <c r="D2497" s="5" t="str">
        <f t="shared" si="834"/>
        <v>41</v>
      </c>
      <c r="E2497" s="5" t="str">
        <f t="shared" si="835"/>
        <v>63--</v>
      </c>
      <c r="F2497" s="5" t="str">
        <f>VLOOKUP(E2497,Vlookups!K:M,3,FALSE)</f>
        <v>Op Exp</v>
      </c>
      <c r="G2497" s="5" t="str">
        <f t="shared" si="822"/>
        <v>6399</v>
      </c>
      <c r="H2497" s="5" t="str">
        <f t="shared" si="823"/>
        <v>GENERAL SUPPLIES</v>
      </c>
      <c r="I2497" s="5" t="str">
        <f t="shared" si="824"/>
        <v>750</v>
      </c>
      <c r="J2497" s="5" t="str">
        <f>VLOOKUP(I2497,Vlookups!A:D,2,FALSE)</f>
        <v>BUSINESS OFFICE</v>
      </c>
      <c r="K2497" s="5" t="str">
        <f>VLOOKUP(I2497,Vlookups!A:D,3,FALSE)</f>
        <v>BUSINESS OFFICE</v>
      </c>
      <c r="L2497" s="5" t="str">
        <f t="shared" si="825"/>
        <v>99</v>
      </c>
      <c r="M2497" s="5" t="str">
        <f t="shared" si="826"/>
        <v>742</v>
      </c>
      <c r="N2497" s="5" t="str">
        <f>VLOOKUP(M2497,Vlookups!G:I,2,FALSE)</f>
        <v>EQUITY OFFICE</v>
      </c>
      <c r="O2497" s="5" t="str">
        <f>VLOOKUP(M2497,Vlookups!G:I,3,FALSE)</f>
        <v>CEQO</v>
      </c>
      <c r="P2497" s="6">
        <f t="shared" si="827"/>
        <v>550</v>
      </c>
      <c r="Q2497" s="6">
        <f t="shared" si="828"/>
        <v>0</v>
      </c>
      <c r="R2497" s="6">
        <f t="shared" si="829"/>
        <v>543.04</v>
      </c>
      <c r="S2497" s="6">
        <f t="shared" si="830"/>
        <v>1000</v>
      </c>
      <c r="T2497" s="6">
        <f t="shared" si="831"/>
        <v>450</v>
      </c>
      <c r="U2497" t="s">
        <v>2549</v>
      </c>
      <c r="V2497" t="s">
        <v>54</v>
      </c>
      <c r="W2497" s="2">
        <v>550</v>
      </c>
      <c r="X2497" s="2">
        <v>0</v>
      </c>
      <c r="Y2497" s="2">
        <v>543.04</v>
      </c>
      <c r="Z2497" s="2">
        <v>6.96</v>
      </c>
      <c r="AA2497" s="2">
        <v>1000</v>
      </c>
      <c r="AB2497" s="2">
        <v>450</v>
      </c>
    </row>
    <row r="2498" spans="1:28">
      <c r="A2498" s="5" t="str">
        <f t="shared" si="832"/>
        <v>420</v>
      </c>
      <c r="B2498" s="5" t="str">
        <f>VLOOKUP(A2498,Vlookups!O:P,2,FALSE)</f>
        <v>LOCAL</v>
      </c>
      <c r="C2498" s="5" t="str">
        <f t="shared" si="833"/>
        <v>E</v>
      </c>
      <c r="D2498" s="5" t="str">
        <f t="shared" si="834"/>
        <v>41</v>
      </c>
      <c r="E2498" s="5" t="str">
        <f t="shared" si="835"/>
        <v>63--</v>
      </c>
      <c r="F2498" s="5" t="str">
        <f>VLOOKUP(E2498,Vlookups!K:M,3,FALSE)</f>
        <v>Op Exp</v>
      </c>
      <c r="G2498" s="5" t="str">
        <f t="shared" si="822"/>
        <v>6399</v>
      </c>
      <c r="H2498" s="5" t="str">
        <f t="shared" si="823"/>
        <v>GENERAL SUPPLIES</v>
      </c>
      <c r="I2498" s="5" t="str">
        <f t="shared" si="824"/>
        <v>750</v>
      </c>
      <c r="J2498" s="5" t="str">
        <f>VLOOKUP(I2498,Vlookups!A:D,2,FALSE)</f>
        <v>BUSINESS OFFICE</v>
      </c>
      <c r="K2498" s="5" t="str">
        <f>VLOOKUP(I2498,Vlookups!A:D,3,FALSE)</f>
        <v>BUSINESS OFFICE</v>
      </c>
      <c r="L2498" s="5" t="str">
        <f t="shared" si="825"/>
        <v>99</v>
      </c>
      <c r="M2498" s="5" t="str">
        <f t="shared" si="826"/>
        <v>743</v>
      </c>
      <c r="N2498" s="5" t="str">
        <f>VLOOKUP(M2498,Vlookups!G:I,2,FALSE)</f>
        <v>INTERNATIONAL DEPT</v>
      </c>
      <c r="O2498" s="5" t="str">
        <f>VLOOKUP(M2498,Vlookups!G:I,3,FALSE)</f>
        <v>CADO</v>
      </c>
      <c r="P2498" s="6">
        <f t="shared" si="827"/>
        <v>39500</v>
      </c>
      <c r="Q2498" s="6">
        <f t="shared" si="828"/>
        <v>13891.29</v>
      </c>
      <c r="R2498" s="6">
        <f t="shared" si="829"/>
        <v>8294.83</v>
      </c>
      <c r="S2498" s="6">
        <f t="shared" si="830"/>
        <v>20000</v>
      </c>
      <c r="T2498" s="6">
        <f t="shared" si="831"/>
        <v>-19500</v>
      </c>
      <c r="U2498" t="s">
        <v>2550</v>
      </c>
      <c r="V2498" t="s">
        <v>54</v>
      </c>
      <c r="W2498" s="2">
        <v>39500</v>
      </c>
      <c r="X2498" s="2">
        <v>13891.29</v>
      </c>
      <c r="Y2498" s="2">
        <v>8294.83</v>
      </c>
      <c r="Z2498" s="2">
        <v>17313.88</v>
      </c>
      <c r="AA2498" s="2">
        <v>20000</v>
      </c>
      <c r="AB2498" s="3">
        <v>-19500</v>
      </c>
    </row>
    <row r="2499" spans="1:28">
      <c r="A2499" s="5" t="str">
        <f t="shared" si="832"/>
        <v>420</v>
      </c>
      <c r="B2499" s="5" t="str">
        <f>VLOOKUP(A2499,Vlookups!O:P,2,FALSE)</f>
        <v>LOCAL</v>
      </c>
      <c r="C2499" s="5" t="str">
        <f t="shared" si="833"/>
        <v>E</v>
      </c>
      <c r="D2499" s="5" t="str">
        <f t="shared" si="834"/>
        <v>41</v>
      </c>
      <c r="E2499" s="5" t="str">
        <f t="shared" si="835"/>
        <v>63--</v>
      </c>
      <c r="F2499" s="5" t="str">
        <f>VLOOKUP(E2499,Vlookups!K:M,3,FALSE)</f>
        <v>Op Exp</v>
      </c>
      <c r="G2499" s="5" t="str">
        <f t="shared" si="822"/>
        <v>6399</v>
      </c>
      <c r="H2499" s="5" t="str">
        <f t="shared" si="823"/>
        <v>GENERAL SUPPLIES</v>
      </c>
      <c r="I2499" s="5" t="str">
        <f t="shared" si="824"/>
        <v>750</v>
      </c>
      <c r="J2499" s="5" t="str">
        <f>VLOOKUP(I2499,Vlookups!A:D,2,FALSE)</f>
        <v>BUSINESS OFFICE</v>
      </c>
      <c r="K2499" s="5" t="str">
        <f>VLOOKUP(I2499,Vlookups!A:D,3,FALSE)</f>
        <v>BUSINESS OFFICE</v>
      </c>
      <c r="L2499" s="5" t="str">
        <f t="shared" si="825"/>
        <v>99</v>
      </c>
      <c r="M2499" s="5" t="str">
        <f t="shared" si="826"/>
        <v>744</v>
      </c>
      <c r="N2499" s="5" t="str">
        <f>VLOOKUP(M2499,Vlookups!G:I,2,FALSE)</f>
        <v>DEVELOPMENT</v>
      </c>
      <c r="O2499" s="5" t="str">
        <f>VLOOKUP(M2499,Vlookups!G:I,3,FALSE)</f>
        <v>CDO</v>
      </c>
      <c r="P2499" s="6">
        <f t="shared" si="827"/>
        <v>0</v>
      </c>
      <c r="Q2499" s="6">
        <f t="shared" si="828"/>
        <v>0</v>
      </c>
      <c r="R2499" s="6">
        <f t="shared" si="829"/>
        <v>0</v>
      </c>
      <c r="S2499" s="6">
        <f t="shared" si="830"/>
        <v>62650</v>
      </c>
      <c r="T2499" s="6">
        <f t="shared" si="831"/>
        <v>62650</v>
      </c>
      <c r="U2499" t="s">
        <v>2551</v>
      </c>
      <c r="V2499" t="s">
        <v>54</v>
      </c>
      <c r="W2499" s="2">
        <v>0</v>
      </c>
      <c r="X2499" s="2">
        <v>0</v>
      </c>
      <c r="Y2499" s="2">
        <v>0</v>
      </c>
      <c r="Z2499" s="2">
        <v>0</v>
      </c>
      <c r="AA2499" s="2">
        <v>62650</v>
      </c>
      <c r="AB2499" s="2">
        <v>62650</v>
      </c>
    </row>
    <row r="2500" spans="1:28">
      <c r="A2500" s="5" t="str">
        <f t="shared" si="832"/>
        <v>420</v>
      </c>
      <c r="B2500" s="5" t="str">
        <f>VLOOKUP(A2500,Vlookups!O:P,2,FALSE)</f>
        <v>LOCAL</v>
      </c>
      <c r="C2500" s="5" t="str">
        <f t="shared" si="833"/>
        <v>E</v>
      </c>
      <c r="D2500" s="5" t="str">
        <f t="shared" si="834"/>
        <v>41</v>
      </c>
      <c r="E2500" s="5" t="str">
        <f t="shared" si="835"/>
        <v>63--</v>
      </c>
      <c r="F2500" s="5" t="str">
        <f>VLOOKUP(E2500,Vlookups!K:M,3,FALSE)</f>
        <v>Op Exp</v>
      </c>
      <c r="G2500" s="5" t="str">
        <f t="shared" si="822"/>
        <v>6399</v>
      </c>
      <c r="H2500" s="5" t="str">
        <f t="shared" si="823"/>
        <v>GENERAL SUPPLIES</v>
      </c>
      <c r="I2500" s="5" t="str">
        <f t="shared" si="824"/>
        <v>750</v>
      </c>
      <c r="J2500" s="5" t="str">
        <f>VLOOKUP(I2500,Vlookups!A:D,2,FALSE)</f>
        <v>BUSINESS OFFICE</v>
      </c>
      <c r="K2500" s="5" t="str">
        <f>VLOOKUP(I2500,Vlookups!A:D,3,FALSE)</f>
        <v>BUSINESS OFFICE</v>
      </c>
      <c r="L2500" s="5" t="str">
        <f t="shared" si="825"/>
        <v>99</v>
      </c>
      <c r="M2500" s="5" t="str">
        <f t="shared" si="826"/>
        <v>746</v>
      </c>
      <c r="N2500" s="5" t="str">
        <f>VLOOKUP(M2500,Vlookups!G:I,2,FALSE)</f>
        <v>HUMAN RESOURCES</v>
      </c>
      <c r="O2500" s="5" t="str">
        <f>VLOOKUP(M2500,Vlookups!G:I,3,FALSE)</f>
        <v>HR</v>
      </c>
      <c r="P2500" s="6">
        <f t="shared" si="827"/>
        <v>274985</v>
      </c>
      <c r="Q2500" s="6">
        <f t="shared" si="828"/>
        <v>-8018.97</v>
      </c>
      <c r="R2500" s="6">
        <f t="shared" si="829"/>
        <v>95117.86</v>
      </c>
      <c r="S2500" s="6">
        <f t="shared" si="830"/>
        <v>26810</v>
      </c>
      <c r="T2500" s="6">
        <f t="shared" si="831"/>
        <v>-248175</v>
      </c>
      <c r="U2500" t="s">
        <v>2552</v>
      </c>
      <c r="V2500" t="s">
        <v>54</v>
      </c>
      <c r="W2500" s="2">
        <v>274985</v>
      </c>
      <c r="X2500" s="3">
        <v>-8018.97</v>
      </c>
      <c r="Y2500" s="2">
        <v>95117.86</v>
      </c>
      <c r="Z2500" s="2">
        <v>187886.11</v>
      </c>
      <c r="AA2500" s="2">
        <v>26810</v>
      </c>
      <c r="AB2500" s="3">
        <v>-248175</v>
      </c>
    </row>
    <row r="2501" spans="1:28">
      <c r="A2501" s="5" t="str">
        <f t="shared" si="832"/>
        <v>420</v>
      </c>
      <c r="B2501" s="5" t="str">
        <f>VLOOKUP(A2501,Vlookups!O:P,2,FALSE)</f>
        <v>LOCAL</v>
      </c>
      <c r="C2501" s="5" t="str">
        <f t="shared" si="833"/>
        <v>E</v>
      </c>
      <c r="D2501" s="5" t="str">
        <f t="shared" si="834"/>
        <v>41</v>
      </c>
      <c r="E2501" s="5" t="str">
        <f t="shared" si="835"/>
        <v>63--</v>
      </c>
      <c r="F2501" s="5" t="str">
        <f>VLOOKUP(E2501,Vlookups!K:M,3,FALSE)</f>
        <v>Op Exp</v>
      </c>
      <c r="G2501" s="5" t="str">
        <f t="shared" si="822"/>
        <v>6399</v>
      </c>
      <c r="H2501" s="5" t="str">
        <f t="shared" si="823"/>
        <v>GENERAL SUPPLIES</v>
      </c>
      <c r="I2501" s="5" t="str">
        <f t="shared" si="824"/>
        <v>750</v>
      </c>
      <c r="J2501" s="5" t="str">
        <f>VLOOKUP(I2501,Vlookups!A:D,2,FALSE)</f>
        <v>BUSINESS OFFICE</v>
      </c>
      <c r="K2501" s="5" t="str">
        <f>VLOOKUP(I2501,Vlookups!A:D,3,FALSE)</f>
        <v>BUSINESS OFFICE</v>
      </c>
      <c r="L2501" s="5" t="str">
        <f t="shared" si="825"/>
        <v>99</v>
      </c>
      <c r="M2501" s="5" t="str">
        <f t="shared" si="826"/>
        <v>750</v>
      </c>
      <c r="N2501" s="5" t="str">
        <f>VLOOKUP(M2501,Vlookups!G:I,2,FALSE)</f>
        <v>FINANCE</v>
      </c>
      <c r="O2501" s="5" t="str">
        <f>VLOOKUP(M2501,Vlookups!G:I,3,FALSE)</f>
        <v>CFO</v>
      </c>
      <c r="P2501" s="6">
        <f t="shared" si="827"/>
        <v>75000</v>
      </c>
      <c r="Q2501" s="6">
        <f t="shared" si="828"/>
        <v>16556.009999999998</v>
      </c>
      <c r="R2501" s="6">
        <f t="shared" si="829"/>
        <v>98428.1</v>
      </c>
      <c r="S2501" s="6">
        <f t="shared" si="830"/>
        <v>152200</v>
      </c>
      <c r="T2501" s="6">
        <f t="shared" si="831"/>
        <v>77200</v>
      </c>
      <c r="U2501" t="s">
        <v>2553</v>
      </c>
      <c r="V2501" t="s">
        <v>54</v>
      </c>
      <c r="W2501" s="2">
        <v>75000</v>
      </c>
      <c r="X2501" s="2">
        <v>16556.009999999998</v>
      </c>
      <c r="Y2501" s="2">
        <v>98428.1</v>
      </c>
      <c r="Z2501" s="3">
        <v>-39984.11</v>
      </c>
      <c r="AA2501" s="2">
        <v>152200</v>
      </c>
      <c r="AB2501" s="2">
        <v>77200</v>
      </c>
    </row>
    <row r="2502" spans="1:28">
      <c r="A2502" s="5" t="str">
        <f t="shared" si="832"/>
        <v>420</v>
      </c>
      <c r="B2502" s="5" t="str">
        <f>VLOOKUP(A2502,Vlookups!O:P,2,FALSE)</f>
        <v>LOCAL</v>
      </c>
      <c r="C2502" s="5" t="str">
        <f t="shared" si="833"/>
        <v>E</v>
      </c>
      <c r="D2502" s="5" t="str">
        <f t="shared" si="834"/>
        <v>41</v>
      </c>
      <c r="E2502" s="5" t="str">
        <f t="shared" si="835"/>
        <v>63--</v>
      </c>
      <c r="F2502" s="5" t="str">
        <f>VLOOKUP(E2502,Vlookups!K:M,3,FALSE)</f>
        <v>Op Exp</v>
      </c>
      <c r="G2502" s="5" t="str">
        <f t="shared" si="822"/>
        <v>6399</v>
      </c>
      <c r="H2502" s="5" t="str">
        <f t="shared" si="823"/>
        <v>GENERAL SUPPLIES</v>
      </c>
      <c r="I2502" s="5" t="str">
        <f t="shared" si="824"/>
        <v>750</v>
      </c>
      <c r="J2502" s="5" t="str">
        <f>VLOOKUP(I2502,Vlookups!A:D,2,FALSE)</f>
        <v>BUSINESS OFFICE</v>
      </c>
      <c r="K2502" s="5" t="str">
        <f>VLOOKUP(I2502,Vlookups!A:D,3,FALSE)</f>
        <v>BUSINESS OFFICE</v>
      </c>
      <c r="L2502" s="5" t="str">
        <f t="shared" si="825"/>
        <v>99</v>
      </c>
      <c r="M2502" s="5" t="str">
        <f t="shared" si="826"/>
        <v>850</v>
      </c>
      <c r="N2502" s="5" t="str">
        <f>VLOOKUP(M2502,Vlookups!G:I,2,FALSE)</f>
        <v>DEPUTY SUPT ACADEMICS/STU SERV</v>
      </c>
      <c r="O2502" s="5" t="str">
        <f>VLOOKUP(M2502,Vlookups!G:I,3,FALSE)</f>
        <v>DSASS</v>
      </c>
      <c r="P2502" s="6">
        <f t="shared" si="827"/>
        <v>3410.08</v>
      </c>
      <c r="Q2502" s="6">
        <f t="shared" si="828"/>
        <v>1500</v>
      </c>
      <c r="R2502" s="6">
        <f t="shared" si="829"/>
        <v>994.55</v>
      </c>
      <c r="S2502" s="6">
        <f t="shared" si="830"/>
        <v>0</v>
      </c>
      <c r="T2502" s="6">
        <f t="shared" si="831"/>
        <v>-3410.08</v>
      </c>
      <c r="U2502" t="s">
        <v>2554</v>
      </c>
      <c r="V2502" t="s">
        <v>54</v>
      </c>
      <c r="W2502" s="2">
        <v>3410.08</v>
      </c>
      <c r="X2502" s="2">
        <v>1500</v>
      </c>
      <c r="Y2502" s="2">
        <v>994.55</v>
      </c>
      <c r="Z2502" s="2">
        <v>915.53</v>
      </c>
      <c r="AA2502" s="2">
        <v>0</v>
      </c>
      <c r="AB2502" s="3">
        <v>-3410.08</v>
      </c>
    </row>
    <row r="2503" spans="1:28">
      <c r="A2503" s="5" t="str">
        <f t="shared" si="832"/>
        <v>420</v>
      </c>
      <c r="B2503" s="5" t="str">
        <f>VLOOKUP(A2503,Vlookups!O:P,2,FALSE)</f>
        <v>LOCAL</v>
      </c>
      <c r="C2503" s="5" t="str">
        <f t="shared" si="833"/>
        <v>E</v>
      </c>
      <c r="D2503" s="5" t="str">
        <f t="shared" si="834"/>
        <v>41</v>
      </c>
      <c r="E2503" s="5" t="str">
        <f t="shared" si="835"/>
        <v>63--</v>
      </c>
      <c r="F2503" s="5" t="str">
        <f>VLOOKUP(E2503,Vlookups!K:M,3,FALSE)</f>
        <v>Op Exp</v>
      </c>
      <c r="G2503" s="5" t="str">
        <f t="shared" si="822"/>
        <v>6399</v>
      </c>
      <c r="H2503" s="5" t="str">
        <f t="shared" si="823"/>
        <v>GENERAL SUPPLIES</v>
      </c>
      <c r="I2503" s="5" t="str">
        <f t="shared" si="824"/>
        <v>750</v>
      </c>
      <c r="J2503" s="5" t="str">
        <f>VLOOKUP(I2503,Vlookups!A:D,2,FALSE)</f>
        <v>BUSINESS OFFICE</v>
      </c>
      <c r="K2503" s="5" t="str">
        <f>VLOOKUP(I2503,Vlookups!A:D,3,FALSE)</f>
        <v>BUSINESS OFFICE</v>
      </c>
      <c r="L2503" s="5" t="str">
        <f t="shared" si="825"/>
        <v>99</v>
      </c>
      <c r="M2503" s="5" t="str">
        <f t="shared" si="826"/>
        <v>875</v>
      </c>
      <c r="N2503" s="5" t="str">
        <f>VLOOKUP(M2503,Vlookups!G:I,2,FALSE)</f>
        <v>STUDENT LEADERSHIP DEVELOPMENT</v>
      </c>
      <c r="O2503" s="5" t="str">
        <f>VLOOKUP(M2503,Vlookups!G:I,3,FALSE)</f>
        <v>CSL</v>
      </c>
      <c r="P2503" s="6">
        <f t="shared" si="827"/>
        <v>0</v>
      </c>
      <c r="Q2503" s="6">
        <f t="shared" si="828"/>
        <v>800</v>
      </c>
      <c r="R2503" s="6">
        <f t="shared" si="829"/>
        <v>1071.49</v>
      </c>
      <c r="S2503" s="6">
        <f t="shared" si="830"/>
        <v>0</v>
      </c>
      <c r="T2503" s="6">
        <f t="shared" si="831"/>
        <v>0</v>
      </c>
      <c r="U2503" t="s">
        <v>2555</v>
      </c>
      <c r="V2503" t="s">
        <v>54</v>
      </c>
      <c r="W2503" s="2">
        <v>0</v>
      </c>
      <c r="X2503" s="2">
        <v>800</v>
      </c>
      <c r="Y2503" s="2">
        <v>1071.49</v>
      </c>
      <c r="Z2503" s="3">
        <v>-1871.49</v>
      </c>
      <c r="AA2503" s="2">
        <v>0</v>
      </c>
      <c r="AB2503" s="2">
        <v>0</v>
      </c>
    </row>
    <row r="2504" spans="1:28">
      <c r="A2504" s="5" t="str">
        <f t="shared" si="832"/>
        <v>420</v>
      </c>
      <c r="B2504" s="5" t="str">
        <f>VLOOKUP(A2504,Vlookups!O:P,2,FALSE)</f>
        <v>LOCAL</v>
      </c>
      <c r="C2504" s="5" t="str">
        <f t="shared" si="833"/>
        <v>E</v>
      </c>
      <c r="D2504" s="5" t="str">
        <f t="shared" si="834"/>
        <v>41</v>
      </c>
      <c r="E2504" s="5" t="str">
        <f t="shared" si="835"/>
        <v>63--</v>
      </c>
      <c r="F2504" s="5" t="str">
        <f>VLOOKUP(E2504,Vlookups!K:M,3,FALSE)</f>
        <v>Op Exp</v>
      </c>
      <c r="G2504" s="5" t="str">
        <f t="shared" si="822"/>
        <v>6399</v>
      </c>
      <c r="H2504" s="5" t="str">
        <f t="shared" si="823"/>
        <v>GENERAL SUPPLIES</v>
      </c>
      <c r="I2504" s="5" t="str">
        <f t="shared" si="824"/>
        <v>750</v>
      </c>
      <c r="J2504" s="5" t="str">
        <f>VLOOKUP(I2504,Vlookups!A:D,2,FALSE)</f>
        <v>BUSINESS OFFICE</v>
      </c>
      <c r="K2504" s="5" t="str">
        <f>VLOOKUP(I2504,Vlookups!A:D,3,FALSE)</f>
        <v>BUSINESS OFFICE</v>
      </c>
      <c r="L2504" s="5" t="str">
        <f t="shared" si="825"/>
        <v>99</v>
      </c>
      <c r="M2504" s="5" t="str">
        <f t="shared" si="826"/>
        <v>911</v>
      </c>
      <c r="N2504" s="5" t="str">
        <f>VLOOKUP(M2504,Vlookups!G:I,2,FALSE)</f>
        <v>MEDIA, MARKETING, PR</v>
      </c>
      <c r="O2504" s="5" t="str">
        <f>VLOOKUP(M2504,Vlookups!G:I,3,FALSE)</f>
        <v>COMM</v>
      </c>
      <c r="P2504" s="6">
        <f t="shared" si="827"/>
        <v>79800</v>
      </c>
      <c r="Q2504" s="6">
        <f t="shared" si="828"/>
        <v>24483.08</v>
      </c>
      <c r="R2504" s="6">
        <f t="shared" si="829"/>
        <v>182472.46</v>
      </c>
      <c r="S2504" s="6">
        <f t="shared" si="830"/>
        <v>0</v>
      </c>
      <c r="T2504" s="6">
        <f t="shared" si="831"/>
        <v>-79800</v>
      </c>
      <c r="U2504" t="s">
        <v>2556</v>
      </c>
      <c r="V2504" t="s">
        <v>54</v>
      </c>
      <c r="W2504" s="2">
        <v>79800</v>
      </c>
      <c r="X2504" s="2">
        <v>24483.08</v>
      </c>
      <c r="Y2504" s="2">
        <v>182472.46</v>
      </c>
      <c r="Z2504" s="3">
        <v>-366084.35</v>
      </c>
      <c r="AA2504" s="2">
        <v>0</v>
      </c>
      <c r="AB2504" s="3">
        <v>-79800</v>
      </c>
    </row>
    <row r="2505" spans="1:28">
      <c r="A2505" s="5" t="str">
        <f t="shared" si="832"/>
        <v>420</v>
      </c>
      <c r="B2505" s="5" t="str">
        <f>VLOOKUP(A2505,Vlookups!O:P,2,FALSE)</f>
        <v>LOCAL</v>
      </c>
      <c r="C2505" s="5" t="str">
        <f t="shared" si="833"/>
        <v>E</v>
      </c>
      <c r="D2505" s="5" t="str">
        <f t="shared" si="834"/>
        <v>41</v>
      </c>
      <c r="E2505" s="5" t="str">
        <f t="shared" si="835"/>
        <v>63--</v>
      </c>
      <c r="F2505" s="5" t="str">
        <f>VLOOKUP(E2505,Vlookups!K:M,3,FALSE)</f>
        <v>Op Exp</v>
      </c>
      <c r="G2505" s="5" t="str">
        <f t="shared" si="822"/>
        <v>6399</v>
      </c>
      <c r="H2505" s="5" t="str">
        <f t="shared" si="823"/>
        <v>GENERAL SUPPLIES</v>
      </c>
      <c r="I2505" s="5" t="str">
        <f t="shared" si="824"/>
        <v>750</v>
      </c>
      <c r="J2505" s="5" t="str">
        <f>VLOOKUP(I2505,Vlookups!A:D,2,FALSE)</f>
        <v>BUSINESS OFFICE</v>
      </c>
      <c r="K2505" s="5" t="str">
        <f>VLOOKUP(I2505,Vlookups!A:D,3,FALSE)</f>
        <v>BUSINESS OFFICE</v>
      </c>
      <c r="L2505" s="5" t="str">
        <f t="shared" si="825"/>
        <v>99</v>
      </c>
      <c r="M2505" s="5" t="str">
        <f t="shared" si="826"/>
        <v>939</v>
      </c>
      <c r="N2505" s="5" t="str">
        <f>VLOOKUP(M2505,Vlookups!G:I,2,FALSE)</f>
        <v>INSTRUCTIONAL MATERIALS</v>
      </c>
      <c r="O2505" s="5" t="str">
        <f>VLOOKUP(M2505,Vlookups!G:I,3,FALSE)</f>
        <v>DSASS</v>
      </c>
      <c r="P2505" s="6">
        <f t="shared" si="827"/>
        <v>25000</v>
      </c>
      <c r="Q2505" s="6">
        <f t="shared" si="828"/>
        <v>1190.4100000000001</v>
      </c>
      <c r="R2505" s="6">
        <f t="shared" si="829"/>
        <v>6174.98</v>
      </c>
      <c r="S2505" s="6">
        <f t="shared" si="830"/>
        <v>57000</v>
      </c>
      <c r="T2505" s="6">
        <f t="shared" si="831"/>
        <v>32000</v>
      </c>
      <c r="U2505" t="s">
        <v>2557</v>
      </c>
      <c r="V2505" t="s">
        <v>54</v>
      </c>
      <c r="W2505" s="2">
        <v>25000</v>
      </c>
      <c r="X2505" s="2">
        <v>1190.4100000000001</v>
      </c>
      <c r="Y2505" s="2">
        <v>6174.98</v>
      </c>
      <c r="Z2505" s="2">
        <v>17634.61</v>
      </c>
      <c r="AA2505" s="2">
        <v>57000</v>
      </c>
      <c r="AB2505" s="2">
        <v>32000</v>
      </c>
    </row>
    <row r="2506" spans="1:28">
      <c r="A2506" s="5" t="str">
        <f t="shared" si="832"/>
        <v>420</v>
      </c>
      <c r="B2506" s="5" t="str">
        <f>VLOOKUP(A2506,Vlookups!O:P,2,FALSE)</f>
        <v>LOCAL</v>
      </c>
      <c r="C2506" s="5" t="str">
        <f t="shared" si="833"/>
        <v>E</v>
      </c>
      <c r="D2506" s="5" t="str">
        <f t="shared" si="834"/>
        <v>41</v>
      </c>
      <c r="E2506" s="5" t="str">
        <f t="shared" si="835"/>
        <v>64--</v>
      </c>
      <c r="F2506" s="5" t="str">
        <f>VLOOKUP(E2506,Vlookups!K:M,3,FALSE)</f>
        <v>Op Exp</v>
      </c>
      <c r="G2506" s="5" t="str">
        <f t="shared" si="822"/>
        <v>6411</v>
      </c>
      <c r="H2506" s="5" t="str">
        <f t="shared" si="823"/>
        <v>EMPLOYEE TRAVEL</v>
      </c>
      <c r="I2506" s="5" t="str">
        <f t="shared" si="824"/>
        <v>701</v>
      </c>
      <c r="J2506" s="5" t="e">
        <f>VLOOKUP(I2506,Vlookups!A:D,2,FALSE)</f>
        <v>#N/A</v>
      </c>
      <c r="K2506" s="5" t="e">
        <f>VLOOKUP(I2506,Vlookups!A:D,3,FALSE)</f>
        <v>#N/A</v>
      </c>
      <c r="L2506" s="5" t="str">
        <f t="shared" si="825"/>
        <v>99</v>
      </c>
      <c r="M2506" s="5" t="str">
        <f t="shared" si="826"/>
        <v>701</v>
      </c>
      <c r="N2506" s="5" t="str">
        <f>VLOOKUP(M2506,Vlookups!G:I,2,FALSE)</f>
        <v>SUPERINTENDENT</v>
      </c>
      <c r="O2506" s="5" t="str">
        <f>VLOOKUP(M2506,Vlookups!G:I,3,FALSE)</f>
        <v>CEO</v>
      </c>
      <c r="P2506" s="6">
        <f t="shared" si="827"/>
        <v>0</v>
      </c>
      <c r="Q2506" s="6">
        <f t="shared" si="828"/>
        <v>0</v>
      </c>
      <c r="R2506" s="6">
        <f t="shared" si="829"/>
        <v>9096.4699999999993</v>
      </c>
      <c r="S2506" s="6">
        <f t="shared" si="830"/>
        <v>10000</v>
      </c>
      <c r="T2506" s="6">
        <f t="shared" si="831"/>
        <v>10000</v>
      </c>
      <c r="U2506" t="s">
        <v>2558</v>
      </c>
      <c r="V2506" t="s">
        <v>56</v>
      </c>
      <c r="W2506" s="2">
        <v>0</v>
      </c>
      <c r="X2506" s="2">
        <v>0</v>
      </c>
      <c r="Y2506" s="2">
        <v>9096.4699999999993</v>
      </c>
      <c r="Z2506" s="3">
        <v>-9096.4699999999993</v>
      </c>
      <c r="AA2506" s="2">
        <v>10000</v>
      </c>
      <c r="AB2506" s="2">
        <v>10000</v>
      </c>
    </row>
    <row r="2507" spans="1:28">
      <c r="A2507" s="5" t="str">
        <f t="shared" si="832"/>
        <v>420</v>
      </c>
      <c r="B2507" s="5" t="str">
        <f>VLOOKUP(A2507,Vlookups!O:P,2,FALSE)</f>
        <v>LOCAL</v>
      </c>
      <c r="C2507" s="5" t="str">
        <f t="shared" si="833"/>
        <v>E</v>
      </c>
      <c r="D2507" s="5" t="str">
        <f t="shared" si="834"/>
        <v>41</v>
      </c>
      <c r="E2507" s="5" t="str">
        <f t="shared" si="835"/>
        <v>64--</v>
      </c>
      <c r="F2507" s="5" t="str">
        <f>VLOOKUP(E2507,Vlookups!K:M,3,FALSE)</f>
        <v>Op Exp</v>
      </c>
      <c r="G2507" s="5" t="str">
        <f t="shared" si="822"/>
        <v>6411</v>
      </c>
      <c r="H2507" s="5" t="str">
        <f t="shared" si="823"/>
        <v>EMPLOYEE TRAVEL</v>
      </c>
      <c r="I2507" s="5" t="str">
        <f t="shared" si="824"/>
        <v>702</v>
      </c>
      <c r="J2507" s="5" t="e">
        <f>VLOOKUP(I2507,Vlookups!A:D,2,FALSE)</f>
        <v>#N/A</v>
      </c>
      <c r="K2507" s="5" t="e">
        <f>VLOOKUP(I2507,Vlookups!A:D,3,FALSE)</f>
        <v>#N/A</v>
      </c>
      <c r="L2507" s="5" t="str">
        <f t="shared" si="825"/>
        <v>99</v>
      </c>
      <c r="M2507" s="5" t="str">
        <f t="shared" si="826"/>
        <v>702</v>
      </c>
      <c r="N2507" s="5" t="str">
        <f>VLOOKUP(M2507,Vlookups!G:I,2,FALSE)</f>
        <v>SCHOOL BOARD</v>
      </c>
      <c r="O2507" s="5" t="str">
        <f>VLOOKUP(M2507,Vlookups!G:I,3,FALSE)</f>
        <v>CEO</v>
      </c>
      <c r="P2507" s="6">
        <f t="shared" si="827"/>
        <v>0</v>
      </c>
      <c r="Q2507" s="6">
        <f t="shared" si="828"/>
        <v>0</v>
      </c>
      <c r="R2507" s="6">
        <f t="shared" si="829"/>
        <v>280.95</v>
      </c>
      <c r="S2507" s="6">
        <f t="shared" si="830"/>
        <v>0</v>
      </c>
      <c r="T2507" s="6">
        <f t="shared" si="831"/>
        <v>0</v>
      </c>
      <c r="U2507" t="s">
        <v>2559</v>
      </c>
      <c r="V2507" t="s">
        <v>56</v>
      </c>
      <c r="W2507" s="2">
        <v>0</v>
      </c>
      <c r="X2507" s="2">
        <v>0</v>
      </c>
      <c r="Y2507" s="2">
        <v>280.95</v>
      </c>
      <c r="Z2507" s="3">
        <v>-280.95</v>
      </c>
      <c r="AA2507" s="2">
        <v>0</v>
      </c>
      <c r="AB2507" s="2">
        <v>0</v>
      </c>
    </row>
    <row r="2508" spans="1:28">
      <c r="A2508" s="5" t="str">
        <f t="shared" si="832"/>
        <v>420</v>
      </c>
      <c r="B2508" s="5" t="str">
        <f>VLOOKUP(A2508,Vlookups!O:P,2,FALSE)</f>
        <v>LOCAL</v>
      </c>
      <c r="C2508" s="5" t="str">
        <f t="shared" si="833"/>
        <v>E</v>
      </c>
      <c r="D2508" s="5" t="str">
        <f t="shared" si="834"/>
        <v>41</v>
      </c>
      <c r="E2508" s="5" t="str">
        <f t="shared" si="835"/>
        <v>64--</v>
      </c>
      <c r="F2508" s="5" t="str">
        <f>VLOOKUP(E2508,Vlookups!K:M,3,FALSE)</f>
        <v>Op Exp</v>
      </c>
      <c r="G2508" s="5" t="str">
        <f t="shared" si="822"/>
        <v>6411</v>
      </c>
      <c r="H2508" s="5" t="str">
        <f t="shared" si="823"/>
        <v>EMPLOYEE TRAVEL</v>
      </c>
      <c r="I2508" s="5" t="str">
        <f t="shared" si="824"/>
        <v>748</v>
      </c>
      <c r="J2508" s="5" t="str">
        <f>VLOOKUP(I2508,Vlookups!A:D,2,FALSE)</f>
        <v>AREA OFFICE HOUSTON</v>
      </c>
      <c r="K2508" s="5" t="str">
        <f>VLOOKUP(I2508,Vlookups!A:D,3,FALSE)</f>
        <v>AREA OFFICE HOUSTON</v>
      </c>
      <c r="L2508" s="5" t="str">
        <f t="shared" si="825"/>
        <v>99</v>
      </c>
      <c r="M2508" s="5" t="str">
        <f t="shared" si="826"/>
        <v>850</v>
      </c>
      <c r="N2508" s="5" t="str">
        <f>VLOOKUP(M2508,Vlookups!G:I,2,FALSE)</f>
        <v>DEPUTY SUPT ACADEMICS/STU SERV</v>
      </c>
      <c r="O2508" s="5" t="str">
        <f>VLOOKUP(M2508,Vlookups!G:I,3,FALSE)</f>
        <v>DSASS</v>
      </c>
      <c r="P2508" s="6">
        <f t="shared" si="827"/>
        <v>0</v>
      </c>
      <c r="Q2508" s="6">
        <f t="shared" si="828"/>
        <v>0</v>
      </c>
      <c r="R2508" s="6">
        <f t="shared" si="829"/>
        <v>20.78</v>
      </c>
      <c r="S2508" s="6">
        <f t="shared" si="830"/>
        <v>0</v>
      </c>
      <c r="T2508" s="6">
        <f t="shared" si="831"/>
        <v>0</v>
      </c>
      <c r="U2508" t="s">
        <v>2560</v>
      </c>
      <c r="V2508" t="s">
        <v>56</v>
      </c>
      <c r="W2508" s="2">
        <v>0</v>
      </c>
      <c r="X2508" s="2">
        <v>0</v>
      </c>
      <c r="Y2508" s="2">
        <v>20.78</v>
      </c>
      <c r="Z2508" s="3">
        <v>-20.78</v>
      </c>
      <c r="AA2508" s="2">
        <v>0</v>
      </c>
      <c r="AB2508" s="2">
        <v>0</v>
      </c>
    </row>
    <row r="2509" spans="1:28">
      <c r="A2509" s="5" t="str">
        <f t="shared" si="832"/>
        <v>420</v>
      </c>
      <c r="B2509" s="5" t="str">
        <f>VLOOKUP(A2509,Vlookups!O:P,2,FALSE)</f>
        <v>LOCAL</v>
      </c>
      <c r="C2509" s="5" t="str">
        <f t="shared" si="833"/>
        <v>E</v>
      </c>
      <c r="D2509" s="5" t="str">
        <f t="shared" si="834"/>
        <v>41</v>
      </c>
      <c r="E2509" s="5" t="str">
        <f t="shared" si="835"/>
        <v>64--</v>
      </c>
      <c r="F2509" s="5" t="str">
        <f>VLOOKUP(E2509,Vlookups!K:M,3,FALSE)</f>
        <v>Op Exp</v>
      </c>
      <c r="G2509" s="5" t="str">
        <f t="shared" si="822"/>
        <v>6411</v>
      </c>
      <c r="H2509" s="5" t="str">
        <f t="shared" si="823"/>
        <v>EMPLOYEE TRAVEL</v>
      </c>
      <c r="I2509" s="5" t="str">
        <f t="shared" si="824"/>
        <v>748</v>
      </c>
      <c r="J2509" s="5" t="str">
        <f>VLOOKUP(I2509,Vlookups!A:D,2,FALSE)</f>
        <v>AREA OFFICE HOUSTON</v>
      </c>
      <c r="K2509" s="5" t="str">
        <f>VLOOKUP(I2509,Vlookups!A:D,3,FALSE)</f>
        <v>AREA OFFICE HOUSTON</v>
      </c>
      <c r="L2509" s="5" t="str">
        <f t="shared" si="825"/>
        <v>99</v>
      </c>
      <c r="M2509" s="5" t="str">
        <f t="shared" si="826"/>
        <v>911</v>
      </c>
      <c r="N2509" s="5" t="str">
        <f>VLOOKUP(M2509,Vlookups!G:I,2,FALSE)</f>
        <v>MEDIA, MARKETING, PR</v>
      </c>
      <c r="O2509" s="5" t="str">
        <f>VLOOKUP(M2509,Vlookups!G:I,3,FALSE)</f>
        <v>COMM</v>
      </c>
      <c r="P2509" s="6">
        <f t="shared" si="827"/>
        <v>0</v>
      </c>
      <c r="Q2509" s="6">
        <f t="shared" si="828"/>
        <v>0</v>
      </c>
      <c r="R2509" s="6">
        <f t="shared" si="829"/>
        <v>651.03</v>
      </c>
      <c r="S2509" s="6">
        <f t="shared" si="830"/>
        <v>0</v>
      </c>
      <c r="T2509" s="6">
        <f t="shared" si="831"/>
        <v>0</v>
      </c>
      <c r="U2509" t="s">
        <v>2561</v>
      </c>
      <c r="V2509" t="s">
        <v>56</v>
      </c>
      <c r="W2509" s="2">
        <v>0</v>
      </c>
      <c r="X2509" s="2">
        <v>0</v>
      </c>
      <c r="Y2509" s="2">
        <v>651.03</v>
      </c>
      <c r="Z2509" s="3">
        <v>-651.03</v>
      </c>
      <c r="AA2509" s="2">
        <v>0</v>
      </c>
      <c r="AB2509" s="2">
        <v>0</v>
      </c>
    </row>
    <row r="2510" spans="1:28">
      <c r="A2510" s="5" t="str">
        <f t="shared" si="832"/>
        <v>420</v>
      </c>
      <c r="B2510" s="5" t="str">
        <f>VLOOKUP(A2510,Vlookups!O:P,2,FALSE)</f>
        <v>LOCAL</v>
      </c>
      <c r="C2510" s="5" t="str">
        <f t="shared" si="833"/>
        <v>E</v>
      </c>
      <c r="D2510" s="5" t="str">
        <f t="shared" si="834"/>
        <v>41</v>
      </c>
      <c r="E2510" s="5" t="str">
        <f t="shared" si="835"/>
        <v>64--</v>
      </c>
      <c r="F2510" s="5" t="str">
        <f>VLOOKUP(E2510,Vlookups!K:M,3,FALSE)</f>
        <v>Op Exp</v>
      </c>
      <c r="G2510" s="5" t="str">
        <f t="shared" si="822"/>
        <v>6411</v>
      </c>
      <c r="H2510" s="5" t="str">
        <f t="shared" si="823"/>
        <v>EMPLOYEE TRAVEL</v>
      </c>
      <c r="I2510" s="5" t="str">
        <f t="shared" si="824"/>
        <v>750</v>
      </c>
      <c r="J2510" s="5" t="str">
        <f>VLOOKUP(I2510,Vlookups!A:D,2,FALSE)</f>
        <v>BUSINESS OFFICE</v>
      </c>
      <c r="K2510" s="5" t="str">
        <f>VLOOKUP(I2510,Vlookups!A:D,3,FALSE)</f>
        <v>BUSINESS OFFICE</v>
      </c>
      <c r="L2510" s="5" t="str">
        <f t="shared" si="825"/>
        <v>99</v>
      </c>
      <c r="M2510" s="5" t="str">
        <f t="shared" si="826"/>
        <v>000</v>
      </c>
      <c r="N2510" s="5" t="str">
        <f>VLOOKUP(M2510,Vlookups!G:I,2,FALSE)</f>
        <v>FINANCE USE ONLY</v>
      </c>
      <c r="O2510" s="5" t="str">
        <f>VLOOKUP(M2510,Vlookups!G:I,3,FALSE)</f>
        <v>UNIDENTIFIED</v>
      </c>
      <c r="P2510" s="6">
        <f t="shared" si="827"/>
        <v>0</v>
      </c>
      <c r="Q2510" s="6">
        <f t="shared" si="828"/>
        <v>0</v>
      </c>
      <c r="R2510" s="6">
        <f t="shared" si="829"/>
        <v>-94.28</v>
      </c>
      <c r="S2510" s="6">
        <f t="shared" si="830"/>
        <v>0</v>
      </c>
      <c r="T2510" s="6">
        <f t="shared" si="831"/>
        <v>0</v>
      </c>
      <c r="U2510" t="s">
        <v>2562</v>
      </c>
      <c r="V2510" t="s">
        <v>56</v>
      </c>
      <c r="W2510" s="2">
        <v>0</v>
      </c>
      <c r="X2510" s="2">
        <v>0</v>
      </c>
      <c r="Y2510" s="3">
        <v>-94.28</v>
      </c>
      <c r="Z2510" s="2">
        <v>94.28</v>
      </c>
      <c r="AA2510" s="2">
        <v>0</v>
      </c>
      <c r="AB2510" s="2">
        <v>0</v>
      </c>
    </row>
    <row r="2511" spans="1:28">
      <c r="A2511" s="5" t="str">
        <f t="shared" ref="A2511:A2542" si="836">LEFT(U2511,3)</f>
        <v>420</v>
      </c>
      <c r="B2511" s="5" t="str">
        <f>VLOOKUP(A2511,Vlookups!O:P,2,FALSE)</f>
        <v>LOCAL</v>
      </c>
      <c r="C2511" s="5" t="str">
        <f t="shared" ref="C2511:C2542" si="837">RIGHT(LEFT(U2511,5),1)</f>
        <v>E</v>
      </c>
      <c r="D2511" s="5" t="str">
        <f t="shared" ref="D2511:D2542" si="838">RIGHT(LEFT(U2511,8),2)</f>
        <v>41</v>
      </c>
      <c r="E2511" s="5" t="str">
        <f t="shared" ref="E2511:E2542" si="839">CONCATENATE(LEFT(G2511,2),"--")</f>
        <v>64--</v>
      </c>
      <c r="F2511" s="5" t="str">
        <f>VLOOKUP(E2511,Vlookups!K:M,3,FALSE)</f>
        <v>Op Exp</v>
      </c>
      <c r="G2511" s="5" t="str">
        <f t="shared" si="822"/>
        <v>6411</v>
      </c>
      <c r="H2511" s="5" t="str">
        <f t="shared" si="823"/>
        <v>EMPLOYEE TRAVEL</v>
      </c>
      <c r="I2511" s="5" t="str">
        <f t="shared" si="824"/>
        <v>750</v>
      </c>
      <c r="J2511" s="5" t="str">
        <f>VLOOKUP(I2511,Vlookups!A:D,2,FALSE)</f>
        <v>BUSINESS OFFICE</v>
      </c>
      <c r="K2511" s="5" t="str">
        <f>VLOOKUP(I2511,Vlookups!A:D,3,FALSE)</f>
        <v>BUSINESS OFFICE</v>
      </c>
      <c r="L2511" s="5" t="str">
        <f t="shared" si="825"/>
        <v>99</v>
      </c>
      <c r="M2511" s="5" t="str">
        <f t="shared" si="826"/>
        <v>701</v>
      </c>
      <c r="N2511" s="5" t="str">
        <f>VLOOKUP(M2511,Vlookups!G:I,2,FALSE)</f>
        <v>SUPERINTENDENT</v>
      </c>
      <c r="O2511" s="5" t="str">
        <f>VLOOKUP(M2511,Vlookups!G:I,3,FALSE)</f>
        <v>CEO</v>
      </c>
      <c r="P2511" s="6">
        <f t="shared" si="827"/>
        <v>0</v>
      </c>
      <c r="Q2511" s="6">
        <f t="shared" si="828"/>
        <v>0</v>
      </c>
      <c r="R2511" s="6">
        <f t="shared" si="829"/>
        <v>0</v>
      </c>
      <c r="S2511" s="6">
        <f t="shared" si="830"/>
        <v>5000</v>
      </c>
      <c r="T2511" s="6">
        <f t="shared" si="831"/>
        <v>5000</v>
      </c>
      <c r="U2511" t="s">
        <v>2563</v>
      </c>
      <c r="V2511" t="s">
        <v>56</v>
      </c>
      <c r="W2511" s="2">
        <v>0</v>
      </c>
      <c r="X2511" s="2">
        <v>0</v>
      </c>
      <c r="Y2511" s="2">
        <v>0</v>
      </c>
      <c r="Z2511" s="2">
        <v>0</v>
      </c>
      <c r="AA2511" s="2">
        <v>5000</v>
      </c>
      <c r="AB2511" s="2">
        <v>5000</v>
      </c>
    </row>
    <row r="2512" spans="1:28">
      <c r="A2512" s="5" t="str">
        <f t="shared" si="836"/>
        <v>420</v>
      </c>
      <c r="B2512" s="5" t="str">
        <f>VLOOKUP(A2512,Vlookups!O:P,2,FALSE)</f>
        <v>LOCAL</v>
      </c>
      <c r="C2512" s="5" t="str">
        <f t="shared" si="837"/>
        <v>E</v>
      </c>
      <c r="D2512" s="5" t="str">
        <f t="shared" si="838"/>
        <v>41</v>
      </c>
      <c r="E2512" s="5" t="str">
        <f t="shared" si="839"/>
        <v>64--</v>
      </c>
      <c r="F2512" s="5" t="str">
        <f>VLOOKUP(E2512,Vlookups!K:M,3,FALSE)</f>
        <v>Op Exp</v>
      </c>
      <c r="G2512" s="5" t="str">
        <f t="shared" si="822"/>
        <v>6411</v>
      </c>
      <c r="H2512" s="5" t="str">
        <f t="shared" si="823"/>
        <v>EMPLOYEE TRAVEL</v>
      </c>
      <c r="I2512" s="5" t="str">
        <f t="shared" si="824"/>
        <v>750</v>
      </c>
      <c r="J2512" s="5" t="str">
        <f>VLOOKUP(I2512,Vlookups!A:D,2,FALSE)</f>
        <v>BUSINESS OFFICE</v>
      </c>
      <c r="K2512" s="5" t="str">
        <f>VLOOKUP(I2512,Vlookups!A:D,3,FALSE)</f>
        <v>BUSINESS OFFICE</v>
      </c>
      <c r="L2512" s="5" t="str">
        <f t="shared" si="825"/>
        <v>99</v>
      </c>
      <c r="M2512" s="5" t="str">
        <f t="shared" si="826"/>
        <v>704</v>
      </c>
      <c r="N2512" s="5" t="str">
        <f>VLOOKUP(M2512,Vlookups!G:I,2,FALSE)</f>
        <v>CHIEF OF STAFF</v>
      </c>
      <c r="O2512" s="5" t="str">
        <f>VLOOKUP(M2512,Vlookups!G:I,3,FALSE)</f>
        <v>CEO</v>
      </c>
      <c r="P2512" s="6">
        <f t="shared" si="827"/>
        <v>0</v>
      </c>
      <c r="Q2512" s="6">
        <f t="shared" si="828"/>
        <v>0</v>
      </c>
      <c r="R2512" s="6">
        <f t="shared" si="829"/>
        <v>1060.26</v>
      </c>
      <c r="S2512" s="6">
        <f t="shared" si="830"/>
        <v>0</v>
      </c>
      <c r="T2512" s="6">
        <f t="shared" si="831"/>
        <v>0</v>
      </c>
      <c r="U2512" t="s">
        <v>2564</v>
      </c>
      <c r="V2512" t="s">
        <v>56</v>
      </c>
      <c r="W2512" s="2">
        <v>0</v>
      </c>
      <c r="X2512" s="2">
        <v>0</v>
      </c>
      <c r="Y2512" s="2">
        <v>1060.26</v>
      </c>
      <c r="Z2512" s="3">
        <v>-1060.26</v>
      </c>
      <c r="AA2512" s="2">
        <v>0</v>
      </c>
      <c r="AB2512" s="2">
        <v>0</v>
      </c>
    </row>
    <row r="2513" spans="1:28">
      <c r="A2513" s="5" t="str">
        <f t="shared" si="836"/>
        <v>420</v>
      </c>
      <c r="B2513" s="5" t="str">
        <f>VLOOKUP(A2513,Vlookups!O:P,2,FALSE)</f>
        <v>LOCAL</v>
      </c>
      <c r="C2513" s="5" t="str">
        <f t="shared" si="837"/>
        <v>E</v>
      </c>
      <c r="D2513" s="5" t="str">
        <f t="shared" si="838"/>
        <v>41</v>
      </c>
      <c r="E2513" s="5" t="str">
        <f t="shared" si="839"/>
        <v>64--</v>
      </c>
      <c r="F2513" s="5" t="str">
        <f>VLOOKUP(E2513,Vlookups!K:M,3,FALSE)</f>
        <v>Op Exp</v>
      </c>
      <c r="G2513" s="5" t="str">
        <f t="shared" si="822"/>
        <v>6411</v>
      </c>
      <c r="H2513" s="5" t="str">
        <f t="shared" si="823"/>
        <v>EMPLOYEE TRAVEL</v>
      </c>
      <c r="I2513" s="5" t="str">
        <f t="shared" si="824"/>
        <v>750</v>
      </c>
      <c r="J2513" s="5" t="str">
        <f>VLOOKUP(I2513,Vlookups!A:D,2,FALSE)</f>
        <v>BUSINESS OFFICE</v>
      </c>
      <c r="K2513" s="5" t="str">
        <f>VLOOKUP(I2513,Vlookups!A:D,3,FALSE)</f>
        <v>BUSINESS OFFICE</v>
      </c>
      <c r="L2513" s="5" t="str">
        <f t="shared" si="825"/>
        <v>99</v>
      </c>
      <c r="M2513" s="5" t="str">
        <f t="shared" si="826"/>
        <v>705</v>
      </c>
      <c r="N2513" s="5" t="str">
        <f>VLOOKUP(M2513,Vlookups!G:I,2,FALSE)</f>
        <v>DEPUTY SUPERINTENDENT OF SL</v>
      </c>
      <c r="O2513" s="5" t="str">
        <f>VLOOKUP(M2513,Vlookups!G:I,3,FALSE)</f>
        <v>DSSL</v>
      </c>
      <c r="P2513" s="6">
        <f t="shared" si="827"/>
        <v>0</v>
      </c>
      <c r="Q2513" s="6">
        <f t="shared" si="828"/>
        <v>0</v>
      </c>
      <c r="R2513" s="6">
        <f t="shared" si="829"/>
        <v>16129.6</v>
      </c>
      <c r="S2513" s="6">
        <f t="shared" si="830"/>
        <v>0</v>
      </c>
      <c r="T2513" s="6">
        <f t="shared" si="831"/>
        <v>0</v>
      </c>
      <c r="U2513" t="s">
        <v>2565</v>
      </c>
      <c r="V2513" t="s">
        <v>56</v>
      </c>
      <c r="W2513" s="2">
        <v>0</v>
      </c>
      <c r="X2513" s="2">
        <v>0</v>
      </c>
      <c r="Y2513" s="2">
        <v>16129.6</v>
      </c>
      <c r="Z2513" s="3">
        <v>-16129.6</v>
      </c>
      <c r="AA2513" s="2">
        <v>0</v>
      </c>
      <c r="AB2513" s="2">
        <v>0</v>
      </c>
    </row>
    <row r="2514" spans="1:28">
      <c r="A2514" s="5" t="str">
        <f t="shared" si="836"/>
        <v>420</v>
      </c>
      <c r="B2514" s="5" t="str">
        <f>VLOOKUP(A2514,Vlookups!O:P,2,FALSE)</f>
        <v>LOCAL</v>
      </c>
      <c r="C2514" s="5" t="str">
        <f t="shared" si="837"/>
        <v>E</v>
      </c>
      <c r="D2514" s="5" t="str">
        <f t="shared" si="838"/>
        <v>41</v>
      </c>
      <c r="E2514" s="5" t="str">
        <f t="shared" si="839"/>
        <v>64--</v>
      </c>
      <c r="F2514" s="5" t="str">
        <f>VLOOKUP(E2514,Vlookups!K:M,3,FALSE)</f>
        <v>Op Exp</v>
      </c>
      <c r="G2514" s="5" t="str">
        <f t="shared" si="822"/>
        <v>6411</v>
      </c>
      <c r="H2514" s="5" t="str">
        <f t="shared" si="823"/>
        <v>EMPLOYEE TRAVEL</v>
      </c>
      <c r="I2514" s="5" t="str">
        <f t="shared" si="824"/>
        <v>750</v>
      </c>
      <c r="J2514" s="5" t="str">
        <f>VLOOKUP(I2514,Vlookups!A:D,2,FALSE)</f>
        <v>BUSINESS OFFICE</v>
      </c>
      <c r="K2514" s="5" t="str">
        <f>VLOOKUP(I2514,Vlookups!A:D,3,FALSE)</f>
        <v>BUSINESS OFFICE</v>
      </c>
      <c r="L2514" s="5" t="str">
        <f t="shared" si="825"/>
        <v>99</v>
      </c>
      <c r="M2514" s="5" t="str">
        <f t="shared" si="826"/>
        <v>707</v>
      </c>
      <c r="N2514" s="5" t="str">
        <f>VLOOKUP(M2514,Vlookups!G:I,2,FALSE)</f>
        <v>DEPUTY SUPERINTENDENT OF OPS</v>
      </c>
      <c r="O2514" s="5" t="str">
        <f>VLOOKUP(M2514,Vlookups!G:I,3,FALSE)</f>
        <v>DSO</v>
      </c>
      <c r="P2514" s="6">
        <f t="shared" si="827"/>
        <v>5000</v>
      </c>
      <c r="Q2514" s="6">
        <f t="shared" si="828"/>
        <v>0</v>
      </c>
      <c r="R2514" s="6">
        <f t="shared" si="829"/>
        <v>1565.82</v>
      </c>
      <c r="S2514" s="6">
        <f t="shared" si="830"/>
        <v>0</v>
      </c>
      <c r="T2514" s="6">
        <f t="shared" si="831"/>
        <v>-5000</v>
      </c>
      <c r="U2514" t="s">
        <v>2566</v>
      </c>
      <c r="V2514" t="s">
        <v>56</v>
      </c>
      <c r="W2514" s="2">
        <v>5000</v>
      </c>
      <c r="X2514" s="2">
        <v>0</v>
      </c>
      <c r="Y2514" s="2">
        <v>1565.82</v>
      </c>
      <c r="Z2514" s="2">
        <v>3434.18</v>
      </c>
      <c r="AA2514" s="2">
        <v>0</v>
      </c>
      <c r="AB2514" s="3">
        <v>-5000</v>
      </c>
    </row>
    <row r="2515" spans="1:28">
      <c r="A2515" s="5" t="str">
        <f t="shared" si="836"/>
        <v>420</v>
      </c>
      <c r="B2515" s="5" t="str">
        <f>VLOOKUP(A2515,Vlookups!O:P,2,FALSE)</f>
        <v>LOCAL</v>
      </c>
      <c r="C2515" s="5" t="str">
        <f t="shared" si="837"/>
        <v>E</v>
      </c>
      <c r="D2515" s="5" t="str">
        <f t="shared" si="838"/>
        <v>41</v>
      </c>
      <c r="E2515" s="5" t="str">
        <f t="shared" si="839"/>
        <v>64--</v>
      </c>
      <c r="F2515" s="5" t="str">
        <f>VLOOKUP(E2515,Vlookups!K:M,3,FALSE)</f>
        <v>Op Exp</v>
      </c>
      <c r="G2515" s="5" t="str">
        <f t="shared" si="822"/>
        <v>6411</v>
      </c>
      <c r="H2515" s="5" t="str">
        <f t="shared" si="823"/>
        <v>EMPLOYEE TRAVEL</v>
      </c>
      <c r="I2515" s="5" t="str">
        <f t="shared" si="824"/>
        <v>750</v>
      </c>
      <c r="J2515" s="5" t="str">
        <f>VLOOKUP(I2515,Vlookups!A:D,2,FALSE)</f>
        <v>BUSINESS OFFICE</v>
      </c>
      <c r="K2515" s="5" t="str">
        <f>VLOOKUP(I2515,Vlookups!A:D,3,FALSE)</f>
        <v>BUSINESS OFFICE</v>
      </c>
      <c r="L2515" s="5" t="str">
        <f t="shared" si="825"/>
        <v>99</v>
      </c>
      <c r="M2515" s="5" t="str">
        <f t="shared" si="826"/>
        <v>731</v>
      </c>
      <c r="N2515" s="5" t="str">
        <f>VLOOKUP(M2515,Vlookups!G:I,2,FALSE)</f>
        <v>CHIEF ADMINISTRATIVE OFFICER</v>
      </c>
      <c r="O2515" s="5" t="str">
        <f>VLOOKUP(M2515,Vlookups!G:I,3,FALSE)</f>
        <v>CADO</v>
      </c>
      <c r="P2515" s="6">
        <f t="shared" si="827"/>
        <v>15800</v>
      </c>
      <c r="Q2515" s="6">
        <f t="shared" si="828"/>
        <v>0</v>
      </c>
      <c r="R2515" s="6">
        <f t="shared" si="829"/>
        <v>2012.48</v>
      </c>
      <c r="S2515" s="6">
        <f t="shared" si="830"/>
        <v>2500</v>
      </c>
      <c r="T2515" s="6">
        <f t="shared" si="831"/>
        <v>-13300</v>
      </c>
      <c r="U2515" t="s">
        <v>2567</v>
      </c>
      <c r="V2515" t="s">
        <v>56</v>
      </c>
      <c r="W2515" s="2">
        <v>15800</v>
      </c>
      <c r="X2515" s="2">
        <v>0</v>
      </c>
      <c r="Y2515" s="2">
        <v>2012.48</v>
      </c>
      <c r="Z2515" s="2">
        <v>13787.52</v>
      </c>
      <c r="AA2515" s="2">
        <v>2500</v>
      </c>
      <c r="AB2515" s="3">
        <v>-13300</v>
      </c>
    </row>
    <row r="2516" spans="1:28">
      <c r="A2516" s="5" t="str">
        <f t="shared" si="836"/>
        <v>420</v>
      </c>
      <c r="B2516" s="5" t="str">
        <f>VLOOKUP(A2516,Vlookups!O:P,2,FALSE)</f>
        <v>LOCAL</v>
      </c>
      <c r="C2516" s="5" t="str">
        <f t="shared" si="837"/>
        <v>E</v>
      </c>
      <c r="D2516" s="5" t="str">
        <f t="shared" si="838"/>
        <v>41</v>
      </c>
      <c r="E2516" s="5" t="str">
        <f t="shared" si="839"/>
        <v>64--</v>
      </c>
      <c r="F2516" s="5" t="str">
        <f>VLOOKUP(E2516,Vlookups!K:M,3,FALSE)</f>
        <v>Op Exp</v>
      </c>
      <c r="G2516" s="5" t="str">
        <f t="shared" si="822"/>
        <v>6411</v>
      </c>
      <c r="H2516" s="5" t="str">
        <f t="shared" si="823"/>
        <v>EMPLOYEE TRAVEL</v>
      </c>
      <c r="I2516" s="5" t="str">
        <f t="shared" si="824"/>
        <v>750</v>
      </c>
      <c r="J2516" s="5" t="str">
        <f>VLOOKUP(I2516,Vlookups!A:D,2,FALSE)</f>
        <v>BUSINESS OFFICE</v>
      </c>
      <c r="K2516" s="5" t="str">
        <f>VLOOKUP(I2516,Vlookups!A:D,3,FALSE)</f>
        <v>BUSINESS OFFICE</v>
      </c>
      <c r="L2516" s="5" t="str">
        <f t="shared" si="825"/>
        <v>99</v>
      </c>
      <c r="M2516" s="5" t="str">
        <f t="shared" si="826"/>
        <v>732</v>
      </c>
      <c r="N2516" s="5" t="str">
        <f>VLOOKUP(M2516,Vlookups!G:I,2,FALSE)</f>
        <v>LEGAL</v>
      </c>
      <c r="O2516" s="5" t="str">
        <f>VLOOKUP(M2516,Vlookups!G:I,3,FALSE)</f>
        <v>CLO</v>
      </c>
      <c r="P2516" s="6">
        <f t="shared" si="827"/>
        <v>19800</v>
      </c>
      <c r="Q2516" s="6">
        <f t="shared" si="828"/>
        <v>0</v>
      </c>
      <c r="R2516" s="6">
        <f t="shared" si="829"/>
        <v>6348.94</v>
      </c>
      <c r="S2516" s="6">
        <f t="shared" si="830"/>
        <v>3700</v>
      </c>
      <c r="T2516" s="6">
        <f t="shared" si="831"/>
        <v>-16100</v>
      </c>
      <c r="U2516" t="s">
        <v>2568</v>
      </c>
      <c r="V2516" t="s">
        <v>56</v>
      </c>
      <c r="W2516" s="2">
        <v>19800</v>
      </c>
      <c r="X2516" s="2">
        <v>0</v>
      </c>
      <c r="Y2516" s="2">
        <v>6348.94</v>
      </c>
      <c r="Z2516" s="2">
        <v>13451.06</v>
      </c>
      <c r="AA2516" s="2">
        <v>3700</v>
      </c>
      <c r="AB2516" s="3">
        <v>-16100</v>
      </c>
    </row>
    <row r="2517" spans="1:28">
      <c r="A2517" s="5" t="str">
        <f t="shared" si="836"/>
        <v>420</v>
      </c>
      <c r="B2517" s="5" t="str">
        <f>VLOOKUP(A2517,Vlookups!O:P,2,FALSE)</f>
        <v>LOCAL</v>
      </c>
      <c r="C2517" s="5" t="str">
        <f t="shared" si="837"/>
        <v>E</v>
      </c>
      <c r="D2517" s="5" t="str">
        <f t="shared" si="838"/>
        <v>41</v>
      </c>
      <c r="E2517" s="5" t="str">
        <f t="shared" si="839"/>
        <v>64--</v>
      </c>
      <c r="F2517" s="5" t="str">
        <f>VLOOKUP(E2517,Vlookups!K:M,3,FALSE)</f>
        <v>Op Exp</v>
      </c>
      <c r="G2517" s="5" t="str">
        <f t="shared" si="822"/>
        <v>6411</v>
      </c>
      <c r="H2517" s="5" t="str">
        <f t="shared" si="823"/>
        <v>EMPLOYEE TRAVEL</v>
      </c>
      <c r="I2517" s="5" t="str">
        <f t="shared" si="824"/>
        <v>750</v>
      </c>
      <c r="J2517" s="5" t="str">
        <f>VLOOKUP(I2517,Vlookups!A:D,2,FALSE)</f>
        <v>BUSINESS OFFICE</v>
      </c>
      <c r="K2517" s="5" t="str">
        <f>VLOOKUP(I2517,Vlookups!A:D,3,FALSE)</f>
        <v>BUSINESS OFFICE</v>
      </c>
      <c r="L2517" s="5" t="str">
        <f t="shared" si="825"/>
        <v>99</v>
      </c>
      <c r="M2517" s="5" t="str">
        <f t="shared" si="826"/>
        <v>742</v>
      </c>
      <c r="N2517" s="5" t="str">
        <f>VLOOKUP(M2517,Vlookups!G:I,2,FALSE)</f>
        <v>EQUITY OFFICE</v>
      </c>
      <c r="O2517" s="5" t="str">
        <f>VLOOKUP(M2517,Vlookups!G:I,3,FALSE)</f>
        <v>CEQO</v>
      </c>
      <c r="P2517" s="6">
        <f t="shared" si="827"/>
        <v>2855</v>
      </c>
      <c r="Q2517" s="6">
        <f t="shared" si="828"/>
        <v>0</v>
      </c>
      <c r="R2517" s="6">
        <f t="shared" si="829"/>
        <v>2163.25</v>
      </c>
      <c r="S2517" s="6">
        <f t="shared" si="830"/>
        <v>3000</v>
      </c>
      <c r="T2517" s="6">
        <f t="shared" si="831"/>
        <v>145</v>
      </c>
      <c r="U2517" t="s">
        <v>2569</v>
      </c>
      <c r="V2517" t="s">
        <v>56</v>
      </c>
      <c r="W2517" s="2">
        <v>2855</v>
      </c>
      <c r="X2517" s="2">
        <v>0</v>
      </c>
      <c r="Y2517" s="2">
        <v>2163.25</v>
      </c>
      <c r="Z2517" s="2">
        <v>691.75</v>
      </c>
      <c r="AA2517" s="2">
        <v>3000</v>
      </c>
      <c r="AB2517" s="2">
        <v>145</v>
      </c>
    </row>
    <row r="2518" spans="1:28">
      <c r="A2518" s="5" t="str">
        <f t="shared" si="836"/>
        <v>420</v>
      </c>
      <c r="B2518" s="5" t="str">
        <f>VLOOKUP(A2518,Vlookups!O:P,2,FALSE)</f>
        <v>LOCAL</v>
      </c>
      <c r="C2518" s="5" t="str">
        <f t="shared" si="837"/>
        <v>E</v>
      </c>
      <c r="D2518" s="5" t="str">
        <f t="shared" si="838"/>
        <v>41</v>
      </c>
      <c r="E2518" s="5" t="str">
        <f t="shared" si="839"/>
        <v>64--</v>
      </c>
      <c r="F2518" s="5" t="str">
        <f>VLOOKUP(E2518,Vlookups!K:M,3,FALSE)</f>
        <v>Op Exp</v>
      </c>
      <c r="G2518" s="5" t="str">
        <f t="shared" si="822"/>
        <v>6411</v>
      </c>
      <c r="H2518" s="5" t="str">
        <f t="shared" si="823"/>
        <v>EMPLOYEE TRAVEL</v>
      </c>
      <c r="I2518" s="5" t="str">
        <f t="shared" si="824"/>
        <v>750</v>
      </c>
      <c r="J2518" s="5" t="str">
        <f>VLOOKUP(I2518,Vlookups!A:D,2,FALSE)</f>
        <v>BUSINESS OFFICE</v>
      </c>
      <c r="K2518" s="5" t="str">
        <f>VLOOKUP(I2518,Vlookups!A:D,3,FALSE)</f>
        <v>BUSINESS OFFICE</v>
      </c>
      <c r="L2518" s="5" t="str">
        <f t="shared" si="825"/>
        <v>99</v>
      </c>
      <c r="M2518" s="5" t="str">
        <f t="shared" si="826"/>
        <v>743</v>
      </c>
      <c r="N2518" s="5" t="str">
        <f>VLOOKUP(M2518,Vlookups!G:I,2,FALSE)</f>
        <v>INTERNATIONAL DEPT</v>
      </c>
      <c r="O2518" s="5" t="str">
        <f>VLOOKUP(M2518,Vlookups!G:I,3,FALSE)</f>
        <v>CADO</v>
      </c>
      <c r="P2518" s="6">
        <f t="shared" si="827"/>
        <v>122200</v>
      </c>
      <c r="Q2518" s="6">
        <f t="shared" si="828"/>
        <v>4528</v>
      </c>
      <c r="R2518" s="6">
        <f t="shared" si="829"/>
        <v>96763.23</v>
      </c>
      <c r="S2518" s="6">
        <f t="shared" si="830"/>
        <v>115000</v>
      </c>
      <c r="T2518" s="6">
        <f t="shared" si="831"/>
        <v>-7200</v>
      </c>
      <c r="U2518" t="s">
        <v>2570</v>
      </c>
      <c r="V2518" t="s">
        <v>56</v>
      </c>
      <c r="W2518" s="2">
        <v>122200</v>
      </c>
      <c r="X2518" s="2">
        <v>4528</v>
      </c>
      <c r="Y2518" s="2">
        <v>96763.23</v>
      </c>
      <c r="Z2518" s="2">
        <v>20908.77</v>
      </c>
      <c r="AA2518" s="2">
        <v>115000</v>
      </c>
      <c r="AB2518" s="3">
        <v>-7200</v>
      </c>
    </row>
    <row r="2519" spans="1:28">
      <c r="A2519" s="5" t="str">
        <f t="shared" si="836"/>
        <v>420</v>
      </c>
      <c r="B2519" s="5" t="str">
        <f>VLOOKUP(A2519,Vlookups!O:P,2,FALSE)</f>
        <v>LOCAL</v>
      </c>
      <c r="C2519" s="5" t="str">
        <f t="shared" si="837"/>
        <v>E</v>
      </c>
      <c r="D2519" s="5" t="str">
        <f t="shared" si="838"/>
        <v>41</v>
      </c>
      <c r="E2519" s="5" t="str">
        <f t="shared" si="839"/>
        <v>64--</v>
      </c>
      <c r="F2519" s="5" t="str">
        <f>VLOOKUP(E2519,Vlookups!K:M,3,FALSE)</f>
        <v>Op Exp</v>
      </c>
      <c r="G2519" s="5" t="str">
        <f t="shared" si="822"/>
        <v>6411</v>
      </c>
      <c r="H2519" s="5" t="str">
        <f t="shared" si="823"/>
        <v>EMPLOYEE TRAVEL</v>
      </c>
      <c r="I2519" s="5" t="str">
        <f t="shared" si="824"/>
        <v>750</v>
      </c>
      <c r="J2519" s="5" t="str">
        <f>VLOOKUP(I2519,Vlookups!A:D,2,FALSE)</f>
        <v>BUSINESS OFFICE</v>
      </c>
      <c r="K2519" s="5" t="str">
        <f>VLOOKUP(I2519,Vlookups!A:D,3,FALSE)</f>
        <v>BUSINESS OFFICE</v>
      </c>
      <c r="L2519" s="5" t="str">
        <f t="shared" si="825"/>
        <v>99</v>
      </c>
      <c r="M2519" s="5" t="str">
        <f t="shared" si="826"/>
        <v>744</v>
      </c>
      <c r="N2519" s="5" t="str">
        <f>VLOOKUP(M2519,Vlookups!G:I,2,FALSE)</f>
        <v>DEVELOPMENT</v>
      </c>
      <c r="O2519" s="5" t="str">
        <f>VLOOKUP(M2519,Vlookups!G:I,3,FALSE)</f>
        <v>CDO</v>
      </c>
      <c r="P2519" s="6">
        <f t="shared" si="827"/>
        <v>0</v>
      </c>
      <c r="Q2519" s="6">
        <f t="shared" si="828"/>
        <v>0</v>
      </c>
      <c r="R2519" s="6">
        <f t="shared" si="829"/>
        <v>0</v>
      </c>
      <c r="S2519" s="6">
        <f t="shared" si="830"/>
        <v>6500</v>
      </c>
      <c r="T2519" s="6">
        <f t="shared" si="831"/>
        <v>6500</v>
      </c>
      <c r="U2519" t="s">
        <v>2571</v>
      </c>
      <c r="V2519" t="s">
        <v>56</v>
      </c>
      <c r="W2519" s="2">
        <v>0</v>
      </c>
      <c r="X2519" s="2">
        <v>0</v>
      </c>
      <c r="Y2519" s="2">
        <v>0</v>
      </c>
      <c r="Z2519" s="2">
        <v>0</v>
      </c>
      <c r="AA2519" s="2">
        <v>6500</v>
      </c>
      <c r="AB2519" s="2">
        <v>6500</v>
      </c>
    </row>
    <row r="2520" spans="1:28">
      <c r="A2520" s="5" t="str">
        <f t="shared" si="836"/>
        <v>420</v>
      </c>
      <c r="B2520" s="5" t="str">
        <f>VLOOKUP(A2520,Vlookups!O:P,2,FALSE)</f>
        <v>LOCAL</v>
      </c>
      <c r="C2520" s="5" t="str">
        <f t="shared" si="837"/>
        <v>E</v>
      </c>
      <c r="D2520" s="5" t="str">
        <f t="shared" si="838"/>
        <v>41</v>
      </c>
      <c r="E2520" s="5" t="str">
        <f t="shared" si="839"/>
        <v>64--</v>
      </c>
      <c r="F2520" s="5" t="str">
        <f>VLOOKUP(E2520,Vlookups!K:M,3,FALSE)</f>
        <v>Op Exp</v>
      </c>
      <c r="G2520" s="5" t="str">
        <f t="shared" si="822"/>
        <v>6411</v>
      </c>
      <c r="H2520" s="5" t="str">
        <f t="shared" si="823"/>
        <v>EMPLOYEE TRAVEL</v>
      </c>
      <c r="I2520" s="5" t="str">
        <f t="shared" si="824"/>
        <v>750</v>
      </c>
      <c r="J2520" s="5" t="str">
        <f>VLOOKUP(I2520,Vlookups!A:D,2,FALSE)</f>
        <v>BUSINESS OFFICE</v>
      </c>
      <c r="K2520" s="5" t="str">
        <f>VLOOKUP(I2520,Vlookups!A:D,3,FALSE)</f>
        <v>BUSINESS OFFICE</v>
      </c>
      <c r="L2520" s="5" t="str">
        <f t="shared" si="825"/>
        <v>99</v>
      </c>
      <c r="M2520" s="5" t="str">
        <f t="shared" si="826"/>
        <v>746</v>
      </c>
      <c r="N2520" s="5" t="str">
        <f>VLOOKUP(M2520,Vlookups!G:I,2,FALSE)</f>
        <v>HUMAN RESOURCES</v>
      </c>
      <c r="O2520" s="5" t="str">
        <f>VLOOKUP(M2520,Vlookups!G:I,3,FALSE)</f>
        <v>HR</v>
      </c>
      <c r="P2520" s="6">
        <f t="shared" si="827"/>
        <v>13112</v>
      </c>
      <c r="Q2520" s="6">
        <f t="shared" si="828"/>
        <v>1390</v>
      </c>
      <c r="R2520" s="6">
        <f t="shared" si="829"/>
        <v>4669.87</v>
      </c>
      <c r="S2520" s="6">
        <f t="shared" si="830"/>
        <v>21070</v>
      </c>
      <c r="T2520" s="6">
        <f t="shared" si="831"/>
        <v>7958</v>
      </c>
      <c r="U2520" t="s">
        <v>2572</v>
      </c>
      <c r="V2520" t="s">
        <v>56</v>
      </c>
      <c r="W2520" s="2">
        <v>13112</v>
      </c>
      <c r="X2520" s="2">
        <v>1390</v>
      </c>
      <c r="Y2520" s="2">
        <v>4669.87</v>
      </c>
      <c r="Z2520" s="2">
        <v>7052.13</v>
      </c>
      <c r="AA2520" s="2">
        <v>21070</v>
      </c>
      <c r="AB2520" s="2">
        <v>7958</v>
      </c>
    </row>
    <row r="2521" spans="1:28">
      <c r="A2521" s="5" t="str">
        <f t="shared" si="836"/>
        <v>420</v>
      </c>
      <c r="B2521" s="5" t="str">
        <f>VLOOKUP(A2521,Vlookups!O:P,2,FALSE)</f>
        <v>LOCAL</v>
      </c>
      <c r="C2521" s="5" t="str">
        <f t="shared" si="837"/>
        <v>E</v>
      </c>
      <c r="D2521" s="5" t="str">
        <f t="shared" si="838"/>
        <v>41</v>
      </c>
      <c r="E2521" s="5" t="str">
        <f t="shared" si="839"/>
        <v>64--</v>
      </c>
      <c r="F2521" s="5" t="str">
        <f>VLOOKUP(E2521,Vlookups!K:M,3,FALSE)</f>
        <v>Op Exp</v>
      </c>
      <c r="G2521" s="5" t="str">
        <f t="shared" si="822"/>
        <v>6411</v>
      </c>
      <c r="H2521" s="5" t="str">
        <f t="shared" si="823"/>
        <v>EMPLOYEE TRAVEL</v>
      </c>
      <c r="I2521" s="5" t="str">
        <f t="shared" si="824"/>
        <v>750</v>
      </c>
      <c r="J2521" s="5" t="str">
        <f>VLOOKUP(I2521,Vlookups!A:D,2,FALSE)</f>
        <v>BUSINESS OFFICE</v>
      </c>
      <c r="K2521" s="5" t="str">
        <f>VLOOKUP(I2521,Vlookups!A:D,3,FALSE)</f>
        <v>BUSINESS OFFICE</v>
      </c>
      <c r="L2521" s="5" t="str">
        <f t="shared" si="825"/>
        <v>99</v>
      </c>
      <c r="M2521" s="5" t="str">
        <f t="shared" si="826"/>
        <v>750</v>
      </c>
      <c r="N2521" s="5" t="str">
        <f>VLOOKUP(M2521,Vlookups!G:I,2,FALSE)</f>
        <v>FINANCE</v>
      </c>
      <c r="O2521" s="5" t="str">
        <f>VLOOKUP(M2521,Vlookups!G:I,3,FALSE)</f>
        <v>CFO</v>
      </c>
      <c r="P2521" s="6">
        <f t="shared" si="827"/>
        <v>25850</v>
      </c>
      <c r="Q2521" s="6">
        <f t="shared" si="828"/>
        <v>0</v>
      </c>
      <c r="R2521" s="6">
        <f t="shared" si="829"/>
        <v>6895.06</v>
      </c>
      <c r="S2521" s="6">
        <f t="shared" si="830"/>
        <v>18000</v>
      </c>
      <c r="T2521" s="6">
        <f t="shared" si="831"/>
        <v>-7850</v>
      </c>
      <c r="U2521" t="s">
        <v>2573</v>
      </c>
      <c r="V2521" t="s">
        <v>56</v>
      </c>
      <c r="W2521" s="2">
        <v>25850</v>
      </c>
      <c r="X2521" s="2">
        <v>0</v>
      </c>
      <c r="Y2521" s="2">
        <v>6895.06</v>
      </c>
      <c r="Z2521" s="2">
        <v>18954.939999999999</v>
      </c>
      <c r="AA2521" s="2">
        <v>18000</v>
      </c>
      <c r="AB2521" s="3">
        <v>-7850</v>
      </c>
    </row>
    <row r="2522" spans="1:28">
      <c r="A2522" s="5" t="str">
        <f t="shared" si="836"/>
        <v>420</v>
      </c>
      <c r="B2522" s="5" t="str">
        <f>VLOOKUP(A2522,Vlookups!O:P,2,FALSE)</f>
        <v>LOCAL</v>
      </c>
      <c r="C2522" s="5" t="str">
        <f t="shared" si="837"/>
        <v>E</v>
      </c>
      <c r="D2522" s="5" t="str">
        <f t="shared" si="838"/>
        <v>41</v>
      </c>
      <c r="E2522" s="5" t="str">
        <f t="shared" si="839"/>
        <v>64--</v>
      </c>
      <c r="F2522" s="5" t="str">
        <f>VLOOKUP(E2522,Vlookups!K:M,3,FALSE)</f>
        <v>Op Exp</v>
      </c>
      <c r="G2522" s="5" t="str">
        <f t="shared" si="822"/>
        <v>6411</v>
      </c>
      <c r="H2522" s="5" t="str">
        <f t="shared" si="823"/>
        <v>EMPLOYEE TRAVEL</v>
      </c>
      <c r="I2522" s="5" t="str">
        <f t="shared" si="824"/>
        <v>750</v>
      </c>
      <c r="J2522" s="5" t="str">
        <f>VLOOKUP(I2522,Vlookups!A:D,2,FALSE)</f>
        <v>BUSINESS OFFICE</v>
      </c>
      <c r="K2522" s="5" t="str">
        <f>VLOOKUP(I2522,Vlookups!A:D,3,FALSE)</f>
        <v>BUSINESS OFFICE</v>
      </c>
      <c r="L2522" s="5" t="str">
        <f t="shared" si="825"/>
        <v>99</v>
      </c>
      <c r="M2522" s="5" t="str">
        <f t="shared" si="826"/>
        <v>850</v>
      </c>
      <c r="N2522" s="5" t="str">
        <f>VLOOKUP(M2522,Vlookups!G:I,2,FALSE)</f>
        <v>DEPUTY SUPT ACADEMICS/STU SERV</v>
      </c>
      <c r="O2522" s="5" t="str">
        <f>VLOOKUP(M2522,Vlookups!G:I,3,FALSE)</f>
        <v>DSASS</v>
      </c>
      <c r="P2522" s="6">
        <f t="shared" si="827"/>
        <v>6000</v>
      </c>
      <c r="Q2522" s="6">
        <f t="shared" si="828"/>
        <v>0</v>
      </c>
      <c r="R2522" s="6">
        <f t="shared" si="829"/>
        <v>4264.8599999999997</v>
      </c>
      <c r="S2522" s="6">
        <f t="shared" si="830"/>
        <v>0</v>
      </c>
      <c r="T2522" s="6">
        <f t="shared" si="831"/>
        <v>-6000</v>
      </c>
      <c r="U2522" t="s">
        <v>2574</v>
      </c>
      <c r="V2522" t="s">
        <v>56</v>
      </c>
      <c r="W2522" s="2">
        <v>6000</v>
      </c>
      <c r="X2522" s="2">
        <v>0</v>
      </c>
      <c r="Y2522" s="2">
        <v>4264.8599999999997</v>
      </c>
      <c r="Z2522" s="2">
        <v>1735.14</v>
      </c>
      <c r="AA2522" s="2">
        <v>0</v>
      </c>
      <c r="AB2522" s="3">
        <v>-6000</v>
      </c>
    </row>
    <row r="2523" spans="1:28">
      <c r="A2523" s="5" t="str">
        <f t="shared" si="836"/>
        <v>420</v>
      </c>
      <c r="B2523" s="5" t="str">
        <f>VLOOKUP(A2523,Vlookups!O:P,2,FALSE)</f>
        <v>LOCAL</v>
      </c>
      <c r="C2523" s="5" t="str">
        <f t="shared" si="837"/>
        <v>E</v>
      </c>
      <c r="D2523" s="5" t="str">
        <f t="shared" si="838"/>
        <v>41</v>
      </c>
      <c r="E2523" s="5" t="str">
        <f t="shared" si="839"/>
        <v>64--</v>
      </c>
      <c r="F2523" s="5" t="str">
        <f>VLOOKUP(E2523,Vlookups!K:M,3,FALSE)</f>
        <v>Op Exp</v>
      </c>
      <c r="G2523" s="5" t="str">
        <f t="shared" si="822"/>
        <v>6411</v>
      </c>
      <c r="H2523" s="5" t="str">
        <f t="shared" si="823"/>
        <v>EMPLOYEE TRAVEL</v>
      </c>
      <c r="I2523" s="5" t="str">
        <f t="shared" si="824"/>
        <v>750</v>
      </c>
      <c r="J2523" s="5" t="str">
        <f>VLOOKUP(I2523,Vlookups!A:D,2,FALSE)</f>
        <v>BUSINESS OFFICE</v>
      </c>
      <c r="K2523" s="5" t="str">
        <f>VLOOKUP(I2523,Vlookups!A:D,3,FALSE)</f>
        <v>BUSINESS OFFICE</v>
      </c>
      <c r="L2523" s="5" t="str">
        <f t="shared" si="825"/>
        <v>99</v>
      </c>
      <c r="M2523" s="5" t="str">
        <f t="shared" si="826"/>
        <v>860</v>
      </c>
      <c r="N2523" s="5" t="str">
        <f>VLOOKUP(M2523,Vlookups!G:I,2,FALSE)</f>
        <v>JROTC</v>
      </c>
      <c r="O2523" s="5" t="str">
        <f>VLOOKUP(M2523,Vlookups!G:I,3,FALSE)</f>
        <v>CSL</v>
      </c>
      <c r="P2523" s="6">
        <f t="shared" si="827"/>
        <v>0</v>
      </c>
      <c r="Q2523" s="6">
        <f t="shared" si="828"/>
        <v>0</v>
      </c>
      <c r="R2523" s="6">
        <f t="shared" si="829"/>
        <v>4674.29</v>
      </c>
      <c r="S2523" s="6">
        <f t="shared" si="830"/>
        <v>3000</v>
      </c>
      <c r="T2523" s="6">
        <f t="shared" si="831"/>
        <v>3000</v>
      </c>
      <c r="U2523" t="s">
        <v>2575</v>
      </c>
      <c r="V2523" t="s">
        <v>56</v>
      </c>
      <c r="W2523" s="2">
        <v>0</v>
      </c>
      <c r="X2523" s="2">
        <v>0</v>
      </c>
      <c r="Y2523" s="2">
        <v>4674.29</v>
      </c>
      <c r="Z2523" s="3">
        <v>-4674.29</v>
      </c>
      <c r="AA2523" s="2">
        <v>3000</v>
      </c>
      <c r="AB2523" s="2">
        <v>3000</v>
      </c>
    </row>
    <row r="2524" spans="1:28">
      <c r="A2524" s="5" t="str">
        <f t="shared" si="836"/>
        <v>420</v>
      </c>
      <c r="B2524" s="5" t="str">
        <f>VLOOKUP(A2524,Vlookups!O:P,2,FALSE)</f>
        <v>LOCAL</v>
      </c>
      <c r="C2524" s="5" t="str">
        <f t="shared" si="837"/>
        <v>E</v>
      </c>
      <c r="D2524" s="5" t="str">
        <f t="shared" si="838"/>
        <v>41</v>
      </c>
      <c r="E2524" s="5" t="str">
        <f t="shared" si="839"/>
        <v>64--</v>
      </c>
      <c r="F2524" s="5" t="str">
        <f>VLOOKUP(E2524,Vlookups!K:M,3,FALSE)</f>
        <v>Op Exp</v>
      </c>
      <c r="G2524" s="5" t="str">
        <f t="shared" si="822"/>
        <v>6411</v>
      </c>
      <c r="H2524" s="5" t="str">
        <f t="shared" si="823"/>
        <v>EMPLOYEE TRAVEL</v>
      </c>
      <c r="I2524" s="5" t="str">
        <f t="shared" si="824"/>
        <v>750</v>
      </c>
      <c r="J2524" s="5" t="str">
        <f>VLOOKUP(I2524,Vlookups!A:D,2,FALSE)</f>
        <v>BUSINESS OFFICE</v>
      </c>
      <c r="K2524" s="5" t="str">
        <f>VLOOKUP(I2524,Vlookups!A:D,3,FALSE)</f>
        <v>BUSINESS OFFICE</v>
      </c>
      <c r="L2524" s="5" t="str">
        <f t="shared" si="825"/>
        <v>99</v>
      </c>
      <c r="M2524" s="5" t="str">
        <f t="shared" si="826"/>
        <v>875</v>
      </c>
      <c r="N2524" s="5" t="str">
        <f>VLOOKUP(M2524,Vlookups!G:I,2,FALSE)</f>
        <v>STUDENT LEADERSHIP DEVELOPMENT</v>
      </c>
      <c r="O2524" s="5" t="str">
        <f>VLOOKUP(M2524,Vlookups!G:I,3,FALSE)</f>
        <v>CSL</v>
      </c>
      <c r="P2524" s="6">
        <f t="shared" si="827"/>
        <v>83000</v>
      </c>
      <c r="Q2524" s="6">
        <f t="shared" si="828"/>
        <v>0</v>
      </c>
      <c r="R2524" s="6">
        <f t="shared" si="829"/>
        <v>1183.23</v>
      </c>
      <c r="S2524" s="6">
        <f t="shared" si="830"/>
        <v>0</v>
      </c>
      <c r="T2524" s="6">
        <f t="shared" si="831"/>
        <v>-83000</v>
      </c>
      <c r="U2524" t="s">
        <v>2576</v>
      </c>
      <c r="V2524" t="s">
        <v>56</v>
      </c>
      <c r="W2524" s="2">
        <v>83000</v>
      </c>
      <c r="X2524" s="2">
        <v>0</v>
      </c>
      <c r="Y2524" s="2">
        <v>1183.23</v>
      </c>
      <c r="Z2524" s="2">
        <v>81816.77</v>
      </c>
      <c r="AA2524" s="2">
        <v>0</v>
      </c>
      <c r="AB2524" s="3">
        <v>-83000</v>
      </c>
    </row>
    <row r="2525" spans="1:28">
      <c r="A2525" s="5" t="str">
        <f t="shared" si="836"/>
        <v>420</v>
      </c>
      <c r="B2525" s="5" t="str">
        <f>VLOOKUP(A2525,Vlookups!O:P,2,FALSE)</f>
        <v>LOCAL</v>
      </c>
      <c r="C2525" s="5" t="str">
        <f t="shared" si="837"/>
        <v>E</v>
      </c>
      <c r="D2525" s="5" t="str">
        <f t="shared" si="838"/>
        <v>41</v>
      </c>
      <c r="E2525" s="5" t="str">
        <f t="shared" si="839"/>
        <v>64--</v>
      </c>
      <c r="F2525" s="5" t="str">
        <f>VLOOKUP(E2525,Vlookups!K:M,3,FALSE)</f>
        <v>Op Exp</v>
      </c>
      <c r="G2525" s="5" t="str">
        <f t="shared" si="822"/>
        <v>6411</v>
      </c>
      <c r="H2525" s="5" t="str">
        <f t="shared" si="823"/>
        <v>EMPLOYEE TRAVEL</v>
      </c>
      <c r="I2525" s="5" t="str">
        <f t="shared" si="824"/>
        <v>750</v>
      </c>
      <c r="J2525" s="5" t="str">
        <f>VLOOKUP(I2525,Vlookups!A:D,2,FALSE)</f>
        <v>BUSINESS OFFICE</v>
      </c>
      <c r="K2525" s="5" t="str">
        <f>VLOOKUP(I2525,Vlookups!A:D,3,FALSE)</f>
        <v>BUSINESS OFFICE</v>
      </c>
      <c r="L2525" s="5" t="str">
        <f t="shared" si="825"/>
        <v>99</v>
      </c>
      <c r="M2525" s="5" t="str">
        <f t="shared" si="826"/>
        <v>881</v>
      </c>
      <c r="N2525" s="5" t="str">
        <f>VLOOKUP(M2525,Vlookups!G:I,2,FALSE)</f>
        <v>PEIMS</v>
      </c>
      <c r="O2525" s="5" t="str">
        <f>VLOOKUP(M2525,Vlookups!G:I,3,FALSE)</f>
        <v>PEIMS</v>
      </c>
      <c r="P2525" s="6">
        <f t="shared" si="827"/>
        <v>0</v>
      </c>
      <c r="Q2525" s="6">
        <f t="shared" si="828"/>
        <v>0</v>
      </c>
      <c r="R2525" s="6">
        <f t="shared" si="829"/>
        <v>29.95</v>
      </c>
      <c r="S2525" s="6">
        <f t="shared" si="830"/>
        <v>0</v>
      </c>
      <c r="T2525" s="6">
        <f t="shared" si="831"/>
        <v>0</v>
      </c>
      <c r="U2525" t="s">
        <v>2577</v>
      </c>
      <c r="V2525" t="s">
        <v>56</v>
      </c>
      <c r="W2525" s="2">
        <v>0</v>
      </c>
      <c r="X2525" s="2">
        <v>0</v>
      </c>
      <c r="Y2525" s="2">
        <v>29.95</v>
      </c>
      <c r="Z2525" s="3">
        <v>-29.95</v>
      </c>
      <c r="AA2525" s="2">
        <v>0</v>
      </c>
      <c r="AB2525" s="2">
        <v>0</v>
      </c>
    </row>
    <row r="2526" spans="1:28">
      <c r="A2526" s="5" t="str">
        <f t="shared" si="836"/>
        <v>420</v>
      </c>
      <c r="B2526" s="5" t="str">
        <f>VLOOKUP(A2526,Vlookups!O:P,2,FALSE)</f>
        <v>LOCAL</v>
      </c>
      <c r="C2526" s="5" t="str">
        <f t="shared" si="837"/>
        <v>E</v>
      </c>
      <c r="D2526" s="5" t="str">
        <f t="shared" si="838"/>
        <v>41</v>
      </c>
      <c r="E2526" s="5" t="str">
        <f t="shared" si="839"/>
        <v>64--</v>
      </c>
      <c r="F2526" s="5" t="str">
        <f>VLOOKUP(E2526,Vlookups!K:M,3,FALSE)</f>
        <v>Op Exp</v>
      </c>
      <c r="G2526" s="5" t="str">
        <f t="shared" si="822"/>
        <v>6411</v>
      </c>
      <c r="H2526" s="5" t="str">
        <f t="shared" si="823"/>
        <v>EMPLOYEE TRAVEL</v>
      </c>
      <c r="I2526" s="5" t="str">
        <f t="shared" si="824"/>
        <v>750</v>
      </c>
      <c r="J2526" s="5" t="str">
        <f>VLOOKUP(I2526,Vlookups!A:D,2,FALSE)</f>
        <v>BUSINESS OFFICE</v>
      </c>
      <c r="K2526" s="5" t="str">
        <f>VLOOKUP(I2526,Vlookups!A:D,3,FALSE)</f>
        <v>BUSINESS OFFICE</v>
      </c>
      <c r="L2526" s="5" t="str">
        <f t="shared" si="825"/>
        <v>99</v>
      </c>
      <c r="M2526" s="5" t="str">
        <f t="shared" si="826"/>
        <v>911</v>
      </c>
      <c r="N2526" s="5" t="str">
        <f>VLOOKUP(M2526,Vlookups!G:I,2,FALSE)</f>
        <v>MEDIA, MARKETING, PR</v>
      </c>
      <c r="O2526" s="5" t="str">
        <f>VLOOKUP(M2526,Vlookups!G:I,3,FALSE)</f>
        <v>COMM</v>
      </c>
      <c r="P2526" s="6">
        <f t="shared" si="827"/>
        <v>62495</v>
      </c>
      <c r="Q2526" s="6">
        <f t="shared" si="828"/>
        <v>0</v>
      </c>
      <c r="R2526" s="6">
        <f t="shared" si="829"/>
        <v>13008.33</v>
      </c>
      <c r="S2526" s="6">
        <f t="shared" si="830"/>
        <v>0</v>
      </c>
      <c r="T2526" s="6">
        <f t="shared" si="831"/>
        <v>-62495</v>
      </c>
      <c r="U2526" t="s">
        <v>2578</v>
      </c>
      <c r="V2526" t="s">
        <v>56</v>
      </c>
      <c r="W2526" s="2">
        <v>62495</v>
      </c>
      <c r="X2526" s="2">
        <v>0</v>
      </c>
      <c r="Y2526" s="2">
        <v>13008.33</v>
      </c>
      <c r="Z2526" s="2">
        <v>49486.67</v>
      </c>
      <c r="AA2526" s="2">
        <v>0</v>
      </c>
      <c r="AB2526" s="3">
        <v>-62495</v>
      </c>
    </row>
    <row r="2527" spans="1:28">
      <c r="A2527" s="5" t="str">
        <f t="shared" si="836"/>
        <v>420</v>
      </c>
      <c r="B2527" s="5" t="str">
        <f>VLOOKUP(A2527,Vlookups!O:P,2,FALSE)</f>
        <v>LOCAL</v>
      </c>
      <c r="C2527" s="5" t="str">
        <f t="shared" si="837"/>
        <v>E</v>
      </c>
      <c r="D2527" s="5" t="str">
        <f t="shared" si="838"/>
        <v>41</v>
      </c>
      <c r="E2527" s="5" t="str">
        <f t="shared" si="839"/>
        <v>64--</v>
      </c>
      <c r="F2527" s="5" t="str">
        <f>VLOOKUP(E2527,Vlookups!K:M,3,FALSE)</f>
        <v>Op Exp</v>
      </c>
      <c r="G2527" s="5" t="str">
        <f t="shared" si="822"/>
        <v>6411</v>
      </c>
      <c r="H2527" s="5" t="str">
        <f t="shared" si="823"/>
        <v>EMPLOYEE TRAVEL</v>
      </c>
      <c r="I2527" s="5" t="str">
        <f t="shared" si="824"/>
        <v>750</v>
      </c>
      <c r="J2527" s="5" t="str">
        <f>VLOOKUP(I2527,Vlookups!A:D,2,FALSE)</f>
        <v>BUSINESS OFFICE</v>
      </c>
      <c r="K2527" s="5" t="str">
        <f>VLOOKUP(I2527,Vlookups!A:D,3,FALSE)</f>
        <v>BUSINESS OFFICE</v>
      </c>
      <c r="L2527" s="5" t="str">
        <f t="shared" si="825"/>
        <v>99</v>
      </c>
      <c r="M2527" s="5" t="str">
        <f t="shared" si="826"/>
        <v>939</v>
      </c>
      <c r="N2527" s="5" t="str">
        <f>VLOOKUP(M2527,Vlookups!G:I,2,FALSE)</f>
        <v>INSTRUCTIONAL MATERIALS</v>
      </c>
      <c r="O2527" s="5" t="str">
        <f>VLOOKUP(M2527,Vlookups!G:I,3,FALSE)</f>
        <v>DSASS</v>
      </c>
      <c r="P2527" s="6">
        <f t="shared" si="827"/>
        <v>8212.2000000000007</v>
      </c>
      <c r="Q2527" s="6">
        <f t="shared" si="828"/>
        <v>0</v>
      </c>
      <c r="R2527" s="6">
        <f t="shared" si="829"/>
        <v>1686.43</v>
      </c>
      <c r="S2527" s="6">
        <f t="shared" si="830"/>
        <v>0</v>
      </c>
      <c r="T2527" s="6">
        <f t="shared" si="831"/>
        <v>-8212.2000000000007</v>
      </c>
      <c r="U2527" t="s">
        <v>2579</v>
      </c>
      <c r="V2527" t="s">
        <v>56</v>
      </c>
      <c r="W2527" s="2">
        <v>8212.2000000000007</v>
      </c>
      <c r="X2527" s="2">
        <v>0</v>
      </c>
      <c r="Y2527" s="2">
        <v>1686.43</v>
      </c>
      <c r="Z2527" s="2">
        <v>6525.77</v>
      </c>
      <c r="AA2527" s="2">
        <v>0</v>
      </c>
      <c r="AB2527" s="3">
        <v>-8212.2000000000007</v>
      </c>
    </row>
    <row r="2528" spans="1:28">
      <c r="A2528" s="5" t="str">
        <f t="shared" si="836"/>
        <v>420</v>
      </c>
      <c r="B2528" s="5" t="str">
        <f>VLOOKUP(A2528,Vlookups!O:P,2,FALSE)</f>
        <v>LOCAL</v>
      </c>
      <c r="C2528" s="5" t="str">
        <f t="shared" si="837"/>
        <v>E</v>
      </c>
      <c r="D2528" s="5" t="str">
        <f t="shared" si="838"/>
        <v>41</v>
      </c>
      <c r="E2528" s="5" t="str">
        <f t="shared" si="839"/>
        <v>64--</v>
      </c>
      <c r="F2528" s="5" t="str">
        <f>VLOOKUP(E2528,Vlookups!K:M,3,FALSE)</f>
        <v>Op Exp</v>
      </c>
      <c r="G2528" s="5" t="str">
        <f t="shared" si="822"/>
        <v>6411</v>
      </c>
      <c r="H2528" s="5" t="str">
        <f t="shared" si="823"/>
        <v>EMPLOYEE TRAVEL</v>
      </c>
      <c r="I2528" s="5" t="str">
        <f t="shared" si="824"/>
        <v>750</v>
      </c>
      <c r="J2528" s="5" t="str">
        <f>VLOOKUP(I2528,Vlookups!A:D,2,FALSE)</f>
        <v>BUSINESS OFFICE</v>
      </c>
      <c r="K2528" s="5" t="str">
        <f>VLOOKUP(I2528,Vlookups!A:D,3,FALSE)</f>
        <v>BUSINESS OFFICE</v>
      </c>
      <c r="L2528" s="5" t="str">
        <f t="shared" si="825"/>
        <v>99</v>
      </c>
      <c r="M2528" s="5" t="str">
        <f t="shared" si="826"/>
        <v>701</v>
      </c>
      <c r="N2528" s="5" t="str">
        <f>VLOOKUP(M2528,Vlookups!G:I,2,FALSE)</f>
        <v>SUPERINTENDENT</v>
      </c>
      <c r="O2528" s="5" t="str">
        <f>VLOOKUP(M2528,Vlookups!G:I,3,FALSE)</f>
        <v>CEO</v>
      </c>
      <c r="P2528" s="6">
        <f t="shared" si="827"/>
        <v>0</v>
      </c>
      <c r="Q2528" s="6">
        <f t="shared" si="828"/>
        <v>0</v>
      </c>
      <c r="R2528" s="6">
        <f t="shared" si="829"/>
        <v>0</v>
      </c>
      <c r="S2528" s="6">
        <f t="shared" si="830"/>
        <v>40000</v>
      </c>
      <c r="T2528" s="6">
        <f t="shared" si="831"/>
        <v>40000</v>
      </c>
      <c r="U2528" t="s">
        <v>2580</v>
      </c>
      <c r="V2528" t="s">
        <v>56</v>
      </c>
      <c r="W2528" s="2">
        <v>0</v>
      </c>
      <c r="X2528" s="2">
        <v>0</v>
      </c>
      <c r="Y2528" s="2">
        <v>0</v>
      </c>
      <c r="Z2528" s="2">
        <v>0</v>
      </c>
      <c r="AA2528" s="2">
        <v>40000</v>
      </c>
      <c r="AB2528" s="2">
        <v>40000</v>
      </c>
    </row>
    <row r="2529" spans="1:28">
      <c r="A2529" s="5" t="str">
        <f t="shared" si="836"/>
        <v>420</v>
      </c>
      <c r="B2529" s="5" t="str">
        <f>VLOOKUP(A2529,Vlookups!O:P,2,FALSE)</f>
        <v>LOCAL</v>
      </c>
      <c r="C2529" s="5" t="str">
        <f t="shared" si="837"/>
        <v>E</v>
      </c>
      <c r="D2529" s="5" t="str">
        <f t="shared" si="838"/>
        <v>41</v>
      </c>
      <c r="E2529" s="5" t="str">
        <f t="shared" si="839"/>
        <v>64--</v>
      </c>
      <c r="F2529" s="5" t="str">
        <f>VLOOKUP(E2529,Vlookups!K:M,3,FALSE)</f>
        <v>Op Exp</v>
      </c>
      <c r="G2529" s="5" t="str">
        <f t="shared" si="822"/>
        <v>6411</v>
      </c>
      <c r="H2529" s="5" t="str">
        <f t="shared" si="823"/>
        <v>EMPLOYEE TRAVEL</v>
      </c>
      <c r="I2529" s="5" t="str">
        <f t="shared" si="824"/>
        <v>701</v>
      </c>
      <c r="J2529" s="5" t="e">
        <f>VLOOKUP(I2529,Vlookups!A:D,2,FALSE)</f>
        <v>#N/A</v>
      </c>
      <c r="K2529" s="5" t="e">
        <f>VLOOKUP(I2529,Vlookups!A:D,3,FALSE)</f>
        <v>#N/A</v>
      </c>
      <c r="L2529" s="5" t="str">
        <f t="shared" si="825"/>
        <v>99</v>
      </c>
      <c r="M2529" s="5" t="str">
        <f t="shared" si="826"/>
        <v>701</v>
      </c>
      <c r="N2529" s="5" t="str">
        <f>VLOOKUP(M2529,Vlookups!G:I,2,FALSE)</f>
        <v>SUPERINTENDENT</v>
      </c>
      <c r="O2529" s="5" t="str">
        <f>VLOOKUP(M2529,Vlookups!G:I,3,FALSE)</f>
        <v>CEO</v>
      </c>
      <c r="P2529" s="6">
        <f t="shared" si="827"/>
        <v>0</v>
      </c>
      <c r="Q2529" s="6">
        <f t="shared" si="828"/>
        <v>0</v>
      </c>
      <c r="R2529" s="6">
        <f t="shared" si="829"/>
        <v>0</v>
      </c>
      <c r="S2529" s="6">
        <f t="shared" si="830"/>
        <v>40000</v>
      </c>
      <c r="T2529" s="6">
        <f t="shared" si="831"/>
        <v>40000</v>
      </c>
      <c r="U2529" t="s">
        <v>2581</v>
      </c>
      <c r="V2529" t="s">
        <v>56</v>
      </c>
      <c r="W2529" s="2">
        <v>0</v>
      </c>
      <c r="X2529" s="2">
        <v>0</v>
      </c>
      <c r="Y2529" s="2">
        <v>0</v>
      </c>
      <c r="Z2529" s="2">
        <v>0</v>
      </c>
      <c r="AA2529" s="2">
        <v>40000</v>
      </c>
      <c r="AB2529" s="2">
        <v>40000</v>
      </c>
    </row>
    <row r="2530" spans="1:28">
      <c r="A2530" s="5" t="str">
        <f t="shared" si="836"/>
        <v>420</v>
      </c>
      <c r="B2530" s="5" t="str">
        <f>VLOOKUP(A2530,Vlookups!O:P,2,FALSE)</f>
        <v>LOCAL</v>
      </c>
      <c r="C2530" s="5" t="str">
        <f t="shared" si="837"/>
        <v>E</v>
      </c>
      <c r="D2530" s="5" t="str">
        <f t="shared" si="838"/>
        <v>41</v>
      </c>
      <c r="E2530" s="5" t="str">
        <f t="shared" si="839"/>
        <v>64--</v>
      </c>
      <c r="F2530" s="5" t="str">
        <f>VLOOKUP(E2530,Vlookups!K:M,3,FALSE)</f>
        <v>Op Exp</v>
      </c>
      <c r="G2530" s="5" t="str">
        <f t="shared" ref="G2530:G2592" si="840">MID(U2530,10,4)</f>
        <v>6412</v>
      </c>
      <c r="H2530" s="5" t="str">
        <f t="shared" ref="H2530:H2592" si="841">V2530</f>
        <v>TRAVEL-STUDENTS</v>
      </c>
      <c r="I2530" s="5" t="str">
        <f t="shared" ref="I2530:I2592" si="842">LEFT(RIGHT(U2530,12),3)</f>
        <v>750</v>
      </c>
      <c r="J2530" s="5" t="str">
        <f>VLOOKUP(I2530,Vlookups!A:D,2,FALSE)</f>
        <v>BUSINESS OFFICE</v>
      </c>
      <c r="K2530" s="5" t="str">
        <f>VLOOKUP(I2530,Vlookups!A:D,3,FALSE)</f>
        <v>BUSINESS OFFICE</v>
      </c>
      <c r="L2530" s="5" t="str">
        <f t="shared" ref="L2530:L2592" si="843">LEFT(RIGHT(U2530,6),2)</f>
        <v>99</v>
      </c>
      <c r="M2530" s="5" t="str">
        <f t="shared" ref="M2530:M2592" si="844">RIGHT(U2530,3)</f>
        <v>743</v>
      </c>
      <c r="N2530" s="5" t="str">
        <f>VLOOKUP(M2530,Vlookups!G:I,2,FALSE)</f>
        <v>INTERNATIONAL DEPT</v>
      </c>
      <c r="O2530" s="5" t="str">
        <f>VLOOKUP(M2530,Vlookups!G:I,3,FALSE)</f>
        <v>CADO</v>
      </c>
      <c r="P2530" s="6">
        <f t="shared" ref="P2530:P2592" si="845">W2530</f>
        <v>0</v>
      </c>
      <c r="Q2530" s="6">
        <f t="shared" ref="Q2530:Q2592" si="846">X2530</f>
        <v>0</v>
      </c>
      <c r="R2530" s="6">
        <f t="shared" ref="R2530:R2592" si="847">Y2530</f>
        <v>4359.1000000000004</v>
      </c>
      <c r="S2530" s="6">
        <f t="shared" ref="S2530:S2592" si="848">AA2530</f>
        <v>0</v>
      </c>
      <c r="T2530" s="6">
        <f t="shared" ref="T2530:T2592" si="849">AB2530</f>
        <v>0</v>
      </c>
      <c r="U2530" t="s">
        <v>2582</v>
      </c>
      <c r="V2530" t="s">
        <v>439</v>
      </c>
      <c r="W2530" s="2">
        <v>0</v>
      </c>
      <c r="X2530" s="2">
        <v>0</v>
      </c>
      <c r="Y2530" s="2">
        <v>4359.1000000000004</v>
      </c>
      <c r="Z2530" s="3">
        <v>-4359.1000000000004</v>
      </c>
      <c r="AA2530" s="2">
        <v>0</v>
      </c>
      <c r="AB2530" s="2">
        <v>0</v>
      </c>
    </row>
    <row r="2531" spans="1:28">
      <c r="A2531" s="5" t="str">
        <f t="shared" si="836"/>
        <v>420</v>
      </c>
      <c r="B2531" s="5" t="str">
        <f>VLOOKUP(A2531,Vlookups!O:P,2,FALSE)</f>
        <v>LOCAL</v>
      </c>
      <c r="C2531" s="5" t="str">
        <f t="shared" si="837"/>
        <v>E</v>
      </c>
      <c r="D2531" s="5" t="str">
        <f t="shared" si="838"/>
        <v>41</v>
      </c>
      <c r="E2531" s="5" t="str">
        <f t="shared" si="839"/>
        <v>64--</v>
      </c>
      <c r="F2531" s="5" t="str">
        <f>VLOOKUP(E2531,Vlookups!K:M,3,FALSE)</f>
        <v>Op Exp</v>
      </c>
      <c r="G2531" s="5" t="str">
        <f t="shared" si="840"/>
        <v>6419</v>
      </c>
      <c r="H2531" s="5" t="str">
        <f t="shared" si="841"/>
        <v>TRAVEL--NON-EMP</v>
      </c>
      <c r="I2531" s="5" t="str">
        <f t="shared" si="842"/>
        <v>702</v>
      </c>
      <c r="J2531" s="5" t="e">
        <f>VLOOKUP(I2531,Vlookups!A:D,2,FALSE)</f>
        <v>#N/A</v>
      </c>
      <c r="K2531" s="5" t="e">
        <f>VLOOKUP(I2531,Vlookups!A:D,3,FALSE)</f>
        <v>#N/A</v>
      </c>
      <c r="L2531" s="5" t="str">
        <f t="shared" si="843"/>
        <v>99</v>
      </c>
      <c r="M2531" s="5" t="str">
        <f t="shared" si="844"/>
        <v>701</v>
      </c>
      <c r="N2531" s="5" t="str">
        <f>VLOOKUP(M2531,Vlookups!G:I,2,FALSE)</f>
        <v>SUPERINTENDENT</v>
      </c>
      <c r="O2531" s="5" t="str">
        <f>VLOOKUP(M2531,Vlookups!G:I,3,FALSE)</f>
        <v>CEO</v>
      </c>
      <c r="P2531" s="6">
        <f t="shared" si="845"/>
        <v>0</v>
      </c>
      <c r="Q2531" s="6">
        <f t="shared" si="846"/>
        <v>0</v>
      </c>
      <c r="R2531" s="6">
        <f t="shared" si="847"/>
        <v>0</v>
      </c>
      <c r="S2531" s="6">
        <f t="shared" si="848"/>
        <v>2000</v>
      </c>
      <c r="T2531" s="6">
        <f t="shared" si="849"/>
        <v>2000</v>
      </c>
      <c r="U2531" t="s">
        <v>2583</v>
      </c>
      <c r="V2531" t="s">
        <v>1025</v>
      </c>
      <c r="W2531" s="2">
        <v>0</v>
      </c>
      <c r="X2531" s="2">
        <v>0</v>
      </c>
      <c r="Y2531" s="2">
        <v>0</v>
      </c>
      <c r="Z2531" s="2">
        <v>0</v>
      </c>
      <c r="AA2531" s="2">
        <v>2000</v>
      </c>
      <c r="AB2531" s="2">
        <v>2000</v>
      </c>
    </row>
    <row r="2532" spans="1:28">
      <c r="A2532" s="5" t="str">
        <f t="shared" si="836"/>
        <v>420</v>
      </c>
      <c r="B2532" s="5" t="str">
        <f>VLOOKUP(A2532,Vlookups!O:P,2,FALSE)</f>
        <v>LOCAL</v>
      </c>
      <c r="C2532" s="5" t="str">
        <f t="shared" si="837"/>
        <v>E</v>
      </c>
      <c r="D2532" s="5" t="str">
        <f t="shared" si="838"/>
        <v>41</v>
      </c>
      <c r="E2532" s="5" t="str">
        <f t="shared" si="839"/>
        <v>64--</v>
      </c>
      <c r="F2532" s="5" t="str">
        <f>VLOOKUP(E2532,Vlookups!K:M,3,FALSE)</f>
        <v>Op Exp</v>
      </c>
      <c r="G2532" s="5" t="str">
        <f t="shared" si="840"/>
        <v>6419</v>
      </c>
      <c r="H2532" s="5" t="str">
        <f t="shared" si="841"/>
        <v>TRAVEL--NON-EMP</v>
      </c>
      <c r="I2532" s="5" t="str">
        <f t="shared" si="842"/>
        <v>750</v>
      </c>
      <c r="J2532" s="5" t="str">
        <f>VLOOKUP(I2532,Vlookups!A:D,2,FALSE)</f>
        <v>BUSINESS OFFICE</v>
      </c>
      <c r="K2532" s="5" t="str">
        <f>VLOOKUP(I2532,Vlookups!A:D,3,FALSE)</f>
        <v>BUSINESS OFFICE</v>
      </c>
      <c r="L2532" s="5" t="str">
        <f t="shared" si="843"/>
        <v>99</v>
      </c>
      <c r="M2532" s="5" t="str">
        <f t="shared" si="844"/>
        <v>702</v>
      </c>
      <c r="N2532" s="5" t="str">
        <f>VLOOKUP(M2532,Vlookups!G:I,2,FALSE)</f>
        <v>SCHOOL BOARD</v>
      </c>
      <c r="O2532" s="5" t="str">
        <f>VLOOKUP(M2532,Vlookups!G:I,3,FALSE)</f>
        <v>CEO</v>
      </c>
      <c r="P2532" s="6">
        <f t="shared" si="845"/>
        <v>0</v>
      </c>
      <c r="Q2532" s="6">
        <f t="shared" si="846"/>
        <v>0</v>
      </c>
      <c r="R2532" s="6">
        <f t="shared" si="847"/>
        <v>1189.93</v>
      </c>
      <c r="S2532" s="6">
        <f t="shared" si="848"/>
        <v>0</v>
      </c>
      <c r="T2532" s="6">
        <f t="shared" si="849"/>
        <v>0</v>
      </c>
      <c r="U2532" t="s">
        <v>2584</v>
      </c>
      <c r="V2532" t="s">
        <v>1025</v>
      </c>
      <c r="W2532" s="2">
        <v>0</v>
      </c>
      <c r="X2532" s="2">
        <v>0</v>
      </c>
      <c r="Y2532" s="2">
        <v>1189.93</v>
      </c>
      <c r="Z2532" s="3">
        <v>-1189.93</v>
      </c>
      <c r="AA2532" s="2">
        <v>0</v>
      </c>
      <c r="AB2532" s="2">
        <v>0</v>
      </c>
    </row>
    <row r="2533" spans="1:28">
      <c r="A2533" s="5" t="str">
        <f t="shared" si="836"/>
        <v>420</v>
      </c>
      <c r="B2533" s="5" t="str">
        <f>VLOOKUP(A2533,Vlookups!O:P,2,FALSE)</f>
        <v>LOCAL</v>
      </c>
      <c r="C2533" s="5" t="str">
        <f t="shared" si="837"/>
        <v>E</v>
      </c>
      <c r="D2533" s="5" t="str">
        <f t="shared" si="838"/>
        <v>41</v>
      </c>
      <c r="E2533" s="5" t="str">
        <f t="shared" si="839"/>
        <v>64--</v>
      </c>
      <c r="F2533" s="5" t="str">
        <f>VLOOKUP(E2533,Vlookups!K:M,3,FALSE)</f>
        <v>Op Exp</v>
      </c>
      <c r="G2533" s="5" t="str">
        <f t="shared" si="840"/>
        <v>6429</v>
      </c>
      <c r="H2533" s="5" t="str">
        <f t="shared" si="841"/>
        <v>INS/BONDING COSTS</v>
      </c>
      <c r="I2533" s="5" t="str">
        <f t="shared" si="842"/>
        <v>750</v>
      </c>
      <c r="J2533" s="5" t="str">
        <f>VLOOKUP(I2533,Vlookups!A:D,2,FALSE)</f>
        <v>BUSINESS OFFICE</v>
      </c>
      <c r="K2533" s="5" t="str">
        <f>VLOOKUP(I2533,Vlookups!A:D,3,FALSE)</f>
        <v>BUSINESS OFFICE</v>
      </c>
      <c r="L2533" s="5" t="str">
        <f t="shared" si="843"/>
        <v>99</v>
      </c>
      <c r="M2533" s="5" t="str">
        <f t="shared" si="844"/>
        <v>731</v>
      </c>
      <c r="N2533" s="5" t="str">
        <f>VLOOKUP(M2533,Vlookups!G:I,2,FALSE)</f>
        <v>CHIEF ADMINISTRATIVE OFFICER</v>
      </c>
      <c r="O2533" s="5" t="str">
        <f>VLOOKUP(M2533,Vlookups!G:I,3,FALSE)</f>
        <v>CADO</v>
      </c>
      <c r="P2533" s="6">
        <f t="shared" si="845"/>
        <v>572978</v>
      </c>
      <c r="Q2533" s="6">
        <f t="shared" si="846"/>
        <v>0</v>
      </c>
      <c r="R2533" s="6">
        <f t="shared" si="847"/>
        <v>6387</v>
      </c>
      <c r="S2533" s="6">
        <f t="shared" si="848"/>
        <v>639380.43000000005</v>
      </c>
      <c r="T2533" s="6">
        <f t="shared" si="849"/>
        <v>66402.429999999993</v>
      </c>
      <c r="U2533" t="s">
        <v>2585</v>
      </c>
      <c r="V2533" t="s">
        <v>1670</v>
      </c>
      <c r="W2533" s="2">
        <v>572978</v>
      </c>
      <c r="X2533" s="2">
        <v>0</v>
      </c>
      <c r="Y2533" s="2">
        <v>6387</v>
      </c>
      <c r="Z2533" s="2">
        <v>566591</v>
      </c>
      <c r="AA2533" s="2">
        <v>639380.43000000005</v>
      </c>
      <c r="AB2533" s="2">
        <v>66402.429999999993</v>
      </c>
    </row>
    <row r="2534" spans="1:28">
      <c r="A2534" s="5" t="str">
        <f t="shared" si="836"/>
        <v>420</v>
      </c>
      <c r="B2534" s="5" t="str">
        <f>VLOOKUP(A2534,Vlookups!O:P,2,FALSE)</f>
        <v>LOCAL</v>
      </c>
      <c r="C2534" s="5" t="str">
        <f t="shared" si="837"/>
        <v>E</v>
      </c>
      <c r="D2534" s="5" t="str">
        <f t="shared" si="838"/>
        <v>41</v>
      </c>
      <c r="E2534" s="5" t="str">
        <f t="shared" si="839"/>
        <v>64--</v>
      </c>
      <c r="F2534" s="5" t="str">
        <f>VLOOKUP(E2534,Vlookups!K:M,3,FALSE)</f>
        <v>Op Exp</v>
      </c>
      <c r="G2534" s="5" t="str">
        <f t="shared" si="840"/>
        <v>6495</v>
      </c>
      <c r="H2534" s="5" t="str">
        <f t="shared" si="841"/>
        <v>MEMBERSHIPS AND DUES</v>
      </c>
      <c r="I2534" s="5" t="str">
        <f t="shared" si="842"/>
        <v>701</v>
      </c>
      <c r="J2534" s="5" t="e">
        <f>VLOOKUP(I2534,Vlookups!A:D,2,FALSE)</f>
        <v>#N/A</v>
      </c>
      <c r="K2534" s="5" t="e">
        <f>VLOOKUP(I2534,Vlookups!A:D,3,FALSE)</f>
        <v>#N/A</v>
      </c>
      <c r="L2534" s="5" t="str">
        <f t="shared" si="843"/>
        <v>99</v>
      </c>
      <c r="M2534" s="5" t="str">
        <f t="shared" si="844"/>
        <v>701</v>
      </c>
      <c r="N2534" s="5" t="str">
        <f>VLOOKUP(M2534,Vlookups!G:I,2,FALSE)</f>
        <v>SUPERINTENDENT</v>
      </c>
      <c r="O2534" s="5" t="str">
        <f>VLOOKUP(M2534,Vlookups!G:I,3,FALSE)</f>
        <v>CEO</v>
      </c>
      <c r="P2534" s="6">
        <f t="shared" si="845"/>
        <v>0</v>
      </c>
      <c r="Q2534" s="6">
        <f t="shared" si="846"/>
        <v>0</v>
      </c>
      <c r="R2534" s="6">
        <f t="shared" si="847"/>
        <v>7420</v>
      </c>
      <c r="S2534" s="6">
        <f t="shared" si="848"/>
        <v>0</v>
      </c>
      <c r="T2534" s="6">
        <f t="shared" si="849"/>
        <v>0</v>
      </c>
      <c r="U2534" t="s">
        <v>2586</v>
      </c>
      <c r="V2534" t="s">
        <v>560</v>
      </c>
      <c r="W2534" s="2">
        <v>0</v>
      </c>
      <c r="X2534" s="2">
        <v>0</v>
      </c>
      <c r="Y2534" s="2">
        <v>7420</v>
      </c>
      <c r="Z2534" s="3">
        <v>-7420</v>
      </c>
      <c r="AA2534" s="2">
        <v>0</v>
      </c>
      <c r="AB2534" s="2">
        <v>0</v>
      </c>
    </row>
    <row r="2535" spans="1:28">
      <c r="A2535" s="5" t="str">
        <f t="shared" si="836"/>
        <v>420</v>
      </c>
      <c r="B2535" s="5" t="str">
        <f>VLOOKUP(A2535,Vlookups!O:P,2,FALSE)</f>
        <v>LOCAL</v>
      </c>
      <c r="C2535" s="5" t="str">
        <f t="shared" si="837"/>
        <v>E</v>
      </c>
      <c r="D2535" s="5" t="str">
        <f t="shared" si="838"/>
        <v>41</v>
      </c>
      <c r="E2535" s="5" t="str">
        <f t="shared" si="839"/>
        <v>64--</v>
      </c>
      <c r="F2535" s="5" t="str">
        <f>VLOOKUP(E2535,Vlookups!K:M,3,FALSE)</f>
        <v>Op Exp</v>
      </c>
      <c r="G2535" s="5" t="str">
        <f t="shared" si="840"/>
        <v>6495</v>
      </c>
      <c r="H2535" s="5" t="str">
        <f t="shared" si="841"/>
        <v>MEMBERSHIPS AND DUES</v>
      </c>
      <c r="I2535" s="5" t="str">
        <f t="shared" si="842"/>
        <v>750</v>
      </c>
      <c r="J2535" s="5" t="str">
        <f>VLOOKUP(I2535,Vlookups!A:D,2,FALSE)</f>
        <v>BUSINESS OFFICE</v>
      </c>
      <c r="K2535" s="5" t="str">
        <f>VLOOKUP(I2535,Vlookups!A:D,3,FALSE)</f>
        <v>BUSINESS OFFICE</v>
      </c>
      <c r="L2535" s="5" t="str">
        <f t="shared" si="843"/>
        <v>99</v>
      </c>
      <c r="M2535" s="5" t="str">
        <f t="shared" si="844"/>
        <v>701</v>
      </c>
      <c r="N2535" s="5" t="str">
        <f>VLOOKUP(M2535,Vlookups!G:I,2,FALSE)</f>
        <v>SUPERINTENDENT</v>
      </c>
      <c r="O2535" s="5" t="str">
        <f>VLOOKUP(M2535,Vlookups!G:I,3,FALSE)</f>
        <v>CEO</v>
      </c>
      <c r="P2535" s="6">
        <f t="shared" si="845"/>
        <v>0</v>
      </c>
      <c r="Q2535" s="6">
        <f t="shared" si="846"/>
        <v>0</v>
      </c>
      <c r="R2535" s="6">
        <f t="shared" si="847"/>
        <v>0</v>
      </c>
      <c r="S2535" s="6">
        <f t="shared" si="848"/>
        <v>8000</v>
      </c>
      <c r="T2535" s="6">
        <f t="shared" si="849"/>
        <v>8000</v>
      </c>
      <c r="U2535" t="s">
        <v>2587</v>
      </c>
      <c r="V2535" t="s">
        <v>560</v>
      </c>
      <c r="W2535" s="2">
        <v>0</v>
      </c>
      <c r="X2535" s="2">
        <v>0</v>
      </c>
      <c r="Y2535" s="2">
        <v>0</v>
      </c>
      <c r="Z2535" s="2">
        <v>0</v>
      </c>
      <c r="AA2535" s="2">
        <v>8000</v>
      </c>
      <c r="AB2535" s="2">
        <v>8000</v>
      </c>
    </row>
    <row r="2536" spans="1:28">
      <c r="A2536" s="5" t="str">
        <f t="shared" si="836"/>
        <v>420</v>
      </c>
      <c r="B2536" s="5" t="str">
        <f>VLOOKUP(A2536,Vlookups!O:P,2,FALSE)</f>
        <v>LOCAL</v>
      </c>
      <c r="C2536" s="5" t="str">
        <f t="shared" si="837"/>
        <v>E</v>
      </c>
      <c r="D2536" s="5" t="str">
        <f t="shared" si="838"/>
        <v>41</v>
      </c>
      <c r="E2536" s="5" t="str">
        <f t="shared" si="839"/>
        <v>64--</v>
      </c>
      <c r="F2536" s="5" t="str">
        <f>VLOOKUP(E2536,Vlookups!K:M,3,FALSE)</f>
        <v>Op Exp</v>
      </c>
      <c r="G2536" s="5" t="str">
        <f t="shared" si="840"/>
        <v>6495</v>
      </c>
      <c r="H2536" s="5" t="str">
        <f t="shared" si="841"/>
        <v>MEMBERSHIPS AND DUES</v>
      </c>
      <c r="I2536" s="5" t="str">
        <f t="shared" si="842"/>
        <v>750</v>
      </c>
      <c r="J2536" s="5" t="str">
        <f>VLOOKUP(I2536,Vlookups!A:D,2,FALSE)</f>
        <v>BUSINESS OFFICE</v>
      </c>
      <c r="K2536" s="5" t="str">
        <f>VLOOKUP(I2536,Vlookups!A:D,3,FALSE)</f>
        <v>BUSINESS OFFICE</v>
      </c>
      <c r="L2536" s="5" t="str">
        <f t="shared" si="843"/>
        <v>99</v>
      </c>
      <c r="M2536" s="5" t="str">
        <f t="shared" si="844"/>
        <v>743</v>
      </c>
      <c r="N2536" s="5" t="str">
        <f>VLOOKUP(M2536,Vlookups!G:I,2,FALSE)</f>
        <v>INTERNATIONAL DEPT</v>
      </c>
      <c r="O2536" s="5" t="str">
        <f>VLOOKUP(M2536,Vlookups!G:I,3,FALSE)</f>
        <v>CADO</v>
      </c>
      <c r="P2536" s="6">
        <f t="shared" si="845"/>
        <v>4000</v>
      </c>
      <c r="Q2536" s="6">
        <f t="shared" si="846"/>
        <v>810</v>
      </c>
      <c r="R2536" s="6">
        <f t="shared" si="847"/>
        <v>0</v>
      </c>
      <c r="S2536" s="6">
        <f t="shared" si="848"/>
        <v>3400</v>
      </c>
      <c r="T2536" s="6">
        <f t="shared" si="849"/>
        <v>-600</v>
      </c>
      <c r="U2536" t="s">
        <v>2588</v>
      </c>
      <c r="V2536" t="s">
        <v>560</v>
      </c>
      <c r="W2536" s="2">
        <v>4000</v>
      </c>
      <c r="X2536" s="2">
        <v>810</v>
      </c>
      <c r="Y2536" s="2">
        <v>0</v>
      </c>
      <c r="Z2536" s="2">
        <v>3190</v>
      </c>
      <c r="AA2536" s="2">
        <v>3400</v>
      </c>
      <c r="AB2536" s="3">
        <v>-600</v>
      </c>
    </row>
    <row r="2537" spans="1:28">
      <c r="A2537" s="5" t="str">
        <f t="shared" si="836"/>
        <v>420</v>
      </c>
      <c r="B2537" s="5" t="str">
        <f>VLOOKUP(A2537,Vlookups!O:P,2,FALSE)</f>
        <v>LOCAL</v>
      </c>
      <c r="C2537" s="5" t="str">
        <f t="shared" si="837"/>
        <v>E</v>
      </c>
      <c r="D2537" s="5" t="str">
        <f t="shared" si="838"/>
        <v>41</v>
      </c>
      <c r="E2537" s="5" t="str">
        <f t="shared" si="839"/>
        <v>64--</v>
      </c>
      <c r="F2537" s="5" t="str">
        <f>VLOOKUP(E2537,Vlookups!K:M,3,FALSE)</f>
        <v>Op Exp</v>
      </c>
      <c r="G2537" s="5" t="str">
        <f t="shared" si="840"/>
        <v>6495</v>
      </c>
      <c r="H2537" s="5" t="str">
        <f t="shared" si="841"/>
        <v>MEMBERSHIPS AND DUES</v>
      </c>
      <c r="I2537" s="5" t="str">
        <f t="shared" si="842"/>
        <v>750</v>
      </c>
      <c r="J2537" s="5" t="str">
        <f>VLOOKUP(I2537,Vlookups!A:D,2,FALSE)</f>
        <v>BUSINESS OFFICE</v>
      </c>
      <c r="K2537" s="5" t="str">
        <f>VLOOKUP(I2537,Vlookups!A:D,3,FALSE)</f>
        <v>BUSINESS OFFICE</v>
      </c>
      <c r="L2537" s="5" t="str">
        <f t="shared" si="843"/>
        <v>99</v>
      </c>
      <c r="M2537" s="5" t="str">
        <f t="shared" si="844"/>
        <v>744</v>
      </c>
      <c r="N2537" s="5" t="str">
        <f>VLOOKUP(M2537,Vlookups!G:I,2,FALSE)</f>
        <v>DEVELOPMENT</v>
      </c>
      <c r="O2537" s="5" t="str">
        <f>VLOOKUP(M2537,Vlookups!G:I,3,FALSE)</f>
        <v>CDO</v>
      </c>
      <c r="P2537" s="6">
        <f t="shared" si="845"/>
        <v>0</v>
      </c>
      <c r="Q2537" s="6">
        <f t="shared" si="846"/>
        <v>0</v>
      </c>
      <c r="R2537" s="6">
        <f t="shared" si="847"/>
        <v>0</v>
      </c>
      <c r="S2537" s="6">
        <f t="shared" si="848"/>
        <v>5752</v>
      </c>
      <c r="T2537" s="6">
        <f t="shared" si="849"/>
        <v>5752</v>
      </c>
      <c r="U2537" t="s">
        <v>2589</v>
      </c>
      <c r="V2537" t="s">
        <v>560</v>
      </c>
      <c r="W2537" s="2">
        <v>0</v>
      </c>
      <c r="X2537" s="2">
        <v>0</v>
      </c>
      <c r="Y2537" s="2">
        <v>0</v>
      </c>
      <c r="Z2537" s="2">
        <v>0</v>
      </c>
      <c r="AA2537" s="2">
        <v>5752</v>
      </c>
      <c r="AB2537" s="2">
        <v>5752</v>
      </c>
    </row>
    <row r="2538" spans="1:28">
      <c r="A2538" s="5" t="str">
        <f t="shared" si="836"/>
        <v>420</v>
      </c>
      <c r="B2538" s="5" t="str">
        <f>VLOOKUP(A2538,Vlookups!O:P,2,FALSE)</f>
        <v>LOCAL</v>
      </c>
      <c r="C2538" s="5" t="str">
        <f t="shared" si="837"/>
        <v>E</v>
      </c>
      <c r="D2538" s="5" t="str">
        <f t="shared" si="838"/>
        <v>41</v>
      </c>
      <c r="E2538" s="5" t="str">
        <f t="shared" si="839"/>
        <v>64--</v>
      </c>
      <c r="F2538" s="5" t="str">
        <f>VLOOKUP(E2538,Vlookups!K:M,3,FALSE)</f>
        <v>Op Exp</v>
      </c>
      <c r="G2538" s="5" t="str">
        <f t="shared" si="840"/>
        <v>6495</v>
      </c>
      <c r="H2538" s="5" t="str">
        <f t="shared" si="841"/>
        <v>MEMBERSHIPS AND DUES</v>
      </c>
      <c r="I2538" s="5" t="str">
        <f t="shared" si="842"/>
        <v>750</v>
      </c>
      <c r="J2538" s="5" t="str">
        <f>VLOOKUP(I2538,Vlookups!A:D,2,FALSE)</f>
        <v>BUSINESS OFFICE</v>
      </c>
      <c r="K2538" s="5" t="str">
        <f>VLOOKUP(I2538,Vlookups!A:D,3,FALSE)</f>
        <v>BUSINESS OFFICE</v>
      </c>
      <c r="L2538" s="5" t="str">
        <f t="shared" si="843"/>
        <v>99</v>
      </c>
      <c r="M2538" s="5" t="str">
        <f t="shared" si="844"/>
        <v>746</v>
      </c>
      <c r="N2538" s="5" t="str">
        <f>VLOOKUP(M2538,Vlookups!G:I,2,FALSE)</f>
        <v>HUMAN RESOURCES</v>
      </c>
      <c r="O2538" s="5" t="str">
        <f>VLOOKUP(M2538,Vlookups!G:I,3,FALSE)</f>
        <v>HR</v>
      </c>
      <c r="P2538" s="6">
        <f t="shared" si="845"/>
        <v>87000</v>
      </c>
      <c r="Q2538" s="6">
        <f t="shared" si="846"/>
        <v>0</v>
      </c>
      <c r="R2538" s="6">
        <f t="shared" si="847"/>
        <v>83239.64</v>
      </c>
      <c r="S2538" s="6">
        <f t="shared" si="848"/>
        <v>291194.12</v>
      </c>
      <c r="T2538" s="6">
        <f t="shared" si="849"/>
        <v>204194.12</v>
      </c>
      <c r="U2538" t="s">
        <v>2590</v>
      </c>
      <c r="V2538" t="s">
        <v>560</v>
      </c>
      <c r="W2538" s="2">
        <v>87000</v>
      </c>
      <c r="X2538" s="2">
        <v>0</v>
      </c>
      <c r="Y2538" s="2">
        <v>83239.64</v>
      </c>
      <c r="Z2538" s="2">
        <v>3760.36</v>
      </c>
      <c r="AA2538" s="2">
        <v>291194.12</v>
      </c>
      <c r="AB2538" s="2">
        <v>204194.12</v>
      </c>
    </row>
    <row r="2539" spans="1:28">
      <c r="A2539" s="5" t="str">
        <f t="shared" si="836"/>
        <v>420</v>
      </c>
      <c r="B2539" s="5" t="str">
        <f>VLOOKUP(A2539,Vlookups!O:P,2,FALSE)</f>
        <v>LOCAL</v>
      </c>
      <c r="C2539" s="5" t="str">
        <f t="shared" si="837"/>
        <v>E</v>
      </c>
      <c r="D2539" s="5" t="str">
        <f t="shared" si="838"/>
        <v>41</v>
      </c>
      <c r="E2539" s="5" t="str">
        <f t="shared" si="839"/>
        <v>64--</v>
      </c>
      <c r="F2539" s="5" t="str">
        <f>VLOOKUP(E2539,Vlookups!K:M,3,FALSE)</f>
        <v>Op Exp</v>
      </c>
      <c r="G2539" s="5" t="str">
        <f t="shared" si="840"/>
        <v>6495</v>
      </c>
      <c r="H2539" s="5" t="str">
        <f t="shared" si="841"/>
        <v>MEMBERSHIPS AND DUES</v>
      </c>
      <c r="I2539" s="5" t="str">
        <f t="shared" si="842"/>
        <v>750</v>
      </c>
      <c r="J2539" s="5" t="str">
        <f>VLOOKUP(I2539,Vlookups!A:D,2,FALSE)</f>
        <v>BUSINESS OFFICE</v>
      </c>
      <c r="K2539" s="5" t="str">
        <f>VLOOKUP(I2539,Vlookups!A:D,3,FALSE)</f>
        <v>BUSINESS OFFICE</v>
      </c>
      <c r="L2539" s="5" t="str">
        <f t="shared" si="843"/>
        <v>99</v>
      </c>
      <c r="M2539" s="5" t="str">
        <f t="shared" si="844"/>
        <v>750</v>
      </c>
      <c r="N2539" s="5" t="str">
        <f>VLOOKUP(M2539,Vlookups!G:I,2,FALSE)</f>
        <v>FINANCE</v>
      </c>
      <c r="O2539" s="5" t="str">
        <f>VLOOKUP(M2539,Vlookups!G:I,3,FALSE)</f>
        <v>CFO</v>
      </c>
      <c r="P2539" s="6">
        <f t="shared" si="845"/>
        <v>176429</v>
      </c>
      <c r="Q2539" s="6">
        <f t="shared" si="846"/>
        <v>715</v>
      </c>
      <c r="R2539" s="6">
        <f t="shared" si="847"/>
        <v>187081.86</v>
      </c>
      <c r="S2539" s="6">
        <f t="shared" si="848"/>
        <v>188870</v>
      </c>
      <c r="T2539" s="6">
        <f t="shared" si="849"/>
        <v>12441</v>
      </c>
      <c r="U2539" t="s">
        <v>2591</v>
      </c>
      <c r="V2539" t="s">
        <v>560</v>
      </c>
      <c r="W2539" s="2">
        <v>176429</v>
      </c>
      <c r="X2539" s="2">
        <v>715</v>
      </c>
      <c r="Y2539" s="2">
        <v>187081.86</v>
      </c>
      <c r="Z2539" s="3">
        <v>-11562.86</v>
      </c>
      <c r="AA2539" s="2">
        <v>188870</v>
      </c>
      <c r="AB2539" s="2">
        <v>12441</v>
      </c>
    </row>
    <row r="2540" spans="1:28">
      <c r="A2540" s="5" t="str">
        <f t="shared" si="836"/>
        <v>420</v>
      </c>
      <c r="B2540" s="5" t="str">
        <f>VLOOKUP(A2540,Vlookups!O:P,2,FALSE)</f>
        <v>LOCAL</v>
      </c>
      <c r="C2540" s="5" t="str">
        <f t="shared" si="837"/>
        <v>E</v>
      </c>
      <c r="D2540" s="5" t="str">
        <f t="shared" si="838"/>
        <v>41</v>
      </c>
      <c r="E2540" s="5" t="str">
        <f t="shared" si="839"/>
        <v>64--</v>
      </c>
      <c r="F2540" s="5" t="str">
        <f>VLOOKUP(E2540,Vlookups!K:M,3,FALSE)</f>
        <v>Op Exp</v>
      </c>
      <c r="G2540" s="5" t="str">
        <f t="shared" si="840"/>
        <v>6495</v>
      </c>
      <c r="H2540" s="5" t="str">
        <f t="shared" si="841"/>
        <v>MEMBERSHIPS AND DUES</v>
      </c>
      <c r="I2540" s="5" t="str">
        <f t="shared" si="842"/>
        <v>750</v>
      </c>
      <c r="J2540" s="5" t="str">
        <f>VLOOKUP(I2540,Vlookups!A:D,2,FALSE)</f>
        <v>BUSINESS OFFICE</v>
      </c>
      <c r="K2540" s="5" t="str">
        <f>VLOOKUP(I2540,Vlookups!A:D,3,FALSE)</f>
        <v>BUSINESS OFFICE</v>
      </c>
      <c r="L2540" s="5" t="str">
        <f t="shared" si="843"/>
        <v>99</v>
      </c>
      <c r="M2540" s="5" t="str">
        <f t="shared" si="844"/>
        <v>751</v>
      </c>
      <c r="N2540" s="5" t="str">
        <f>VLOOKUP(M2540,Vlookups!G:I,2,FALSE)</f>
        <v>UNIDENTIFIED BUDGET OWNER/HOLD</v>
      </c>
      <c r="O2540" s="5" t="str">
        <f>VLOOKUP(M2540,Vlookups!G:I,3,FALSE)</f>
        <v>UNIDENTIFIED</v>
      </c>
      <c r="P2540" s="6">
        <f t="shared" si="845"/>
        <v>0</v>
      </c>
      <c r="Q2540" s="6">
        <f t="shared" si="846"/>
        <v>0</v>
      </c>
      <c r="R2540" s="6">
        <f t="shared" si="847"/>
        <v>30000</v>
      </c>
      <c r="S2540" s="6">
        <f t="shared" si="848"/>
        <v>0</v>
      </c>
      <c r="T2540" s="6">
        <f t="shared" si="849"/>
        <v>0</v>
      </c>
      <c r="U2540" t="s">
        <v>2592</v>
      </c>
      <c r="V2540" t="s">
        <v>560</v>
      </c>
      <c r="W2540" s="2">
        <v>0</v>
      </c>
      <c r="X2540" s="2">
        <v>0</v>
      </c>
      <c r="Y2540" s="2">
        <v>30000</v>
      </c>
      <c r="Z2540" s="3">
        <v>-30000</v>
      </c>
      <c r="AA2540" s="2">
        <v>0</v>
      </c>
      <c r="AB2540" s="2">
        <v>0</v>
      </c>
    </row>
    <row r="2541" spans="1:28">
      <c r="A2541" s="5" t="str">
        <f t="shared" si="836"/>
        <v>420</v>
      </c>
      <c r="B2541" s="5" t="str">
        <f>VLOOKUP(A2541,Vlookups!O:P,2,FALSE)</f>
        <v>LOCAL</v>
      </c>
      <c r="C2541" s="5" t="str">
        <f t="shared" si="837"/>
        <v>E</v>
      </c>
      <c r="D2541" s="5" t="str">
        <f t="shared" si="838"/>
        <v>41</v>
      </c>
      <c r="E2541" s="5" t="str">
        <f t="shared" si="839"/>
        <v>64--</v>
      </c>
      <c r="F2541" s="5" t="str">
        <f>VLOOKUP(E2541,Vlookups!K:M,3,FALSE)</f>
        <v>Op Exp</v>
      </c>
      <c r="G2541" s="5" t="str">
        <f t="shared" si="840"/>
        <v>6499</v>
      </c>
      <c r="H2541" s="5" t="str">
        <f t="shared" si="841"/>
        <v>MISC OP COSTS</v>
      </c>
      <c r="I2541" s="5" t="str">
        <f t="shared" si="842"/>
        <v>701</v>
      </c>
      <c r="J2541" s="5" t="e">
        <f>VLOOKUP(I2541,Vlookups!A:D,2,FALSE)</f>
        <v>#N/A</v>
      </c>
      <c r="K2541" s="5" t="e">
        <f>VLOOKUP(I2541,Vlookups!A:D,3,FALSE)</f>
        <v>#N/A</v>
      </c>
      <c r="L2541" s="5" t="str">
        <f t="shared" si="843"/>
        <v>99</v>
      </c>
      <c r="M2541" s="5" t="str">
        <f t="shared" si="844"/>
        <v>701</v>
      </c>
      <c r="N2541" s="5" t="str">
        <f>VLOOKUP(M2541,Vlookups!G:I,2,FALSE)</f>
        <v>SUPERINTENDENT</v>
      </c>
      <c r="O2541" s="5" t="str">
        <f>VLOOKUP(M2541,Vlookups!G:I,3,FALSE)</f>
        <v>CEO</v>
      </c>
      <c r="P2541" s="6">
        <f t="shared" si="845"/>
        <v>0</v>
      </c>
      <c r="Q2541" s="6">
        <f t="shared" si="846"/>
        <v>0</v>
      </c>
      <c r="R2541" s="6">
        <f t="shared" si="847"/>
        <v>7251.73</v>
      </c>
      <c r="S2541" s="6">
        <f t="shared" si="848"/>
        <v>2000</v>
      </c>
      <c r="T2541" s="6">
        <f t="shared" si="849"/>
        <v>2000</v>
      </c>
      <c r="U2541" t="s">
        <v>2593</v>
      </c>
      <c r="V2541" t="s">
        <v>183</v>
      </c>
      <c r="W2541" s="2">
        <v>0</v>
      </c>
      <c r="X2541" s="2">
        <v>0</v>
      </c>
      <c r="Y2541" s="2">
        <v>7251.73</v>
      </c>
      <c r="Z2541" s="3">
        <v>-7251.73</v>
      </c>
      <c r="AA2541" s="2">
        <v>2000</v>
      </c>
      <c r="AB2541" s="2">
        <v>2000</v>
      </c>
    </row>
    <row r="2542" spans="1:28">
      <c r="A2542" s="5" t="str">
        <f t="shared" si="836"/>
        <v>420</v>
      </c>
      <c r="B2542" s="5" t="str">
        <f>VLOOKUP(A2542,Vlookups!O:P,2,FALSE)</f>
        <v>LOCAL</v>
      </c>
      <c r="C2542" s="5" t="str">
        <f t="shared" si="837"/>
        <v>E</v>
      </c>
      <c r="D2542" s="5" t="str">
        <f t="shared" si="838"/>
        <v>41</v>
      </c>
      <c r="E2542" s="5" t="str">
        <f t="shared" si="839"/>
        <v>64--</v>
      </c>
      <c r="F2542" s="5" t="str">
        <f>VLOOKUP(E2542,Vlookups!K:M,3,FALSE)</f>
        <v>Op Exp</v>
      </c>
      <c r="G2542" s="5" t="str">
        <f t="shared" si="840"/>
        <v>6499</v>
      </c>
      <c r="H2542" s="5" t="str">
        <f t="shared" si="841"/>
        <v>MISC OP COSTS</v>
      </c>
      <c r="I2542" s="5" t="str">
        <f t="shared" si="842"/>
        <v>702</v>
      </c>
      <c r="J2542" s="5" t="e">
        <f>VLOOKUP(I2542,Vlookups!A:D,2,FALSE)</f>
        <v>#N/A</v>
      </c>
      <c r="K2542" s="5" t="e">
        <f>VLOOKUP(I2542,Vlookups!A:D,3,FALSE)</f>
        <v>#N/A</v>
      </c>
      <c r="L2542" s="5" t="str">
        <f t="shared" si="843"/>
        <v>99</v>
      </c>
      <c r="M2542" s="5" t="str">
        <f t="shared" si="844"/>
        <v>701</v>
      </c>
      <c r="N2542" s="5" t="str">
        <f>VLOOKUP(M2542,Vlookups!G:I,2,FALSE)</f>
        <v>SUPERINTENDENT</v>
      </c>
      <c r="O2542" s="5" t="str">
        <f>VLOOKUP(M2542,Vlookups!G:I,3,FALSE)</f>
        <v>CEO</v>
      </c>
      <c r="P2542" s="6">
        <f t="shared" si="845"/>
        <v>0</v>
      </c>
      <c r="Q2542" s="6">
        <f t="shared" si="846"/>
        <v>0</v>
      </c>
      <c r="R2542" s="6">
        <f t="shared" si="847"/>
        <v>0</v>
      </c>
      <c r="S2542" s="6">
        <f t="shared" si="848"/>
        <v>8500</v>
      </c>
      <c r="T2542" s="6">
        <f t="shared" si="849"/>
        <v>8500</v>
      </c>
      <c r="U2542" t="s">
        <v>2594</v>
      </c>
      <c r="V2542" t="s">
        <v>183</v>
      </c>
      <c r="W2542" s="2">
        <v>0</v>
      </c>
      <c r="X2542" s="2">
        <v>0</v>
      </c>
      <c r="Y2542" s="2">
        <v>0</v>
      </c>
      <c r="Z2542" s="2">
        <v>0</v>
      </c>
      <c r="AA2542" s="2">
        <v>8500</v>
      </c>
      <c r="AB2542" s="2">
        <v>8500</v>
      </c>
    </row>
    <row r="2543" spans="1:28">
      <c r="A2543" s="5" t="str">
        <f t="shared" ref="A2543:A2574" si="850">LEFT(U2543,3)</f>
        <v>420</v>
      </c>
      <c r="B2543" s="5" t="str">
        <f>VLOOKUP(A2543,Vlookups!O:P,2,FALSE)</f>
        <v>LOCAL</v>
      </c>
      <c r="C2543" s="5" t="str">
        <f t="shared" ref="C2543:C2574" si="851">RIGHT(LEFT(U2543,5),1)</f>
        <v>E</v>
      </c>
      <c r="D2543" s="5" t="str">
        <f t="shared" ref="D2543:D2574" si="852">RIGHT(LEFT(U2543,8),2)</f>
        <v>41</v>
      </c>
      <c r="E2543" s="5" t="str">
        <f t="shared" ref="E2543:E2574" si="853">CONCATENATE(LEFT(G2543,2),"--")</f>
        <v>64--</v>
      </c>
      <c r="F2543" s="5" t="str">
        <f>VLOOKUP(E2543,Vlookups!K:M,3,FALSE)</f>
        <v>Op Exp</v>
      </c>
      <c r="G2543" s="5" t="str">
        <f t="shared" si="840"/>
        <v>6499</v>
      </c>
      <c r="H2543" s="5" t="str">
        <f t="shared" si="841"/>
        <v>MISC OP COSTS</v>
      </c>
      <c r="I2543" s="5" t="str">
        <f t="shared" si="842"/>
        <v>746</v>
      </c>
      <c r="J2543" s="5" t="str">
        <f>VLOOKUP(I2543,Vlookups!A:D,2,FALSE)</f>
        <v>AREA OFFICE DALLAS</v>
      </c>
      <c r="K2543" s="5" t="str">
        <f>VLOOKUP(I2543,Vlookups!A:D,3,FALSE)</f>
        <v>AREA OFFICE DALLAS</v>
      </c>
      <c r="L2543" s="5" t="str">
        <f t="shared" si="843"/>
        <v>99</v>
      </c>
      <c r="M2543" s="5" t="str">
        <f t="shared" si="844"/>
        <v>746</v>
      </c>
      <c r="N2543" s="5" t="str">
        <f>VLOOKUP(M2543,Vlookups!G:I,2,FALSE)</f>
        <v>HUMAN RESOURCES</v>
      </c>
      <c r="O2543" s="5" t="str">
        <f>VLOOKUP(M2543,Vlookups!G:I,3,FALSE)</f>
        <v>HR</v>
      </c>
      <c r="P2543" s="6">
        <f t="shared" si="845"/>
        <v>2651</v>
      </c>
      <c r="Q2543" s="6">
        <f t="shared" si="846"/>
        <v>0</v>
      </c>
      <c r="R2543" s="6">
        <f t="shared" si="847"/>
        <v>3171</v>
      </c>
      <c r="S2543" s="6">
        <f t="shared" si="848"/>
        <v>0</v>
      </c>
      <c r="T2543" s="6">
        <f t="shared" si="849"/>
        <v>-2651</v>
      </c>
      <c r="U2543" t="s">
        <v>2595</v>
      </c>
      <c r="V2543" t="s">
        <v>183</v>
      </c>
      <c r="W2543" s="2">
        <v>2651</v>
      </c>
      <c r="X2543" s="2">
        <v>0</v>
      </c>
      <c r="Y2543" s="2">
        <v>3171</v>
      </c>
      <c r="Z2543" s="3">
        <v>-520</v>
      </c>
      <c r="AA2543" s="2">
        <v>0</v>
      </c>
      <c r="AB2543" s="3">
        <v>-2651</v>
      </c>
    </row>
    <row r="2544" spans="1:28">
      <c r="A2544" s="5" t="str">
        <f t="shared" si="850"/>
        <v>420</v>
      </c>
      <c r="B2544" s="5" t="str">
        <f>VLOOKUP(A2544,Vlookups!O:P,2,FALSE)</f>
        <v>LOCAL</v>
      </c>
      <c r="C2544" s="5" t="str">
        <f t="shared" si="851"/>
        <v>E</v>
      </c>
      <c r="D2544" s="5" t="str">
        <f t="shared" si="852"/>
        <v>41</v>
      </c>
      <c r="E2544" s="5" t="str">
        <f t="shared" si="853"/>
        <v>64--</v>
      </c>
      <c r="F2544" s="5" t="str">
        <f>VLOOKUP(E2544,Vlookups!K:M,3,FALSE)</f>
        <v>Op Exp</v>
      </c>
      <c r="G2544" s="5" t="str">
        <f t="shared" si="840"/>
        <v>6499</v>
      </c>
      <c r="H2544" s="5" t="str">
        <f t="shared" si="841"/>
        <v>MISC OP COSTS</v>
      </c>
      <c r="I2544" s="5" t="str">
        <f t="shared" si="842"/>
        <v>748</v>
      </c>
      <c r="J2544" s="5" t="str">
        <f>VLOOKUP(I2544,Vlookups!A:D,2,FALSE)</f>
        <v>AREA OFFICE HOUSTON</v>
      </c>
      <c r="K2544" s="5" t="str">
        <f>VLOOKUP(I2544,Vlookups!A:D,3,FALSE)</f>
        <v>AREA OFFICE HOUSTON</v>
      </c>
      <c r="L2544" s="5" t="str">
        <f t="shared" si="843"/>
        <v>99</v>
      </c>
      <c r="M2544" s="5" t="str">
        <f t="shared" si="844"/>
        <v>705</v>
      </c>
      <c r="N2544" s="5" t="str">
        <f>VLOOKUP(M2544,Vlookups!G:I,2,FALSE)</f>
        <v>DEPUTY SUPERINTENDENT OF SL</v>
      </c>
      <c r="O2544" s="5" t="str">
        <f>VLOOKUP(M2544,Vlookups!G:I,3,FALSE)</f>
        <v>DSSL</v>
      </c>
      <c r="P2544" s="6">
        <f t="shared" si="845"/>
        <v>0</v>
      </c>
      <c r="Q2544" s="6">
        <f t="shared" si="846"/>
        <v>0</v>
      </c>
      <c r="R2544" s="6">
        <f t="shared" si="847"/>
        <v>59.76</v>
      </c>
      <c r="S2544" s="6">
        <f t="shared" si="848"/>
        <v>0</v>
      </c>
      <c r="T2544" s="6">
        <f t="shared" si="849"/>
        <v>0</v>
      </c>
      <c r="U2544" t="s">
        <v>2596</v>
      </c>
      <c r="V2544" t="s">
        <v>183</v>
      </c>
      <c r="W2544" s="2">
        <v>0</v>
      </c>
      <c r="X2544" s="2">
        <v>0</v>
      </c>
      <c r="Y2544" s="2">
        <v>59.76</v>
      </c>
      <c r="Z2544" s="3">
        <v>-59.76</v>
      </c>
      <c r="AA2544" s="2">
        <v>0</v>
      </c>
      <c r="AB2544" s="2">
        <v>0</v>
      </c>
    </row>
    <row r="2545" spans="1:28">
      <c r="A2545" s="5" t="str">
        <f t="shared" si="850"/>
        <v>420</v>
      </c>
      <c r="B2545" s="5" t="str">
        <f>VLOOKUP(A2545,Vlookups!O:P,2,FALSE)</f>
        <v>LOCAL</v>
      </c>
      <c r="C2545" s="5" t="str">
        <f t="shared" si="851"/>
        <v>E</v>
      </c>
      <c r="D2545" s="5" t="str">
        <f t="shared" si="852"/>
        <v>41</v>
      </c>
      <c r="E2545" s="5" t="str">
        <f t="shared" si="853"/>
        <v>64--</v>
      </c>
      <c r="F2545" s="5" t="str">
        <f>VLOOKUP(E2545,Vlookups!K:M,3,FALSE)</f>
        <v>Op Exp</v>
      </c>
      <c r="G2545" s="5" t="str">
        <f t="shared" si="840"/>
        <v>6499</v>
      </c>
      <c r="H2545" s="5" t="str">
        <f t="shared" si="841"/>
        <v>MISC OP COSTS</v>
      </c>
      <c r="I2545" s="5" t="str">
        <f t="shared" si="842"/>
        <v>750</v>
      </c>
      <c r="J2545" s="5" t="str">
        <f>VLOOKUP(I2545,Vlookups!A:D,2,FALSE)</f>
        <v>BUSINESS OFFICE</v>
      </c>
      <c r="K2545" s="5" t="str">
        <f>VLOOKUP(I2545,Vlookups!A:D,3,FALSE)</f>
        <v>BUSINESS OFFICE</v>
      </c>
      <c r="L2545" s="5" t="str">
        <f t="shared" si="843"/>
        <v>99</v>
      </c>
      <c r="M2545" s="5" t="str">
        <f t="shared" si="844"/>
        <v>701</v>
      </c>
      <c r="N2545" s="5" t="str">
        <f>VLOOKUP(M2545,Vlookups!G:I,2,FALSE)</f>
        <v>SUPERINTENDENT</v>
      </c>
      <c r="O2545" s="5" t="str">
        <f>VLOOKUP(M2545,Vlookups!G:I,3,FALSE)</f>
        <v>CEO</v>
      </c>
      <c r="P2545" s="6">
        <f t="shared" si="845"/>
        <v>0</v>
      </c>
      <c r="Q2545" s="6">
        <f t="shared" si="846"/>
        <v>0</v>
      </c>
      <c r="R2545" s="6">
        <f t="shared" si="847"/>
        <v>0</v>
      </c>
      <c r="S2545" s="6">
        <f t="shared" si="848"/>
        <v>18000</v>
      </c>
      <c r="T2545" s="6">
        <f t="shared" si="849"/>
        <v>18000</v>
      </c>
      <c r="U2545" t="s">
        <v>2597</v>
      </c>
      <c r="V2545" t="s">
        <v>183</v>
      </c>
      <c r="W2545" s="2">
        <v>0</v>
      </c>
      <c r="X2545" s="2">
        <v>0</v>
      </c>
      <c r="Y2545" s="2">
        <v>0</v>
      </c>
      <c r="Z2545" s="2">
        <v>0</v>
      </c>
      <c r="AA2545" s="2">
        <v>18000</v>
      </c>
      <c r="AB2545" s="2">
        <v>18000</v>
      </c>
    </row>
    <row r="2546" spans="1:28">
      <c r="A2546" s="5" t="str">
        <f t="shared" si="850"/>
        <v>420</v>
      </c>
      <c r="B2546" s="5" t="str">
        <f>VLOOKUP(A2546,Vlookups!O:P,2,FALSE)</f>
        <v>LOCAL</v>
      </c>
      <c r="C2546" s="5" t="str">
        <f t="shared" si="851"/>
        <v>E</v>
      </c>
      <c r="D2546" s="5" t="str">
        <f t="shared" si="852"/>
        <v>41</v>
      </c>
      <c r="E2546" s="5" t="str">
        <f t="shared" si="853"/>
        <v>64--</v>
      </c>
      <c r="F2546" s="5" t="str">
        <f>VLOOKUP(E2546,Vlookups!K:M,3,FALSE)</f>
        <v>Op Exp</v>
      </c>
      <c r="G2546" s="5" t="str">
        <f t="shared" si="840"/>
        <v>6499</v>
      </c>
      <c r="H2546" s="5" t="str">
        <f t="shared" si="841"/>
        <v>MISC OP COSTS</v>
      </c>
      <c r="I2546" s="5" t="str">
        <f t="shared" si="842"/>
        <v>750</v>
      </c>
      <c r="J2546" s="5" t="str">
        <f>VLOOKUP(I2546,Vlookups!A:D,2,FALSE)</f>
        <v>BUSINESS OFFICE</v>
      </c>
      <c r="K2546" s="5" t="str">
        <f>VLOOKUP(I2546,Vlookups!A:D,3,FALSE)</f>
        <v>BUSINESS OFFICE</v>
      </c>
      <c r="L2546" s="5" t="str">
        <f t="shared" si="843"/>
        <v>99</v>
      </c>
      <c r="M2546" s="5" t="str">
        <f t="shared" si="844"/>
        <v>704</v>
      </c>
      <c r="N2546" s="5" t="str">
        <f>VLOOKUP(M2546,Vlookups!G:I,2,FALSE)</f>
        <v>CHIEF OF STAFF</v>
      </c>
      <c r="O2546" s="5" t="str">
        <f>VLOOKUP(M2546,Vlookups!G:I,3,FALSE)</f>
        <v>CEO</v>
      </c>
      <c r="P2546" s="6">
        <f t="shared" si="845"/>
        <v>0</v>
      </c>
      <c r="Q2546" s="6">
        <f t="shared" si="846"/>
        <v>0</v>
      </c>
      <c r="R2546" s="6">
        <f t="shared" si="847"/>
        <v>271.14</v>
      </c>
      <c r="S2546" s="6">
        <f t="shared" si="848"/>
        <v>0</v>
      </c>
      <c r="T2546" s="6">
        <f t="shared" si="849"/>
        <v>0</v>
      </c>
      <c r="U2546" t="s">
        <v>2598</v>
      </c>
      <c r="V2546" t="s">
        <v>183</v>
      </c>
      <c r="W2546" s="2">
        <v>0</v>
      </c>
      <c r="X2546" s="2">
        <v>0</v>
      </c>
      <c r="Y2546" s="2">
        <v>271.14</v>
      </c>
      <c r="Z2546" s="3">
        <v>-271.14</v>
      </c>
      <c r="AA2546" s="2">
        <v>0</v>
      </c>
      <c r="AB2546" s="2">
        <v>0</v>
      </c>
    </row>
    <row r="2547" spans="1:28">
      <c r="A2547" s="5" t="str">
        <f t="shared" si="850"/>
        <v>420</v>
      </c>
      <c r="B2547" s="5" t="str">
        <f>VLOOKUP(A2547,Vlookups!O:P,2,FALSE)</f>
        <v>LOCAL</v>
      </c>
      <c r="C2547" s="5" t="str">
        <f t="shared" si="851"/>
        <v>E</v>
      </c>
      <c r="D2547" s="5" t="str">
        <f t="shared" si="852"/>
        <v>41</v>
      </c>
      <c r="E2547" s="5" t="str">
        <f t="shared" si="853"/>
        <v>64--</v>
      </c>
      <c r="F2547" s="5" t="str">
        <f>VLOOKUP(E2547,Vlookups!K:M,3,FALSE)</f>
        <v>Op Exp</v>
      </c>
      <c r="G2547" s="5" t="str">
        <f t="shared" si="840"/>
        <v>6499</v>
      </c>
      <c r="H2547" s="5" t="str">
        <f t="shared" si="841"/>
        <v>MISC OP COSTS</v>
      </c>
      <c r="I2547" s="5" t="str">
        <f t="shared" si="842"/>
        <v>750</v>
      </c>
      <c r="J2547" s="5" t="str">
        <f>VLOOKUP(I2547,Vlookups!A:D,2,FALSE)</f>
        <v>BUSINESS OFFICE</v>
      </c>
      <c r="K2547" s="5" t="str">
        <f>VLOOKUP(I2547,Vlookups!A:D,3,FALSE)</f>
        <v>BUSINESS OFFICE</v>
      </c>
      <c r="L2547" s="5" t="str">
        <f t="shared" si="843"/>
        <v>99</v>
      </c>
      <c r="M2547" s="5" t="str">
        <f t="shared" si="844"/>
        <v>705</v>
      </c>
      <c r="N2547" s="5" t="str">
        <f>VLOOKUP(M2547,Vlookups!G:I,2,FALSE)</f>
        <v>DEPUTY SUPERINTENDENT OF SL</v>
      </c>
      <c r="O2547" s="5" t="str">
        <f>VLOOKUP(M2547,Vlookups!G:I,3,FALSE)</f>
        <v>DSSL</v>
      </c>
      <c r="P2547" s="6">
        <f t="shared" si="845"/>
        <v>0</v>
      </c>
      <c r="Q2547" s="6">
        <f t="shared" si="846"/>
        <v>0</v>
      </c>
      <c r="R2547" s="6">
        <f t="shared" si="847"/>
        <v>25084.06</v>
      </c>
      <c r="S2547" s="6">
        <f t="shared" si="848"/>
        <v>0</v>
      </c>
      <c r="T2547" s="6">
        <f t="shared" si="849"/>
        <v>0</v>
      </c>
      <c r="U2547" t="s">
        <v>2599</v>
      </c>
      <c r="V2547" t="s">
        <v>183</v>
      </c>
      <c r="W2547" s="2">
        <v>0</v>
      </c>
      <c r="X2547" s="2">
        <v>0</v>
      </c>
      <c r="Y2547" s="2">
        <v>25084.06</v>
      </c>
      <c r="Z2547" s="3">
        <v>-25084.06</v>
      </c>
      <c r="AA2547" s="2">
        <v>0</v>
      </c>
      <c r="AB2547" s="2">
        <v>0</v>
      </c>
    </row>
    <row r="2548" spans="1:28">
      <c r="A2548" s="5" t="str">
        <f t="shared" si="850"/>
        <v>420</v>
      </c>
      <c r="B2548" s="5" t="str">
        <f>VLOOKUP(A2548,Vlookups!O:P,2,FALSE)</f>
        <v>LOCAL</v>
      </c>
      <c r="C2548" s="5" t="str">
        <f t="shared" si="851"/>
        <v>E</v>
      </c>
      <c r="D2548" s="5" t="str">
        <f t="shared" si="852"/>
        <v>41</v>
      </c>
      <c r="E2548" s="5" t="str">
        <f t="shared" si="853"/>
        <v>64--</v>
      </c>
      <c r="F2548" s="5" t="str">
        <f>VLOOKUP(E2548,Vlookups!K:M,3,FALSE)</f>
        <v>Op Exp</v>
      </c>
      <c r="G2548" s="5" t="str">
        <f t="shared" si="840"/>
        <v>6499</v>
      </c>
      <c r="H2548" s="5" t="str">
        <f t="shared" si="841"/>
        <v>MISC OP COSTS</v>
      </c>
      <c r="I2548" s="5" t="str">
        <f t="shared" si="842"/>
        <v>750</v>
      </c>
      <c r="J2548" s="5" t="str">
        <f>VLOOKUP(I2548,Vlookups!A:D,2,FALSE)</f>
        <v>BUSINESS OFFICE</v>
      </c>
      <c r="K2548" s="5" t="str">
        <f>VLOOKUP(I2548,Vlookups!A:D,3,FALSE)</f>
        <v>BUSINESS OFFICE</v>
      </c>
      <c r="L2548" s="5" t="str">
        <f t="shared" si="843"/>
        <v>99</v>
      </c>
      <c r="M2548" s="5" t="str">
        <f t="shared" si="844"/>
        <v>706</v>
      </c>
      <c r="N2548" s="5" t="str">
        <f>VLOOKUP(M2548,Vlookups!G:I,2,FALSE)</f>
        <v>CHIEF EXECUTIVE OFFICER</v>
      </c>
      <c r="O2548" s="5" t="str">
        <f>VLOOKUP(M2548,Vlookups!G:I,3,FALSE)</f>
        <v>CEO</v>
      </c>
      <c r="P2548" s="6">
        <f t="shared" si="845"/>
        <v>0</v>
      </c>
      <c r="Q2548" s="6">
        <f t="shared" si="846"/>
        <v>0</v>
      </c>
      <c r="R2548" s="6">
        <f t="shared" si="847"/>
        <v>-66.430000000000007</v>
      </c>
      <c r="S2548" s="6">
        <f t="shared" si="848"/>
        <v>0</v>
      </c>
      <c r="T2548" s="6">
        <f t="shared" si="849"/>
        <v>0</v>
      </c>
      <c r="U2548" t="s">
        <v>2600</v>
      </c>
      <c r="V2548" t="s">
        <v>183</v>
      </c>
      <c r="W2548" s="2">
        <v>0</v>
      </c>
      <c r="X2548" s="2">
        <v>0</v>
      </c>
      <c r="Y2548" s="3">
        <v>-66.430000000000007</v>
      </c>
      <c r="Z2548" s="2">
        <v>66.430000000000007</v>
      </c>
      <c r="AA2548" s="2">
        <v>0</v>
      </c>
      <c r="AB2548" s="2">
        <v>0</v>
      </c>
    </row>
    <row r="2549" spans="1:28">
      <c r="A2549" s="5" t="str">
        <f t="shared" si="850"/>
        <v>420</v>
      </c>
      <c r="B2549" s="5" t="str">
        <f>VLOOKUP(A2549,Vlookups!O:P,2,FALSE)</f>
        <v>LOCAL</v>
      </c>
      <c r="C2549" s="5" t="str">
        <f t="shared" si="851"/>
        <v>E</v>
      </c>
      <c r="D2549" s="5" t="str">
        <f t="shared" si="852"/>
        <v>41</v>
      </c>
      <c r="E2549" s="5" t="str">
        <f t="shared" si="853"/>
        <v>64--</v>
      </c>
      <c r="F2549" s="5" t="str">
        <f>VLOOKUP(E2549,Vlookups!K:M,3,FALSE)</f>
        <v>Op Exp</v>
      </c>
      <c r="G2549" s="5" t="str">
        <f t="shared" si="840"/>
        <v>6499</v>
      </c>
      <c r="H2549" s="5" t="str">
        <f t="shared" si="841"/>
        <v>MISC OP COSTS</v>
      </c>
      <c r="I2549" s="5" t="str">
        <f t="shared" si="842"/>
        <v>750</v>
      </c>
      <c r="J2549" s="5" t="str">
        <f>VLOOKUP(I2549,Vlookups!A:D,2,FALSE)</f>
        <v>BUSINESS OFFICE</v>
      </c>
      <c r="K2549" s="5" t="str">
        <f>VLOOKUP(I2549,Vlookups!A:D,3,FALSE)</f>
        <v>BUSINESS OFFICE</v>
      </c>
      <c r="L2549" s="5" t="str">
        <f t="shared" si="843"/>
        <v>99</v>
      </c>
      <c r="M2549" s="5" t="str">
        <f t="shared" si="844"/>
        <v>731</v>
      </c>
      <c r="N2549" s="5" t="str">
        <f>VLOOKUP(M2549,Vlookups!G:I,2,FALSE)</f>
        <v>CHIEF ADMINISTRATIVE OFFICER</v>
      </c>
      <c r="O2549" s="5" t="str">
        <f>VLOOKUP(M2549,Vlookups!G:I,3,FALSE)</f>
        <v>CADO</v>
      </c>
      <c r="P2549" s="6">
        <f t="shared" si="845"/>
        <v>0</v>
      </c>
      <c r="Q2549" s="6">
        <f t="shared" si="846"/>
        <v>0</v>
      </c>
      <c r="R2549" s="6">
        <f t="shared" si="847"/>
        <v>12444.5</v>
      </c>
      <c r="S2549" s="6">
        <f t="shared" si="848"/>
        <v>2500</v>
      </c>
      <c r="T2549" s="6">
        <f t="shared" si="849"/>
        <v>2500</v>
      </c>
      <c r="U2549" t="s">
        <v>2601</v>
      </c>
      <c r="V2549" t="s">
        <v>183</v>
      </c>
      <c r="W2549" s="2">
        <v>0</v>
      </c>
      <c r="X2549" s="2">
        <v>0</v>
      </c>
      <c r="Y2549" s="2">
        <v>12444.5</v>
      </c>
      <c r="Z2549" s="3">
        <v>-12444.5</v>
      </c>
      <c r="AA2549" s="2">
        <v>2500</v>
      </c>
      <c r="AB2549" s="2">
        <v>2500</v>
      </c>
    </row>
    <row r="2550" spans="1:28">
      <c r="A2550" s="5" t="str">
        <f t="shared" si="850"/>
        <v>420</v>
      </c>
      <c r="B2550" s="5" t="str">
        <f>VLOOKUP(A2550,Vlookups!O:P,2,FALSE)</f>
        <v>LOCAL</v>
      </c>
      <c r="C2550" s="5" t="str">
        <f t="shared" si="851"/>
        <v>E</v>
      </c>
      <c r="D2550" s="5" t="str">
        <f t="shared" si="852"/>
        <v>41</v>
      </c>
      <c r="E2550" s="5" t="str">
        <f t="shared" si="853"/>
        <v>64--</v>
      </c>
      <c r="F2550" s="5" t="str">
        <f>VLOOKUP(E2550,Vlookups!K:M,3,FALSE)</f>
        <v>Op Exp</v>
      </c>
      <c r="G2550" s="5" t="str">
        <f t="shared" si="840"/>
        <v>6499</v>
      </c>
      <c r="H2550" s="5" t="str">
        <f t="shared" si="841"/>
        <v>MISC OP COSTS</v>
      </c>
      <c r="I2550" s="5" t="str">
        <f t="shared" si="842"/>
        <v>750</v>
      </c>
      <c r="J2550" s="5" t="str">
        <f>VLOOKUP(I2550,Vlookups!A:D,2,FALSE)</f>
        <v>BUSINESS OFFICE</v>
      </c>
      <c r="K2550" s="5" t="str">
        <f>VLOOKUP(I2550,Vlookups!A:D,3,FALSE)</f>
        <v>BUSINESS OFFICE</v>
      </c>
      <c r="L2550" s="5" t="str">
        <f t="shared" si="843"/>
        <v>99</v>
      </c>
      <c r="M2550" s="5" t="str">
        <f t="shared" si="844"/>
        <v>732</v>
      </c>
      <c r="N2550" s="5" t="str">
        <f>VLOOKUP(M2550,Vlookups!G:I,2,FALSE)</f>
        <v>LEGAL</v>
      </c>
      <c r="O2550" s="5" t="str">
        <f>VLOOKUP(M2550,Vlookups!G:I,3,FALSE)</f>
        <v>CLO</v>
      </c>
      <c r="P2550" s="6">
        <f t="shared" si="845"/>
        <v>5000</v>
      </c>
      <c r="Q2550" s="6">
        <f t="shared" si="846"/>
        <v>0</v>
      </c>
      <c r="R2550" s="6">
        <f t="shared" si="847"/>
        <v>470000</v>
      </c>
      <c r="S2550" s="6">
        <f t="shared" si="848"/>
        <v>51000</v>
      </c>
      <c r="T2550" s="6">
        <f t="shared" si="849"/>
        <v>46000</v>
      </c>
      <c r="U2550" t="s">
        <v>2602</v>
      </c>
      <c r="V2550" t="s">
        <v>183</v>
      </c>
      <c r="W2550" s="2">
        <v>5000</v>
      </c>
      <c r="X2550" s="2">
        <v>0</v>
      </c>
      <c r="Y2550" s="2">
        <v>470000</v>
      </c>
      <c r="Z2550" s="3">
        <v>-465000</v>
      </c>
      <c r="AA2550" s="2">
        <v>51000</v>
      </c>
      <c r="AB2550" s="2">
        <v>46000</v>
      </c>
    </row>
    <row r="2551" spans="1:28">
      <c r="A2551" s="5" t="str">
        <f t="shared" si="850"/>
        <v>420</v>
      </c>
      <c r="B2551" s="5" t="str">
        <f>VLOOKUP(A2551,Vlookups!O:P,2,FALSE)</f>
        <v>LOCAL</v>
      </c>
      <c r="C2551" s="5" t="str">
        <f t="shared" si="851"/>
        <v>E</v>
      </c>
      <c r="D2551" s="5" t="str">
        <f t="shared" si="852"/>
        <v>41</v>
      </c>
      <c r="E2551" s="5" t="str">
        <f t="shared" si="853"/>
        <v>64--</v>
      </c>
      <c r="F2551" s="5" t="str">
        <f>VLOOKUP(E2551,Vlookups!K:M,3,FALSE)</f>
        <v>Op Exp</v>
      </c>
      <c r="G2551" s="5" t="str">
        <f t="shared" si="840"/>
        <v>6499</v>
      </c>
      <c r="H2551" s="5" t="str">
        <f t="shared" si="841"/>
        <v>MISC OP COSTS</v>
      </c>
      <c r="I2551" s="5" t="str">
        <f t="shared" si="842"/>
        <v>750</v>
      </c>
      <c r="J2551" s="5" t="str">
        <f>VLOOKUP(I2551,Vlookups!A:D,2,FALSE)</f>
        <v>BUSINESS OFFICE</v>
      </c>
      <c r="K2551" s="5" t="str">
        <f>VLOOKUP(I2551,Vlookups!A:D,3,FALSE)</f>
        <v>BUSINESS OFFICE</v>
      </c>
      <c r="L2551" s="5" t="str">
        <f t="shared" si="843"/>
        <v>99</v>
      </c>
      <c r="M2551" s="5" t="str">
        <f t="shared" si="844"/>
        <v>742</v>
      </c>
      <c r="N2551" s="5" t="str">
        <f>VLOOKUP(M2551,Vlookups!G:I,2,FALSE)</f>
        <v>EQUITY OFFICE</v>
      </c>
      <c r="O2551" s="5" t="str">
        <f>VLOOKUP(M2551,Vlookups!G:I,3,FALSE)</f>
        <v>CEQO</v>
      </c>
      <c r="P2551" s="6">
        <f t="shared" si="845"/>
        <v>1900</v>
      </c>
      <c r="Q2551" s="6">
        <f t="shared" si="846"/>
        <v>0</v>
      </c>
      <c r="R2551" s="6">
        <f t="shared" si="847"/>
        <v>5708.7</v>
      </c>
      <c r="S2551" s="6">
        <f t="shared" si="848"/>
        <v>1900</v>
      </c>
      <c r="T2551" s="6">
        <f t="shared" si="849"/>
        <v>0</v>
      </c>
      <c r="U2551" t="s">
        <v>2603</v>
      </c>
      <c r="V2551" t="s">
        <v>183</v>
      </c>
      <c r="W2551" s="2">
        <v>1900</v>
      </c>
      <c r="X2551" s="2">
        <v>0</v>
      </c>
      <c r="Y2551" s="2">
        <v>5708.7</v>
      </c>
      <c r="Z2551" s="3">
        <v>-3808.7</v>
      </c>
      <c r="AA2551" s="2">
        <v>1900</v>
      </c>
      <c r="AB2551" s="2">
        <v>0</v>
      </c>
    </row>
    <row r="2552" spans="1:28">
      <c r="A2552" s="5" t="str">
        <f t="shared" si="850"/>
        <v>420</v>
      </c>
      <c r="B2552" s="5" t="str">
        <f>VLOOKUP(A2552,Vlookups!O:P,2,FALSE)</f>
        <v>LOCAL</v>
      </c>
      <c r="C2552" s="5" t="str">
        <f t="shared" si="851"/>
        <v>E</v>
      </c>
      <c r="D2552" s="5" t="str">
        <f t="shared" si="852"/>
        <v>41</v>
      </c>
      <c r="E2552" s="5" t="str">
        <f t="shared" si="853"/>
        <v>64--</v>
      </c>
      <c r="F2552" s="5" t="str">
        <f>VLOOKUP(E2552,Vlookups!K:M,3,FALSE)</f>
        <v>Op Exp</v>
      </c>
      <c r="G2552" s="5" t="str">
        <f t="shared" si="840"/>
        <v>6499</v>
      </c>
      <c r="H2552" s="5" t="str">
        <f t="shared" si="841"/>
        <v>MISC OP COSTS</v>
      </c>
      <c r="I2552" s="5" t="str">
        <f t="shared" si="842"/>
        <v>750</v>
      </c>
      <c r="J2552" s="5" t="str">
        <f>VLOOKUP(I2552,Vlookups!A:D,2,FALSE)</f>
        <v>BUSINESS OFFICE</v>
      </c>
      <c r="K2552" s="5" t="str">
        <f>VLOOKUP(I2552,Vlookups!A:D,3,FALSE)</f>
        <v>BUSINESS OFFICE</v>
      </c>
      <c r="L2552" s="5" t="str">
        <f t="shared" si="843"/>
        <v>99</v>
      </c>
      <c r="M2552" s="5" t="str">
        <f t="shared" si="844"/>
        <v>743</v>
      </c>
      <c r="N2552" s="5" t="str">
        <f>VLOOKUP(M2552,Vlookups!G:I,2,FALSE)</f>
        <v>INTERNATIONAL DEPT</v>
      </c>
      <c r="O2552" s="5" t="str">
        <f>VLOOKUP(M2552,Vlookups!G:I,3,FALSE)</f>
        <v>CADO</v>
      </c>
      <c r="P2552" s="6">
        <f t="shared" si="845"/>
        <v>8000</v>
      </c>
      <c r="Q2552" s="6">
        <f t="shared" si="846"/>
        <v>9041</v>
      </c>
      <c r="R2552" s="6">
        <f t="shared" si="847"/>
        <v>21043.8</v>
      </c>
      <c r="S2552" s="6">
        <f t="shared" si="848"/>
        <v>13000</v>
      </c>
      <c r="T2552" s="6">
        <f t="shared" si="849"/>
        <v>5000</v>
      </c>
      <c r="U2552" t="s">
        <v>2604</v>
      </c>
      <c r="V2552" t="s">
        <v>183</v>
      </c>
      <c r="W2552" s="2">
        <v>8000</v>
      </c>
      <c r="X2552" s="2">
        <v>9041</v>
      </c>
      <c r="Y2552" s="2">
        <v>21043.8</v>
      </c>
      <c r="Z2552" s="3">
        <v>-22084.799999999999</v>
      </c>
      <c r="AA2552" s="2">
        <v>13000</v>
      </c>
      <c r="AB2552" s="2">
        <v>5000</v>
      </c>
    </row>
    <row r="2553" spans="1:28">
      <c r="A2553" s="5" t="str">
        <f t="shared" si="850"/>
        <v>420</v>
      </c>
      <c r="B2553" s="5" t="str">
        <f>VLOOKUP(A2553,Vlookups!O:P,2,FALSE)</f>
        <v>LOCAL</v>
      </c>
      <c r="C2553" s="5" t="str">
        <f t="shared" si="851"/>
        <v>E</v>
      </c>
      <c r="D2553" s="5" t="str">
        <f t="shared" si="852"/>
        <v>41</v>
      </c>
      <c r="E2553" s="5" t="str">
        <f t="shared" si="853"/>
        <v>64--</v>
      </c>
      <c r="F2553" s="5" t="str">
        <f>VLOOKUP(E2553,Vlookups!K:M,3,FALSE)</f>
        <v>Op Exp</v>
      </c>
      <c r="G2553" s="5" t="str">
        <f t="shared" si="840"/>
        <v>6499</v>
      </c>
      <c r="H2553" s="5" t="str">
        <f t="shared" si="841"/>
        <v>MISC OP COSTS</v>
      </c>
      <c r="I2553" s="5" t="str">
        <f t="shared" si="842"/>
        <v>750</v>
      </c>
      <c r="J2553" s="5" t="str">
        <f>VLOOKUP(I2553,Vlookups!A:D,2,FALSE)</f>
        <v>BUSINESS OFFICE</v>
      </c>
      <c r="K2553" s="5" t="str">
        <f>VLOOKUP(I2553,Vlookups!A:D,3,FALSE)</f>
        <v>BUSINESS OFFICE</v>
      </c>
      <c r="L2553" s="5" t="str">
        <f t="shared" si="843"/>
        <v>99</v>
      </c>
      <c r="M2553" s="5" t="str">
        <f t="shared" si="844"/>
        <v>744</v>
      </c>
      <c r="N2553" s="5" t="str">
        <f>VLOOKUP(M2553,Vlookups!G:I,2,FALSE)</f>
        <v>DEVELOPMENT</v>
      </c>
      <c r="O2553" s="5" t="str">
        <f>VLOOKUP(M2553,Vlookups!G:I,3,FALSE)</f>
        <v>CDO</v>
      </c>
      <c r="P2553" s="6">
        <f t="shared" si="845"/>
        <v>0</v>
      </c>
      <c r="Q2553" s="6">
        <f t="shared" si="846"/>
        <v>0</v>
      </c>
      <c r="R2553" s="6">
        <f t="shared" si="847"/>
        <v>0</v>
      </c>
      <c r="S2553" s="6">
        <f t="shared" si="848"/>
        <v>9500</v>
      </c>
      <c r="T2553" s="6">
        <f t="shared" si="849"/>
        <v>9500</v>
      </c>
      <c r="U2553" t="s">
        <v>2605</v>
      </c>
      <c r="V2553" t="s">
        <v>183</v>
      </c>
      <c r="W2553" s="2">
        <v>0</v>
      </c>
      <c r="X2553" s="2">
        <v>0</v>
      </c>
      <c r="Y2553" s="2">
        <v>0</v>
      </c>
      <c r="Z2553" s="2">
        <v>0</v>
      </c>
      <c r="AA2553" s="2">
        <v>9500</v>
      </c>
      <c r="AB2553" s="2">
        <v>9500</v>
      </c>
    </row>
    <row r="2554" spans="1:28">
      <c r="A2554" s="5" t="str">
        <f t="shared" si="850"/>
        <v>420</v>
      </c>
      <c r="B2554" s="5" t="str">
        <f>VLOOKUP(A2554,Vlookups!O:P,2,FALSE)</f>
        <v>LOCAL</v>
      </c>
      <c r="C2554" s="5" t="str">
        <f t="shared" si="851"/>
        <v>E</v>
      </c>
      <c r="D2554" s="5" t="str">
        <f t="shared" si="852"/>
        <v>41</v>
      </c>
      <c r="E2554" s="5" t="str">
        <f t="shared" si="853"/>
        <v>64--</v>
      </c>
      <c r="F2554" s="5" t="str">
        <f>VLOOKUP(E2554,Vlookups!K:M,3,FALSE)</f>
        <v>Op Exp</v>
      </c>
      <c r="G2554" s="5" t="str">
        <f t="shared" si="840"/>
        <v>6499</v>
      </c>
      <c r="H2554" s="5" t="str">
        <f t="shared" si="841"/>
        <v>MISC OP COSTS</v>
      </c>
      <c r="I2554" s="5" t="str">
        <f t="shared" si="842"/>
        <v>750</v>
      </c>
      <c r="J2554" s="5" t="str">
        <f>VLOOKUP(I2554,Vlookups!A:D,2,FALSE)</f>
        <v>BUSINESS OFFICE</v>
      </c>
      <c r="K2554" s="5" t="str">
        <f>VLOOKUP(I2554,Vlookups!A:D,3,FALSE)</f>
        <v>BUSINESS OFFICE</v>
      </c>
      <c r="L2554" s="5" t="str">
        <f t="shared" si="843"/>
        <v>99</v>
      </c>
      <c r="M2554" s="5" t="str">
        <f t="shared" si="844"/>
        <v>746</v>
      </c>
      <c r="N2554" s="5" t="str">
        <f>VLOOKUP(M2554,Vlookups!G:I,2,FALSE)</f>
        <v>HUMAN RESOURCES</v>
      </c>
      <c r="O2554" s="5" t="str">
        <f>VLOOKUP(M2554,Vlookups!G:I,3,FALSE)</f>
        <v>HR</v>
      </c>
      <c r="P2554" s="6">
        <f t="shared" si="845"/>
        <v>10352</v>
      </c>
      <c r="Q2554" s="6">
        <f t="shared" si="846"/>
        <v>13097.21</v>
      </c>
      <c r="R2554" s="6">
        <f t="shared" si="847"/>
        <v>22238.14</v>
      </c>
      <c r="S2554" s="6">
        <f t="shared" si="848"/>
        <v>14000</v>
      </c>
      <c r="T2554" s="6">
        <f t="shared" si="849"/>
        <v>3648</v>
      </c>
      <c r="U2554" t="s">
        <v>2606</v>
      </c>
      <c r="V2554" t="s">
        <v>183</v>
      </c>
      <c r="W2554" s="2">
        <v>10352</v>
      </c>
      <c r="X2554" s="2">
        <v>13097.21</v>
      </c>
      <c r="Y2554" s="2">
        <v>22238.14</v>
      </c>
      <c r="Z2554" s="3">
        <v>-24983.35</v>
      </c>
      <c r="AA2554" s="2">
        <v>14000</v>
      </c>
      <c r="AB2554" s="2">
        <v>3648</v>
      </c>
    </row>
    <row r="2555" spans="1:28">
      <c r="A2555" s="5" t="str">
        <f t="shared" si="850"/>
        <v>420</v>
      </c>
      <c r="B2555" s="5" t="str">
        <f>VLOOKUP(A2555,Vlookups!O:P,2,FALSE)</f>
        <v>LOCAL</v>
      </c>
      <c r="C2555" s="5" t="str">
        <f t="shared" si="851"/>
        <v>E</v>
      </c>
      <c r="D2555" s="5" t="str">
        <f t="shared" si="852"/>
        <v>41</v>
      </c>
      <c r="E2555" s="5" t="str">
        <f t="shared" si="853"/>
        <v>64--</v>
      </c>
      <c r="F2555" s="5" t="str">
        <f>VLOOKUP(E2555,Vlookups!K:M,3,FALSE)</f>
        <v>Op Exp</v>
      </c>
      <c r="G2555" s="5" t="str">
        <f t="shared" si="840"/>
        <v>6499</v>
      </c>
      <c r="H2555" s="5" t="str">
        <f t="shared" si="841"/>
        <v>MISC OP COSTS</v>
      </c>
      <c r="I2555" s="5" t="str">
        <f t="shared" si="842"/>
        <v>750</v>
      </c>
      <c r="J2555" s="5" t="str">
        <f>VLOOKUP(I2555,Vlookups!A:D,2,FALSE)</f>
        <v>BUSINESS OFFICE</v>
      </c>
      <c r="K2555" s="5" t="str">
        <f>VLOOKUP(I2555,Vlookups!A:D,3,FALSE)</f>
        <v>BUSINESS OFFICE</v>
      </c>
      <c r="L2555" s="5" t="str">
        <f t="shared" si="843"/>
        <v>99</v>
      </c>
      <c r="M2555" s="5" t="str">
        <f t="shared" si="844"/>
        <v>750</v>
      </c>
      <c r="N2555" s="5" t="str">
        <f>VLOOKUP(M2555,Vlookups!G:I,2,FALSE)</f>
        <v>FINANCE</v>
      </c>
      <c r="O2555" s="5" t="str">
        <f>VLOOKUP(M2555,Vlookups!G:I,3,FALSE)</f>
        <v>CFO</v>
      </c>
      <c r="P2555" s="6">
        <f t="shared" si="845"/>
        <v>8000</v>
      </c>
      <c r="Q2555" s="6">
        <f t="shared" si="846"/>
        <v>27.01</v>
      </c>
      <c r="R2555" s="6">
        <f t="shared" si="847"/>
        <v>52066.42</v>
      </c>
      <c r="S2555" s="6">
        <f t="shared" si="848"/>
        <v>6000</v>
      </c>
      <c r="T2555" s="6">
        <f t="shared" si="849"/>
        <v>-2000</v>
      </c>
      <c r="U2555" t="s">
        <v>2607</v>
      </c>
      <c r="V2555" t="s">
        <v>183</v>
      </c>
      <c r="W2555" s="2">
        <v>8000</v>
      </c>
      <c r="X2555" s="2">
        <v>27.01</v>
      </c>
      <c r="Y2555" s="2">
        <v>52066.42</v>
      </c>
      <c r="Z2555" s="3">
        <v>-44380.43</v>
      </c>
      <c r="AA2555" s="2">
        <v>6000</v>
      </c>
      <c r="AB2555" s="3">
        <v>-2000</v>
      </c>
    </row>
    <row r="2556" spans="1:28">
      <c r="A2556" s="5" t="str">
        <f t="shared" si="850"/>
        <v>420</v>
      </c>
      <c r="B2556" s="5" t="str">
        <f>VLOOKUP(A2556,Vlookups!O:P,2,FALSE)</f>
        <v>LOCAL</v>
      </c>
      <c r="C2556" s="5" t="str">
        <f t="shared" si="851"/>
        <v>E</v>
      </c>
      <c r="D2556" s="5" t="str">
        <f t="shared" si="852"/>
        <v>41</v>
      </c>
      <c r="E2556" s="5" t="str">
        <f t="shared" si="853"/>
        <v>64--</v>
      </c>
      <c r="F2556" s="5" t="str">
        <f>VLOOKUP(E2556,Vlookups!K:M,3,FALSE)</f>
        <v>Op Exp</v>
      </c>
      <c r="G2556" s="5" t="str">
        <f t="shared" si="840"/>
        <v>6499</v>
      </c>
      <c r="H2556" s="5" t="str">
        <f t="shared" si="841"/>
        <v>MISC OP COSTS</v>
      </c>
      <c r="I2556" s="5" t="str">
        <f t="shared" si="842"/>
        <v>750</v>
      </c>
      <c r="J2556" s="5" t="str">
        <f>VLOOKUP(I2556,Vlookups!A:D,2,FALSE)</f>
        <v>BUSINESS OFFICE</v>
      </c>
      <c r="K2556" s="5" t="str">
        <f>VLOOKUP(I2556,Vlookups!A:D,3,FALSE)</f>
        <v>BUSINESS OFFICE</v>
      </c>
      <c r="L2556" s="5" t="str">
        <f t="shared" si="843"/>
        <v>99</v>
      </c>
      <c r="M2556" s="5" t="str">
        <f t="shared" si="844"/>
        <v>751</v>
      </c>
      <c r="N2556" s="5" t="str">
        <f>VLOOKUP(M2556,Vlookups!G:I,2,FALSE)</f>
        <v>UNIDENTIFIED BUDGET OWNER/HOLD</v>
      </c>
      <c r="O2556" s="5" t="str">
        <f>VLOOKUP(M2556,Vlookups!G:I,3,FALSE)</f>
        <v>UNIDENTIFIED</v>
      </c>
      <c r="P2556" s="6">
        <f t="shared" si="845"/>
        <v>1981</v>
      </c>
      <c r="Q2556" s="6">
        <f t="shared" si="846"/>
        <v>0</v>
      </c>
      <c r="R2556" s="6">
        <f t="shared" si="847"/>
        <v>995</v>
      </c>
      <c r="S2556" s="6">
        <f t="shared" si="848"/>
        <v>0</v>
      </c>
      <c r="T2556" s="6">
        <f t="shared" si="849"/>
        <v>-1981</v>
      </c>
      <c r="U2556" t="s">
        <v>2608</v>
      </c>
      <c r="V2556" t="s">
        <v>183</v>
      </c>
      <c r="W2556" s="2">
        <v>1981</v>
      </c>
      <c r="X2556" s="2">
        <v>0</v>
      </c>
      <c r="Y2556" s="2">
        <v>995</v>
      </c>
      <c r="Z2556" s="2">
        <v>986</v>
      </c>
      <c r="AA2556" s="2">
        <v>0</v>
      </c>
      <c r="AB2556" s="3">
        <v>-1981</v>
      </c>
    </row>
    <row r="2557" spans="1:28">
      <c r="A2557" s="5" t="str">
        <f t="shared" si="850"/>
        <v>420</v>
      </c>
      <c r="B2557" s="5" t="str">
        <f>VLOOKUP(A2557,Vlookups!O:P,2,FALSE)</f>
        <v>LOCAL</v>
      </c>
      <c r="C2557" s="5" t="str">
        <f t="shared" si="851"/>
        <v>E</v>
      </c>
      <c r="D2557" s="5" t="str">
        <f t="shared" si="852"/>
        <v>41</v>
      </c>
      <c r="E2557" s="5" t="str">
        <f t="shared" si="853"/>
        <v>64--</v>
      </c>
      <c r="F2557" s="5" t="str">
        <f>VLOOKUP(E2557,Vlookups!K:M,3,FALSE)</f>
        <v>Op Exp</v>
      </c>
      <c r="G2557" s="5" t="str">
        <f t="shared" si="840"/>
        <v>6499</v>
      </c>
      <c r="H2557" s="5" t="str">
        <f t="shared" si="841"/>
        <v>MISC OP COSTS</v>
      </c>
      <c r="I2557" s="5" t="str">
        <f t="shared" si="842"/>
        <v>750</v>
      </c>
      <c r="J2557" s="5" t="str">
        <f>VLOOKUP(I2557,Vlookups!A:D,2,FALSE)</f>
        <v>BUSINESS OFFICE</v>
      </c>
      <c r="K2557" s="5" t="str">
        <f>VLOOKUP(I2557,Vlookups!A:D,3,FALSE)</f>
        <v>BUSINESS OFFICE</v>
      </c>
      <c r="L2557" s="5" t="str">
        <f t="shared" si="843"/>
        <v>99</v>
      </c>
      <c r="M2557" s="5" t="str">
        <f t="shared" si="844"/>
        <v>850</v>
      </c>
      <c r="N2557" s="5" t="str">
        <f>VLOOKUP(M2557,Vlookups!G:I,2,FALSE)</f>
        <v>DEPUTY SUPT ACADEMICS/STU SERV</v>
      </c>
      <c r="O2557" s="5" t="str">
        <f>VLOOKUP(M2557,Vlookups!G:I,3,FALSE)</f>
        <v>DSASS</v>
      </c>
      <c r="P2557" s="6">
        <f t="shared" si="845"/>
        <v>1478.62</v>
      </c>
      <c r="Q2557" s="6">
        <f t="shared" si="846"/>
        <v>868.94</v>
      </c>
      <c r="R2557" s="6">
        <f t="shared" si="847"/>
        <v>609.67999999999995</v>
      </c>
      <c r="S2557" s="6">
        <f t="shared" si="848"/>
        <v>0</v>
      </c>
      <c r="T2557" s="6">
        <f t="shared" si="849"/>
        <v>-1478.62</v>
      </c>
      <c r="U2557" t="s">
        <v>2609</v>
      </c>
      <c r="V2557" t="s">
        <v>183</v>
      </c>
      <c r="W2557" s="2">
        <v>1478.62</v>
      </c>
      <c r="X2557" s="2">
        <v>868.94</v>
      </c>
      <c r="Y2557" s="2">
        <v>609.67999999999995</v>
      </c>
      <c r="Z2557" s="3">
        <v>-5000</v>
      </c>
      <c r="AA2557" s="2">
        <v>0</v>
      </c>
      <c r="AB2557" s="3">
        <v>-1478.62</v>
      </c>
    </row>
    <row r="2558" spans="1:28">
      <c r="A2558" s="5" t="str">
        <f t="shared" si="850"/>
        <v>420</v>
      </c>
      <c r="B2558" s="5" t="str">
        <f>VLOOKUP(A2558,Vlookups!O:P,2,FALSE)</f>
        <v>LOCAL</v>
      </c>
      <c r="C2558" s="5" t="str">
        <f t="shared" si="851"/>
        <v>E</v>
      </c>
      <c r="D2558" s="5" t="str">
        <f t="shared" si="852"/>
        <v>41</v>
      </c>
      <c r="E2558" s="5" t="str">
        <f t="shared" si="853"/>
        <v>64--</v>
      </c>
      <c r="F2558" s="5" t="str">
        <f>VLOOKUP(E2558,Vlookups!K:M,3,FALSE)</f>
        <v>Op Exp</v>
      </c>
      <c r="G2558" s="5" t="str">
        <f t="shared" si="840"/>
        <v>6499</v>
      </c>
      <c r="H2558" s="5" t="str">
        <f t="shared" si="841"/>
        <v>MISC OP COSTS</v>
      </c>
      <c r="I2558" s="5" t="str">
        <f t="shared" si="842"/>
        <v>750</v>
      </c>
      <c r="J2558" s="5" t="str">
        <f>VLOOKUP(I2558,Vlookups!A:D,2,FALSE)</f>
        <v>BUSINESS OFFICE</v>
      </c>
      <c r="K2558" s="5" t="str">
        <f>VLOOKUP(I2558,Vlookups!A:D,3,FALSE)</f>
        <v>BUSINESS OFFICE</v>
      </c>
      <c r="L2558" s="5" t="str">
        <f t="shared" si="843"/>
        <v>99</v>
      </c>
      <c r="M2558" s="5" t="str">
        <f t="shared" si="844"/>
        <v>911</v>
      </c>
      <c r="N2558" s="5" t="str">
        <f>VLOOKUP(M2558,Vlookups!G:I,2,FALSE)</f>
        <v>MEDIA, MARKETING, PR</v>
      </c>
      <c r="O2558" s="5" t="str">
        <f>VLOOKUP(M2558,Vlookups!G:I,3,FALSE)</f>
        <v>COMM</v>
      </c>
      <c r="P2558" s="6">
        <f t="shared" si="845"/>
        <v>64069</v>
      </c>
      <c r="Q2558" s="6">
        <f t="shared" si="846"/>
        <v>500</v>
      </c>
      <c r="R2558" s="6">
        <f t="shared" si="847"/>
        <v>6797.33</v>
      </c>
      <c r="S2558" s="6">
        <f t="shared" si="848"/>
        <v>0</v>
      </c>
      <c r="T2558" s="6">
        <f t="shared" si="849"/>
        <v>-64069</v>
      </c>
      <c r="U2558" t="s">
        <v>2610</v>
      </c>
      <c r="V2558" t="s">
        <v>183</v>
      </c>
      <c r="W2558" s="2">
        <v>64069</v>
      </c>
      <c r="X2558" s="2">
        <v>500</v>
      </c>
      <c r="Y2558" s="2">
        <v>6797.33</v>
      </c>
      <c r="Z2558" s="2">
        <v>56771.67</v>
      </c>
      <c r="AA2558" s="2">
        <v>0</v>
      </c>
      <c r="AB2558" s="3">
        <v>-64069</v>
      </c>
    </row>
    <row r="2559" spans="1:28">
      <c r="A2559" s="5" t="str">
        <f t="shared" si="850"/>
        <v>420</v>
      </c>
      <c r="B2559" s="5" t="str">
        <f>VLOOKUP(A2559,Vlookups!O:P,2,FALSE)</f>
        <v>LOCAL</v>
      </c>
      <c r="C2559" s="5" t="str">
        <f t="shared" si="851"/>
        <v>E</v>
      </c>
      <c r="D2559" s="5" t="str">
        <f t="shared" si="852"/>
        <v>41</v>
      </c>
      <c r="E2559" s="5" t="str">
        <f t="shared" si="853"/>
        <v>64--</v>
      </c>
      <c r="F2559" s="5" t="str">
        <f>VLOOKUP(E2559,Vlookups!K:M,3,FALSE)</f>
        <v>Op Exp</v>
      </c>
      <c r="G2559" s="5" t="str">
        <f t="shared" si="840"/>
        <v>6499</v>
      </c>
      <c r="H2559" s="5" t="str">
        <f t="shared" si="841"/>
        <v>MISC OP COSTS</v>
      </c>
      <c r="I2559" s="5" t="str">
        <f t="shared" si="842"/>
        <v>750</v>
      </c>
      <c r="J2559" s="5" t="str">
        <f>VLOOKUP(I2559,Vlookups!A:D,2,FALSE)</f>
        <v>BUSINESS OFFICE</v>
      </c>
      <c r="K2559" s="5" t="str">
        <f>VLOOKUP(I2559,Vlookups!A:D,3,FALSE)</f>
        <v>BUSINESS OFFICE</v>
      </c>
      <c r="L2559" s="5" t="str">
        <f t="shared" si="843"/>
        <v>99</v>
      </c>
      <c r="M2559" s="5" t="str">
        <f t="shared" si="844"/>
        <v>939</v>
      </c>
      <c r="N2559" s="5" t="str">
        <f>VLOOKUP(M2559,Vlookups!G:I,2,FALSE)</f>
        <v>INSTRUCTIONAL MATERIALS</v>
      </c>
      <c r="O2559" s="5" t="str">
        <f>VLOOKUP(M2559,Vlookups!G:I,3,FALSE)</f>
        <v>DSASS</v>
      </c>
      <c r="P2559" s="6">
        <f t="shared" si="845"/>
        <v>14899.1</v>
      </c>
      <c r="Q2559" s="6">
        <f t="shared" si="846"/>
        <v>389.29</v>
      </c>
      <c r="R2559" s="6">
        <f t="shared" si="847"/>
        <v>282.83999999999997</v>
      </c>
      <c r="S2559" s="6">
        <f t="shared" si="848"/>
        <v>0</v>
      </c>
      <c r="T2559" s="6">
        <f t="shared" si="849"/>
        <v>-14899.1</v>
      </c>
      <c r="U2559" t="s">
        <v>2611</v>
      </c>
      <c r="V2559" t="s">
        <v>183</v>
      </c>
      <c r="W2559" s="2">
        <v>14899.1</v>
      </c>
      <c r="X2559" s="2">
        <v>389.29</v>
      </c>
      <c r="Y2559" s="2">
        <v>282.83999999999997</v>
      </c>
      <c r="Z2559" s="2">
        <v>14226.97</v>
      </c>
      <c r="AA2559" s="2">
        <v>0</v>
      </c>
      <c r="AB2559" s="3">
        <v>-14899.1</v>
      </c>
    </row>
    <row r="2560" spans="1:28">
      <c r="A2560" s="5" t="str">
        <f t="shared" si="850"/>
        <v>420</v>
      </c>
      <c r="B2560" s="5" t="str">
        <f>VLOOKUP(A2560,Vlookups!O:P,2,FALSE)</f>
        <v>LOCAL</v>
      </c>
      <c r="C2560" s="5" t="str">
        <f t="shared" si="851"/>
        <v>E</v>
      </c>
      <c r="D2560" s="5" t="str">
        <f t="shared" si="852"/>
        <v>41</v>
      </c>
      <c r="E2560" s="5" t="str">
        <f t="shared" si="853"/>
        <v>64--</v>
      </c>
      <c r="F2560" s="5" t="str">
        <f>VLOOKUP(E2560,Vlookups!K:M,3,FALSE)</f>
        <v>Op Exp</v>
      </c>
      <c r="G2560" s="5" t="str">
        <f t="shared" si="840"/>
        <v>6499</v>
      </c>
      <c r="H2560" s="5" t="str">
        <f t="shared" si="841"/>
        <v>MISC OP COSTS</v>
      </c>
      <c r="I2560" s="5" t="str">
        <f t="shared" si="842"/>
        <v>750</v>
      </c>
      <c r="J2560" s="5" t="str">
        <f>VLOOKUP(I2560,Vlookups!A:D,2,FALSE)</f>
        <v>BUSINESS OFFICE</v>
      </c>
      <c r="K2560" s="5" t="str">
        <f>VLOOKUP(I2560,Vlookups!A:D,3,FALSE)</f>
        <v>BUSINESS OFFICE</v>
      </c>
      <c r="L2560" s="5" t="str">
        <f t="shared" si="843"/>
        <v>99</v>
      </c>
      <c r="M2560" s="5" t="str">
        <f t="shared" si="844"/>
        <v>SUB</v>
      </c>
      <c r="N2560" s="5" t="str">
        <f>VLOOKUP(M2560,Vlookups!G:I,2,FALSE)</f>
        <v>SUBSTITUTE EXPENSES</v>
      </c>
      <c r="O2560" s="5" t="str">
        <f>VLOOKUP(M2560,Vlookups!G:I,3,FALSE)</f>
        <v>HR</v>
      </c>
      <c r="P2560" s="6">
        <f t="shared" si="845"/>
        <v>50000</v>
      </c>
      <c r="Q2560" s="6">
        <f t="shared" si="846"/>
        <v>12500</v>
      </c>
      <c r="R2560" s="6">
        <f t="shared" si="847"/>
        <v>17619</v>
      </c>
      <c r="S2560" s="6">
        <f t="shared" si="848"/>
        <v>50000</v>
      </c>
      <c r="T2560" s="6">
        <f t="shared" si="849"/>
        <v>0</v>
      </c>
      <c r="U2560" t="s">
        <v>2612</v>
      </c>
      <c r="V2560" t="s">
        <v>183</v>
      </c>
      <c r="W2560" s="2">
        <v>50000</v>
      </c>
      <c r="X2560" s="2">
        <v>12500</v>
      </c>
      <c r="Y2560" s="2">
        <v>17619</v>
      </c>
      <c r="Z2560" s="2">
        <v>19881</v>
      </c>
      <c r="AA2560" s="2">
        <v>50000</v>
      </c>
      <c r="AB2560" s="2">
        <v>0</v>
      </c>
    </row>
    <row r="2561" spans="1:28">
      <c r="A2561" s="5" t="str">
        <f t="shared" si="850"/>
        <v>420</v>
      </c>
      <c r="B2561" s="5" t="str">
        <f>VLOOKUP(A2561,Vlookups!O:P,2,FALSE)</f>
        <v>LOCAL</v>
      </c>
      <c r="C2561" s="5" t="str">
        <f t="shared" si="851"/>
        <v>E</v>
      </c>
      <c r="D2561" s="5" t="str">
        <f t="shared" si="852"/>
        <v>41</v>
      </c>
      <c r="E2561" s="5" t="str">
        <f t="shared" si="853"/>
        <v>64--</v>
      </c>
      <c r="F2561" s="5" t="str">
        <f>VLOOKUP(E2561,Vlookups!K:M,3,FALSE)</f>
        <v>Op Exp</v>
      </c>
      <c r="G2561" s="5" t="str">
        <f t="shared" si="840"/>
        <v>6499</v>
      </c>
      <c r="H2561" s="5" t="str">
        <f t="shared" si="841"/>
        <v>MISC OP COSTS</v>
      </c>
      <c r="I2561" s="5" t="str">
        <f t="shared" si="842"/>
        <v>999</v>
      </c>
      <c r="J2561" s="5" t="str">
        <f>VLOOKUP(I2561,Vlookups!A:D,2,FALSE)</f>
        <v>CHARTER WIDE</v>
      </c>
      <c r="K2561" s="5" t="str">
        <f>VLOOKUP(I2561,Vlookups!A:D,3,FALSE)</f>
        <v>CHARTER WIDE</v>
      </c>
      <c r="L2561" s="5" t="str">
        <f t="shared" si="843"/>
        <v>99</v>
      </c>
      <c r="M2561" s="5" t="str">
        <f t="shared" si="844"/>
        <v>707</v>
      </c>
      <c r="N2561" s="5" t="str">
        <f>VLOOKUP(M2561,Vlookups!G:I,2,FALSE)</f>
        <v>DEPUTY SUPERINTENDENT OF OPS</v>
      </c>
      <c r="O2561" s="5" t="str">
        <f>VLOOKUP(M2561,Vlookups!G:I,3,FALSE)</f>
        <v>DSO</v>
      </c>
      <c r="P2561" s="6">
        <f t="shared" si="845"/>
        <v>5000</v>
      </c>
      <c r="Q2561" s="6">
        <f t="shared" si="846"/>
        <v>0</v>
      </c>
      <c r="R2561" s="6">
        <f t="shared" si="847"/>
        <v>3304.09</v>
      </c>
      <c r="S2561" s="6">
        <f t="shared" si="848"/>
        <v>0</v>
      </c>
      <c r="T2561" s="6">
        <f t="shared" si="849"/>
        <v>-5000</v>
      </c>
      <c r="U2561" t="s">
        <v>2613</v>
      </c>
      <c r="V2561" t="s">
        <v>183</v>
      </c>
      <c r="W2561" s="2">
        <v>5000</v>
      </c>
      <c r="X2561" s="2">
        <v>0</v>
      </c>
      <c r="Y2561" s="2">
        <v>3304.09</v>
      </c>
      <c r="Z2561" s="2">
        <v>1695.91</v>
      </c>
      <c r="AA2561" s="2">
        <v>0</v>
      </c>
      <c r="AB2561" s="3">
        <v>-5000</v>
      </c>
    </row>
    <row r="2562" spans="1:28">
      <c r="A2562" s="5" t="str">
        <f t="shared" si="850"/>
        <v>420</v>
      </c>
      <c r="B2562" s="5" t="str">
        <f>VLOOKUP(A2562,Vlookups!O:P,2,FALSE)</f>
        <v>LOCAL</v>
      </c>
      <c r="C2562" s="5" t="str">
        <f t="shared" si="851"/>
        <v>E</v>
      </c>
      <c r="D2562" s="5" t="str">
        <f t="shared" si="852"/>
        <v>41</v>
      </c>
      <c r="E2562" s="5" t="str">
        <f t="shared" si="853"/>
        <v>64--</v>
      </c>
      <c r="F2562" s="5" t="str">
        <f>VLOOKUP(E2562,Vlookups!K:M,3,FALSE)</f>
        <v>Op Exp</v>
      </c>
      <c r="G2562" s="5" t="str">
        <f t="shared" si="840"/>
        <v>6499</v>
      </c>
      <c r="H2562" s="5" t="str">
        <f t="shared" si="841"/>
        <v>MISC OP COSTS</v>
      </c>
      <c r="I2562" s="5" t="str">
        <f t="shared" si="842"/>
        <v>999</v>
      </c>
      <c r="J2562" s="5" t="str">
        <f>VLOOKUP(I2562,Vlookups!A:D,2,FALSE)</f>
        <v>CHARTER WIDE</v>
      </c>
      <c r="K2562" s="5" t="str">
        <f>VLOOKUP(I2562,Vlookups!A:D,3,FALSE)</f>
        <v>CHARTER WIDE</v>
      </c>
      <c r="L2562" s="5" t="str">
        <f t="shared" si="843"/>
        <v>99</v>
      </c>
      <c r="M2562" s="5" t="str">
        <f t="shared" si="844"/>
        <v>751</v>
      </c>
      <c r="N2562" s="5" t="str">
        <f>VLOOKUP(M2562,Vlookups!G:I,2,FALSE)</f>
        <v>UNIDENTIFIED BUDGET OWNER/HOLD</v>
      </c>
      <c r="O2562" s="5" t="str">
        <f>VLOOKUP(M2562,Vlookups!G:I,3,FALSE)</f>
        <v>UNIDENTIFIED</v>
      </c>
      <c r="P2562" s="6">
        <f t="shared" si="845"/>
        <v>0</v>
      </c>
      <c r="Q2562" s="6">
        <f t="shared" si="846"/>
        <v>0</v>
      </c>
      <c r="R2562" s="6">
        <f t="shared" si="847"/>
        <v>1350.81</v>
      </c>
      <c r="S2562" s="6">
        <f t="shared" si="848"/>
        <v>0</v>
      </c>
      <c r="T2562" s="6">
        <f t="shared" si="849"/>
        <v>0</v>
      </c>
      <c r="U2562" t="s">
        <v>2614</v>
      </c>
      <c r="V2562" t="s">
        <v>183</v>
      </c>
      <c r="W2562" s="2">
        <v>0</v>
      </c>
      <c r="X2562" s="2">
        <v>0</v>
      </c>
      <c r="Y2562" s="2">
        <v>1350.81</v>
      </c>
      <c r="Z2562" s="3">
        <v>-1350.81</v>
      </c>
      <c r="AA2562" s="2">
        <v>0</v>
      </c>
      <c r="AB2562" s="2">
        <v>0</v>
      </c>
    </row>
    <row r="2563" spans="1:28">
      <c r="A2563" s="5" t="str">
        <f t="shared" si="850"/>
        <v>420</v>
      </c>
      <c r="B2563" s="5" t="str">
        <f>VLOOKUP(A2563,Vlookups!O:P,2,FALSE)</f>
        <v>LOCAL</v>
      </c>
      <c r="C2563" s="5" t="str">
        <f t="shared" si="851"/>
        <v>E</v>
      </c>
      <c r="D2563" s="5" t="str">
        <f t="shared" si="852"/>
        <v>51</v>
      </c>
      <c r="E2563" s="5" t="str">
        <f t="shared" si="853"/>
        <v>62--</v>
      </c>
      <c r="F2563" s="5" t="str">
        <f>VLOOKUP(E2563,Vlookups!K:M,3,FALSE)</f>
        <v>Op Exp</v>
      </c>
      <c r="G2563" s="5" t="str">
        <f t="shared" si="840"/>
        <v>6249</v>
      </c>
      <c r="H2563" s="5" t="str">
        <f t="shared" si="841"/>
        <v>CONTRACTED MAINT/RPR</v>
      </c>
      <c r="I2563" s="5" t="str">
        <f t="shared" si="842"/>
        <v>001</v>
      </c>
      <c r="J2563" s="5" t="str">
        <f>VLOOKUP(I2563,Vlookups!A:D,2,FALSE)</f>
        <v>GARLAND ELEMENTARY SCHOOL</v>
      </c>
      <c r="K2563" s="5" t="str">
        <f>VLOOKUP(I2563,Vlookups!A:D,3,FALSE)</f>
        <v>GARLAND K8</v>
      </c>
      <c r="L2563" s="5" t="str">
        <f t="shared" si="843"/>
        <v>99</v>
      </c>
      <c r="M2563" s="5" t="str">
        <f t="shared" si="844"/>
        <v>937</v>
      </c>
      <c r="N2563" s="5" t="str">
        <f>VLOOKUP(M2563,Vlookups!G:I,2,FALSE)</f>
        <v>FACILITIES MAINTENANCE &amp; OPS</v>
      </c>
      <c r="O2563" s="5" t="str">
        <f>VLOOKUP(M2563,Vlookups!G:I,3,FALSE)</f>
        <v>MAINT</v>
      </c>
      <c r="P2563" s="6">
        <f t="shared" si="845"/>
        <v>46431</v>
      </c>
      <c r="Q2563" s="6">
        <f t="shared" si="846"/>
        <v>4149.8</v>
      </c>
      <c r="R2563" s="6">
        <f t="shared" si="847"/>
        <v>32790.61</v>
      </c>
      <c r="S2563" s="6">
        <f t="shared" si="848"/>
        <v>201383</v>
      </c>
      <c r="T2563" s="6">
        <f t="shared" si="849"/>
        <v>154952</v>
      </c>
      <c r="U2563" t="s">
        <v>2615</v>
      </c>
      <c r="V2563" t="s">
        <v>462</v>
      </c>
      <c r="W2563" s="2">
        <v>46431</v>
      </c>
      <c r="X2563" s="2">
        <v>4149.8</v>
      </c>
      <c r="Y2563" s="2">
        <v>32790.61</v>
      </c>
      <c r="Z2563" s="2">
        <v>9490.59</v>
      </c>
      <c r="AA2563" s="2">
        <v>201383</v>
      </c>
      <c r="AB2563" s="2">
        <v>154952</v>
      </c>
    </row>
    <row r="2564" spans="1:28">
      <c r="A2564" s="5" t="str">
        <f t="shared" si="850"/>
        <v>420</v>
      </c>
      <c r="B2564" s="5" t="str">
        <f>VLOOKUP(A2564,Vlookups!O:P,2,FALSE)</f>
        <v>LOCAL</v>
      </c>
      <c r="C2564" s="5" t="str">
        <f t="shared" si="851"/>
        <v>E</v>
      </c>
      <c r="D2564" s="5" t="str">
        <f t="shared" si="852"/>
        <v>51</v>
      </c>
      <c r="E2564" s="5" t="str">
        <f t="shared" si="853"/>
        <v>62--</v>
      </c>
      <c r="F2564" s="5" t="str">
        <f>VLOOKUP(E2564,Vlookups!K:M,3,FALSE)</f>
        <v>Op Exp</v>
      </c>
      <c r="G2564" s="5" t="str">
        <f t="shared" si="840"/>
        <v>6249</v>
      </c>
      <c r="H2564" s="5" t="str">
        <f t="shared" si="841"/>
        <v>CONTRACTED MAINT/RPR</v>
      </c>
      <c r="I2564" s="5" t="str">
        <f t="shared" si="842"/>
        <v>002</v>
      </c>
      <c r="J2564" s="5" t="str">
        <f>VLOOKUP(I2564,Vlookups!A:D,2,FALSE)</f>
        <v>GARLAND MIDDLE SCHOOL</v>
      </c>
      <c r="K2564" s="5" t="str">
        <f>VLOOKUP(I2564,Vlookups!A:D,3,FALSE)</f>
        <v>GARLAND K8</v>
      </c>
      <c r="L2564" s="5" t="str">
        <f t="shared" si="843"/>
        <v>99</v>
      </c>
      <c r="M2564" s="5" t="str">
        <f t="shared" si="844"/>
        <v>937</v>
      </c>
      <c r="N2564" s="5" t="str">
        <f>VLOOKUP(M2564,Vlookups!G:I,2,FALSE)</f>
        <v>FACILITIES MAINTENANCE &amp; OPS</v>
      </c>
      <c r="O2564" s="5" t="str">
        <f>VLOOKUP(M2564,Vlookups!G:I,3,FALSE)</f>
        <v>MAINT</v>
      </c>
      <c r="P2564" s="6">
        <f t="shared" si="845"/>
        <v>28336</v>
      </c>
      <c r="Q2564" s="6">
        <f t="shared" si="846"/>
        <v>1959.4</v>
      </c>
      <c r="R2564" s="6">
        <f t="shared" si="847"/>
        <v>15072.85</v>
      </c>
      <c r="S2564" s="6">
        <f t="shared" si="848"/>
        <v>99191</v>
      </c>
      <c r="T2564" s="6">
        <f t="shared" si="849"/>
        <v>70855</v>
      </c>
      <c r="U2564" t="s">
        <v>2616</v>
      </c>
      <c r="V2564" t="s">
        <v>462</v>
      </c>
      <c r="W2564" s="2">
        <v>28336</v>
      </c>
      <c r="X2564" s="2">
        <v>1959.4</v>
      </c>
      <c r="Y2564" s="2">
        <v>15072.85</v>
      </c>
      <c r="Z2564" s="2">
        <v>11303.75</v>
      </c>
      <c r="AA2564" s="2">
        <v>99191</v>
      </c>
      <c r="AB2564" s="2">
        <v>70855</v>
      </c>
    </row>
    <row r="2565" spans="1:28">
      <c r="A2565" s="5" t="str">
        <f t="shared" si="850"/>
        <v>420</v>
      </c>
      <c r="B2565" s="5" t="str">
        <f>VLOOKUP(A2565,Vlookups!O:P,2,FALSE)</f>
        <v>LOCAL</v>
      </c>
      <c r="C2565" s="5" t="str">
        <f t="shared" si="851"/>
        <v>E</v>
      </c>
      <c r="D2565" s="5" t="str">
        <f t="shared" si="852"/>
        <v>51</v>
      </c>
      <c r="E2565" s="5" t="str">
        <f t="shared" si="853"/>
        <v>62--</v>
      </c>
      <c r="F2565" s="5" t="str">
        <f>VLOOKUP(E2565,Vlookups!K:M,3,FALSE)</f>
        <v>Op Exp</v>
      </c>
      <c r="G2565" s="5" t="str">
        <f t="shared" si="840"/>
        <v>6249</v>
      </c>
      <c r="H2565" s="5" t="str">
        <f t="shared" si="841"/>
        <v>CONTRACTED MAINT/RPR</v>
      </c>
      <c r="I2565" s="5" t="str">
        <f t="shared" si="842"/>
        <v>003</v>
      </c>
      <c r="J2565" s="5" t="str">
        <f>VLOOKUP(I2565,Vlookups!A:D,2,FALSE)</f>
        <v>GARLAND HIGH SCHOOL</v>
      </c>
      <c r="K2565" s="5" t="str">
        <f>VLOOKUP(I2565,Vlookups!A:D,3,FALSE)</f>
        <v>GARLAND HS</v>
      </c>
      <c r="L2565" s="5" t="str">
        <f t="shared" si="843"/>
        <v>99</v>
      </c>
      <c r="M2565" s="5" t="str">
        <f t="shared" si="844"/>
        <v>937</v>
      </c>
      <c r="N2565" s="5" t="str">
        <f>VLOOKUP(M2565,Vlookups!G:I,2,FALSE)</f>
        <v>FACILITIES MAINTENANCE &amp; OPS</v>
      </c>
      <c r="O2565" s="5" t="str">
        <f>VLOOKUP(M2565,Vlookups!G:I,3,FALSE)</f>
        <v>MAINT</v>
      </c>
      <c r="P2565" s="6">
        <f t="shared" si="845"/>
        <v>137542</v>
      </c>
      <c r="Q2565" s="6">
        <f t="shared" si="846"/>
        <v>10033.98</v>
      </c>
      <c r="R2565" s="6">
        <f t="shared" si="847"/>
        <v>121114.3</v>
      </c>
      <c r="S2565" s="6">
        <f t="shared" si="848"/>
        <v>316583</v>
      </c>
      <c r="T2565" s="6">
        <f t="shared" si="849"/>
        <v>179041</v>
      </c>
      <c r="U2565" t="s">
        <v>2617</v>
      </c>
      <c r="V2565" t="s">
        <v>462</v>
      </c>
      <c r="W2565" s="2">
        <v>137542</v>
      </c>
      <c r="X2565" s="2">
        <v>10033.98</v>
      </c>
      <c r="Y2565" s="2">
        <v>121114.3</v>
      </c>
      <c r="Z2565" s="2">
        <v>6393.72</v>
      </c>
      <c r="AA2565" s="2">
        <v>316583</v>
      </c>
      <c r="AB2565" s="2">
        <v>179041</v>
      </c>
    </row>
    <row r="2566" spans="1:28">
      <c r="A2566" s="5" t="str">
        <f t="shared" si="850"/>
        <v>420</v>
      </c>
      <c r="B2566" s="5" t="str">
        <f>VLOOKUP(A2566,Vlookups!O:P,2,FALSE)</f>
        <v>LOCAL</v>
      </c>
      <c r="C2566" s="5" t="str">
        <f t="shared" si="851"/>
        <v>E</v>
      </c>
      <c r="D2566" s="5" t="str">
        <f t="shared" si="852"/>
        <v>51</v>
      </c>
      <c r="E2566" s="5" t="str">
        <f t="shared" si="853"/>
        <v>62--</v>
      </c>
      <c r="F2566" s="5" t="str">
        <f>VLOOKUP(E2566,Vlookups!K:M,3,FALSE)</f>
        <v>Op Exp</v>
      </c>
      <c r="G2566" s="5" t="str">
        <f t="shared" si="840"/>
        <v>6249</v>
      </c>
      <c r="H2566" s="5" t="str">
        <f t="shared" si="841"/>
        <v>CONTRACTED MAINT/RPR</v>
      </c>
      <c r="I2566" s="5" t="str">
        <f t="shared" si="842"/>
        <v>004</v>
      </c>
      <c r="J2566" s="5" t="str">
        <f>VLOOKUP(I2566,Vlookups!A:D,2,FALSE)</f>
        <v>ARLINGTON ELEMENTARY SCHOOL</v>
      </c>
      <c r="K2566" s="5" t="str">
        <f>VLOOKUP(I2566,Vlookups!A:D,3,FALSE)</f>
        <v>ARLINGTON K8</v>
      </c>
      <c r="L2566" s="5" t="str">
        <f t="shared" si="843"/>
        <v>99</v>
      </c>
      <c r="M2566" s="5" t="str">
        <f t="shared" si="844"/>
        <v>937</v>
      </c>
      <c r="N2566" s="5" t="str">
        <f>VLOOKUP(M2566,Vlookups!G:I,2,FALSE)</f>
        <v>FACILITIES MAINTENANCE &amp; OPS</v>
      </c>
      <c r="O2566" s="5" t="str">
        <f>VLOOKUP(M2566,Vlookups!G:I,3,FALSE)</f>
        <v>MAINT</v>
      </c>
      <c r="P2566" s="6">
        <f t="shared" si="845"/>
        <v>165565</v>
      </c>
      <c r="Q2566" s="6">
        <f t="shared" si="846"/>
        <v>7398.33</v>
      </c>
      <c r="R2566" s="6">
        <f t="shared" si="847"/>
        <v>156890.37</v>
      </c>
      <c r="S2566" s="6">
        <f t="shared" si="848"/>
        <v>196225</v>
      </c>
      <c r="T2566" s="6">
        <f t="shared" si="849"/>
        <v>30660</v>
      </c>
      <c r="U2566" t="s">
        <v>2618</v>
      </c>
      <c r="V2566" t="s">
        <v>462</v>
      </c>
      <c r="W2566" s="2">
        <v>165565</v>
      </c>
      <c r="X2566" s="2">
        <v>7398.33</v>
      </c>
      <c r="Y2566" s="2">
        <v>156890.37</v>
      </c>
      <c r="Z2566" s="2">
        <v>1276.3</v>
      </c>
      <c r="AA2566" s="2">
        <v>196225</v>
      </c>
      <c r="AB2566" s="2">
        <v>30660</v>
      </c>
    </row>
    <row r="2567" spans="1:28">
      <c r="A2567" s="5" t="str">
        <f t="shared" si="850"/>
        <v>420</v>
      </c>
      <c r="B2567" s="5" t="str">
        <f>VLOOKUP(A2567,Vlookups!O:P,2,FALSE)</f>
        <v>LOCAL</v>
      </c>
      <c r="C2567" s="5" t="str">
        <f t="shared" si="851"/>
        <v>E</v>
      </c>
      <c r="D2567" s="5" t="str">
        <f t="shared" si="852"/>
        <v>51</v>
      </c>
      <c r="E2567" s="5" t="str">
        <f t="shared" si="853"/>
        <v>62--</v>
      </c>
      <c r="F2567" s="5" t="str">
        <f>VLOOKUP(E2567,Vlookups!K:M,3,FALSE)</f>
        <v>Op Exp</v>
      </c>
      <c r="G2567" s="5" t="str">
        <f t="shared" si="840"/>
        <v>6249</v>
      </c>
      <c r="H2567" s="5" t="str">
        <f t="shared" si="841"/>
        <v>CONTRACTED MAINT/RPR</v>
      </c>
      <c r="I2567" s="5" t="str">
        <f t="shared" si="842"/>
        <v>005</v>
      </c>
      <c r="J2567" s="5" t="str">
        <f>VLOOKUP(I2567,Vlookups!A:D,2,FALSE)</f>
        <v>ARLINGTON MIDDLE SCHOOL</v>
      </c>
      <c r="K2567" s="5" t="str">
        <f>VLOOKUP(I2567,Vlookups!A:D,3,FALSE)</f>
        <v>ARLINGTON K8</v>
      </c>
      <c r="L2567" s="5" t="str">
        <f t="shared" si="843"/>
        <v>99</v>
      </c>
      <c r="M2567" s="5" t="str">
        <f t="shared" si="844"/>
        <v>937</v>
      </c>
      <c r="N2567" s="5" t="str">
        <f>VLOOKUP(M2567,Vlookups!G:I,2,FALSE)</f>
        <v>FACILITIES MAINTENANCE &amp; OPS</v>
      </c>
      <c r="O2567" s="5" t="str">
        <f>VLOOKUP(M2567,Vlookups!G:I,3,FALSE)</f>
        <v>MAINT</v>
      </c>
      <c r="P2567" s="6">
        <f t="shared" si="845"/>
        <v>81827</v>
      </c>
      <c r="Q2567" s="6">
        <f t="shared" si="846"/>
        <v>3479.27</v>
      </c>
      <c r="R2567" s="6">
        <f t="shared" si="847"/>
        <v>74299.73</v>
      </c>
      <c r="S2567" s="6">
        <f t="shared" si="848"/>
        <v>96649</v>
      </c>
      <c r="T2567" s="6">
        <f t="shared" si="849"/>
        <v>14822</v>
      </c>
      <c r="U2567" t="s">
        <v>2619</v>
      </c>
      <c r="V2567" t="s">
        <v>462</v>
      </c>
      <c r="W2567" s="2">
        <v>81827</v>
      </c>
      <c r="X2567" s="2">
        <v>3479.27</v>
      </c>
      <c r="Y2567" s="2">
        <v>74299.73</v>
      </c>
      <c r="Z2567" s="2">
        <v>4048</v>
      </c>
      <c r="AA2567" s="2">
        <v>96649</v>
      </c>
      <c r="AB2567" s="2">
        <v>14822</v>
      </c>
    </row>
    <row r="2568" spans="1:28">
      <c r="A2568" s="5" t="str">
        <f t="shared" si="850"/>
        <v>420</v>
      </c>
      <c r="B2568" s="5" t="str">
        <f>VLOOKUP(A2568,Vlookups!O:P,2,FALSE)</f>
        <v>LOCAL</v>
      </c>
      <c r="C2568" s="5" t="str">
        <f t="shared" si="851"/>
        <v>E</v>
      </c>
      <c r="D2568" s="5" t="str">
        <f t="shared" si="852"/>
        <v>51</v>
      </c>
      <c r="E2568" s="5" t="str">
        <f t="shared" si="853"/>
        <v>62--</v>
      </c>
      <c r="F2568" s="5" t="str">
        <f>VLOOKUP(E2568,Vlookups!K:M,3,FALSE)</f>
        <v>Op Exp</v>
      </c>
      <c r="G2568" s="5" t="str">
        <f t="shared" si="840"/>
        <v>6249</v>
      </c>
      <c r="H2568" s="5" t="str">
        <f t="shared" si="841"/>
        <v>CONTRACTED MAINT/RPR</v>
      </c>
      <c r="I2568" s="5" t="str">
        <f t="shared" si="842"/>
        <v>006</v>
      </c>
      <c r="J2568" s="5" t="str">
        <f>VLOOKUP(I2568,Vlookups!A:D,2,FALSE)</f>
        <v>ARLINGTON HIGH SCHOOL</v>
      </c>
      <c r="K2568" s="5" t="str">
        <f>VLOOKUP(I2568,Vlookups!A:D,3,FALSE)</f>
        <v>ARLINGTON HS</v>
      </c>
      <c r="L2568" s="5" t="str">
        <f t="shared" si="843"/>
        <v>99</v>
      </c>
      <c r="M2568" s="5" t="str">
        <f t="shared" si="844"/>
        <v>937</v>
      </c>
      <c r="N2568" s="5" t="str">
        <f>VLOOKUP(M2568,Vlookups!G:I,2,FALSE)</f>
        <v>FACILITIES MAINTENANCE &amp; OPS</v>
      </c>
      <c r="O2568" s="5" t="str">
        <f>VLOOKUP(M2568,Vlookups!G:I,3,FALSE)</f>
        <v>MAINT</v>
      </c>
      <c r="P2568" s="6">
        <f t="shared" si="845"/>
        <v>193512</v>
      </c>
      <c r="Q2568" s="6">
        <f t="shared" si="846"/>
        <v>8225.98</v>
      </c>
      <c r="R2568" s="6">
        <f t="shared" si="847"/>
        <v>171547.21</v>
      </c>
      <c r="S2568" s="6">
        <f t="shared" si="848"/>
        <v>357671</v>
      </c>
      <c r="T2568" s="6">
        <f t="shared" si="849"/>
        <v>164159</v>
      </c>
      <c r="U2568" t="s">
        <v>2620</v>
      </c>
      <c r="V2568" t="s">
        <v>462</v>
      </c>
      <c r="W2568" s="2">
        <v>193512</v>
      </c>
      <c r="X2568" s="2">
        <v>8225.98</v>
      </c>
      <c r="Y2568" s="2">
        <v>171547.21</v>
      </c>
      <c r="Z2568" s="2">
        <v>13738.81</v>
      </c>
      <c r="AA2568" s="2">
        <v>357671</v>
      </c>
      <c r="AB2568" s="2">
        <v>164159</v>
      </c>
    </row>
    <row r="2569" spans="1:28">
      <c r="A2569" s="5" t="str">
        <f t="shared" si="850"/>
        <v>420</v>
      </c>
      <c r="B2569" s="5" t="str">
        <f>VLOOKUP(A2569,Vlookups!O:P,2,FALSE)</f>
        <v>LOCAL</v>
      </c>
      <c r="C2569" s="5" t="str">
        <f t="shared" si="851"/>
        <v>E</v>
      </c>
      <c r="D2569" s="5" t="str">
        <f t="shared" si="852"/>
        <v>51</v>
      </c>
      <c r="E2569" s="5" t="str">
        <f t="shared" si="853"/>
        <v>62--</v>
      </c>
      <c r="F2569" s="5" t="str">
        <f>VLOOKUP(E2569,Vlookups!K:M,3,FALSE)</f>
        <v>Op Exp</v>
      </c>
      <c r="G2569" s="5" t="str">
        <f t="shared" si="840"/>
        <v>6249</v>
      </c>
      <c r="H2569" s="5" t="str">
        <f t="shared" si="841"/>
        <v>CONTRACTED MAINT/RPR</v>
      </c>
      <c r="I2569" s="5" t="str">
        <f t="shared" si="842"/>
        <v>007</v>
      </c>
      <c r="J2569" s="5" t="str">
        <f>VLOOKUP(I2569,Vlookups!A:D,2,FALSE)</f>
        <v>KELLER ELEMENTARY SCHOOL</v>
      </c>
      <c r="K2569" s="5" t="str">
        <f>VLOOKUP(I2569,Vlookups!A:D,3,FALSE)</f>
        <v>KELLER K8</v>
      </c>
      <c r="L2569" s="5" t="str">
        <f t="shared" si="843"/>
        <v>99</v>
      </c>
      <c r="M2569" s="5" t="str">
        <f t="shared" si="844"/>
        <v>937</v>
      </c>
      <c r="N2569" s="5" t="str">
        <f>VLOOKUP(M2569,Vlookups!G:I,2,FALSE)</f>
        <v>FACILITIES MAINTENANCE &amp; OPS</v>
      </c>
      <c r="O2569" s="5" t="str">
        <f>VLOOKUP(M2569,Vlookups!G:I,3,FALSE)</f>
        <v>MAINT</v>
      </c>
      <c r="P2569" s="6">
        <f t="shared" si="845"/>
        <v>42145</v>
      </c>
      <c r="Q2569" s="6">
        <f t="shared" si="846"/>
        <v>5277.33</v>
      </c>
      <c r="R2569" s="6">
        <f t="shared" si="847"/>
        <v>31398.39</v>
      </c>
      <c r="S2569" s="6">
        <f t="shared" si="848"/>
        <v>199572</v>
      </c>
      <c r="T2569" s="6">
        <f t="shared" si="849"/>
        <v>157427</v>
      </c>
      <c r="U2569" t="s">
        <v>2621</v>
      </c>
      <c r="V2569" t="s">
        <v>462</v>
      </c>
      <c r="W2569" s="2">
        <v>42145</v>
      </c>
      <c r="X2569" s="2">
        <v>5277.33</v>
      </c>
      <c r="Y2569" s="2">
        <v>31398.39</v>
      </c>
      <c r="Z2569" s="2">
        <v>5469.28</v>
      </c>
      <c r="AA2569" s="2">
        <v>199572</v>
      </c>
      <c r="AB2569" s="2">
        <v>157427</v>
      </c>
    </row>
    <row r="2570" spans="1:28">
      <c r="A2570" s="5" t="str">
        <f t="shared" si="850"/>
        <v>420</v>
      </c>
      <c r="B2570" s="5" t="str">
        <f>VLOOKUP(A2570,Vlookups!O:P,2,FALSE)</f>
        <v>LOCAL</v>
      </c>
      <c r="C2570" s="5" t="str">
        <f t="shared" si="851"/>
        <v>E</v>
      </c>
      <c r="D2570" s="5" t="str">
        <f t="shared" si="852"/>
        <v>51</v>
      </c>
      <c r="E2570" s="5" t="str">
        <f t="shared" si="853"/>
        <v>62--</v>
      </c>
      <c r="F2570" s="5" t="str">
        <f>VLOOKUP(E2570,Vlookups!K:M,3,FALSE)</f>
        <v>Op Exp</v>
      </c>
      <c r="G2570" s="5" t="str">
        <f t="shared" si="840"/>
        <v>6249</v>
      </c>
      <c r="H2570" s="5" t="str">
        <f t="shared" si="841"/>
        <v>CONTRACTED MAINT/RPR</v>
      </c>
      <c r="I2570" s="5" t="str">
        <f t="shared" si="842"/>
        <v>008</v>
      </c>
      <c r="J2570" s="5" t="str">
        <f>VLOOKUP(I2570,Vlookups!A:D,2,FALSE)</f>
        <v>KELLER MIDDLE SCHOOL</v>
      </c>
      <c r="K2570" s="5" t="str">
        <f>VLOOKUP(I2570,Vlookups!A:D,3,FALSE)</f>
        <v>KELLER K8</v>
      </c>
      <c r="L2570" s="5" t="str">
        <f t="shared" si="843"/>
        <v>99</v>
      </c>
      <c r="M2570" s="5" t="str">
        <f t="shared" si="844"/>
        <v>937</v>
      </c>
      <c r="N2570" s="5" t="str">
        <f>VLOOKUP(M2570,Vlookups!G:I,2,FALSE)</f>
        <v>FACILITIES MAINTENANCE &amp; OPS</v>
      </c>
      <c r="O2570" s="5" t="str">
        <f>VLOOKUP(M2570,Vlookups!G:I,3,FALSE)</f>
        <v>MAINT</v>
      </c>
      <c r="P2570" s="6">
        <f t="shared" si="845"/>
        <v>21975</v>
      </c>
      <c r="Q2570" s="6">
        <f t="shared" si="846"/>
        <v>2434.6</v>
      </c>
      <c r="R2570" s="6">
        <f t="shared" si="847"/>
        <v>12742.54</v>
      </c>
      <c r="S2570" s="6">
        <f t="shared" si="848"/>
        <v>98300</v>
      </c>
      <c r="T2570" s="6">
        <f t="shared" si="849"/>
        <v>76325</v>
      </c>
      <c r="U2570" t="s">
        <v>2622</v>
      </c>
      <c r="V2570" t="s">
        <v>462</v>
      </c>
      <c r="W2570" s="2">
        <v>21975</v>
      </c>
      <c r="X2570" s="2">
        <v>2434.6</v>
      </c>
      <c r="Y2570" s="2">
        <v>12742.54</v>
      </c>
      <c r="Z2570" s="2">
        <v>6797.86</v>
      </c>
      <c r="AA2570" s="2">
        <v>98300</v>
      </c>
      <c r="AB2570" s="2">
        <v>76325</v>
      </c>
    </row>
    <row r="2571" spans="1:28">
      <c r="A2571" s="5" t="str">
        <f t="shared" si="850"/>
        <v>420</v>
      </c>
      <c r="B2571" s="5" t="str">
        <f>VLOOKUP(A2571,Vlookups!O:P,2,FALSE)</f>
        <v>LOCAL</v>
      </c>
      <c r="C2571" s="5" t="str">
        <f t="shared" si="851"/>
        <v>E</v>
      </c>
      <c r="D2571" s="5" t="str">
        <f t="shared" si="852"/>
        <v>51</v>
      </c>
      <c r="E2571" s="5" t="str">
        <f t="shared" si="853"/>
        <v>62--</v>
      </c>
      <c r="F2571" s="5" t="str">
        <f>VLOOKUP(E2571,Vlookups!K:M,3,FALSE)</f>
        <v>Op Exp</v>
      </c>
      <c r="G2571" s="5" t="str">
        <f t="shared" si="840"/>
        <v>6249</v>
      </c>
      <c r="H2571" s="5" t="str">
        <f t="shared" si="841"/>
        <v>CONTRACTED MAINT/RPR</v>
      </c>
      <c r="I2571" s="5" t="str">
        <f t="shared" si="842"/>
        <v>009</v>
      </c>
      <c r="J2571" s="5" t="str">
        <f>VLOOKUP(I2571,Vlookups!A:D,2,FALSE)</f>
        <v>KELLER HIGH SCHOOL</v>
      </c>
      <c r="K2571" s="5" t="str">
        <f>VLOOKUP(I2571,Vlookups!A:D,3,FALSE)</f>
        <v>KELLER HS</v>
      </c>
      <c r="L2571" s="5" t="str">
        <f t="shared" si="843"/>
        <v>99</v>
      </c>
      <c r="M2571" s="5" t="str">
        <f t="shared" si="844"/>
        <v>937</v>
      </c>
      <c r="N2571" s="5" t="str">
        <f>VLOOKUP(M2571,Vlookups!G:I,2,FALSE)</f>
        <v>FACILITIES MAINTENANCE &amp; OPS</v>
      </c>
      <c r="O2571" s="5" t="str">
        <f>VLOOKUP(M2571,Vlookups!G:I,3,FALSE)</f>
        <v>MAINT</v>
      </c>
      <c r="P2571" s="6">
        <f t="shared" si="845"/>
        <v>101113</v>
      </c>
      <c r="Q2571" s="6">
        <f t="shared" si="846"/>
        <v>6243.98</v>
      </c>
      <c r="R2571" s="6">
        <f t="shared" si="847"/>
        <v>80144.3</v>
      </c>
      <c r="S2571" s="6">
        <f t="shared" si="848"/>
        <v>317609</v>
      </c>
      <c r="T2571" s="6">
        <f t="shared" si="849"/>
        <v>216496</v>
      </c>
      <c r="U2571" t="s">
        <v>2623</v>
      </c>
      <c r="V2571" t="s">
        <v>462</v>
      </c>
      <c r="W2571" s="2">
        <v>101113</v>
      </c>
      <c r="X2571" s="2">
        <v>6243.98</v>
      </c>
      <c r="Y2571" s="2">
        <v>80144.3</v>
      </c>
      <c r="Z2571" s="2">
        <v>13974.72</v>
      </c>
      <c r="AA2571" s="2">
        <v>317609</v>
      </c>
      <c r="AB2571" s="2">
        <v>216496</v>
      </c>
    </row>
    <row r="2572" spans="1:28">
      <c r="A2572" s="5" t="str">
        <f t="shared" si="850"/>
        <v>420</v>
      </c>
      <c r="B2572" s="5" t="str">
        <f>VLOOKUP(A2572,Vlookups!O:P,2,FALSE)</f>
        <v>LOCAL</v>
      </c>
      <c r="C2572" s="5" t="str">
        <f t="shared" si="851"/>
        <v>E</v>
      </c>
      <c r="D2572" s="5" t="str">
        <f t="shared" si="852"/>
        <v>51</v>
      </c>
      <c r="E2572" s="5" t="str">
        <f t="shared" si="853"/>
        <v>62--</v>
      </c>
      <c r="F2572" s="5" t="str">
        <f>VLOOKUP(E2572,Vlookups!K:M,3,FALSE)</f>
        <v>Op Exp</v>
      </c>
      <c r="G2572" s="5" t="str">
        <f t="shared" si="840"/>
        <v>6249</v>
      </c>
      <c r="H2572" s="5" t="str">
        <f t="shared" si="841"/>
        <v>CONTRACTED MAINT/RPR</v>
      </c>
      <c r="I2572" s="5" t="str">
        <f t="shared" si="842"/>
        <v>010</v>
      </c>
      <c r="J2572" s="5" t="str">
        <f>VLOOKUP(I2572,Vlookups!A:D,2,FALSE)</f>
        <v>GRAND PRAIRIE ELEMENTARY SCHOO</v>
      </c>
      <c r="K2572" s="5" t="str">
        <f>VLOOKUP(I2572,Vlookups!A:D,3,FALSE)</f>
        <v>GRAND PR K8</v>
      </c>
      <c r="L2572" s="5" t="str">
        <f t="shared" si="843"/>
        <v>99</v>
      </c>
      <c r="M2572" s="5" t="str">
        <f t="shared" si="844"/>
        <v>937</v>
      </c>
      <c r="N2572" s="5" t="str">
        <f>VLOOKUP(M2572,Vlookups!G:I,2,FALSE)</f>
        <v>FACILITIES MAINTENANCE &amp; OPS</v>
      </c>
      <c r="O2572" s="5" t="str">
        <f>VLOOKUP(M2572,Vlookups!G:I,3,FALSE)</f>
        <v>MAINT</v>
      </c>
      <c r="P2572" s="6">
        <f t="shared" si="845"/>
        <v>51940</v>
      </c>
      <c r="Q2572" s="6">
        <f t="shared" si="846"/>
        <v>8989</v>
      </c>
      <c r="R2572" s="6">
        <f t="shared" si="847"/>
        <v>35325.35</v>
      </c>
      <c r="S2572" s="6">
        <f t="shared" si="848"/>
        <v>195784</v>
      </c>
      <c r="T2572" s="6">
        <f t="shared" si="849"/>
        <v>143844</v>
      </c>
      <c r="U2572" t="s">
        <v>2624</v>
      </c>
      <c r="V2572" t="s">
        <v>462</v>
      </c>
      <c r="W2572" s="2">
        <v>51940</v>
      </c>
      <c r="X2572" s="2">
        <v>8989</v>
      </c>
      <c r="Y2572" s="2">
        <v>35325.35</v>
      </c>
      <c r="Z2572" s="2">
        <v>7625.65</v>
      </c>
      <c r="AA2572" s="2">
        <v>195784</v>
      </c>
      <c r="AB2572" s="2">
        <v>143844</v>
      </c>
    </row>
    <row r="2573" spans="1:28">
      <c r="A2573" s="5" t="str">
        <f t="shared" si="850"/>
        <v>420</v>
      </c>
      <c r="B2573" s="5" t="str">
        <f>VLOOKUP(A2573,Vlookups!O:P,2,FALSE)</f>
        <v>LOCAL</v>
      </c>
      <c r="C2573" s="5" t="str">
        <f t="shared" si="851"/>
        <v>E</v>
      </c>
      <c r="D2573" s="5" t="str">
        <f t="shared" si="852"/>
        <v>51</v>
      </c>
      <c r="E2573" s="5" t="str">
        <f t="shared" si="853"/>
        <v>62--</v>
      </c>
      <c r="F2573" s="5" t="str">
        <f>VLOOKUP(E2573,Vlookups!K:M,3,FALSE)</f>
        <v>Op Exp</v>
      </c>
      <c r="G2573" s="5" t="str">
        <f t="shared" si="840"/>
        <v>6249</v>
      </c>
      <c r="H2573" s="5" t="str">
        <f t="shared" si="841"/>
        <v>CONTRACTED MAINT/RPR</v>
      </c>
      <c r="I2573" s="5" t="str">
        <f t="shared" si="842"/>
        <v>011</v>
      </c>
      <c r="J2573" s="5" t="str">
        <f>VLOOKUP(I2573,Vlookups!A:D,2,FALSE)</f>
        <v>GRAND PRAIRIE MIDDLE SCHOOL</v>
      </c>
      <c r="K2573" s="5" t="str">
        <f>VLOOKUP(I2573,Vlookups!A:D,3,FALSE)</f>
        <v>GRAND PR K8</v>
      </c>
      <c r="L2573" s="5" t="str">
        <f t="shared" si="843"/>
        <v>99</v>
      </c>
      <c r="M2573" s="5" t="str">
        <f t="shared" si="844"/>
        <v>937</v>
      </c>
      <c r="N2573" s="5" t="str">
        <f>VLOOKUP(M2573,Vlookups!G:I,2,FALSE)</f>
        <v>FACILITIES MAINTENANCE &amp; OPS</v>
      </c>
      <c r="O2573" s="5" t="str">
        <f>VLOOKUP(M2573,Vlookups!G:I,3,FALSE)</f>
        <v>MAINT</v>
      </c>
      <c r="P2573" s="6">
        <f t="shared" si="845"/>
        <v>28908</v>
      </c>
      <c r="Q2573" s="6">
        <f t="shared" si="846"/>
        <v>4430.2</v>
      </c>
      <c r="R2573" s="6">
        <f t="shared" si="847"/>
        <v>15147.83</v>
      </c>
      <c r="S2573" s="6">
        <f t="shared" si="848"/>
        <v>96432</v>
      </c>
      <c r="T2573" s="6">
        <f t="shared" si="849"/>
        <v>67524</v>
      </c>
      <c r="U2573" t="s">
        <v>2625</v>
      </c>
      <c r="V2573" t="s">
        <v>462</v>
      </c>
      <c r="W2573" s="2">
        <v>28908</v>
      </c>
      <c r="X2573" s="2">
        <v>4430.2</v>
      </c>
      <c r="Y2573" s="2">
        <v>15147.83</v>
      </c>
      <c r="Z2573" s="2">
        <v>9329.9699999999993</v>
      </c>
      <c r="AA2573" s="2">
        <v>96432</v>
      </c>
      <c r="AB2573" s="2">
        <v>67524</v>
      </c>
    </row>
    <row r="2574" spans="1:28">
      <c r="A2574" s="5" t="str">
        <f t="shared" si="850"/>
        <v>420</v>
      </c>
      <c r="B2574" s="5" t="str">
        <f>VLOOKUP(A2574,Vlookups!O:P,2,FALSE)</f>
        <v>LOCAL</v>
      </c>
      <c r="C2574" s="5" t="str">
        <f t="shared" si="851"/>
        <v>E</v>
      </c>
      <c r="D2574" s="5" t="str">
        <f t="shared" si="852"/>
        <v>51</v>
      </c>
      <c r="E2574" s="5" t="str">
        <f t="shared" si="853"/>
        <v>62--</v>
      </c>
      <c r="F2574" s="5" t="str">
        <f>VLOOKUP(E2574,Vlookups!K:M,3,FALSE)</f>
        <v>Op Exp</v>
      </c>
      <c r="G2574" s="5" t="str">
        <f t="shared" si="840"/>
        <v>6249</v>
      </c>
      <c r="H2574" s="5" t="str">
        <f t="shared" si="841"/>
        <v>CONTRACTED MAINT/RPR</v>
      </c>
      <c r="I2574" s="5" t="str">
        <f t="shared" si="842"/>
        <v>012</v>
      </c>
      <c r="J2574" s="5" t="str">
        <f>VLOOKUP(I2574,Vlookups!A:D,2,FALSE)</f>
        <v>NORTH RICHLAND HILLS ELEMENTAR</v>
      </c>
      <c r="K2574" s="5" t="str">
        <f>VLOOKUP(I2574,Vlookups!A:D,3,FALSE)</f>
        <v>NORTH RICHLAND HILLS K8</v>
      </c>
      <c r="L2574" s="5" t="str">
        <f t="shared" si="843"/>
        <v>99</v>
      </c>
      <c r="M2574" s="5" t="str">
        <f t="shared" si="844"/>
        <v>937</v>
      </c>
      <c r="N2574" s="5" t="str">
        <f>VLOOKUP(M2574,Vlookups!G:I,2,FALSE)</f>
        <v>FACILITIES MAINTENANCE &amp; OPS</v>
      </c>
      <c r="O2574" s="5" t="str">
        <f>VLOOKUP(M2574,Vlookups!G:I,3,FALSE)</f>
        <v>MAINT</v>
      </c>
      <c r="P2574" s="6">
        <f t="shared" si="845"/>
        <v>54817</v>
      </c>
      <c r="Q2574" s="6">
        <f t="shared" si="846"/>
        <v>5628.15</v>
      </c>
      <c r="R2574" s="6">
        <f t="shared" si="847"/>
        <v>31444.99</v>
      </c>
      <c r="S2574" s="6">
        <f t="shared" si="848"/>
        <v>229424</v>
      </c>
      <c r="T2574" s="6">
        <f t="shared" si="849"/>
        <v>174607</v>
      </c>
      <c r="U2574" t="s">
        <v>2626</v>
      </c>
      <c r="V2574" t="s">
        <v>462</v>
      </c>
      <c r="W2574" s="2">
        <v>54817</v>
      </c>
      <c r="X2574" s="2">
        <v>5628.15</v>
      </c>
      <c r="Y2574" s="2">
        <v>31444.99</v>
      </c>
      <c r="Z2574" s="2">
        <v>17743.86</v>
      </c>
      <c r="AA2574" s="2">
        <v>229424</v>
      </c>
      <c r="AB2574" s="2">
        <v>174607</v>
      </c>
    </row>
    <row r="2575" spans="1:28">
      <c r="A2575" s="5" t="str">
        <f t="shared" ref="A2575:A2592" si="854">LEFT(U2575,3)</f>
        <v>420</v>
      </c>
      <c r="B2575" s="5" t="str">
        <f>VLOOKUP(A2575,Vlookups!O:P,2,FALSE)</f>
        <v>LOCAL</v>
      </c>
      <c r="C2575" s="5" t="str">
        <f t="shared" ref="C2575:C2592" si="855">RIGHT(LEFT(U2575,5),1)</f>
        <v>E</v>
      </c>
      <c r="D2575" s="5" t="str">
        <f t="shared" ref="D2575:D2592" si="856">RIGHT(LEFT(U2575,8),2)</f>
        <v>51</v>
      </c>
      <c r="E2575" s="5" t="str">
        <f t="shared" ref="E2575:E2592" si="857">CONCATENATE(LEFT(G2575,2),"--")</f>
        <v>62--</v>
      </c>
      <c r="F2575" s="5" t="str">
        <f>VLOOKUP(E2575,Vlookups!K:M,3,FALSE)</f>
        <v>Op Exp</v>
      </c>
      <c r="G2575" s="5" t="str">
        <f t="shared" si="840"/>
        <v>6249</v>
      </c>
      <c r="H2575" s="5" t="str">
        <f t="shared" si="841"/>
        <v>CONTRACTED MAINT/RPR</v>
      </c>
      <c r="I2575" s="5" t="str">
        <f t="shared" si="842"/>
        <v>013</v>
      </c>
      <c r="J2575" s="5" t="str">
        <f>VLOOKUP(I2575,Vlookups!A:D,2,FALSE)</f>
        <v>NORTH RICHLAND HILLS MIDDLE SC</v>
      </c>
      <c r="K2575" s="5" t="str">
        <f>VLOOKUP(I2575,Vlookups!A:D,3,FALSE)</f>
        <v>NORTH RICHLAND HILLS K8</v>
      </c>
      <c r="L2575" s="5" t="str">
        <f t="shared" si="843"/>
        <v>99</v>
      </c>
      <c r="M2575" s="5" t="str">
        <f t="shared" si="844"/>
        <v>937</v>
      </c>
      <c r="N2575" s="5" t="str">
        <f>VLOOKUP(M2575,Vlookups!G:I,2,FALSE)</f>
        <v>FACILITIES MAINTENANCE &amp; OPS</v>
      </c>
      <c r="O2575" s="5" t="str">
        <f>VLOOKUP(M2575,Vlookups!G:I,3,FALSE)</f>
        <v>MAINT</v>
      </c>
      <c r="P2575" s="6">
        <f t="shared" si="845"/>
        <v>20518</v>
      </c>
      <c r="Q2575" s="6">
        <f t="shared" si="846"/>
        <v>2159.8000000000002</v>
      </c>
      <c r="R2575" s="6">
        <f t="shared" si="847"/>
        <v>6713.4</v>
      </c>
      <c r="S2575" s="6">
        <f t="shared" si="848"/>
        <v>113003</v>
      </c>
      <c r="T2575" s="6">
        <f t="shared" si="849"/>
        <v>92485</v>
      </c>
      <c r="U2575" t="s">
        <v>2627</v>
      </c>
      <c r="V2575" t="s">
        <v>462</v>
      </c>
      <c r="W2575" s="2">
        <v>20518</v>
      </c>
      <c r="X2575" s="2">
        <v>2159.8000000000002</v>
      </c>
      <c r="Y2575" s="2">
        <v>6713.4</v>
      </c>
      <c r="Z2575" s="2">
        <v>11644.8</v>
      </c>
      <c r="AA2575" s="2">
        <v>113003</v>
      </c>
      <c r="AB2575" s="2">
        <v>92485</v>
      </c>
    </row>
    <row r="2576" spans="1:28">
      <c r="A2576" s="5" t="str">
        <f t="shared" si="854"/>
        <v>420</v>
      </c>
      <c r="B2576" s="5" t="str">
        <f>VLOOKUP(A2576,Vlookups!O:P,2,FALSE)</f>
        <v>LOCAL</v>
      </c>
      <c r="C2576" s="5" t="str">
        <f t="shared" si="855"/>
        <v>E</v>
      </c>
      <c r="D2576" s="5" t="str">
        <f t="shared" si="856"/>
        <v>51</v>
      </c>
      <c r="E2576" s="5" t="str">
        <f t="shared" si="857"/>
        <v>62--</v>
      </c>
      <c r="F2576" s="5" t="str">
        <f>VLOOKUP(E2576,Vlookups!K:M,3,FALSE)</f>
        <v>Op Exp</v>
      </c>
      <c r="G2576" s="5" t="str">
        <f t="shared" si="840"/>
        <v>6249</v>
      </c>
      <c r="H2576" s="5" t="str">
        <f t="shared" si="841"/>
        <v>CONTRACTED MAINT/RPR</v>
      </c>
      <c r="I2576" s="5" t="str">
        <f t="shared" si="842"/>
        <v>014</v>
      </c>
      <c r="J2576" s="5" t="str">
        <f>VLOOKUP(I2576,Vlookups!A:D,2,FALSE)</f>
        <v>KATY ELEMENTARY SCHOOL</v>
      </c>
      <c r="K2576" s="5" t="str">
        <f>VLOOKUP(I2576,Vlookups!A:D,3,FALSE)</f>
        <v>KATY K8</v>
      </c>
      <c r="L2576" s="5" t="str">
        <f t="shared" si="843"/>
        <v>99</v>
      </c>
      <c r="M2576" s="5" t="str">
        <f t="shared" si="844"/>
        <v>937</v>
      </c>
      <c r="N2576" s="5" t="str">
        <f>VLOOKUP(M2576,Vlookups!G:I,2,FALSE)</f>
        <v>FACILITIES MAINTENANCE &amp; OPS</v>
      </c>
      <c r="O2576" s="5" t="str">
        <f>VLOOKUP(M2576,Vlookups!G:I,3,FALSE)</f>
        <v>MAINT</v>
      </c>
      <c r="P2576" s="6">
        <f t="shared" si="845"/>
        <v>123901</v>
      </c>
      <c r="Q2576" s="6">
        <f t="shared" si="846"/>
        <v>31477.1</v>
      </c>
      <c r="R2576" s="6">
        <f t="shared" si="847"/>
        <v>81134.95</v>
      </c>
      <c r="S2576" s="6">
        <f t="shared" si="848"/>
        <v>203640</v>
      </c>
      <c r="T2576" s="6">
        <f t="shared" si="849"/>
        <v>79739</v>
      </c>
      <c r="U2576" t="s">
        <v>2628</v>
      </c>
      <c r="V2576" t="s">
        <v>462</v>
      </c>
      <c r="W2576" s="2">
        <v>123901</v>
      </c>
      <c r="X2576" s="2">
        <v>31477.1</v>
      </c>
      <c r="Y2576" s="2">
        <v>81134.95</v>
      </c>
      <c r="Z2576" s="2">
        <v>11288.95</v>
      </c>
      <c r="AA2576" s="2">
        <v>203640</v>
      </c>
      <c r="AB2576" s="2">
        <v>79739</v>
      </c>
    </row>
    <row r="2577" spans="1:28">
      <c r="A2577" s="5" t="str">
        <f t="shared" si="854"/>
        <v>420</v>
      </c>
      <c r="B2577" s="5" t="str">
        <f>VLOOKUP(A2577,Vlookups!O:P,2,FALSE)</f>
        <v>LOCAL</v>
      </c>
      <c r="C2577" s="5" t="str">
        <f t="shared" si="855"/>
        <v>E</v>
      </c>
      <c r="D2577" s="5" t="str">
        <f t="shared" si="856"/>
        <v>51</v>
      </c>
      <c r="E2577" s="5" t="str">
        <f t="shared" si="857"/>
        <v>62--</v>
      </c>
      <c r="F2577" s="5" t="str">
        <f>VLOOKUP(E2577,Vlookups!K:M,3,FALSE)</f>
        <v>Op Exp</v>
      </c>
      <c r="G2577" s="5" t="str">
        <f t="shared" si="840"/>
        <v>6249</v>
      </c>
      <c r="H2577" s="5" t="str">
        <f t="shared" si="841"/>
        <v>CONTRACTED MAINT/RPR</v>
      </c>
      <c r="I2577" s="5" t="str">
        <f t="shared" si="842"/>
        <v>015</v>
      </c>
      <c r="J2577" s="5" t="str">
        <f>VLOOKUP(I2577,Vlookups!A:D,2,FALSE)</f>
        <v>KATY MIDDLE SCHOOL</v>
      </c>
      <c r="K2577" s="5" t="str">
        <f>VLOOKUP(I2577,Vlookups!A:D,3,FALSE)</f>
        <v>KATY K8</v>
      </c>
      <c r="L2577" s="5" t="str">
        <f t="shared" si="843"/>
        <v>99</v>
      </c>
      <c r="M2577" s="5" t="str">
        <f t="shared" si="844"/>
        <v>937</v>
      </c>
      <c r="N2577" s="5" t="str">
        <f>VLOOKUP(M2577,Vlookups!G:I,2,FALSE)</f>
        <v>FACILITIES MAINTENANCE &amp; OPS</v>
      </c>
      <c r="O2577" s="5" t="str">
        <f>VLOOKUP(M2577,Vlookups!G:I,3,FALSE)</f>
        <v>MAINT</v>
      </c>
      <c r="P2577" s="6">
        <f t="shared" si="845"/>
        <v>61556</v>
      </c>
      <c r="Q2577" s="6">
        <f t="shared" si="846"/>
        <v>15763.01</v>
      </c>
      <c r="R2577" s="6">
        <f t="shared" si="847"/>
        <v>31154.97</v>
      </c>
      <c r="S2577" s="6">
        <f t="shared" si="848"/>
        <v>100302</v>
      </c>
      <c r="T2577" s="6">
        <f t="shared" si="849"/>
        <v>38746</v>
      </c>
      <c r="U2577" t="s">
        <v>2629</v>
      </c>
      <c r="V2577" t="s">
        <v>462</v>
      </c>
      <c r="W2577" s="2">
        <v>61556</v>
      </c>
      <c r="X2577" s="2">
        <v>15763.01</v>
      </c>
      <c r="Y2577" s="2">
        <v>31154.97</v>
      </c>
      <c r="Z2577" s="2">
        <v>14638.02</v>
      </c>
      <c r="AA2577" s="2">
        <v>100302</v>
      </c>
      <c r="AB2577" s="2">
        <v>38746</v>
      </c>
    </row>
    <row r="2578" spans="1:28">
      <c r="A2578" s="5" t="str">
        <f t="shared" si="854"/>
        <v>420</v>
      </c>
      <c r="B2578" s="5" t="str">
        <f>VLOOKUP(A2578,Vlookups!O:P,2,FALSE)</f>
        <v>LOCAL</v>
      </c>
      <c r="C2578" s="5" t="str">
        <f t="shared" si="855"/>
        <v>E</v>
      </c>
      <c r="D2578" s="5" t="str">
        <f t="shared" si="856"/>
        <v>51</v>
      </c>
      <c r="E2578" s="5" t="str">
        <f t="shared" si="857"/>
        <v>62--</v>
      </c>
      <c r="F2578" s="5" t="str">
        <f>VLOOKUP(E2578,Vlookups!K:M,3,FALSE)</f>
        <v>Op Exp</v>
      </c>
      <c r="G2578" s="5" t="str">
        <f t="shared" si="840"/>
        <v>6249</v>
      </c>
      <c r="H2578" s="5" t="str">
        <f t="shared" si="841"/>
        <v>CONTRACTED MAINT/RPR</v>
      </c>
      <c r="I2578" s="5" t="str">
        <f t="shared" si="842"/>
        <v>016</v>
      </c>
      <c r="J2578" s="5" t="str">
        <f>VLOOKUP(I2578,Vlookups!A:D,2,FALSE)</f>
        <v>WESTPARK ELEMENTARY SCHOOL</v>
      </c>
      <c r="K2578" s="5" t="str">
        <f>VLOOKUP(I2578,Vlookups!A:D,3,FALSE)</f>
        <v>WESTPARK K8</v>
      </c>
      <c r="L2578" s="5" t="str">
        <f t="shared" si="843"/>
        <v>99</v>
      </c>
      <c r="M2578" s="5" t="str">
        <f t="shared" si="844"/>
        <v>937</v>
      </c>
      <c r="N2578" s="5" t="str">
        <f>VLOOKUP(M2578,Vlookups!G:I,2,FALSE)</f>
        <v>FACILITIES MAINTENANCE &amp; OPS</v>
      </c>
      <c r="O2578" s="5" t="str">
        <f>VLOOKUP(M2578,Vlookups!G:I,3,FALSE)</f>
        <v>MAINT</v>
      </c>
      <c r="P2578" s="6">
        <f t="shared" si="845"/>
        <v>101051.51</v>
      </c>
      <c r="Q2578" s="6">
        <f t="shared" si="846"/>
        <v>30760.94</v>
      </c>
      <c r="R2578" s="6">
        <f t="shared" si="847"/>
        <v>50836.74</v>
      </c>
      <c r="S2578" s="6">
        <f t="shared" si="848"/>
        <v>201824</v>
      </c>
      <c r="T2578" s="6">
        <f t="shared" si="849"/>
        <v>100772.49</v>
      </c>
      <c r="U2578" t="s">
        <v>2630</v>
      </c>
      <c r="V2578" t="s">
        <v>462</v>
      </c>
      <c r="W2578" s="2">
        <v>101051.51</v>
      </c>
      <c r="X2578" s="2">
        <v>30760.94</v>
      </c>
      <c r="Y2578" s="2">
        <v>50836.74</v>
      </c>
      <c r="Z2578" s="2">
        <v>19453.830000000002</v>
      </c>
      <c r="AA2578" s="2">
        <v>201824</v>
      </c>
      <c r="AB2578" s="2">
        <v>100772.49</v>
      </c>
    </row>
    <row r="2579" spans="1:28">
      <c r="A2579" s="5" t="str">
        <f t="shared" si="854"/>
        <v>420</v>
      </c>
      <c r="B2579" s="5" t="str">
        <f>VLOOKUP(A2579,Vlookups!O:P,2,FALSE)</f>
        <v>LOCAL</v>
      </c>
      <c r="C2579" s="5" t="str">
        <f t="shared" si="855"/>
        <v>E</v>
      </c>
      <c r="D2579" s="5" t="str">
        <f t="shared" si="856"/>
        <v>51</v>
      </c>
      <c r="E2579" s="5" t="str">
        <f t="shared" si="857"/>
        <v>62--</v>
      </c>
      <c r="F2579" s="5" t="str">
        <f>VLOOKUP(E2579,Vlookups!K:M,3,FALSE)</f>
        <v>Op Exp</v>
      </c>
      <c r="G2579" s="5" t="str">
        <f t="shared" si="840"/>
        <v>6249</v>
      </c>
      <c r="H2579" s="5" t="str">
        <f t="shared" si="841"/>
        <v>CONTRACTED MAINT/RPR</v>
      </c>
      <c r="I2579" s="5" t="str">
        <f t="shared" si="842"/>
        <v>017</v>
      </c>
      <c r="J2579" s="5" t="str">
        <f>VLOOKUP(I2579,Vlookups!A:D,2,FALSE)</f>
        <v>WESTPARK MIDDLE SCHOOL</v>
      </c>
      <c r="K2579" s="5" t="str">
        <f>VLOOKUP(I2579,Vlookups!A:D,3,FALSE)</f>
        <v>WESTPARK K8</v>
      </c>
      <c r="L2579" s="5" t="str">
        <f t="shared" si="843"/>
        <v>99</v>
      </c>
      <c r="M2579" s="5" t="str">
        <f t="shared" si="844"/>
        <v>937</v>
      </c>
      <c r="N2579" s="5" t="str">
        <f>VLOOKUP(M2579,Vlookups!G:I,2,FALSE)</f>
        <v>FACILITIES MAINTENANCE &amp; OPS</v>
      </c>
      <c r="O2579" s="5" t="str">
        <f>VLOOKUP(M2579,Vlookups!G:I,3,FALSE)</f>
        <v>MAINT</v>
      </c>
      <c r="P2579" s="6">
        <f t="shared" si="845"/>
        <v>39256</v>
      </c>
      <c r="Q2579" s="6">
        <f t="shared" si="846"/>
        <v>14134.73</v>
      </c>
      <c r="R2579" s="6">
        <f t="shared" si="847"/>
        <v>18595.7</v>
      </c>
      <c r="S2579" s="6">
        <f t="shared" si="848"/>
        <v>99408</v>
      </c>
      <c r="T2579" s="6">
        <f t="shared" si="849"/>
        <v>60152</v>
      </c>
      <c r="U2579" t="s">
        <v>2631</v>
      </c>
      <c r="V2579" t="s">
        <v>462</v>
      </c>
      <c r="W2579" s="2">
        <v>39256</v>
      </c>
      <c r="X2579" s="2">
        <v>14134.73</v>
      </c>
      <c r="Y2579" s="2">
        <v>18595.7</v>
      </c>
      <c r="Z2579" s="2">
        <v>6525.57</v>
      </c>
      <c r="AA2579" s="2">
        <v>99408</v>
      </c>
      <c r="AB2579" s="2">
        <v>60152</v>
      </c>
    </row>
    <row r="2580" spans="1:28">
      <c r="A2580" s="5" t="str">
        <f t="shared" si="854"/>
        <v>420</v>
      </c>
      <c r="B2580" s="5" t="str">
        <f>VLOOKUP(A2580,Vlookups!O:P,2,FALSE)</f>
        <v>LOCAL</v>
      </c>
      <c r="C2580" s="5" t="str">
        <f t="shared" si="855"/>
        <v>E</v>
      </c>
      <c r="D2580" s="5" t="str">
        <f t="shared" si="856"/>
        <v>51</v>
      </c>
      <c r="E2580" s="5" t="str">
        <f t="shared" si="857"/>
        <v>62--</v>
      </c>
      <c r="F2580" s="5" t="str">
        <f>VLOOKUP(E2580,Vlookups!K:M,3,FALSE)</f>
        <v>Op Exp</v>
      </c>
      <c r="G2580" s="5" t="str">
        <f t="shared" si="840"/>
        <v>6249</v>
      </c>
      <c r="H2580" s="5" t="str">
        <f t="shared" si="841"/>
        <v>CONTRACTED MAINT/RPR</v>
      </c>
      <c r="I2580" s="5" t="str">
        <f t="shared" si="842"/>
        <v>018</v>
      </c>
      <c r="J2580" s="5" t="str">
        <f>VLOOKUP(I2580,Vlookups!A:D,2,FALSE)</f>
        <v>KATY/WEST PARK HS</v>
      </c>
      <c r="K2580" s="5" t="str">
        <f>VLOOKUP(I2580,Vlookups!A:D,3,FALSE)</f>
        <v>KATY WESTPARK HS</v>
      </c>
      <c r="L2580" s="5" t="str">
        <f t="shared" si="843"/>
        <v>99</v>
      </c>
      <c r="M2580" s="5" t="str">
        <f t="shared" si="844"/>
        <v>937</v>
      </c>
      <c r="N2580" s="5" t="str">
        <f>VLOOKUP(M2580,Vlookups!G:I,2,FALSE)</f>
        <v>FACILITIES MAINTENANCE &amp; OPS</v>
      </c>
      <c r="O2580" s="5" t="str">
        <f>VLOOKUP(M2580,Vlookups!G:I,3,FALSE)</f>
        <v>MAINT</v>
      </c>
      <c r="P2580" s="6">
        <f t="shared" si="845"/>
        <v>133765</v>
      </c>
      <c r="Q2580" s="6">
        <f t="shared" si="846"/>
        <v>63737.27</v>
      </c>
      <c r="R2580" s="6">
        <f t="shared" si="847"/>
        <v>61797.24</v>
      </c>
      <c r="S2580" s="6">
        <f t="shared" si="848"/>
        <v>296314</v>
      </c>
      <c r="T2580" s="6">
        <f t="shared" si="849"/>
        <v>162549</v>
      </c>
      <c r="U2580" t="s">
        <v>2632</v>
      </c>
      <c r="V2580" t="s">
        <v>462</v>
      </c>
      <c r="W2580" s="2">
        <v>133765</v>
      </c>
      <c r="X2580" s="2">
        <v>63737.27</v>
      </c>
      <c r="Y2580" s="2">
        <v>61797.24</v>
      </c>
      <c r="Z2580" s="2">
        <v>8230.49</v>
      </c>
      <c r="AA2580" s="2">
        <v>296314</v>
      </c>
      <c r="AB2580" s="2">
        <v>162549</v>
      </c>
    </row>
    <row r="2581" spans="1:28">
      <c r="A2581" s="5" t="str">
        <f t="shared" si="854"/>
        <v>420</v>
      </c>
      <c r="B2581" s="5" t="str">
        <f>VLOOKUP(A2581,Vlookups!O:P,2,FALSE)</f>
        <v>LOCAL</v>
      </c>
      <c r="C2581" s="5" t="str">
        <f t="shared" si="855"/>
        <v>E</v>
      </c>
      <c r="D2581" s="5" t="str">
        <f t="shared" si="856"/>
        <v>51</v>
      </c>
      <c r="E2581" s="5" t="str">
        <f t="shared" si="857"/>
        <v>62--</v>
      </c>
      <c r="F2581" s="5" t="str">
        <f>VLOOKUP(E2581,Vlookups!K:M,3,FALSE)</f>
        <v>Op Exp</v>
      </c>
      <c r="G2581" s="5" t="str">
        <f t="shared" si="840"/>
        <v>6249</v>
      </c>
      <c r="H2581" s="5" t="str">
        <f t="shared" si="841"/>
        <v>CONTRACTED MAINT/RPR</v>
      </c>
      <c r="I2581" s="5" t="str">
        <f t="shared" si="842"/>
        <v>019</v>
      </c>
      <c r="J2581" s="5" t="str">
        <f>VLOOKUP(I2581,Vlookups!A:D,2,FALSE)</f>
        <v>LANCASTER ELEMENTARY</v>
      </c>
      <c r="K2581" s="5" t="str">
        <f>VLOOKUP(I2581,Vlookups!A:D,3,FALSE)</f>
        <v>LANCASTER K8</v>
      </c>
      <c r="L2581" s="5" t="str">
        <f t="shared" si="843"/>
        <v>99</v>
      </c>
      <c r="M2581" s="5" t="str">
        <f t="shared" si="844"/>
        <v>937</v>
      </c>
      <c r="N2581" s="5" t="str">
        <f>VLOOKUP(M2581,Vlookups!G:I,2,FALSE)</f>
        <v>FACILITIES MAINTENANCE &amp; OPS</v>
      </c>
      <c r="O2581" s="5" t="str">
        <f>VLOOKUP(M2581,Vlookups!G:I,3,FALSE)</f>
        <v>MAINT</v>
      </c>
      <c r="P2581" s="6">
        <f t="shared" si="845"/>
        <v>72387</v>
      </c>
      <c r="Q2581" s="6">
        <f t="shared" si="846"/>
        <v>11073.39</v>
      </c>
      <c r="R2581" s="6">
        <f t="shared" si="847"/>
        <v>47493.31</v>
      </c>
      <c r="S2581" s="6">
        <f t="shared" si="848"/>
        <v>198820</v>
      </c>
      <c r="T2581" s="6">
        <f t="shared" si="849"/>
        <v>126433</v>
      </c>
      <c r="U2581" t="s">
        <v>2633</v>
      </c>
      <c r="V2581" t="s">
        <v>462</v>
      </c>
      <c r="W2581" s="2">
        <v>72387</v>
      </c>
      <c r="X2581" s="2">
        <v>11073.39</v>
      </c>
      <c r="Y2581" s="2">
        <v>47493.31</v>
      </c>
      <c r="Z2581" s="2">
        <v>13820.3</v>
      </c>
      <c r="AA2581" s="2">
        <v>198820</v>
      </c>
      <c r="AB2581" s="2">
        <v>126433</v>
      </c>
    </row>
    <row r="2582" spans="1:28">
      <c r="A2582" s="5" t="str">
        <f t="shared" si="854"/>
        <v>420</v>
      </c>
      <c r="B2582" s="5" t="str">
        <f>VLOOKUP(A2582,Vlookups!O:P,2,FALSE)</f>
        <v>LOCAL</v>
      </c>
      <c r="C2582" s="5" t="str">
        <f t="shared" si="855"/>
        <v>E</v>
      </c>
      <c r="D2582" s="5" t="str">
        <f t="shared" si="856"/>
        <v>51</v>
      </c>
      <c r="E2582" s="5" t="str">
        <f t="shared" si="857"/>
        <v>62--</v>
      </c>
      <c r="F2582" s="5" t="str">
        <f>VLOOKUP(E2582,Vlookups!K:M,3,FALSE)</f>
        <v>Op Exp</v>
      </c>
      <c r="G2582" s="5" t="str">
        <f t="shared" si="840"/>
        <v>6249</v>
      </c>
      <c r="H2582" s="5" t="str">
        <f t="shared" si="841"/>
        <v>CONTRACTED MAINT/RPR</v>
      </c>
      <c r="I2582" s="5" t="str">
        <f t="shared" si="842"/>
        <v>020</v>
      </c>
      <c r="J2582" s="5" t="str">
        <f>VLOOKUP(I2582,Vlookups!A:D,2,FALSE)</f>
        <v>LANCASTER MIDDLE SCHOOL</v>
      </c>
      <c r="K2582" s="5" t="str">
        <f>VLOOKUP(I2582,Vlookups!A:D,3,FALSE)</f>
        <v>LANCASTER K8</v>
      </c>
      <c r="L2582" s="5" t="str">
        <f t="shared" si="843"/>
        <v>99</v>
      </c>
      <c r="M2582" s="5" t="str">
        <f t="shared" si="844"/>
        <v>937</v>
      </c>
      <c r="N2582" s="5" t="str">
        <f>VLOOKUP(M2582,Vlookups!G:I,2,FALSE)</f>
        <v>FACILITIES MAINTENANCE &amp; OPS</v>
      </c>
      <c r="O2582" s="5" t="str">
        <f>VLOOKUP(M2582,Vlookups!G:I,3,FALSE)</f>
        <v>MAINT</v>
      </c>
      <c r="P2582" s="6">
        <f t="shared" si="845"/>
        <v>26258</v>
      </c>
      <c r="Q2582" s="6">
        <f t="shared" si="846"/>
        <v>4033.41</v>
      </c>
      <c r="R2582" s="6">
        <f t="shared" si="847"/>
        <v>15418.59</v>
      </c>
      <c r="S2582" s="6">
        <f t="shared" si="848"/>
        <v>97928</v>
      </c>
      <c r="T2582" s="6">
        <f t="shared" si="849"/>
        <v>71670</v>
      </c>
      <c r="U2582" t="s">
        <v>2634</v>
      </c>
      <c r="V2582" t="s">
        <v>462</v>
      </c>
      <c r="W2582" s="2">
        <v>26258</v>
      </c>
      <c r="X2582" s="2">
        <v>4033.41</v>
      </c>
      <c r="Y2582" s="2">
        <v>15418.59</v>
      </c>
      <c r="Z2582" s="2">
        <v>6806</v>
      </c>
      <c r="AA2582" s="2">
        <v>97928</v>
      </c>
      <c r="AB2582" s="2">
        <v>71670</v>
      </c>
    </row>
    <row r="2583" spans="1:28">
      <c r="A2583" s="5" t="str">
        <f t="shared" si="854"/>
        <v>420</v>
      </c>
      <c r="B2583" s="5" t="str">
        <f>VLOOKUP(A2583,Vlookups!O:P,2,FALSE)</f>
        <v>LOCAL</v>
      </c>
      <c r="C2583" s="5" t="str">
        <f t="shared" si="855"/>
        <v>E</v>
      </c>
      <c r="D2583" s="5" t="str">
        <f t="shared" si="856"/>
        <v>51</v>
      </c>
      <c r="E2583" s="5" t="str">
        <f t="shared" si="857"/>
        <v>62--</v>
      </c>
      <c r="F2583" s="5" t="str">
        <f>VLOOKUP(E2583,Vlookups!K:M,3,FALSE)</f>
        <v>Op Exp</v>
      </c>
      <c r="G2583" s="5" t="str">
        <f t="shared" si="840"/>
        <v>6249</v>
      </c>
      <c r="H2583" s="5" t="str">
        <f t="shared" si="841"/>
        <v>CONTRACTED MAINT/RPR</v>
      </c>
      <c r="I2583" s="5" t="str">
        <f t="shared" si="842"/>
        <v>021</v>
      </c>
      <c r="J2583" s="5" t="str">
        <f>VLOOKUP(I2583,Vlookups!A:D,2,FALSE)</f>
        <v>WOODHAVEN ELEMENTARY</v>
      </c>
      <c r="K2583" s="5" t="str">
        <f>VLOOKUP(I2583,Vlookups!A:D,3,FALSE)</f>
        <v>WOODHAVEN K8</v>
      </c>
      <c r="L2583" s="5" t="str">
        <f t="shared" si="843"/>
        <v>99</v>
      </c>
      <c r="M2583" s="5" t="str">
        <f t="shared" si="844"/>
        <v>937</v>
      </c>
      <c r="N2583" s="5" t="str">
        <f>VLOOKUP(M2583,Vlookups!G:I,2,FALSE)</f>
        <v>FACILITIES MAINTENANCE &amp; OPS</v>
      </c>
      <c r="O2583" s="5" t="str">
        <f>VLOOKUP(M2583,Vlookups!G:I,3,FALSE)</f>
        <v>MAINT</v>
      </c>
      <c r="P2583" s="6">
        <f t="shared" si="845"/>
        <v>77781</v>
      </c>
      <c r="Q2583" s="6">
        <f t="shared" si="846"/>
        <v>10121</v>
      </c>
      <c r="R2583" s="6">
        <f t="shared" si="847"/>
        <v>54306.28</v>
      </c>
      <c r="S2583" s="6">
        <f t="shared" si="848"/>
        <v>204277</v>
      </c>
      <c r="T2583" s="6">
        <f t="shared" si="849"/>
        <v>126496</v>
      </c>
      <c r="U2583" t="s">
        <v>2635</v>
      </c>
      <c r="V2583" t="s">
        <v>462</v>
      </c>
      <c r="W2583" s="2">
        <v>77781</v>
      </c>
      <c r="X2583" s="2">
        <v>10121</v>
      </c>
      <c r="Y2583" s="2">
        <v>54306.28</v>
      </c>
      <c r="Z2583" s="2">
        <v>13353.72</v>
      </c>
      <c r="AA2583" s="2">
        <v>204277</v>
      </c>
      <c r="AB2583" s="2">
        <v>126496</v>
      </c>
    </row>
    <row r="2584" spans="1:28">
      <c r="A2584" s="5" t="str">
        <f t="shared" si="854"/>
        <v>420</v>
      </c>
      <c r="B2584" s="5" t="str">
        <f>VLOOKUP(A2584,Vlookups!O:P,2,FALSE)</f>
        <v>LOCAL</v>
      </c>
      <c r="C2584" s="5" t="str">
        <f t="shared" si="855"/>
        <v>E</v>
      </c>
      <c r="D2584" s="5" t="str">
        <f t="shared" si="856"/>
        <v>51</v>
      </c>
      <c r="E2584" s="5" t="str">
        <f t="shared" si="857"/>
        <v>62--</v>
      </c>
      <c r="F2584" s="5" t="str">
        <f>VLOOKUP(E2584,Vlookups!K:M,3,FALSE)</f>
        <v>Op Exp</v>
      </c>
      <c r="G2584" s="5" t="str">
        <f t="shared" si="840"/>
        <v>6249</v>
      </c>
      <c r="H2584" s="5" t="str">
        <f t="shared" si="841"/>
        <v>CONTRACTED MAINT/RPR</v>
      </c>
      <c r="I2584" s="5" t="str">
        <f t="shared" si="842"/>
        <v>022</v>
      </c>
      <c r="J2584" s="5" t="str">
        <f>VLOOKUP(I2584,Vlookups!A:D,2,FALSE)</f>
        <v>WOODHAVEN MIDDLE SCHOOL</v>
      </c>
      <c r="K2584" s="5" t="str">
        <f>VLOOKUP(I2584,Vlookups!A:D,3,FALSE)</f>
        <v>WOODHAVEN K8</v>
      </c>
      <c r="L2584" s="5" t="str">
        <f t="shared" si="843"/>
        <v>99</v>
      </c>
      <c r="M2584" s="5" t="str">
        <f t="shared" si="844"/>
        <v>937</v>
      </c>
      <c r="N2584" s="5" t="str">
        <f>VLOOKUP(M2584,Vlookups!G:I,2,FALSE)</f>
        <v>FACILITIES MAINTENANCE &amp; OPS</v>
      </c>
      <c r="O2584" s="5" t="str">
        <f>VLOOKUP(M2584,Vlookups!G:I,3,FALSE)</f>
        <v>MAINT</v>
      </c>
      <c r="P2584" s="6">
        <f t="shared" si="845"/>
        <v>36735</v>
      </c>
      <c r="Q2584" s="6">
        <f t="shared" si="846"/>
        <v>3143.2</v>
      </c>
      <c r="R2584" s="6">
        <f t="shared" si="847"/>
        <v>22555.37</v>
      </c>
      <c r="S2584" s="6">
        <f t="shared" si="848"/>
        <v>100616</v>
      </c>
      <c r="T2584" s="6">
        <f t="shared" si="849"/>
        <v>63881</v>
      </c>
      <c r="U2584" t="s">
        <v>2636</v>
      </c>
      <c r="V2584" t="s">
        <v>462</v>
      </c>
      <c r="W2584" s="2">
        <v>36735</v>
      </c>
      <c r="X2584" s="2">
        <v>3143.2</v>
      </c>
      <c r="Y2584" s="2">
        <v>22555.37</v>
      </c>
      <c r="Z2584" s="2">
        <v>11036.43</v>
      </c>
      <c r="AA2584" s="2">
        <v>100616</v>
      </c>
      <c r="AB2584" s="2">
        <v>63881</v>
      </c>
    </row>
    <row r="2585" spans="1:28">
      <c r="A2585" s="5" t="str">
        <f t="shared" si="854"/>
        <v>420</v>
      </c>
      <c r="B2585" s="5" t="str">
        <f>VLOOKUP(A2585,Vlookups!O:P,2,FALSE)</f>
        <v>LOCAL</v>
      </c>
      <c r="C2585" s="5" t="str">
        <f t="shared" si="855"/>
        <v>E</v>
      </c>
      <c r="D2585" s="5" t="str">
        <f t="shared" si="856"/>
        <v>51</v>
      </c>
      <c r="E2585" s="5" t="str">
        <f t="shared" si="857"/>
        <v>62--</v>
      </c>
      <c r="F2585" s="5" t="str">
        <f>VLOOKUP(E2585,Vlookups!K:M,3,FALSE)</f>
        <v>Op Exp</v>
      </c>
      <c r="G2585" s="5" t="str">
        <f t="shared" si="840"/>
        <v>6249</v>
      </c>
      <c r="H2585" s="5" t="str">
        <f t="shared" si="841"/>
        <v>CONTRACTED MAINT/RPR</v>
      </c>
      <c r="I2585" s="5" t="str">
        <f t="shared" si="842"/>
        <v>023</v>
      </c>
      <c r="J2585" s="5" t="str">
        <f>VLOOKUP(I2585,Vlookups!A:D,2,FALSE)</f>
        <v>SAGINAW ELEMENTARY</v>
      </c>
      <c r="K2585" s="5" t="str">
        <f>VLOOKUP(I2585,Vlookups!A:D,3,FALSE)</f>
        <v>SAGINAW K8</v>
      </c>
      <c r="L2585" s="5" t="str">
        <f t="shared" si="843"/>
        <v>99</v>
      </c>
      <c r="M2585" s="5" t="str">
        <f t="shared" si="844"/>
        <v>937</v>
      </c>
      <c r="N2585" s="5" t="str">
        <f>VLOOKUP(M2585,Vlookups!G:I,2,FALSE)</f>
        <v>FACILITIES MAINTENANCE &amp; OPS</v>
      </c>
      <c r="O2585" s="5" t="str">
        <f>VLOOKUP(M2585,Vlookups!G:I,3,FALSE)</f>
        <v>MAINT</v>
      </c>
      <c r="P2585" s="6">
        <f t="shared" si="845"/>
        <v>63659</v>
      </c>
      <c r="Q2585" s="6">
        <f t="shared" si="846"/>
        <v>7615.6</v>
      </c>
      <c r="R2585" s="6">
        <f t="shared" si="847"/>
        <v>51630.14</v>
      </c>
      <c r="S2585" s="6">
        <f t="shared" si="848"/>
        <v>215522</v>
      </c>
      <c r="T2585" s="6">
        <f t="shared" si="849"/>
        <v>151863</v>
      </c>
      <c r="U2585" t="s">
        <v>2637</v>
      </c>
      <c r="V2585" t="s">
        <v>462</v>
      </c>
      <c r="W2585" s="2">
        <v>63659</v>
      </c>
      <c r="X2585" s="2">
        <v>7615.6</v>
      </c>
      <c r="Y2585" s="2">
        <v>51630.14</v>
      </c>
      <c r="Z2585" s="2">
        <v>4413.26</v>
      </c>
      <c r="AA2585" s="2">
        <v>215522</v>
      </c>
      <c r="AB2585" s="2">
        <v>151863</v>
      </c>
    </row>
    <row r="2586" spans="1:28">
      <c r="A2586" s="5" t="str">
        <f t="shared" si="854"/>
        <v>420</v>
      </c>
      <c r="B2586" s="5" t="str">
        <f>VLOOKUP(A2586,Vlookups!O:P,2,FALSE)</f>
        <v>LOCAL</v>
      </c>
      <c r="C2586" s="5" t="str">
        <f t="shared" si="855"/>
        <v>E</v>
      </c>
      <c r="D2586" s="5" t="str">
        <f t="shared" si="856"/>
        <v>51</v>
      </c>
      <c r="E2586" s="5" t="str">
        <f t="shared" si="857"/>
        <v>62--</v>
      </c>
      <c r="F2586" s="5" t="str">
        <f>VLOOKUP(E2586,Vlookups!K:M,3,FALSE)</f>
        <v>Op Exp</v>
      </c>
      <c r="G2586" s="5" t="str">
        <f t="shared" si="840"/>
        <v>6249</v>
      </c>
      <c r="H2586" s="5" t="str">
        <f t="shared" si="841"/>
        <v>CONTRACTED MAINT/RPR</v>
      </c>
      <c r="I2586" s="5" t="str">
        <f t="shared" si="842"/>
        <v>024</v>
      </c>
      <c r="J2586" s="5" t="str">
        <f>VLOOKUP(I2586,Vlookups!A:D,2,FALSE)</f>
        <v>SAGINAW MIDDLE SCHOOL</v>
      </c>
      <c r="K2586" s="5" t="str">
        <f>VLOOKUP(I2586,Vlookups!A:D,3,FALSE)</f>
        <v>SAGINAW K8</v>
      </c>
      <c r="L2586" s="5" t="str">
        <f t="shared" si="843"/>
        <v>99</v>
      </c>
      <c r="M2586" s="5" t="str">
        <f t="shared" si="844"/>
        <v>937</v>
      </c>
      <c r="N2586" s="5" t="str">
        <f>VLOOKUP(M2586,Vlookups!G:I,2,FALSE)</f>
        <v>FACILITIES MAINTENANCE &amp; OPS</v>
      </c>
      <c r="O2586" s="5" t="str">
        <f>VLOOKUP(M2586,Vlookups!G:I,3,FALSE)</f>
        <v>MAINT</v>
      </c>
      <c r="P2586" s="6">
        <f t="shared" si="845"/>
        <v>35875</v>
      </c>
      <c r="Q2586" s="6">
        <f t="shared" si="846"/>
        <v>3620.77</v>
      </c>
      <c r="R2586" s="6">
        <f t="shared" si="847"/>
        <v>24774.65</v>
      </c>
      <c r="S2586" s="6">
        <f t="shared" si="848"/>
        <v>106155</v>
      </c>
      <c r="T2586" s="6">
        <f t="shared" si="849"/>
        <v>70280</v>
      </c>
      <c r="U2586" t="s">
        <v>2638</v>
      </c>
      <c r="V2586" t="s">
        <v>462</v>
      </c>
      <c r="W2586" s="2">
        <v>35875</v>
      </c>
      <c r="X2586" s="2">
        <v>3620.77</v>
      </c>
      <c r="Y2586" s="2">
        <v>24774.65</v>
      </c>
      <c r="Z2586" s="2">
        <v>7479.58</v>
      </c>
      <c r="AA2586" s="2">
        <v>106155</v>
      </c>
      <c r="AB2586" s="2">
        <v>70280</v>
      </c>
    </row>
    <row r="2587" spans="1:28">
      <c r="A2587" s="5" t="str">
        <f t="shared" si="854"/>
        <v>420</v>
      </c>
      <c r="B2587" s="5" t="str">
        <f>VLOOKUP(A2587,Vlookups!O:P,2,FALSE)</f>
        <v>LOCAL</v>
      </c>
      <c r="C2587" s="5" t="str">
        <f t="shared" si="855"/>
        <v>E</v>
      </c>
      <c r="D2587" s="5" t="str">
        <f t="shared" si="856"/>
        <v>51</v>
      </c>
      <c r="E2587" s="5" t="str">
        <f t="shared" si="857"/>
        <v>62--</v>
      </c>
      <c r="F2587" s="5" t="str">
        <f>VLOOKUP(E2587,Vlookups!K:M,3,FALSE)</f>
        <v>Op Exp</v>
      </c>
      <c r="G2587" s="5" t="str">
        <f t="shared" si="840"/>
        <v>6249</v>
      </c>
      <c r="H2587" s="5" t="str">
        <f t="shared" si="841"/>
        <v>CONTRACTED MAINT/RPR</v>
      </c>
      <c r="I2587" s="5" t="str">
        <f t="shared" si="842"/>
        <v>025</v>
      </c>
      <c r="J2587" s="5" t="str">
        <f>VLOOKUP(I2587,Vlookups!A:D,2,FALSE)</f>
        <v>WINDMILL LAKES ELEMENTARY</v>
      </c>
      <c r="K2587" s="5" t="str">
        <f>VLOOKUP(I2587,Vlookups!A:D,3,FALSE)</f>
        <v>WINDMILL LAKES K8</v>
      </c>
      <c r="L2587" s="5" t="str">
        <f t="shared" si="843"/>
        <v>99</v>
      </c>
      <c r="M2587" s="5" t="str">
        <f t="shared" si="844"/>
        <v>937</v>
      </c>
      <c r="N2587" s="5" t="str">
        <f>VLOOKUP(M2587,Vlookups!G:I,2,FALSE)</f>
        <v>FACILITIES MAINTENANCE &amp; OPS</v>
      </c>
      <c r="O2587" s="5" t="str">
        <f>VLOOKUP(M2587,Vlookups!G:I,3,FALSE)</f>
        <v>MAINT</v>
      </c>
      <c r="P2587" s="6">
        <f t="shared" si="845"/>
        <v>82030</v>
      </c>
      <c r="Q2587" s="6">
        <f t="shared" si="846"/>
        <v>33233.53</v>
      </c>
      <c r="R2587" s="6">
        <f t="shared" si="847"/>
        <v>37717.480000000003</v>
      </c>
      <c r="S2587" s="6">
        <f t="shared" si="848"/>
        <v>211868</v>
      </c>
      <c r="T2587" s="6">
        <f t="shared" si="849"/>
        <v>129838</v>
      </c>
      <c r="U2587" t="s">
        <v>2639</v>
      </c>
      <c r="V2587" t="s">
        <v>462</v>
      </c>
      <c r="W2587" s="2">
        <v>82030</v>
      </c>
      <c r="X2587" s="2">
        <v>33233.53</v>
      </c>
      <c r="Y2587" s="2">
        <v>37717.480000000003</v>
      </c>
      <c r="Z2587" s="2">
        <v>11078.99</v>
      </c>
      <c r="AA2587" s="2">
        <v>211868</v>
      </c>
      <c r="AB2587" s="2">
        <v>129838</v>
      </c>
    </row>
    <row r="2588" spans="1:28">
      <c r="A2588" s="5" t="str">
        <f t="shared" si="854"/>
        <v>420</v>
      </c>
      <c r="B2588" s="5" t="str">
        <f>VLOOKUP(A2588,Vlookups!O:P,2,FALSE)</f>
        <v>LOCAL</v>
      </c>
      <c r="C2588" s="5" t="str">
        <f t="shared" si="855"/>
        <v>E</v>
      </c>
      <c r="D2588" s="5" t="str">
        <f t="shared" si="856"/>
        <v>51</v>
      </c>
      <c r="E2588" s="5" t="str">
        <f t="shared" si="857"/>
        <v>62--</v>
      </c>
      <c r="F2588" s="5" t="str">
        <f>VLOOKUP(E2588,Vlookups!K:M,3,FALSE)</f>
        <v>Op Exp</v>
      </c>
      <c r="G2588" s="5" t="str">
        <f t="shared" si="840"/>
        <v>6249</v>
      </c>
      <c r="H2588" s="5" t="str">
        <f t="shared" si="841"/>
        <v>CONTRACTED MAINT/RPR</v>
      </c>
      <c r="I2588" s="5" t="str">
        <f t="shared" si="842"/>
        <v>026</v>
      </c>
      <c r="J2588" s="5" t="str">
        <f>VLOOKUP(I2588,Vlookups!A:D,2,FALSE)</f>
        <v>WM LAKES MIDDLE SCHOOL</v>
      </c>
      <c r="K2588" s="5" t="str">
        <f>VLOOKUP(I2588,Vlookups!A:D,3,FALSE)</f>
        <v>WINDMILL LAKES K8</v>
      </c>
      <c r="L2588" s="5" t="str">
        <f t="shared" si="843"/>
        <v>99</v>
      </c>
      <c r="M2588" s="5" t="str">
        <f t="shared" si="844"/>
        <v>937</v>
      </c>
      <c r="N2588" s="5" t="str">
        <f>VLOOKUP(M2588,Vlookups!G:I,2,FALSE)</f>
        <v>FACILITIES MAINTENANCE &amp; OPS</v>
      </c>
      <c r="O2588" s="5" t="str">
        <f>VLOOKUP(M2588,Vlookups!G:I,3,FALSE)</f>
        <v>MAINT</v>
      </c>
      <c r="P2588" s="6">
        <f t="shared" si="845"/>
        <v>28506</v>
      </c>
      <c r="Q2588" s="6">
        <f t="shared" si="846"/>
        <v>4886.84</v>
      </c>
      <c r="R2588" s="6">
        <f t="shared" si="847"/>
        <v>10784.16</v>
      </c>
      <c r="S2588" s="6">
        <f t="shared" si="848"/>
        <v>104354</v>
      </c>
      <c r="T2588" s="6">
        <f t="shared" si="849"/>
        <v>75848</v>
      </c>
      <c r="U2588" t="s">
        <v>2640</v>
      </c>
      <c r="V2588" t="s">
        <v>462</v>
      </c>
      <c r="W2588" s="2">
        <v>28506</v>
      </c>
      <c r="X2588" s="2">
        <v>4886.84</v>
      </c>
      <c r="Y2588" s="2">
        <v>10784.16</v>
      </c>
      <c r="Z2588" s="2">
        <v>12835</v>
      </c>
      <c r="AA2588" s="2">
        <v>104354</v>
      </c>
      <c r="AB2588" s="2">
        <v>75848</v>
      </c>
    </row>
    <row r="2589" spans="1:28">
      <c r="A2589" s="5" t="str">
        <f t="shared" si="854"/>
        <v>420</v>
      </c>
      <c r="B2589" s="5" t="str">
        <f>VLOOKUP(A2589,Vlookups!O:P,2,FALSE)</f>
        <v>LOCAL</v>
      </c>
      <c r="C2589" s="5" t="str">
        <f t="shared" si="855"/>
        <v>E</v>
      </c>
      <c r="D2589" s="5" t="str">
        <f t="shared" si="856"/>
        <v>51</v>
      </c>
      <c r="E2589" s="5" t="str">
        <f t="shared" si="857"/>
        <v>62--</v>
      </c>
      <c r="F2589" s="5" t="str">
        <f>VLOOKUP(E2589,Vlookups!K:M,3,FALSE)</f>
        <v>Op Exp</v>
      </c>
      <c r="G2589" s="5" t="str">
        <f t="shared" si="840"/>
        <v>6249</v>
      </c>
      <c r="H2589" s="5" t="str">
        <f t="shared" si="841"/>
        <v>CONTRACTED MAINT/RPR</v>
      </c>
      <c r="I2589" s="5" t="str">
        <f t="shared" si="842"/>
        <v>027</v>
      </c>
      <c r="J2589" s="5" t="str">
        <f>VLOOKUP(I2589,Vlookups!A:D,2,FALSE)</f>
        <v>HOUSTON OREM ELEMENTARY</v>
      </c>
      <c r="K2589" s="5" t="str">
        <f>VLOOKUP(I2589,Vlookups!A:D,3,FALSE)</f>
        <v>OREM K8</v>
      </c>
      <c r="L2589" s="5" t="str">
        <f t="shared" si="843"/>
        <v>99</v>
      </c>
      <c r="M2589" s="5" t="str">
        <f t="shared" si="844"/>
        <v>937</v>
      </c>
      <c r="N2589" s="5" t="str">
        <f>VLOOKUP(M2589,Vlookups!G:I,2,FALSE)</f>
        <v>FACILITIES MAINTENANCE &amp; OPS</v>
      </c>
      <c r="O2589" s="5" t="str">
        <f>VLOOKUP(M2589,Vlookups!G:I,3,FALSE)</f>
        <v>MAINT</v>
      </c>
      <c r="P2589" s="6">
        <f t="shared" si="845"/>
        <v>174013</v>
      </c>
      <c r="Q2589" s="6">
        <f t="shared" si="846"/>
        <v>28537.81</v>
      </c>
      <c r="R2589" s="6">
        <f t="shared" si="847"/>
        <v>136860.82999999999</v>
      </c>
      <c r="S2589" s="6">
        <f t="shared" si="848"/>
        <v>204258</v>
      </c>
      <c r="T2589" s="6">
        <f t="shared" si="849"/>
        <v>30245</v>
      </c>
      <c r="U2589" t="s">
        <v>2641</v>
      </c>
      <c r="V2589" t="s">
        <v>462</v>
      </c>
      <c r="W2589" s="2">
        <v>174013</v>
      </c>
      <c r="X2589" s="2">
        <v>28537.81</v>
      </c>
      <c r="Y2589" s="2">
        <v>136860.82999999999</v>
      </c>
      <c r="Z2589" s="2">
        <v>7274.36</v>
      </c>
      <c r="AA2589" s="2">
        <v>204258</v>
      </c>
      <c r="AB2589" s="2">
        <v>30245</v>
      </c>
    </row>
    <row r="2590" spans="1:28">
      <c r="A2590" s="5" t="str">
        <f t="shared" si="854"/>
        <v>420</v>
      </c>
      <c r="B2590" s="5" t="str">
        <f>VLOOKUP(A2590,Vlookups!O:P,2,FALSE)</f>
        <v>LOCAL</v>
      </c>
      <c r="C2590" s="5" t="str">
        <f t="shared" si="855"/>
        <v>E</v>
      </c>
      <c r="D2590" s="5" t="str">
        <f t="shared" si="856"/>
        <v>51</v>
      </c>
      <c r="E2590" s="5" t="str">
        <f t="shared" si="857"/>
        <v>62--</v>
      </c>
      <c r="F2590" s="5" t="str">
        <f>VLOOKUP(E2590,Vlookups!K:M,3,FALSE)</f>
        <v>Op Exp</v>
      </c>
      <c r="G2590" s="5" t="str">
        <f t="shared" si="840"/>
        <v>6249</v>
      </c>
      <c r="H2590" s="5" t="str">
        <f t="shared" si="841"/>
        <v>CONTRACTED MAINT/RPR</v>
      </c>
      <c r="I2590" s="5" t="str">
        <f t="shared" si="842"/>
        <v>028</v>
      </c>
      <c r="J2590" s="5" t="str">
        <f>VLOOKUP(I2590,Vlookups!A:D,2,FALSE)</f>
        <v>HOUSTON OREM MIDDLE SCHOOL</v>
      </c>
      <c r="K2590" s="5" t="str">
        <f>VLOOKUP(I2590,Vlookups!A:D,3,FALSE)</f>
        <v>OREM K8</v>
      </c>
      <c r="L2590" s="5" t="str">
        <f t="shared" si="843"/>
        <v>99</v>
      </c>
      <c r="M2590" s="5" t="str">
        <f t="shared" si="844"/>
        <v>937</v>
      </c>
      <c r="N2590" s="5" t="str">
        <f>VLOOKUP(M2590,Vlookups!G:I,2,FALSE)</f>
        <v>FACILITIES MAINTENANCE &amp; OPS</v>
      </c>
      <c r="O2590" s="5" t="str">
        <f>VLOOKUP(M2590,Vlookups!G:I,3,FALSE)</f>
        <v>MAINT</v>
      </c>
      <c r="P2590" s="6">
        <f t="shared" si="845"/>
        <v>77340</v>
      </c>
      <c r="Q2590" s="6">
        <f t="shared" si="846"/>
        <v>8811.43</v>
      </c>
      <c r="R2590" s="6">
        <f t="shared" si="847"/>
        <v>63214.89</v>
      </c>
      <c r="S2590" s="6">
        <f t="shared" si="848"/>
        <v>100608</v>
      </c>
      <c r="T2590" s="6">
        <f t="shared" si="849"/>
        <v>23268</v>
      </c>
      <c r="U2590" t="s">
        <v>2642</v>
      </c>
      <c r="V2590" t="s">
        <v>462</v>
      </c>
      <c r="W2590" s="2">
        <v>77340</v>
      </c>
      <c r="X2590" s="2">
        <v>8811.43</v>
      </c>
      <c r="Y2590" s="2">
        <v>63214.89</v>
      </c>
      <c r="Z2590" s="2">
        <v>4653.68</v>
      </c>
      <c r="AA2590" s="2">
        <v>100608</v>
      </c>
      <c r="AB2590" s="2">
        <v>23268</v>
      </c>
    </row>
    <row r="2591" spans="1:28">
      <c r="A2591" s="5" t="str">
        <f t="shared" si="854"/>
        <v>420</v>
      </c>
      <c r="B2591" s="5" t="str">
        <f>VLOOKUP(A2591,Vlookups!O:P,2,FALSE)</f>
        <v>LOCAL</v>
      </c>
      <c r="C2591" s="5" t="str">
        <f t="shared" si="855"/>
        <v>E</v>
      </c>
      <c r="D2591" s="5" t="str">
        <f t="shared" si="856"/>
        <v>51</v>
      </c>
      <c r="E2591" s="5" t="str">
        <f t="shared" si="857"/>
        <v>62--</v>
      </c>
      <c r="F2591" s="5" t="str">
        <f>VLOOKUP(E2591,Vlookups!K:M,3,FALSE)</f>
        <v>Op Exp</v>
      </c>
      <c r="G2591" s="5" t="str">
        <f t="shared" si="840"/>
        <v>6249</v>
      </c>
      <c r="H2591" s="5" t="str">
        <f t="shared" si="841"/>
        <v>CONTRACTED MAINT/RPR</v>
      </c>
      <c r="I2591" s="5" t="str">
        <f t="shared" si="842"/>
        <v>030</v>
      </c>
      <c r="J2591" s="5" t="str">
        <f>VLOOKUP(I2591,Vlookups!A:D,2,FALSE)</f>
        <v>COLLEGE STATION ELEMENTARY</v>
      </c>
      <c r="K2591" s="5" t="str">
        <f>VLOOKUP(I2591,Vlookups!A:D,3,FALSE)</f>
        <v>COLLEGE STATION K8</v>
      </c>
      <c r="L2591" s="5" t="str">
        <f t="shared" si="843"/>
        <v>99</v>
      </c>
      <c r="M2591" s="5" t="str">
        <f t="shared" si="844"/>
        <v>937</v>
      </c>
      <c r="N2591" s="5" t="str">
        <f>VLOOKUP(M2591,Vlookups!G:I,2,FALSE)</f>
        <v>FACILITIES MAINTENANCE &amp; OPS</v>
      </c>
      <c r="O2591" s="5" t="str">
        <f>VLOOKUP(M2591,Vlookups!G:I,3,FALSE)</f>
        <v>MAINT</v>
      </c>
      <c r="P2591" s="6">
        <f t="shared" si="845"/>
        <v>87863</v>
      </c>
      <c r="Q2591" s="6">
        <f t="shared" si="846"/>
        <v>18165.47</v>
      </c>
      <c r="R2591" s="6">
        <f t="shared" si="847"/>
        <v>65214.42</v>
      </c>
      <c r="S2591" s="6">
        <f t="shared" si="848"/>
        <v>205064</v>
      </c>
      <c r="T2591" s="6">
        <f t="shared" si="849"/>
        <v>117201</v>
      </c>
      <c r="U2591" t="s">
        <v>2643</v>
      </c>
      <c r="V2591" t="s">
        <v>462</v>
      </c>
      <c r="W2591" s="2">
        <v>87863</v>
      </c>
      <c r="X2591" s="2">
        <v>18165.47</v>
      </c>
      <c r="Y2591" s="2">
        <v>65214.42</v>
      </c>
      <c r="Z2591" s="2">
        <v>4483.1099999999997</v>
      </c>
      <c r="AA2591" s="2">
        <v>205064</v>
      </c>
      <c r="AB2591" s="2">
        <v>117201</v>
      </c>
    </row>
    <row r="2592" spans="1:28">
      <c r="A2592" s="5" t="str">
        <f t="shared" si="854"/>
        <v>420</v>
      </c>
      <c r="B2592" s="5" t="str">
        <f>VLOOKUP(A2592,Vlookups!O:P,2,FALSE)</f>
        <v>LOCAL</v>
      </c>
      <c r="C2592" s="5" t="str">
        <f t="shared" si="855"/>
        <v>E</v>
      </c>
      <c r="D2592" s="5" t="str">
        <f t="shared" si="856"/>
        <v>51</v>
      </c>
      <c r="E2592" s="5" t="str">
        <f t="shared" si="857"/>
        <v>62--</v>
      </c>
      <c r="F2592" s="5" t="str">
        <f>VLOOKUP(E2592,Vlookups!K:M,3,FALSE)</f>
        <v>Op Exp</v>
      </c>
      <c r="G2592" s="5" t="str">
        <f t="shared" si="840"/>
        <v>6249</v>
      </c>
      <c r="H2592" s="5" t="str">
        <f t="shared" si="841"/>
        <v>CONTRACTED MAINT/RPR</v>
      </c>
      <c r="I2592" s="5" t="str">
        <f t="shared" si="842"/>
        <v>031</v>
      </c>
      <c r="J2592" s="5" t="str">
        <f>VLOOKUP(I2592,Vlookups!A:D,2,FALSE)</f>
        <v>COLLEGE STATION MIDDLE SCHOOL</v>
      </c>
      <c r="K2592" s="5" t="str">
        <f>VLOOKUP(I2592,Vlookups!A:D,3,FALSE)</f>
        <v>COLLEGE STATION K8</v>
      </c>
      <c r="L2592" s="5" t="str">
        <f t="shared" si="843"/>
        <v>99</v>
      </c>
      <c r="M2592" s="5" t="str">
        <f t="shared" si="844"/>
        <v>937</v>
      </c>
      <c r="N2592" s="5" t="str">
        <f>VLOOKUP(M2592,Vlookups!G:I,2,FALSE)</f>
        <v>FACILITIES MAINTENANCE &amp; OPS</v>
      </c>
      <c r="O2592" s="5" t="str">
        <f>VLOOKUP(M2592,Vlookups!G:I,3,FALSE)</f>
        <v>MAINT</v>
      </c>
      <c r="P2592" s="6">
        <f t="shared" si="845"/>
        <v>44834</v>
      </c>
      <c r="Q2592" s="6">
        <f t="shared" si="846"/>
        <v>8617.08</v>
      </c>
      <c r="R2592" s="6">
        <f t="shared" si="847"/>
        <v>24572.94</v>
      </c>
      <c r="S2592" s="6">
        <f t="shared" si="848"/>
        <v>101005</v>
      </c>
      <c r="T2592" s="6">
        <f t="shared" si="849"/>
        <v>56171</v>
      </c>
      <c r="U2592" t="s">
        <v>2644</v>
      </c>
      <c r="V2592" t="s">
        <v>462</v>
      </c>
      <c r="W2592" s="2">
        <v>44834</v>
      </c>
      <c r="X2592" s="2">
        <v>8617.08</v>
      </c>
      <c r="Y2592" s="2">
        <v>24572.94</v>
      </c>
      <c r="Z2592" s="2">
        <v>11643.98</v>
      </c>
      <c r="AA2592" s="2">
        <v>101005</v>
      </c>
      <c r="AB2592" s="2">
        <v>56171</v>
      </c>
    </row>
    <row r="2593" spans="1:28">
      <c r="A2593" s="5" t="str">
        <f t="shared" ref="A2593:A2634" si="858">LEFT(U2593,3)</f>
        <v>420</v>
      </c>
      <c r="B2593" s="5" t="str">
        <f>VLOOKUP(A2593,Vlookups!O:P,2,FALSE)</f>
        <v>LOCAL</v>
      </c>
      <c r="C2593" s="5" t="str">
        <f t="shared" ref="C2593:C2634" si="859">RIGHT(LEFT(U2593,5),1)</f>
        <v>E</v>
      </c>
      <c r="D2593" s="5" t="str">
        <f t="shared" ref="D2593:D2634" si="860">RIGHT(LEFT(U2593,8),2)</f>
        <v>51</v>
      </c>
      <c r="E2593" s="5" t="str">
        <f t="shared" ref="E2593:E2634" si="861">CONCATENATE(LEFT(G2593,2),"--")</f>
        <v>62--</v>
      </c>
      <c r="F2593" s="5" t="str">
        <f>VLOOKUP(E2593,Vlookups!K:M,3,FALSE)</f>
        <v>Op Exp</v>
      </c>
      <c r="G2593" s="5" t="str">
        <f t="shared" ref="G2593:G2634" si="862">MID(U2593,10,4)</f>
        <v>6249</v>
      </c>
      <c r="H2593" s="5" t="str">
        <f t="shared" ref="H2593:H2634" si="863">V2593</f>
        <v>CONTRACTED MAINT/RPR</v>
      </c>
      <c r="I2593" s="5" t="str">
        <f t="shared" ref="I2593:I2634" si="864">LEFT(RIGHT(U2593,12),3)</f>
        <v>032</v>
      </c>
      <c r="J2593" s="5" t="str">
        <f>VLOOKUP(I2593,Vlookups!A:D,2,FALSE)</f>
        <v>LANCASTER HS</v>
      </c>
      <c r="K2593" s="5" t="str">
        <f>VLOOKUP(I2593,Vlookups!A:D,3,FALSE)</f>
        <v>LANCASTER HS</v>
      </c>
      <c r="L2593" s="5" t="str">
        <f t="shared" ref="L2593:L2634" si="865">LEFT(RIGHT(U2593,6),2)</f>
        <v>99</v>
      </c>
      <c r="M2593" s="5" t="str">
        <f t="shared" ref="M2593:M2634" si="866">RIGHT(U2593,3)</f>
        <v>937</v>
      </c>
      <c r="N2593" s="5" t="str">
        <f>VLOOKUP(M2593,Vlookups!G:I,2,FALSE)</f>
        <v>FACILITIES MAINTENANCE &amp; OPS</v>
      </c>
      <c r="O2593" s="5" t="str">
        <f>VLOOKUP(M2593,Vlookups!G:I,3,FALSE)</f>
        <v>MAINT</v>
      </c>
      <c r="P2593" s="6">
        <f t="shared" ref="P2593:P2634" si="867">W2593</f>
        <v>25344</v>
      </c>
      <c r="Q2593" s="6">
        <f t="shared" ref="Q2593:Q2634" si="868">X2593</f>
        <v>6568.56</v>
      </c>
      <c r="R2593" s="6">
        <f t="shared" ref="R2593:R2634" si="869">Y2593</f>
        <v>8719.6</v>
      </c>
      <c r="S2593" s="6">
        <f t="shared" ref="S2593:S2634" si="870">AA2593</f>
        <v>173335</v>
      </c>
      <c r="T2593" s="6">
        <f t="shared" ref="T2593:T2634" si="871">AB2593</f>
        <v>147991</v>
      </c>
      <c r="U2593" t="s">
        <v>2645</v>
      </c>
      <c r="V2593" t="s">
        <v>462</v>
      </c>
      <c r="W2593" s="2">
        <v>25344</v>
      </c>
      <c r="X2593" s="2">
        <v>6568.56</v>
      </c>
      <c r="Y2593" s="2">
        <v>8719.6</v>
      </c>
      <c r="Z2593" s="2">
        <v>10055.84</v>
      </c>
      <c r="AA2593" s="2">
        <v>173335</v>
      </c>
      <c r="AB2593" s="2">
        <v>147991</v>
      </c>
    </row>
    <row r="2594" spans="1:28">
      <c r="A2594" s="5" t="str">
        <f t="shared" si="858"/>
        <v>420</v>
      </c>
      <c r="B2594" s="5" t="str">
        <f>VLOOKUP(A2594,Vlookups!O:P,2,FALSE)</f>
        <v>LOCAL</v>
      </c>
      <c r="C2594" s="5" t="str">
        <f t="shared" si="859"/>
        <v>E</v>
      </c>
      <c r="D2594" s="5" t="str">
        <f t="shared" si="860"/>
        <v>51</v>
      </c>
      <c r="E2594" s="5" t="str">
        <f t="shared" si="861"/>
        <v>62--</v>
      </c>
      <c r="F2594" s="5" t="str">
        <f>VLOOKUP(E2594,Vlookups!K:M,3,FALSE)</f>
        <v>Op Exp</v>
      </c>
      <c r="G2594" s="5" t="str">
        <f t="shared" si="862"/>
        <v>6249</v>
      </c>
      <c r="H2594" s="5" t="str">
        <f t="shared" si="863"/>
        <v>CONTRACTED MAINT/RPR</v>
      </c>
      <c r="I2594" s="5" t="str">
        <f t="shared" si="864"/>
        <v>033</v>
      </c>
      <c r="J2594" s="5" t="str">
        <f>VLOOKUP(I2594,Vlookups!A:D,2,FALSE)</f>
        <v>WINDMILL LAKES HS</v>
      </c>
      <c r="K2594" s="5" t="str">
        <f>VLOOKUP(I2594,Vlookups!A:D,3,FALSE)</f>
        <v>WINDMILL LAKES HS</v>
      </c>
      <c r="L2594" s="5" t="str">
        <f t="shared" si="865"/>
        <v>99</v>
      </c>
      <c r="M2594" s="5" t="str">
        <f t="shared" si="866"/>
        <v>937</v>
      </c>
      <c r="N2594" s="5" t="str">
        <f>VLOOKUP(M2594,Vlookups!G:I,2,FALSE)</f>
        <v>FACILITIES MAINTENANCE &amp; OPS</v>
      </c>
      <c r="O2594" s="5" t="str">
        <f>VLOOKUP(M2594,Vlookups!G:I,3,FALSE)</f>
        <v>MAINT</v>
      </c>
      <c r="P2594" s="6">
        <f t="shared" si="867"/>
        <v>110860</v>
      </c>
      <c r="Q2594" s="6">
        <f t="shared" si="868"/>
        <v>20448.34</v>
      </c>
      <c r="R2594" s="6">
        <f t="shared" si="869"/>
        <v>86274.44</v>
      </c>
      <c r="S2594" s="6">
        <f t="shared" si="870"/>
        <v>501341</v>
      </c>
      <c r="T2594" s="6">
        <f t="shared" si="871"/>
        <v>390481</v>
      </c>
      <c r="U2594" t="s">
        <v>2646</v>
      </c>
      <c r="V2594" t="s">
        <v>462</v>
      </c>
      <c r="W2594" s="2">
        <v>110860</v>
      </c>
      <c r="X2594" s="2">
        <v>20448.34</v>
      </c>
      <c r="Y2594" s="2">
        <v>86274.44</v>
      </c>
      <c r="Z2594" s="2">
        <v>4137.22</v>
      </c>
      <c r="AA2594" s="2">
        <v>501341</v>
      </c>
      <c r="AB2594" s="2">
        <v>390481</v>
      </c>
    </row>
    <row r="2595" spans="1:28">
      <c r="A2595" s="5" t="str">
        <f t="shared" si="858"/>
        <v>420</v>
      </c>
      <c r="B2595" s="5" t="str">
        <f>VLOOKUP(A2595,Vlookups!O:P,2,FALSE)</f>
        <v>LOCAL</v>
      </c>
      <c r="C2595" s="5" t="str">
        <f t="shared" si="859"/>
        <v>E</v>
      </c>
      <c r="D2595" s="5" t="str">
        <f t="shared" si="860"/>
        <v>51</v>
      </c>
      <c r="E2595" s="5" t="str">
        <f t="shared" si="861"/>
        <v>62--</v>
      </c>
      <c r="F2595" s="5" t="str">
        <f>VLOOKUP(E2595,Vlookups!K:M,3,FALSE)</f>
        <v>Op Exp</v>
      </c>
      <c r="G2595" s="5" t="str">
        <f t="shared" si="862"/>
        <v>6249</v>
      </c>
      <c r="H2595" s="5" t="str">
        <f t="shared" si="863"/>
        <v>CONTRACTED MAINT/RPR</v>
      </c>
      <c r="I2595" s="5" t="str">
        <f t="shared" si="864"/>
        <v>034</v>
      </c>
      <c r="J2595" s="5" t="str">
        <f>VLOOKUP(I2595,Vlookups!A:D,2,FALSE)</f>
        <v>AGGIELAND HIGH SCHOOL</v>
      </c>
      <c r="K2595" s="5" t="str">
        <f>VLOOKUP(I2595,Vlookups!A:D,3,FALSE)</f>
        <v>AGGIELAND HS</v>
      </c>
      <c r="L2595" s="5" t="str">
        <f t="shared" si="865"/>
        <v>99</v>
      </c>
      <c r="M2595" s="5" t="str">
        <f t="shared" si="866"/>
        <v>937</v>
      </c>
      <c r="N2595" s="5" t="str">
        <f>VLOOKUP(M2595,Vlookups!G:I,2,FALSE)</f>
        <v>FACILITIES MAINTENANCE &amp; OPS</v>
      </c>
      <c r="O2595" s="5" t="str">
        <f>VLOOKUP(M2595,Vlookups!G:I,3,FALSE)</f>
        <v>MAINT</v>
      </c>
      <c r="P2595" s="6">
        <f t="shared" si="867"/>
        <v>59126</v>
      </c>
      <c r="Q2595" s="6">
        <f t="shared" si="868"/>
        <v>9308</v>
      </c>
      <c r="R2595" s="6">
        <f t="shared" si="869"/>
        <v>46254</v>
      </c>
      <c r="S2595" s="6">
        <f t="shared" si="870"/>
        <v>209286</v>
      </c>
      <c r="T2595" s="6">
        <f t="shared" si="871"/>
        <v>150160</v>
      </c>
      <c r="U2595" t="s">
        <v>2647</v>
      </c>
      <c r="V2595" t="s">
        <v>462</v>
      </c>
      <c r="W2595" s="2">
        <v>59126</v>
      </c>
      <c r="X2595" s="2">
        <v>9308</v>
      </c>
      <c r="Y2595" s="2">
        <v>46254</v>
      </c>
      <c r="Z2595" s="2">
        <v>3064</v>
      </c>
      <c r="AA2595" s="2">
        <v>209286</v>
      </c>
      <c r="AB2595" s="2">
        <v>150160</v>
      </c>
    </row>
    <row r="2596" spans="1:28">
      <c r="A2596" s="5" t="str">
        <f t="shared" si="858"/>
        <v>420</v>
      </c>
      <c r="B2596" s="5" t="str">
        <f>VLOOKUP(A2596,Vlookups!O:P,2,FALSE)</f>
        <v>LOCAL</v>
      </c>
      <c r="C2596" s="5" t="str">
        <f t="shared" si="859"/>
        <v>E</v>
      </c>
      <c r="D2596" s="5" t="str">
        <f t="shared" si="860"/>
        <v>51</v>
      </c>
      <c r="E2596" s="5" t="str">
        <f t="shared" si="861"/>
        <v>62--</v>
      </c>
      <c r="F2596" s="5" t="str">
        <f>VLOOKUP(E2596,Vlookups!K:M,3,FALSE)</f>
        <v>Op Exp</v>
      </c>
      <c r="G2596" s="5" t="str">
        <f t="shared" si="862"/>
        <v>6249</v>
      </c>
      <c r="H2596" s="5" t="str">
        <f t="shared" si="863"/>
        <v>CONTRACTED MAINT/RPR</v>
      </c>
      <c r="I2596" s="5" t="str">
        <f t="shared" si="864"/>
        <v>035</v>
      </c>
      <c r="J2596" s="5" t="str">
        <f>VLOOKUP(I2596,Vlookups!A:D,2,FALSE)</f>
        <v>Richmond Elementary</v>
      </c>
      <c r="K2596" s="5" t="str">
        <f>VLOOKUP(I2596,Vlookups!A:D,3,FALSE)</f>
        <v>RICHMOND K8</v>
      </c>
      <c r="L2596" s="5" t="str">
        <f t="shared" si="865"/>
        <v>99</v>
      </c>
      <c r="M2596" s="5" t="str">
        <f t="shared" si="866"/>
        <v>937</v>
      </c>
      <c r="N2596" s="5" t="str">
        <f>VLOOKUP(M2596,Vlookups!G:I,2,FALSE)</f>
        <v>FACILITIES MAINTENANCE &amp; OPS</v>
      </c>
      <c r="O2596" s="5" t="str">
        <f>VLOOKUP(M2596,Vlookups!G:I,3,FALSE)</f>
        <v>MAINT</v>
      </c>
      <c r="P2596" s="6">
        <f t="shared" si="867"/>
        <v>0</v>
      </c>
      <c r="Q2596" s="6">
        <f t="shared" si="868"/>
        <v>0</v>
      </c>
      <c r="R2596" s="6">
        <f t="shared" si="869"/>
        <v>0</v>
      </c>
      <c r="S2596" s="6">
        <f t="shared" si="870"/>
        <v>201467</v>
      </c>
      <c r="T2596" s="6">
        <f t="shared" si="871"/>
        <v>201467</v>
      </c>
      <c r="U2596" t="s">
        <v>2648</v>
      </c>
      <c r="V2596" t="s">
        <v>462</v>
      </c>
      <c r="W2596" s="2">
        <v>0</v>
      </c>
      <c r="X2596" s="2">
        <v>0</v>
      </c>
      <c r="Y2596" s="2">
        <v>0</v>
      </c>
      <c r="Z2596" s="2">
        <v>0</v>
      </c>
      <c r="AA2596" s="2">
        <v>201467</v>
      </c>
      <c r="AB2596" s="2">
        <v>201467</v>
      </c>
    </row>
    <row r="2597" spans="1:28">
      <c r="A2597" s="5" t="str">
        <f t="shared" si="858"/>
        <v>420</v>
      </c>
      <c r="B2597" s="5" t="str">
        <f>VLOOKUP(A2597,Vlookups!O:P,2,FALSE)</f>
        <v>LOCAL</v>
      </c>
      <c r="C2597" s="5" t="str">
        <f t="shared" si="859"/>
        <v>E</v>
      </c>
      <c r="D2597" s="5" t="str">
        <f t="shared" si="860"/>
        <v>51</v>
      </c>
      <c r="E2597" s="5" t="str">
        <f t="shared" si="861"/>
        <v>62--</v>
      </c>
      <c r="F2597" s="5" t="str">
        <f>VLOOKUP(E2597,Vlookups!K:M,3,FALSE)</f>
        <v>Op Exp</v>
      </c>
      <c r="G2597" s="5" t="str">
        <f t="shared" si="862"/>
        <v>6249</v>
      </c>
      <c r="H2597" s="5" t="str">
        <f t="shared" si="863"/>
        <v>CONTRACTED MAINT/RPR</v>
      </c>
      <c r="I2597" s="5" t="str">
        <f t="shared" si="864"/>
        <v>036</v>
      </c>
      <c r="J2597" s="5" t="str">
        <f>VLOOKUP(I2597,Vlookups!A:D,2,FALSE)</f>
        <v>Richmond Middle School</v>
      </c>
      <c r="K2597" s="5" t="str">
        <f>VLOOKUP(I2597,Vlookups!A:D,3,FALSE)</f>
        <v>RICHMOND K8</v>
      </c>
      <c r="L2597" s="5" t="str">
        <f t="shared" si="865"/>
        <v>99</v>
      </c>
      <c r="M2597" s="5" t="str">
        <f t="shared" si="866"/>
        <v>937</v>
      </c>
      <c r="N2597" s="5" t="str">
        <f>VLOOKUP(M2597,Vlookups!G:I,2,FALSE)</f>
        <v>FACILITIES MAINTENANCE &amp; OPS</v>
      </c>
      <c r="O2597" s="5" t="str">
        <f>VLOOKUP(M2597,Vlookups!G:I,3,FALSE)</f>
        <v>MAINT</v>
      </c>
      <c r="P2597" s="6">
        <f t="shared" si="867"/>
        <v>0</v>
      </c>
      <c r="Q2597" s="6">
        <f t="shared" si="868"/>
        <v>0</v>
      </c>
      <c r="R2597" s="6">
        <f t="shared" si="869"/>
        <v>0</v>
      </c>
      <c r="S2597" s="6">
        <f t="shared" si="870"/>
        <v>99231</v>
      </c>
      <c r="T2597" s="6">
        <f t="shared" si="871"/>
        <v>99231</v>
      </c>
      <c r="U2597" t="s">
        <v>2649</v>
      </c>
      <c r="V2597" t="s">
        <v>462</v>
      </c>
      <c r="W2597" s="2">
        <v>0</v>
      </c>
      <c r="X2597" s="2">
        <v>0</v>
      </c>
      <c r="Y2597" s="2">
        <v>0</v>
      </c>
      <c r="Z2597" s="2">
        <v>0</v>
      </c>
      <c r="AA2597" s="2">
        <v>99231</v>
      </c>
      <c r="AB2597" s="2">
        <v>99231</v>
      </c>
    </row>
    <row r="2598" spans="1:28">
      <c r="A2598" s="5" t="str">
        <f t="shared" si="858"/>
        <v>420</v>
      </c>
      <c r="B2598" s="5" t="str">
        <f>VLOOKUP(A2598,Vlookups!O:P,2,FALSE)</f>
        <v>LOCAL</v>
      </c>
      <c r="C2598" s="5" t="str">
        <f t="shared" si="859"/>
        <v>E</v>
      </c>
      <c r="D2598" s="5" t="str">
        <f t="shared" si="860"/>
        <v>51</v>
      </c>
      <c r="E2598" s="5" t="str">
        <f t="shared" si="861"/>
        <v>62--</v>
      </c>
      <c r="F2598" s="5" t="str">
        <f>VLOOKUP(E2598,Vlookups!K:M,3,FALSE)</f>
        <v>Op Exp</v>
      </c>
      <c r="G2598" s="5" t="str">
        <f t="shared" si="862"/>
        <v>6249</v>
      </c>
      <c r="H2598" s="5" t="str">
        <f t="shared" si="863"/>
        <v>CONTRACTED MAINT/RPR</v>
      </c>
      <c r="I2598" s="5" t="str">
        <f t="shared" si="864"/>
        <v>037</v>
      </c>
      <c r="J2598" s="5" t="str">
        <f>VLOOKUP(I2598,Vlookups!A:D,2,FALSE)</f>
        <v>Heritage Elementary</v>
      </c>
      <c r="K2598" s="5" t="str">
        <f>VLOOKUP(I2598,Vlookups!A:D,3,FALSE)</f>
        <v>HERITAGE K8</v>
      </c>
      <c r="L2598" s="5" t="str">
        <f t="shared" si="865"/>
        <v>99</v>
      </c>
      <c r="M2598" s="5" t="str">
        <f t="shared" si="866"/>
        <v>937</v>
      </c>
      <c r="N2598" s="5" t="str">
        <f>VLOOKUP(M2598,Vlookups!G:I,2,FALSE)</f>
        <v>FACILITIES MAINTENANCE &amp; OPS</v>
      </c>
      <c r="O2598" s="5" t="str">
        <f>VLOOKUP(M2598,Vlookups!G:I,3,FALSE)</f>
        <v>MAINT</v>
      </c>
      <c r="P2598" s="6">
        <f t="shared" si="867"/>
        <v>0</v>
      </c>
      <c r="Q2598" s="6">
        <f t="shared" si="868"/>
        <v>0</v>
      </c>
      <c r="R2598" s="6">
        <f t="shared" si="869"/>
        <v>0</v>
      </c>
      <c r="S2598" s="6">
        <f t="shared" si="870"/>
        <v>198693</v>
      </c>
      <c r="T2598" s="6">
        <f t="shared" si="871"/>
        <v>198693</v>
      </c>
      <c r="U2598" t="s">
        <v>2650</v>
      </c>
      <c r="V2598" t="s">
        <v>462</v>
      </c>
      <c r="W2598" s="2">
        <v>0</v>
      </c>
      <c r="X2598" s="2">
        <v>0</v>
      </c>
      <c r="Y2598" s="2">
        <v>0</v>
      </c>
      <c r="Z2598" s="2">
        <v>0</v>
      </c>
      <c r="AA2598" s="2">
        <v>198693</v>
      </c>
      <c r="AB2598" s="2">
        <v>198693</v>
      </c>
    </row>
    <row r="2599" spans="1:28">
      <c r="A2599" s="5" t="str">
        <f t="shared" si="858"/>
        <v>420</v>
      </c>
      <c r="B2599" s="5" t="str">
        <f>VLOOKUP(A2599,Vlookups!O:P,2,FALSE)</f>
        <v>LOCAL</v>
      </c>
      <c r="C2599" s="5" t="str">
        <f t="shared" si="859"/>
        <v>E</v>
      </c>
      <c r="D2599" s="5" t="str">
        <f t="shared" si="860"/>
        <v>51</v>
      </c>
      <c r="E2599" s="5" t="str">
        <f t="shared" si="861"/>
        <v>62--</v>
      </c>
      <c r="F2599" s="5" t="str">
        <f>VLOOKUP(E2599,Vlookups!K:M,3,FALSE)</f>
        <v>Op Exp</v>
      </c>
      <c r="G2599" s="5" t="str">
        <f t="shared" si="862"/>
        <v>6249</v>
      </c>
      <c r="H2599" s="5" t="str">
        <f t="shared" si="863"/>
        <v>CONTRACTED MAINT/RPR</v>
      </c>
      <c r="I2599" s="5" t="str">
        <f t="shared" si="864"/>
        <v>038</v>
      </c>
      <c r="J2599" s="5" t="str">
        <f>VLOOKUP(I2599,Vlookups!A:D,2,FALSE)</f>
        <v>Heritage Middle School</v>
      </c>
      <c r="K2599" s="5" t="str">
        <f>VLOOKUP(I2599,Vlookups!A:D,3,FALSE)</f>
        <v>HERITAGE K8</v>
      </c>
      <c r="L2599" s="5" t="str">
        <f t="shared" si="865"/>
        <v>99</v>
      </c>
      <c r="M2599" s="5" t="str">
        <f t="shared" si="866"/>
        <v>937</v>
      </c>
      <c r="N2599" s="5" t="str">
        <f>VLOOKUP(M2599,Vlookups!G:I,2,FALSE)</f>
        <v>FACILITIES MAINTENANCE &amp; OPS</v>
      </c>
      <c r="O2599" s="5" t="str">
        <f>VLOOKUP(M2599,Vlookups!G:I,3,FALSE)</f>
        <v>MAINT</v>
      </c>
      <c r="P2599" s="6">
        <f t="shared" si="867"/>
        <v>0</v>
      </c>
      <c r="Q2599" s="6">
        <f t="shared" si="868"/>
        <v>0</v>
      </c>
      <c r="R2599" s="6">
        <f t="shared" si="869"/>
        <v>0</v>
      </c>
      <c r="S2599" s="6">
        <f t="shared" si="870"/>
        <v>97865</v>
      </c>
      <c r="T2599" s="6">
        <f t="shared" si="871"/>
        <v>97865</v>
      </c>
      <c r="U2599" t="s">
        <v>2651</v>
      </c>
      <c r="V2599" t="s">
        <v>462</v>
      </c>
      <c r="W2599" s="2">
        <v>0</v>
      </c>
      <c r="X2599" s="2">
        <v>0</v>
      </c>
      <c r="Y2599" s="2">
        <v>0</v>
      </c>
      <c r="Z2599" s="2">
        <v>0</v>
      </c>
      <c r="AA2599" s="2">
        <v>97865</v>
      </c>
      <c r="AB2599" s="2">
        <v>97865</v>
      </c>
    </row>
    <row r="2600" spans="1:28">
      <c r="A2600" s="5" t="str">
        <f t="shared" si="858"/>
        <v>420</v>
      </c>
      <c r="B2600" s="5" t="str">
        <f>VLOOKUP(A2600,Vlookups!O:P,2,FALSE)</f>
        <v>LOCAL</v>
      </c>
      <c r="C2600" s="5" t="str">
        <f t="shared" si="859"/>
        <v>E</v>
      </c>
      <c r="D2600" s="5" t="str">
        <f t="shared" si="860"/>
        <v>51</v>
      </c>
      <c r="E2600" s="5" t="str">
        <f t="shared" si="861"/>
        <v>62--</v>
      </c>
      <c r="F2600" s="5" t="str">
        <f>VLOOKUP(E2600,Vlookups!K:M,3,FALSE)</f>
        <v>Op Exp</v>
      </c>
      <c r="G2600" s="5" t="str">
        <f t="shared" si="862"/>
        <v>6249</v>
      </c>
      <c r="H2600" s="5" t="str">
        <f t="shared" si="863"/>
        <v>CONTRACTED MAINT/RPR</v>
      </c>
      <c r="I2600" s="5" t="str">
        <f t="shared" si="864"/>
        <v>039</v>
      </c>
      <c r="J2600" s="5" t="str">
        <f>VLOOKUP(I2600,Vlookups!A:D,2,FALSE)</f>
        <v>Pearland Elementary</v>
      </c>
      <c r="K2600" s="5" t="str">
        <f>VLOOKUP(I2600,Vlookups!A:D,3,FALSE)</f>
        <v>PEARLAND K8</v>
      </c>
      <c r="L2600" s="5" t="str">
        <f t="shared" si="865"/>
        <v>99</v>
      </c>
      <c r="M2600" s="5" t="str">
        <f t="shared" si="866"/>
        <v>937</v>
      </c>
      <c r="N2600" s="5" t="str">
        <f>VLOOKUP(M2600,Vlookups!G:I,2,FALSE)</f>
        <v>FACILITIES MAINTENANCE &amp; OPS</v>
      </c>
      <c r="O2600" s="5" t="str">
        <f>VLOOKUP(M2600,Vlookups!G:I,3,FALSE)</f>
        <v>MAINT</v>
      </c>
      <c r="P2600" s="6">
        <f t="shared" si="867"/>
        <v>0</v>
      </c>
      <c r="Q2600" s="6">
        <f t="shared" si="868"/>
        <v>0</v>
      </c>
      <c r="R2600" s="6">
        <f t="shared" si="869"/>
        <v>0</v>
      </c>
      <c r="S2600" s="6">
        <f t="shared" si="870"/>
        <v>201052</v>
      </c>
      <c r="T2600" s="6">
        <f t="shared" si="871"/>
        <v>201052</v>
      </c>
      <c r="U2600" t="s">
        <v>2652</v>
      </c>
      <c r="V2600" t="s">
        <v>462</v>
      </c>
      <c r="W2600" s="2">
        <v>0</v>
      </c>
      <c r="X2600" s="2">
        <v>0</v>
      </c>
      <c r="Y2600" s="2">
        <v>0</v>
      </c>
      <c r="Z2600" s="2">
        <v>0</v>
      </c>
      <c r="AA2600" s="2">
        <v>201052</v>
      </c>
      <c r="AB2600" s="2">
        <v>201052</v>
      </c>
    </row>
    <row r="2601" spans="1:28">
      <c r="A2601" s="5" t="str">
        <f t="shared" si="858"/>
        <v>420</v>
      </c>
      <c r="B2601" s="5" t="str">
        <f>VLOOKUP(A2601,Vlookups!O:P,2,FALSE)</f>
        <v>LOCAL</v>
      </c>
      <c r="C2601" s="5" t="str">
        <f t="shared" si="859"/>
        <v>E</v>
      </c>
      <c r="D2601" s="5" t="str">
        <f t="shared" si="860"/>
        <v>51</v>
      </c>
      <c r="E2601" s="5" t="str">
        <f t="shared" si="861"/>
        <v>62--</v>
      </c>
      <c r="F2601" s="5" t="str">
        <f>VLOOKUP(E2601,Vlookups!K:M,3,FALSE)</f>
        <v>Op Exp</v>
      </c>
      <c r="G2601" s="5" t="str">
        <f t="shared" si="862"/>
        <v>6249</v>
      </c>
      <c r="H2601" s="5" t="str">
        <f t="shared" si="863"/>
        <v>CONTRACTED MAINT/RPR</v>
      </c>
      <c r="I2601" s="5" t="str">
        <f t="shared" si="864"/>
        <v>040</v>
      </c>
      <c r="J2601" s="5" t="str">
        <f>VLOOKUP(I2601,Vlookups!A:D,2,FALSE)</f>
        <v>Pearland Middle School</v>
      </c>
      <c r="K2601" s="5" t="str">
        <f>VLOOKUP(I2601,Vlookups!A:D,3,FALSE)</f>
        <v>PEARLAND K8</v>
      </c>
      <c r="L2601" s="5" t="str">
        <f t="shared" si="865"/>
        <v>99</v>
      </c>
      <c r="M2601" s="5" t="str">
        <f t="shared" si="866"/>
        <v>937</v>
      </c>
      <c r="N2601" s="5" t="str">
        <f>VLOOKUP(M2601,Vlookups!G:I,2,FALSE)</f>
        <v>FACILITIES MAINTENANCE &amp; OPS</v>
      </c>
      <c r="O2601" s="5" t="str">
        <f>VLOOKUP(M2601,Vlookups!G:I,3,FALSE)</f>
        <v>MAINT</v>
      </c>
      <c r="P2601" s="6">
        <f t="shared" si="867"/>
        <v>0</v>
      </c>
      <c r="Q2601" s="6">
        <f t="shared" si="868"/>
        <v>0</v>
      </c>
      <c r="R2601" s="6">
        <f t="shared" si="869"/>
        <v>0</v>
      </c>
      <c r="S2601" s="6">
        <f t="shared" si="870"/>
        <v>99026</v>
      </c>
      <c r="T2601" s="6">
        <f t="shared" si="871"/>
        <v>99026</v>
      </c>
      <c r="U2601" t="s">
        <v>2653</v>
      </c>
      <c r="V2601" t="s">
        <v>462</v>
      </c>
      <c r="W2601" s="2">
        <v>0</v>
      </c>
      <c r="X2601" s="2">
        <v>0</v>
      </c>
      <c r="Y2601" s="2">
        <v>0</v>
      </c>
      <c r="Z2601" s="2">
        <v>0</v>
      </c>
      <c r="AA2601" s="2">
        <v>99026</v>
      </c>
      <c r="AB2601" s="2">
        <v>99026</v>
      </c>
    </row>
    <row r="2602" spans="1:28">
      <c r="A2602" s="5" t="str">
        <f t="shared" si="858"/>
        <v>420</v>
      </c>
      <c r="B2602" s="5" t="str">
        <f>VLOOKUP(A2602,Vlookups!O:P,2,FALSE)</f>
        <v>LOCAL</v>
      </c>
      <c r="C2602" s="5" t="str">
        <f t="shared" si="859"/>
        <v>E</v>
      </c>
      <c r="D2602" s="5" t="str">
        <f t="shared" si="860"/>
        <v>51</v>
      </c>
      <c r="E2602" s="5" t="str">
        <f t="shared" si="861"/>
        <v>62--</v>
      </c>
      <c r="F2602" s="5" t="str">
        <f>VLOOKUP(E2602,Vlookups!K:M,3,FALSE)</f>
        <v>Op Exp</v>
      </c>
      <c r="G2602" s="5" t="str">
        <f t="shared" si="862"/>
        <v>6249</v>
      </c>
      <c r="H2602" s="5" t="str">
        <f t="shared" si="863"/>
        <v>CONTRACTED MAINT/RPR</v>
      </c>
      <c r="I2602" s="5" t="str">
        <f t="shared" si="864"/>
        <v>041</v>
      </c>
      <c r="J2602" s="5" t="str">
        <f>VLOOKUP(I2602,Vlookups!A:D,2,FALSE)</f>
        <v>BG Rarmiez Middle School</v>
      </c>
      <c r="K2602" s="5" t="str">
        <f>VLOOKUP(I2602,Vlookups!A:D,3,FALSE)</f>
        <v>BG RAMIREZ K8</v>
      </c>
      <c r="L2602" s="5" t="str">
        <f t="shared" si="865"/>
        <v>99</v>
      </c>
      <c r="M2602" s="5" t="str">
        <f t="shared" si="866"/>
        <v>937</v>
      </c>
      <c r="N2602" s="5" t="str">
        <f>VLOOKUP(M2602,Vlookups!G:I,2,FALSE)</f>
        <v>FACILITIES MAINTENANCE &amp; OPS</v>
      </c>
      <c r="O2602" s="5" t="str">
        <f>VLOOKUP(M2602,Vlookups!G:I,3,FALSE)</f>
        <v>MAINT</v>
      </c>
      <c r="P2602" s="6">
        <f t="shared" si="867"/>
        <v>17675</v>
      </c>
      <c r="Q2602" s="6">
        <f t="shared" si="868"/>
        <v>3889.08</v>
      </c>
      <c r="R2602" s="6">
        <f t="shared" si="869"/>
        <v>7363.15</v>
      </c>
      <c r="S2602" s="6">
        <f t="shared" si="870"/>
        <v>212524</v>
      </c>
      <c r="T2602" s="6">
        <f t="shared" si="871"/>
        <v>194849</v>
      </c>
      <c r="U2602" t="s">
        <v>2654</v>
      </c>
      <c r="V2602" t="s">
        <v>462</v>
      </c>
      <c r="W2602" s="2">
        <v>17675</v>
      </c>
      <c r="X2602" s="2">
        <v>3889.08</v>
      </c>
      <c r="Y2602" s="2">
        <v>7363.15</v>
      </c>
      <c r="Z2602" s="2">
        <v>6422.77</v>
      </c>
      <c r="AA2602" s="2">
        <v>212524</v>
      </c>
      <c r="AB2602" s="2">
        <v>194849</v>
      </c>
    </row>
    <row r="2603" spans="1:28">
      <c r="A2603" s="5" t="str">
        <f t="shared" si="858"/>
        <v>420</v>
      </c>
      <c r="B2603" s="5" t="str">
        <f>VLOOKUP(A2603,Vlookups!O:P,2,FALSE)</f>
        <v>LOCAL</v>
      </c>
      <c r="C2603" s="5" t="str">
        <f t="shared" si="859"/>
        <v>E</v>
      </c>
      <c r="D2603" s="5" t="str">
        <f t="shared" si="860"/>
        <v>51</v>
      </c>
      <c r="E2603" s="5" t="str">
        <f t="shared" si="861"/>
        <v>62--</v>
      </c>
      <c r="F2603" s="5" t="str">
        <f>VLOOKUP(E2603,Vlookups!K:M,3,FALSE)</f>
        <v>Op Exp</v>
      </c>
      <c r="G2603" s="5" t="str">
        <f t="shared" si="862"/>
        <v>6249</v>
      </c>
      <c r="H2603" s="5" t="str">
        <f t="shared" si="863"/>
        <v>CONTRACTED MAINT/RPR</v>
      </c>
      <c r="I2603" s="5" t="str">
        <f t="shared" si="864"/>
        <v>042</v>
      </c>
      <c r="J2603" s="5" t="str">
        <f>VLOOKUP(I2603,Vlookups!A:D,2,FALSE)</f>
        <v>BG Ramirez Elementary</v>
      </c>
      <c r="K2603" s="5" t="str">
        <f>VLOOKUP(I2603,Vlookups!A:D,3,FALSE)</f>
        <v>BG RAMIREZ K8</v>
      </c>
      <c r="L2603" s="5" t="str">
        <f t="shared" si="865"/>
        <v>99</v>
      </c>
      <c r="M2603" s="5" t="str">
        <f t="shared" si="866"/>
        <v>937</v>
      </c>
      <c r="N2603" s="5" t="str">
        <f>VLOOKUP(M2603,Vlookups!G:I,2,FALSE)</f>
        <v>FACILITIES MAINTENANCE &amp; OPS</v>
      </c>
      <c r="O2603" s="5" t="str">
        <f>VLOOKUP(M2603,Vlookups!G:I,3,FALSE)</f>
        <v>MAINT</v>
      </c>
      <c r="P2603" s="6">
        <f t="shared" si="867"/>
        <v>36320</v>
      </c>
      <c r="Q2603" s="6">
        <f t="shared" si="868"/>
        <v>8614.82</v>
      </c>
      <c r="R2603" s="6">
        <f t="shared" si="869"/>
        <v>16123.36</v>
      </c>
      <c r="S2603" s="6">
        <f t="shared" si="870"/>
        <v>106263</v>
      </c>
      <c r="T2603" s="6">
        <f t="shared" si="871"/>
        <v>69943</v>
      </c>
      <c r="U2603" t="s">
        <v>2655</v>
      </c>
      <c r="V2603" t="s">
        <v>462</v>
      </c>
      <c r="W2603" s="2">
        <v>36320</v>
      </c>
      <c r="X2603" s="2">
        <v>8614.82</v>
      </c>
      <c r="Y2603" s="2">
        <v>16123.36</v>
      </c>
      <c r="Z2603" s="2">
        <v>11581.82</v>
      </c>
      <c r="AA2603" s="2">
        <v>106263</v>
      </c>
      <c r="AB2603" s="2">
        <v>69943</v>
      </c>
    </row>
    <row r="2604" spans="1:28">
      <c r="A2604" s="5" t="str">
        <f t="shared" si="858"/>
        <v>420</v>
      </c>
      <c r="B2604" s="5" t="str">
        <f>VLOOKUP(A2604,Vlookups!O:P,2,FALSE)</f>
        <v>LOCAL</v>
      </c>
      <c r="C2604" s="5" t="str">
        <f t="shared" si="859"/>
        <v>E</v>
      </c>
      <c r="D2604" s="5" t="str">
        <f t="shared" si="860"/>
        <v>51</v>
      </c>
      <c r="E2604" s="5" t="str">
        <f t="shared" si="861"/>
        <v>62--</v>
      </c>
      <c r="F2604" s="5" t="str">
        <f>VLOOKUP(E2604,Vlookups!K:M,3,FALSE)</f>
        <v>Op Exp</v>
      </c>
      <c r="G2604" s="5" t="str">
        <f t="shared" si="862"/>
        <v>6249</v>
      </c>
      <c r="H2604" s="5" t="str">
        <f t="shared" si="863"/>
        <v>CONTRACTED MAINT/RPR</v>
      </c>
      <c r="I2604" s="5" t="str">
        <f t="shared" si="864"/>
        <v>043</v>
      </c>
      <c r="J2604" s="5" t="str">
        <f>VLOOKUP(I2604,Vlookups!A:D,2,FALSE)</f>
        <v>MSG Ramirez Elementary</v>
      </c>
      <c r="K2604" s="5" t="str">
        <f>VLOOKUP(I2604,Vlookups!A:D,3,FALSE)</f>
        <v>MSG RAMIREZ K8</v>
      </c>
      <c r="L2604" s="5" t="str">
        <f t="shared" si="865"/>
        <v>99</v>
      </c>
      <c r="M2604" s="5" t="str">
        <f t="shared" si="866"/>
        <v>937</v>
      </c>
      <c r="N2604" s="5" t="str">
        <f>VLOOKUP(M2604,Vlookups!G:I,2,FALSE)</f>
        <v>FACILITIES MAINTENANCE &amp; OPS</v>
      </c>
      <c r="O2604" s="5" t="str">
        <f>VLOOKUP(M2604,Vlookups!G:I,3,FALSE)</f>
        <v>MAINT</v>
      </c>
      <c r="P2604" s="6">
        <f t="shared" si="867"/>
        <v>75243</v>
      </c>
      <c r="Q2604" s="6">
        <f t="shared" si="868"/>
        <v>32065.72</v>
      </c>
      <c r="R2604" s="6">
        <f t="shared" si="869"/>
        <v>38852.550000000003</v>
      </c>
      <c r="S2604" s="6">
        <f t="shared" si="870"/>
        <v>217801</v>
      </c>
      <c r="T2604" s="6">
        <f t="shared" si="871"/>
        <v>142558</v>
      </c>
      <c r="U2604" t="s">
        <v>2656</v>
      </c>
      <c r="V2604" t="s">
        <v>462</v>
      </c>
      <c r="W2604" s="2">
        <v>75243</v>
      </c>
      <c r="X2604" s="2">
        <v>32065.72</v>
      </c>
      <c r="Y2604" s="2">
        <v>38852.550000000003</v>
      </c>
      <c r="Z2604" s="2">
        <v>4626.2299999999996</v>
      </c>
      <c r="AA2604" s="2">
        <v>217801</v>
      </c>
      <c r="AB2604" s="2">
        <v>142558</v>
      </c>
    </row>
    <row r="2605" spans="1:28">
      <c r="A2605" s="5" t="str">
        <f t="shared" si="858"/>
        <v>420</v>
      </c>
      <c r="B2605" s="5" t="str">
        <f>VLOOKUP(A2605,Vlookups!O:P,2,FALSE)</f>
        <v>LOCAL</v>
      </c>
      <c r="C2605" s="5" t="str">
        <f t="shared" si="859"/>
        <v>E</v>
      </c>
      <c r="D2605" s="5" t="str">
        <f t="shared" si="860"/>
        <v>51</v>
      </c>
      <c r="E2605" s="5" t="str">
        <f t="shared" si="861"/>
        <v>62--</v>
      </c>
      <c r="F2605" s="5" t="str">
        <f>VLOOKUP(E2605,Vlookups!K:M,3,FALSE)</f>
        <v>Op Exp</v>
      </c>
      <c r="G2605" s="5" t="str">
        <f t="shared" si="862"/>
        <v>6249</v>
      </c>
      <c r="H2605" s="5" t="str">
        <f t="shared" si="863"/>
        <v>CONTRACTED MAINT/RPR</v>
      </c>
      <c r="I2605" s="5" t="str">
        <f t="shared" si="864"/>
        <v>044</v>
      </c>
      <c r="J2605" s="5" t="str">
        <f>VLOOKUP(I2605,Vlookups!A:D,2,FALSE)</f>
        <v>MSG Ramirez Middle School</v>
      </c>
      <c r="K2605" s="5" t="str">
        <f>VLOOKUP(I2605,Vlookups!A:D,3,FALSE)</f>
        <v>MSG RAMIREZ K8</v>
      </c>
      <c r="L2605" s="5" t="str">
        <f t="shared" si="865"/>
        <v>99</v>
      </c>
      <c r="M2605" s="5" t="str">
        <f t="shared" si="866"/>
        <v>937</v>
      </c>
      <c r="N2605" s="5" t="str">
        <f>VLOOKUP(M2605,Vlookups!G:I,2,FALSE)</f>
        <v>FACILITIES MAINTENANCE &amp; OPS</v>
      </c>
      <c r="O2605" s="5" t="str">
        <f>VLOOKUP(M2605,Vlookups!G:I,3,FALSE)</f>
        <v>MAINT</v>
      </c>
      <c r="P2605" s="6">
        <f t="shared" si="867"/>
        <v>41775</v>
      </c>
      <c r="Q2605" s="6">
        <f t="shared" si="868"/>
        <v>15439.53</v>
      </c>
      <c r="R2605" s="6">
        <f t="shared" si="869"/>
        <v>19117.28</v>
      </c>
      <c r="S2605" s="6">
        <f t="shared" si="870"/>
        <v>107277</v>
      </c>
      <c r="T2605" s="6">
        <f t="shared" si="871"/>
        <v>65502</v>
      </c>
      <c r="U2605" t="s">
        <v>2657</v>
      </c>
      <c r="V2605" t="s">
        <v>462</v>
      </c>
      <c r="W2605" s="2">
        <v>41775</v>
      </c>
      <c r="X2605" s="2">
        <v>15439.53</v>
      </c>
      <c r="Y2605" s="2">
        <v>19117.28</v>
      </c>
      <c r="Z2605" s="2">
        <v>7366.69</v>
      </c>
      <c r="AA2605" s="2">
        <v>107277</v>
      </c>
      <c r="AB2605" s="2">
        <v>65502</v>
      </c>
    </row>
    <row r="2606" spans="1:28">
      <c r="A2606" s="5" t="str">
        <f t="shared" si="858"/>
        <v>420</v>
      </c>
      <c r="B2606" s="5" t="str">
        <f>VLOOKUP(A2606,Vlookups!O:P,2,FALSE)</f>
        <v>LOCAL</v>
      </c>
      <c r="C2606" s="5" t="str">
        <f t="shared" si="859"/>
        <v>E</v>
      </c>
      <c r="D2606" s="5" t="str">
        <f t="shared" si="860"/>
        <v>51</v>
      </c>
      <c r="E2606" s="5" t="str">
        <f t="shared" si="861"/>
        <v>62--</v>
      </c>
      <c r="F2606" s="5" t="str">
        <f>VLOOKUP(E2606,Vlookups!K:M,3,FALSE)</f>
        <v>Op Exp</v>
      </c>
      <c r="G2606" s="5" t="str">
        <f t="shared" si="862"/>
        <v>6249</v>
      </c>
      <c r="H2606" s="5" t="str">
        <f t="shared" si="863"/>
        <v>CONTRACTED MAINT/RPR</v>
      </c>
      <c r="I2606" s="5" t="str">
        <f t="shared" si="864"/>
        <v>045</v>
      </c>
      <c r="J2606" s="5" t="str">
        <f>VLOOKUP(I2606,Vlookups!A:D,2,FALSE)</f>
        <v>Liberty HS</v>
      </c>
      <c r="K2606" s="5" t="str">
        <f>VLOOKUP(I2606,Vlookups!A:D,3,FALSE)</f>
        <v>LIBERTY HS</v>
      </c>
      <c r="L2606" s="5" t="str">
        <f t="shared" si="865"/>
        <v>99</v>
      </c>
      <c r="M2606" s="5" t="str">
        <f t="shared" si="866"/>
        <v>937</v>
      </c>
      <c r="N2606" s="5" t="str">
        <f>VLOOKUP(M2606,Vlookups!G:I,2,FALSE)</f>
        <v>FACILITIES MAINTENANCE &amp; OPS</v>
      </c>
      <c r="O2606" s="5" t="str">
        <f>VLOOKUP(M2606,Vlookups!G:I,3,FALSE)</f>
        <v>MAINT</v>
      </c>
      <c r="P2606" s="6">
        <f t="shared" si="867"/>
        <v>0</v>
      </c>
      <c r="Q2606" s="6">
        <f t="shared" si="868"/>
        <v>0</v>
      </c>
      <c r="R2606" s="6">
        <f t="shared" si="869"/>
        <v>0</v>
      </c>
      <c r="S2606" s="6">
        <f t="shared" si="870"/>
        <v>77460</v>
      </c>
      <c r="T2606" s="6">
        <f t="shared" si="871"/>
        <v>77460</v>
      </c>
      <c r="U2606" t="s">
        <v>2658</v>
      </c>
      <c r="V2606" t="s">
        <v>462</v>
      </c>
      <c r="W2606" s="2">
        <v>0</v>
      </c>
      <c r="X2606" s="2">
        <v>0</v>
      </c>
      <c r="Y2606" s="2">
        <v>0</v>
      </c>
      <c r="Z2606" s="2">
        <v>0</v>
      </c>
      <c r="AA2606" s="2">
        <v>77460</v>
      </c>
      <c r="AB2606" s="2">
        <v>77460</v>
      </c>
    </row>
    <row r="2607" spans="1:28">
      <c r="A2607" s="5" t="str">
        <f t="shared" si="858"/>
        <v>420</v>
      </c>
      <c r="B2607" s="5" t="str">
        <f>VLOOKUP(A2607,Vlookups!O:P,2,FALSE)</f>
        <v>LOCAL</v>
      </c>
      <c r="C2607" s="5" t="str">
        <f t="shared" si="859"/>
        <v>E</v>
      </c>
      <c r="D2607" s="5" t="str">
        <f t="shared" si="860"/>
        <v>51</v>
      </c>
      <c r="E2607" s="5" t="str">
        <f t="shared" si="861"/>
        <v>62--</v>
      </c>
      <c r="F2607" s="5" t="str">
        <f>VLOOKUP(E2607,Vlookups!K:M,3,FALSE)</f>
        <v>Op Exp</v>
      </c>
      <c r="G2607" s="5" t="str">
        <f t="shared" si="862"/>
        <v>6249</v>
      </c>
      <c r="H2607" s="5" t="str">
        <f t="shared" si="863"/>
        <v>CONTRACTED MAINT/RPR</v>
      </c>
      <c r="I2607" s="5" t="str">
        <f t="shared" si="864"/>
        <v>749</v>
      </c>
      <c r="J2607" s="5" t="str">
        <f>VLOOKUP(I2607,Vlookups!A:D,2,FALSE)</f>
        <v>CHARTER HQ/WAREHOUSE</v>
      </c>
      <c r="K2607" s="5" t="str">
        <f>VLOOKUP(I2607,Vlookups!A:D,3,FALSE)</f>
        <v>CHARTER HQ/WAREHOUSE</v>
      </c>
      <c r="L2607" s="5" t="str">
        <f t="shared" si="865"/>
        <v>99</v>
      </c>
      <c r="M2607" s="5" t="str">
        <f t="shared" si="866"/>
        <v>937</v>
      </c>
      <c r="N2607" s="5" t="str">
        <f>VLOOKUP(M2607,Vlookups!G:I,2,FALSE)</f>
        <v>FACILITIES MAINTENANCE &amp; OPS</v>
      </c>
      <c r="O2607" s="5" t="str">
        <f>VLOOKUP(M2607,Vlookups!G:I,3,FALSE)</f>
        <v>MAINT</v>
      </c>
      <c r="P2607" s="6">
        <f t="shared" si="867"/>
        <v>75100</v>
      </c>
      <c r="Q2607" s="6">
        <f t="shared" si="868"/>
        <v>46191.93</v>
      </c>
      <c r="R2607" s="6">
        <f t="shared" si="869"/>
        <v>25936.06</v>
      </c>
      <c r="S2607" s="6">
        <f t="shared" si="870"/>
        <v>122087</v>
      </c>
      <c r="T2607" s="6">
        <f t="shared" si="871"/>
        <v>46987</v>
      </c>
      <c r="U2607" t="s">
        <v>2659</v>
      </c>
      <c r="V2607" t="s">
        <v>462</v>
      </c>
      <c r="W2607" s="2">
        <v>75100</v>
      </c>
      <c r="X2607" s="2">
        <v>46191.93</v>
      </c>
      <c r="Y2607" s="2">
        <v>25936.06</v>
      </c>
      <c r="Z2607" s="2">
        <v>2972.01</v>
      </c>
      <c r="AA2607" s="2">
        <v>122087</v>
      </c>
      <c r="AB2607" s="2">
        <v>46987</v>
      </c>
    </row>
    <row r="2608" spans="1:28">
      <c r="A2608" s="5" t="str">
        <f t="shared" si="858"/>
        <v>420</v>
      </c>
      <c r="B2608" s="5" t="str">
        <f>VLOOKUP(A2608,Vlookups!O:P,2,FALSE)</f>
        <v>LOCAL</v>
      </c>
      <c r="C2608" s="5" t="str">
        <f t="shared" si="859"/>
        <v>E</v>
      </c>
      <c r="D2608" s="5" t="str">
        <f t="shared" si="860"/>
        <v>51</v>
      </c>
      <c r="E2608" s="5" t="str">
        <f t="shared" si="861"/>
        <v>62--</v>
      </c>
      <c r="F2608" s="5" t="str">
        <f>VLOOKUP(E2608,Vlookups!K:M,3,FALSE)</f>
        <v>Op Exp</v>
      </c>
      <c r="G2608" s="5" t="str">
        <f t="shared" si="862"/>
        <v>6249</v>
      </c>
      <c r="H2608" s="5" t="str">
        <f t="shared" si="863"/>
        <v>CONTRACTED MAINT/RPR</v>
      </c>
      <c r="I2608" s="5" t="str">
        <f t="shared" si="864"/>
        <v>998</v>
      </c>
      <c r="J2608" s="5" t="e">
        <f>VLOOKUP(I2608,Vlookups!A:D,2,FALSE)</f>
        <v>#N/A</v>
      </c>
      <c r="K2608" s="5" t="e">
        <f>VLOOKUP(I2608,Vlookups!A:D,3,FALSE)</f>
        <v>#N/A</v>
      </c>
      <c r="L2608" s="5" t="str">
        <f t="shared" si="865"/>
        <v>99</v>
      </c>
      <c r="M2608" s="5" t="str">
        <f t="shared" si="866"/>
        <v>937</v>
      </c>
      <c r="N2608" s="5" t="str">
        <f>VLOOKUP(M2608,Vlookups!G:I,2,FALSE)</f>
        <v>FACILITIES MAINTENANCE &amp; OPS</v>
      </c>
      <c r="O2608" s="5" t="str">
        <f>VLOOKUP(M2608,Vlookups!G:I,3,FALSE)</f>
        <v>MAINT</v>
      </c>
      <c r="P2608" s="6">
        <f t="shared" si="867"/>
        <v>24999</v>
      </c>
      <c r="Q2608" s="6">
        <f t="shared" si="868"/>
        <v>3652.74</v>
      </c>
      <c r="R2608" s="6">
        <f t="shared" si="869"/>
        <v>19141.099999999999</v>
      </c>
      <c r="S2608" s="6">
        <f t="shared" si="870"/>
        <v>35594</v>
      </c>
      <c r="T2608" s="6">
        <f t="shared" si="871"/>
        <v>10595</v>
      </c>
      <c r="U2608" t="s">
        <v>2660</v>
      </c>
      <c r="V2608" t="s">
        <v>462</v>
      </c>
      <c r="W2608" s="2">
        <v>24999</v>
      </c>
      <c r="X2608" s="2">
        <v>3652.74</v>
      </c>
      <c r="Y2608" s="2">
        <v>19141.099999999999</v>
      </c>
      <c r="Z2608" s="2">
        <v>2205.16</v>
      </c>
      <c r="AA2608" s="2">
        <v>35594</v>
      </c>
      <c r="AB2608" s="2">
        <v>10595</v>
      </c>
    </row>
    <row r="2609" spans="1:28">
      <c r="A2609" s="5" t="str">
        <f t="shared" si="858"/>
        <v>420</v>
      </c>
      <c r="B2609" s="5" t="str">
        <f>VLOOKUP(A2609,Vlookups!O:P,2,FALSE)</f>
        <v>LOCAL</v>
      </c>
      <c r="C2609" s="5" t="str">
        <f t="shared" si="859"/>
        <v>E</v>
      </c>
      <c r="D2609" s="5" t="str">
        <f t="shared" si="860"/>
        <v>51</v>
      </c>
      <c r="E2609" s="5" t="str">
        <f t="shared" si="861"/>
        <v>62--</v>
      </c>
      <c r="F2609" s="5" t="str">
        <f>VLOOKUP(E2609,Vlookups!K:M,3,FALSE)</f>
        <v>Op Exp</v>
      </c>
      <c r="G2609" s="5" t="str">
        <f t="shared" si="862"/>
        <v>6249</v>
      </c>
      <c r="H2609" s="5" t="str">
        <f t="shared" si="863"/>
        <v>CONTRACTED MAINT/RPR</v>
      </c>
      <c r="I2609" s="5" t="str">
        <f t="shared" si="864"/>
        <v>999</v>
      </c>
      <c r="J2609" s="5" t="str">
        <f>VLOOKUP(I2609,Vlookups!A:D,2,FALSE)</f>
        <v>CHARTER WIDE</v>
      </c>
      <c r="K2609" s="5" t="str">
        <f>VLOOKUP(I2609,Vlookups!A:D,3,FALSE)</f>
        <v>CHARTER WIDE</v>
      </c>
      <c r="L2609" s="5" t="str">
        <f t="shared" si="865"/>
        <v>99</v>
      </c>
      <c r="M2609" s="5" t="str">
        <f t="shared" si="866"/>
        <v>931</v>
      </c>
      <c r="N2609" s="5" t="str">
        <f>VLOOKUP(M2609,Vlookups!G:I,2,FALSE)</f>
        <v>TRANSPORTATION</v>
      </c>
      <c r="O2609" s="5" t="str">
        <f>VLOOKUP(M2609,Vlookups!G:I,3,FALSE)</f>
        <v>MAINT</v>
      </c>
      <c r="P2609" s="6">
        <f t="shared" si="867"/>
        <v>0</v>
      </c>
      <c r="Q2609" s="6">
        <f t="shared" si="868"/>
        <v>0</v>
      </c>
      <c r="R2609" s="6">
        <f t="shared" si="869"/>
        <v>91.25</v>
      </c>
      <c r="S2609" s="6">
        <f t="shared" si="870"/>
        <v>0</v>
      </c>
      <c r="T2609" s="6">
        <f t="shared" si="871"/>
        <v>0</v>
      </c>
      <c r="U2609" t="s">
        <v>2661</v>
      </c>
      <c r="V2609" t="s">
        <v>462</v>
      </c>
      <c r="W2609" s="2">
        <v>0</v>
      </c>
      <c r="X2609" s="2">
        <v>0</v>
      </c>
      <c r="Y2609" s="2">
        <v>91.25</v>
      </c>
      <c r="Z2609" s="3">
        <v>-91.25</v>
      </c>
      <c r="AA2609" s="2">
        <v>0</v>
      </c>
      <c r="AB2609" s="2">
        <v>0</v>
      </c>
    </row>
    <row r="2610" spans="1:28">
      <c r="A2610" s="5" t="str">
        <f t="shared" si="858"/>
        <v>420</v>
      </c>
      <c r="B2610" s="5" t="str">
        <f>VLOOKUP(A2610,Vlookups!O:P,2,FALSE)</f>
        <v>LOCAL</v>
      </c>
      <c r="C2610" s="5" t="str">
        <f t="shared" si="859"/>
        <v>E</v>
      </c>
      <c r="D2610" s="5" t="str">
        <f t="shared" si="860"/>
        <v>51</v>
      </c>
      <c r="E2610" s="5" t="str">
        <f t="shared" si="861"/>
        <v>62--</v>
      </c>
      <c r="F2610" s="5" t="str">
        <f>VLOOKUP(E2610,Vlookups!K:M,3,FALSE)</f>
        <v>Op Exp</v>
      </c>
      <c r="G2610" s="5" t="str">
        <f t="shared" si="862"/>
        <v>6249</v>
      </c>
      <c r="H2610" s="5" t="str">
        <f t="shared" si="863"/>
        <v>CONTRACTED MAINT/RPR</v>
      </c>
      <c r="I2610" s="5" t="str">
        <f t="shared" si="864"/>
        <v>999</v>
      </c>
      <c r="J2610" s="5" t="str">
        <f>VLOOKUP(I2610,Vlookups!A:D,2,FALSE)</f>
        <v>CHARTER WIDE</v>
      </c>
      <c r="K2610" s="5" t="str">
        <f>VLOOKUP(I2610,Vlookups!A:D,3,FALSE)</f>
        <v>CHARTER WIDE</v>
      </c>
      <c r="L2610" s="5" t="str">
        <f t="shared" si="865"/>
        <v>99</v>
      </c>
      <c r="M2610" s="5" t="str">
        <f t="shared" si="866"/>
        <v>937</v>
      </c>
      <c r="N2610" s="5" t="str">
        <f>VLOOKUP(M2610,Vlookups!G:I,2,FALSE)</f>
        <v>FACILITIES MAINTENANCE &amp; OPS</v>
      </c>
      <c r="O2610" s="5" t="str">
        <f>VLOOKUP(M2610,Vlookups!G:I,3,FALSE)</f>
        <v>MAINT</v>
      </c>
      <c r="P2610" s="6">
        <f t="shared" si="867"/>
        <v>1460327.53</v>
      </c>
      <c r="Q2610" s="6">
        <f t="shared" si="868"/>
        <v>10675.05</v>
      </c>
      <c r="R2610" s="6">
        <f t="shared" si="869"/>
        <v>114081.12</v>
      </c>
      <c r="S2610" s="6">
        <f t="shared" si="870"/>
        <v>108050</v>
      </c>
      <c r="T2610" s="6">
        <f t="shared" si="871"/>
        <v>-1352277.53</v>
      </c>
      <c r="U2610" t="s">
        <v>2662</v>
      </c>
      <c r="V2610" t="s">
        <v>462</v>
      </c>
      <c r="W2610" s="2">
        <v>1460327.53</v>
      </c>
      <c r="X2610" s="2">
        <v>10675.05</v>
      </c>
      <c r="Y2610" s="2">
        <v>114081.12</v>
      </c>
      <c r="Z2610" s="2">
        <v>1335571.3600000001</v>
      </c>
      <c r="AA2610" s="2">
        <v>108050</v>
      </c>
      <c r="AB2610" s="3">
        <v>-1352277.53</v>
      </c>
    </row>
    <row r="2611" spans="1:28">
      <c r="A2611" s="5" t="str">
        <f t="shared" si="858"/>
        <v>420</v>
      </c>
      <c r="B2611" s="5" t="str">
        <f>VLOOKUP(A2611,Vlookups!O:P,2,FALSE)</f>
        <v>LOCAL</v>
      </c>
      <c r="C2611" s="5" t="str">
        <f t="shared" si="859"/>
        <v>E</v>
      </c>
      <c r="D2611" s="5" t="str">
        <f t="shared" si="860"/>
        <v>51</v>
      </c>
      <c r="E2611" s="5" t="str">
        <f t="shared" si="861"/>
        <v>62--</v>
      </c>
      <c r="F2611" s="5" t="str">
        <f>VLOOKUP(E2611,Vlookups!K:M,3,FALSE)</f>
        <v>Op Exp</v>
      </c>
      <c r="G2611" s="5" t="str">
        <f t="shared" si="862"/>
        <v>6249</v>
      </c>
      <c r="H2611" s="5" t="str">
        <f t="shared" si="863"/>
        <v>CONTRACTED MAINT/RPR</v>
      </c>
      <c r="I2611" s="5" t="str">
        <f t="shared" si="864"/>
        <v>033</v>
      </c>
      <c r="J2611" s="5" t="str">
        <f>VLOOKUP(I2611,Vlookups!A:D,2,FALSE)</f>
        <v>WINDMILL LAKES HS</v>
      </c>
      <c r="K2611" s="5" t="str">
        <f>VLOOKUP(I2611,Vlookups!A:D,3,FALSE)</f>
        <v>WINDMILL LAKES HS</v>
      </c>
      <c r="L2611" s="5" t="str">
        <f t="shared" si="865"/>
        <v>99</v>
      </c>
      <c r="M2611" s="5" t="str">
        <f t="shared" si="866"/>
        <v>937</v>
      </c>
      <c r="N2611" s="5" t="str">
        <f>VLOOKUP(M2611,Vlookups!G:I,2,FALSE)</f>
        <v>FACILITIES MAINTENANCE &amp; OPS</v>
      </c>
      <c r="O2611" s="5" t="str">
        <f>VLOOKUP(M2611,Vlookups!G:I,3,FALSE)</f>
        <v>MAINT</v>
      </c>
      <c r="P2611" s="6">
        <f t="shared" si="867"/>
        <v>1000</v>
      </c>
      <c r="Q2611" s="6">
        <f t="shared" si="868"/>
        <v>0</v>
      </c>
      <c r="R2611" s="6">
        <f t="shared" si="869"/>
        <v>537.5</v>
      </c>
      <c r="S2611" s="6">
        <f t="shared" si="870"/>
        <v>0</v>
      </c>
      <c r="T2611" s="6">
        <f t="shared" si="871"/>
        <v>-1000</v>
      </c>
      <c r="U2611" t="s">
        <v>2663</v>
      </c>
      <c r="V2611" t="s">
        <v>462</v>
      </c>
      <c r="W2611" s="2">
        <v>1000</v>
      </c>
      <c r="X2611" s="2">
        <v>0</v>
      </c>
      <c r="Y2611" s="2">
        <v>537.5</v>
      </c>
      <c r="Z2611" s="2">
        <v>462.5</v>
      </c>
      <c r="AA2611" s="2">
        <v>0</v>
      </c>
      <c r="AB2611" s="3">
        <v>-1000</v>
      </c>
    </row>
    <row r="2612" spans="1:28">
      <c r="A2612" s="5" t="str">
        <f t="shared" si="858"/>
        <v>420</v>
      </c>
      <c r="B2612" s="5" t="str">
        <f>VLOOKUP(A2612,Vlookups!O:P,2,FALSE)</f>
        <v>LOCAL</v>
      </c>
      <c r="C2612" s="5" t="str">
        <f t="shared" si="859"/>
        <v>E</v>
      </c>
      <c r="D2612" s="5" t="str">
        <f t="shared" si="860"/>
        <v>51</v>
      </c>
      <c r="E2612" s="5" t="str">
        <f t="shared" si="861"/>
        <v>62--</v>
      </c>
      <c r="F2612" s="5" t="str">
        <f>VLOOKUP(E2612,Vlookups!K:M,3,FALSE)</f>
        <v>Op Exp</v>
      </c>
      <c r="G2612" s="5" t="str">
        <f t="shared" si="862"/>
        <v>6249</v>
      </c>
      <c r="H2612" s="5" t="str">
        <f t="shared" si="863"/>
        <v>CONTRACTED MAINT/RPR</v>
      </c>
      <c r="I2612" s="5" t="str">
        <f t="shared" si="864"/>
        <v>010</v>
      </c>
      <c r="J2612" s="5" t="str">
        <f>VLOOKUP(I2612,Vlookups!A:D,2,FALSE)</f>
        <v>GRAND PRAIRIE ELEMENTARY SCHOO</v>
      </c>
      <c r="K2612" s="5" t="str">
        <f>VLOOKUP(I2612,Vlookups!A:D,3,FALSE)</f>
        <v>GRAND PR K8</v>
      </c>
      <c r="L2612" s="5" t="str">
        <f t="shared" si="865"/>
        <v>99</v>
      </c>
      <c r="M2612" s="5" t="str">
        <f t="shared" si="866"/>
        <v>937</v>
      </c>
      <c r="N2612" s="5" t="str">
        <f>VLOOKUP(M2612,Vlookups!G:I,2,FALSE)</f>
        <v>FACILITIES MAINTENANCE &amp; OPS</v>
      </c>
      <c r="O2612" s="5" t="str">
        <f>VLOOKUP(M2612,Vlookups!G:I,3,FALSE)</f>
        <v>MAINT</v>
      </c>
      <c r="P2612" s="6">
        <f t="shared" si="867"/>
        <v>6000</v>
      </c>
      <c r="Q2612" s="6">
        <f t="shared" si="868"/>
        <v>0</v>
      </c>
      <c r="R2612" s="6">
        <f t="shared" si="869"/>
        <v>954.75</v>
      </c>
      <c r="S2612" s="6">
        <f t="shared" si="870"/>
        <v>0</v>
      </c>
      <c r="T2612" s="6">
        <f t="shared" si="871"/>
        <v>-6000</v>
      </c>
      <c r="U2612" t="s">
        <v>2664</v>
      </c>
      <c r="V2612" t="s">
        <v>462</v>
      </c>
      <c r="W2612" s="2">
        <v>6000</v>
      </c>
      <c r="X2612" s="2">
        <v>0</v>
      </c>
      <c r="Y2612" s="2">
        <v>954.75</v>
      </c>
      <c r="Z2612" s="2">
        <v>5045.25</v>
      </c>
      <c r="AA2612" s="2">
        <v>0</v>
      </c>
      <c r="AB2612" s="3">
        <v>-6000</v>
      </c>
    </row>
    <row r="2613" spans="1:28">
      <c r="A2613" s="5" t="str">
        <f t="shared" si="858"/>
        <v>420</v>
      </c>
      <c r="B2613" s="5" t="str">
        <f>VLOOKUP(A2613,Vlookups!O:P,2,FALSE)</f>
        <v>LOCAL</v>
      </c>
      <c r="C2613" s="5" t="str">
        <f t="shared" si="859"/>
        <v>E</v>
      </c>
      <c r="D2613" s="5" t="str">
        <f t="shared" si="860"/>
        <v>51</v>
      </c>
      <c r="E2613" s="5" t="str">
        <f t="shared" si="861"/>
        <v>62--</v>
      </c>
      <c r="F2613" s="5" t="str">
        <f>VLOOKUP(E2613,Vlookups!K:M,3,FALSE)</f>
        <v>Op Exp</v>
      </c>
      <c r="G2613" s="5" t="str">
        <f t="shared" si="862"/>
        <v>6249</v>
      </c>
      <c r="H2613" s="5" t="str">
        <f t="shared" si="863"/>
        <v>CONTRACTED MAINT/RPR</v>
      </c>
      <c r="I2613" s="5" t="str">
        <f t="shared" si="864"/>
        <v>011</v>
      </c>
      <c r="J2613" s="5" t="str">
        <f>VLOOKUP(I2613,Vlookups!A:D,2,FALSE)</f>
        <v>GRAND PRAIRIE MIDDLE SCHOOL</v>
      </c>
      <c r="K2613" s="5" t="str">
        <f>VLOOKUP(I2613,Vlookups!A:D,3,FALSE)</f>
        <v>GRAND PR K8</v>
      </c>
      <c r="L2613" s="5" t="str">
        <f t="shared" si="865"/>
        <v>99</v>
      </c>
      <c r="M2613" s="5" t="str">
        <f t="shared" si="866"/>
        <v>937</v>
      </c>
      <c r="N2613" s="5" t="str">
        <f>VLOOKUP(M2613,Vlookups!G:I,2,FALSE)</f>
        <v>FACILITIES MAINTENANCE &amp; OPS</v>
      </c>
      <c r="O2613" s="5" t="str">
        <f>VLOOKUP(M2613,Vlookups!G:I,3,FALSE)</f>
        <v>MAINT</v>
      </c>
      <c r="P2613" s="6">
        <f t="shared" si="867"/>
        <v>5500</v>
      </c>
      <c r="Q2613" s="6">
        <f t="shared" si="868"/>
        <v>0</v>
      </c>
      <c r="R2613" s="6">
        <f t="shared" si="869"/>
        <v>470.25</v>
      </c>
      <c r="S2613" s="6">
        <f t="shared" si="870"/>
        <v>0</v>
      </c>
      <c r="T2613" s="6">
        <f t="shared" si="871"/>
        <v>-5500</v>
      </c>
      <c r="U2613" t="s">
        <v>2665</v>
      </c>
      <c r="V2613" t="s">
        <v>462</v>
      </c>
      <c r="W2613" s="2">
        <v>5500</v>
      </c>
      <c r="X2613" s="2">
        <v>0</v>
      </c>
      <c r="Y2613" s="2">
        <v>470.25</v>
      </c>
      <c r="Z2613" s="2">
        <v>5029.75</v>
      </c>
      <c r="AA2613" s="2">
        <v>0</v>
      </c>
      <c r="AB2613" s="3">
        <v>-5500</v>
      </c>
    </row>
    <row r="2614" spans="1:28">
      <c r="A2614" s="5" t="str">
        <f t="shared" si="858"/>
        <v>420</v>
      </c>
      <c r="B2614" s="5" t="str">
        <f>VLOOKUP(A2614,Vlookups!O:P,2,FALSE)</f>
        <v>LOCAL</v>
      </c>
      <c r="C2614" s="5" t="str">
        <f t="shared" si="859"/>
        <v>E</v>
      </c>
      <c r="D2614" s="5" t="str">
        <f t="shared" si="860"/>
        <v>51</v>
      </c>
      <c r="E2614" s="5" t="str">
        <f t="shared" si="861"/>
        <v>62--</v>
      </c>
      <c r="F2614" s="5" t="str">
        <f>VLOOKUP(E2614,Vlookups!K:M,3,FALSE)</f>
        <v>Op Exp</v>
      </c>
      <c r="G2614" s="5" t="str">
        <f t="shared" si="862"/>
        <v>6249</v>
      </c>
      <c r="H2614" s="5" t="str">
        <f t="shared" si="863"/>
        <v>CONTRACTED MAINT/RPR</v>
      </c>
      <c r="I2614" s="5" t="str">
        <f t="shared" si="864"/>
        <v>014</v>
      </c>
      <c r="J2614" s="5" t="str">
        <f>VLOOKUP(I2614,Vlookups!A:D,2,FALSE)</f>
        <v>KATY ELEMENTARY SCHOOL</v>
      </c>
      <c r="K2614" s="5" t="str">
        <f>VLOOKUP(I2614,Vlookups!A:D,3,FALSE)</f>
        <v>KATY K8</v>
      </c>
      <c r="L2614" s="5" t="str">
        <f t="shared" si="865"/>
        <v>99</v>
      </c>
      <c r="M2614" s="5" t="str">
        <f t="shared" si="866"/>
        <v>937</v>
      </c>
      <c r="N2614" s="5" t="str">
        <f>VLOOKUP(M2614,Vlookups!G:I,2,FALSE)</f>
        <v>FACILITIES MAINTENANCE &amp; OPS</v>
      </c>
      <c r="O2614" s="5" t="str">
        <f>VLOOKUP(M2614,Vlookups!G:I,3,FALSE)</f>
        <v>MAINT</v>
      </c>
      <c r="P2614" s="6">
        <f t="shared" si="867"/>
        <v>0</v>
      </c>
      <c r="Q2614" s="6">
        <f t="shared" si="868"/>
        <v>0</v>
      </c>
      <c r="R2614" s="6">
        <f t="shared" si="869"/>
        <v>0</v>
      </c>
      <c r="S2614" s="6">
        <f t="shared" si="870"/>
        <v>53940</v>
      </c>
      <c r="T2614" s="6">
        <f t="shared" si="871"/>
        <v>53940</v>
      </c>
      <c r="U2614" t="s">
        <v>2666</v>
      </c>
      <c r="V2614" t="s">
        <v>462</v>
      </c>
      <c r="W2614" s="2">
        <v>0</v>
      </c>
      <c r="X2614" s="2">
        <v>0</v>
      </c>
      <c r="Y2614" s="2">
        <v>0</v>
      </c>
      <c r="Z2614" s="2">
        <v>0</v>
      </c>
      <c r="AA2614" s="2">
        <v>53940</v>
      </c>
      <c r="AB2614" s="2">
        <v>53940</v>
      </c>
    </row>
    <row r="2615" spans="1:28">
      <c r="A2615" s="5" t="str">
        <f t="shared" si="858"/>
        <v>420</v>
      </c>
      <c r="B2615" s="5" t="str">
        <f>VLOOKUP(A2615,Vlookups!O:P,2,FALSE)</f>
        <v>LOCAL</v>
      </c>
      <c r="C2615" s="5" t="str">
        <f t="shared" si="859"/>
        <v>E</v>
      </c>
      <c r="D2615" s="5" t="str">
        <f t="shared" si="860"/>
        <v>51</v>
      </c>
      <c r="E2615" s="5" t="str">
        <f t="shared" si="861"/>
        <v>62--</v>
      </c>
      <c r="F2615" s="5" t="str">
        <f>VLOOKUP(E2615,Vlookups!K:M,3,FALSE)</f>
        <v>Op Exp</v>
      </c>
      <c r="G2615" s="5" t="str">
        <f t="shared" si="862"/>
        <v>6249</v>
      </c>
      <c r="H2615" s="5" t="str">
        <f t="shared" si="863"/>
        <v>CONTRACTED MAINT/RPR</v>
      </c>
      <c r="I2615" s="5" t="str">
        <f t="shared" si="864"/>
        <v>016</v>
      </c>
      <c r="J2615" s="5" t="str">
        <f>VLOOKUP(I2615,Vlookups!A:D,2,FALSE)</f>
        <v>WESTPARK ELEMENTARY SCHOOL</v>
      </c>
      <c r="K2615" s="5" t="str">
        <f>VLOOKUP(I2615,Vlookups!A:D,3,FALSE)</f>
        <v>WESTPARK K8</v>
      </c>
      <c r="L2615" s="5" t="str">
        <f t="shared" si="865"/>
        <v>99</v>
      </c>
      <c r="M2615" s="5" t="str">
        <f t="shared" si="866"/>
        <v>937</v>
      </c>
      <c r="N2615" s="5" t="str">
        <f>VLOOKUP(M2615,Vlookups!G:I,2,FALSE)</f>
        <v>FACILITIES MAINTENANCE &amp; OPS</v>
      </c>
      <c r="O2615" s="5" t="str">
        <f>VLOOKUP(M2615,Vlookups!G:I,3,FALSE)</f>
        <v>MAINT</v>
      </c>
      <c r="P2615" s="6">
        <f t="shared" si="867"/>
        <v>0</v>
      </c>
      <c r="Q2615" s="6">
        <f t="shared" si="868"/>
        <v>0</v>
      </c>
      <c r="R2615" s="6">
        <f t="shared" si="869"/>
        <v>0</v>
      </c>
      <c r="S2615" s="6">
        <f t="shared" si="870"/>
        <v>45700</v>
      </c>
      <c r="T2615" s="6">
        <f t="shared" si="871"/>
        <v>45700</v>
      </c>
      <c r="U2615" t="s">
        <v>2667</v>
      </c>
      <c r="V2615" t="s">
        <v>462</v>
      </c>
      <c r="W2615" s="2">
        <v>0</v>
      </c>
      <c r="X2615" s="2">
        <v>0</v>
      </c>
      <c r="Y2615" s="2">
        <v>0</v>
      </c>
      <c r="Z2615" s="2">
        <v>0</v>
      </c>
      <c r="AA2615" s="2">
        <v>45700</v>
      </c>
      <c r="AB2615" s="2">
        <v>45700</v>
      </c>
    </row>
    <row r="2616" spans="1:28">
      <c r="A2616" s="5" t="str">
        <f t="shared" si="858"/>
        <v>420</v>
      </c>
      <c r="B2616" s="5" t="str">
        <f>VLOOKUP(A2616,Vlookups!O:P,2,FALSE)</f>
        <v>LOCAL</v>
      </c>
      <c r="C2616" s="5" t="str">
        <f t="shared" si="859"/>
        <v>E</v>
      </c>
      <c r="D2616" s="5" t="str">
        <f t="shared" si="860"/>
        <v>51</v>
      </c>
      <c r="E2616" s="5" t="str">
        <f t="shared" si="861"/>
        <v>62--</v>
      </c>
      <c r="F2616" s="5" t="str">
        <f>VLOOKUP(E2616,Vlookups!K:M,3,FALSE)</f>
        <v>Op Exp</v>
      </c>
      <c r="G2616" s="5" t="str">
        <f t="shared" si="862"/>
        <v>6249</v>
      </c>
      <c r="H2616" s="5" t="str">
        <f t="shared" si="863"/>
        <v>CONTRACTED MAINT/RPR</v>
      </c>
      <c r="I2616" s="5" t="str">
        <f t="shared" si="864"/>
        <v>018</v>
      </c>
      <c r="J2616" s="5" t="str">
        <f>VLOOKUP(I2616,Vlookups!A:D,2,FALSE)</f>
        <v>KATY/WEST PARK HS</v>
      </c>
      <c r="K2616" s="5" t="str">
        <f>VLOOKUP(I2616,Vlookups!A:D,3,FALSE)</f>
        <v>KATY WESTPARK HS</v>
      </c>
      <c r="L2616" s="5" t="str">
        <f t="shared" si="865"/>
        <v>99</v>
      </c>
      <c r="M2616" s="5" t="str">
        <f t="shared" si="866"/>
        <v>937</v>
      </c>
      <c r="N2616" s="5" t="str">
        <f>VLOOKUP(M2616,Vlookups!G:I,2,FALSE)</f>
        <v>FACILITIES MAINTENANCE &amp; OPS</v>
      </c>
      <c r="O2616" s="5" t="str">
        <f>VLOOKUP(M2616,Vlookups!G:I,3,FALSE)</f>
        <v>MAINT</v>
      </c>
      <c r="P2616" s="6">
        <f t="shared" si="867"/>
        <v>0</v>
      </c>
      <c r="Q2616" s="6">
        <f t="shared" si="868"/>
        <v>0</v>
      </c>
      <c r="R2616" s="6">
        <f t="shared" si="869"/>
        <v>0</v>
      </c>
      <c r="S2616" s="6">
        <f t="shared" si="870"/>
        <v>115260</v>
      </c>
      <c r="T2616" s="6">
        <f t="shared" si="871"/>
        <v>115260</v>
      </c>
      <c r="U2616" t="s">
        <v>2668</v>
      </c>
      <c r="V2616" t="s">
        <v>462</v>
      </c>
      <c r="W2616" s="2">
        <v>0</v>
      </c>
      <c r="X2616" s="2">
        <v>0</v>
      </c>
      <c r="Y2616" s="2">
        <v>0</v>
      </c>
      <c r="Z2616" s="2">
        <v>0</v>
      </c>
      <c r="AA2616" s="2">
        <v>115260</v>
      </c>
      <c r="AB2616" s="2">
        <v>115260</v>
      </c>
    </row>
    <row r="2617" spans="1:28">
      <c r="A2617" s="5" t="str">
        <f t="shared" si="858"/>
        <v>420</v>
      </c>
      <c r="B2617" s="5" t="str">
        <f>VLOOKUP(A2617,Vlookups!O:P,2,FALSE)</f>
        <v>LOCAL</v>
      </c>
      <c r="C2617" s="5" t="str">
        <f t="shared" si="859"/>
        <v>E</v>
      </c>
      <c r="D2617" s="5" t="str">
        <f t="shared" si="860"/>
        <v>51</v>
      </c>
      <c r="E2617" s="5" t="str">
        <f t="shared" si="861"/>
        <v>62--</v>
      </c>
      <c r="F2617" s="5" t="str">
        <f>VLOOKUP(E2617,Vlookups!K:M,3,FALSE)</f>
        <v>Op Exp</v>
      </c>
      <c r="G2617" s="5" t="str">
        <f t="shared" si="862"/>
        <v>6249</v>
      </c>
      <c r="H2617" s="5" t="str">
        <f t="shared" si="863"/>
        <v>CONTRACTED MAINT/RPR</v>
      </c>
      <c r="I2617" s="5" t="str">
        <f t="shared" si="864"/>
        <v>025</v>
      </c>
      <c r="J2617" s="5" t="str">
        <f>VLOOKUP(I2617,Vlookups!A:D,2,FALSE)</f>
        <v>WINDMILL LAKES ELEMENTARY</v>
      </c>
      <c r="K2617" s="5" t="str">
        <f>VLOOKUP(I2617,Vlookups!A:D,3,FALSE)</f>
        <v>WINDMILL LAKES K8</v>
      </c>
      <c r="L2617" s="5" t="str">
        <f t="shared" si="865"/>
        <v>99</v>
      </c>
      <c r="M2617" s="5" t="str">
        <f t="shared" si="866"/>
        <v>937</v>
      </c>
      <c r="N2617" s="5" t="str">
        <f>VLOOKUP(M2617,Vlookups!G:I,2,FALSE)</f>
        <v>FACILITIES MAINTENANCE &amp; OPS</v>
      </c>
      <c r="O2617" s="5" t="str">
        <f>VLOOKUP(M2617,Vlookups!G:I,3,FALSE)</f>
        <v>MAINT</v>
      </c>
      <c r="P2617" s="6">
        <f t="shared" si="867"/>
        <v>0</v>
      </c>
      <c r="Q2617" s="6">
        <f t="shared" si="868"/>
        <v>0</v>
      </c>
      <c r="R2617" s="6">
        <f t="shared" si="869"/>
        <v>0</v>
      </c>
      <c r="S2617" s="6">
        <f t="shared" si="870"/>
        <v>24668</v>
      </c>
      <c r="T2617" s="6">
        <f t="shared" si="871"/>
        <v>24668</v>
      </c>
      <c r="U2617" t="s">
        <v>2669</v>
      </c>
      <c r="V2617" t="s">
        <v>462</v>
      </c>
      <c r="W2617" s="2">
        <v>0</v>
      </c>
      <c r="X2617" s="2">
        <v>0</v>
      </c>
      <c r="Y2617" s="2">
        <v>0</v>
      </c>
      <c r="Z2617" s="2">
        <v>0</v>
      </c>
      <c r="AA2617" s="2">
        <v>24668</v>
      </c>
      <c r="AB2617" s="2">
        <v>24668</v>
      </c>
    </row>
    <row r="2618" spans="1:28">
      <c r="A2618" s="5" t="str">
        <f t="shared" si="858"/>
        <v>420</v>
      </c>
      <c r="B2618" s="5" t="str">
        <f>VLOOKUP(A2618,Vlookups!O:P,2,FALSE)</f>
        <v>LOCAL</v>
      </c>
      <c r="C2618" s="5" t="str">
        <f t="shared" si="859"/>
        <v>E</v>
      </c>
      <c r="D2618" s="5" t="str">
        <f t="shared" si="860"/>
        <v>51</v>
      </c>
      <c r="E2618" s="5" t="str">
        <f t="shared" si="861"/>
        <v>62--</v>
      </c>
      <c r="F2618" s="5" t="str">
        <f>VLOOKUP(E2618,Vlookups!K:M,3,FALSE)</f>
        <v>Op Exp</v>
      </c>
      <c r="G2618" s="5" t="str">
        <f t="shared" si="862"/>
        <v>6249</v>
      </c>
      <c r="H2618" s="5" t="str">
        <f t="shared" si="863"/>
        <v>CONTRACTED MAINT/RPR</v>
      </c>
      <c r="I2618" s="5" t="str">
        <f t="shared" si="864"/>
        <v>027</v>
      </c>
      <c r="J2618" s="5" t="str">
        <f>VLOOKUP(I2618,Vlookups!A:D,2,FALSE)</f>
        <v>HOUSTON OREM ELEMENTARY</v>
      </c>
      <c r="K2618" s="5" t="str">
        <f>VLOOKUP(I2618,Vlookups!A:D,3,FALSE)</f>
        <v>OREM K8</v>
      </c>
      <c r="L2618" s="5" t="str">
        <f t="shared" si="865"/>
        <v>99</v>
      </c>
      <c r="M2618" s="5" t="str">
        <f t="shared" si="866"/>
        <v>937</v>
      </c>
      <c r="N2618" s="5" t="str">
        <f>VLOOKUP(M2618,Vlookups!G:I,2,FALSE)</f>
        <v>FACILITIES MAINTENANCE &amp; OPS</v>
      </c>
      <c r="O2618" s="5" t="str">
        <f>VLOOKUP(M2618,Vlookups!G:I,3,FALSE)</f>
        <v>MAINT</v>
      </c>
      <c r="P2618" s="6">
        <f t="shared" si="867"/>
        <v>0</v>
      </c>
      <c r="Q2618" s="6">
        <f t="shared" si="868"/>
        <v>0</v>
      </c>
      <c r="R2618" s="6">
        <f t="shared" si="869"/>
        <v>0</v>
      </c>
      <c r="S2618" s="6">
        <f t="shared" si="870"/>
        <v>26156</v>
      </c>
      <c r="T2618" s="6">
        <f t="shared" si="871"/>
        <v>26156</v>
      </c>
      <c r="U2618" t="s">
        <v>2670</v>
      </c>
      <c r="V2618" t="s">
        <v>462</v>
      </c>
      <c r="W2618" s="2">
        <v>0</v>
      </c>
      <c r="X2618" s="2">
        <v>0</v>
      </c>
      <c r="Y2618" s="2">
        <v>0</v>
      </c>
      <c r="Z2618" s="2">
        <v>0</v>
      </c>
      <c r="AA2618" s="2">
        <v>26156</v>
      </c>
      <c r="AB2618" s="2">
        <v>26156</v>
      </c>
    </row>
    <row r="2619" spans="1:28">
      <c r="A2619" s="5" t="str">
        <f t="shared" si="858"/>
        <v>420</v>
      </c>
      <c r="B2619" s="5" t="str">
        <f>VLOOKUP(A2619,Vlookups!O:P,2,FALSE)</f>
        <v>LOCAL</v>
      </c>
      <c r="C2619" s="5" t="str">
        <f t="shared" si="859"/>
        <v>E</v>
      </c>
      <c r="D2619" s="5" t="str">
        <f t="shared" si="860"/>
        <v>51</v>
      </c>
      <c r="E2619" s="5" t="str">
        <f t="shared" si="861"/>
        <v>62--</v>
      </c>
      <c r="F2619" s="5" t="str">
        <f>VLOOKUP(E2619,Vlookups!K:M,3,FALSE)</f>
        <v>Op Exp</v>
      </c>
      <c r="G2619" s="5" t="str">
        <f t="shared" si="862"/>
        <v>6249</v>
      </c>
      <c r="H2619" s="5" t="str">
        <f t="shared" si="863"/>
        <v>CONTRACTED MAINT/RPR</v>
      </c>
      <c r="I2619" s="5" t="str">
        <f t="shared" si="864"/>
        <v>030</v>
      </c>
      <c r="J2619" s="5" t="str">
        <f>VLOOKUP(I2619,Vlookups!A:D,2,FALSE)</f>
        <v>COLLEGE STATION ELEMENTARY</v>
      </c>
      <c r="K2619" s="5" t="str">
        <f>VLOOKUP(I2619,Vlookups!A:D,3,FALSE)</f>
        <v>COLLEGE STATION K8</v>
      </c>
      <c r="L2619" s="5" t="str">
        <f t="shared" si="865"/>
        <v>99</v>
      </c>
      <c r="M2619" s="5" t="str">
        <f t="shared" si="866"/>
        <v>937</v>
      </c>
      <c r="N2619" s="5" t="str">
        <f>VLOOKUP(M2619,Vlookups!G:I,2,FALSE)</f>
        <v>FACILITIES MAINTENANCE &amp; OPS</v>
      </c>
      <c r="O2619" s="5" t="str">
        <f>VLOOKUP(M2619,Vlookups!G:I,3,FALSE)</f>
        <v>MAINT</v>
      </c>
      <c r="P2619" s="6">
        <f t="shared" si="867"/>
        <v>0</v>
      </c>
      <c r="Q2619" s="6">
        <f t="shared" si="868"/>
        <v>0</v>
      </c>
      <c r="R2619" s="6">
        <f t="shared" si="869"/>
        <v>0</v>
      </c>
      <c r="S2619" s="6">
        <f t="shared" si="870"/>
        <v>19832</v>
      </c>
      <c r="T2619" s="6">
        <f t="shared" si="871"/>
        <v>19832</v>
      </c>
      <c r="U2619" t="s">
        <v>2671</v>
      </c>
      <c r="V2619" t="s">
        <v>462</v>
      </c>
      <c r="W2619" s="2">
        <v>0</v>
      </c>
      <c r="X2619" s="2">
        <v>0</v>
      </c>
      <c r="Y2619" s="2">
        <v>0</v>
      </c>
      <c r="Z2619" s="2">
        <v>0</v>
      </c>
      <c r="AA2619" s="2">
        <v>19832</v>
      </c>
      <c r="AB2619" s="2">
        <v>19832</v>
      </c>
    </row>
    <row r="2620" spans="1:28">
      <c r="A2620" s="5" t="str">
        <f t="shared" si="858"/>
        <v>420</v>
      </c>
      <c r="B2620" s="5" t="str">
        <f>VLOOKUP(A2620,Vlookups!O:P,2,FALSE)</f>
        <v>LOCAL</v>
      </c>
      <c r="C2620" s="5" t="str">
        <f t="shared" si="859"/>
        <v>E</v>
      </c>
      <c r="D2620" s="5" t="str">
        <f t="shared" si="860"/>
        <v>51</v>
      </c>
      <c r="E2620" s="5" t="str">
        <f t="shared" si="861"/>
        <v>62--</v>
      </c>
      <c r="F2620" s="5" t="str">
        <f>VLOOKUP(E2620,Vlookups!K:M,3,FALSE)</f>
        <v>Op Exp</v>
      </c>
      <c r="G2620" s="5" t="str">
        <f t="shared" si="862"/>
        <v>6249</v>
      </c>
      <c r="H2620" s="5" t="str">
        <f t="shared" si="863"/>
        <v>CONTRACTED MAINT/RPR</v>
      </c>
      <c r="I2620" s="5" t="str">
        <f t="shared" si="864"/>
        <v>033</v>
      </c>
      <c r="J2620" s="5" t="str">
        <f>VLOOKUP(I2620,Vlookups!A:D,2,FALSE)</f>
        <v>WINDMILL LAKES HS</v>
      </c>
      <c r="K2620" s="5" t="str">
        <f>VLOOKUP(I2620,Vlookups!A:D,3,FALSE)</f>
        <v>WINDMILL LAKES HS</v>
      </c>
      <c r="L2620" s="5" t="str">
        <f t="shared" si="865"/>
        <v>99</v>
      </c>
      <c r="M2620" s="5" t="str">
        <f t="shared" si="866"/>
        <v>937</v>
      </c>
      <c r="N2620" s="5" t="str">
        <f>VLOOKUP(M2620,Vlookups!G:I,2,FALSE)</f>
        <v>FACILITIES MAINTENANCE &amp; OPS</v>
      </c>
      <c r="O2620" s="5" t="str">
        <f>VLOOKUP(M2620,Vlookups!G:I,3,FALSE)</f>
        <v>MAINT</v>
      </c>
      <c r="P2620" s="6">
        <f t="shared" si="867"/>
        <v>0</v>
      </c>
      <c r="Q2620" s="6">
        <f t="shared" si="868"/>
        <v>0</v>
      </c>
      <c r="R2620" s="6">
        <f t="shared" si="869"/>
        <v>0</v>
      </c>
      <c r="S2620" s="6">
        <f t="shared" si="870"/>
        <v>37460</v>
      </c>
      <c r="T2620" s="6">
        <f t="shared" si="871"/>
        <v>37460</v>
      </c>
      <c r="U2620" t="s">
        <v>2672</v>
      </c>
      <c r="V2620" t="s">
        <v>462</v>
      </c>
      <c r="W2620" s="2">
        <v>0</v>
      </c>
      <c r="X2620" s="2">
        <v>0</v>
      </c>
      <c r="Y2620" s="2">
        <v>0</v>
      </c>
      <c r="Z2620" s="2">
        <v>0</v>
      </c>
      <c r="AA2620" s="2">
        <v>37460</v>
      </c>
      <c r="AB2620" s="2">
        <v>37460</v>
      </c>
    </row>
    <row r="2621" spans="1:28">
      <c r="A2621" s="5" t="str">
        <f t="shared" si="858"/>
        <v>420</v>
      </c>
      <c r="B2621" s="5" t="str">
        <f>VLOOKUP(A2621,Vlookups!O:P,2,FALSE)</f>
        <v>LOCAL</v>
      </c>
      <c r="C2621" s="5" t="str">
        <f t="shared" si="859"/>
        <v>E</v>
      </c>
      <c r="D2621" s="5" t="str">
        <f t="shared" si="860"/>
        <v>51</v>
      </c>
      <c r="E2621" s="5" t="str">
        <f t="shared" si="861"/>
        <v>62--</v>
      </c>
      <c r="F2621" s="5" t="str">
        <f>VLOOKUP(E2621,Vlookups!K:M,3,FALSE)</f>
        <v>Op Exp</v>
      </c>
      <c r="G2621" s="5" t="str">
        <f t="shared" si="862"/>
        <v>6249</v>
      </c>
      <c r="H2621" s="5" t="str">
        <f t="shared" si="863"/>
        <v>CONTRACTED MAINT/RPR</v>
      </c>
      <c r="I2621" s="5" t="str">
        <f t="shared" si="864"/>
        <v>041</v>
      </c>
      <c r="J2621" s="5" t="str">
        <f>VLOOKUP(I2621,Vlookups!A:D,2,FALSE)</f>
        <v>BG Rarmiez Middle School</v>
      </c>
      <c r="K2621" s="5" t="str">
        <f>VLOOKUP(I2621,Vlookups!A:D,3,FALSE)</f>
        <v>BG RAMIREZ K8</v>
      </c>
      <c r="L2621" s="5" t="str">
        <f t="shared" si="865"/>
        <v>99</v>
      </c>
      <c r="M2621" s="5" t="str">
        <f t="shared" si="866"/>
        <v>937</v>
      </c>
      <c r="N2621" s="5" t="str">
        <f>VLOOKUP(M2621,Vlookups!G:I,2,FALSE)</f>
        <v>FACILITIES MAINTENANCE &amp; OPS</v>
      </c>
      <c r="O2621" s="5" t="str">
        <f>VLOOKUP(M2621,Vlookups!G:I,3,FALSE)</f>
        <v>MAINT</v>
      </c>
      <c r="P2621" s="6">
        <f t="shared" si="867"/>
        <v>45000</v>
      </c>
      <c r="Q2621" s="6">
        <f t="shared" si="868"/>
        <v>11962.5</v>
      </c>
      <c r="R2621" s="6">
        <f t="shared" si="869"/>
        <v>16747.5</v>
      </c>
      <c r="S2621" s="6">
        <f t="shared" si="870"/>
        <v>3183</v>
      </c>
      <c r="T2621" s="6">
        <f t="shared" si="871"/>
        <v>-41817</v>
      </c>
      <c r="U2621" t="s">
        <v>2673</v>
      </c>
      <c r="V2621" t="s">
        <v>462</v>
      </c>
      <c r="W2621" s="2">
        <v>45000</v>
      </c>
      <c r="X2621" s="2">
        <v>11962.5</v>
      </c>
      <c r="Y2621" s="2">
        <v>16747.5</v>
      </c>
      <c r="Z2621" s="2">
        <v>16290</v>
      </c>
      <c r="AA2621" s="2">
        <v>3183</v>
      </c>
      <c r="AB2621" s="3">
        <v>-41817</v>
      </c>
    </row>
    <row r="2622" spans="1:28">
      <c r="A2622" s="5" t="str">
        <f t="shared" si="858"/>
        <v>420</v>
      </c>
      <c r="B2622" s="5" t="str">
        <f>VLOOKUP(A2622,Vlookups!O:P,2,FALSE)</f>
        <v>LOCAL</v>
      </c>
      <c r="C2622" s="5" t="str">
        <f t="shared" si="859"/>
        <v>E</v>
      </c>
      <c r="D2622" s="5" t="str">
        <f t="shared" si="860"/>
        <v>51</v>
      </c>
      <c r="E2622" s="5" t="str">
        <f t="shared" si="861"/>
        <v>62--</v>
      </c>
      <c r="F2622" s="5" t="str">
        <f>VLOOKUP(E2622,Vlookups!K:M,3,FALSE)</f>
        <v>Op Exp</v>
      </c>
      <c r="G2622" s="5" t="str">
        <f t="shared" si="862"/>
        <v>6249</v>
      </c>
      <c r="H2622" s="5" t="str">
        <f t="shared" si="863"/>
        <v>CONTRACTED MAINT/RPR</v>
      </c>
      <c r="I2622" s="5" t="str">
        <f t="shared" si="864"/>
        <v>042</v>
      </c>
      <c r="J2622" s="5" t="str">
        <f>VLOOKUP(I2622,Vlookups!A:D,2,FALSE)</f>
        <v>BG Ramirez Elementary</v>
      </c>
      <c r="K2622" s="5" t="str">
        <f>VLOOKUP(I2622,Vlookups!A:D,3,FALSE)</f>
        <v>BG RAMIREZ K8</v>
      </c>
      <c r="L2622" s="5" t="str">
        <f t="shared" si="865"/>
        <v>99</v>
      </c>
      <c r="M2622" s="5" t="str">
        <f t="shared" si="866"/>
        <v>937</v>
      </c>
      <c r="N2622" s="5" t="str">
        <f>VLOOKUP(M2622,Vlookups!G:I,2,FALSE)</f>
        <v>FACILITIES MAINTENANCE &amp; OPS</v>
      </c>
      <c r="O2622" s="5" t="str">
        <f>VLOOKUP(M2622,Vlookups!G:I,3,FALSE)</f>
        <v>MAINT</v>
      </c>
      <c r="P2622" s="6">
        <f t="shared" si="867"/>
        <v>70000</v>
      </c>
      <c r="Q2622" s="6">
        <f t="shared" si="868"/>
        <v>24287.5</v>
      </c>
      <c r="R2622" s="6">
        <f t="shared" si="869"/>
        <v>34002.5</v>
      </c>
      <c r="S2622" s="6">
        <f t="shared" si="870"/>
        <v>1567</v>
      </c>
      <c r="T2622" s="6">
        <f t="shared" si="871"/>
        <v>-68433</v>
      </c>
      <c r="U2622" t="s">
        <v>2674</v>
      </c>
      <c r="V2622" t="s">
        <v>462</v>
      </c>
      <c r="W2622" s="2">
        <v>70000</v>
      </c>
      <c r="X2622" s="2">
        <v>24287.5</v>
      </c>
      <c r="Y2622" s="2">
        <v>34002.5</v>
      </c>
      <c r="Z2622" s="2">
        <v>11710</v>
      </c>
      <c r="AA2622" s="2">
        <v>1567</v>
      </c>
      <c r="AB2622" s="3">
        <v>-68433</v>
      </c>
    </row>
    <row r="2623" spans="1:28">
      <c r="A2623" s="5" t="str">
        <f t="shared" si="858"/>
        <v>420</v>
      </c>
      <c r="B2623" s="5" t="str">
        <f>VLOOKUP(A2623,Vlookups!O:P,2,FALSE)</f>
        <v>LOCAL</v>
      </c>
      <c r="C2623" s="5" t="str">
        <f t="shared" si="859"/>
        <v>E</v>
      </c>
      <c r="D2623" s="5" t="str">
        <f t="shared" si="860"/>
        <v>51</v>
      </c>
      <c r="E2623" s="5" t="str">
        <f t="shared" si="861"/>
        <v>62--</v>
      </c>
      <c r="F2623" s="5" t="str">
        <f>VLOOKUP(E2623,Vlookups!K:M,3,FALSE)</f>
        <v>Op Exp</v>
      </c>
      <c r="G2623" s="5" t="str">
        <f t="shared" si="862"/>
        <v>6249</v>
      </c>
      <c r="H2623" s="5" t="str">
        <f t="shared" si="863"/>
        <v>CONTRACTED MAINT/RPR</v>
      </c>
      <c r="I2623" s="5" t="str">
        <f t="shared" si="864"/>
        <v>043</v>
      </c>
      <c r="J2623" s="5" t="str">
        <f>VLOOKUP(I2623,Vlookups!A:D,2,FALSE)</f>
        <v>MSG Ramirez Elementary</v>
      </c>
      <c r="K2623" s="5" t="str">
        <f>VLOOKUP(I2623,Vlookups!A:D,3,FALSE)</f>
        <v>MSG RAMIREZ K8</v>
      </c>
      <c r="L2623" s="5" t="str">
        <f t="shared" si="865"/>
        <v>99</v>
      </c>
      <c r="M2623" s="5" t="str">
        <f t="shared" si="866"/>
        <v>937</v>
      </c>
      <c r="N2623" s="5" t="str">
        <f>VLOOKUP(M2623,Vlookups!G:I,2,FALSE)</f>
        <v>FACILITIES MAINTENANCE &amp; OPS</v>
      </c>
      <c r="O2623" s="5" t="str">
        <f>VLOOKUP(M2623,Vlookups!G:I,3,FALSE)</f>
        <v>MAINT</v>
      </c>
      <c r="P2623" s="6">
        <f t="shared" si="867"/>
        <v>0</v>
      </c>
      <c r="Q2623" s="6">
        <f t="shared" si="868"/>
        <v>0</v>
      </c>
      <c r="R2623" s="6">
        <f t="shared" si="869"/>
        <v>0</v>
      </c>
      <c r="S2623" s="6">
        <f t="shared" si="870"/>
        <v>12500</v>
      </c>
      <c r="T2623" s="6">
        <f t="shared" si="871"/>
        <v>12500</v>
      </c>
      <c r="U2623" t="s">
        <v>2675</v>
      </c>
      <c r="V2623" t="s">
        <v>462</v>
      </c>
      <c r="W2623" s="2">
        <v>0</v>
      </c>
      <c r="X2623" s="2">
        <v>0</v>
      </c>
      <c r="Y2623" s="2">
        <v>0</v>
      </c>
      <c r="Z2623" s="2">
        <v>0</v>
      </c>
      <c r="AA2623" s="2">
        <v>12500</v>
      </c>
      <c r="AB2623" s="2">
        <v>12500</v>
      </c>
    </row>
    <row r="2624" spans="1:28">
      <c r="A2624" s="5" t="str">
        <f t="shared" si="858"/>
        <v>420</v>
      </c>
      <c r="B2624" s="5" t="str">
        <f>VLOOKUP(A2624,Vlookups!O:P,2,FALSE)</f>
        <v>LOCAL</v>
      </c>
      <c r="C2624" s="5" t="str">
        <f t="shared" si="859"/>
        <v>E</v>
      </c>
      <c r="D2624" s="5" t="str">
        <f t="shared" si="860"/>
        <v>51</v>
      </c>
      <c r="E2624" s="5" t="str">
        <f t="shared" si="861"/>
        <v>62--</v>
      </c>
      <c r="F2624" s="5" t="str">
        <f>VLOOKUP(E2624,Vlookups!K:M,3,FALSE)</f>
        <v>Op Exp</v>
      </c>
      <c r="G2624" s="5" t="str">
        <f t="shared" si="862"/>
        <v>6249</v>
      </c>
      <c r="H2624" s="5" t="str">
        <f t="shared" si="863"/>
        <v>CONTRACTED MAINT/RPR</v>
      </c>
      <c r="I2624" s="5" t="str">
        <f t="shared" si="864"/>
        <v>749</v>
      </c>
      <c r="J2624" s="5" t="str">
        <f>VLOOKUP(I2624,Vlookups!A:D,2,FALSE)</f>
        <v>CHARTER HQ/WAREHOUSE</v>
      </c>
      <c r="K2624" s="5" t="str">
        <f>VLOOKUP(I2624,Vlookups!A:D,3,FALSE)</f>
        <v>CHARTER HQ/WAREHOUSE</v>
      </c>
      <c r="L2624" s="5" t="str">
        <f t="shared" si="865"/>
        <v>99</v>
      </c>
      <c r="M2624" s="5" t="str">
        <f t="shared" si="866"/>
        <v>937</v>
      </c>
      <c r="N2624" s="5" t="str">
        <f>VLOOKUP(M2624,Vlookups!G:I,2,FALSE)</f>
        <v>FACILITIES MAINTENANCE &amp; OPS</v>
      </c>
      <c r="O2624" s="5" t="str">
        <f>VLOOKUP(M2624,Vlookups!G:I,3,FALSE)</f>
        <v>MAINT</v>
      </c>
      <c r="P2624" s="6">
        <f t="shared" si="867"/>
        <v>15000</v>
      </c>
      <c r="Q2624" s="6">
        <f t="shared" si="868"/>
        <v>0</v>
      </c>
      <c r="R2624" s="6">
        <f t="shared" si="869"/>
        <v>5643.44</v>
      </c>
      <c r="S2624" s="6">
        <f t="shared" si="870"/>
        <v>26000</v>
      </c>
      <c r="T2624" s="6">
        <f t="shared" si="871"/>
        <v>11000</v>
      </c>
      <c r="U2624" t="s">
        <v>2676</v>
      </c>
      <c r="V2624" t="s">
        <v>462</v>
      </c>
      <c r="W2624" s="2">
        <v>15000</v>
      </c>
      <c r="X2624" s="2">
        <v>0</v>
      </c>
      <c r="Y2624" s="2">
        <v>5643.44</v>
      </c>
      <c r="Z2624" s="2">
        <v>9356.56</v>
      </c>
      <c r="AA2624" s="2">
        <v>26000</v>
      </c>
      <c r="AB2624" s="2">
        <v>11000</v>
      </c>
    </row>
    <row r="2625" spans="1:28">
      <c r="A2625" s="5" t="str">
        <f t="shared" si="858"/>
        <v>420</v>
      </c>
      <c r="B2625" s="5" t="str">
        <f>VLOOKUP(A2625,Vlookups!O:P,2,FALSE)</f>
        <v>LOCAL</v>
      </c>
      <c r="C2625" s="5" t="str">
        <f t="shared" si="859"/>
        <v>E</v>
      </c>
      <c r="D2625" s="5" t="str">
        <f t="shared" si="860"/>
        <v>51</v>
      </c>
      <c r="E2625" s="5" t="str">
        <f t="shared" si="861"/>
        <v>62--</v>
      </c>
      <c r="F2625" s="5" t="str">
        <f>VLOOKUP(E2625,Vlookups!K:M,3,FALSE)</f>
        <v>Op Exp</v>
      </c>
      <c r="G2625" s="5" t="str">
        <f t="shared" si="862"/>
        <v>6254</v>
      </c>
      <c r="H2625" s="5" t="str">
        <f t="shared" si="863"/>
        <v>INTERNET SERVICES</v>
      </c>
      <c r="I2625" s="5" t="str">
        <f t="shared" si="864"/>
        <v>001</v>
      </c>
      <c r="J2625" s="5" t="str">
        <f>VLOOKUP(I2625,Vlookups!A:D,2,FALSE)</f>
        <v>GARLAND ELEMENTARY SCHOOL</v>
      </c>
      <c r="K2625" s="5" t="str">
        <f>VLOOKUP(I2625,Vlookups!A:D,3,FALSE)</f>
        <v>GARLAND K8</v>
      </c>
      <c r="L2625" s="5" t="str">
        <f t="shared" si="865"/>
        <v>99</v>
      </c>
      <c r="M2625" s="5" t="str">
        <f t="shared" si="866"/>
        <v>880</v>
      </c>
      <c r="N2625" s="5" t="str">
        <f>VLOOKUP(M2625,Vlookups!G:I,2,FALSE)</f>
        <v>TECHNOLOGY</v>
      </c>
      <c r="O2625" s="5" t="str">
        <f>VLOOKUP(M2625,Vlookups!G:I,3,FALSE)</f>
        <v>CIO</v>
      </c>
      <c r="P2625" s="6">
        <f t="shared" si="867"/>
        <v>0</v>
      </c>
      <c r="Q2625" s="6">
        <f t="shared" si="868"/>
        <v>0</v>
      </c>
      <c r="R2625" s="6">
        <f t="shared" si="869"/>
        <v>0</v>
      </c>
      <c r="S2625" s="6">
        <f t="shared" si="870"/>
        <v>3216</v>
      </c>
      <c r="T2625" s="6">
        <f t="shared" si="871"/>
        <v>3216</v>
      </c>
      <c r="U2625" t="s">
        <v>2677</v>
      </c>
      <c r="V2625" t="s">
        <v>2678</v>
      </c>
      <c r="W2625" s="2">
        <v>0</v>
      </c>
      <c r="X2625" s="2">
        <v>0</v>
      </c>
      <c r="Y2625" s="2">
        <v>0</v>
      </c>
      <c r="Z2625" s="2">
        <v>0</v>
      </c>
      <c r="AA2625" s="2">
        <v>3216</v>
      </c>
      <c r="AB2625" s="2">
        <v>3216</v>
      </c>
    </row>
    <row r="2626" spans="1:28">
      <c r="A2626" s="5" t="str">
        <f t="shared" si="858"/>
        <v>420</v>
      </c>
      <c r="B2626" s="5" t="str">
        <f>VLOOKUP(A2626,Vlookups!O:P,2,FALSE)</f>
        <v>LOCAL</v>
      </c>
      <c r="C2626" s="5" t="str">
        <f t="shared" si="859"/>
        <v>E</v>
      </c>
      <c r="D2626" s="5" t="str">
        <f t="shared" si="860"/>
        <v>51</v>
      </c>
      <c r="E2626" s="5" t="str">
        <f t="shared" si="861"/>
        <v>62--</v>
      </c>
      <c r="F2626" s="5" t="str">
        <f>VLOOKUP(E2626,Vlookups!K:M,3,FALSE)</f>
        <v>Op Exp</v>
      </c>
      <c r="G2626" s="5" t="str">
        <f t="shared" si="862"/>
        <v>6254</v>
      </c>
      <c r="H2626" s="5" t="str">
        <f t="shared" si="863"/>
        <v>INTERNET SERVICES</v>
      </c>
      <c r="I2626" s="5" t="str">
        <f t="shared" si="864"/>
        <v>002</v>
      </c>
      <c r="J2626" s="5" t="str">
        <f>VLOOKUP(I2626,Vlookups!A:D,2,FALSE)</f>
        <v>GARLAND MIDDLE SCHOOL</v>
      </c>
      <c r="K2626" s="5" t="str">
        <f>VLOOKUP(I2626,Vlookups!A:D,3,FALSE)</f>
        <v>GARLAND K8</v>
      </c>
      <c r="L2626" s="5" t="str">
        <f t="shared" si="865"/>
        <v>99</v>
      </c>
      <c r="M2626" s="5" t="str">
        <f t="shared" si="866"/>
        <v>880</v>
      </c>
      <c r="N2626" s="5" t="str">
        <f>VLOOKUP(M2626,Vlookups!G:I,2,FALSE)</f>
        <v>TECHNOLOGY</v>
      </c>
      <c r="O2626" s="5" t="str">
        <f>VLOOKUP(M2626,Vlookups!G:I,3,FALSE)</f>
        <v>CIO</v>
      </c>
      <c r="P2626" s="6">
        <f t="shared" si="867"/>
        <v>0</v>
      </c>
      <c r="Q2626" s="6">
        <f t="shared" si="868"/>
        <v>0</v>
      </c>
      <c r="R2626" s="6">
        <f t="shared" si="869"/>
        <v>0</v>
      </c>
      <c r="S2626" s="6">
        <f t="shared" si="870"/>
        <v>1584</v>
      </c>
      <c r="T2626" s="6">
        <f t="shared" si="871"/>
        <v>1584</v>
      </c>
      <c r="U2626" t="s">
        <v>2679</v>
      </c>
      <c r="V2626" t="s">
        <v>2678</v>
      </c>
      <c r="W2626" s="2">
        <v>0</v>
      </c>
      <c r="X2626" s="2">
        <v>0</v>
      </c>
      <c r="Y2626" s="2">
        <v>0</v>
      </c>
      <c r="Z2626" s="2">
        <v>0</v>
      </c>
      <c r="AA2626" s="2">
        <v>1584</v>
      </c>
      <c r="AB2626" s="2">
        <v>1584</v>
      </c>
    </row>
    <row r="2627" spans="1:28">
      <c r="A2627" s="5" t="str">
        <f t="shared" si="858"/>
        <v>420</v>
      </c>
      <c r="B2627" s="5" t="str">
        <f>VLOOKUP(A2627,Vlookups!O:P,2,FALSE)</f>
        <v>LOCAL</v>
      </c>
      <c r="C2627" s="5" t="str">
        <f t="shared" si="859"/>
        <v>E</v>
      </c>
      <c r="D2627" s="5" t="str">
        <f t="shared" si="860"/>
        <v>51</v>
      </c>
      <c r="E2627" s="5" t="str">
        <f t="shared" si="861"/>
        <v>62--</v>
      </c>
      <c r="F2627" s="5" t="str">
        <f>VLOOKUP(E2627,Vlookups!K:M,3,FALSE)</f>
        <v>Op Exp</v>
      </c>
      <c r="G2627" s="5" t="str">
        <f t="shared" si="862"/>
        <v>6254</v>
      </c>
      <c r="H2627" s="5" t="str">
        <f t="shared" si="863"/>
        <v>INTERNET SERVICES</v>
      </c>
      <c r="I2627" s="5" t="str">
        <f t="shared" si="864"/>
        <v>003</v>
      </c>
      <c r="J2627" s="5" t="str">
        <f>VLOOKUP(I2627,Vlookups!A:D,2,FALSE)</f>
        <v>GARLAND HIGH SCHOOL</v>
      </c>
      <c r="K2627" s="5" t="str">
        <f>VLOOKUP(I2627,Vlookups!A:D,3,FALSE)</f>
        <v>GARLAND HS</v>
      </c>
      <c r="L2627" s="5" t="str">
        <f t="shared" si="865"/>
        <v>99</v>
      </c>
      <c r="M2627" s="5" t="str">
        <f t="shared" si="866"/>
        <v>880</v>
      </c>
      <c r="N2627" s="5" t="str">
        <f>VLOOKUP(M2627,Vlookups!G:I,2,FALSE)</f>
        <v>TECHNOLOGY</v>
      </c>
      <c r="O2627" s="5" t="str">
        <f>VLOOKUP(M2627,Vlookups!G:I,3,FALSE)</f>
        <v>CIO</v>
      </c>
      <c r="P2627" s="6">
        <f t="shared" si="867"/>
        <v>4759.8599999999997</v>
      </c>
      <c r="Q2627" s="6">
        <f t="shared" si="868"/>
        <v>0</v>
      </c>
      <c r="R2627" s="6">
        <f t="shared" si="869"/>
        <v>5165.2700000000004</v>
      </c>
      <c r="S2627" s="6">
        <f t="shared" si="870"/>
        <v>9600</v>
      </c>
      <c r="T2627" s="6">
        <f t="shared" si="871"/>
        <v>4840.1400000000003</v>
      </c>
      <c r="U2627" t="s">
        <v>2680</v>
      </c>
      <c r="V2627" t="s">
        <v>2678</v>
      </c>
      <c r="W2627" s="2">
        <v>4759.8599999999997</v>
      </c>
      <c r="X2627" s="2">
        <v>0</v>
      </c>
      <c r="Y2627" s="2">
        <v>5165.2700000000004</v>
      </c>
      <c r="Z2627" s="3">
        <v>-405.41</v>
      </c>
      <c r="AA2627" s="2">
        <v>9600</v>
      </c>
      <c r="AB2627" s="2">
        <v>4840.1400000000003</v>
      </c>
    </row>
    <row r="2628" spans="1:28">
      <c r="A2628" s="5" t="str">
        <f t="shared" si="858"/>
        <v>420</v>
      </c>
      <c r="B2628" s="5" t="str">
        <f>VLOOKUP(A2628,Vlookups!O:P,2,FALSE)</f>
        <v>LOCAL</v>
      </c>
      <c r="C2628" s="5" t="str">
        <f t="shared" si="859"/>
        <v>E</v>
      </c>
      <c r="D2628" s="5" t="str">
        <f t="shared" si="860"/>
        <v>51</v>
      </c>
      <c r="E2628" s="5" t="str">
        <f t="shared" si="861"/>
        <v>62--</v>
      </c>
      <c r="F2628" s="5" t="str">
        <f>VLOOKUP(E2628,Vlookups!K:M,3,FALSE)</f>
        <v>Op Exp</v>
      </c>
      <c r="G2628" s="5" t="str">
        <f t="shared" si="862"/>
        <v>6254</v>
      </c>
      <c r="H2628" s="5" t="str">
        <f t="shared" si="863"/>
        <v>INTERNET SERVICES</v>
      </c>
      <c r="I2628" s="5" t="str">
        <f t="shared" si="864"/>
        <v>004</v>
      </c>
      <c r="J2628" s="5" t="str">
        <f>VLOOKUP(I2628,Vlookups!A:D,2,FALSE)</f>
        <v>ARLINGTON ELEMENTARY SCHOOL</v>
      </c>
      <c r="K2628" s="5" t="str">
        <f>VLOOKUP(I2628,Vlookups!A:D,3,FALSE)</f>
        <v>ARLINGTON K8</v>
      </c>
      <c r="L2628" s="5" t="str">
        <f t="shared" si="865"/>
        <v>99</v>
      </c>
      <c r="M2628" s="5" t="str">
        <f t="shared" si="866"/>
        <v>880</v>
      </c>
      <c r="N2628" s="5" t="str">
        <f>VLOOKUP(M2628,Vlookups!G:I,2,FALSE)</f>
        <v>TECHNOLOGY</v>
      </c>
      <c r="O2628" s="5" t="str">
        <f>VLOOKUP(M2628,Vlookups!G:I,3,FALSE)</f>
        <v>CIO</v>
      </c>
      <c r="P2628" s="6">
        <f t="shared" si="867"/>
        <v>153.05000000000001</v>
      </c>
      <c r="Q2628" s="6">
        <f t="shared" si="868"/>
        <v>0</v>
      </c>
      <c r="R2628" s="6">
        <f t="shared" si="869"/>
        <v>153.05000000000001</v>
      </c>
      <c r="S2628" s="6">
        <f t="shared" si="870"/>
        <v>6432</v>
      </c>
      <c r="T2628" s="6">
        <f t="shared" si="871"/>
        <v>6278.95</v>
      </c>
      <c r="U2628" t="s">
        <v>2681</v>
      </c>
      <c r="V2628" t="s">
        <v>2678</v>
      </c>
      <c r="W2628" s="2">
        <v>153.05000000000001</v>
      </c>
      <c r="X2628" s="2">
        <v>0</v>
      </c>
      <c r="Y2628" s="2">
        <v>153.05000000000001</v>
      </c>
      <c r="Z2628" s="2">
        <v>0</v>
      </c>
      <c r="AA2628" s="2">
        <v>6432</v>
      </c>
      <c r="AB2628" s="2">
        <v>6278.95</v>
      </c>
    </row>
    <row r="2629" spans="1:28">
      <c r="A2629" s="5" t="str">
        <f t="shared" si="858"/>
        <v>420</v>
      </c>
      <c r="B2629" s="5" t="str">
        <f>VLOOKUP(A2629,Vlookups!O:P,2,FALSE)</f>
        <v>LOCAL</v>
      </c>
      <c r="C2629" s="5" t="str">
        <f t="shared" si="859"/>
        <v>E</v>
      </c>
      <c r="D2629" s="5" t="str">
        <f t="shared" si="860"/>
        <v>51</v>
      </c>
      <c r="E2629" s="5" t="str">
        <f t="shared" si="861"/>
        <v>62--</v>
      </c>
      <c r="F2629" s="5" t="str">
        <f>VLOOKUP(E2629,Vlookups!K:M,3,FALSE)</f>
        <v>Op Exp</v>
      </c>
      <c r="G2629" s="5" t="str">
        <f t="shared" si="862"/>
        <v>6254</v>
      </c>
      <c r="H2629" s="5" t="str">
        <f t="shared" si="863"/>
        <v>INTERNET SERVICES</v>
      </c>
      <c r="I2629" s="5" t="str">
        <f t="shared" si="864"/>
        <v>005</v>
      </c>
      <c r="J2629" s="5" t="str">
        <f>VLOOKUP(I2629,Vlookups!A:D,2,FALSE)</f>
        <v>ARLINGTON MIDDLE SCHOOL</v>
      </c>
      <c r="K2629" s="5" t="str">
        <f>VLOOKUP(I2629,Vlookups!A:D,3,FALSE)</f>
        <v>ARLINGTON K8</v>
      </c>
      <c r="L2629" s="5" t="str">
        <f t="shared" si="865"/>
        <v>99</v>
      </c>
      <c r="M2629" s="5" t="str">
        <f t="shared" si="866"/>
        <v>880</v>
      </c>
      <c r="N2629" s="5" t="str">
        <f>VLOOKUP(M2629,Vlookups!G:I,2,FALSE)</f>
        <v>TECHNOLOGY</v>
      </c>
      <c r="O2629" s="5" t="str">
        <f>VLOOKUP(M2629,Vlookups!G:I,3,FALSE)</f>
        <v>CIO</v>
      </c>
      <c r="P2629" s="6">
        <f t="shared" si="867"/>
        <v>75.39</v>
      </c>
      <c r="Q2629" s="6">
        <f t="shared" si="868"/>
        <v>0</v>
      </c>
      <c r="R2629" s="6">
        <f t="shared" si="869"/>
        <v>75.39</v>
      </c>
      <c r="S2629" s="6">
        <f t="shared" si="870"/>
        <v>3168</v>
      </c>
      <c r="T2629" s="6">
        <f t="shared" si="871"/>
        <v>3092.61</v>
      </c>
      <c r="U2629" t="s">
        <v>2682</v>
      </c>
      <c r="V2629" t="s">
        <v>2678</v>
      </c>
      <c r="W2629" s="2">
        <v>75.39</v>
      </c>
      <c r="X2629" s="2">
        <v>0</v>
      </c>
      <c r="Y2629" s="2">
        <v>75.39</v>
      </c>
      <c r="Z2629" s="2">
        <v>0</v>
      </c>
      <c r="AA2629" s="2">
        <v>3168</v>
      </c>
      <c r="AB2629" s="2">
        <v>3092.61</v>
      </c>
    </row>
    <row r="2630" spans="1:28">
      <c r="A2630" s="5" t="str">
        <f t="shared" si="858"/>
        <v>420</v>
      </c>
      <c r="B2630" s="5" t="str">
        <f>VLOOKUP(A2630,Vlookups!O:P,2,FALSE)</f>
        <v>LOCAL</v>
      </c>
      <c r="C2630" s="5" t="str">
        <f t="shared" si="859"/>
        <v>E</v>
      </c>
      <c r="D2630" s="5" t="str">
        <f t="shared" si="860"/>
        <v>51</v>
      </c>
      <c r="E2630" s="5" t="str">
        <f t="shared" si="861"/>
        <v>62--</v>
      </c>
      <c r="F2630" s="5" t="str">
        <f>VLOOKUP(E2630,Vlookups!K:M,3,FALSE)</f>
        <v>Op Exp</v>
      </c>
      <c r="G2630" s="5" t="str">
        <f t="shared" si="862"/>
        <v>6254</v>
      </c>
      <c r="H2630" s="5" t="str">
        <f t="shared" si="863"/>
        <v>INTERNET SERVICES</v>
      </c>
      <c r="I2630" s="5" t="str">
        <f t="shared" si="864"/>
        <v>006</v>
      </c>
      <c r="J2630" s="5" t="str">
        <f>VLOOKUP(I2630,Vlookups!A:D,2,FALSE)</f>
        <v>ARLINGTON HIGH SCHOOL</v>
      </c>
      <c r="K2630" s="5" t="str">
        <f>VLOOKUP(I2630,Vlookups!A:D,3,FALSE)</f>
        <v>ARLINGTON HS</v>
      </c>
      <c r="L2630" s="5" t="str">
        <f t="shared" si="865"/>
        <v>99</v>
      </c>
      <c r="M2630" s="5" t="str">
        <f t="shared" si="866"/>
        <v>880</v>
      </c>
      <c r="N2630" s="5" t="str">
        <f>VLOOKUP(M2630,Vlookups!G:I,2,FALSE)</f>
        <v>TECHNOLOGY</v>
      </c>
      <c r="O2630" s="5" t="str">
        <f>VLOOKUP(M2630,Vlookups!G:I,3,FALSE)</f>
        <v>CIO</v>
      </c>
      <c r="P2630" s="6">
        <f t="shared" si="867"/>
        <v>0</v>
      </c>
      <c r="Q2630" s="6">
        <f t="shared" si="868"/>
        <v>0</v>
      </c>
      <c r="R2630" s="6">
        <f t="shared" si="869"/>
        <v>0</v>
      </c>
      <c r="S2630" s="6">
        <f t="shared" si="870"/>
        <v>4800</v>
      </c>
      <c r="T2630" s="6">
        <f t="shared" si="871"/>
        <v>4800</v>
      </c>
      <c r="U2630" t="s">
        <v>2683</v>
      </c>
      <c r="V2630" t="s">
        <v>2678</v>
      </c>
      <c r="W2630" s="2">
        <v>0</v>
      </c>
      <c r="X2630" s="2">
        <v>0</v>
      </c>
      <c r="Y2630" s="2">
        <v>0</v>
      </c>
      <c r="Z2630" s="2">
        <v>0</v>
      </c>
      <c r="AA2630" s="2">
        <v>4800</v>
      </c>
      <c r="AB2630" s="2">
        <v>4800</v>
      </c>
    </row>
    <row r="2631" spans="1:28">
      <c r="A2631" s="5" t="str">
        <f t="shared" si="858"/>
        <v>420</v>
      </c>
      <c r="B2631" s="5" t="str">
        <f>VLOOKUP(A2631,Vlookups!O:P,2,FALSE)</f>
        <v>LOCAL</v>
      </c>
      <c r="C2631" s="5" t="str">
        <f t="shared" si="859"/>
        <v>E</v>
      </c>
      <c r="D2631" s="5" t="str">
        <f t="shared" si="860"/>
        <v>51</v>
      </c>
      <c r="E2631" s="5" t="str">
        <f t="shared" si="861"/>
        <v>62--</v>
      </c>
      <c r="F2631" s="5" t="str">
        <f>VLOOKUP(E2631,Vlookups!K:M,3,FALSE)</f>
        <v>Op Exp</v>
      </c>
      <c r="G2631" s="5" t="str">
        <f t="shared" si="862"/>
        <v>6254</v>
      </c>
      <c r="H2631" s="5" t="str">
        <f t="shared" si="863"/>
        <v>INTERNET SERVICES</v>
      </c>
      <c r="I2631" s="5" t="str">
        <f t="shared" si="864"/>
        <v>007</v>
      </c>
      <c r="J2631" s="5" t="str">
        <f>VLOOKUP(I2631,Vlookups!A:D,2,FALSE)</f>
        <v>KELLER ELEMENTARY SCHOOL</v>
      </c>
      <c r="K2631" s="5" t="str">
        <f>VLOOKUP(I2631,Vlookups!A:D,3,FALSE)</f>
        <v>KELLER K8</v>
      </c>
      <c r="L2631" s="5" t="str">
        <f t="shared" si="865"/>
        <v>99</v>
      </c>
      <c r="M2631" s="5" t="str">
        <f t="shared" si="866"/>
        <v>880</v>
      </c>
      <c r="N2631" s="5" t="str">
        <f>VLOOKUP(M2631,Vlookups!G:I,2,FALSE)</f>
        <v>TECHNOLOGY</v>
      </c>
      <c r="O2631" s="5" t="str">
        <f>VLOOKUP(M2631,Vlookups!G:I,3,FALSE)</f>
        <v>CIO</v>
      </c>
      <c r="P2631" s="6">
        <f t="shared" si="867"/>
        <v>0</v>
      </c>
      <c r="Q2631" s="6">
        <f t="shared" si="868"/>
        <v>0</v>
      </c>
      <c r="R2631" s="6">
        <f t="shared" si="869"/>
        <v>0</v>
      </c>
      <c r="S2631" s="6">
        <f t="shared" si="870"/>
        <v>3216</v>
      </c>
      <c r="T2631" s="6">
        <f t="shared" si="871"/>
        <v>3216</v>
      </c>
      <c r="U2631" t="s">
        <v>2684</v>
      </c>
      <c r="V2631" t="s">
        <v>2678</v>
      </c>
      <c r="W2631" s="2">
        <v>0</v>
      </c>
      <c r="X2631" s="2">
        <v>0</v>
      </c>
      <c r="Y2631" s="2">
        <v>0</v>
      </c>
      <c r="Z2631" s="2">
        <v>0</v>
      </c>
      <c r="AA2631" s="2">
        <v>3216</v>
      </c>
      <c r="AB2631" s="2">
        <v>3216</v>
      </c>
    </row>
    <row r="2632" spans="1:28">
      <c r="A2632" s="5" t="str">
        <f t="shared" si="858"/>
        <v>420</v>
      </c>
      <c r="B2632" s="5" t="str">
        <f>VLOOKUP(A2632,Vlookups!O:P,2,FALSE)</f>
        <v>LOCAL</v>
      </c>
      <c r="C2632" s="5" t="str">
        <f t="shared" si="859"/>
        <v>E</v>
      </c>
      <c r="D2632" s="5" t="str">
        <f t="shared" si="860"/>
        <v>51</v>
      </c>
      <c r="E2632" s="5" t="str">
        <f t="shared" si="861"/>
        <v>62--</v>
      </c>
      <c r="F2632" s="5" t="str">
        <f>VLOOKUP(E2632,Vlookups!K:M,3,FALSE)</f>
        <v>Op Exp</v>
      </c>
      <c r="G2632" s="5" t="str">
        <f t="shared" si="862"/>
        <v>6254</v>
      </c>
      <c r="H2632" s="5" t="str">
        <f t="shared" si="863"/>
        <v>INTERNET SERVICES</v>
      </c>
      <c r="I2632" s="5" t="str">
        <f t="shared" si="864"/>
        <v>008</v>
      </c>
      <c r="J2632" s="5" t="str">
        <f>VLOOKUP(I2632,Vlookups!A:D,2,FALSE)</f>
        <v>KELLER MIDDLE SCHOOL</v>
      </c>
      <c r="K2632" s="5" t="str">
        <f>VLOOKUP(I2632,Vlookups!A:D,3,FALSE)</f>
        <v>KELLER K8</v>
      </c>
      <c r="L2632" s="5" t="str">
        <f t="shared" si="865"/>
        <v>99</v>
      </c>
      <c r="M2632" s="5" t="str">
        <f t="shared" si="866"/>
        <v>880</v>
      </c>
      <c r="N2632" s="5" t="str">
        <f>VLOOKUP(M2632,Vlookups!G:I,2,FALSE)</f>
        <v>TECHNOLOGY</v>
      </c>
      <c r="O2632" s="5" t="str">
        <f>VLOOKUP(M2632,Vlookups!G:I,3,FALSE)</f>
        <v>CIO</v>
      </c>
      <c r="P2632" s="6">
        <f t="shared" si="867"/>
        <v>0</v>
      </c>
      <c r="Q2632" s="6">
        <f t="shared" si="868"/>
        <v>0</v>
      </c>
      <c r="R2632" s="6">
        <f t="shared" si="869"/>
        <v>0</v>
      </c>
      <c r="S2632" s="6">
        <f t="shared" si="870"/>
        <v>1584</v>
      </c>
      <c r="T2632" s="6">
        <f t="shared" si="871"/>
        <v>1584</v>
      </c>
      <c r="U2632" t="s">
        <v>2685</v>
      </c>
      <c r="V2632" t="s">
        <v>2678</v>
      </c>
      <c r="W2632" s="2">
        <v>0</v>
      </c>
      <c r="X2632" s="2">
        <v>0</v>
      </c>
      <c r="Y2632" s="2">
        <v>0</v>
      </c>
      <c r="Z2632" s="2">
        <v>0</v>
      </c>
      <c r="AA2632" s="2">
        <v>1584</v>
      </c>
      <c r="AB2632" s="2">
        <v>1584</v>
      </c>
    </row>
    <row r="2633" spans="1:28">
      <c r="A2633" s="5" t="str">
        <f t="shared" si="858"/>
        <v>420</v>
      </c>
      <c r="B2633" s="5" t="str">
        <f>VLOOKUP(A2633,Vlookups!O:P,2,FALSE)</f>
        <v>LOCAL</v>
      </c>
      <c r="C2633" s="5" t="str">
        <f t="shared" si="859"/>
        <v>E</v>
      </c>
      <c r="D2633" s="5" t="str">
        <f t="shared" si="860"/>
        <v>51</v>
      </c>
      <c r="E2633" s="5" t="str">
        <f t="shared" si="861"/>
        <v>62--</v>
      </c>
      <c r="F2633" s="5" t="str">
        <f>VLOOKUP(E2633,Vlookups!K:M,3,FALSE)</f>
        <v>Op Exp</v>
      </c>
      <c r="G2633" s="5" t="str">
        <f t="shared" si="862"/>
        <v>6254</v>
      </c>
      <c r="H2633" s="5" t="str">
        <f t="shared" si="863"/>
        <v>INTERNET SERVICES</v>
      </c>
      <c r="I2633" s="5" t="str">
        <f t="shared" si="864"/>
        <v>009</v>
      </c>
      <c r="J2633" s="5" t="str">
        <f>VLOOKUP(I2633,Vlookups!A:D,2,FALSE)</f>
        <v>KELLER HIGH SCHOOL</v>
      </c>
      <c r="K2633" s="5" t="str">
        <f>VLOOKUP(I2633,Vlookups!A:D,3,FALSE)</f>
        <v>KELLER HS</v>
      </c>
      <c r="L2633" s="5" t="str">
        <f t="shared" si="865"/>
        <v>99</v>
      </c>
      <c r="M2633" s="5" t="str">
        <f t="shared" si="866"/>
        <v>880</v>
      </c>
      <c r="N2633" s="5" t="str">
        <f>VLOOKUP(M2633,Vlookups!G:I,2,FALSE)</f>
        <v>TECHNOLOGY</v>
      </c>
      <c r="O2633" s="5" t="str">
        <f>VLOOKUP(M2633,Vlookups!G:I,3,FALSE)</f>
        <v>CIO</v>
      </c>
      <c r="P2633" s="6">
        <f t="shared" si="867"/>
        <v>0</v>
      </c>
      <c r="Q2633" s="6">
        <f t="shared" si="868"/>
        <v>0</v>
      </c>
      <c r="R2633" s="6">
        <f t="shared" si="869"/>
        <v>0</v>
      </c>
      <c r="S2633" s="6">
        <f t="shared" si="870"/>
        <v>4800</v>
      </c>
      <c r="T2633" s="6">
        <f t="shared" si="871"/>
        <v>4800</v>
      </c>
      <c r="U2633" t="s">
        <v>2686</v>
      </c>
      <c r="V2633" t="s">
        <v>2678</v>
      </c>
      <c r="W2633" s="2">
        <v>0</v>
      </c>
      <c r="X2633" s="2">
        <v>0</v>
      </c>
      <c r="Y2633" s="2">
        <v>0</v>
      </c>
      <c r="Z2633" s="2">
        <v>0</v>
      </c>
      <c r="AA2633" s="2">
        <v>4800</v>
      </c>
      <c r="AB2633" s="2">
        <v>4800</v>
      </c>
    </row>
    <row r="2634" spans="1:28">
      <c r="A2634" s="5" t="str">
        <f t="shared" si="858"/>
        <v>420</v>
      </c>
      <c r="B2634" s="5" t="str">
        <f>VLOOKUP(A2634,Vlookups!O:P,2,FALSE)</f>
        <v>LOCAL</v>
      </c>
      <c r="C2634" s="5" t="str">
        <f t="shared" si="859"/>
        <v>E</v>
      </c>
      <c r="D2634" s="5" t="str">
        <f t="shared" si="860"/>
        <v>51</v>
      </c>
      <c r="E2634" s="5" t="str">
        <f t="shared" si="861"/>
        <v>62--</v>
      </c>
      <c r="F2634" s="5" t="str">
        <f>VLOOKUP(E2634,Vlookups!K:M,3,FALSE)</f>
        <v>Op Exp</v>
      </c>
      <c r="G2634" s="5" t="str">
        <f t="shared" si="862"/>
        <v>6254</v>
      </c>
      <c r="H2634" s="5" t="str">
        <f t="shared" si="863"/>
        <v>INTERNET SERVICES</v>
      </c>
      <c r="I2634" s="5" t="str">
        <f t="shared" si="864"/>
        <v>010</v>
      </c>
      <c r="J2634" s="5" t="str">
        <f>VLOOKUP(I2634,Vlookups!A:D,2,FALSE)</f>
        <v>GRAND PRAIRIE ELEMENTARY SCHOO</v>
      </c>
      <c r="K2634" s="5" t="str">
        <f>VLOOKUP(I2634,Vlookups!A:D,3,FALSE)</f>
        <v>GRAND PR K8</v>
      </c>
      <c r="L2634" s="5" t="str">
        <f t="shared" si="865"/>
        <v>99</v>
      </c>
      <c r="M2634" s="5" t="str">
        <f t="shared" si="866"/>
        <v>880</v>
      </c>
      <c r="N2634" s="5" t="str">
        <f>VLOOKUP(M2634,Vlookups!G:I,2,FALSE)</f>
        <v>TECHNOLOGY</v>
      </c>
      <c r="O2634" s="5" t="str">
        <f>VLOOKUP(M2634,Vlookups!G:I,3,FALSE)</f>
        <v>CIO</v>
      </c>
      <c r="P2634" s="6">
        <f t="shared" si="867"/>
        <v>0</v>
      </c>
      <c r="Q2634" s="6">
        <f t="shared" si="868"/>
        <v>0</v>
      </c>
      <c r="R2634" s="6">
        <f t="shared" si="869"/>
        <v>0</v>
      </c>
      <c r="S2634" s="6">
        <f t="shared" si="870"/>
        <v>3216</v>
      </c>
      <c r="T2634" s="6">
        <f t="shared" si="871"/>
        <v>3216</v>
      </c>
      <c r="U2634" t="s">
        <v>2687</v>
      </c>
      <c r="V2634" t="s">
        <v>2678</v>
      </c>
      <c r="W2634" s="2">
        <v>0</v>
      </c>
      <c r="X2634" s="2">
        <v>0</v>
      </c>
      <c r="Y2634" s="2">
        <v>0</v>
      </c>
      <c r="Z2634" s="2">
        <v>0</v>
      </c>
      <c r="AA2634" s="2">
        <v>3216</v>
      </c>
      <c r="AB2634" s="2">
        <v>3216</v>
      </c>
    </row>
    <row r="2635" spans="1:28">
      <c r="A2635" s="5" t="str">
        <f t="shared" ref="A2635:A2698" si="872">LEFT(U2635,3)</f>
        <v>420</v>
      </c>
      <c r="B2635" s="5" t="str">
        <f>VLOOKUP(A2635,Vlookups!O:P,2,FALSE)</f>
        <v>LOCAL</v>
      </c>
      <c r="C2635" s="5" t="str">
        <f t="shared" ref="C2635:C2698" si="873">RIGHT(LEFT(U2635,5),1)</f>
        <v>E</v>
      </c>
      <c r="D2635" s="5" t="str">
        <f t="shared" ref="D2635:D2698" si="874">RIGHT(LEFT(U2635,8),2)</f>
        <v>51</v>
      </c>
      <c r="E2635" s="5" t="str">
        <f t="shared" ref="E2635:E2698" si="875">CONCATENATE(LEFT(G2635,2),"--")</f>
        <v>62--</v>
      </c>
      <c r="F2635" s="5" t="str">
        <f>VLOOKUP(E2635,Vlookups!K:M,3,FALSE)</f>
        <v>Op Exp</v>
      </c>
      <c r="G2635" s="5" t="str">
        <f t="shared" ref="G2635:G2698" si="876">MID(U2635,10,4)</f>
        <v>6254</v>
      </c>
      <c r="H2635" s="5" t="str">
        <f t="shared" ref="H2635:H2698" si="877">V2635</f>
        <v>INTERNET SERVICES</v>
      </c>
      <c r="I2635" s="5" t="str">
        <f t="shared" ref="I2635:I2698" si="878">LEFT(RIGHT(U2635,12),3)</f>
        <v>011</v>
      </c>
      <c r="J2635" s="5" t="str">
        <f>VLOOKUP(I2635,Vlookups!A:D,2,FALSE)</f>
        <v>GRAND PRAIRIE MIDDLE SCHOOL</v>
      </c>
      <c r="K2635" s="5" t="str">
        <f>VLOOKUP(I2635,Vlookups!A:D,3,FALSE)</f>
        <v>GRAND PR K8</v>
      </c>
      <c r="L2635" s="5" t="str">
        <f t="shared" ref="L2635:L2698" si="879">LEFT(RIGHT(U2635,6),2)</f>
        <v>99</v>
      </c>
      <c r="M2635" s="5" t="str">
        <f t="shared" ref="M2635:M2698" si="880">RIGHT(U2635,3)</f>
        <v>880</v>
      </c>
      <c r="N2635" s="5" t="str">
        <f>VLOOKUP(M2635,Vlookups!G:I,2,FALSE)</f>
        <v>TECHNOLOGY</v>
      </c>
      <c r="O2635" s="5" t="str">
        <f>VLOOKUP(M2635,Vlookups!G:I,3,FALSE)</f>
        <v>CIO</v>
      </c>
      <c r="P2635" s="6">
        <f t="shared" ref="P2635:P2698" si="881">W2635</f>
        <v>0</v>
      </c>
      <c r="Q2635" s="6">
        <f t="shared" ref="Q2635:Q2698" si="882">X2635</f>
        <v>0</v>
      </c>
      <c r="R2635" s="6">
        <f t="shared" ref="R2635:R2698" si="883">Y2635</f>
        <v>0</v>
      </c>
      <c r="S2635" s="6">
        <f t="shared" ref="S2635:S2698" si="884">AA2635</f>
        <v>1584</v>
      </c>
      <c r="T2635" s="6">
        <f t="shared" ref="T2635:T2698" si="885">AB2635</f>
        <v>1584</v>
      </c>
      <c r="U2635" t="s">
        <v>2688</v>
      </c>
      <c r="V2635" t="s">
        <v>2678</v>
      </c>
      <c r="W2635" s="2">
        <v>0</v>
      </c>
      <c r="X2635" s="2">
        <v>0</v>
      </c>
      <c r="Y2635" s="2">
        <v>0</v>
      </c>
      <c r="Z2635" s="2">
        <v>0</v>
      </c>
      <c r="AA2635" s="2">
        <v>1584</v>
      </c>
      <c r="AB2635" s="2">
        <v>1584</v>
      </c>
    </row>
    <row r="2636" spans="1:28">
      <c r="A2636" s="5" t="str">
        <f t="shared" si="872"/>
        <v>420</v>
      </c>
      <c r="B2636" s="5" t="str">
        <f>VLOOKUP(A2636,Vlookups!O:P,2,FALSE)</f>
        <v>LOCAL</v>
      </c>
      <c r="C2636" s="5" t="str">
        <f t="shared" si="873"/>
        <v>E</v>
      </c>
      <c r="D2636" s="5" t="str">
        <f t="shared" si="874"/>
        <v>51</v>
      </c>
      <c r="E2636" s="5" t="str">
        <f t="shared" si="875"/>
        <v>62--</v>
      </c>
      <c r="F2636" s="5" t="str">
        <f>VLOOKUP(E2636,Vlookups!K:M,3,FALSE)</f>
        <v>Op Exp</v>
      </c>
      <c r="G2636" s="5" t="str">
        <f t="shared" si="876"/>
        <v>6254</v>
      </c>
      <c r="H2636" s="5" t="str">
        <f t="shared" si="877"/>
        <v>INTERNET SERVICES</v>
      </c>
      <c r="I2636" s="5" t="str">
        <f t="shared" si="878"/>
        <v>012</v>
      </c>
      <c r="J2636" s="5" t="str">
        <f>VLOOKUP(I2636,Vlookups!A:D,2,FALSE)</f>
        <v>NORTH RICHLAND HILLS ELEMENTAR</v>
      </c>
      <c r="K2636" s="5" t="str">
        <f>VLOOKUP(I2636,Vlookups!A:D,3,FALSE)</f>
        <v>NORTH RICHLAND HILLS K8</v>
      </c>
      <c r="L2636" s="5" t="str">
        <f t="shared" si="879"/>
        <v>99</v>
      </c>
      <c r="M2636" s="5" t="str">
        <f t="shared" si="880"/>
        <v>880</v>
      </c>
      <c r="N2636" s="5" t="str">
        <f>VLOOKUP(M2636,Vlookups!G:I,2,FALSE)</f>
        <v>TECHNOLOGY</v>
      </c>
      <c r="O2636" s="5" t="str">
        <f>VLOOKUP(M2636,Vlookups!G:I,3,FALSE)</f>
        <v>CIO</v>
      </c>
      <c r="P2636" s="6">
        <f t="shared" si="881"/>
        <v>-59449.96</v>
      </c>
      <c r="Q2636" s="6">
        <f t="shared" si="882"/>
        <v>0</v>
      </c>
      <c r="R2636" s="6">
        <f t="shared" si="883"/>
        <v>-59449.96</v>
      </c>
      <c r="S2636" s="6">
        <f t="shared" si="884"/>
        <v>3216</v>
      </c>
      <c r="T2636" s="6">
        <f t="shared" si="885"/>
        <v>62665.96</v>
      </c>
      <c r="U2636" t="s">
        <v>2689</v>
      </c>
      <c r="V2636" t="s">
        <v>2678</v>
      </c>
      <c r="W2636" s="3">
        <v>-59449.96</v>
      </c>
      <c r="X2636" s="2">
        <v>0</v>
      </c>
      <c r="Y2636" s="3">
        <v>-59449.96</v>
      </c>
      <c r="Z2636" s="2">
        <v>0</v>
      </c>
      <c r="AA2636" s="2">
        <v>3216</v>
      </c>
      <c r="AB2636" s="2">
        <v>62665.96</v>
      </c>
    </row>
    <row r="2637" spans="1:28">
      <c r="A2637" s="5" t="str">
        <f t="shared" si="872"/>
        <v>420</v>
      </c>
      <c r="B2637" s="5" t="str">
        <f>VLOOKUP(A2637,Vlookups!O:P,2,FALSE)</f>
        <v>LOCAL</v>
      </c>
      <c r="C2637" s="5" t="str">
        <f t="shared" si="873"/>
        <v>E</v>
      </c>
      <c r="D2637" s="5" t="str">
        <f t="shared" si="874"/>
        <v>51</v>
      </c>
      <c r="E2637" s="5" t="str">
        <f t="shared" si="875"/>
        <v>62--</v>
      </c>
      <c r="F2637" s="5" t="str">
        <f>VLOOKUP(E2637,Vlookups!K:M,3,FALSE)</f>
        <v>Op Exp</v>
      </c>
      <c r="G2637" s="5" t="str">
        <f t="shared" si="876"/>
        <v>6254</v>
      </c>
      <c r="H2637" s="5" t="str">
        <f t="shared" si="877"/>
        <v>INTERNET SERVICES</v>
      </c>
      <c r="I2637" s="5" t="str">
        <f t="shared" si="878"/>
        <v>013</v>
      </c>
      <c r="J2637" s="5" t="str">
        <f>VLOOKUP(I2637,Vlookups!A:D,2,FALSE)</f>
        <v>NORTH RICHLAND HILLS MIDDLE SC</v>
      </c>
      <c r="K2637" s="5" t="str">
        <f>VLOOKUP(I2637,Vlookups!A:D,3,FALSE)</f>
        <v>NORTH RICHLAND HILLS K8</v>
      </c>
      <c r="L2637" s="5" t="str">
        <f t="shared" si="879"/>
        <v>99</v>
      </c>
      <c r="M2637" s="5" t="str">
        <f t="shared" si="880"/>
        <v>880</v>
      </c>
      <c r="N2637" s="5" t="str">
        <f>VLOOKUP(M2637,Vlookups!G:I,2,FALSE)</f>
        <v>TECHNOLOGY</v>
      </c>
      <c r="O2637" s="5" t="str">
        <f>VLOOKUP(M2637,Vlookups!G:I,3,FALSE)</f>
        <v>CIO</v>
      </c>
      <c r="P2637" s="6">
        <f t="shared" si="881"/>
        <v>-29324.09</v>
      </c>
      <c r="Q2637" s="6">
        <f t="shared" si="882"/>
        <v>0</v>
      </c>
      <c r="R2637" s="6">
        <f t="shared" si="883"/>
        <v>-29324.09</v>
      </c>
      <c r="S2637" s="6">
        <f t="shared" si="884"/>
        <v>1584</v>
      </c>
      <c r="T2637" s="6">
        <f t="shared" si="885"/>
        <v>30908.09</v>
      </c>
      <c r="U2637" t="s">
        <v>2690</v>
      </c>
      <c r="V2637" t="s">
        <v>2678</v>
      </c>
      <c r="W2637" s="3">
        <v>-29324.09</v>
      </c>
      <c r="X2637" s="2">
        <v>0</v>
      </c>
      <c r="Y2637" s="3">
        <v>-29324.09</v>
      </c>
      <c r="Z2637" s="2">
        <v>0</v>
      </c>
      <c r="AA2637" s="2">
        <v>1584</v>
      </c>
      <c r="AB2637" s="2">
        <v>30908.09</v>
      </c>
    </row>
    <row r="2638" spans="1:28">
      <c r="A2638" s="5" t="str">
        <f t="shared" si="872"/>
        <v>420</v>
      </c>
      <c r="B2638" s="5" t="str">
        <f>VLOOKUP(A2638,Vlookups!O:P,2,FALSE)</f>
        <v>LOCAL</v>
      </c>
      <c r="C2638" s="5" t="str">
        <f t="shared" si="873"/>
        <v>E</v>
      </c>
      <c r="D2638" s="5" t="str">
        <f t="shared" si="874"/>
        <v>51</v>
      </c>
      <c r="E2638" s="5" t="str">
        <f t="shared" si="875"/>
        <v>62--</v>
      </c>
      <c r="F2638" s="5" t="str">
        <f>VLOOKUP(E2638,Vlookups!K:M,3,FALSE)</f>
        <v>Op Exp</v>
      </c>
      <c r="G2638" s="5" t="str">
        <f t="shared" si="876"/>
        <v>6254</v>
      </c>
      <c r="H2638" s="5" t="str">
        <f t="shared" si="877"/>
        <v>INTERNET SERVICES</v>
      </c>
      <c r="I2638" s="5" t="str">
        <f t="shared" si="878"/>
        <v>014</v>
      </c>
      <c r="J2638" s="5" t="str">
        <f>VLOOKUP(I2638,Vlookups!A:D,2,FALSE)</f>
        <v>KATY ELEMENTARY SCHOOL</v>
      </c>
      <c r="K2638" s="5" t="str">
        <f>VLOOKUP(I2638,Vlookups!A:D,3,FALSE)</f>
        <v>KATY K8</v>
      </c>
      <c r="L2638" s="5" t="str">
        <f t="shared" si="879"/>
        <v>99</v>
      </c>
      <c r="M2638" s="5" t="str">
        <f t="shared" si="880"/>
        <v>880</v>
      </c>
      <c r="N2638" s="5" t="str">
        <f>VLOOKUP(M2638,Vlookups!G:I,2,FALSE)</f>
        <v>TECHNOLOGY</v>
      </c>
      <c r="O2638" s="5" t="str">
        <f>VLOOKUP(M2638,Vlookups!G:I,3,FALSE)</f>
        <v>CIO</v>
      </c>
      <c r="P2638" s="6">
        <f t="shared" si="881"/>
        <v>7374.09</v>
      </c>
      <c r="Q2638" s="6">
        <f t="shared" si="882"/>
        <v>0</v>
      </c>
      <c r="R2638" s="6">
        <f t="shared" si="883"/>
        <v>7374.09</v>
      </c>
      <c r="S2638" s="6">
        <f t="shared" si="884"/>
        <v>12864</v>
      </c>
      <c r="T2638" s="6">
        <f t="shared" si="885"/>
        <v>5489.91</v>
      </c>
      <c r="U2638" t="s">
        <v>2691</v>
      </c>
      <c r="V2638" t="s">
        <v>2678</v>
      </c>
      <c r="W2638" s="2">
        <v>7374.09</v>
      </c>
      <c r="X2638" s="2">
        <v>0</v>
      </c>
      <c r="Y2638" s="2">
        <v>7374.09</v>
      </c>
      <c r="Z2638" s="2">
        <v>0</v>
      </c>
      <c r="AA2638" s="2">
        <v>12864</v>
      </c>
      <c r="AB2638" s="2">
        <v>5489.91</v>
      </c>
    </row>
    <row r="2639" spans="1:28">
      <c r="A2639" s="5" t="str">
        <f t="shared" si="872"/>
        <v>420</v>
      </c>
      <c r="B2639" s="5" t="str">
        <f>VLOOKUP(A2639,Vlookups!O:P,2,FALSE)</f>
        <v>LOCAL</v>
      </c>
      <c r="C2639" s="5" t="str">
        <f t="shared" si="873"/>
        <v>E</v>
      </c>
      <c r="D2639" s="5" t="str">
        <f t="shared" si="874"/>
        <v>51</v>
      </c>
      <c r="E2639" s="5" t="str">
        <f t="shared" si="875"/>
        <v>62--</v>
      </c>
      <c r="F2639" s="5" t="str">
        <f>VLOOKUP(E2639,Vlookups!K:M,3,FALSE)</f>
        <v>Op Exp</v>
      </c>
      <c r="G2639" s="5" t="str">
        <f t="shared" si="876"/>
        <v>6254</v>
      </c>
      <c r="H2639" s="5" t="str">
        <f t="shared" si="877"/>
        <v>INTERNET SERVICES</v>
      </c>
      <c r="I2639" s="5" t="str">
        <f t="shared" si="878"/>
        <v>015</v>
      </c>
      <c r="J2639" s="5" t="str">
        <f>VLOOKUP(I2639,Vlookups!A:D,2,FALSE)</f>
        <v>KATY MIDDLE SCHOOL</v>
      </c>
      <c r="K2639" s="5" t="str">
        <f>VLOOKUP(I2639,Vlookups!A:D,3,FALSE)</f>
        <v>KATY K8</v>
      </c>
      <c r="L2639" s="5" t="str">
        <f t="shared" si="879"/>
        <v>99</v>
      </c>
      <c r="M2639" s="5" t="str">
        <f t="shared" si="880"/>
        <v>880</v>
      </c>
      <c r="N2639" s="5" t="str">
        <f>VLOOKUP(M2639,Vlookups!G:I,2,FALSE)</f>
        <v>TECHNOLOGY</v>
      </c>
      <c r="O2639" s="5" t="str">
        <f>VLOOKUP(M2639,Vlookups!G:I,3,FALSE)</f>
        <v>CIO</v>
      </c>
      <c r="P2639" s="6">
        <f t="shared" si="881"/>
        <v>2893.36</v>
      </c>
      <c r="Q2639" s="6">
        <f t="shared" si="882"/>
        <v>0</v>
      </c>
      <c r="R2639" s="6">
        <f t="shared" si="883"/>
        <v>2893.36</v>
      </c>
      <c r="S2639" s="6">
        <f t="shared" si="884"/>
        <v>6336</v>
      </c>
      <c r="T2639" s="6">
        <f t="shared" si="885"/>
        <v>3442.64</v>
      </c>
      <c r="U2639" t="s">
        <v>2692</v>
      </c>
      <c r="V2639" t="s">
        <v>2678</v>
      </c>
      <c r="W2639" s="2">
        <v>2893.36</v>
      </c>
      <c r="X2639" s="2">
        <v>0</v>
      </c>
      <c r="Y2639" s="2">
        <v>2893.36</v>
      </c>
      <c r="Z2639" s="2">
        <v>0</v>
      </c>
      <c r="AA2639" s="2">
        <v>6336</v>
      </c>
      <c r="AB2639" s="2">
        <v>3442.64</v>
      </c>
    </row>
    <row r="2640" spans="1:28">
      <c r="A2640" s="5" t="str">
        <f t="shared" si="872"/>
        <v>420</v>
      </c>
      <c r="B2640" s="5" t="str">
        <f>VLOOKUP(A2640,Vlookups!O:P,2,FALSE)</f>
        <v>LOCAL</v>
      </c>
      <c r="C2640" s="5" t="str">
        <f t="shared" si="873"/>
        <v>E</v>
      </c>
      <c r="D2640" s="5" t="str">
        <f t="shared" si="874"/>
        <v>51</v>
      </c>
      <c r="E2640" s="5" t="str">
        <f t="shared" si="875"/>
        <v>62--</v>
      </c>
      <c r="F2640" s="5" t="str">
        <f>VLOOKUP(E2640,Vlookups!K:M,3,FALSE)</f>
        <v>Op Exp</v>
      </c>
      <c r="G2640" s="5" t="str">
        <f t="shared" si="876"/>
        <v>6254</v>
      </c>
      <c r="H2640" s="5" t="str">
        <f t="shared" si="877"/>
        <v>INTERNET SERVICES</v>
      </c>
      <c r="I2640" s="5" t="str">
        <f t="shared" si="878"/>
        <v>016</v>
      </c>
      <c r="J2640" s="5" t="str">
        <f>VLOOKUP(I2640,Vlookups!A:D,2,FALSE)</f>
        <v>WESTPARK ELEMENTARY SCHOOL</v>
      </c>
      <c r="K2640" s="5" t="str">
        <f>VLOOKUP(I2640,Vlookups!A:D,3,FALSE)</f>
        <v>WESTPARK K8</v>
      </c>
      <c r="L2640" s="5" t="str">
        <f t="shared" si="879"/>
        <v>99</v>
      </c>
      <c r="M2640" s="5" t="str">
        <f t="shared" si="880"/>
        <v>880</v>
      </c>
      <c r="N2640" s="5" t="str">
        <f>VLOOKUP(M2640,Vlookups!G:I,2,FALSE)</f>
        <v>TECHNOLOGY</v>
      </c>
      <c r="O2640" s="5" t="str">
        <f>VLOOKUP(M2640,Vlookups!G:I,3,FALSE)</f>
        <v>CIO</v>
      </c>
      <c r="P2640" s="6">
        <f t="shared" si="881"/>
        <v>12432.22</v>
      </c>
      <c r="Q2640" s="6">
        <f t="shared" si="882"/>
        <v>0</v>
      </c>
      <c r="R2640" s="6">
        <f t="shared" si="883"/>
        <v>12432.22</v>
      </c>
      <c r="S2640" s="6">
        <f t="shared" si="884"/>
        <v>11256</v>
      </c>
      <c r="T2640" s="6">
        <f t="shared" si="885"/>
        <v>-1176.22</v>
      </c>
      <c r="U2640" t="s">
        <v>2693</v>
      </c>
      <c r="V2640" t="s">
        <v>2678</v>
      </c>
      <c r="W2640" s="2">
        <v>12432.22</v>
      </c>
      <c r="X2640" s="2">
        <v>0</v>
      </c>
      <c r="Y2640" s="2">
        <v>12432.22</v>
      </c>
      <c r="Z2640" s="2">
        <v>0</v>
      </c>
      <c r="AA2640" s="2">
        <v>11256</v>
      </c>
      <c r="AB2640" s="3">
        <v>-1176.22</v>
      </c>
    </row>
    <row r="2641" spans="1:28">
      <c r="A2641" s="5" t="str">
        <f t="shared" si="872"/>
        <v>420</v>
      </c>
      <c r="B2641" s="5" t="str">
        <f>VLOOKUP(A2641,Vlookups!O:P,2,FALSE)</f>
        <v>LOCAL</v>
      </c>
      <c r="C2641" s="5" t="str">
        <f t="shared" si="873"/>
        <v>E</v>
      </c>
      <c r="D2641" s="5" t="str">
        <f t="shared" si="874"/>
        <v>51</v>
      </c>
      <c r="E2641" s="5" t="str">
        <f t="shared" si="875"/>
        <v>62--</v>
      </c>
      <c r="F2641" s="5" t="str">
        <f>VLOOKUP(E2641,Vlookups!K:M,3,FALSE)</f>
        <v>Op Exp</v>
      </c>
      <c r="G2641" s="5" t="str">
        <f t="shared" si="876"/>
        <v>6254</v>
      </c>
      <c r="H2641" s="5" t="str">
        <f t="shared" si="877"/>
        <v>INTERNET SERVICES</v>
      </c>
      <c r="I2641" s="5" t="str">
        <f t="shared" si="878"/>
        <v>017</v>
      </c>
      <c r="J2641" s="5" t="str">
        <f>VLOOKUP(I2641,Vlookups!A:D,2,FALSE)</f>
        <v>WESTPARK MIDDLE SCHOOL</v>
      </c>
      <c r="K2641" s="5" t="str">
        <f>VLOOKUP(I2641,Vlookups!A:D,3,FALSE)</f>
        <v>WESTPARK K8</v>
      </c>
      <c r="L2641" s="5" t="str">
        <f t="shared" si="879"/>
        <v>99</v>
      </c>
      <c r="M2641" s="5" t="str">
        <f t="shared" si="880"/>
        <v>880</v>
      </c>
      <c r="N2641" s="5" t="str">
        <f>VLOOKUP(M2641,Vlookups!G:I,2,FALSE)</f>
        <v>TECHNOLOGY</v>
      </c>
      <c r="O2641" s="5" t="str">
        <f>VLOOKUP(M2641,Vlookups!G:I,3,FALSE)</f>
        <v>CIO</v>
      </c>
      <c r="P2641" s="6">
        <f t="shared" si="881"/>
        <v>6123.3</v>
      </c>
      <c r="Q2641" s="6">
        <f t="shared" si="882"/>
        <v>0</v>
      </c>
      <c r="R2641" s="6">
        <f t="shared" si="883"/>
        <v>6123.3</v>
      </c>
      <c r="S2641" s="6">
        <f t="shared" si="884"/>
        <v>5544</v>
      </c>
      <c r="T2641" s="6">
        <f t="shared" si="885"/>
        <v>-579.29999999999995</v>
      </c>
      <c r="U2641" t="s">
        <v>2694</v>
      </c>
      <c r="V2641" t="s">
        <v>2678</v>
      </c>
      <c r="W2641" s="2">
        <v>6123.3</v>
      </c>
      <c r="X2641" s="2">
        <v>0</v>
      </c>
      <c r="Y2641" s="2">
        <v>6123.3</v>
      </c>
      <c r="Z2641" s="2">
        <v>0</v>
      </c>
      <c r="AA2641" s="2">
        <v>5544</v>
      </c>
      <c r="AB2641" s="3">
        <v>-579.29999999999995</v>
      </c>
    </row>
    <row r="2642" spans="1:28">
      <c r="A2642" s="5" t="str">
        <f t="shared" si="872"/>
        <v>420</v>
      </c>
      <c r="B2642" s="5" t="str">
        <f>VLOOKUP(A2642,Vlookups!O:P,2,FALSE)</f>
        <v>LOCAL</v>
      </c>
      <c r="C2642" s="5" t="str">
        <f t="shared" si="873"/>
        <v>E</v>
      </c>
      <c r="D2642" s="5" t="str">
        <f t="shared" si="874"/>
        <v>51</v>
      </c>
      <c r="E2642" s="5" t="str">
        <f t="shared" si="875"/>
        <v>62--</v>
      </c>
      <c r="F2642" s="5" t="str">
        <f>VLOOKUP(E2642,Vlookups!K:M,3,FALSE)</f>
        <v>Op Exp</v>
      </c>
      <c r="G2642" s="5" t="str">
        <f t="shared" si="876"/>
        <v>6254</v>
      </c>
      <c r="H2642" s="5" t="str">
        <f t="shared" si="877"/>
        <v>INTERNET SERVICES</v>
      </c>
      <c r="I2642" s="5" t="str">
        <f t="shared" si="878"/>
        <v>018</v>
      </c>
      <c r="J2642" s="5" t="str">
        <f>VLOOKUP(I2642,Vlookups!A:D,2,FALSE)</f>
        <v>KATY/WEST PARK HS</v>
      </c>
      <c r="K2642" s="5" t="str">
        <f>VLOOKUP(I2642,Vlookups!A:D,3,FALSE)</f>
        <v>KATY WESTPARK HS</v>
      </c>
      <c r="L2642" s="5" t="str">
        <f t="shared" si="879"/>
        <v>99</v>
      </c>
      <c r="M2642" s="5" t="str">
        <f t="shared" si="880"/>
        <v>880</v>
      </c>
      <c r="N2642" s="5" t="str">
        <f>VLOOKUP(M2642,Vlookups!G:I,2,FALSE)</f>
        <v>TECHNOLOGY</v>
      </c>
      <c r="O2642" s="5" t="str">
        <f>VLOOKUP(M2642,Vlookups!G:I,3,FALSE)</f>
        <v>CIO</v>
      </c>
      <c r="P2642" s="6">
        <f t="shared" si="881"/>
        <v>12100.69</v>
      </c>
      <c r="Q2642" s="6">
        <f t="shared" si="882"/>
        <v>0</v>
      </c>
      <c r="R2642" s="6">
        <f t="shared" si="883"/>
        <v>12100.69</v>
      </c>
      <c r="S2642" s="6">
        <f t="shared" si="884"/>
        <v>19200</v>
      </c>
      <c r="T2642" s="6">
        <f t="shared" si="885"/>
        <v>7099.31</v>
      </c>
      <c r="U2642" t="s">
        <v>2695</v>
      </c>
      <c r="V2642" t="s">
        <v>2678</v>
      </c>
      <c r="W2642" s="2">
        <v>12100.69</v>
      </c>
      <c r="X2642" s="2">
        <v>0</v>
      </c>
      <c r="Y2642" s="2">
        <v>12100.69</v>
      </c>
      <c r="Z2642" s="2">
        <v>0</v>
      </c>
      <c r="AA2642" s="2">
        <v>19200</v>
      </c>
      <c r="AB2642" s="2">
        <v>7099.31</v>
      </c>
    </row>
    <row r="2643" spans="1:28">
      <c r="A2643" s="5" t="str">
        <f t="shared" si="872"/>
        <v>420</v>
      </c>
      <c r="B2643" s="5" t="str">
        <f>VLOOKUP(A2643,Vlookups!O:P,2,FALSE)</f>
        <v>LOCAL</v>
      </c>
      <c r="C2643" s="5" t="str">
        <f t="shared" si="873"/>
        <v>E</v>
      </c>
      <c r="D2643" s="5" t="str">
        <f t="shared" si="874"/>
        <v>51</v>
      </c>
      <c r="E2643" s="5" t="str">
        <f t="shared" si="875"/>
        <v>62--</v>
      </c>
      <c r="F2643" s="5" t="str">
        <f>VLOOKUP(E2643,Vlookups!K:M,3,FALSE)</f>
        <v>Op Exp</v>
      </c>
      <c r="G2643" s="5" t="str">
        <f t="shared" si="876"/>
        <v>6254</v>
      </c>
      <c r="H2643" s="5" t="str">
        <f t="shared" si="877"/>
        <v>INTERNET SERVICES</v>
      </c>
      <c r="I2643" s="5" t="str">
        <f t="shared" si="878"/>
        <v>019</v>
      </c>
      <c r="J2643" s="5" t="str">
        <f>VLOOKUP(I2643,Vlookups!A:D,2,FALSE)</f>
        <v>LANCASTER ELEMENTARY</v>
      </c>
      <c r="K2643" s="5" t="str">
        <f>VLOOKUP(I2643,Vlookups!A:D,3,FALSE)</f>
        <v>LANCASTER K8</v>
      </c>
      <c r="L2643" s="5" t="str">
        <f t="shared" si="879"/>
        <v>99</v>
      </c>
      <c r="M2643" s="5" t="str">
        <f t="shared" si="880"/>
        <v>880</v>
      </c>
      <c r="N2643" s="5" t="str">
        <f>VLOOKUP(M2643,Vlookups!G:I,2,FALSE)</f>
        <v>TECHNOLOGY</v>
      </c>
      <c r="O2643" s="5" t="str">
        <f>VLOOKUP(M2643,Vlookups!G:I,3,FALSE)</f>
        <v>CIO</v>
      </c>
      <c r="P2643" s="6">
        <f t="shared" si="881"/>
        <v>830.48</v>
      </c>
      <c r="Q2643" s="6">
        <f t="shared" si="882"/>
        <v>0</v>
      </c>
      <c r="R2643" s="6">
        <f t="shared" si="883"/>
        <v>830.48</v>
      </c>
      <c r="S2643" s="6">
        <f t="shared" si="884"/>
        <v>3216</v>
      </c>
      <c r="T2643" s="6">
        <f t="shared" si="885"/>
        <v>2385.52</v>
      </c>
      <c r="U2643" t="s">
        <v>2696</v>
      </c>
      <c r="V2643" t="s">
        <v>2678</v>
      </c>
      <c r="W2643" s="2">
        <v>830.48</v>
      </c>
      <c r="X2643" s="2">
        <v>0</v>
      </c>
      <c r="Y2643" s="2">
        <v>830.48</v>
      </c>
      <c r="Z2643" s="2">
        <v>0</v>
      </c>
      <c r="AA2643" s="2">
        <v>3216</v>
      </c>
      <c r="AB2643" s="2">
        <v>2385.52</v>
      </c>
    </row>
    <row r="2644" spans="1:28">
      <c r="A2644" s="5" t="str">
        <f t="shared" si="872"/>
        <v>420</v>
      </c>
      <c r="B2644" s="5" t="str">
        <f>VLOOKUP(A2644,Vlookups!O:P,2,FALSE)</f>
        <v>LOCAL</v>
      </c>
      <c r="C2644" s="5" t="str">
        <f t="shared" si="873"/>
        <v>E</v>
      </c>
      <c r="D2644" s="5" t="str">
        <f t="shared" si="874"/>
        <v>51</v>
      </c>
      <c r="E2644" s="5" t="str">
        <f t="shared" si="875"/>
        <v>62--</v>
      </c>
      <c r="F2644" s="5" t="str">
        <f>VLOOKUP(E2644,Vlookups!K:M,3,FALSE)</f>
        <v>Op Exp</v>
      </c>
      <c r="G2644" s="5" t="str">
        <f t="shared" si="876"/>
        <v>6254</v>
      </c>
      <c r="H2644" s="5" t="str">
        <f t="shared" si="877"/>
        <v>INTERNET SERVICES</v>
      </c>
      <c r="I2644" s="5" t="str">
        <f t="shared" si="878"/>
        <v>020</v>
      </c>
      <c r="J2644" s="5" t="str">
        <f>VLOOKUP(I2644,Vlookups!A:D,2,FALSE)</f>
        <v>LANCASTER MIDDLE SCHOOL</v>
      </c>
      <c r="K2644" s="5" t="str">
        <f>VLOOKUP(I2644,Vlookups!A:D,3,FALSE)</f>
        <v>LANCASTER K8</v>
      </c>
      <c r="L2644" s="5" t="str">
        <f t="shared" si="879"/>
        <v>99</v>
      </c>
      <c r="M2644" s="5" t="str">
        <f t="shared" si="880"/>
        <v>880</v>
      </c>
      <c r="N2644" s="5" t="str">
        <f>VLOOKUP(M2644,Vlookups!G:I,2,FALSE)</f>
        <v>TECHNOLOGY</v>
      </c>
      <c r="O2644" s="5" t="str">
        <f>VLOOKUP(M2644,Vlookups!G:I,3,FALSE)</f>
        <v>CIO</v>
      </c>
      <c r="P2644" s="6">
        <f t="shared" si="881"/>
        <v>409.06</v>
      </c>
      <c r="Q2644" s="6">
        <f t="shared" si="882"/>
        <v>0</v>
      </c>
      <c r="R2644" s="6">
        <f t="shared" si="883"/>
        <v>409.06</v>
      </c>
      <c r="S2644" s="6">
        <f t="shared" si="884"/>
        <v>1584</v>
      </c>
      <c r="T2644" s="6">
        <f t="shared" si="885"/>
        <v>1174.94</v>
      </c>
      <c r="U2644" t="s">
        <v>2697</v>
      </c>
      <c r="V2644" t="s">
        <v>2678</v>
      </c>
      <c r="W2644" s="2">
        <v>409.06</v>
      </c>
      <c r="X2644" s="2">
        <v>0</v>
      </c>
      <c r="Y2644" s="2">
        <v>409.06</v>
      </c>
      <c r="Z2644" s="2">
        <v>0</v>
      </c>
      <c r="AA2644" s="2">
        <v>1584</v>
      </c>
      <c r="AB2644" s="2">
        <v>1174.94</v>
      </c>
    </row>
    <row r="2645" spans="1:28">
      <c r="A2645" s="5" t="str">
        <f t="shared" si="872"/>
        <v>420</v>
      </c>
      <c r="B2645" s="5" t="str">
        <f>VLOOKUP(A2645,Vlookups!O:P,2,FALSE)</f>
        <v>LOCAL</v>
      </c>
      <c r="C2645" s="5" t="str">
        <f t="shared" si="873"/>
        <v>E</v>
      </c>
      <c r="D2645" s="5" t="str">
        <f t="shared" si="874"/>
        <v>51</v>
      </c>
      <c r="E2645" s="5" t="str">
        <f t="shared" si="875"/>
        <v>62--</v>
      </c>
      <c r="F2645" s="5" t="str">
        <f>VLOOKUP(E2645,Vlookups!K:M,3,FALSE)</f>
        <v>Op Exp</v>
      </c>
      <c r="G2645" s="5" t="str">
        <f t="shared" si="876"/>
        <v>6254</v>
      </c>
      <c r="H2645" s="5" t="str">
        <f t="shared" si="877"/>
        <v>INTERNET SERVICES</v>
      </c>
      <c r="I2645" s="5" t="str">
        <f t="shared" si="878"/>
        <v>021</v>
      </c>
      <c r="J2645" s="5" t="str">
        <f>VLOOKUP(I2645,Vlookups!A:D,2,FALSE)</f>
        <v>WOODHAVEN ELEMENTARY</v>
      </c>
      <c r="K2645" s="5" t="str">
        <f>VLOOKUP(I2645,Vlookups!A:D,3,FALSE)</f>
        <v>WOODHAVEN K8</v>
      </c>
      <c r="L2645" s="5" t="str">
        <f t="shared" si="879"/>
        <v>99</v>
      </c>
      <c r="M2645" s="5" t="str">
        <f t="shared" si="880"/>
        <v>880</v>
      </c>
      <c r="N2645" s="5" t="str">
        <f>VLOOKUP(M2645,Vlookups!G:I,2,FALSE)</f>
        <v>TECHNOLOGY</v>
      </c>
      <c r="O2645" s="5" t="str">
        <f>VLOOKUP(M2645,Vlookups!G:I,3,FALSE)</f>
        <v>CIO</v>
      </c>
      <c r="P2645" s="6">
        <f t="shared" si="881"/>
        <v>0</v>
      </c>
      <c r="Q2645" s="6">
        <f t="shared" si="882"/>
        <v>0</v>
      </c>
      <c r="R2645" s="6">
        <f t="shared" si="883"/>
        <v>0</v>
      </c>
      <c r="S2645" s="6">
        <f t="shared" si="884"/>
        <v>3216</v>
      </c>
      <c r="T2645" s="6">
        <f t="shared" si="885"/>
        <v>3216</v>
      </c>
      <c r="U2645" t="s">
        <v>2698</v>
      </c>
      <c r="V2645" t="s">
        <v>2678</v>
      </c>
      <c r="W2645" s="2">
        <v>0</v>
      </c>
      <c r="X2645" s="2">
        <v>0</v>
      </c>
      <c r="Y2645" s="2">
        <v>0</v>
      </c>
      <c r="Z2645" s="2">
        <v>0</v>
      </c>
      <c r="AA2645" s="2">
        <v>3216</v>
      </c>
      <c r="AB2645" s="2">
        <v>3216</v>
      </c>
    </row>
    <row r="2646" spans="1:28">
      <c r="A2646" s="5" t="str">
        <f t="shared" si="872"/>
        <v>420</v>
      </c>
      <c r="B2646" s="5" t="str">
        <f>VLOOKUP(A2646,Vlookups!O:P,2,FALSE)</f>
        <v>LOCAL</v>
      </c>
      <c r="C2646" s="5" t="str">
        <f t="shared" si="873"/>
        <v>E</v>
      </c>
      <c r="D2646" s="5" t="str">
        <f t="shared" si="874"/>
        <v>51</v>
      </c>
      <c r="E2646" s="5" t="str">
        <f t="shared" si="875"/>
        <v>62--</v>
      </c>
      <c r="F2646" s="5" t="str">
        <f>VLOOKUP(E2646,Vlookups!K:M,3,FALSE)</f>
        <v>Op Exp</v>
      </c>
      <c r="G2646" s="5" t="str">
        <f t="shared" si="876"/>
        <v>6254</v>
      </c>
      <c r="H2646" s="5" t="str">
        <f t="shared" si="877"/>
        <v>INTERNET SERVICES</v>
      </c>
      <c r="I2646" s="5" t="str">
        <f t="shared" si="878"/>
        <v>022</v>
      </c>
      <c r="J2646" s="5" t="str">
        <f>VLOOKUP(I2646,Vlookups!A:D,2,FALSE)</f>
        <v>WOODHAVEN MIDDLE SCHOOL</v>
      </c>
      <c r="K2646" s="5" t="str">
        <f>VLOOKUP(I2646,Vlookups!A:D,3,FALSE)</f>
        <v>WOODHAVEN K8</v>
      </c>
      <c r="L2646" s="5" t="str">
        <f t="shared" si="879"/>
        <v>99</v>
      </c>
      <c r="M2646" s="5" t="str">
        <f t="shared" si="880"/>
        <v>880</v>
      </c>
      <c r="N2646" s="5" t="str">
        <f>VLOOKUP(M2646,Vlookups!G:I,2,FALSE)</f>
        <v>TECHNOLOGY</v>
      </c>
      <c r="O2646" s="5" t="str">
        <f>VLOOKUP(M2646,Vlookups!G:I,3,FALSE)</f>
        <v>CIO</v>
      </c>
      <c r="P2646" s="6">
        <f t="shared" si="881"/>
        <v>0</v>
      </c>
      <c r="Q2646" s="6">
        <f t="shared" si="882"/>
        <v>0</v>
      </c>
      <c r="R2646" s="6">
        <f t="shared" si="883"/>
        <v>0</v>
      </c>
      <c r="S2646" s="6">
        <f t="shared" si="884"/>
        <v>1584</v>
      </c>
      <c r="T2646" s="6">
        <f t="shared" si="885"/>
        <v>1584</v>
      </c>
      <c r="U2646" t="s">
        <v>2699</v>
      </c>
      <c r="V2646" t="s">
        <v>2678</v>
      </c>
      <c r="W2646" s="2">
        <v>0</v>
      </c>
      <c r="X2646" s="2">
        <v>0</v>
      </c>
      <c r="Y2646" s="2">
        <v>0</v>
      </c>
      <c r="Z2646" s="2">
        <v>0</v>
      </c>
      <c r="AA2646" s="2">
        <v>1584</v>
      </c>
      <c r="AB2646" s="2">
        <v>1584</v>
      </c>
    </row>
    <row r="2647" spans="1:28">
      <c r="A2647" s="5" t="str">
        <f t="shared" si="872"/>
        <v>420</v>
      </c>
      <c r="B2647" s="5" t="str">
        <f>VLOOKUP(A2647,Vlookups!O:P,2,FALSE)</f>
        <v>LOCAL</v>
      </c>
      <c r="C2647" s="5" t="str">
        <f t="shared" si="873"/>
        <v>E</v>
      </c>
      <c r="D2647" s="5" t="str">
        <f t="shared" si="874"/>
        <v>51</v>
      </c>
      <c r="E2647" s="5" t="str">
        <f t="shared" si="875"/>
        <v>62--</v>
      </c>
      <c r="F2647" s="5" t="str">
        <f>VLOOKUP(E2647,Vlookups!K:M,3,FALSE)</f>
        <v>Op Exp</v>
      </c>
      <c r="G2647" s="5" t="str">
        <f t="shared" si="876"/>
        <v>6254</v>
      </c>
      <c r="H2647" s="5" t="str">
        <f t="shared" si="877"/>
        <v>INTERNET SERVICES</v>
      </c>
      <c r="I2647" s="5" t="str">
        <f t="shared" si="878"/>
        <v>023</v>
      </c>
      <c r="J2647" s="5" t="str">
        <f>VLOOKUP(I2647,Vlookups!A:D,2,FALSE)</f>
        <v>SAGINAW ELEMENTARY</v>
      </c>
      <c r="K2647" s="5" t="str">
        <f>VLOOKUP(I2647,Vlookups!A:D,3,FALSE)</f>
        <v>SAGINAW K8</v>
      </c>
      <c r="L2647" s="5" t="str">
        <f t="shared" si="879"/>
        <v>99</v>
      </c>
      <c r="M2647" s="5" t="str">
        <f t="shared" si="880"/>
        <v>880</v>
      </c>
      <c r="N2647" s="5" t="str">
        <f>VLOOKUP(M2647,Vlookups!G:I,2,FALSE)</f>
        <v>TECHNOLOGY</v>
      </c>
      <c r="O2647" s="5" t="str">
        <f>VLOOKUP(M2647,Vlookups!G:I,3,FALSE)</f>
        <v>CIO</v>
      </c>
      <c r="P2647" s="6">
        <f t="shared" si="881"/>
        <v>5.33</v>
      </c>
      <c r="Q2647" s="6">
        <f t="shared" si="882"/>
        <v>0</v>
      </c>
      <c r="R2647" s="6">
        <f t="shared" si="883"/>
        <v>5.33</v>
      </c>
      <c r="S2647" s="6">
        <f t="shared" si="884"/>
        <v>3216</v>
      </c>
      <c r="T2647" s="6">
        <f t="shared" si="885"/>
        <v>3210.67</v>
      </c>
      <c r="U2647" t="s">
        <v>2700</v>
      </c>
      <c r="V2647" t="s">
        <v>2678</v>
      </c>
      <c r="W2647" s="2">
        <v>5.33</v>
      </c>
      <c r="X2647" s="2">
        <v>0</v>
      </c>
      <c r="Y2647" s="2">
        <v>5.33</v>
      </c>
      <c r="Z2647" s="2">
        <v>0</v>
      </c>
      <c r="AA2647" s="2">
        <v>3216</v>
      </c>
      <c r="AB2647" s="2">
        <v>3210.67</v>
      </c>
    </row>
    <row r="2648" spans="1:28">
      <c r="A2648" s="5" t="str">
        <f t="shared" si="872"/>
        <v>420</v>
      </c>
      <c r="B2648" s="5" t="str">
        <f>VLOOKUP(A2648,Vlookups!O:P,2,FALSE)</f>
        <v>LOCAL</v>
      </c>
      <c r="C2648" s="5" t="str">
        <f t="shared" si="873"/>
        <v>E</v>
      </c>
      <c r="D2648" s="5" t="str">
        <f t="shared" si="874"/>
        <v>51</v>
      </c>
      <c r="E2648" s="5" t="str">
        <f t="shared" si="875"/>
        <v>62--</v>
      </c>
      <c r="F2648" s="5" t="str">
        <f>VLOOKUP(E2648,Vlookups!K:M,3,FALSE)</f>
        <v>Op Exp</v>
      </c>
      <c r="G2648" s="5" t="str">
        <f t="shared" si="876"/>
        <v>6254</v>
      </c>
      <c r="H2648" s="5" t="str">
        <f t="shared" si="877"/>
        <v>INTERNET SERVICES</v>
      </c>
      <c r="I2648" s="5" t="str">
        <f t="shared" si="878"/>
        <v>024</v>
      </c>
      <c r="J2648" s="5" t="str">
        <f>VLOOKUP(I2648,Vlookups!A:D,2,FALSE)</f>
        <v>SAGINAW MIDDLE SCHOOL</v>
      </c>
      <c r="K2648" s="5" t="str">
        <f>VLOOKUP(I2648,Vlookups!A:D,3,FALSE)</f>
        <v>SAGINAW K8</v>
      </c>
      <c r="L2648" s="5" t="str">
        <f t="shared" si="879"/>
        <v>99</v>
      </c>
      <c r="M2648" s="5" t="str">
        <f t="shared" si="880"/>
        <v>880</v>
      </c>
      <c r="N2648" s="5" t="str">
        <f>VLOOKUP(M2648,Vlookups!G:I,2,FALSE)</f>
        <v>TECHNOLOGY</v>
      </c>
      <c r="O2648" s="5" t="str">
        <f>VLOOKUP(M2648,Vlookups!G:I,3,FALSE)</f>
        <v>CIO</v>
      </c>
      <c r="P2648" s="6">
        <f t="shared" si="881"/>
        <v>462.01</v>
      </c>
      <c r="Q2648" s="6">
        <f t="shared" si="882"/>
        <v>0</v>
      </c>
      <c r="R2648" s="6">
        <f t="shared" si="883"/>
        <v>462.01</v>
      </c>
      <c r="S2648" s="6">
        <f t="shared" si="884"/>
        <v>1584</v>
      </c>
      <c r="T2648" s="6">
        <f t="shared" si="885"/>
        <v>1121.99</v>
      </c>
      <c r="U2648" t="s">
        <v>2701</v>
      </c>
      <c r="V2648" t="s">
        <v>2678</v>
      </c>
      <c r="W2648" s="2">
        <v>462.01</v>
      </c>
      <c r="X2648" s="2">
        <v>0</v>
      </c>
      <c r="Y2648" s="2">
        <v>462.01</v>
      </c>
      <c r="Z2648" s="2">
        <v>0</v>
      </c>
      <c r="AA2648" s="2">
        <v>1584</v>
      </c>
      <c r="AB2648" s="2">
        <v>1121.99</v>
      </c>
    </row>
    <row r="2649" spans="1:28">
      <c r="A2649" s="5" t="str">
        <f t="shared" si="872"/>
        <v>420</v>
      </c>
      <c r="B2649" s="5" t="str">
        <f>VLOOKUP(A2649,Vlookups!O:P,2,FALSE)</f>
        <v>LOCAL</v>
      </c>
      <c r="C2649" s="5" t="str">
        <f t="shared" si="873"/>
        <v>E</v>
      </c>
      <c r="D2649" s="5" t="str">
        <f t="shared" si="874"/>
        <v>51</v>
      </c>
      <c r="E2649" s="5" t="str">
        <f t="shared" si="875"/>
        <v>62--</v>
      </c>
      <c r="F2649" s="5" t="str">
        <f>VLOOKUP(E2649,Vlookups!K:M,3,FALSE)</f>
        <v>Op Exp</v>
      </c>
      <c r="G2649" s="5" t="str">
        <f t="shared" si="876"/>
        <v>6254</v>
      </c>
      <c r="H2649" s="5" t="str">
        <f t="shared" si="877"/>
        <v>INTERNET SERVICES</v>
      </c>
      <c r="I2649" s="5" t="str">
        <f t="shared" si="878"/>
        <v>025</v>
      </c>
      <c r="J2649" s="5" t="str">
        <f>VLOOKUP(I2649,Vlookups!A:D,2,FALSE)</f>
        <v>WINDMILL LAKES ELEMENTARY</v>
      </c>
      <c r="K2649" s="5" t="str">
        <f>VLOOKUP(I2649,Vlookups!A:D,3,FALSE)</f>
        <v>WINDMILL LAKES K8</v>
      </c>
      <c r="L2649" s="5" t="str">
        <f t="shared" si="879"/>
        <v>99</v>
      </c>
      <c r="M2649" s="5" t="str">
        <f t="shared" si="880"/>
        <v>880</v>
      </c>
      <c r="N2649" s="5" t="str">
        <f>VLOOKUP(M2649,Vlookups!G:I,2,FALSE)</f>
        <v>TECHNOLOGY</v>
      </c>
      <c r="O2649" s="5" t="str">
        <f>VLOOKUP(M2649,Vlookups!G:I,3,FALSE)</f>
        <v>CIO</v>
      </c>
      <c r="P2649" s="6">
        <f t="shared" si="881"/>
        <v>11528.7</v>
      </c>
      <c r="Q2649" s="6">
        <f t="shared" si="882"/>
        <v>0</v>
      </c>
      <c r="R2649" s="6">
        <f t="shared" si="883"/>
        <v>11528.7</v>
      </c>
      <c r="S2649" s="6">
        <f t="shared" si="884"/>
        <v>11256</v>
      </c>
      <c r="T2649" s="6">
        <f t="shared" si="885"/>
        <v>-272.7</v>
      </c>
      <c r="U2649" t="s">
        <v>2702</v>
      </c>
      <c r="V2649" t="s">
        <v>2678</v>
      </c>
      <c r="W2649" s="2">
        <v>11528.7</v>
      </c>
      <c r="X2649" s="2">
        <v>0</v>
      </c>
      <c r="Y2649" s="2">
        <v>11528.7</v>
      </c>
      <c r="Z2649" s="2">
        <v>0</v>
      </c>
      <c r="AA2649" s="2">
        <v>11256</v>
      </c>
      <c r="AB2649" s="3">
        <v>-272.7</v>
      </c>
    </row>
    <row r="2650" spans="1:28">
      <c r="A2650" s="5" t="str">
        <f t="shared" si="872"/>
        <v>420</v>
      </c>
      <c r="B2650" s="5" t="str">
        <f>VLOOKUP(A2650,Vlookups!O:P,2,FALSE)</f>
        <v>LOCAL</v>
      </c>
      <c r="C2650" s="5" t="str">
        <f t="shared" si="873"/>
        <v>E</v>
      </c>
      <c r="D2650" s="5" t="str">
        <f t="shared" si="874"/>
        <v>51</v>
      </c>
      <c r="E2650" s="5" t="str">
        <f t="shared" si="875"/>
        <v>62--</v>
      </c>
      <c r="F2650" s="5" t="str">
        <f>VLOOKUP(E2650,Vlookups!K:M,3,FALSE)</f>
        <v>Op Exp</v>
      </c>
      <c r="G2650" s="5" t="str">
        <f t="shared" si="876"/>
        <v>6254</v>
      </c>
      <c r="H2650" s="5" t="str">
        <f t="shared" si="877"/>
        <v>INTERNET SERVICES</v>
      </c>
      <c r="I2650" s="5" t="str">
        <f t="shared" si="878"/>
        <v>026</v>
      </c>
      <c r="J2650" s="5" t="str">
        <f>VLOOKUP(I2650,Vlookups!A:D,2,FALSE)</f>
        <v>WM LAKES MIDDLE SCHOOL</v>
      </c>
      <c r="K2650" s="5" t="str">
        <f>VLOOKUP(I2650,Vlookups!A:D,3,FALSE)</f>
        <v>WINDMILL LAKES K8</v>
      </c>
      <c r="L2650" s="5" t="str">
        <f t="shared" si="879"/>
        <v>99</v>
      </c>
      <c r="M2650" s="5" t="str">
        <f t="shared" si="880"/>
        <v>880</v>
      </c>
      <c r="N2650" s="5" t="str">
        <f>VLOOKUP(M2650,Vlookups!G:I,2,FALSE)</f>
        <v>TECHNOLOGY</v>
      </c>
      <c r="O2650" s="5" t="str">
        <f>VLOOKUP(M2650,Vlookups!G:I,3,FALSE)</f>
        <v>CIO</v>
      </c>
      <c r="P2650" s="6">
        <f t="shared" si="881"/>
        <v>5218.93</v>
      </c>
      <c r="Q2650" s="6">
        <f t="shared" si="882"/>
        <v>0</v>
      </c>
      <c r="R2650" s="6">
        <f t="shared" si="883"/>
        <v>5218.93</v>
      </c>
      <c r="S2650" s="6">
        <f t="shared" si="884"/>
        <v>5544</v>
      </c>
      <c r="T2650" s="6">
        <f t="shared" si="885"/>
        <v>325.07</v>
      </c>
      <c r="U2650" t="s">
        <v>2703</v>
      </c>
      <c r="V2650" t="s">
        <v>2678</v>
      </c>
      <c r="W2650" s="2">
        <v>5218.93</v>
      </c>
      <c r="X2650" s="2">
        <v>0</v>
      </c>
      <c r="Y2650" s="2">
        <v>5218.93</v>
      </c>
      <c r="Z2650" s="2">
        <v>0</v>
      </c>
      <c r="AA2650" s="2">
        <v>5544</v>
      </c>
      <c r="AB2650" s="2">
        <v>325.07</v>
      </c>
    </row>
    <row r="2651" spans="1:28">
      <c r="A2651" s="5" t="str">
        <f t="shared" si="872"/>
        <v>420</v>
      </c>
      <c r="B2651" s="5" t="str">
        <f>VLOOKUP(A2651,Vlookups!O:P,2,FALSE)</f>
        <v>LOCAL</v>
      </c>
      <c r="C2651" s="5" t="str">
        <f t="shared" si="873"/>
        <v>E</v>
      </c>
      <c r="D2651" s="5" t="str">
        <f t="shared" si="874"/>
        <v>51</v>
      </c>
      <c r="E2651" s="5" t="str">
        <f t="shared" si="875"/>
        <v>62--</v>
      </c>
      <c r="F2651" s="5" t="str">
        <f>VLOOKUP(E2651,Vlookups!K:M,3,FALSE)</f>
        <v>Op Exp</v>
      </c>
      <c r="G2651" s="5" t="str">
        <f t="shared" si="876"/>
        <v>6254</v>
      </c>
      <c r="H2651" s="5" t="str">
        <f t="shared" si="877"/>
        <v>INTERNET SERVICES</v>
      </c>
      <c r="I2651" s="5" t="str">
        <f t="shared" si="878"/>
        <v>027</v>
      </c>
      <c r="J2651" s="5" t="str">
        <f>VLOOKUP(I2651,Vlookups!A:D,2,FALSE)</f>
        <v>HOUSTON OREM ELEMENTARY</v>
      </c>
      <c r="K2651" s="5" t="str">
        <f>VLOOKUP(I2651,Vlookups!A:D,3,FALSE)</f>
        <v>OREM K8</v>
      </c>
      <c r="L2651" s="5" t="str">
        <f t="shared" si="879"/>
        <v>99</v>
      </c>
      <c r="M2651" s="5" t="str">
        <f t="shared" si="880"/>
        <v>880</v>
      </c>
      <c r="N2651" s="5" t="str">
        <f>VLOOKUP(M2651,Vlookups!G:I,2,FALSE)</f>
        <v>TECHNOLOGY</v>
      </c>
      <c r="O2651" s="5" t="str">
        <f>VLOOKUP(M2651,Vlookups!G:I,3,FALSE)</f>
        <v>CIO</v>
      </c>
      <c r="P2651" s="6">
        <f t="shared" si="881"/>
        <v>13027.29</v>
      </c>
      <c r="Q2651" s="6">
        <f t="shared" si="882"/>
        <v>0</v>
      </c>
      <c r="R2651" s="6">
        <f t="shared" si="883"/>
        <v>13027.29</v>
      </c>
      <c r="S2651" s="6">
        <f t="shared" si="884"/>
        <v>11256</v>
      </c>
      <c r="T2651" s="6">
        <f t="shared" si="885"/>
        <v>-1771.29</v>
      </c>
      <c r="U2651" t="s">
        <v>2704</v>
      </c>
      <c r="V2651" t="s">
        <v>2678</v>
      </c>
      <c r="W2651" s="2">
        <v>13027.29</v>
      </c>
      <c r="X2651" s="2">
        <v>0</v>
      </c>
      <c r="Y2651" s="2">
        <v>13027.29</v>
      </c>
      <c r="Z2651" s="2">
        <v>0</v>
      </c>
      <c r="AA2651" s="2">
        <v>11256</v>
      </c>
      <c r="AB2651" s="3">
        <v>-1771.29</v>
      </c>
    </row>
    <row r="2652" spans="1:28">
      <c r="A2652" s="5" t="str">
        <f t="shared" si="872"/>
        <v>420</v>
      </c>
      <c r="B2652" s="5" t="str">
        <f>VLOOKUP(A2652,Vlookups!O:P,2,FALSE)</f>
        <v>LOCAL</v>
      </c>
      <c r="C2652" s="5" t="str">
        <f t="shared" si="873"/>
        <v>E</v>
      </c>
      <c r="D2652" s="5" t="str">
        <f t="shared" si="874"/>
        <v>51</v>
      </c>
      <c r="E2652" s="5" t="str">
        <f t="shared" si="875"/>
        <v>62--</v>
      </c>
      <c r="F2652" s="5" t="str">
        <f>VLOOKUP(E2652,Vlookups!K:M,3,FALSE)</f>
        <v>Op Exp</v>
      </c>
      <c r="G2652" s="5" t="str">
        <f t="shared" si="876"/>
        <v>6254</v>
      </c>
      <c r="H2652" s="5" t="str">
        <f t="shared" si="877"/>
        <v>INTERNET SERVICES</v>
      </c>
      <c r="I2652" s="5" t="str">
        <f t="shared" si="878"/>
        <v>028</v>
      </c>
      <c r="J2652" s="5" t="str">
        <f>VLOOKUP(I2652,Vlookups!A:D,2,FALSE)</f>
        <v>HOUSTON OREM MIDDLE SCHOOL</v>
      </c>
      <c r="K2652" s="5" t="str">
        <f>VLOOKUP(I2652,Vlookups!A:D,3,FALSE)</f>
        <v>OREM K8</v>
      </c>
      <c r="L2652" s="5" t="str">
        <f t="shared" si="879"/>
        <v>99</v>
      </c>
      <c r="M2652" s="5" t="str">
        <f t="shared" si="880"/>
        <v>880</v>
      </c>
      <c r="N2652" s="5" t="str">
        <f>VLOOKUP(M2652,Vlookups!G:I,2,FALSE)</f>
        <v>TECHNOLOGY</v>
      </c>
      <c r="O2652" s="5" t="str">
        <f>VLOOKUP(M2652,Vlookups!G:I,3,FALSE)</f>
        <v>CIO</v>
      </c>
      <c r="P2652" s="6">
        <f t="shared" si="881"/>
        <v>6416.42</v>
      </c>
      <c r="Q2652" s="6">
        <f t="shared" si="882"/>
        <v>0</v>
      </c>
      <c r="R2652" s="6">
        <f t="shared" si="883"/>
        <v>6416.42</v>
      </c>
      <c r="S2652" s="6">
        <f t="shared" si="884"/>
        <v>5544</v>
      </c>
      <c r="T2652" s="6">
        <f t="shared" si="885"/>
        <v>-872.42</v>
      </c>
      <c r="U2652" t="s">
        <v>2705</v>
      </c>
      <c r="V2652" t="s">
        <v>2678</v>
      </c>
      <c r="W2652" s="2">
        <v>6416.42</v>
      </c>
      <c r="X2652" s="2">
        <v>0</v>
      </c>
      <c r="Y2652" s="2">
        <v>6416.42</v>
      </c>
      <c r="Z2652" s="2">
        <v>0</v>
      </c>
      <c r="AA2652" s="2">
        <v>5544</v>
      </c>
      <c r="AB2652" s="3">
        <v>-872.42</v>
      </c>
    </row>
    <row r="2653" spans="1:28">
      <c r="A2653" s="5" t="str">
        <f t="shared" si="872"/>
        <v>420</v>
      </c>
      <c r="B2653" s="5" t="str">
        <f>VLOOKUP(A2653,Vlookups!O:P,2,FALSE)</f>
        <v>LOCAL</v>
      </c>
      <c r="C2653" s="5" t="str">
        <f t="shared" si="873"/>
        <v>E</v>
      </c>
      <c r="D2653" s="5" t="str">
        <f t="shared" si="874"/>
        <v>51</v>
      </c>
      <c r="E2653" s="5" t="str">
        <f t="shared" si="875"/>
        <v>62--</v>
      </c>
      <c r="F2653" s="5" t="str">
        <f>VLOOKUP(E2653,Vlookups!K:M,3,FALSE)</f>
        <v>Op Exp</v>
      </c>
      <c r="G2653" s="5" t="str">
        <f t="shared" si="876"/>
        <v>6254</v>
      </c>
      <c r="H2653" s="5" t="str">
        <f t="shared" si="877"/>
        <v>INTERNET SERVICES</v>
      </c>
      <c r="I2653" s="5" t="str">
        <f t="shared" si="878"/>
        <v>030</v>
      </c>
      <c r="J2653" s="5" t="str">
        <f>VLOOKUP(I2653,Vlookups!A:D,2,FALSE)</f>
        <v>COLLEGE STATION ELEMENTARY</v>
      </c>
      <c r="K2653" s="5" t="str">
        <f>VLOOKUP(I2653,Vlookups!A:D,3,FALSE)</f>
        <v>COLLEGE STATION K8</v>
      </c>
      <c r="L2653" s="5" t="str">
        <f t="shared" si="879"/>
        <v>99</v>
      </c>
      <c r="M2653" s="5" t="str">
        <f t="shared" si="880"/>
        <v>880</v>
      </c>
      <c r="N2653" s="5" t="str">
        <f>VLOOKUP(M2653,Vlookups!G:I,2,FALSE)</f>
        <v>TECHNOLOGY</v>
      </c>
      <c r="O2653" s="5" t="str">
        <f>VLOOKUP(M2653,Vlookups!G:I,3,FALSE)</f>
        <v>CIO</v>
      </c>
      <c r="P2653" s="6">
        <f t="shared" si="881"/>
        <v>14992.7</v>
      </c>
      <c r="Q2653" s="6">
        <f t="shared" si="882"/>
        <v>0</v>
      </c>
      <c r="R2653" s="6">
        <f t="shared" si="883"/>
        <v>14992.7</v>
      </c>
      <c r="S2653" s="6">
        <f t="shared" si="884"/>
        <v>36180</v>
      </c>
      <c r="T2653" s="6">
        <f t="shared" si="885"/>
        <v>21187.3</v>
      </c>
      <c r="U2653" t="s">
        <v>2706</v>
      </c>
      <c r="V2653" t="s">
        <v>2678</v>
      </c>
      <c r="W2653" s="2">
        <v>14992.7</v>
      </c>
      <c r="X2653" s="2">
        <v>0</v>
      </c>
      <c r="Y2653" s="2">
        <v>14992.7</v>
      </c>
      <c r="Z2653" s="2">
        <v>0</v>
      </c>
      <c r="AA2653" s="2">
        <v>36180</v>
      </c>
      <c r="AB2653" s="2">
        <v>21187.3</v>
      </c>
    </row>
    <row r="2654" spans="1:28">
      <c r="A2654" s="5" t="str">
        <f t="shared" si="872"/>
        <v>420</v>
      </c>
      <c r="B2654" s="5" t="str">
        <f>VLOOKUP(A2654,Vlookups!O:P,2,FALSE)</f>
        <v>LOCAL</v>
      </c>
      <c r="C2654" s="5" t="str">
        <f t="shared" si="873"/>
        <v>E</v>
      </c>
      <c r="D2654" s="5" t="str">
        <f t="shared" si="874"/>
        <v>51</v>
      </c>
      <c r="E2654" s="5" t="str">
        <f t="shared" si="875"/>
        <v>62--</v>
      </c>
      <c r="F2654" s="5" t="str">
        <f>VLOOKUP(E2654,Vlookups!K:M,3,FALSE)</f>
        <v>Op Exp</v>
      </c>
      <c r="G2654" s="5" t="str">
        <f t="shared" si="876"/>
        <v>6254</v>
      </c>
      <c r="H2654" s="5" t="str">
        <f t="shared" si="877"/>
        <v>INTERNET SERVICES</v>
      </c>
      <c r="I2654" s="5" t="str">
        <f t="shared" si="878"/>
        <v>031</v>
      </c>
      <c r="J2654" s="5" t="str">
        <f>VLOOKUP(I2654,Vlookups!A:D,2,FALSE)</f>
        <v>COLLEGE STATION MIDDLE SCHOOL</v>
      </c>
      <c r="K2654" s="5" t="str">
        <f>VLOOKUP(I2654,Vlookups!A:D,3,FALSE)</f>
        <v>COLLEGE STATION K8</v>
      </c>
      <c r="L2654" s="5" t="str">
        <f t="shared" si="879"/>
        <v>99</v>
      </c>
      <c r="M2654" s="5" t="str">
        <f t="shared" si="880"/>
        <v>880</v>
      </c>
      <c r="N2654" s="5" t="str">
        <f>VLOOKUP(M2654,Vlookups!G:I,2,FALSE)</f>
        <v>TECHNOLOGY</v>
      </c>
      <c r="O2654" s="5" t="str">
        <f>VLOOKUP(M2654,Vlookups!G:I,3,FALSE)</f>
        <v>CIO</v>
      </c>
      <c r="P2654" s="6">
        <f t="shared" si="881"/>
        <v>11865.8</v>
      </c>
      <c r="Q2654" s="6">
        <f t="shared" si="882"/>
        <v>0</v>
      </c>
      <c r="R2654" s="6">
        <f t="shared" si="883"/>
        <v>11865.8</v>
      </c>
      <c r="S2654" s="6">
        <f t="shared" si="884"/>
        <v>17820</v>
      </c>
      <c r="T2654" s="6">
        <f t="shared" si="885"/>
        <v>5954.2</v>
      </c>
      <c r="U2654" t="s">
        <v>2707</v>
      </c>
      <c r="V2654" t="s">
        <v>2678</v>
      </c>
      <c r="W2654" s="2">
        <v>11865.8</v>
      </c>
      <c r="X2654" s="2">
        <v>0</v>
      </c>
      <c r="Y2654" s="2">
        <v>11865.8</v>
      </c>
      <c r="Z2654" s="2">
        <v>0</v>
      </c>
      <c r="AA2654" s="2">
        <v>17820</v>
      </c>
      <c r="AB2654" s="2">
        <v>5954.2</v>
      </c>
    </row>
    <row r="2655" spans="1:28">
      <c r="A2655" s="5" t="str">
        <f t="shared" si="872"/>
        <v>420</v>
      </c>
      <c r="B2655" s="5" t="str">
        <f>VLOOKUP(A2655,Vlookups!O:P,2,FALSE)</f>
        <v>LOCAL</v>
      </c>
      <c r="C2655" s="5" t="str">
        <f t="shared" si="873"/>
        <v>E</v>
      </c>
      <c r="D2655" s="5" t="str">
        <f t="shared" si="874"/>
        <v>51</v>
      </c>
      <c r="E2655" s="5" t="str">
        <f t="shared" si="875"/>
        <v>62--</v>
      </c>
      <c r="F2655" s="5" t="str">
        <f>VLOOKUP(E2655,Vlookups!K:M,3,FALSE)</f>
        <v>Op Exp</v>
      </c>
      <c r="G2655" s="5" t="str">
        <f t="shared" si="876"/>
        <v>6254</v>
      </c>
      <c r="H2655" s="5" t="str">
        <f t="shared" si="877"/>
        <v>INTERNET SERVICES</v>
      </c>
      <c r="I2655" s="5" t="str">
        <f t="shared" si="878"/>
        <v>032</v>
      </c>
      <c r="J2655" s="5" t="str">
        <f>VLOOKUP(I2655,Vlookups!A:D,2,FALSE)</f>
        <v>LANCASTER HS</v>
      </c>
      <c r="K2655" s="5" t="str">
        <f>VLOOKUP(I2655,Vlookups!A:D,3,FALSE)</f>
        <v>LANCASTER HS</v>
      </c>
      <c r="L2655" s="5" t="str">
        <f t="shared" si="879"/>
        <v>99</v>
      </c>
      <c r="M2655" s="5" t="str">
        <f t="shared" si="880"/>
        <v>880</v>
      </c>
      <c r="N2655" s="5" t="str">
        <f>VLOOKUP(M2655,Vlookups!G:I,2,FALSE)</f>
        <v>TECHNOLOGY</v>
      </c>
      <c r="O2655" s="5" t="str">
        <f>VLOOKUP(M2655,Vlookups!G:I,3,FALSE)</f>
        <v>CIO</v>
      </c>
      <c r="P2655" s="6">
        <f t="shared" si="881"/>
        <v>13639.27</v>
      </c>
      <c r="Q2655" s="6">
        <f t="shared" si="882"/>
        <v>0</v>
      </c>
      <c r="R2655" s="6">
        <f t="shared" si="883"/>
        <v>13639.27</v>
      </c>
      <c r="S2655" s="6">
        <f t="shared" si="884"/>
        <v>25200</v>
      </c>
      <c r="T2655" s="6">
        <f t="shared" si="885"/>
        <v>11560.73</v>
      </c>
      <c r="U2655" t="s">
        <v>2708</v>
      </c>
      <c r="V2655" t="s">
        <v>2678</v>
      </c>
      <c r="W2655" s="2">
        <v>13639.27</v>
      </c>
      <c r="X2655" s="2">
        <v>0</v>
      </c>
      <c r="Y2655" s="2">
        <v>13639.27</v>
      </c>
      <c r="Z2655" s="2">
        <v>0</v>
      </c>
      <c r="AA2655" s="2">
        <v>25200</v>
      </c>
      <c r="AB2655" s="2">
        <v>11560.73</v>
      </c>
    </row>
    <row r="2656" spans="1:28">
      <c r="A2656" s="5" t="str">
        <f t="shared" si="872"/>
        <v>420</v>
      </c>
      <c r="B2656" s="5" t="str">
        <f>VLOOKUP(A2656,Vlookups!O:P,2,FALSE)</f>
        <v>LOCAL</v>
      </c>
      <c r="C2656" s="5" t="str">
        <f t="shared" si="873"/>
        <v>E</v>
      </c>
      <c r="D2656" s="5" t="str">
        <f t="shared" si="874"/>
        <v>51</v>
      </c>
      <c r="E2656" s="5" t="str">
        <f t="shared" si="875"/>
        <v>62--</v>
      </c>
      <c r="F2656" s="5" t="str">
        <f>VLOOKUP(E2656,Vlookups!K:M,3,FALSE)</f>
        <v>Op Exp</v>
      </c>
      <c r="G2656" s="5" t="str">
        <f t="shared" si="876"/>
        <v>6254</v>
      </c>
      <c r="H2656" s="5" t="str">
        <f t="shared" si="877"/>
        <v>INTERNET SERVICES</v>
      </c>
      <c r="I2656" s="5" t="str">
        <f t="shared" si="878"/>
        <v>033</v>
      </c>
      <c r="J2656" s="5" t="str">
        <f>VLOOKUP(I2656,Vlookups!A:D,2,FALSE)</f>
        <v>WINDMILL LAKES HS</v>
      </c>
      <c r="K2656" s="5" t="str">
        <f>VLOOKUP(I2656,Vlookups!A:D,3,FALSE)</f>
        <v>WINDMILL LAKES HS</v>
      </c>
      <c r="L2656" s="5" t="str">
        <f t="shared" si="879"/>
        <v>99</v>
      </c>
      <c r="M2656" s="5" t="str">
        <f t="shared" si="880"/>
        <v>880</v>
      </c>
      <c r="N2656" s="5" t="str">
        <f>VLOOKUP(M2656,Vlookups!G:I,2,FALSE)</f>
        <v>TECHNOLOGY</v>
      </c>
      <c r="O2656" s="5" t="str">
        <f>VLOOKUP(M2656,Vlookups!G:I,3,FALSE)</f>
        <v>CIO</v>
      </c>
      <c r="P2656" s="6">
        <f t="shared" si="881"/>
        <v>2507.9</v>
      </c>
      <c r="Q2656" s="6">
        <f t="shared" si="882"/>
        <v>0</v>
      </c>
      <c r="R2656" s="6">
        <f t="shared" si="883"/>
        <v>2507.9</v>
      </c>
      <c r="S2656" s="6">
        <f t="shared" si="884"/>
        <v>19200</v>
      </c>
      <c r="T2656" s="6">
        <f t="shared" si="885"/>
        <v>16692.099999999999</v>
      </c>
      <c r="U2656" t="s">
        <v>2709</v>
      </c>
      <c r="V2656" t="s">
        <v>2678</v>
      </c>
      <c r="W2656" s="2">
        <v>2507.9</v>
      </c>
      <c r="X2656" s="2">
        <v>0</v>
      </c>
      <c r="Y2656" s="2">
        <v>2507.9</v>
      </c>
      <c r="Z2656" s="2">
        <v>0</v>
      </c>
      <c r="AA2656" s="2">
        <v>19200</v>
      </c>
      <c r="AB2656" s="2">
        <v>16692.099999999999</v>
      </c>
    </row>
    <row r="2657" spans="1:28">
      <c r="A2657" s="5" t="str">
        <f t="shared" si="872"/>
        <v>420</v>
      </c>
      <c r="B2657" s="5" t="str">
        <f>VLOOKUP(A2657,Vlookups!O:P,2,FALSE)</f>
        <v>LOCAL</v>
      </c>
      <c r="C2657" s="5" t="str">
        <f t="shared" si="873"/>
        <v>E</v>
      </c>
      <c r="D2657" s="5" t="str">
        <f t="shared" si="874"/>
        <v>51</v>
      </c>
      <c r="E2657" s="5" t="str">
        <f t="shared" si="875"/>
        <v>62--</v>
      </c>
      <c r="F2657" s="5" t="str">
        <f>VLOOKUP(E2657,Vlookups!K:M,3,FALSE)</f>
        <v>Op Exp</v>
      </c>
      <c r="G2657" s="5" t="str">
        <f t="shared" si="876"/>
        <v>6254</v>
      </c>
      <c r="H2657" s="5" t="str">
        <f t="shared" si="877"/>
        <v>INTERNET SERVICES</v>
      </c>
      <c r="I2657" s="5" t="str">
        <f t="shared" si="878"/>
        <v>034</v>
      </c>
      <c r="J2657" s="5" t="str">
        <f>VLOOKUP(I2657,Vlookups!A:D,2,FALSE)</f>
        <v>AGGIELAND HIGH SCHOOL</v>
      </c>
      <c r="K2657" s="5" t="str">
        <f>VLOOKUP(I2657,Vlookups!A:D,3,FALSE)</f>
        <v>AGGIELAND HS</v>
      </c>
      <c r="L2657" s="5" t="str">
        <f t="shared" si="879"/>
        <v>99</v>
      </c>
      <c r="M2657" s="5" t="str">
        <f t="shared" si="880"/>
        <v>880</v>
      </c>
      <c r="N2657" s="5" t="str">
        <f>VLOOKUP(M2657,Vlookups!G:I,2,FALSE)</f>
        <v>TECHNOLOGY</v>
      </c>
      <c r="O2657" s="5" t="str">
        <f>VLOOKUP(M2657,Vlookups!G:I,3,FALSE)</f>
        <v>CIO</v>
      </c>
      <c r="P2657" s="6">
        <f t="shared" si="881"/>
        <v>7866.82</v>
      </c>
      <c r="Q2657" s="6">
        <f t="shared" si="882"/>
        <v>0</v>
      </c>
      <c r="R2657" s="6">
        <f t="shared" si="883"/>
        <v>7866.82</v>
      </c>
      <c r="S2657" s="6">
        <f t="shared" si="884"/>
        <v>21600</v>
      </c>
      <c r="T2657" s="6">
        <f t="shared" si="885"/>
        <v>13733.18</v>
      </c>
      <c r="U2657" t="s">
        <v>2710</v>
      </c>
      <c r="V2657" t="s">
        <v>2678</v>
      </c>
      <c r="W2657" s="2">
        <v>7866.82</v>
      </c>
      <c r="X2657" s="2">
        <v>0</v>
      </c>
      <c r="Y2657" s="2">
        <v>7866.82</v>
      </c>
      <c r="Z2657" s="2">
        <v>0</v>
      </c>
      <c r="AA2657" s="2">
        <v>21600</v>
      </c>
      <c r="AB2657" s="2">
        <v>13733.18</v>
      </c>
    </row>
    <row r="2658" spans="1:28">
      <c r="A2658" s="5" t="str">
        <f t="shared" si="872"/>
        <v>420</v>
      </c>
      <c r="B2658" s="5" t="str">
        <f>VLOOKUP(A2658,Vlookups!O:P,2,FALSE)</f>
        <v>LOCAL</v>
      </c>
      <c r="C2658" s="5" t="str">
        <f t="shared" si="873"/>
        <v>E</v>
      </c>
      <c r="D2658" s="5" t="str">
        <f t="shared" si="874"/>
        <v>51</v>
      </c>
      <c r="E2658" s="5" t="str">
        <f t="shared" si="875"/>
        <v>62--</v>
      </c>
      <c r="F2658" s="5" t="str">
        <f>VLOOKUP(E2658,Vlookups!K:M,3,FALSE)</f>
        <v>Op Exp</v>
      </c>
      <c r="G2658" s="5" t="str">
        <f t="shared" si="876"/>
        <v>6254</v>
      </c>
      <c r="H2658" s="5" t="str">
        <f t="shared" si="877"/>
        <v>INTERNET SERVICES</v>
      </c>
      <c r="I2658" s="5" t="str">
        <f t="shared" si="878"/>
        <v>035</v>
      </c>
      <c r="J2658" s="5" t="str">
        <f>VLOOKUP(I2658,Vlookups!A:D,2,FALSE)</f>
        <v>Richmond Elementary</v>
      </c>
      <c r="K2658" s="5" t="str">
        <f>VLOOKUP(I2658,Vlookups!A:D,3,FALSE)</f>
        <v>RICHMOND K8</v>
      </c>
      <c r="L2658" s="5" t="str">
        <f t="shared" si="879"/>
        <v>99</v>
      </c>
      <c r="M2658" s="5" t="str">
        <f t="shared" si="880"/>
        <v>880</v>
      </c>
      <c r="N2658" s="5" t="str">
        <f>VLOOKUP(M2658,Vlookups!G:I,2,FALSE)</f>
        <v>TECHNOLOGY</v>
      </c>
      <c r="O2658" s="5" t="str">
        <f>VLOOKUP(M2658,Vlookups!G:I,3,FALSE)</f>
        <v>CIO</v>
      </c>
      <c r="P2658" s="6">
        <f t="shared" si="881"/>
        <v>1206.03</v>
      </c>
      <c r="Q2658" s="6">
        <f t="shared" si="882"/>
        <v>0</v>
      </c>
      <c r="R2658" s="6">
        <f t="shared" si="883"/>
        <v>1390.61</v>
      </c>
      <c r="S2658" s="6">
        <f t="shared" si="884"/>
        <v>3216</v>
      </c>
      <c r="T2658" s="6">
        <f t="shared" si="885"/>
        <v>2009.97</v>
      </c>
      <c r="U2658" t="s">
        <v>2711</v>
      </c>
      <c r="V2658" t="s">
        <v>2678</v>
      </c>
      <c r="W2658" s="2">
        <v>1206.03</v>
      </c>
      <c r="X2658" s="2">
        <v>0</v>
      </c>
      <c r="Y2658" s="2">
        <v>1390.61</v>
      </c>
      <c r="Z2658" s="3">
        <v>-184.58</v>
      </c>
      <c r="AA2658" s="2">
        <v>3216</v>
      </c>
      <c r="AB2658" s="2">
        <v>2009.97</v>
      </c>
    </row>
    <row r="2659" spans="1:28">
      <c r="A2659" s="5" t="str">
        <f t="shared" si="872"/>
        <v>420</v>
      </c>
      <c r="B2659" s="5" t="str">
        <f>VLOOKUP(A2659,Vlookups!O:P,2,FALSE)</f>
        <v>LOCAL</v>
      </c>
      <c r="C2659" s="5" t="str">
        <f t="shared" si="873"/>
        <v>E</v>
      </c>
      <c r="D2659" s="5" t="str">
        <f t="shared" si="874"/>
        <v>51</v>
      </c>
      <c r="E2659" s="5" t="str">
        <f t="shared" si="875"/>
        <v>62--</v>
      </c>
      <c r="F2659" s="5" t="str">
        <f>VLOOKUP(E2659,Vlookups!K:M,3,FALSE)</f>
        <v>Op Exp</v>
      </c>
      <c r="G2659" s="5" t="str">
        <f t="shared" si="876"/>
        <v>6254</v>
      </c>
      <c r="H2659" s="5" t="str">
        <f t="shared" si="877"/>
        <v>INTERNET SERVICES</v>
      </c>
      <c r="I2659" s="5" t="str">
        <f t="shared" si="878"/>
        <v>036</v>
      </c>
      <c r="J2659" s="5" t="str">
        <f>VLOOKUP(I2659,Vlookups!A:D,2,FALSE)</f>
        <v>Richmond Middle School</v>
      </c>
      <c r="K2659" s="5" t="str">
        <f>VLOOKUP(I2659,Vlookups!A:D,3,FALSE)</f>
        <v>RICHMOND K8</v>
      </c>
      <c r="L2659" s="5" t="str">
        <f t="shared" si="879"/>
        <v>99</v>
      </c>
      <c r="M2659" s="5" t="str">
        <f t="shared" si="880"/>
        <v>880</v>
      </c>
      <c r="N2659" s="5" t="str">
        <f>VLOOKUP(M2659,Vlookups!G:I,2,FALSE)</f>
        <v>TECHNOLOGY</v>
      </c>
      <c r="O2659" s="5" t="str">
        <f>VLOOKUP(M2659,Vlookups!G:I,3,FALSE)</f>
        <v>CIO</v>
      </c>
      <c r="P2659" s="6">
        <f t="shared" si="881"/>
        <v>594.03</v>
      </c>
      <c r="Q2659" s="6">
        <f t="shared" si="882"/>
        <v>0</v>
      </c>
      <c r="R2659" s="6">
        <f t="shared" si="883"/>
        <v>684.94</v>
      </c>
      <c r="S2659" s="6">
        <f t="shared" si="884"/>
        <v>1584</v>
      </c>
      <c r="T2659" s="6">
        <f t="shared" si="885"/>
        <v>989.97</v>
      </c>
      <c r="U2659" t="s">
        <v>2712</v>
      </c>
      <c r="V2659" t="s">
        <v>2678</v>
      </c>
      <c r="W2659" s="2">
        <v>594.03</v>
      </c>
      <c r="X2659" s="2">
        <v>0</v>
      </c>
      <c r="Y2659" s="2">
        <v>684.94</v>
      </c>
      <c r="Z2659" s="3">
        <v>-90.91</v>
      </c>
      <c r="AA2659" s="2">
        <v>1584</v>
      </c>
      <c r="AB2659" s="2">
        <v>989.97</v>
      </c>
    </row>
    <row r="2660" spans="1:28">
      <c r="A2660" s="5" t="str">
        <f t="shared" si="872"/>
        <v>420</v>
      </c>
      <c r="B2660" s="5" t="str">
        <f>VLOOKUP(A2660,Vlookups!O:P,2,FALSE)</f>
        <v>LOCAL</v>
      </c>
      <c r="C2660" s="5" t="str">
        <f t="shared" si="873"/>
        <v>E</v>
      </c>
      <c r="D2660" s="5" t="str">
        <f t="shared" si="874"/>
        <v>51</v>
      </c>
      <c r="E2660" s="5" t="str">
        <f t="shared" si="875"/>
        <v>62--</v>
      </c>
      <c r="F2660" s="5" t="str">
        <f>VLOOKUP(E2660,Vlookups!K:M,3,FALSE)</f>
        <v>Op Exp</v>
      </c>
      <c r="G2660" s="5" t="str">
        <f t="shared" si="876"/>
        <v>6254</v>
      </c>
      <c r="H2660" s="5" t="str">
        <f t="shared" si="877"/>
        <v>INTERNET SERVICES</v>
      </c>
      <c r="I2660" s="5" t="str">
        <f t="shared" si="878"/>
        <v>037</v>
      </c>
      <c r="J2660" s="5" t="str">
        <f>VLOOKUP(I2660,Vlookups!A:D,2,FALSE)</f>
        <v>Heritage Elementary</v>
      </c>
      <c r="K2660" s="5" t="str">
        <f>VLOOKUP(I2660,Vlookups!A:D,3,FALSE)</f>
        <v>HERITAGE K8</v>
      </c>
      <c r="L2660" s="5" t="str">
        <f t="shared" si="879"/>
        <v>99</v>
      </c>
      <c r="M2660" s="5" t="str">
        <f t="shared" si="880"/>
        <v>880</v>
      </c>
      <c r="N2660" s="5" t="str">
        <f>VLOOKUP(M2660,Vlookups!G:I,2,FALSE)</f>
        <v>TECHNOLOGY</v>
      </c>
      <c r="O2660" s="5" t="str">
        <f>VLOOKUP(M2660,Vlookups!G:I,3,FALSE)</f>
        <v>CIO</v>
      </c>
      <c r="P2660" s="6">
        <f t="shared" si="881"/>
        <v>1202.43</v>
      </c>
      <c r="Q2660" s="6">
        <f t="shared" si="882"/>
        <v>0</v>
      </c>
      <c r="R2660" s="6">
        <f t="shared" si="883"/>
        <v>1202.43</v>
      </c>
      <c r="S2660" s="6">
        <f t="shared" si="884"/>
        <v>3216</v>
      </c>
      <c r="T2660" s="6">
        <f t="shared" si="885"/>
        <v>2013.57</v>
      </c>
      <c r="U2660" t="s">
        <v>2713</v>
      </c>
      <c r="V2660" t="s">
        <v>2678</v>
      </c>
      <c r="W2660" s="2">
        <v>1202.43</v>
      </c>
      <c r="X2660" s="2">
        <v>0</v>
      </c>
      <c r="Y2660" s="2">
        <v>1202.43</v>
      </c>
      <c r="Z2660" s="2">
        <v>0</v>
      </c>
      <c r="AA2660" s="2">
        <v>3216</v>
      </c>
      <c r="AB2660" s="2">
        <v>2013.57</v>
      </c>
    </row>
    <row r="2661" spans="1:28">
      <c r="A2661" s="5" t="str">
        <f t="shared" si="872"/>
        <v>420</v>
      </c>
      <c r="B2661" s="5" t="str">
        <f>VLOOKUP(A2661,Vlookups!O:P,2,FALSE)</f>
        <v>LOCAL</v>
      </c>
      <c r="C2661" s="5" t="str">
        <f t="shared" si="873"/>
        <v>E</v>
      </c>
      <c r="D2661" s="5" t="str">
        <f t="shared" si="874"/>
        <v>51</v>
      </c>
      <c r="E2661" s="5" t="str">
        <f t="shared" si="875"/>
        <v>62--</v>
      </c>
      <c r="F2661" s="5" t="str">
        <f>VLOOKUP(E2661,Vlookups!K:M,3,FALSE)</f>
        <v>Op Exp</v>
      </c>
      <c r="G2661" s="5" t="str">
        <f t="shared" si="876"/>
        <v>6254</v>
      </c>
      <c r="H2661" s="5" t="str">
        <f t="shared" si="877"/>
        <v>INTERNET SERVICES</v>
      </c>
      <c r="I2661" s="5" t="str">
        <f t="shared" si="878"/>
        <v>038</v>
      </c>
      <c r="J2661" s="5" t="str">
        <f>VLOOKUP(I2661,Vlookups!A:D,2,FALSE)</f>
        <v>Heritage Middle School</v>
      </c>
      <c r="K2661" s="5" t="str">
        <f>VLOOKUP(I2661,Vlookups!A:D,3,FALSE)</f>
        <v>HERITAGE K8</v>
      </c>
      <c r="L2661" s="5" t="str">
        <f t="shared" si="879"/>
        <v>99</v>
      </c>
      <c r="M2661" s="5" t="str">
        <f t="shared" si="880"/>
        <v>880</v>
      </c>
      <c r="N2661" s="5" t="str">
        <f>VLOOKUP(M2661,Vlookups!G:I,2,FALSE)</f>
        <v>TECHNOLOGY</v>
      </c>
      <c r="O2661" s="5" t="str">
        <f>VLOOKUP(M2661,Vlookups!G:I,3,FALSE)</f>
        <v>CIO</v>
      </c>
      <c r="P2661" s="6">
        <f t="shared" si="881"/>
        <v>0</v>
      </c>
      <c r="Q2661" s="6">
        <f t="shared" si="882"/>
        <v>0</v>
      </c>
      <c r="R2661" s="6">
        <f t="shared" si="883"/>
        <v>0</v>
      </c>
      <c r="S2661" s="6">
        <f t="shared" si="884"/>
        <v>1584</v>
      </c>
      <c r="T2661" s="6">
        <f t="shared" si="885"/>
        <v>1584</v>
      </c>
      <c r="U2661" t="s">
        <v>2714</v>
      </c>
      <c r="V2661" t="s">
        <v>2678</v>
      </c>
      <c r="W2661" s="2">
        <v>0</v>
      </c>
      <c r="X2661" s="2">
        <v>0</v>
      </c>
      <c r="Y2661" s="2">
        <v>0</v>
      </c>
      <c r="Z2661" s="2">
        <v>0</v>
      </c>
      <c r="AA2661" s="2">
        <v>1584</v>
      </c>
      <c r="AB2661" s="2">
        <v>1584</v>
      </c>
    </row>
    <row r="2662" spans="1:28">
      <c r="A2662" s="5" t="str">
        <f t="shared" si="872"/>
        <v>420</v>
      </c>
      <c r="B2662" s="5" t="str">
        <f>VLOOKUP(A2662,Vlookups!O:P,2,FALSE)</f>
        <v>LOCAL</v>
      </c>
      <c r="C2662" s="5" t="str">
        <f t="shared" si="873"/>
        <v>E</v>
      </c>
      <c r="D2662" s="5" t="str">
        <f t="shared" si="874"/>
        <v>51</v>
      </c>
      <c r="E2662" s="5" t="str">
        <f t="shared" si="875"/>
        <v>62--</v>
      </c>
      <c r="F2662" s="5" t="str">
        <f>VLOOKUP(E2662,Vlookups!K:M,3,FALSE)</f>
        <v>Op Exp</v>
      </c>
      <c r="G2662" s="5" t="str">
        <f t="shared" si="876"/>
        <v>6254</v>
      </c>
      <c r="H2662" s="5" t="str">
        <f t="shared" si="877"/>
        <v>INTERNET SERVICES</v>
      </c>
      <c r="I2662" s="5" t="str">
        <f t="shared" si="878"/>
        <v>039</v>
      </c>
      <c r="J2662" s="5" t="str">
        <f>VLOOKUP(I2662,Vlookups!A:D,2,FALSE)</f>
        <v>Pearland Elementary</v>
      </c>
      <c r="K2662" s="5" t="str">
        <f>VLOOKUP(I2662,Vlookups!A:D,3,FALSE)</f>
        <v>PEARLAND K8</v>
      </c>
      <c r="L2662" s="5" t="str">
        <f t="shared" si="879"/>
        <v>99</v>
      </c>
      <c r="M2662" s="5" t="str">
        <f t="shared" si="880"/>
        <v>880</v>
      </c>
      <c r="N2662" s="5" t="str">
        <f>VLOOKUP(M2662,Vlookups!G:I,2,FALSE)</f>
        <v>TECHNOLOGY</v>
      </c>
      <c r="O2662" s="5" t="str">
        <f>VLOOKUP(M2662,Vlookups!G:I,3,FALSE)</f>
        <v>CIO</v>
      </c>
      <c r="P2662" s="6">
        <f t="shared" si="881"/>
        <v>0</v>
      </c>
      <c r="Q2662" s="6">
        <f t="shared" si="882"/>
        <v>0</v>
      </c>
      <c r="R2662" s="6">
        <f t="shared" si="883"/>
        <v>189.31</v>
      </c>
      <c r="S2662" s="6">
        <f t="shared" si="884"/>
        <v>3216</v>
      </c>
      <c r="T2662" s="6">
        <f t="shared" si="885"/>
        <v>3216</v>
      </c>
      <c r="U2662" t="s">
        <v>2715</v>
      </c>
      <c r="V2662" t="s">
        <v>2678</v>
      </c>
      <c r="W2662" s="2">
        <v>0</v>
      </c>
      <c r="X2662" s="2">
        <v>0</v>
      </c>
      <c r="Y2662" s="2">
        <v>189.31</v>
      </c>
      <c r="Z2662" s="3">
        <v>-189.31</v>
      </c>
      <c r="AA2662" s="2">
        <v>3216</v>
      </c>
      <c r="AB2662" s="2">
        <v>3216</v>
      </c>
    </row>
    <row r="2663" spans="1:28">
      <c r="A2663" s="5" t="str">
        <f t="shared" si="872"/>
        <v>420</v>
      </c>
      <c r="B2663" s="5" t="str">
        <f>VLOOKUP(A2663,Vlookups!O:P,2,FALSE)</f>
        <v>LOCAL</v>
      </c>
      <c r="C2663" s="5" t="str">
        <f t="shared" si="873"/>
        <v>E</v>
      </c>
      <c r="D2663" s="5" t="str">
        <f t="shared" si="874"/>
        <v>51</v>
      </c>
      <c r="E2663" s="5" t="str">
        <f t="shared" si="875"/>
        <v>62--</v>
      </c>
      <c r="F2663" s="5" t="str">
        <f>VLOOKUP(E2663,Vlookups!K:M,3,FALSE)</f>
        <v>Op Exp</v>
      </c>
      <c r="G2663" s="5" t="str">
        <f t="shared" si="876"/>
        <v>6254</v>
      </c>
      <c r="H2663" s="5" t="str">
        <f t="shared" si="877"/>
        <v>INTERNET SERVICES</v>
      </c>
      <c r="I2663" s="5" t="str">
        <f t="shared" si="878"/>
        <v>040</v>
      </c>
      <c r="J2663" s="5" t="str">
        <f>VLOOKUP(I2663,Vlookups!A:D,2,FALSE)</f>
        <v>Pearland Middle School</v>
      </c>
      <c r="K2663" s="5" t="str">
        <f>VLOOKUP(I2663,Vlookups!A:D,3,FALSE)</f>
        <v>PEARLAND K8</v>
      </c>
      <c r="L2663" s="5" t="str">
        <f t="shared" si="879"/>
        <v>99</v>
      </c>
      <c r="M2663" s="5" t="str">
        <f t="shared" si="880"/>
        <v>880</v>
      </c>
      <c r="N2663" s="5" t="str">
        <f>VLOOKUP(M2663,Vlookups!G:I,2,FALSE)</f>
        <v>TECHNOLOGY</v>
      </c>
      <c r="O2663" s="5" t="str">
        <f>VLOOKUP(M2663,Vlookups!G:I,3,FALSE)</f>
        <v>CIO</v>
      </c>
      <c r="P2663" s="6">
        <f t="shared" si="881"/>
        <v>0</v>
      </c>
      <c r="Q2663" s="6">
        <f t="shared" si="882"/>
        <v>0</v>
      </c>
      <c r="R2663" s="6">
        <f t="shared" si="883"/>
        <v>93.24</v>
      </c>
      <c r="S2663" s="6">
        <f t="shared" si="884"/>
        <v>1584</v>
      </c>
      <c r="T2663" s="6">
        <f t="shared" si="885"/>
        <v>1584</v>
      </c>
      <c r="U2663" t="s">
        <v>2716</v>
      </c>
      <c r="V2663" t="s">
        <v>2678</v>
      </c>
      <c r="W2663" s="2">
        <v>0</v>
      </c>
      <c r="X2663" s="2">
        <v>0</v>
      </c>
      <c r="Y2663" s="2">
        <v>93.24</v>
      </c>
      <c r="Z2663" s="3">
        <v>-93.24</v>
      </c>
      <c r="AA2663" s="2">
        <v>1584</v>
      </c>
      <c r="AB2663" s="2">
        <v>1584</v>
      </c>
    </row>
    <row r="2664" spans="1:28">
      <c r="A2664" s="5" t="str">
        <f t="shared" si="872"/>
        <v>420</v>
      </c>
      <c r="B2664" s="5" t="str">
        <f>VLOOKUP(A2664,Vlookups!O:P,2,FALSE)</f>
        <v>LOCAL</v>
      </c>
      <c r="C2664" s="5" t="str">
        <f t="shared" si="873"/>
        <v>E</v>
      </c>
      <c r="D2664" s="5" t="str">
        <f t="shared" si="874"/>
        <v>51</v>
      </c>
      <c r="E2664" s="5" t="str">
        <f t="shared" si="875"/>
        <v>62--</v>
      </c>
      <c r="F2664" s="5" t="str">
        <f>VLOOKUP(E2664,Vlookups!K:M,3,FALSE)</f>
        <v>Op Exp</v>
      </c>
      <c r="G2664" s="5" t="str">
        <f t="shared" si="876"/>
        <v>6254</v>
      </c>
      <c r="H2664" s="5" t="str">
        <f t="shared" si="877"/>
        <v>INTERNET SERVICES</v>
      </c>
      <c r="I2664" s="5" t="str">
        <f t="shared" si="878"/>
        <v>041</v>
      </c>
      <c r="J2664" s="5" t="str">
        <f>VLOOKUP(I2664,Vlookups!A:D,2,FALSE)</f>
        <v>BG Rarmiez Middle School</v>
      </c>
      <c r="K2664" s="5" t="str">
        <f>VLOOKUP(I2664,Vlookups!A:D,3,FALSE)</f>
        <v>BG RAMIREZ K8</v>
      </c>
      <c r="L2664" s="5" t="str">
        <f t="shared" si="879"/>
        <v>99</v>
      </c>
      <c r="M2664" s="5" t="str">
        <f t="shared" si="880"/>
        <v>880</v>
      </c>
      <c r="N2664" s="5" t="str">
        <f>VLOOKUP(M2664,Vlookups!G:I,2,FALSE)</f>
        <v>TECHNOLOGY</v>
      </c>
      <c r="O2664" s="5" t="str">
        <f>VLOOKUP(M2664,Vlookups!G:I,3,FALSE)</f>
        <v>CIO</v>
      </c>
      <c r="P2664" s="6">
        <f t="shared" si="881"/>
        <v>6794.64</v>
      </c>
      <c r="Q2664" s="6">
        <f t="shared" si="882"/>
        <v>0</v>
      </c>
      <c r="R2664" s="6">
        <f t="shared" si="883"/>
        <v>6794.64</v>
      </c>
      <c r="S2664" s="6">
        <f t="shared" si="884"/>
        <v>16080</v>
      </c>
      <c r="T2664" s="6">
        <f t="shared" si="885"/>
        <v>9285.36</v>
      </c>
      <c r="U2664" t="s">
        <v>2717</v>
      </c>
      <c r="V2664" t="s">
        <v>2678</v>
      </c>
      <c r="W2664" s="2">
        <v>6794.64</v>
      </c>
      <c r="X2664" s="2">
        <v>0</v>
      </c>
      <c r="Y2664" s="2">
        <v>6794.64</v>
      </c>
      <c r="Z2664" s="2">
        <v>0</v>
      </c>
      <c r="AA2664" s="2">
        <v>16080</v>
      </c>
      <c r="AB2664" s="2">
        <v>9285.36</v>
      </c>
    </row>
    <row r="2665" spans="1:28">
      <c r="A2665" s="5" t="str">
        <f t="shared" si="872"/>
        <v>420</v>
      </c>
      <c r="B2665" s="5" t="str">
        <f>VLOOKUP(A2665,Vlookups!O:P,2,FALSE)</f>
        <v>LOCAL</v>
      </c>
      <c r="C2665" s="5" t="str">
        <f t="shared" si="873"/>
        <v>E</v>
      </c>
      <c r="D2665" s="5" t="str">
        <f t="shared" si="874"/>
        <v>51</v>
      </c>
      <c r="E2665" s="5" t="str">
        <f t="shared" si="875"/>
        <v>62--</v>
      </c>
      <c r="F2665" s="5" t="str">
        <f>VLOOKUP(E2665,Vlookups!K:M,3,FALSE)</f>
        <v>Op Exp</v>
      </c>
      <c r="G2665" s="5" t="str">
        <f t="shared" si="876"/>
        <v>6254</v>
      </c>
      <c r="H2665" s="5" t="str">
        <f t="shared" si="877"/>
        <v>INTERNET SERVICES</v>
      </c>
      <c r="I2665" s="5" t="str">
        <f t="shared" si="878"/>
        <v>042</v>
      </c>
      <c r="J2665" s="5" t="str">
        <f>VLOOKUP(I2665,Vlookups!A:D,2,FALSE)</f>
        <v>BG Ramirez Elementary</v>
      </c>
      <c r="K2665" s="5" t="str">
        <f>VLOOKUP(I2665,Vlookups!A:D,3,FALSE)</f>
        <v>BG RAMIREZ K8</v>
      </c>
      <c r="L2665" s="5" t="str">
        <f t="shared" si="879"/>
        <v>99</v>
      </c>
      <c r="M2665" s="5" t="str">
        <f t="shared" si="880"/>
        <v>880</v>
      </c>
      <c r="N2665" s="5" t="str">
        <f>VLOOKUP(M2665,Vlookups!G:I,2,FALSE)</f>
        <v>TECHNOLOGY</v>
      </c>
      <c r="O2665" s="5" t="str">
        <f>VLOOKUP(M2665,Vlookups!G:I,3,FALSE)</f>
        <v>CIO</v>
      </c>
      <c r="P2665" s="6">
        <f t="shared" si="881"/>
        <v>11169.35</v>
      </c>
      <c r="Q2665" s="6">
        <f t="shared" si="882"/>
        <v>0</v>
      </c>
      <c r="R2665" s="6">
        <f t="shared" si="883"/>
        <v>11169.35</v>
      </c>
      <c r="S2665" s="6">
        <f t="shared" si="884"/>
        <v>7920</v>
      </c>
      <c r="T2665" s="6">
        <f t="shared" si="885"/>
        <v>-3249.35</v>
      </c>
      <c r="U2665" t="s">
        <v>2718</v>
      </c>
      <c r="V2665" t="s">
        <v>2678</v>
      </c>
      <c r="W2665" s="2">
        <v>11169.35</v>
      </c>
      <c r="X2665" s="2">
        <v>0</v>
      </c>
      <c r="Y2665" s="2">
        <v>11169.35</v>
      </c>
      <c r="Z2665" s="2">
        <v>0</v>
      </c>
      <c r="AA2665" s="2">
        <v>7920</v>
      </c>
      <c r="AB2665" s="3">
        <v>-3249.35</v>
      </c>
    </row>
    <row r="2666" spans="1:28">
      <c r="A2666" s="5" t="str">
        <f t="shared" si="872"/>
        <v>420</v>
      </c>
      <c r="B2666" s="5" t="str">
        <f>VLOOKUP(A2666,Vlookups!O:P,2,FALSE)</f>
        <v>LOCAL</v>
      </c>
      <c r="C2666" s="5" t="str">
        <f t="shared" si="873"/>
        <v>E</v>
      </c>
      <c r="D2666" s="5" t="str">
        <f t="shared" si="874"/>
        <v>51</v>
      </c>
      <c r="E2666" s="5" t="str">
        <f t="shared" si="875"/>
        <v>62--</v>
      </c>
      <c r="F2666" s="5" t="str">
        <f>VLOOKUP(E2666,Vlookups!K:M,3,FALSE)</f>
        <v>Op Exp</v>
      </c>
      <c r="G2666" s="5" t="str">
        <f t="shared" si="876"/>
        <v>6254</v>
      </c>
      <c r="H2666" s="5" t="str">
        <f t="shared" si="877"/>
        <v>INTERNET SERVICES</v>
      </c>
      <c r="I2666" s="5" t="str">
        <f t="shared" si="878"/>
        <v>043</v>
      </c>
      <c r="J2666" s="5" t="str">
        <f>VLOOKUP(I2666,Vlookups!A:D,2,FALSE)</f>
        <v>MSG Ramirez Elementary</v>
      </c>
      <c r="K2666" s="5" t="str">
        <f>VLOOKUP(I2666,Vlookups!A:D,3,FALSE)</f>
        <v>MSG RAMIREZ K8</v>
      </c>
      <c r="L2666" s="5" t="str">
        <f t="shared" si="879"/>
        <v>99</v>
      </c>
      <c r="M2666" s="5" t="str">
        <f t="shared" si="880"/>
        <v>880</v>
      </c>
      <c r="N2666" s="5" t="str">
        <f>VLOOKUP(M2666,Vlookups!G:I,2,FALSE)</f>
        <v>TECHNOLOGY</v>
      </c>
      <c r="O2666" s="5" t="str">
        <f>VLOOKUP(M2666,Vlookups!G:I,3,FALSE)</f>
        <v>CIO</v>
      </c>
      <c r="P2666" s="6">
        <f t="shared" si="881"/>
        <v>9974.91</v>
      </c>
      <c r="Q2666" s="6">
        <f t="shared" si="882"/>
        <v>0</v>
      </c>
      <c r="R2666" s="6">
        <f t="shared" si="883"/>
        <v>9974.91</v>
      </c>
      <c r="S2666" s="6">
        <f t="shared" si="884"/>
        <v>16080</v>
      </c>
      <c r="T2666" s="6">
        <f t="shared" si="885"/>
        <v>6105.09</v>
      </c>
      <c r="U2666" t="s">
        <v>2719</v>
      </c>
      <c r="V2666" t="s">
        <v>2678</v>
      </c>
      <c r="W2666" s="2">
        <v>9974.91</v>
      </c>
      <c r="X2666" s="2">
        <v>0</v>
      </c>
      <c r="Y2666" s="2">
        <v>9974.91</v>
      </c>
      <c r="Z2666" s="2">
        <v>0</v>
      </c>
      <c r="AA2666" s="2">
        <v>16080</v>
      </c>
      <c r="AB2666" s="2">
        <v>6105.09</v>
      </c>
    </row>
    <row r="2667" spans="1:28">
      <c r="A2667" s="5" t="str">
        <f t="shared" si="872"/>
        <v>420</v>
      </c>
      <c r="B2667" s="5" t="str">
        <f>VLOOKUP(A2667,Vlookups!O:P,2,FALSE)</f>
        <v>LOCAL</v>
      </c>
      <c r="C2667" s="5" t="str">
        <f t="shared" si="873"/>
        <v>E</v>
      </c>
      <c r="D2667" s="5" t="str">
        <f t="shared" si="874"/>
        <v>51</v>
      </c>
      <c r="E2667" s="5" t="str">
        <f t="shared" si="875"/>
        <v>62--</v>
      </c>
      <c r="F2667" s="5" t="str">
        <f>VLOOKUP(E2667,Vlookups!K:M,3,FALSE)</f>
        <v>Op Exp</v>
      </c>
      <c r="G2667" s="5" t="str">
        <f t="shared" si="876"/>
        <v>6254</v>
      </c>
      <c r="H2667" s="5" t="str">
        <f t="shared" si="877"/>
        <v>INTERNET SERVICES</v>
      </c>
      <c r="I2667" s="5" t="str">
        <f t="shared" si="878"/>
        <v>044</v>
      </c>
      <c r="J2667" s="5" t="str">
        <f>VLOOKUP(I2667,Vlookups!A:D,2,FALSE)</f>
        <v>MSG Ramirez Middle School</v>
      </c>
      <c r="K2667" s="5" t="str">
        <f>VLOOKUP(I2667,Vlookups!A:D,3,FALSE)</f>
        <v>MSG RAMIREZ K8</v>
      </c>
      <c r="L2667" s="5" t="str">
        <f t="shared" si="879"/>
        <v>99</v>
      </c>
      <c r="M2667" s="5" t="str">
        <f t="shared" si="880"/>
        <v>880</v>
      </c>
      <c r="N2667" s="5" t="str">
        <f>VLOOKUP(M2667,Vlookups!G:I,2,FALSE)</f>
        <v>TECHNOLOGY</v>
      </c>
      <c r="O2667" s="5" t="str">
        <f>VLOOKUP(M2667,Vlookups!G:I,3,FALSE)</f>
        <v>CIO</v>
      </c>
      <c r="P2667" s="6">
        <f t="shared" si="881"/>
        <v>4913.0200000000004</v>
      </c>
      <c r="Q2667" s="6">
        <f t="shared" si="882"/>
        <v>0</v>
      </c>
      <c r="R2667" s="6">
        <f t="shared" si="883"/>
        <v>4913.0200000000004</v>
      </c>
      <c r="S2667" s="6">
        <f t="shared" si="884"/>
        <v>7920</v>
      </c>
      <c r="T2667" s="6">
        <f t="shared" si="885"/>
        <v>3006.98</v>
      </c>
      <c r="U2667" t="s">
        <v>2720</v>
      </c>
      <c r="V2667" t="s">
        <v>2678</v>
      </c>
      <c r="W2667" s="2">
        <v>4913.0200000000004</v>
      </c>
      <c r="X2667" s="2">
        <v>0</v>
      </c>
      <c r="Y2667" s="2">
        <v>4913.0200000000004</v>
      </c>
      <c r="Z2667" s="2">
        <v>0</v>
      </c>
      <c r="AA2667" s="2">
        <v>7920</v>
      </c>
      <c r="AB2667" s="2">
        <v>3006.98</v>
      </c>
    </row>
    <row r="2668" spans="1:28">
      <c r="A2668" s="5" t="str">
        <f t="shared" si="872"/>
        <v>420</v>
      </c>
      <c r="B2668" s="5" t="str">
        <f>VLOOKUP(A2668,Vlookups!O:P,2,FALSE)</f>
        <v>LOCAL</v>
      </c>
      <c r="C2668" s="5" t="str">
        <f t="shared" si="873"/>
        <v>E</v>
      </c>
      <c r="D2668" s="5" t="str">
        <f t="shared" si="874"/>
        <v>51</v>
      </c>
      <c r="E2668" s="5" t="str">
        <f t="shared" si="875"/>
        <v>62--</v>
      </c>
      <c r="F2668" s="5" t="str">
        <f>VLOOKUP(E2668,Vlookups!K:M,3,FALSE)</f>
        <v>Op Exp</v>
      </c>
      <c r="G2668" s="5" t="str">
        <f t="shared" si="876"/>
        <v>6254</v>
      </c>
      <c r="H2668" s="5" t="str">
        <f t="shared" si="877"/>
        <v>INTERNET SERVICES</v>
      </c>
      <c r="I2668" s="5" t="str">
        <f t="shared" si="878"/>
        <v>045</v>
      </c>
      <c r="J2668" s="5" t="str">
        <f>VLOOKUP(I2668,Vlookups!A:D,2,FALSE)</f>
        <v>Liberty HS</v>
      </c>
      <c r="K2668" s="5" t="str">
        <f>VLOOKUP(I2668,Vlookups!A:D,3,FALSE)</f>
        <v>LIBERTY HS</v>
      </c>
      <c r="L2668" s="5" t="str">
        <f t="shared" si="879"/>
        <v>99</v>
      </c>
      <c r="M2668" s="5" t="str">
        <f t="shared" si="880"/>
        <v>880</v>
      </c>
      <c r="N2668" s="5" t="str">
        <f>VLOOKUP(M2668,Vlookups!G:I,2,FALSE)</f>
        <v>TECHNOLOGY</v>
      </c>
      <c r="O2668" s="5" t="str">
        <f>VLOOKUP(M2668,Vlookups!G:I,3,FALSE)</f>
        <v>CIO</v>
      </c>
      <c r="P2668" s="6">
        <f t="shared" si="881"/>
        <v>0</v>
      </c>
      <c r="Q2668" s="6">
        <f t="shared" si="882"/>
        <v>0</v>
      </c>
      <c r="R2668" s="6">
        <f t="shared" si="883"/>
        <v>0</v>
      </c>
      <c r="S2668" s="6">
        <f t="shared" si="884"/>
        <v>4800</v>
      </c>
      <c r="T2668" s="6">
        <f t="shared" si="885"/>
        <v>4800</v>
      </c>
      <c r="U2668" t="s">
        <v>2721</v>
      </c>
      <c r="V2668" t="s">
        <v>2678</v>
      </c>
      <c r="W2668" s="2">
        <v>0</v>
      </c>
      <c r="X2668" s="2">
        <v>0</v>
      </c>
      <c r="Y2668" s="2">
        <v>0</v>
      </c>
      <c r="Z2668" s="2">
        <v>0</v>
      </c>
      <c r="AA2668" s="2">
        <v>4800</v>
      </c>
      <c r="AB2668" s="2">
        <v>4800</v>
      </c>
    </row>
    <row r="2669" spans="1:28">
      <c r="A2669" s="5" t="str">
        <f t="shared" si="872"/>
        <v>420</v>
      </c>
      <c r="B2669" s="5" t="str">
        <f>VLOOKUP(A2669,Vlookups!O:P,2,FALSE)</f>
        <v>LOCAL</v>
      </c>
      <c r="C2669" s="5" t="str">
        <f t="shared" si="873"/>
        <v>E</v>
      </c>
      <c r="D2669" s="5" t="str">
        <f t="shared" si="874"/>
        <v>51</v>
      </c>
      <c r="E2669" s="5" t="str">
        <f t="shared" si="875"/>
        <v>62--</v>
      </c>
      <c r="F2669" s="5" t="str">
        <f>VLOOKUP(E2669,Vlookups!K:M,3,FALSE)</f>
        <v>Op Exp</v>
      </c>
      <c r="G2669" s="5" t="str">
        <f t="shared" si="876"/>
        <v>6254</v>
      </c>
      <c r="H2669" s="5" t="str">
        <f t="shared" si="877"/>
        <v>INTERNET SERVICES</v>
      </c>
      <c r="I2669" s="5" t="str">
        <f t="shared" si="878"/>
        <v>746</v>
      </c>
      <c r="J2669" s="5" t="str">
        <f>VLOOKUP(I2669,Vlookups!A:D,2,FALSE)</f>
        <v>AREA OFFICE DALLAS</v>
      </c>
      <c r="K2669" s="5" t="str">
        <f>VLOOKUP(I2669,Vlookups!A:D,3,FALSE)</f>
        <v>AREA OFFICE DALLAS</v>
      </c>
      <c r="L2669" s="5" t="str">
        <f t="shared" si="879"/>
        <v>99</v>
      </c>
      <c r="M2669" s="5" t="str">
        <f t="shared" si="880"/>
        <v>880</v>
      </c>
      <c r="N2669" s="5" t="str">
        <f>VLOOKUP(M2669,Vlookups!G:I,2,FALSE)</f>
        <v>TECHNOLOGY</v>
      </c>
      <c r="O2669" s="5" t="str">
        <f>VLOOKUP(M2669,Vlookups!G:I,3,FALSE)</f>
        <v>CIO</v>
      </c>
      <c r="P2669" s="6">
        <f t="shared" si="881"/>
        <v>58099.98</v>
      </c>
      <c r="Q2669" s="6">
        <f t="shared" si="882"/>
        <v>0</v>
      </c>
      <c r="R2669" s="6">
        <f t="shared" si="883"/>
        <v>55188.11</v>
      </c>
      <c r="S2669" s="6">
        <f t="shared" si="884"/>
        <v>12000</v>
      </c>
      <c r="T2669" s="6">
        <f t="shared" si="885"/>
        <v>-46099.98</v>
      </c>
      <c r="U2669" t="s">
        <v>2722</v>
      </c>
      <c r="V2669" t="s">
        <v>2678</v>
      </c>
      <c r="W2669" s="2">
        <v>58099.98</v>
      </c>
      <c r="X2669" s="2">
        <v>0</v>
      </c>
      <c r="Y2669" s="2">
        <v>55188.11</v>
      </c>
      <c r="Z2669" s="2">
        <v>0</v>
      </c>
      <c r="AA2669" s="2">
        <v>12000</v>
      </c>
      <c r="AB2669" s="3">
        <v>-46099.98</v>
      </c>
    </row>
    <row r="2670" spans="1:28">
      <c r="A2670" s="5" t="str">
        <f t="shared" si="872"/>
        <v>420</v>
      </c>
      <c r="B2670" s="5" t="str">
        <f>VLOOKUP(A2670,Vlookups!O:P,2,FALSE)</f>
        <v>LOCAL</v>
      </c>
      <c r="C2670" s="5" t="str">
        <f t="shared" si="873"/>
        <v>E</v>
      </c>
      <c r="D2670" s="5" t="str">
        <f t="shared" si="874"/>
        <v>51</v>
      </c>
      <c r="E2670" s="5" t="str">
        <f t="shared" si="875"/>
        <v>62--</v>
      </c>
      <c r="F2670" s="5" t="str">
        <f>VLOOKUP(E2670,Vlookups!K:M,3,FALSE)</f>
        <v>Op Exp</v>
      </c>
      <c r="G2670" s="5" t="str">
        <f t="shared" si="876"/>
        <v>6254</v>
      </c>
      <c r="H2670" s="5" t="str">
        <f t="shared" si="877"/>
        <v>INTERNET SERVICES</v>
      </c>
      <c r="I2670" s="5" t="str">
        <f t="shared" si="878"/>
        <v>747</v>
      </c>
      <c r="J2670" s="5" t="str">
        <f>VLOOKUP(I2670,Vlookups!A:D,2,FALSE)</f>
        <v>AREA OFFICE TARRANT</v>
      </c>
      <c r="K2670" s="5" t="str">
        <f>VLOOKUP(I2670,Vlookups!A:D,3,FALSE)</f>
        <v>AREA OFFICE TARRANT</v>
      </c>
      <c r="L2670" s="5" t="str">
        <f t="shared" si="879"/>
        <v>99</v>
      </c>
      <c r="M2670" s="5" t="str">
        <f t="shared" si="880"/>
        <v>880</v>
      </c>
      <c r="N2670" s="5" t="str">
        <f>VLOOKUP(M2670,Vlookups!G:I,2,FALSE)</f>
        <v>TECHNOLOGY</v>
      </c>
      <c r="O2670" s="5" t="str">
        <f>VLOOKUP(M2670,Vlookups!G:I,3,FALSE)</f>
        <v>CIO</v>
      </c>
      <c r="P2670" s="6">
        <f t="shared" si="881"/>
        <v>7026.66</v>
      </c>
      <c r="Q2670" s="6">
        <f t="shared" si="882"/>
        <v>0</v>
      </c>
      <c r="R2670" s="6">
        <f t="shared" si="883"/>
        <v>7026.66</v>
      </c>
      <c r="S2670" s="6">
        <f t="shared" si="884"/>
        <v>14400</v>
      </c>
      <c r="T2670" s="6">
        <f t="shared" si="885"/>
        <v>7373.34</v>
      </c>
      <c r="U2670" t="s">
        <v>2723</v>
      </c>
      <c r="V2670" t="s">
        <v>2678</v>
      </c>
      <c r="W2670" s="2">
        <v>7026.66</v>
      </c>
      <c r="X2670" s="2">
        <v>0</v>
      </c>
      <c r="Y2670" s="2">
        <v>7026.66</v>
      </c>
      <c r="Z2670" s="2">
        <v>0</v>
      </c>
      <c r="AA2670" s="2">
        <v>14400</v>
      </c>
      <c r="AB2670" s="2">
        <v>7373.34</v>
      </c>
    </row>
    <row r="2671" spans="1:28">
      <c r="A2671" s="5" t="str">
        <f t="shared" si="872"/>
        <v>420</v>
      </c>
      <c r="B2671" s="5" t="str">
        <f>VLOOKUP(A2671,Vlookups!O:P,2,FALSE)</f>
        <v>LOCAL</v>
      </c>
      <c r="C2671" s="5" t="str">
        <f t="shared" si="873"/>
        <v>E</v>
      </c>
      <c r="D2671" s="5" t="str">
        <f t="shared" si="874"/>
        <v>51</v>
      </c>
      <c r="E2671" s="5" t="str">
        <f t="shared" si="875"/>
        <v>62--</v>
      </c>
      <c r="F2671" s="5" t="str">
        <f>VLOOKUP(E2671,Vlookups!K:M,3,FALSE)</f>
        <v>Op Exp</v>
      </c>
      <c r="G2671" s="5" t="str">
        <f t="shared" si="876"/>
        <v>6254</v>
      </c>
      <c r="H2671" s="5" t="str">
        <f t="shared" si="877"/>
        <v>INTERNET SERVICES</v>
      </c>
      <c r="I2671" s="5" t="str">
        <f t="shared" si="878"/>
        <v>748</v>
      </c>
      <c r="J2671" s="5" t="str">
        <f>VLOOKUP(I2671,Vlookups!A:D,2,FALSE)</f>
        <v>AREA OFFICE HOUSTON</v>
      </c>
      <c r="K2671" s="5" t="str">
        <f>VLOOKUP(I2671,Vlookups!A:D,3,FALSE)</f>
        <v>AREA OFFICE HOUSTON</v>
      </c>
      <c r="L2671" s="5" t="str">
        <f t="shared" si="879"/>
        <v>99</v>
      </c>
      <c r="M2671" s="5" t="str">
        <f t="shared" si="880"/>
        <v>880</v>
      </c>
      <c r="N2671" s="5" t="str">
        <f>VLOOKUP(M2671,Vlookups!G:I,2,FALSE)</f>
        <v>TECHNOLOGY</v>
      </c>
      <c r="O2671" s="5" t="str">
        <f>VLOOKUP(M2671,Vlookups!G:I,3,FALSE)</f>
        <v>CIO</v>
      </c>
      <c r="P2671" s="6">
        <f t="shared" si="881"/>
        <v>12403.21</v>
      </c>
      <c r="Q2671" s="6">
        <f t="shared" si="882"/>
        <v>0</v>
      </c>
      <c r="R2671" s="6">
        <f t="shared" si="883"/>
        <v>12403.21</v>
      </c>
      <c r="S2671" s="6">
        <f t="shared" si="884"/>
        <v>19200</v>
      </c>
      <c r="T2671" s="6">
        <f t="shared" si="885"/>
        <v>6796.79</v>
      </c>
      <c r="U2671" t="s">
        <v>2724</v>
      </c>
      <c r="V2671" t="s">
        <v>2678</v>
      </c>
      <c r="W2671" s="2">
        <v>12403.21</v>
      </c>
      <c r="X2671" s="2">
        <v>0</v>
      </c>
      <c r="Y2671" s="2">
        <v>12403.21</v>
      </c>
      <c r="Z2671" s="2">
        <v>0</v>
      </c>
      <c r="AA2671" s="2">
        <v>19200</v>
      </c>
      <c r="AB2671" s="2">
        <v>6796.79</v>
      </c>
    </row>
    <row r="2672" spans="1:28">
      <c r="A2672" s="5" t="str">
        <f t="shared" si="872"/>
        <v>420</v>
      </c>
      <c r="B2672" s="5" t="str">
        <f>VLOOKUP(A2672,Vlookups!O:P,2,FALSE)</f>
        <v>LOCAL</v>
      </c>
      <c r="C2672" s="5" t="str">
        <f t="shared" si="873"/>
        <v>E</v>
      </c>
      <c r="D2672" s="5" t="str">
        <f t="shared" si="874"/>
        <v>51</v>
      </c>
      <c r="E2672" s="5" t="str">
        <f t="shared" si="875"/>
        <v>62--</v>
      </c>
      <c r="F2672" s="5" t="str">
        <f>VLOOKUP(E2672,Vlookups!K:M,3,FALSE)</f>
        <v>Op Exp</v>
      </c>
      <c r="G2672" s="5" t="str">
        <f t="shared" si="876"/>
        <v>6254</v>
      </c>
      <c r="H2672" s="5" t="str">
        <f t="shared" si="877"/>
        <v>INTERNET SERVICES</v>
      </c>
      <c r="I2672" s="5" t="str">
        <f t="shared" si="878"/>
        <v>749</v>
      </c>
      <c r="J2672" s="5" t="str">
        <f>VLOOKUP(I2672,Vlookups!A:D,2,FALSE)</f>
        <v>CHARTER HQ/WAREHOUSE</v>
      </c>
      <c r="K2672" s="5" t="str">
        <f>VLOOKUP(I2672,Vlookups!A:D,3,FALSE)</f>
        <v>CHARTER HQ/WAREHOUSE</v>
      </c>
      <c r="L2672" s="5" t="str">
        <f t="shared" si="879"/>
        <v>99</v>
      </c>
      <c r="M2672" s="5" t="str">
        <f t="shared" si="880"/>
        <v>880</v>
      </c>
      <c r="N2672" s="5" t="str">
        <f>VLOOKUP(M2672,Vlookups!G:I,2,FALSE)</f>
        <v>TECHNOLOGY</v>
      </c>
      <c r="O2672" s="5" t="str">
        <f>VLOOKUP(M2672,Vlookups!G:I,3,FALSE)</f>
        <v>CIO</v>
      </c>
      <c r="P2672" s="6">
        <f t="shared" si="881"/>
        <v>-1125.8800000000001</v>
      </c>
      <c r="Q2672" s="6">
        <f t="shared" si="882"/>
        <v>0</v>
      </c>
      <c r="R2672" s="6">
        <f t="shared" si="883"/>
        <v>-1125.8800000000001</v>
      </c>
      <c r="S2672" s="6">
        <f t="shared" si="884"/>
        <v>0</v>
      </c>
      <c r="T2672" s="6">
        <f t="shared" si="885"/>
        <v>1125.8800000000001</v>
      </c>
      <c r="U2672" t="s">
        <v>2725</v>
      </c>
      <c r="V2672" t="s">
        <v>2678</v>
      </c>
      <c r="W2672" s="3">
        <v>-1125.8800000000001</v>
      </c>
      <c r="X2672" s="2">
        <v>0</v>
      </c>
      <c r="Y2672" s="3">
        <v>-1125.8800000000001</v>
      </c>
      <c r="Z2672" s="2">
        <v>0</v>
      </c>
      <c r="AA2672" s="2">
        <v>0</v>
      </c>
      <c r="AB2672" s="2">
        <v>1125.8800000000001</v>
      </c>
    </row>
    <row r="2673" spans="1:28">
      <c r="A2673" s="5" t="str">
        <f t="shared" si="872"/>
        <v>420</v>
      </c>
      <c r="B2673" s="5" t="str">
        <f>VLOOKUP(A2673,Vlookups!O:P,2,FALSE)</f>
        <v>LOCAL</v>
      </c>
      <c r="C2673" s="5" t="str">
        <f t="shared" si="873"/>
        <v>E</v>
      </c>
      <c r="D2673" s="5" t="str">
        <f t="shared" si="874"/>
        <v>51</v>
      </c>
      <c r="E2673" s="5" t="str">
        <f t="shared" si="875"/>
        <v>62--</v>
      </c>
      <c r="F2673" s="5" t="str">
        <f>VLOOKUP(E2673,Vlookups!K:M,3,FALSE)</f>
        <v>Op Exp</v>
      </c>
      <c r="G2673" s="5" t="str">
        <f t="shared" si="876"/>
        <v>6254</v>
      </c>
      <c r="H2673" s="5" t="str">
        <f t="shared" si="877"/>
        <v>INTERNET SERVICES</v>
      </c>
      <c r="I2673" s="5" t="str">
        <f t="shared" si="878"/>
        <v>750</v>
      </c>
      <c r="J2673" s="5" t="str">
        <f>VLOOKUP(I2673,Vlookups!A:D,2,FALSE)</f>
        <v>BUSINESS OFFICE</v>
      </c>
      <c r="K2673" s="5" t="str">
        <f>VLOOKUP(I2673,Vlookups!A:D,3,FALSE)</f>
        <v>BUSINESS OFFICE</v>
      </c>
      <c r="L2673" s="5" t="str">
        <f t="shared" si="879"/>
        <v>99</v>
      </c>
      <c r="M2673" s="5" t="str">
        <f t="shared" si="880"/>
        <v>880</v>
      </c>
      <c r="N2673" s="5" t="str">
        <f>VLOOKUP(M2673,Vlookups!G:I,2,FALSE)</f>
        <v>TECHNOLOGY</v>
      </c>
      <c r="O2673" s="5" t="str">
        <f>VLOOKUP(M2673,Vlookups!G:I,3,FALSE)</f>
        <v>CIO</v>
      </c>
      <c r="P2673" s="6">
        <f t="shared" si="881"/>
        <v>0</v>
      </c>
      <c r="Q2673" s="6">
        <f t="shared" si="882"/>
        <v>0</v>
      </c>
      <c r="R2673" s="6">
        <f t="shared" si="883"/>
        <v>27007.39</v>
      </c>
      <c r="S2673" s="6">
        <f t="shared" si="884"/>
        <v>4800</v>
      </c>
      <c r="T2673" s="6">
        <f t="shared" si="885"/>
        <v>4800</v>
      </c>
      <c r="U2673" t="s">
        <v>2726</v>
      </c>
      <c r="V2673" t="s">
        <v>2678</v>
      </c>
      <c r="W2673" s="2">
        <v>0</v>
      </c>
      <c r="X2673" s="2">
        <v>0</v>
      </c>
      <c r="Y2673" s="2">
        <v>27007.39</v>
      </c>
      <c r="Z2673" s="3">
        <v>-27007.39</v>
      </c>
      <c r="AA2673" s="2">
        <v>4800</v>
      </c>
      <c r="AB2673" s="2">
        <v>4800</v>
      </c>
    </row>
    <row r="2674" spans="1:28">
      <c r="A2674" s="5" t="str">
        <f t="shared" si="872"/>
        <v>420</v>
      </c>
      <c r="B2674" s="5" t="str">
        <f>VLOOKUP(A2674,Vlookups!O:P,2,FALSE)</f>
        <v>LOCAL</v>
      </c>
      <c r="C2674" s="5" t="str">
        <f t="shared" si="873"/>
        <v>E</v>
      </c>
      <c r="D2674" s="5" t="str">
        <f t="shared" si="874"/>
        <v>51</v>
      </c>
      <c r="E2674" s="5" t="str">
        <f t="shared" si="875"/>
        <v>62--</v>
      </c>
      <c r="F2674" s="5" t="str">
        <f>VLOOKUP(E2674,Vlookups!K:M,3,FALSE)</f>
        <v>Op Exp</v>
      </c>
      <c r="G2674" s="5" t="str">
        <f t="shared" si="876"/>
        <v>6254</v>
      </c>
      <c r="H2674" s="5" t="str">
        <f t="shared" si="877"/>
        <v>INTERNET SERVICES</v>
      </c>
      <c r="I2674" s="5" t="str">
        <f t="shared" si="878"/>
        <v>998</v>
      </c>
      <c r="J2674" s="5" t="e">
        <f>VLOOKUP(I2674,Vlookups!A:D,2,FALSE)</f>
        <v>#N/A</v>
      </c>
      <c r="K2674" s="5" t="e">
        <f>VLOOKUP(I2674,Vlookups!A:D,3,FALSE)</f>
        <v>#N/A</v>
      </c>
      <c r="L2674" s="5" t="str">
        <f t="shared" si="879"/>
        <v>99</v>
      </c>
      <c r="M2674" s="5" t="str">
        <f t="shared" si="880"/>
        <v>880</v>
      </c>
      <c r="N2674" s="5" t="str">
        <f>VLOOKUP(M2674,Vlookups!G:I,2,FALSE)</f>
        <v>TECHNOLOGY</v>
      </c>
      <c r="O2674" s="5" t="str">
        <f>VLOOKUP(M2674,Vlookups!G:I,3,FALSE)</f>
        <v>CIO</v>
      </c>
      <c r="P2674" s="6">
        <f t="shared" si="881"/>
        <v>5884.3</v>
      </c>
      <c r="Q2674" s="6">
        <f t="shared" si="882"/>
        <v>0</v>
      </c>
      <c r="R2674" s="6">
        <f t="shared" si="883"/>
        <v>5884.3</v>
      </c>
      <c r="S2674" s="6">
        <f t="shared" si="884"/>
        <v>21600</v>
      </c>
      <c r="T2674" s="6">
        <f t="shared" si="885"/>
        <v>15715.7</v>
      </c>
      <c r="U2674" t="s">
        <v>2727</v>
      </c>
      <c r="V2674" t="s">
        <v>2678</v>
      </c>
      <c r="W2674" s="2">
        <v>5884.3</v>
      </c>
      <c r="X2674" s="2">
        <v>0</v>
      </c>
      <c r="Y2674" s="2">
        <v>5884.3</v>
      </c>
      <c r="Z2674" s="2">
        <v>0</v>
      </c>
      <c r="AA2674" s="2">
        <v>21600</v>
      </c>
      <c r="AB2674" s="2">
        <v>15715.7</v>
      </c>
    </row>
    <row r="2675" spans="1:28">
      <c r="A2675" s="5" t="str">
        <f t="shared" si="872"/>
        <v>420</v>
      </c>
      <c r="B2675" s="5" t="str">
        <f>VLOOKUP(A2675,Vlookups!O:P,2,FALSE)</f>
        <v>LOCAL</v>
      </c>
      <c r="C2675" s="5" t="str">
        <f t="shared" si="873"/>
        <v>E</v>
      </c>
      <c r="D2675" s="5" t="str">
        <f t="shared" si="874"/>
        <v>51</v>
      </c>
      <c r="E2675" s="5" t="str">
        <f t="shared" si="875"/>
        <v>62--</v>
      </c>
      <c r="F2675" s="5" t="str">
        <f>VLOOKUP(E2675,Vlookups!K:M,3,FALSE)</f>
        <v>Op Exp</v>
      </c>
      <c r="G2675" s="5" t="str">
        <f t="shared" si="876"/>
        <v>6254</v>
      </c>
      <c r="H2675" s="5" t="str">
        <f t="shared" si="877"/>
        <v>INTERNET SERVICES</v>
      </c>
      <c r="I2675" s="5" t="str">
        <f t="shared" si="878"/>
        <v>999</v>
      </c>
      <c r="J2675" s="5" t="str">
        <f>VLOOKUP(I2675,Vlookups!A:D,2,FALSE)</f>
        <v>CHARTER WIDE</v>
      </c>
      <c r="K2675" s="5" t="str">
        <f>VLOOKUP(I2675,Vlookups!A:D,3,FALSE)</f>
        <v>CHARTER WIDE</v>
      </c>
      <c r="L2675" s="5" t="str">
        <f t="shared" si="879"/>
        <v>99</v>
      </c>
      <c r="M2675" s="5" t="str">
        <f t="shared" si="880"/>
        <v>880</v>
      </c>
      <c r="N2675" s="5" t="str">
        <f>VLOOKUP(M2675,Vlookups!G:I,2,FALSE)</f>
        <v>TECHNOLOGY</v>
      </c>
      <c r="O2675" s="5" t="str">
        <f>VLOOKUP(M2675,Vlookups!G:I,3,FALSE)</f>
        <v>CIO</v>
      </c>
      <c r="P2675" s="6">
        <f t="shared" si="881"/>
        <v>11524.06</v>
      </c>
      <c r="Q2675" s="6">
        <f t="shared" si="882"/>
        <v>0</v>
      </c>
      <c r="R2675" s="6">
        <f t="shared" si="883"/>
        <v>8550.5300000000007</v>
      </c>
      <c r="S2675" s="6">
        <f t="shared" si="884"/>
        <v>222000</v>
      </c>
      <c r="T2675" s="6">
        <f t="shared" si="885"/>
        <v>210475.94</v>
      </c>
      <c r="U2675" t="s">
        <v>2728</v>
      </c>
      <c r="V2675" t="s">
        <v>2678</v>
      </c>
      <c r="W2675" s="2">
        <v>11524.06</v>
      </c>
      <c r="X2675" s="2">
        <v>0</v>
      </c>
      <c r="Y2675" s="2">
        <v>8550.5300000000007</v>
      </c>
      <c r="Z2675" s="2">
        <v>2973.53</v>
      </c>
      <c r="AA2675" s="2">
        <v>222000</v>
      </c>
      <c r="AB2675" s="2">
        <v>210475.94</v>
      </c>
    </row>
    <row r="2676" spans="1:28">
      <c r="A2676" s="5" t="str">
        <f t="shared" si="872"/>
        <v>420</v>
      </c>
      <c r="B2676" s="5" t="str">
        <f>VLOOKUP(A2676,Vlookups!O:P,2,FALSE)</f>
        <v>LOCAL</v>
      </c>
      <c r="C2676" s="5" t="str">
        <f t="shared" si="873"/>
        <v>E</v>
      </c>
      <c r="D2676" s="5" t="str">
        <f t="shared" si="874"/>
        <v>51</v>
      </c>
      <c r="E2676" s="5" t="str">
        <f t="shared" si="875"/>
        <v>62--</v>
      </c>
      <c r="F2676" s="5" t="str">
        <f>VLOOKUP(E2676,Vlookups!K:M,3,FALSE)</f>
        <v>Op Exp</v>
      </c>
      <c r="G2676" s="5" t="str">
        <f t="shared" si="876"/>
        <v>6255</v>
      </c>
      <c r="H2676" s="5" t="str">
        <f t="shared" si="877"/>
        <v>INTERNET MOBILITY (HOTSPOT)</v>
      </c>
      <c r="I2676" s="5" t="str">
        <f t="shared" si="878"/>
        <v>750</v>
      </c>
      <c r="J2676" s="5" t="str">
        <f>VLOOKUP(I2676,Vlookups!A:D,2,FALSE)</f>
        <v>BUSINESS OFFICE</v>
      </c>
      <c r="K2676" s="5" t="str">
        <f>VLOOKUP(I2676,Vlookups!A:D,3,FALSE)</f>
        <v>BUSINESS OFFICE</v>
      </c>
      <c r="L2676" s="5" t="str">
        <f t="shared" si="879"/>
        <v>99</v>
      </c>
      <c r="M2676" s="5" t="str">
        <f t="shared" si="880"/>
        <v>880</v>
      </c>
      <c r="N2676" s="5" t="str">
        <f>VLOOKUP(M2676,Vlookups!G:I,2,FALSE)</f>
        <v>TECHNOLOGY</v>
      </c>
      <c r="O2676" s="5" t="str">
        <f>VLOOKUP(M2676,Vlookups!G:I,3,FALSE)</f>
        <v>CIO</v>
      </c>
      <c r="P2676" s="6">
        <f t="shared" si="881"/>
        <v>8471.75</v>
      </c>
      <c r="Q2676" s="6">
        <f t="shared" si="882"/>
        <v>0</v>
      </c>
      <c r="R2676" s="6">
        <f t="shared" si="883"/>
        <v>44661.74</v>
      </c>
      <c r="S2676" s="6">
        <f t="shared" si="884"/>
        <v>0</v>
      </c>
      <c r="T2676" s="6">
        <f t="shared" si="885"/>
        <v>-8471.75</v>
      </c>
      <c r="U2676" t="s">
        <v>2729</v>
      </c>
      <c r="V2676" t="s">
        <v>2730</v>
      </c>
      <c r="W2676" s="2">
        <v>8471.75</v>
      </c>
      <c r="X2676" s="2">
        <v>0</v>
      </c>
      <c r="Y2676" s="2">
        <v>44661.74</v>
      </c>
      <c r="Z2676" s="3">
        <v>-36189.99</v>
      </c>
      <c r="AA2676" s="2">
        <v>0</v>
      </c>
      <c r="AB2676" s="3">
        <v>-8471.75</v>
      </c>
    </row>
    <row r="2677" spans="1:28">
      <c r="A2677" s="5" t="str">
        <f t="shared" si="872"/>
        <v>420</v>
      </c>
      <c r="B2677" s="5" t="str">
        <f>VLOOKUP(A2677,Vlookups!O:P,2,FALSE)</f>
        <v>LOCAL</v>
      </c>
      <c r="C2677" s="5" t="str">
        <f t="shared" si="873"/>
        <v>E</v>
      </c>
      <c r="D2677" s="5" t="str">
        <f t="shared" si="874"/>
        <v>51</v>
      </c>
      <c r="E2677" s="5" t="str">
        <f t="shared" si="875"/>
        <v>62--</v>
      </c>
      <c r="F2677" s="5" t="str">
        <f>VLOOKUP(E2677,Vlookups!K:M,3,FALSE)</f>
        <v>Op Exp</v>
      </c>
      <c r="G2677" s="5" t="str">
        <f t="shared" si="876"/>
        <v>6255</v>
      </c>
      <c r="H2677" s="5" t="str">
        <f t="shared" si="877"/>
        <v>INTERNET MOBILITY (HOTSPOT)</v>
      </c>
      <c r="I2677" s="5" t="str">
        <f t="shared" si="878"/>
        <v>999</v>
      </c>
      <c r="J2677" s="5" t="str">
        <f>VLOOKUP(I2677,Vlookups!A:D,2,FALSE)</f>
        <v>CHARTER WIDE</v>
      </c>
      <c r="K2677" s="5" t="str">
        <f>VLOOKUP(I2677,Vlookups!A:D,3,FALSE)</f>
        <v>CHARTER WIDE</v>
      </c>
      <c r="L2677" s="5" t="str">
        <f t="shared" si="879"/>
        <v>99</v>
      </c>
      <c r="M2677" s="5" t="str">
        <f t="shared" si="880"/>
        <v>880</v>
      </c>
      <c r="N2677" s="5" t="str">
        <f>VLOOKUP(M2677,Vlookups!G:I,2,FALSE)</f>
        <v>TECHNOLOGY</v>
      </c>
      <c r="O2677" s="5" t="str">
        <f>VLOOKUP(M2677,Vlookups!G:I,3,FALSE)</f>
        <v>CIO</v>
      </c>
      <c r="P2677" s="6">
        <f t="shared" si="881"/>
        <v>32691.14</v>
      </c>
      <c r="Q2677" s="6">
        <f t="shared" si="882"/>
        <v>0</v>
      </c>
      <c r="R2677" s="6">
        <f t="shared" si="883"/>
        <v>34321.14</v>
      </c>
      <c r="S2677" s="6">
        <f t="shared" si="884"/>
        <v>60000</v>
      </c>
      <c r="T2677" s="6">
        <f t="shared" si="885"/>
        <v>27308.86</v>
      </c>
      <c r="U2677" t="s">
        <v>2731</v>
      </c>
      <c r="V2677" t="s">
        <v>2730</v>
      </c>
      <c r="W2677" s="2">
        <v>32691.14</v>
      </c>
      <c r="X2677" s="2">
        <v>0</v>
      </c>
      <c r="Y2677" s="2">
        <v>34321.14</v>
      </c>
      <c r="Z2677" s="3">
        <v>-1630</v>
      </c>
      <c r="AA2677" s="2">
        <v>60000</v>
      </c>
      <c r="AB2677" s="2">
        <v>27308.86</v>
      </c>
    </row>
    <row r="2678" spans="1:28">
      <c r="A2678" s="5" t="str">
        <f t="shared" si="872"/>
        <v>420</v>
      </c>
      <c r="B2678" s="5" t="str">
        <f>VLOOKUP(A2678,Vlookups!O:P,2,FALSE)</f>
        <v>LOCAL</v>
      </c>
      <c r="C2678" s="5" t="str">
        <f t="shared" si="873"/>
        <v>E</v>
      </c>
      <c r="D2678" s="5" t="str">
        <f t="shared" si="874"/>
        <v>51</v>
      </c>
      <c r="E2678" s="5" t="str">
        <f t="shared" si="875"/>
        <v>62--</v>
      </c>
      <c r="F2678" s="5" t="str">
        <f>VLOOKUP(E2678,Vlookups!K:M,3,FALSE)</f>
        <v>Op Exp</v>
      </c>
      <c r="G2678" s="5" t="str">
        <f t="shared" si="876"/>
        <v>6255</v>
      </c>
      <c r="H2678" s="5" t="str">
        <f t="shared" si="877"/>
        <v>INTERNET MOBILITY (HOTSPOT)</v>
      </c>
      <c r="I2678" s="5" t="str">
        <f t="shared" si="878"/>
        <v>999</v>
      </c>
      <c r="J2678" s="5" t="str">
        <f>VLOOKUP(I2678,Vlookups!A:D,2,FALSE)</f>
        <v>CHARTER WIDE</v>
      </c>
      <c r="K2678" s="5" t="str">
        <f>VLOOKUP(I2678,Vlookups!A:D,3,FALSE)</f>
        <v>CHARTER WIDE</v>
      </c>
      <c r="L2678" s="5" t="str">
        <f t="shared" si="879"/>
        <v>99</v>
      </c>
      <c r="M2678" s="5" t="str">
        <f t="shared" si="880"/>
        <v>937</v>
      </c>
      <c r="N2678" s="5" t="str">
        <f>VLOOKUP(M2678,Vlookups!G:I,2,FALSE)</f>
        <v>FACILITIES MAINTENANCE &amp; OPS</v>
      </c>
      <c r="O2678" s="5" t="str">
        <f>VLOOKUP(M2678,Vlookups!G:I,3,FALSE)</f>
        <v>MAINT</v>
      </c>
      <c r="P2678" s="6">
        <f t="shared" si="881"/>
        <v>0</v>
      </c>
      <c r="Q2678" s="6">
        <f t="shared" si="882"/>
        <v>0</v>
      </c>
      <c r="R2678" s="6">
        <f t="shared" si="883"/>
        <v>7154.06</v>
      </c>
      <c r="S2678" s="6">
        <f t="shared" si="884"/>
        <v>0</v>
      </c>
      <c r="T2678" s="6">
        <f t="shared" si="885"/>
        <v>0</v>
      </c>
      <c r="U2678" t="s">
        <v>2732</v>
      </c>
      <c r="V2678" t="s">
        <v>2730</v>
      </c>
      <c r="W2678" s="2">
        <v>0</v>
      </c>
      <c r="X2678" s="2">
        <v>0</v>
      </c>
      <c r="Y2678" s="2">
        <v>7154.06</v>
      </c>
      <c r="Z2678" s="3">
        <v>-7154.06</v>
      </c>
      <c r="AA2678" s="2">
        <v>0</v>
      </c>
      <c r="AB2678" s="2">
        <v>0</v>
      </c>
    </row>
    <row r="2679" spans="1:28">
      <c r="A2679" s="5" t="str">
        <f t="shared" si="872"/>
        <v>420</v>
      </c>
      <c r="B2679" s="5" t="str">
        <f>VLOOKUP(A2679,Vlookups!O:P,2,FALSE)</f>
        <v>LOCAL</v>
      </c>
      <c r="C2679" s="5" t="str">
        <f t="shared" si="873"/>
        <v>E</v>
      </c>
      <c r="D2679" s="5" t="str">
        <f t="shared" si="874"/>
        <v>51</v>
      </c>
      <c r="E2679" s="5" t="str">
        <f t="shared" si="875"/>
        <v>62--</v>
      </c>
      <c r="F2679" s="5" t="str">
        <f>VLOOKUP(E2679,Vlookups!K:M,3,FALSE)</f>
        <v>Op Exp</v>
      </c>
      <c r="G2679" s="5" t="str">
        <f t="shared" si="876"/>
        <v>6256</v>
      </c>
      <c r="H2679" s="5" t="str">
        <f t="shared" si="877"/>
        <v>WATER/WASTE MGMNT</v>
      </c>
      <c r="I2679" s="5" t="str">
        <f t="shared" si="878"/>
        <v>001</v>
      </c>
      <c r="J2679" s="5" t="str">
        <f>VLOOKUP(I2679,Vlookups!A:D,2,FALSE)</f>
        <v>GARLAND ELEMENTARY SCHOOL</v>
      </c>
      <c r="K2679" s="5" t="str">
        <f>VLOOKUP(I2679,Vlookups!A:D,3,FALSE)</f>
        <v>GARLAND K8</v>
      </c>
      <c r="L2679" s="5" t="str">
        <f t="shared" si="879"/>
        <v>99</v>
      </c>
      <c r="M2679" s="5" t="str">
        <f t="shared" si="880"/>
        <v>937</v>
      </c>
      <c r="N2679" s="5" t="str">
        <f>VLOOKUP(M2679,Vlookups!G:I,2,FALSE)</f>
        <v>FACILITIES MAINTENANCE &amp; OPS</v>
      </c>
      <c r="O2679" s="5" t="str">
        <f>VLOOKUP(M2679,Vlookups!G:I,3,FALSE)</f>
        <v>MAINT</v>
      </c>
      <c r="P2679" s="6">
        <f t="shared" si="881"/>
        <v>62984</v>
      </c>
      <c r="Q2679" s="6">
        <f t="shared" si="882"/>
        <v>0</v>
      </c>
      <c r="R2679" s="6">
        <f t="shared" si="883"/>
        <v>56190.06</v>
      </c>
      <c r="S2679" s="6">
        <f t="shared" si="884"/>
        <v>75580.800000000003</v>
      </c>
      <c r="T2679" s="6">
        <f t="shared" si="885"/>
        <v>12596.8</v>
      </c>
      <c r="U2679" t="s">
        <v>2733</v>
      </c>
      <c r="V2679" t="s">
        <v>2734</v>
      </c>
      <c r="W2679" s="2">
        <v>62984</v>
      </c>
      <c r="X2679" s="2">
        <v>0</v>
      </c>
      <c r="Y2679" s="2">
        <v>56190.06</v>
      </c>
      <c r="Z2679" s="2">
        <v>6793.94</v>
      </c>
      <c r="AA2679" s="2">
        <v>75580.800000000003</v>
      </c>
      <c r="AB2679" s="2">
        <v>12596.8</v>
      </c>
    </row>
    <row r="2680" spans="1:28">
      <c r="A2680" s="5" t="str">
        <f t="shared" si="872"/>
        <v>420</v>
      </c>
      <c r="B2680" s="5" t="str">
        <f>VLOOKUP(A2680,Vlookups!O:P,2,FALSE)</f>
        <v>LOCAL</v>
      </c>
      <c r="C2680" s="5" t="str">
        <f t="shared" si="873"/>
        <v>E</v>
      </c>
      <c r="D2680" s="5" t="str">
        <f t="shared" si="874"/>
        <v>51</v>
      </c>
      <c r="E2680" s="5" t="str">
        <f t="shared" si="875"/>
        <v>62--</v>
      </c>
      <c r="F2680" s="5" t="str">
        <f>VLOOKUP(E2680,Vlookups!K:M,3,FALSE)</f>
        <v>Op Exp</v>
      </c>
      <c r="G2680" s="5" t="str">
        <f t="shared" si="876"/>
        <v>6256</v>
      </c>
      <c r="H2680" s="5" t="str">
        <f t="shared" si="877"/>
        <v>WATER/WASTE MGMNT</v>
      </c>
      <c r="I2680" s="5" t="str">
        <f t="shared" si="878"/>
        <v>002</v>
      </c>
      <c r="J2680" s="5" t="str">
        <f>VLOOKUP(I2680,Vlookups!A:D,2,FALSE)</f>
        <v>GARLAND MIDDLE SCHOOL</v>
      </c>
      <c r="K2680" s="5" t="str">
        <f>VLOOKUP(I2680,Vlookups!A:D,3,FALSE)</f>
        <v>GARLAND K8</v>
      </c>
      <c r="L2680" s="5" t="str">
        <f t="shared" si="879"/>
        <v>99</v>
      </c>
      <c r="M2680" s="5" t="str">
        <f t="shared" si="880"/>
        <v>937</v>
      </c>
      <c r="N2680" s="5" t="str">
        <f>VLOOKUP(M2680,Vlookups!G:I,2,FALSE)</f>
        <v>FACILITIES MAINTENANCE &amp; OPS</v>
      </c>
      <c r="O2680" s="5" t="str">
        <f>VLOOKUP(M2680,Vlookups!G:I,3,FALSE)</f>
        <v>MAINT</v>
      </c>
      <c r="P2680" s="6">
        <f t="shared" si="881"/>
        <v>32446</v>
      </c>
      <c r="Q2680" s="6">
        <f t="shared" si="882"/>
        <v>0</v>
      </c>
      <c r="R2680" s="6">
        <f t="shared" si="883"/>
        <v>27675.7</v>
      </c>
      <c r="S2680" s="6">
        <f t="shared" si="884"/>
        <v>38935.199999999997</v>
      </c>
      <c r="T2680" s="6">
        <f t="shared" si="885"/>
        <v>6489.2</v>
      </c>
      <c r="U2680" t="s">
        <v>2735</v>
      </c>
      <c r="V2680" t="s">
        <v>2734</v>
      </c>
      <c r="W2680" s="2">
        <v>32446</v>
      </c>
      <c r="X2680" s="2">
        <v>0</v>
      </c>
      <c r="Y2680" s="2">
        <v>27675.7</v>
      </c>
      <c r="Z2680" s="2">
        <v>4770.3</v>
      </c>
      <c r="AA2680" s="2">
        <v>38935.199999999997</v>
      </c>
      <c r="AB2680" s="2">
        <v>6489.2</v>
      </c>
    </row>
    <row r="2681" spans="1:28">
      <c r="A2681" s="5" t="str">
        <f t="shared" si="872"/>
        <v>420</v>
      </c>
      <c r="B2681" s="5" t="str">
        <f>VLOOKUP(A2681,Vlookups!O:P,2,FALSE)</f>
        <v>LOCAL</v>
      </c>
      <c r="C2681" s="5" t="str">
        <f t="shared" si="873"/>
        <v>E</v>
      </c>
      <c r="D2681" s="5" t="str">
        <f t="shared" si="874"/>
        <v>51</v>
      </c>
      <c r="E2681" s="5" t="str">
        <f t="shared" si="875"/>
        <v>62--</v>
      </c>
      <c r="F2681" s="5" t="str">
        <f>VLOOKUP(E2681,Vlookups!K:M,3,FALSE)</f>
        <v>Op Exp</v>
      </c>
      <c r="G2681" s="5" t="str">
        <f t="shared" si="876"/>
        <v>6256</v>
      </c>
      <c r="H2681" s="5" t="str">
        <f t="shared" si="877"/>
        <v>WATER/WASTE MGMNT</v>
      </c>
      <c r="I2681" s="5" t="str">
        <f t="shared" si="878"/>
        <v>003</v>
      </c>
      <c r="J2681" s="5" t="str">
        <f>VLOOKUP(I2681,Vlookups!A:D,2,FALSE)</f>
        <v>GARLAND HIGH SCHOOL</v>
      </c>
      <c r="K2681" s="5" t="str">
        <f>VLOOKUP(I2681,Vlookups!A:D,3,FALSE)</f>
        <v>GARLAND HS</v>
      </c>
      <c r="L2681" s="5" t="str">
        <f t="shared" si="879"/>
        <v>99</v>
      </c>
      <c r="M2681" s="5" t="str">
        <f t="shared" si="880"/>
        <v>937</v>
      </c>
      <c r="N2681" s="5" t="str">
        <f>VLOOKUP(M2681,Vlookups!G:I,2,FALSE)</f>
        <v>FACILITIES MAINTENANCE &amp; OPS</v>
      </c>
      <c r="O2681" s="5" t="str">
        <f>VLOOKUP(M2681,Vlookups!G:I,3,FALSE)</f>
        <v>MAINT</v>
      </c>
      <c r="P2681" s="6">
        <f t="shared" si="881"/>
        <v>68238</v>
      </c>
      <c r="Q2681" s="6">
        <f t="shared" si="882"/>
        <v>0</v>
      </c>
      <c r="R2681" s="6">
        <f t="shared" si="883"/>
        <v>56474.04</v>
      </c>
      <c r="S2681" s="6">
        <f t="shared" si="884"/>
        <v>81885.600000000006</v>
      </c>
      <c r="T2681" s="6">
        <f t="shared" si="885"/>
        <v>13647.6</v>
      </c>
      <c r="U2681" t="s">
        <v>2736</v>
      </c>
      <c r="V2681" t="s">
        <v>2734</v>
      </c>
      <c r="W2681" s="2">
        <v>68238</v>
      </c>
      <c r="X2681" s="2">
        <v>0</v>
      </c>
      <c r="Y2681" s="2">
        <v>56474.04</v>
      </c>
      <c r="Z2681" s="2">
        <v>11763.96</v>
      </c>
      <c r="AA2681" s="2">
        <v>81885.600000000006</v>
      </c>
      <c r="AB2681" s="2">
        <v>13647.6</v>
      </c>
    </row>
    <row r="2682" spans="1:28">
      <c r="A2682" s="5" t="str">
        <f t="shared" si="872"/>
        <v>420</v>
      </c>
      <c r="B2682" s="5" t="str">
        <f>VLOOKUP(A2682,Vlookups!O:P,2,FALSE)</f>
        <v>LOCAL</v>
      </c>
      <c r="C2682" s="5" t="str">
        <f t="shared" si="873"/>
        <v>E</v>
      </c>
      <c r="D2682" s="5" t="str">
        <f t="shared" si="874"/>
        <v>51</v>
      </c>
      <c r="E2682" s="5" t="str">
        <f t="shared" si="875"/>
        <v>62--</v>
      </c>
      <c r="F2682" s="5" t="str">
        <f>VLOOKUP(E2682,Vlookups!K:M,3,FALSE)</f>
        <v>Op Exp</v>
      </c>
      <c r="G2682" s="5" t="str">
        <f t="shared" si="876"/>
        <v>6256</v>
      </c>
      <c r="H2682" s="5" t="str">
        <f t="shared" si="877"/>
        <v>WATER/WASTE MGMNT</v>
      </c>
      <c r="I2682" s="5" t="str">
        <f t="shared" si="878"/>
        <v>004</v>
      </c>
      <c r="J2682" s="5" t="str">
        <f>VLOOKUP(I2682,Vlookups!A:D,2,FALSE)</f>
        <v>ARLINGTON ELEMENTARY SCHOOL</v>
      </c>
      <c r="K2682" s="5" t="str">
        <f>VLOOKUP(I2682,Vlookups!A:D,3,FALSE)</f>
        <v>ARLINGTON K8</v>
      </c>
      <c r="L2682" s="5" t="str">
        <f t="shared" si="879"/>
        <v>99</v>
      </c>
      <c r="M2682" s="5" t="str">
        <f t="shared" si="880"/>
        <v>937</v>
      </c>
      <c r="N2682" s="5" t="str">
        <f>VLOOKUP(M2682,Vlookups!G:I,2,FALSE)</f>
        <v>FACILITIES MAINTENANCE &amp; OPS</v>
      </c>
      <c r="O2682" s="5" t="str">
        <f>VLOOKUP(M2682,Vlookups!G:I,3,FALSE)</f>
        <v>MAINT</v>
      </c>
      <c r="P2682" s="6">
        <f t="shared" si="881"/>
        <v>47564</v>
      </c>
      <c r="Q2682" s="6">
        <f t="shared" si="882"/>
        <v>0</v>
      </c>
      <c r="R2682" s="6">
        <f t="shared" si="883"/>
        <v>41068.61</v>
      </c>
      <c r="S2682" s="6">
        <f t="shared" si="884"/>
        <v>57076.800000000003</v>
      </c>
      <c r="T2682" s="6">
        <f t="shared" si="885"/>
        <v>9512.7999999999993</v>
      </c>
      <c r="U2682" t="s">
        <v>2737</v>
      </c>
      <c r="V2682" t="s">
        <v>2734</v>
      </c>
      <c r="W2682" s="2">
        <v>47564</v>
      </c>
      <c r="X2682" s="2">
        <v>0</v>
      </c>
      <c r="Y2682" s="2">
        <v>41068.61</v>
      </c>
      <c r="Z2682" s="2">
        <v>6495.39</v>
      </c>
      <c r="AA2682" s="2">
        <v>57076.800000000003</v>
      </c>
      <c r="AB2682" s="2">
        <v>9512.7999999999993</v>
      </c>
    </row>
    <row r="2683" spans="1:28">
      <c r="A2683" s="5" t="str">
        <f t="shared" si="872"/>
        <v>420</v>
      </c>
      <c r="B2683" s="5" t="str">
        <f>VLOOKUP(A2683,Vlookups!O:P,2,FALSE)</f>
        <v>LOCAL</v>
      </c>
      <c r="C2683" s="5" t="str">
        <f t="shared" si="873"/>
        <v>E</v>
      </c>
      <c r="D2683" s="5" t="str">
        <f t="shared" si="874"/>
        <v>51</v>
      </c>
      <c r="E2683" s="5" t="str">
        <f t="shared" si="875"/>
        <v>62--</v>
      </c>
      <c r="F2683" s="5" t="str">
        <f>VLOOKUP(E2683,Vlookups!K:M,3,FALSE)</f>
        <v>Op Exp</v>
      </c>
      <c r="G2683" s="5" t="str">
        <f t="shared" si="876"/>
        <v>6256</v>
      </c>
      <c r="H2683" s="5" t="str">
        <f t="shared" si="877"/>
        <v>WATER/WASTE MGMNT</v>
      </c>
      <c r="I2683" s="5" t="str">
        <f t="shared" si="878"/>
        <v>005</v>
      </c>
      <c r="J2683" s="5" t="str">
        <f>VLOOKUP(I2683,Vlookups!A:D,2,FALSE)</f>
        <v>ARLINGTON MIDDLE SCHOOL</v>
      </c>
      <c r="K2683" s="5" t="str">
        <f>VLOOKUP(I2683,Vlookups!A:D,3,FALSE)</f>
        <v>ARLINGTON K8</v>
      </c>
      <c r="L2683" s="5" t="str">
        <f t="shared" si="879"/>
        <v>99</v>
      </c>
      <c r="M2683" s="5" t="str">
        <f t="shared" si="880"/>
        <v>937</v>
      </c>
      <c r="N2683" s="5" t="str">
        <f>VLOOKUP(M2683,Vlookups!G:I,2,FALSE)</f>
        <v>FACILITIES MAINTENANCE &amp; OPS</v>
      </c>
      <c r="O2683" s="5" t="str">
        <f>VLOOKUP(M2683,Vlookups!G:I,3,FALSE)</f>
        <v>MAINT</v>
      </c>
      <c r="P2683" s="6">
        <f t="shared" si="881"/>
        <v>24502</v>
      </c>
      <c r="Q2683" s="6">
        <f t="shared" si="882"/>
        <v>0</v>
      </c>
      <c r="R2683" s="6">
        <f t="shared" si="883"/>
        <v>19536.830000000002</v>
      </c>
      <c r="S2683" s="6">
        <f t="shared" si="884"/>
        <v>29402.400000000001</v>
      </c>
      <c r="T2683" s="6">
        <f t="shared" si="885"/>
        <v>4900.3999999999996</v>
      </c>
      <c r="U2683" t="s">
        <v>2738</v>
      </c>
      <c r="V2683" t="s">
        <v>2734</v>
      </c>
      <c r="W2683" s="2">
        <v>24502</v>
      </c>
      <c r="X2683" s="2">
        <v>0</v>
      </c>
      <c r="Y2683" s="2">
        <v>19536.830000000002</v>
      </c>
      <c r="Z2683" s="2">
        <v>4965.17</v>
      </c>
      <c r="AA2683" s="2">
        <v>29402.400000000001</v>
      </c>
      <c r="AB2683" s="2">
        <v>4900.3999999999996</v>
      </c>
    </row>
    <row r="2684" spans="1:28">
      <c r="A2684" s="5" t="str">
        <f t="shared" si="872"/>
        <v>420</v>
      </c>
      <c r="B2684" s="5" t="str">
        <f>VLOOKUP(A2684,Vlookups!O:P,2,FALSE)</f>
        <v>LOCAL</v>
      </c>
      <c r="C2684" s="5" t="str">
        <f t="shared" si="873"/>
        <v>E</v>
      </c>
      <c r="D2684" s="5" t="str">
        <f t="shared" si="874"/>
        <v>51</v>
      </c>
      <c r="E2684" s="5" t="str">
        <f t="shared" si="875"/>
        <v>62--</v>
      </c>
      <c r="F2684" s="5" t="str">
        <f>VLOOKUP(E2684,Vlookups!K:M,3,FALSE)</f>
        <v>Op Exp</v>
      </c>
      <c r="G2684" s="5" t="str">
        <f t="shared" si="876"/>
        <v>6256</v>
      </c>
      <c r="H2684" s="5" t="str">
        <f t="shared" si="877"/>
        <v>WATER/WASTE MGMNT</v>
      </c>
      <c r="I2684" s="5" t="str">
        <f t="shared" si="878"/>
        <v>006</v>
      </c>
      <c r="J2684" s="5" t="str">
        <f>VLOOKUP(I2684,Vlookups!A:D,2,FALSE)</f>
        <v>ARLINGTON HIGH SCHOOL</v>
      </c>
      <c r="K2684" s="5" t="str">
        <f>VLOOKUP(I2684,Vlookups!A:D,3,FALSE)</f>
        <v>ARLINGTON HS</v>
      </c>
      <c r="L2684" s="5" t="str">
        <f t="shared" si="879"/>
        <v>99</v>
      </c>
      <c r="M2684" s="5" t="str">
        <f t="shared" si="880"/>
        <v>937</v>
      </c>
      <c r="N2684" s="5" t="str">
        <f>VLOOKUP(M2684,Vlookups!G:I,2,FALSE)</f>
        <v>FACILITIES MAINTENANCE &amp; OPS</v>
      </c>
      <c r="O2684" s="5" t="str">
        <f>VLOOKUP(M2684,Vlookups!G:I,3,FALSE)</f>
        <v>MAINT</v>
      </c>
      <c r="P2684" s="6">
        <f t="shared" si="881"/>
        <v>60021</v>
      </c>
      <c r="Q2684" s="6">
        <f t="shared" si="882"/>
        <v>0</v>
      </c>
      <c r="R2684" s="6">
        <f t="shared" si="883"/>
        <v>35240.870000000003</v>
      </c>
      <c r="S2684" s="6">
        <f t="shared" si="884"/>
        <v>72025.2</v>
      </c>
      <c r="T2684" s="6">
        <f t="shared" si="885"/>
        <v>12004.2</v>
      </c>
      <c r="U2684" t="s">
        <v>2739</v>
      </c>
      <c r="V2684" t="s">
        <v>2734</v>
      </c>
      <c r="W2684" s="2">
        <v>60021</v>
      </c>
      <c r="X2684" s="2">
        <v>0</v>
      </c>
      <c r="Y2684" s="2">
        <v>35240.870000000003</v>
      </c>
      <c r="Z2684" s="2">
        <v>24780.13</v>
      </c>
      <c r="AA2684" s="2">
        <v>72025.2</v>
      </c>
      <c r="AB2684" s="2">
        <v>12004.2</v>
      </c>
    </row>
    <row r="2685" spans="1:28">
      <c r="A2685" s="5" t="str">
        <f t="shared" si="872"/>
        <v>420</v>
      </c>
      <c r="B2685" s="5" t="str">
        <f>VLOOKUP(A2685,Vlookups!O:P,2,FALSE)</f>
        <v>LOCAL</v>
      </c>
      <c r="C2685" s="5" t="str">
        <f t="shared" si="873"/>
        <v>E</v>
      </c>
      <c r="D2685" s="5" t="str">
        <f t="shared" si="874"/>
        <v>51</v>
      </c>
      <c r="E2685" s="5" t="str">
        <f t="shared" si="875"/>
        <v>62--</v>
      </c>
      <c r="F2685" s="5" t="str">
        <f>VLOOKUP(E2685,Vlookups!K:M,3,FALSE)</f>
        <v>Op Exp</v>
      </c>
      <c r="G2685" s="5" t="str">
        <f t="shared" si="876"/>
        <v>6256</v>
      </c>
      <c r="H2685" s="5" t="str">
        <f t="shared" si="877"/>
        <v>WATER/WASTE MGMNT</v>
      </c>
      <c r="I2685" s="5" t="str">
        <f t="shared" si="878"/>
        <v>007</v>
      </c>
      <c r="J2685" s="5" t="str">
        <f>VLOOKUP(I2685,Vlookups!A:D,2,FALSE)</f>
        <v>KELLER ELEMENTARY SCHOOL</v>
      </c>
      <c r="K2685" s="5" t="str">
        <f>VLOOKUP(I2685,Vlookups!A:D,3,FALSE)</f>
        <v>KELLER K8</v>
      </c>
      <c r="L2685" s="5" t="str">
        <f t="shared" si="879"/>
        <v>99</v>
      </c>
      <c r="M2685" s="5" t="str">
        <f t="shared" si="880"/>
        <v>937</v>
      </c>
      <c r="N2685" s="5" t="str">
        <f>VLOOKUP(M2685,Vlookups!G:I,2,FALSE)</f>
        <v>FACILITIES MAINTENANCE &amp; OPS</v>
      </c>
      <c r="O2685" s="5" t="str">
        <f>VLOOKUP(M2685,Vlookups!G:I,3,FALSE)</f>
        <v>MAINT</v>
      </c>
      <c r="P2685" s="6">
        <f t="shared" si="881"/>
        <v>92245</v>
      </c>
      <c r="Q2685" s="6">
        <f t="shared" si="882"/>
        <v>0</v>
      </c>
      <c r="R2685" s="6">
        <f t="shared" si="883"/>
        <v>61391.99</v>
      </c>
      <c r="S2685" s="6">
        <f t="shared" si="884"/>
        <v>110694</v>
      </c>
      <c r="T2685" s="6">
        <f t="shared" si="885"/>
        <v>18449</v>
      </c>
      <c r="U2685" t="s">
        <v>2740</v>
      </c>
      <c r="V2685" t="s">
        <v>2734</v>
      </c>
      <c r="W2685" s="2">
        <v>92245</v>
      </c>
      <c r="X2685" s="2">
        <v>0</v>
      </c>
      <c r="Y2685" s="2">
        <v>61391.99</v>
      </c>
      <c r="Z2685" s="2">
        <v>30853.01</v>
      </c>
      <c r="AA2685" s="2">
        <v>110694</v>
      </c>
      <c r="AB2685" s="2">
        <v>18449</v>
      </c>
    </row>
    <row r="2686" spans="1:28">
      <c r="A2686" s="5" t="str">
        <f t="shared" si="872"/>
        <v>420</v>
      </c>
      <c r="B2686" s="5" t="str">
        <f>VLOOKUP(A2686,Vlookups!O:P,2,FALSE)</f>
        <v>LOCAL</v>
      </c>
      <c r="C2686" s="5" t="str">
        <f t="shared" si="873"/>
        <v>E</v>
      </c>
      <c r="D2686" s="5" t="str">
        <f t="shared" si="874"/>
        <v>51</v>
      </c>
      <c r="E2686" s="5" t="str">
        <f t="shared" si="875"/>
        <v>62--</v>
      </c>
      <c r="F2686" s="5" t="str">
        <f>VLOOKUP(E2686,Vlookups!K:M,3,FALSE)</f>
        <v>Op Exp</v>
      </c>
      <c r="G2686" s="5" t="str">
        <f t="shared" si="876"/>
        <v>6256</v>
      </c>
      <c r="H2686" s="5" t="str">
        <f t="shared" si="877"/>
        <v>WATER/WASTE MGMNT</v>
      </c>
      <c r="I2686" s="5" t="str">
        <f t="shared" si="878"/>
        <v>008</v>
      </c>
      <c r="J2686" s="5" t="str">
        <f>VLOOKUP(I2686,Vlookups!A:D,2,FALSE)</f>
        <v>KELLER MIDDLE SCHOOL</v>
      </c>
      <c r="K2686" s="5" t="str">
        <f>VLOOKUP(I2686,Vlookups!A:D,3,FALSE)</f>
        <v>KELLER K8</v>
      </c>
      <c r="L2686" s="5" t="str">
        <f t="shared" si="879"/>
        <v>99</v>
      </c>
      <c r="M2686" s="5" t="str">
        <f t="shared" si="880"/>
        <v>937</v>
      </c>
      <c r="N2686" s="5" t="str">
        <f>VLOOKUP(M2686,Vlookups!G:I,2,FALSE)</f>
        <v>FACILITIES MAINTENANCE &amp; OPS</v>
      </c>
      <c r="O2686" s="5" t="str">
        <f>VLOOKUP(M2686,Vlookups!G:I,3,FALSE)</f>
        <v>MAINT</v>
      </c>
      <c r="P2686" s="6">
        <f t="shared" si="881"/>
        <v>47520</v>
      </c>
      <c r="Q2686" s="6">
        <f t="shared" si="882"/>
        <v>0</v>
      </c>
      <c r="R2686" s="6">
        <f t="shared" si="883"/>
        <v>24139</v>
      </c>
      <c r="S2686" s="6">
        <f t="shared" si="884"/>
        <v>57024</v>
      </c>
      <c r="T2686" s="6">
        <f t="shared" si="885"/>
        <v>9504</v>
      </c>
      <c r="U2686" t="s">
        <v>2741</v>
      </c>
      <c r="V2686" t="s">
        <v>2734</v>
      </c>
      <c r="W2686" s="2">
        <v>47520</v>
      </c>
      <c r="X2686" s="2">
        <v>0</v>
      </c>
      <c r="Y2686" s="2">
        <v>24139</v>
      </c>
      <c r="Z2686" s="2">
        <v>23381</v>
      </c>
      <c r="AA2686" s="2">
        <v>57024</v>
      </c>
      <c r="AB2686" s="2">
        <v>9504</v>
      </c>
    </row>
    <row r="2687" spans="1:28">
      <c r="A2687" s="5" t="str">
        <f t="shared" si="872"/>
        <v>420</v>
      </c>
      <c r="B2687" s="5" t="str">
        <f>VLOOKUP(A2687,Vlookups!O:P,2,FALSE)</f>
        <v>LOCAL</v>
      </c>
      <c r="C2687" s="5" t="str">
        <f t="shared" si="873"/>
        <v>E</v>
      </c>
      <c r="D2687" s="5" t="str">
        <f t="shared" si="874"/>
        <v>51</v>
      </c>
      <c r="E2687" s="5" t="str">
        <f t="shared" si="875"/>
        <v>62--</v>
      </c>
      <c r="F2687" s="5" t="str">
        <f>VLOOKUP(E2687,Vlookups!K:M,3,FALSE)</f>
        <v>Op Exp</v>
      </c>
      <c r="G2687" s="5" t="str">
        <f t="shared" si="876"/>
        <v>6256</v>
      </c>
      <c r="H2687" s="5" t="str">
        <f t="shared" si="877"/>
        <v>WATER/WASTE MGMNT</v>
      </c>
      <c r="I2687" s="5" t="str">
        <f t="shared" si="878"/>
        <v>009</v>
      </c>
      <c r="J2687" s="5" t="str">
        <f>VLOOKUP(I2687,Vlookups!A:D,2,FALSE)</f>
        <v>KELLER HIGH SCHOOL</v>
      </c>
      <c r="K2687" s="5" t="str">
        <f>VLOOKUP(I2687,Vlookups!A:D,3,FALSE)</f>
        <v>KELLER HS</v>
      </c>
      <c r="L2687" s="5" t="str">
        <f t="shared" si="879"/>
        <v>99</v>
      </c>
      <c r="M2687" s="5" t="str">
        <f t="shared" si="880"/>
        <v>937</v>
      </c>
      <c r="N2687" s="5" t="str">
        <f>VLOOKUP(M2687,Vlookups!G:I,2,FALSE)</f>
        <v>FACILITIES MAINTENANCE &amp; OPS</v>
      </c>
      <c r="O2687" s="5" t="str">
        <f>VLOOKUP(M2687,Vlookups!G:I,3,FALSE)</f>
        <v>MAINT</v>
      </c>
      <c r="P2687" s="6">
        <f t="shared" si="881"/>
        <v>87530</v>
      </c>
      <c r="Q2687" s="6">
        <f t="shared" si="882"/>
        <v>0</v>
      </c>
      <c r="R2687" s="6">
        <f t="shared" si="883"/>
        <v>68680.75</v>
      </c>
      <c r="S2687" s="6">
        <f t="shared" si="884"/>
        <v>105036</v>
      </c>
      <c r="T2687" s="6">
        <f t="shared" si="885"/>
        <v>17506</v>
      </c>
      <c r="U2687" t="s">
        <v>2742</v>
      </c>
      <c r="V2687" t="s">
        <v>2734</v>
      </c>
      <c r="W2687" s="2">
        <v>87530</v>
      </c>
      <c r="X2687" s="2">
        <v>0</v>
      </c>
      <c r="Y2687" s="2">
        <v>68680.75</v>
      </c>
      <c r="Z2687" s="2">
        <v>18849.25</v>
      </c>
      <c r="AA2687" s="2">
        <v>105036</v>
      </c>
      <c r="AB2687" s="2">
        <v>17506</v>
      </c>
    </row>
    <row r="2688" spans="1:28">
      <c r="A2688" s="5" t="str">
        <f t="shared" si="872"/>
        <v>420</v>
      </c>
      <c r="B2688" s="5" t="str">
        <f>VLOOKUP(A2688,Vlookups!O:P,2,FALSE)</f>
        <v>LOCAL</v>
      </c>
      <c r="C2688" s="5" t="str">
        <f t="shared" si="873"/>
        <v>E</v>
      </c>
      <c r="D2688" s="5" t="str">
        <f t="shared" si="874"/>
        <v>51</v>
      </c>
      <c r="E2688" s="5" t="str">
        <f t="shared" si="875"/>
        <v>62--</v>
      </c>
      <c r="F2688" s="5" t="str">
        <f>VLOOKUP(E2688,Vlookups!K:M,3,FALSE)</f>
        <v>Op Exp</v>
      </c>
      <c r="G2688" s="5" t="str">
        <f t="shared" si="876"/>
        <v>6256</v>
      </c>
      <c r="H2688" s="5" t="str">
        <f t="shared" si="877"/>
        <v>WATER/WASTE MGMNT</v>
      </c>
      <c r="I2688" s="5" t="str">
        <f t="shared" si="878"/>
        <v>010</v>
      </c>
      <c r="J2688" s="5" t="str">
        <f>VLOOKUP(I2688,Vlookups!A:D,2,FALSE)</f>
        <v>GRAND PRAIRIE ELEMENTARY SCHOO</v>
      </c>
      <c r="K2688" s="5" t="str">
        <f>VLOOKUP(I2688,Vlookups!A:D,3,FALSE)</f>
        <v>GRAND PR K8</v>
      </c>
      <c r="L2688" s="5" t="str">
        <f t="shared" si="879"/>
        <v>99</v>
      </c>
      <c r="M2688" s="5" t="str">
        <f t="shared" si="880"/>
        <v>937</v>
      </c>
      <c r="N2688" s="5" t="str">
        <f>VLOOKUP(M2688,Vlookups!G:I,2,FALSE)</f>
        <v>FACILITIES MAINTENANCE &amp; OPS</v>
      </c>
      <c r="O2688" s="5" t="str">
        <f>VLOOKUP(M2688,Vlookups!G:I,3,FALSE)</f>
        <v>MAINT</v>
      </c>
      <c r="P2688" s="6">
        <f t="shared" si="881"/>
        <v>66935</v>
      </c>
      <c r="Q2688" s="6">
        <f t="shared" si="882"/>
        <v>0</v>
      </c>
      <c r="R2688" s="6">
        <f t="shared" si="883"/>
        <v>32323.4</v>
      </c>
      <c r="S2688" s="6">
        <f t="shared" si="884"/>
        <v>80322</v>
      </c>
      <c r="T2688" s="6">
        <f t="shared" si="885"/>
        <v>13387</v>
      </c>
      <c r="U2688" t="s">
        <v>2743</v>
      </c>
      <c r="V2688" t="s">
        <v>2734</v>
      </c>
      <c r="W2688" s="2">
        <v>66935</v>
      </c>
      <c r="X2688" s="2">
        <v>0</v>
      </c>
      <c r="Y2688" s="2">
        <v>32323.4</v>
      </c>
      <c r="Z2688" s="2">
        <v>34611.599999999999</v>
      </c>
      <c r="AA2688" s="2">
        <v>80322</v>
      </c>
      <c r="AB2688" s="2">
        <v>13387</v>
      </c>
    </row>
    <row r="2689" spans="1:28">
      <c r="A2689" s="5" t="str">
        <f t="shared" si="872"/>
        <v>420</v>
      </c>
      <c r="B2689" s="5" t="str">
        <f>VLOOKUP(A2689,Vlookups!O:P,2,FALSE)</f>
        <v>LOCAL</v>
      </c>
      <c r="C2689" s="5" t="str">
        <f t="shared" si="873"/>
        <v>E</v>
      </c>
      <c r="D2689" s="5" t="str">
        <f t="shared" si="874"/>
        <v>51</v>
      </c>
      <c r="E2689" s="5" t="str">
        <f t="shared" si="875"/>
        <v>62--</v>
      </c>
      <c r="F2689" s="5" t="str">
        <f>VLOOKUP(E2689,Vlookups!K:M,3,FALSE)</f>
        <v>Op Exp</v>
      </c>
      <c r="G2689" s="5" t="str">
        <f t="shared" si="876"/>
        <v>6256</v>
      </c>
      <c r="H2689" s="5" t="str">
        <f t="shared" si="877"/>
        <v>WATER/WASTE MGMNT</v>
      </c>
      <c r="I2689" s="5" t="str">
        <f t="shared" si="878"/>
        <v>011</v>
      </c>
      <c r="J2689" s="5" t="str">
        <f>VLOOKUP(I2689,Vlookups!A:D,2,FALSE)</f>
        <v>GRAND PRAIRIE MIDDLE SCHOOL</v>
      </c>
      <c r="K2689" s="5" t="str">
        <f>VLOOKUP(I2689,Vlookups!A:D,3,FALSE)</f>
        <v>GRAND PR K8</v>
      </c>
      <c r="L2689" s="5" t="str">
        <f t="shared" si="879"/>
        <v>99</v>
      </c>
      <c r="M2689" s="5" t="str">
        <f t="shared" si="880"/>
        <v>937</v>
      </c>
      <c r="N2689" s="5" t="str">
        <f>VLOOKUP(M2689,Vlookups!G:I,2,FALSE)</f>
        <v>FACILITIES MAINTENANCE &amp; OPS</v>
      </c>
      <c r="O2689" s="5" t="str">
        <f>VLOOKUP(M2689,Vlookups!G:I,3,FALSE)</f>
        <v>MAINT</v>
      </c>
      <c r="P2689" s="6">
        <f t="shared" si="881"/>
        <v>34482</v>
      </c>
      <c r="Q2689" s="6">
        <f t="shared" si="882"/>
        <v>0</v>
      </c>
      <c r="R2689" s="6">
        <f t="shared" si="883"/>
        <v>20078.16</v>
      </c>
      <c r="S2689" s="6">
        <f t="shared" si="884"/>
        <v>41378.400000000001</v>
      </c>
      <c r="T2689" s="6">
        <f t="shared" si="885"/>
        <v>6896.4</v>
      </c>
      <c r="U2689" t="s">
        <v>2744</v>
      </c>
      <c r="V2689" t="s">
        <v>2734</v>
      </c>
      <c r="W2689" s="2">
        <v>34482</v>
      </c>
      <c r="X2689" s="2">
        <v>0</v>
      </c>
      <c r="Y2689" s="2">
        <v>20078.16</v>
      </c>
      <c r="Z2689" s="2">
        <v>14403.84</v>
      </c>
      <c r="AA2689" s="2">
        <v>41378.400000000001</v>
      </c>
      <c r="AB2689" s="2">
        <v>6896.4</v>
      </c>
    </row>
    <row r="2690" spans="1:28">
      <c r="A2690" s="5" t="str">
        <f t="shared" si="872"/>
        <v>420</v>
      </c>
      <c r="B2690" s="5" t="str">
        <f>VLOOKUP(A2690,Vlookups!O:P,2,FALSE)</f>
        <v>LOCAL</v>
      </c>
      <c r="C2690" s="5" t="str">
        <f t="shared" si="873"/>
        <v>E</v>
      </c>
      <c r="D2690" s="5" t="str">
        <f t="shared" si="874"/>
        <v>51</v>
      </c>
      <c r="E2690" s="5" t="str">
        <f t="shared" si="875"/>
        <v>62--</v>
      </c>
      <c r="F2690" s="5" t="str">
        <f>VLOOKUP(E2690,Vlookups!K:M,3,FALSE)</f>
        <v>Op Exp</v>
      </c>
      <c r="G2690" s="5" t="str">
        <f t="shared" si="876"/>
        <v>6256</v>
      </c>
      <c r="H2690" s="5" t="str">
        <f t="shared" si="877"/>
        <v>WATER/WASTE MGMNT</v>
      </c>
      <c r="I2690" s="5" t="str">
        <f t="shared" si="878"/>
        <v>012</v>
      </c>
      <c r="J2690" s="5" t="str">
        <f>VLOOKUP(I2690,Vlookups!A:D,2,FALSE)</f>
        <v>NORTH RICHLAND HILLS ELEMENTAR</v>
      </c>
      <c r="K2690" s="5" t="str">
        <f>VLOOKUP(I2690,Vlookups!A:D,3,FALSE)</f>
        <v>NORTH RICHLAND HILLS K8</v>
      </c>
      <c r="L2690" s="5" t="str">
        <f t="shared" si="879"/>
        <v>99</v>
      </c>
      <c r="M2690" s="5" t="str">
        <f t="shared" si="880"/>
        <v>937</v>
      </c>
      <c r="N2690" s="5" t="str">
        <f>VLOOKUP(M2690,Vlookups!G:I,2,FALSE)</f>
        <v>FACILITIES MAINTENANCE &amp; OPS</v>
      </c>
      <c r="O2690" s="5" t="str">
        <f>VLOOKUP(M2690,Vlookups!G:I,3,FALSE)</f>
        <v>MAINT</v>
      </c>
      <c r="P2690" s="6">
        <f t="shared" si="881"/>
        <v>25653</v>
      </c>
      <c r="Q2690" s="6">
        <f t="shared" si="882"/>
        <v>0</v>
      </c>
      <c r="R2690" s="6">
        <f t="shared" si="883"/>
        <v>43703.56</v>
      </c>
      <c r="S2690" s="6">
        <f t="shared" si="884"/>
        <v>30783.599999999999</v>
      </c>
      <c r="T2690" s="6">
        <f t="shared" si="885"/>
        <v>5130.6000000000004</v>
      </c>
      <c r="U2690" t="s">
        <v>2745</v>
      </c>
      <c r="V2690" t="s">
        <v>2734</v>
      </c>
      <c r="W2690" s="2">
        <v>25653</v>
      </c>
      <c r="X2690" s="2">
        <v>0</v>
      </c>
      <c r="Y2690" s="2">
        <v>43703.56</v>
      </c>
      <c r="Z2690" s="3">
        <v>-18050.560000000001</v>
      </c>
      <c r="AA2690" s="2">
        <v>30783.599999999999</v>
      </c>
      <c r="AB2690" s="2">
        <v>5130.6000000000004</v>
      </c>
    </row>
    <row r="2691" spans="1:28">
      <c r="A2691" s="5" t="str">
        <f t="shared" si="872"/>
        <v>420</v>
      </c>
      <c r="B2691" s="5" t="str">
        <f>VLOOKUP(A2691,Vlookups!O:P,2,FALSE)</f>
        <v>LOCAL</v>
      </c>
      <c r="C2691" s="5" t="str">
        <f t="shared" si="873"/>
        <v>E</v>
      </c>
      <c r="D2691" s="5" t="str">
        <f t="shared" si="874"/>
        <v>51</v>
      </c>
      <c r="E2691" s="5" t="str">
        <f t="shared" si="875"/>
        <v>62--</v>
      </c>
      <c r="F2691" s="5" t="str">
        <f>VLOOKUP(E2691,Vlookups!K:M,3,FALSE)</f>
        <v>Op Exp</v>
      </c>
      <c r="G2691" s="5" t="str">
        <f t="shared" si="876"/>
        <v>6256</v>
      </c>
      <c r="H2691" s="5" t="str">
        <f t="shared" si="877"/>
        <v>WATER/WASTE MGMNT</v>
      </c>
      <c r="I2691" s="5" t="str">
        <f t="shared" si="878"/>
        <v>013</v>
      </c>
      <c r="J2691" s="5" t="str">
        <f>VLOOKUP(I2691,Vlookups!A:D,2,FALSE)</f>
        <v>NORTH RICHLAND HILLS MIDDLE SC</v>
      </c>
      <c r="K2691" s="5" t="str">
        <f>VLOOKUP(I2691,Vlookups!A:D,3,FALSE)</f>
        <v>NORTH RICHLAND HILLS K8</v>
      </c>
      <c r="L2691" s="5" t="str">
        <f t="shared" si="879"/>
        <v>99</v>
      </c>
      <c r="M2691" s="5" t="str">
        <f t="shared" si="880"/>
        <v>937</v>
      </c>
      <c r="N2691" s="5" t="str">
        <f>VLOOKUP(M2691,Vlookups!G:I,2,FALSE)</f>
        <v>FACILITIES MAINTENANCE &amp; OPS</v>
      </c>
      <c r="O2691" s="5" t="str">
        <f>VLOOKUP(M2691,Vlookups!G:I,3,FALSE)</f>
        <v>MAINT</v>
      </c>
      <c r="P2691" s="6">
        <f t="shared" si="881"/>
        <v>13215</v>
      </c>
      <c r="Q2691" s="6">
        <f t="shared" si="882"/>
        <v>0</v>
      </c>
      <c r="R2691" s="6">
        <f t="shared" si="883"/>
        <v>22281.49</v>
      </c>
      <c r="S2691" s="6">
        <f t="shared" si="884"/>
        <v>15858</v>
      </c>
      <c r="T2691" s="6">
        <f t="shared" si="885"/>
        <v>2643</v>
      </c>
      <c r="U2691" t="s">
        <v>2746</v>
      </c>
      <c r="V2691" t="s">
        <v>2734</v>
      </c>
      <c r="W2691" s="2">
        <v>13215</v>
      </c>
      <c r="X2691" s="2">
        <v>0</v>
      </c>
      <c r="Y2691" s="2">
        <v>22281.49</v>
      </c>
      <c r="Z2691" s="3">
        <v>-9066.49</v>
      </c>
      <c r="AA2691" s="2">
        <v>15858</v>
      </c>
      <c r="AB2691" s="2">
        <v>2643</v>
      </c>
    </row>
    <row r="2692" spans="1:28">
      <c r="A2692" s="5" t="str">
        <f t="shared" si="872"/>
        <v>420</v>
      </c>
      <c r="B2692" s="5" t="str">
        <f>VLOOKUP(A2692,Vlookups!O:P,2,FALSE)</f>
        <v>LOCAL</v>
      </c>
      <c r="C2692" s="5" t="str">
        <f t="shared" si="873"/>
        <v>E</v>
      </c>
      <c r="D2692" s="5" t="str">
        <f t="shared" si="874"/>
        <v>51</v>
      </c>
      <c r="E2692" s="5" t="str">
        <f t="shared" si="875"/>
        <v>62--</v>
      </c>
      <c r="F2692" s="5" t="str">
        <f>VLOOKUP(E2692,Vlookups!K:M,3,FALSE)</f>
        <v>Op Exp</v>
      </c>
      <c r="G2692" s="5" t="str">
        <f t="shared" si="876"/>
        <v>6256</v>
      </c>
      <c r="H2692" s="5" t="str">
        <f t="shared" si="877"/>
        <v>WATER/WASTE MGMNT</v>
      </c>
      <c r="I2692" s="5" t="str">
        <f t="shared" si="878"/>
        <v>014</v>
      </c>
      <c r="J2692" s="5" t="str">
        <f>VLOOKUP(I2692,Vlookups!A:D,2,FALSE)</f>
        <v>KATY ELEMENTARY SCHOOL</v>
      </c>
      <c r="K2692" s="5" t="str">
        <f>VLOOKUP(I2692,Vlookups!A:D,3,FALSE)</f>
        <v>KATY K8</v>
      </c>
      <c r="L2692" s="5" t="str">
        <f t="shared" si="879"/>
        <v>99</v>
      </c>
      <c r="M2692" s="5" t="str">
        <f t="shared" si="880"/>
        <v>937</v>
      </c>
      <c r="N2692" s="5" t="str">
        <f>VLOOKUP(M2692,Vlookups!G:I,2,FALSE)</f>
        <v>FACILITIES MAINTENANCE &amp; OPS</v>
      </c>
      <c r="O2692" s="5" t="str">
        <f>VLOOKUP(M2692,Vlookups!G:I,3,FALSE)</f>
        <v>MAINT</v>
      </c>
      <c r="P2692" s="6">
        <f t="shared" si="881"/>
        <v>35428</v>
      </c>
      <c r="Q2692" s="6">
        <f t="shared" si="882"/>
        <v>0</v>
      </c>
      <c r="R2692" s="6">
        <f t="shared" si="883"/>
        <v>29073.87</v>
      </c>
      <c r="S2692" s="6">
        <f t="shared" si="884"/>
        <v>42513.599999999999</v>
      </c>
      <c r="T2692" s="6">
        <f t="shared" si="885"/>
        <v>7085.6</v>
      </c>
      <c r="U2692" t="s">
        <v>2747</v>
      </c>
      <c r="V2692" t="s">
        <v>2734</v>
      </c>
      <c r="W2692" s="2">
        <v>35428</v>
      </c>
      <c r="X2692" s="2">
        <v>0</v>
      </c>
      <c r="Y2692" s="2">
        <v>29073.87</v>
      </c>
      <c r="Z2692" s="2">
        <v>6354.13</v>
      </c>
      <c r="AA2692" s="2">
        <v>42513.599999999999</v>
      </c>
      <c r="AB2692" s="2">
        <v>7085.6</v>
      </c>
    </row>
    <row r="2693" spans="1:28">
      <c r="A2693" s="5" t="str">
        <f t="shared" si="872"/>
        <v>420</v>
      </c>
      <c r="B2693" s="5" t="str">
        <f>VLOOKUP(A2693,Vlookups!O:P,2,FALSE)</f>
        <v>LOCAL</v>
      </c>
      <c r="C2693" s="5" t="str">
        <f t="shared" si="873"/>
        <v>E</v>
      </c>
      <c r="D2693" s="5" t="str">
        <f t="shared" si="874"/>
        <v>51</v>
      </c>
      <c r="E2693" s="5" t="str">
        <f t="shared" si="875"/>
        <v>62--</v>
      </c>
      <c r="F2693" s="5" t="str">
        <f>VLOOKUP(E2693,Vlookups!K:M,3,FALSE)</f>
        <v>Op Exp</v>
      </c>
      <c r="G2693" s="5" t="str">
        <f t="shared" si="876"/>
        <v>6256</v>
      </c>
      <c r="H2693" s="5" t="str">
        <f t="shared" si="877"/>
        <v>WATER/WASTE MGMNT</v>
      </c>
      <c r="I2693" s="5" t="str">
        <f t="shared" si="878"/>
        <v>015</v>
      </c>
      <c r="J2693" s="5" t="str">
        <f>VLOOKUP(I2693,Vlookups!A:D,2,FALSE)</f>
        <v>KATY MIDDLE SCHOOL</v>
      </c>
      <c r="K2693" s="5" t="str">
        <f>VLOOKUP(I2693,Vlookups!A:D,3,FALSE)</f>
        <v>KATY K8</v>
      </c>
      <c r="L2693" s="5" t="str">
        <f t="shared" si="879"/>
        <v>99</v>
      </c>
      <c r="M2693" s="5" t="str">
        <f t="shared" si="880"/>
        <v>937</v>
      </c>
      <c r="N2693" s="5" t="str">
        <f>VLOOKUP(M2693,Vlookups!G:I,2,FALSE)</f>
        <v>FACILITIES MAINTENANCE &amp; OPS</v>
      </c>
      <c r="O2693" s="5" t="str">
        <f>VLOOKUP(M2693,Vlookups!G:I,3,FALSE)</f>
        <v>MAINT</v>
      </c>
      <c r="P2693" s="6">
        <f t="shared" si="881"/>
        <v>18251</v>
      </c>
      <c r="Q2693" s="6">
        <f t="shared" si="882"/>
        <v>0</v>
      </c>
      <c r="R2693" s="6">
        <f t="shared" si="883"/>
        <v>11656.45</v>
      </c>
      <c r="S2693" s="6">
        <f t="shared" si="884"/>
        <v>21901.200000000001</v>
      </c>
      <c r="T2693" s="6">
        <f t="shared" si="885"/>
        <v>3650.2</v>
      </c>
      <c r="U2693" t="s">
        <v>2748</v>
      </c>
      <c r="V2693" t="s">
        <v>2734</v>
      </c>
      <c r="W2693" s="2">
        <v>18251</v>
      </c>
      <c r="X2693" s="2">
        <v>0</v>
      </c>
      <c r="Y2693" s="2">
        <v>11656.45</v>
      </c>
      <c r="Z2693" s="2">
        <v>6594.55</v>
      </c>
      <c r="AA2693" s="2">
        <v>21901.200000000001</v>
      </c>
      <c r="AB2693" s="2">
        <v>3650.2</v>
      </c>
    </row>
    <row r="2694" spans="1:28">
      <c r="A2694" s="5" t="str">
        <f t="shared" si="872"/>
        <v>420</v>
      </c>
      <c r="B2694" s="5" t="str">
        <f>VLOOKUP(A2694,Vlookups!O:P,2,FALSE)</f>
        <v>LOCAL</v>
      </c>
      <c r="C2694" s="5" t="str">
        <f t="shared" si="873"/>
        <v>E</v>
      </c>
      <c r="D2694" s="5" t="str">
        <f t="shared" si="874"/>
        <v>51</v>
      </c>
      <c r="E2694" s="5" t="str">
        <f t="shared" si="875"/>
        <v>62--</v>
      </c>
      <c r="F2694" s="5" t="str">
        <f>VLOOKUP(E2694,Vlookups!K:M,3,FALSE)</f>
        <v>Op Exp</v>
      </c>
      <c r="G2694" s="5" t="str">
        <f t="shared" si="876"/>
        <v>6256</v>
      </c>
      <c r="H2694" s="5" t="str">
        <f t="shared" si="877"/>
        <v>WATER/WASTE MGMNT</v>
      </c>
      <c r="I2694" s="5" t="str">
        <f t="shared" si="878"/>
        <v>016</v>
      </c>
      <c r="J2694" s="5" t="str">
        <f>VLOOKUP(I2694,Vlookups!A:D,2,FALSE)</f>
        <v>WESTPARK ELEMENTARY SCHOOL</v>
      </c>
      <c r="K2694" s="5" t="str">
        <f>VLOOKUP(I2694,Vlookups!A:D,3,FALSE)</f>
        <v>WESTPARK K8</v>
      </c>
      <c r="L2694" s="5" t="str">
        <f t="shared" si="879"/>
        <v>99</v>
      </c>
      <c r="M2694" s="5" t="str">
        <f t="shared" si="880"/>
        <v>937</v>
      </c>
      <c r="N2694" s="5" t="str">
        <f>VLOOKUP(M2694,Vlookups!G:I,2,FALSE)</f>
        <v>FACILITIES MAINTENANCE &amp; OPS</v>
      </c>
      <c r="O2694" s="5" t="str">
        <f>VLOOKUP(M2694,Vlookups!G:I,3,FALSE)</f>
        <v>MAINT</v>
      </c>
      <c r="P2694" s="6">
        <f t="shared" si="881"/>
        <v>30977</v>
      </c>
      <c r="Q2694" s="6">
        <f t="shared" si="882"/>
        <v>0</v>
      </c>
      <c r="R2694" s="6">
        <f t="shared" si="883"/>
        <v>30523.96</v>
      </c>
      <c r="S2694" s="6">
        <f t="shared" si="884"/>
        <v>37172.400000000001</v>
      </c>
      <c r="T2694" s="6">
        <f t="shared" si="885"/>
        <v>6195.4</v>
      </c>
      <c r="U2694" t="s">
        <v>2749</v>
      </c>
      <c r="V2694" t="s">
        <v>2734</v>
      </c>
      <c r="W2694" s="2">
        <v>30977</v>
      </c>
      <c r="X2694" s="2">
        <v>0</v>
      </c>
      <c r="Y2694" s="2">
        <v>30523.96</v>
      </c>
      <c r="Z2694" s="2">
        <v>453.04</v>
      </c>
      <c r="AA2694" s="2">
        <v>37172.400000000001</v>
      </c>
      <c r="AB2694" s="2">
        <v>6195.4</v>
      </c>
    </row>
    <row r="2695" spans="1:28">
      <c r="A2695" s="5" t="str">
        <f t="shared" si="872"/>
        <v>420</v>
      </c>
      <c r="B2695" s="5" t="str">
        <f>VLOOKUP(A2695,Vlookups!O:P,2,FALSE)</f>
        <v>LOCAL</v>
      </c>
      <c r="C2695" s="5" t="str">
        <f t="shared" si="873"/>
        <v>E</v>
      </c>
      <c r="D2695" s="5" t="str">
        <f t="shared" si="874"/>
        <v>51</v>
      </c>
      <c r="E2695" s="5" t="str">
        <f t="shared" si="875"/>
        <v>62--</v>
      </c>
      <c r="F2695" s="5" t="str">
        <f>VLOOKUP(E2695,Vlookups!K:M,3,FALSE)</f>
        <v>Op Exp</v>
      </c>
      <c r="G2695" s="5" t="str">
        <f t="shared" si="876"/>
        <v>6256</v>
      </c>
      <c r="H2695" s="5" t="str">
        <f t="shared" si="877"/>
        <v>WATER/WASTE MGMNT</v>
      </c>
      <c r="I2695" s="5" t="str">
        <f t="shared" si="878"/>
        <v>017</v>
      </c>
      <c r="J2695" s="5" t="str">
        <f>VLOOKUP(I2695,Vlookups!A:D,2,FALSE)</f>
        <v>WESTPARK MIDDLE SCHOOL</v>
      </c>
      <c r="K2695" s="5" t="str">
        <f>VLOOKUP(I2695,Vlookups!A:D,3,FALSE)</f>
        <v>WESTPARK K8</v>
      </c>
      <c r="L2695" s="5" t="str">
        <f t="shared" si="879"/>
        <v>99</v>
      </c>
      <c r="M2695" s="5" t="str">
        <f t="shared" si="880"/>
        <v>937</v>
      </c>
      <c r="N2695" s="5" t="str">
        <f>VLOOKUP(M2695,Vlookups!G:I,2,FALSE)</f>
        <v>FACILITIES MAINTENANCE &amp; OPS</v>
      </c>
      <c r="O2695" s="5" t="str">
        <f>VLOOKUP(M2695,Vlookups!G:I,3,FALSE)</f>
        <v>MAINT</v>
      </c>
      <c r="P2695" s="6">
        <f t="shared" si="881"/>
        <v>15958</v>
      </c>
      <c r="Q2695" s="6">
        <f t="shared" si="882"/>
        <v>0</v>
      </c>
      <c r="R2695" s="6">
        <f t="shared" si="883"/>
        <v>15034.16</v>
      </c>
      <c r="S2695" s="6">
        <f t="shared" si="884"/>
        <v>19149.599999999999</v>
      </c>
      <c r="T2695" s="6">
        <f t="shared" si="885"/>
        <v>3191.6</v>
      </c>
      <c r="U2695" t="s">
        <v>2750</v>
      </c>
      <c r="V2695" t="s">
        <v>2734</v>
      </c>
      <c r="W2695" s="2">
        <v>15958</v>
      </c>
      <c r="X2695" s="2">
        <v>0</v>
      </c>
      <c r="Y2695" s="2">
        <v>15034.16</v>
      </c>
      <c r="Z2695" s="2">
        <v>923.84</v>
      </c>
      <c r="AA2695" s="2">
        <v>19149.599999999999</v>
      </c>
      <c r="AB2695" s="2">
        <v>3191.6</v>
      </c>
    </row>
    <row r="2696" spans="1:28">
      <c r="A2696" s="5" t="str">
        <f t="shared" si="872"/>
        <v>420</v>
      </c>
      <c r="B2696" s="5" t="str">
        <f>VLOOKUP(A2696,Vlookups!O:P,2,FALSE)</f>
        <v>LOCAL</v>
      </c>
      <c r="C2696" s="5" t="str">
        <f t="shared" si="873"/>
        <v>E</v>
      </c>
      <c r="D2696" s="5" t="str">
        <f t="shared" si="874"/>
        <v>51</v>
      </c>
      <c r="E2696" s="5" t="str">
        <f t="shared" si="875"/>
        <v>62--</v>
      </c>
      <c r="F2696" s="5" t="str">
        <f>VLOOKUP(E2696,Vlookups!K:M,3,FALSE)</f>
        <v>Op Exp</v>
      </c>
      <c r="G2696" s="5" t="str">
        <f t="shared" si="876"/>
        <v>6256</v>
      </c>
      <c r="H2696" s="5" t="str">
        <f t="shared" si="877"/>
        <v>WATER/WASTE MGMNT</v>
      </c>
      <c r="I2696" s="5" t="str">
        <f t="shared" si="878"/>
        <v>018</v>
      </c>
      <c r="J2696" s="5" t="str">
        <f>VLOOKUP(I2696,Vlookups!A:D,2,FALSE)</f>
        <v>KATY/WEST PARK HS</v>
      </c>
      <c r="K2696" s="5" t="str">
        <f>VLOOKUP(I2696,Vlookups!A:D,3,FALSE)</f>
        <v>KATY WESTPARK HS</v>
      </c>
      <c r="L2696" s="5" t="str">
        <f t="shared" si="879"/>
        <v>99</v>
      </c>
      <c r="M2696" s="5" t="str">
        <f t="shared" si="880"/>
        <v>937</v>
      </c>
      <c r="N2696" s="5" t="str">
        <f>VLOOKUP(M2696,Vlookups!G:I,2,FALSE)</f>
        <v>FACILITIES MAINTENANCE &amp; OPS</v>
      </c>
      <c r="O2696" s="5" t="str">
        <f>VLOOKUP(M2696,Vlookups!G:I,3,FALSE)</f>
        <v>MAINT</v>
      </c>
      <c r="P2696" s="6">
        <f t="shared" si="881"/>
        <v>116776</v>
      </c>
      <c r="Q2696" s="6">
        <f t="shared" si="882"/>
        <v>0</v>
      </c>
      <c r="R2696" s="6">
        <f t="shared" si="883"/>
        <v>76844.87</v>
      </c>
      <c r="S2696" s="6">
        <f t="shared" si="884"/>
        <v>140131.20000000001</v>
      </c>
      <c r="T2696" s="6">
        <f t="shared" si="885"/>
        <v>23355.200000000001</v>
      </c>
      <c r="U2696" t="s">
        <v>2751</v>
      </c>
      <c r="V2696" t="s">
        <v>2734</v>
      </c>
      <c r="W2696" s="2">
        <v>116776</v>
      </c>
      <c r="X2696" s="2">
        <v>0</v>
      </c>
      <c r="Y2696" s="2">
        <v>76844.87</v>
      </c>
      <c r="Z2696" s="2">
        <v>39931.129999999997</v>
      </c>
      <c r="AA2696" s="2">
        <v>140131.20000000001</v>
      </c>
      <c r="AB2696" s="2">
        <v>23355.200000000001</v>
      </c>
    </row>
    <row r="2697" spans="1:28">
      <c r="A2697" s="5" t="str">
        <f t="shared" si="872"/>
        <v>420</v>
      </c>
      <c r="B2697" s="5" t="str">
        <f>VLOOKUP(A2697,Vlookups!O:P,2,FALSE)</f>
        <v>LOCAL</v>
      </c>
      <c r="C2697" s="5" t="str">
        <f t="shared" si="873"/>
        <v>E</v>
      </c>
      <c r="D2697" s="5" t="str">
        <f t="shared" si="874"/>
        <v>51</v>
      </c>
      <c r="E2697" s="5" t="str">
        <f t="shared" si="875"/>
        <v>62--</v>
      </c>
      <c r="F2697" s="5" t="str">
        <f>VLOOKUP(E2697,Vlookups!K:M,3,FALSE)</f>
        <v>Op Exp</v>
      </c>
      <c r="G2697" s="5" t="str">
        <f t="shared" si="876"/>
        <v>6256</v>
      </c>
      <c r="H2697" s="5" t="str">
        <f t="shared" si="877"/>
        <v>WATER/WASTE MGMNT</v>
      </c>
      <c r="I2697" s="5" t="str">
        <f t="shared" si="878"/>
        <v>019</v>
      </c>
      <c r="J2697" s="5" t="str">
        <f>VLOOKUP(I2697,Vlookups!A:D,2,FALSE)</f>
        <v>LANCASTER ELEMENTARY</v>
      </c>
      <c r="K2697" s="5" t="str">
        <f>VLOOKUP(I2697,Vlookups!A:D,3,FALSE)</f>
        <v>LANCASTER K8</v>
      </c>
      <c r="L2697" s="5" t="str">
        <f t="shared" si="879"/>
        <v>99</v>
      </c>
      <c r="M2697" s="5" t="str">
        <f t="shared" si="880"/>
        <v>937</v>
      </c>
      <c r="N2697" s="5" t="str">
        <f>VLOOKUP(M2697,Vlookups!G:I,2,FALSE)</f>
        <v>FACILITIES MAINTENANCE &amp; OPS</v>
      </c>
      <c r="O2697" s="5" t="str">
        <f>VLOOKUP(M2697,Vlookups!G:I,3,FALSE)</f>
        <v>MAINT</v>
      </c>
      <c r="P2697" s="6">
        <f t="shared" si="881"/>
        <v>64739</v>
      </c>
      <c r="Q2697" s="6">
        <f t="shared" si="882"/>
        <v>0</v>
      </c>
      <c r="R2697" s="6">
        <f t="shared" si="883"/>
        <v>50681.74</v>
      </c>
      <c r="S2697" s="6">
        <f t="shared" si="884"/>
        <v>77686.8</v>
      </c>
      <c r="T2697" s="6">
        <f t="shared" si="885"/>
        <v>12947.8</v>
      </c>
      <c r="U2697" t="s">
        <v>2752</v>
      </c>
      <c r="V2697" t="s">
        <v>2734</v>
      </c>
      <c r="W2697" s="2">
        <v>64739</v>
      </c>
      <c r="X2697" s="2">
        <v>0</v>
      </c>
      <c r="Y2697" s="2">
        <v>50681.74</v>
      </c>
      <c r="Z2697" s="2">
        <v>14057.26</v>
      </c>
      <c r="AA2697" s="2">
        <v>77686.8</v>
      </c>
      <c r="AB2697" s="2">
        <v>12947.8</v>
      </c>
    </row>
    <row r="2698" spans="1:28">
      <c r="A2698" s="5" t="str">
        <f t="shared" si="872"/>
        <v>420</v>
      </c>
      <c r="B2698" s="5" t="str">
        <f>VLOOKUP(A2698,Vlookups!O:P,2,FALSE)</f>
        <v>LOCAL</v>
      </c>
      <c r="C2698" s="5" t="str">
        <f t="shared" si="873"/>
        <v>E</v>
      </c>
      <c r="D2698" s="5" t="str">
        <f t="shared" si="874"/>
        <v>51</v>
      </c>
      <c r="E2698" s="5" t="str">
        <f t="shared" si="875"/>
        <v>62--</v>
      </c>
      <c r="F2698" s="5" t="str">
        <f>VLOOKUP(E2698,Vlookups!K:M,3,FALSE)</f>
        <v>Op Exp</v>
      </c>
      <c r="G2698" s="5" t="str">
        <f t="shared" si="876"/>
        <v>6256</v>
      </c>
      <c r="H2698" s="5" t="str">
        <f t="shared" si="877"/>
        <v>WATER/WASTE MGMNT</v>
      </c>
      <c r="I2698" s="5" t="str">
        <f t="shared" si="878"/>
        <v>020</v>
      </c>
      <c r="J2698" s="5" t="str">
        <f>VLOOKUP(I2698,Vlookups!A:D,2,FALSE)</f>
        <v>LANCASTER MIDDLE SCHOOL</v>
      </c>
      <c r="K2698" s="5" t="str">
        <f>VLOOKUP(I2698,Vlookups!A:D,3,FALSE)</f>
        <v>LANCASTER K8</v>
      </c>
      <c r="L2698" s="5" t="str">
        <f t="shared" si="879"/>
        <v>99</v>
      </c>
      <c r="M2698" s="5" t="str">
        <f t="shared" si="880"/>
        <v>937</v>
      </c>
      <c r="N2698" s="5" t="str">
        <f>VLOOKUP(M2698,Vlookups!G:I,2,FALSE)</f>
        <v>FACILITIES MAINTENANCE &amp; OPS</v>
      </c>
      <c r="O2698" s="5" t="str">
        <f>VLOOKUP(M2698,Vlookups!G:I,3,FALSE)</f>
        <v>MAINT</v>
      </c>
      <c r="P2698" s="6">
        <f t="shared" si="881"/>
        <v>33350</v>
      </c>
      <c r="Q2698" s="6">
        <f t="shared" si="882"/>
        <v>0</v>
      </c>
      <c r="R2698" s="6">
        <f t="shared" si="883"/>
        <v>24962.61</v>
      </c>
      <c r="S2698" s="6">
        <f t="shared" si="884"/>
        <v>40020</v>
      </c>
      <c r="T2698" s="6">
        <f t="shared" si="885"/>
        <v>6670</v>
      </c>
      <c r="U2698" t="s">
        <v>2753</v>
      </c>
      <c r="V2698" t="s">
        <v>2734</v>
      </c>
      <c r="W2698" s="2">
        <v>33350</v>
      </c>
      <c r="X2698" s="2">
        <v>0</v>
      </c>
      <c r="Y2698" s="2">
        <v>24962.61</v>
      </c>
      <c r="Z2698" s="2">
        <v>8387.39</v>
      </c>
      <c r="AA2698" s="2">
        <v>40020</v>
      </c>
      <c r="AB2698" s="2">
        <v>6670</v>
      </c>
    </row>
    <row r="2699" spans="1:28">
      <c r="A2699" s="5" t="str">
        <f t="shared" ref="A2699:A2762" si="886">LEFT(U2699,3)</f>
        <v>420</v>
      </c>
      <c r="B2699" s="5" t="str">
        <f>VLOOKUP(A2699,Vlookups!O:P,2,FALSE)</f>
        <v>LOCAL</v>
      </c>
      <c r="C2699" s="5" t="str">
        <f t="shared" ref="C2699:C2762" si="887">RIGHT(LEFT(U2699,5),1)</f>
        <v>E</v>
      </c>
      <c r="D2699" s="5" t="str">
        <f t="shared" ref="D2699:D2762" si="888">RIGHT(LEFT(U2699,8),2)</f>
        <v>51</v>
      </c>
      <c r="E2699" s="5" t="str">
        <f t="shared" ref="E2699:E2762" si="889">CONCATENATE(LEFT(G2699,2),"--")</f>
        <v>62--</v>
      </c>
      <c r="F2699" s="5" t="str">
        <f>VLOOKUP(E2699,Vlookups!K:M,3,FALSE)</f>
        <v>Op Exp</v>
      </c>
      <c r="G2699" s="5" t="str">
        <f t="shared" ref="G2699:G2762" si="890">MID(U2699,10,4)</f>
        <v>6256</v>
      </c>
      <c r="H2699" s="5" t="str">
        <f t="shared" ref="H2699:H2762" si="891">V2699</f>
        <v>WATER/WASTE MGMNT</v>
      </c>
      <c r="I2699" s="5" t="str">
        <f t="shared" ref="I2699:I2762" si="892">LEFT(RIGHT(U2699,12),3)</f>
        <v>021</v>
      </c>
      <c r="J2699" s="5" t="str">
        <f>VLOOKUP(I2699,Vlookups!A:D,2,FALSE)</f>
        <v>WOODHAVEN ELEMENTARY</v>
      </c>
      <c r="K2699" s="5" t="str">
        <f>VLOOKUP(I2699,Vlookups!A:D,3,FALSE)</f>
        <v>WOODHAVEN K8</v>
      </c>
      <c r="L2699" s="5" t="str">
        <f t="shared" ref="L2699:L2762" si="893">LEFT(RIGHT(U2699,6),2)</f>
        <v>99</v>
      </c>
      <c r="M2699" s="5" t="str">
        <f t="shared" ref="M2699:M2762" si="894">RIGHT(U2699,3)</f>
        <v>937</v>
      </c>
      <c r="N2699" s="5" t="str">
        <f>VLOOKUP(M2699,Vlookups!G:I,2,FALSE)</f>
        <v>FACILITIES MAINTENANCE &amp; OPS</v>
      </c>
      <c r="O2699" s="5" t="str">
        <f>VLOOKUP(M2699,Vlookups!G:I,3,FALSE)</f>
        <v>MAINT</v>
      </c>
      <c r="P2699" s="6">
        <f t="shared" ref="P2699:P2762" si="895">W2699</f>
        <v>80927</v>
      </c>
      <c r="Q2699" s="6">
        <f t="shared" ref="Q2699:Q2762" si="896">X2699</f>
        <v>0</v>
      </c>
      <c r="R2699" s="6">
        <f t="shared" ref="R2699:R2762" si="897">Y2699</f>
        <v>43927.6</v>
      </c>
      <c r="S2699" s="6">
        <f t="shared" ref="S2699:S2762" si="898">AA2699</f>
        <v>97112.4</v>
      </c>
      <c r="T2699" s="6">
        <f t="shared" ref="T2699:T2762" si="899">AB2699</f>
        <v>16185.4</v>
      </c>
      <c r="U2699" t="s">
        <v>2754</v>
      </c>
      <c r="V2699" t="s">
        <v>2734</v>
      </c>
      <c r="W2699" s="2">
        <v>80927</v>
      </c>
      <c r="X2699" s="2">
        <v>0</v>
      </c>
      <c r="Y2699" s="2">
        <v>43927.6</v>
      </c>
      <c r="Z2699" s="2">
        <v>36999.4</v>
      </c>
      <c r="AA2699" s="2">
        <v>97112.4</v>
      </c>
      <c r="AB2699" s="2">
        <v>16185.4</v>
      </c>
    </row>
    <row r="2700" spans="1:28">
      <c r="A2700" s="5" t="str">
        <f t="shared" si="886"/>
        <v>420</v>
      </c>
      <c r="B2700" s="5" t="str">
        <f>VLOOKUP(A2700,Vlookups!O:P,2,FALSE)</f>
        <v>LOCAL</v>
      </c>
      <c r="C2700" s="5" t="str">
        <f t="shared" si="887"/>
        <v>E</v>
      </c>
      <c r="D2700" s="5" t="str">
        <f t="shared" si="888"/>
        <v>51</v>
      </c>
      <c r="E2700" s="5" t="str">
        <f t="shared" si="889"/>
        <v>62--</v>
      </c>
      <c r="F2700" s="5" t="str">
        <f>VLOOKUP(E2700,Vlookups!K:M,3,FALSE)</f>
        <v>Op Exp</v>
      </c>
      <c r="G2700" s="5" t="str">
        <f t="shared" si="890"/>
        <v>6256</v>
      </c>
      <c r="H2700" s="5" t="str">
        <f t="shared" si="891"/>
        <v>WATER/WASTE MGMNT</v>
      </c>
      <c r="I2700" s="5" t="str">
        <f t="shared" si="892"/>
        <v>022</v>
      </c>
      <c r="J2700" s="5" t="str">
        <f>VLOOKUP(I2700,Vlookups!A:D,2,FALSE)</f>
        <v>WOODHAVEN MIDDLE SCHOOL</v>
      </c>
      <c r="K2700" s="5" t="str">
        <f>VLOOKUP(I2700,Vlookups!A:D,3,FALSE)</f>
        <v>WOODHAVEN K8</v>
      </c>
      <c r="L2700" s="5" t="str">
        <f t="shared" si="893"/>
        <v>99</v>
      </c>
      <c r="M2700" s="5" t="str">
        <f t="shared" si="894"/>
        <v>937</v>
      </c>
      <c r="N2700" s="5" t="str">
        <f>VLOOKUP(M2700,Vlookups!G:I,2,FALSE)</f>
        <v>FACILITIES MAINTENANCE &amp; OPS</v>
      </c>
      <c r="O2700" s="5" t="str">
        <f>VLOOKUP(M2700,Vlookups!G:I,3,FALSE)</f>
        <v>MAINT</v>
      </c>
      <c r="P2700" s="6">
        <f t="shared" si="895"/>
        <v>41690</v>
      </c>
      <c r="Q2700" s="6">
        <f t="shared" si="896"/>
        <v>0</v>
      </c>
      <c r="R2700" s="6">
        <f t="shared" si="897"/>
        <v>21635.96</v>
      </c>
      <c r="S2700" s="6">
        <f t="shared" si="898"/>
        <v>50028</v>
      </c>
      <c r="T2700" s="6">
        <f t="shared" si="899"/>
        <v>8338</v>
      </c>
      <c r="U2700" t="s">
        <v>2755</v>
      </c>
      <c r="V2700" t="s">
        <v>2734</v>
      </c>
      <c r="W2700" s="2">
        <v>41690</v>
      </c>
      <c r="X2700" s="2">
        <v>0</v>
      </c>
      <c r="Y2700" s="2">
        <v>21635.96</v>
      </c>
      <c r="Z2700" s="2">
        <v>20054.04</v>
      </c>
      <c r="AA2700" s="2">
        <v>50028</v>
      </c>
      <c r="AB2700" s="2">
        <v>8338</v>
      </c>
    </row>
    <row r="2701" spans="1:28">
      <c r="A2701" s="5" t="str">
        <f t="shared" si="886"/>
        <v>420</v>
      </c>
      <c r="B2701" s="5" t="str">
        <f>VLOOKUP(A2701,Vlookups!O:P,2,FALSE)</f>
        <v>LOCAL</v>
      </c>
      <c r="C2701" s="5" t="str">
        <f t="shared" si="887"/>
        <v>E</v>
      </c>
      <c r="D2701" s="5" t="str">
        <f t="shared" si="888"/>
        <v>51</v>
      </c>
      <c r="E2701" s="5" t="str">
        <f t="shared" si="889"/>
        <v>62--</v>
      </c>
      <c r="F2701" s="5" t="str">
        <f>VLOOKUP(E2701,Vlookups!K:M,3,FALSE)</f>
        <v>Op Exp</v>
      </c>
      <c r="G2701" s="5" t="str">
        <f t="shared" si="890"/>
        <v>6256</v>
      </c>
      <c r="H2701" s="5" t="str">
        <f t="shared" si="891"/>
        <v>WATER/WASTE MGMNT</v>
      </c>
      <c r="I2701" s="5" t="str">
        <f t="shared" si="892"/>
        <v>023</v>
      </c>
      <c r="J2701" s="5" t="str">
        <f>VLOOKUP(I2701,Vlookups!A:D,2,FALSE)</f>
        <v>SAGINAW ELEMENTARY</v>
      </c>
      <c r="K2701" s="5" t="str">
        <f>VLOOKUP(I2701,Vlookups!A:D,3,FALSE)</f>
        <v>SAGINAW K8</v>
      </c>
      <c r="L2701" s="5" t="str">
        <f t="shared" si="893"/>
        <v>99</v>
      </c>
      <c r="M2701" s="5" t="str">
        <f t="shared" si="894"/>
        <v>937</v>
      </c>
      <c r="N2701" s="5" t="str">
        <f>VLOOKUP(M2701,Vlookups!G:I,2,FALSE)</f>
        <v>FACILITIES MAINTENANCE &amp; OPS</v>
      </c>
      <c r="O2701" s="5" t="str">
        <f>VLOOKUP(M2701,Vlookups!G:I,3,FALSE)</f>
        <v>MAINT</v>
      </c>
      <c r="P2701" s="6">
        <f t="shared" si="895"/>
        <v>43326</v>
      </c>
      <c r="Q2701" s="6">
        <f t="shared" si="896"/>
        <v>0</v>
      </c>
      <c r="R2701" s="6">
        <f t="shared" si="897"/>
        <v>30987.9</v>
      </c>
      <c r="S2701" s="6">
        <f t="shared" si="898"/>
        <v>51991.199999999997</v>
      </c>
      <c r="T2701" s="6">
        <f t="shared" si="899"/>
        <v>8665.2000000000007</v>
      </c>
      <c r="U2701" t="s">
        <v>2756</v>
      </c>
      <c r="V2701" t="s">
        <v>2734</v>
      </c>
      <c r="W2701" s="2">
        <v>43326</v>
      </c>
      <c r="X2701" s="2">
        <v>0</v>
      </c>
      <c r="Y2701" s="2">
        <v>30987.9</v>
      </c>
      <c r="Z2701" s="2">
        <v>12338.1</v>
      </c>
      <c r="AA2701" s="2">
        <v>51991.199999999997</v>
      </c>
      <c r="AB2701" s="2">
        <v>8665.2000000000007</v>
      </c>
    </row>
    <row r="2702" spans="1:28">
      <c r="A2702" s="5" t="str">
        <f t="shared" si="886"/>
        <v>420</v>
      </c>
      <c r="B2702" s="5" t="str">
        <f>VLOOKUP(A2702,Vlookups!O:P,2,FALSE)</f>
        <v>LOCAL</v>
      </c>
      <c r="C2702" s="5" t="str">
        <f t="shared" si="887"/>
        <v>E</v>
      </c>
      <c r="D2702" s="5" t="str">
        <f t="shared" si="888"/>
        <v>51</v>
      </c>
      <c r="E2702" s="5" t="str">
        <f t="shared" si="889"/>
        <v>62--</v>
      </c>
      <c r="F2702" s="5" t="str">
        <f>VLOOKUP(E2702,Vlookups!K:M,3,FALSE)</f>
        <v>Op Exp</v>
      </c>
      <c r="G2702" s="5" t="str">
        <f t="shared" si="890"/>
        <v>6256</v>
      </c>
      <c r="H2702" s="5" t="str">
        <f t="shared" si="891"/>
        <v>WATER/WASTE MGMNT</v>
      </c>
      <c r="I2702" s="5" t="str">
        <f t="shared" si="892"/>
        <v>024</v>
      </c>
      <c r="J2702" s="5" t="str">
        <f>VLOOKUP(I2702,Vlookups!A:D,2,FALSE)</f>
        <v>SAGINAW MIDDLE SCHOOL</v>
      </c>
      <c r="K2702" s="5" t="str">
        <f>VLOOKUP(I2702,Vlookups!A:D,3,FALSE)</f>
        <v>SAGINAW K8</v>
      </c>
      <c r="L2702" s="5" t="str">
        <f t="shared" si="893"/>
        <v>99</v>
      </c>
      <c r="M2702" s="5" t="str">
        <f t="shared" si="894"/>
        <v>937</v>
      </c>
      <c r="N2702" s="5" t="str">
        <f>VLOOKUP(M2702,Vlookups!G:I,2,FALSE)</f>
        <v>FACILITIES MAINTENANCE &amp; OPS</v>
      </c>
      <c r="O2702" s="5" t="str">
        <f>VLOOKUP(M2702,Vlookups!G:I,3,FALSE)</f>
        <v>MAINT</v>
      </c>
      <c r="P2702" s="6">
        <f t="shared" si="895"/>
        <v>22319</v>
      </c>
      <c r="Q2702" s="6">
        <f t="shared" si="896"/>
        <v>0</v>
      </c>
      <c r="R2702" s="6">
        <f t="shared" si="897"/>
        <v>16198.87</v>
      </c>
      <c r="S2702" s="6">
        <f t="shared" si="898"/>
        <v>26782.799999999999</v>
      </c>
      <c r="T2702" s="6">
        <f t="shared" si="899"/>
        <v>4463.8</v>
      </c>
      <c r="U2702" t="s">
        <v>2757</v>
      </c>
      <c r="V2702" t="s">
        <v>2734</v>
      </c>
      <c r="W2702" s="2">
        <v>22319</v>
      </c>
      <c r="X2702" s="2">
        <v>0</v>
      </c>
      <c r="Y2702" s="2">
        <v>16198.87</v>
      </c>
      <c r="Z2702" s="2">
        <v>6120.13</v>
      </c>
      <c r="AA2702" s="2">
        <v>26782.799999999999</v>
      </c>
      <c r="AB2702" s="2">
        <v>4463.8</v>
      </c>
    </row>
    <row r="2703" spans="1:28">
      <c r="A2703" s="5" t="str">
        <f t="shared" si="886"/>
        <v>420</v>
      </c>
      <c r="B2703" s="5" t="str">
        <f>VLOOKUP(A2703,Vlookups!O:P,2,FALSE)</f>
        <v>LOCAL</v>
      </c>
      <c r="C2703" s="5" t="str">
        <f t="shared" si="887"/>
        <v>E</v>
      </c>
      <c r="D2703" s="5" t="str">
        <f t="shared" si="888"/>
        <v>51</v>
      </c>
      <c r="E2703" s="5" t="str">
        <f t="shared" si="889"/>
        <v>62--</v>
      </c>
      <c r="F2703" s="5" t="str">
        <f>VLOOKUP(E2703,Vlookups!K:M,3,FALSE)</f>
        <v>Op Exp</v>
      </c>
      <c r="G2703" s="5" t="str">
        <f t="shared" si="890"/>
        <v>6256</v>
      </c>
      <c r="H2703" s="5" t="str">
        <f t="shared" si="891"/>
        <v>WATER/WASTE MGMNT</v>
      </c>
      <c r="I2703" s="5" t="str">
        <f t="shared" si="892"/>
        <v>025</v>
      </c>
      <c r="J2703" s="5" t="str">
        <f>VLOOKUP(I2703,Vlookups!A:D,2,FALSE)</f>
        <v>WINDMILL LAKES ELEMENTARY</v>
      </c>
      <c r="K2703" s="5" t="str">
        <f>VLOOKUP(I2703,Vlookups!A:D,3,FALSE)</f>
        <v>WINDMILL LAKES K8</v>
      </c>
      <c r="L2703" s="5" t="str">
        <f t="shared" si="893"/>
        <v>99</v>
      </c>
      <c r="M2703" s="5" t="str">
        <f t="shared" si="894"/>
        <v>937</v>
      </c>
      <c r="N2703" s="5" t="str">
        <f>VLOOKUP(M2703,Vlookups!G:I,2,FALSE)</f>
        <v>FACILITIES MAINTENANCE &amp; OPS</v>
      </c>
      <c r="O2703" s="5" t="str">
        <f>VLOOKUP(M2703,Vlookups!G:I,3,FALSE)</f>
        <v>MAINT</v>
      </c>
      <c r="P2703" s="6">
        <f t="shared" si="895"/>
        <v>46550</v>
      </c>
      <c r="Q2703" s="6">
        <f t="shared" si="896"/>
        <v>0</v>
      </c>
      <c r="R2703" s="6">
        <f t="shared" si="897"/>
        <v>60977.3</v>
      </c>
      <c r="S2703" s="6">
        <f t="shared" si="898"/>
        <v>55860</v>
      </c>
      <c r="T2703" s="6">
        <f t="shared" si="899"/>
        <v>9310</v>
      </c>
      <c r="U2703" t="s">
        <v>2758</v>
      </c>
      <c r="V2703" t="s">
        <v>2734</v>
      </c>
      <c r="W2703" s="2">
        <v>46550</v>
      </c>
      <c r="X2703" s="2">
        <v>0</v>
      </c>
      <c r="Y2703" s="2">
        <v>60977.3</v>
      </c>
      <c r="Z2703" s="3">
        <v>-14427.3</v>
      </c>
      <c r="AA2703" s="2">
        <v>55860</v>
      </c>
      <c r="AB2703" s="2">
        <v>9310</v>
      </c>
    </row>
    <row r="2704" spans="1:28">
      <c r="A2704" s="5" t="str">
        <f t="shared" si="886"/>
        <v>420</v>
      </c>
      <c r="B2704" s="5" t="str">
        <f>VLOOKUP(A2704,Vlookups!O:P,2,FALSE)</f>
        <v>LOCAL</v>
      </c>
      <c r="C2704" s="5" t="str">
        <f t="shared" si="887"/>
        <v>E</v>
      </c>
      <c r="D2704" s="5" t="str">
        <f t="shared" si="888"/>
        <v>51</v>
      </c>
      <c r="E2704" s="5" t="str">
        <f t="shared" si="889"/>
        <v>62--</v>
      </c>
      <c r="F2704" s="5" t="str">
        <f>VLOOKUP(E2704,Vlookups!K:M,3,FALSE)</f>
        <v>Op Exp</v>
      </c>
      <c r="G2704" s="5" t="str">
        <f t="shared" si="890"/>
        <v>6256</v>
      </c>
      <c r="H2704" s="5" t="str">
        <f t="shared" si="891"/>
        <v>WATER/WASTE MGMNT</v>
      </c>
      <c r="I2704" s="5" t="str">
        <f t="shared" si="892"/>
        <v>026</v>
      </c>
      <c r="J2704" s="5" t="str">
        <f>VLOOKUP(I2704,Vlookups!A:D,2,FALSE)</f>
        <v>WM LAKES MIDDLE SCHOOL</v>
      </c>
      <c r="K2704" s="5" t="str">
        <f>VLOOKUP(I2704,Vlookups!A:D,3,FALSE)</f>
        <v>WINDMILL LAKES K8</v>
      </c>
      <c r="L2704" s="5" t="str">
        <f t="shared" si="893"/>
        <v>99</v>
      </c>
      <c r="M2704" s="5" t="str">
        <f t="shared" si="894"/>
        <v>937</v>
      </c>
      <c r="N2704" s="5" t="str">
        <f>VLOOKUP(M2704,Vlookups!G:I,2,FALSE)</f>
        <v>FACILITIES MAINTENANCE &amp; OPS</v>
      </c>
      <c r="O2704" s="5" t="str">
        <f>VLOOKUP(M2704,Vlookups!G:I,3,FALSE)</f>
        <v>MAINT</v>
      </c>
      <c r="P2704" s="6">
        <f t="shared" si="895"/>
        <v>23981</v>
      </c>
      <c r="Q2704" s="6">
        <f t="shared" si="896"/>
        <v>0</v>
      </c>
      <c r="R2704" s="6">
        <f t="shared" si="897"/>
        <v>30871.79</v>
      </c>
      <c r="S2704" s="6">
        <f t="shared" si="898"/>
        <v>28777.200000000001</v>
      </c>
      <c r="T2704" s="6">
        <f t="shared" si="899"/>
        <v>4796.2</v>
      </c>
      <c r="U2704" t="s">
        <v>2759</v>
      </c>
      <c r="V2704" t="s">
        <v>2734</v>
      </c>
      <c r="W2704" s="2">
        <v>23981</v>
      </c>
      <c r="X2704" s="2">
        <v>0</v>
      </c>
      <c r="Y2704" s="2">
        <v>30871.79</v>
      </c>
      <c r="Z2704" s="3">
        <v>-6890.79</v>
      </c>
      <c r="AA2704" s="2">
        <v>28777.200000000001</v>
      </c>
      <c r="AB2704" s="2">
        <v>4796.2</v>
      </c>
    </row>
    <row r="2705" spans="1:28">
      <c r="A2705" s="5" t="str">
        <f t="shared" si="886"/>
        <v>420</v>
      </c>
      <c r="B2705" s="5" t="str">
        <f>VLOOKUP(A2705,Vlookups!O:P,2,FALSE)</f>
        <v>LOCAL</v>
      </c>
      <c r="C2705" s="5" t="str">
        <f t="shared" si="887"/>
        <v>E</v>
      </c>
      <c r="D2705" s="5" t="str">
        <f t="shared" si="888"/>
        <v>51</v>
      </c>
      <c r="E2705" s="5" t="str">
        <f t="shared" si="889"/>
        <v>62--</v>
      </c>
      <c r="F2705" s="5" t="str">
        <f>VLOOKUP(E2705,Vlookups!K:M,3,FALSE)</f>
        <v>Op Exp</v>
      </c>
      <c r="G2705" s="5" t="str">
        <f t="shared" si="890"/>
        <v>6256</v>
      </c>
      <c r="H2705" s="5" t="str">
        <f t="shared" si="891"/>
        <v>WATER/WASTE MGMNT</v>
      </c>
      <c r="I2705" s="5" t="str">
        <f t="shared" si="892"/>
        <v>027</v>
      </c>
      <c r="J2705" s="5" t="str">
        <f>VLOOKUP(I2705,Vlookups!A:D,2,FALSE)</f>
        <v>HOUSTON OREM ELEMENTARY</v>
      </c>
      <c r="K2705" s="5" t="str">
        <f>VLOOKUP(I2705,Vlookups!A:D,3,FALSE)</f>
        <v>OREM K8</v>
      </c>
      <c r="L2705" s="5" t="str">
        <f t="shared" si="893"/>
        <v>99</v>
      </c>
      <c r="M2705" s="5" t="str">
        <f t="shared" si="894"/>
        <v>937</v>
      </c>
      <c r="N2705" s="5" t="str">
        <f>VLOOKUP(M2705,Vlookups!G:I,2,FALSE)</f>
        <v>FACILITIES MAINTENANCE &amp; OPS</v>
      </c>
      <c r="O2705" s="5" t="str">
        <f>VLOOKUP(M2705,Vlookups!G:I,3,FALSE)</f>
        <v>MAINT</v>
      </c>
      <c r="P2705" s="6">
        <f t="shared" si="895"/>
        <v>39229</v>
      </c>
      <c r="Q2705" s="6">
        <f t="shared" si="896"/>
        <v>0</v>
      </c>
      <c r="R2705" s="6">
        <f t="shared" si="897"/>
        <v>64489.3</v>
      </c>
      <c r="S2705" s="6">
        <f t="shared" si="898"/>
        <v>47074.8</v>
      </c>
      <c r="T2705" s="6">
        <f t="shared" si="899"/>
        <v>7845.8</v>
      </c>
      <c r="U2705" t="s">
        <v>2760</v>
      </c>
      <c r="V2705" t="s">
        <v>2734</v>
      </c>
      <c r="W2705" s="2">
        <v>39229</v>
      </c>
      <c r="X2705" s="2">
        <v>0</v>
      </c>
      <c r="Y2705" s="2">
        <v>64489.3</v>
      </c>
      <c r="Z2705" s="3">
        <v>-25260.3</v>
      </c>
      <c r="AA2705" s="2">
        <v>47074.8</v>
      </c>
      <c r="AB2705" s="2">
        <v>7845.8</v>
      </c>
    </row>
    <row r="2706" spans="1:28">
      <c r="A2706" s="5" t="str">
        <f t="shared" si="886"/>
        <v>420</v>
      </c>
      <c r="B2706" s="5" t="str">
        <f>VLOOKUP(A2706,Vlookups!O:P,2,FALSE)</f>
        <v>LOCAL</v>
      </c>
      <c r="C2706" s="5" t="str">
        <f t="shared" si="887"/>
        <v>E</v>
      </c>
      <c r="D2706" s="5" t="str">
        <f t="shared" si="888"/>
        <v>51</v>
      </c>
      <c r="E2706" s="5" t="str">
        <f t="shared" si="889"/>
        <v>62--</v>
      </c>
      <c r="F2706" s="5" t="str">
        <f>VLOOKUP(E2706,Vlookups!K:M,3,FALSE)</f>
        <v>Op Exp</v>
      </c>
      <c r="G2706" s="5" t="str">
        <f t="shared" si="890"/>
        <v>6256</v>
      </c>
      <c r="H2706" s="5" t="str">
        <f t="shared" si="891"/>
        <v>WATER/WASTE MGMNT</v>
      </c>
      <c r="I2706" s="5" t="str">
        <f t="shared" si="892"/>
        <v>028</v>
      </c>
      <c r="J2706" s="5" t="str">
        <f>VLOOKUP(I2706,Vlookups!A:D,2,FALSE)</f>
        <v>HOUSTON OREM MIDDLE SCHOOL</v>
      </c>
      <c r="K2706" s="5" t="str">
        <f>VLOOKUP(I2706,Vlookups!A:D,3,FALSE)</f>
        <v>OREM K8</v>
      </c>
      <c r="L2706" s="5" t="str">
        <f t="shared" si="893"/>
        <v>99</v>
      </c>
      <c r="M2706" s="5" t="str">
        <f t="shared" si="894"/>
        <v>937</v>
      </c>
      <c r="N2706" s="5" t="str">
        <f>VLOOKUP(M2706,Vlookups!G:I,2,FALSE)</f>
        <v>FACILITIES MAINTENANCE &amp; OPS</v>
      </c>
      <c r="O2706" s="5" t="str">
        <f>VLOOKUP(M2706,Vlookups!G:I,3,FALSE)</f>
        <v>MAINT</v>
      </c>
      <c r="P2706" s="6">
        <f t="shared" si="895"/>
        <v>20209</v>
      </c>
      <c r="Q2706" s="6">
        <f t="shared" si="896"/>
        <v>0</v>
      </c>
      <c r="R2706" s="6">
        <f t="shared" si="897"/>
        <v>31216.19</v>
      </c>
      <c r="S2706" s="6">
        <f t="shared" si="898"/>
        <v>24250.799999999999</v>
      </c>
      <c r="T2706" s="6">
        <f t="shared" si="899"/>
        <v>4041.8</v>
      </c>
      <c r="U2706" t="s">
        <v>2761</v>
      </c>
      <c r="V2706" t="s">
        <v>2734</v>
      </c>
      <c r="W2706" s="2">
        <v>20209</v>
      </c>
      <c r="X2706" s="2">
        <v>0</v>
      </c>
      <c r="Y2706" s="2">
        <v>31216.19</v>
      </c>
      <c r="Z2706" s="3">
        <v>-11007.19</v>
      </c>
      <c r="AA2706" s="2">
        <v>24250.799999999999</v>
      </c>
      <c r="AB2706" s="2">
        <v>4041.8</v>
      </c>
    </row>
    <row r="2707" spans="1:28">
      <c r="A2707" s="5" t="str">
        <f t="shared" si="886"/>
        <v>420</v>
      </c>
      <c r="B2707" s="5" t="str">
        <f>VLOOKUP(A2707,Vlookups!O:P,2,FALSE)</f>
        <v>LOCAL</v>
      </c>
      <c r="C2707" s="5" t="str">
        <f t="shared" si="887"/>
        <v>E</v>
      </c>
      <c r="D2707" s="5" t="str">
        <f t="shared" si="888"/>
        <v>51</v>
      </c>
      <c r="E2707" s="5" t="str">
        <f t="shared" si="889"/>
        <v>62--</v>
      </c>
      <c r="F2707" s="5" t="str">
        <f>VLOOKUP(E2707,Vlookups!K:M,3,FALSE)</f>
        <v>Op Exp</v>
      </c>
      <c r="G2707" s="5" t="str">
        <f t="shared" si="890"/>
        <v>6256</v>
      </c>
      <c r="H2707" s="5" t="str">
        <f t="shared" si="891"/>
        <v>WATER/WASTE MGMNT</v>
      </c>
      <c r="I2707" s="5" t="str">
        <f t="shared" si="892"/>
        <v>030</v>
      </c>
      <c r="J2707" s="5" t="str">
        <f>VLOOKUP(I2707,Vlookups!A:D,2,FALSE)</f>
        <v>COLLEGE STATION ELEMENTARY</v>
      </c>
      <c r="K2707" s="5" t="str">
        <f>VLOOKUP(I2707,Vlookups!A:D,3,FALSE)</f>
        <v>COLLEGE STATION K8</v>
      </c>
      <c r="L2707" s="5" t="str">
        <f t="shared" si="893"/>
        <v>99</v>
      </c>
      <c r="M2707" s="5" t="str">
        <f t="shared" si="894"/>
        <v>937</v>
      </c>
      <c r="N2707" s="5" t="str">
        <f>VLOOKUP(M2707,Vlookups!G:I,2,FALSE)</f>
        <v>FACILITIES MAINTENANCE &amp; OPS</v>
      </c>
      <c r="O2707" s="5" t="str">
        <f>VLOOKUP(M2707,Vlookups!G:I,3,FALSE)</f>
        <v>MAINT</v>
      </c>
      <c r="P2707" s="6">
        <f t="shared" si="895"/>
        <v>31379</v>
      </c>
      <c r="Q2707" s="6">
        <f t="shared" si="896"/>
        <v>0</v>
      </c>
      <c r="R2707" s="6">
        <f t="shared" si="897"/>
        <v>21294.34</v>
      </c>
      <c r="S2707" s="6">
        <f t="shared" si="898"/>
        <v>37654.800000000003</v>
      </c>
      <c r="T2707" s="6">
        <f t="shared" si="899"/>
        <v>6275.8</v>
      </c>
      <c r="U2707" t="s">
        <v>2762</v>
      </c>
      <c r="V2707" t="s">
        <v>2734</v>
      </c>
      <c r="W2707" s="2">
        <v>31379</v>
      </c>
      <c r="X2707" s="2">
        <v>0</v>
      </c>
      <c r="Y2707" s="2">
        <v>21294.34</v>
      </c>
      <c r="Z2707" s="2">
        <v>10084.66</v>
      </c>
      <c r="AA2707" s="2">
        <v>37654.800000000003</v>
      </c>
      <c r="AB2707" s="2">
        <v>6275.8</v>
      </c>
    </row>
    <row r="2708" spans="1:28">
      <c r="A2708" s="5" t="str">
        <f t="shared" si="886"/>
        <v>420</v>
      </c>
      <c r="B2708" s="5" t="str">
        <f>VLOOKUP(A2708,Vlookups!O:P,2,FALSE)</f>
        <v>LOCAL</v>
      </c>
      <c r="C2708" s="5" t="str">
        <f t="shared" si="887"/>
        <v>E</v>
      </c>
      <c r="D2708" s="5" t="str">
        <f t="shared" si="888"/>
        <v>51</v>
      </c>
      <c r="E2708" s="5" t="str">
        <f t="shared" si="889"/>
        <v>62--</v>
      </c>
      <c r="F2708" s="5" t="str">
        <f>VLOOKUP(E2708,Vlookups!K:M,3,FALSE)</f>
        <v>Op Exp</v>
      </c>
      <c r="G2708" s="5" t="str">
        <f t="shared" si="890"/>
        <v>6256</v>
      </c>
      <c r="H2708" s="5" t="str">
        <f t="shared" si="891"/>
        <v>WATER/WASTE MGMNT</v>
      </c>
      <c r="I2708" s="5" t="str">
        <f t="shared" si="892"/>
        <v>031</v>
      </c>
      <c r="J2708" s="5" t="str">
        <f>VLOOKUP(I2708,Vlookups!A:D,2,FALSE)</f>
        <v>COLLEGE STATION MIDDLE SCHOOL</v>
      </c>
      <c r="K2708" s="5" t="str">
        <f>VLOOKUP(I2708,Vlookups!A:D,3,FALSE)</f>
        <v>COLLEGE STATION K8</v>
      </c>
      <c r="L2708" s="5" t="str">
        <f t="shared" si="893"/>
        <v>99</v>
      </c>
      <c r="M2708" s="5" t="str">
        <f t="shared" si="894"/>
        <v>937</v>
      </c>
      <c r="N2708" s="5" t="str">
        <f>VLOOKUP(M2708,Vlookups!G:I,2,FALSE)</f>
        <v>FACILITIES MAINTENANCE &amp; OPS</v>
      </c>
      <c r="O2708" s="5" t="str">
        <f>VLOOKUP(M2708,Vlookups!G:I,3,FALSE)</f>
        <v>MAINT</v>
      </c>
      <c r="P2708" s="6">
        <f t="shared" si="895"/>
        <v>16165</v>
      </c>
      <c r="Q2708" s="6">
        <f t="shared" si="896"/>
        <v>0</v>
      </c>
      <c r="R2708" s="6">
        <f t="shared" si="897"/>
        <v>10488.27</v>
      </c>
      <c r="S2708" s="6">
        <f t="shared" si="898"/>
        <v>19398</v>
      </c>
      <c r="T2708" s="6">
        <f t="shared" si="899"/>
        <v>3233</v>
      </c>
      <c r="U2708" t="s">
        <v>2763</v>
      </c>
      <c r="V2708" t="s">
        <v>2734</v>
      </c>
      <c r="W2708" s="2">
        <v>16165</v>
      </c>
      <c r="X2708" s="2">
        <v>0</v>
      </c>
      <c r="Y2708" s="2">
        <v>10488.27</v>
      </c>
      <c r="Z2708" s="2">
        <v>5676.73</v>
      </c>
      <c r="AA2708" s="2">
        <v>19398</v>
      </c>
      <c r="AB2708" s="2">
        <v>3233</v>
      </c>
    </row>
    <row r="2709" spans="1:28">
      <c r="A2709" s="5" t="str">
        <f t="shared" si="886"/>
        <v>420</v>
      </c>
      <c r="B2709" s="5" t="str">
        <f>VLOOKUP(A2709,Vlookups!O:P,2,FALSE)</f>
        <v>LOCAL</v>
      </c>
      <c r="C2709" s="5" t="str">
        <f t="shared" si="887"/>
        <v>E</v>
      </c>
      <c r="D2709" s="5" t="str">
        <f t="shared" si="888"/>
        <v>51</v>
      </c>
      <c r="E2709" s="5" t="str">
        <f t="shared" si="889"/>
        <v>62--</v>
      </c>
      <c r="F2709" s="5" t="str">
        <f>VLOOKUP(E2709,Vlookups!K:M,3,FALSE)</f>
        <v>Op Exp</v>
      </c>
      <c r="G2709" s="5" t="str">
        <f t="shared" si="890"/>
        <v>6256</v>
      </c>
      <c r="H2709" s="5" t="str">
        <f t="shared" si="891"/>
        <v>WATER/WASTE MGMNT</v>
      </c>
      <c r="I2709" s="5" t="str">
        <f t="shared" si="892"/>
        <v>033</v>
      </c>
      <c r="J2709" s="5" t="str">
        <f>VLOOKUP(I2709,Vlookups!A:D,2,FALSE)</f>
        <v>WINDMILL LAKES HS</v>
      </c>
      <c r="K2709" s="5" t="str">
        <f>VLOOKUP(I2709,Vlookups!A:D,3,FALSE)</f>
        <v>WINDMILL LAKES HS</v>
      </c>
      <c r="L2709" s="5" t="str">
        <f t="shared" si="893"/>
        <v>99</v>
      </c>
      <c r="M2709" s="5" t="str">
        <f t="shared" si="894"/>
        <v>937</v>
      </c>
      <c r="N2709" s="5" t="str">
        <f>VLOOKUP(M2709,Vlookups!G:I,2,FALSE)</f>
        <v>FACILITIES MAINTENANCE &amp; OPS</v>
      </c>
      <c r="O2709" s="5" t="str">
        <f>VLOOKUP(M2709,Vlookups!G:I,3,FALSE)</f>
        <v>MAINT</v>
      </c>
      <c r="P2709" s="6">
        <f t="shared" si="895"/>
        <v>87980</v>
      </c>
      <c r="Q2709" s="6">
        <f t="shared" si="896"/>
        <v>0</v>
      </c>
      <c r="R2709" s="6">
        <f t="shared" si="897"/>
        <v>119949.85</v>
      </c>
      <c r="S2709" s="6">
        <f t="shared" si="898"/>
        <v>131970</v>
      </c>
      <c r="T2709" s="6">
        <f t="shared" si="899"/>
        <v>43990</v>
      </c>
      <c r="U2709" t="s">
        <v>2764</v>
      </c>
      <c r="V2709" t="s">
        <v>2734</v>
      </c>
      <c r="W2709" s="2">
        <v>87980</v>
      </c>
      <c r="X2709" s="2">
        <v>0</v>
      </c>
      <c r="Y2709" s="2">
        <v>119949.85</v>
      </c>
      <c r="Z2709" s="3">
        <v>-31969.85</v>
      </c>
      <c r="AA2709" s="2">
        <v>131970</v>
      </c>
      <c r="AB2709" s="2">
        <v>43990</v>
      </c>
    </row>
    <row r="2710" spans="1:28">
      <c r="A2710" s="5" t="str">
        <f t="shared" si="886"/>
        <v>420</v>
      </c>
      <c r="B2710" s="5" t="str">
        <f>VLOOKUP(A2710,Vlookups!O:P,2,FALSE)</f>
        <v>LOCAL</v>
      </c>
      <c r="C2710" s="5" t="str">
        <f t="shared" si="887"/>
        <v>E</v>
      </c>
      <c r="D2710" s="5" t="str">
        <f t="shared" si="888"/>
        <v>51</v>
      </c>
      <c r="E2710" s="5" t="str">
        <f t="shared" si="889"/>
        <v>62--</v>
      </c>
      <c r="F2710" s="5" t="str">
        <f>VLOOKUP(E2710,Vlookups!K:M,3,FALSE)</f>
        <v>Op Exp</v>
      </c>
      <c r="G2710" s="5" t="str">
        <f t="shared" si="890"/>
        <v>6256</v>
      </c>
      <c r="H2710" s="5" t="str">
        <f t="shared" si="891"/>
        <v>WATER/WASTE MGMNT</v>
      </c>
      <c r="I2710" s="5" t="str">
        <f t="shared" si="892"/>
        <v>034</v>
      </c>
      <c r="J2710" s="5" t="str">
        <f>VLOOKUP(I2710,Vlookups!A:D,2,FALSE)</f>
        <v>AGGIELAND HIGH SCHOOL</v>
      </c>
      <c r="K2710" s="5" t="str">
        <f>VLOOKUP(I2710,Vlookups!A:D,3,FALSE)</f>
        <v>AGGIELAND HS</v>
      </c>
      <c r="L2710" s="5" t="str">
        <f t="shared" si="893"/>
        <v>99</v>
      </c>
      <c r="M2710" s="5" t="str">
        <f t="shared" si="894"/>
        <v>937</v>
      </c>
      <c r="N2710" s="5" t="str">
        <f>VLOOKUP(M2710,Vlookups!G:I,2,FALSE)</f>
        <v>FACILITIES MAINTENANCE &amp; OPS</v>
      </c>
      <c r="O2710" s="5" t="str">
        <f>VLOOKUP(M2710,Vlookups!G:I,3,FALSE)</f>
        <v>MAINT</v>
      </c>
      <c r="P2710" s="6">
        <f t="shared" si="895"/>
        <v>16208</v>
      </c>
      <c r="Q2710" s="6">
        <f t="shared" si="896"/>
        <v>0</v>
      </c>
      <c r="R2710" s="6">
        <f t="shared" si="897"/>
        <v>9082.4699999999993</v>
      </c>
      <c r="S2710" s="6">
        <f t="shared" si="898"/>
        <v>19449.599999999999</v>
      </c>
      <c r="T2710" s="6">
        <f t="shared" si="899"/>
        <v>3241.6</v>
      </c>
      <c r="U2710" t="s">
        <v>2765</v>
      </c>
      <c r="V2710" t="s">
        <v>2734</v>
      </c>
      <c r="W2710" s="2">
        <v>16208</v>
      </c>
      <c r="X2710" s="2">
        <v>0</v>
      </c>
      <c r="Y2710" s="2">
        <v>9082.4699999999993</v>
      </c>
      <c r="Z2710" s="2">
        <v>7125.53</v>
      </c>
      <c r="AA2710" s="2">
        <v>19449.599999999999</v>
      </c>
      <c r="AB2710" s="2">
        <v>3241.6</v>
      </c>
    </row>
    <row r="2711" spans="1:28">
      <c r="A2711" s="5" t="str">
        <f t="shared" si="886"/>
        <v>420</v>
      </c>
      <c r="B2711" s="5" t="str">
        <f>VLOOKUP(A2711,Vlookups!O:P,2,FALSE)</f>
        <v>LOCAL</v>
      </c>
      <c r="C2711" s="5" t="str">
        <f t="shared" si="887"/>
        <v>E</v>
      </c>
      <c r="D2711" s="5" t="str">
        <f t="shared" si="888"/>
        <v>51</v>
      </c>
      <c r="E2711" s="5" t="str">
        <f t="shared" si="889"/>
        <v>62--</v>
      </c>
      <c r="F2711" s="5" t="str">
        <f>VLOOKUP(E2711,Vlookups!K:M,3,FALSE)</f>
        <v>Op Exp</v>
      </c>
      <c r="G2711" s="5" t="str">
        <f t="shared" si="890"/>
        <v>6256</v>
      </c>
      <c r="H2711" s="5" t="str">
        <f t="shared" si="891"/>
        <v>WATER/WASTE MGMNT</v>
      </c>
      <c r="I2711" s="5" t="str">
        <f t="shared" si="892"/>
        <v>035</v>
      </c>
      <c r="J2711" s="5" t="str">
        <f>VLOOKUP(I2711,Vlookups!A:D,2,FALSE)</f>
        <v>Richmond Elementary</v>
      </c>
      <c r="K2711" s="5" t="str">
        <f>VLOOKUP(I2711,Vlookups!A:D,3,FALSE)</f>
        <v>RICHMOND K8</v>
      </c>
      <c r="L2711" s="5" t="str">
        <f t="shared" si="893"/>
        <v>99</v>
      </c>
      <c r="M2711" s="5" t="str">
        <f t="shared" si="894"/>
        <v>937</v>
      </c>
      <c r="N2711" s="5" t="str">
        <f>VLOOKUP(M2711,Vlookups!G:I,2,FALSE)</f>
        <v>FACILITIES MAINTENANCE &amp; OPS</v>
      </c>
      <c r="O2711" s="5" t="str">
        <f>VLOOKUP(M2711,Vlookups!G:I,3,FALSE)</f>
        <v>MAINT</v>
      </c>
      <c r="P2711" s="6">
        <f t="shared" si="895"/>
        <v>0</v>
      </c>
      <c r="Q2711" s="6">
        <f t="shared" si="896"/>
        <v>0</v>
      </c>
      <c r="R2711" s="6">
        <f t="shared" si="897"/>
        <v>0</v>
      </c>
      <c r="S2711" s="6">
        <f t="shared" si="898"/>
        <v>110694</v>
      </c>
      <c r="T2711" s="6">
        <f t="shared" si="899"/>
        <v>110694</v>
      </c>
      <c r="U2711" t="s">
        <v>2766</v>
      </c>
      <c r="V2711" t="s">
        <v>2734</v>
      </c>
      <c r="W2711" s="2">
        <v>0</v>
      </c>
      <c r="X2711" s="2">
        <v>0</v>
      </c>
      <c r="Y2711" s="2">
        <v>0</v>
      </c>
      <c r="Z2711" s="2">
        <v>0</v>
      </c>
      <c r="AA2711" s="2">
        <v>110694</v>
      </c>
      <c r="AB2711" s="2">
        <v>110694</v>
      </c>
    </row>
    <row r="2712" spans="1:28">
      <c r="A2712" s="5" t="str">
        <f t="shared" si="886"/>
        <v>420</v>
      </c>
      <c r="B2712" s="5" t="str">
        <f>VLOOKUP(A2712,Vlookups!O:P,2,FALSE)</f>
        <v>LOCAL</v>
      </c>
      <c r="C2712" s="5" t="str">
        <f t="shared" si="887"/>
        <v>E</v>
      </c>
      <c r="D2712" s="5" t="str">
        <f t="shared" si="888"/>
        <v>51</v>
      </c>
      <c r="E2712" s="5" t="str">
        <f t="shared" si="889"/>
        <v>62--</v>
      </c>
      <c r="F2712" s="5" t="str">
        <f>VLOOKUP(E2712,Vlookups!K:M,3,FALSE)</f>
        <v>Op Exp</v>
      </c>
      <c r="G2712" s="5" t="str">
        <f t="shared" si="890"/>
        <v>6256</v>
      </c>
      <c r="H2712" s="5" t="str">
        <f t="shared" si="891"/>
        <v>WATER/WASTE MGMNT</v>
      </c>
      <c r="I2712" s="5" t="str">
        <f t="shared" si="892"/>
        <v>036</v>
      </c>
      <c r="J2712" s="5" t="str">
        <f>VLOOKUP(I2712,Vlookups!A:D,2,FALSE)</f>
        <v>Richmond Middle School</v>
      </c>
      <c r="K2712" s="5" t="str">
        <f>VLOOKUP(I2712,Vlookups!A:D,3,FALSE)</f>
        <v>RICHMOND K8</v>
      </c>
      <c r="L2712" s="5" t="str">
        <f t="shared" si="893"/>
        <v>99</v>
      </c>
      <c r="M2712" s="5" t="str">
        <f t="shared" si="894"/>
        <v>937</v>
      </c>
      <c r="N2712" s="5" t="str">
        <f>VLOOKUP(M2712,Vlookups!G:I,2,FALSE)</f>
        <v>FACILITIES MAINTENANCE &amp; OPS</v>
      </c>
      <c r="O2712" s="5" t="str">
        <f>VLOOKUP(M2712,Vlookups!G:I,3,FALSE)</f>
        <v>MAINT</v>
      </c>
      <c r="P2712" s="6">
        <f t="shared" si="895"/>
        <v>0</v>
      </c>
      <c r="Q2712" s="6">
        <f t="shared" si="896"/>
        <v>0</v>
      </c>
      <c r="R2712" s="6">
        <f t="shared" si="897"/>
        <v>0</v>
      </c>
      <c r="S2712" s="6">
        <f t="shared" si="898"/>
        <v>57024</v>
      </c>
      <c r="T2712" s="6">
        <f t="shared" si="899"/>
        <v>57024</v>
      </c>
      <c r="U2712" t="s">
        <v>2767</v>
      </c>
      <c r="V2712" t="s">
        <v>2734</v>
      </c>
      <c r="W2712" s="2">
        <v>0</v>
      </c>
      <c r="X2712" s="2">
        <v>0</v>
      </c>
      <c r="Y2712" s="2">
        <v>0</v>
      </c>
      <c r="Z2712" s="2">
        <v>0</v>
      </c>
      <c r="AA2712" s="2">
        <v>57024</v>
      </c>
      <c r="AB2712" s="2">
        <v>57024</v>
      </c>
    </row>
    <row r="2713" spans="1:28">
      <c r="A2713" s="5" t="str">
        <f t="shared" si="886"/>
        <v>420</v>
      </c>
      <c r="B2713" s="5" t="str">
        <f>VLOOKUP(A2713,Vlookups!O:P,2,FALSE)</f>
        <v>LOCAL</v>
      </c>
      <c r="C2713" s="5" t="str">
        <f t="shared" si="887"/>
        <v>E</v>
      </c>
      <c r="D2713" s="5" t="str">
        <f t="shared" si="888"/>
        <v>51</v>
      </c>
      <c r="E2713" s="5" t="str">
        <f t="shared" si="889"/>
        <v>62--</v>
      </c>
      <c r="F2713" s="5" t="str">
        <f>VLOOKUP(E2713,Vlookups!K:M,3,FALSE)</f>
        <v>Op Exp</v>
      </c>
      <c r="G2713" s="5" t="str">
        <f t="shared" si="890"/>
        <v>6256</v>
      </c>
      <c r="H2713" s="5" t="str">
        <f t="shared" si="891"/>
        <v>WATER/WASTE MGMNT</v>
      </c>
      <c r="I2713" s="5" t="str">
        <f t="shared" si="892"/>
        <v>037</v>
      </c>
      <c r="J2713" s="5" t="str">
        <f>VLOOKUP(I2713,Vlookups!A:D,2,FALSE)</f>
        <v>Heritage Elementary</v>
      </c>
      <c r="K2713" s="5" t="str">
        <f>VLOOKUP(I2713,Vlookups!A:D,3,FALSE)</f>
        <v>HERITAGE K8</v>
      </c>
      <c r="L2713" s="5" t="str">
        <f t="shared" si="893"/>
        <v>99</v>
      </c>
      <c r="M2713" s="5" t="str">
        <f t="shared" si="894"/>
        <v>937</v>
      </c>
      <c r="N2713" s="5" t="str">
        <f>VLOOKUP(M2713,Vlookups!G:I,2,FALSE)</f>
        <v>FACILITIES MAINTENANCE &amp; OPS</v>
      </c>
      <c r="O2713" s="5" t="str">
        <f>VLOOKUP(M2713,Vlookups!G:I,3,FALSE)</f>
        <v>MAINT</v>
      </c>
      <c r="P2713" s="6">
        <f t="shared" si="895"/>
        <v>0</v>
      </c>
      <c r="Q2713" s="6">
        <f t="shared" si="896"/>
        <v>0</v>
      </c>
      <c r="R2713" s="6">
        <f t="shared" si="897"/>
        <v>0</v>
      </c>
      <c r="S2713" s="6">
        <f t="shared" si="898"/>
        <v>110694</v>
      </c>
      <c r="T2713" s="6">
        <f t="shared" si="899"/>
        <v>110694</v>
      </c>
      <c r="U2713" t="s">
        <v>2768</v>
      </c>
      <c r="V2713" t="s">
        <v>2734</v>
      </c>
      <c r="W2713" s="2">
        <v>0</v>
      </c>
      <c r="X2713" s="2">
        <v>0</v>
      </c>
      <c r="Y2713" s="2">
        <v>0</v>
      </c>
      <c r="Z2713" s="2">
        <v>0</v>
      </c>
      <c r="AA2713" s="2">
        <v>110694</v>
      </c>
      <c r="AB2713" s="2">
        <v>110694</v>
      </c>
    </row>
    <row r="2714" spans="1:28">
      <c r="A2714" s="5" t="str">
        <f t="shared" si="886"/>
        <v>420</v>
      </c>
      <c r="B2714" s="5" t="str">
        <f>VLOOKUP(A2714,Vlookups!O:P,2,FALSE)</f>
        <v>LOCAL</v>
      </c>
      <c r="C2714" s="5" t="str">
        <f t="shared" si="887"/>
        <v>E</v>
      </c>
      <c r="D2714" s="5" t="str">
        <f t="shared" si="888"/>
        <v>51</v>
      </c>
      <c r="E2714" s="5" t="str">
        <f t="shared" si="889"/>
        <v>62--</v>
      </c>
      <c r="F2714" s="5" t="str">
        <f>VLOOKUP(E2714,Vlookups!K:M,3,FALSE)</f>
        <v>Op Exp</v>
      </c>
      <c r="G2714" s="5" t="str">
        <f t="shared" si="890"/>
        <v>6256</v>
      </c>
      <c r="H2714" s="5" t="str">
        <f t="shared" si="891"/>
        <v>WATER/WASTE MGMNT</v>
      </c>
      <c r="I2714" s="5" t="str">
        <f t="shared" si="892"/>
        <v>038</v>
      </c>
      <c r="J2714" s="5" t="str">
        <f>VLOOKUP(I2714,Vlookups!A:D,2,FALSE)</f>
        <v>Heritage Middle School</v>
      </c>
      <c r="K2714" s="5" t="str">
        <f>VLOOKUP(I2714,Vlookups!A:D,3,FALSE)</f>
        <v>HERITAGE K8</v>
      </c>
      <c r="L2714" s="5" t="str">
        <f t="shared" si="893"/>
        <v>99</v>
      </c>
      <c r="M2714" s="5" t="str">
        <f t="shared" si="894"/>
        <v>937</v>
      </c>
      <c r="N2714" s="5" t="str">
        <f>VLOOKUP(M2714,Vlookups!G:I,2,FALSE)</f>
        <v>FACILITIES MAINTENANCE &amp; OPS</v>
      </c>
      <c r="O2714" s="5" t="str">
        <f>VLOOKUP(M2714,Vlookups!G:I,3,FALSE)</f>
        <v>MAINT</v>
      </c>
      <c r="P2714" s="6">
        <f t="shared" si="895"/>
        <v>0</v>
      </c>
      <c r="Q2714" s="6">
        <f t="shared" si="896"/>
        <v>0</v>
      </c>
      <c r="R2714" s="6">
        <f t="shared" si="897"/>
        <v>0</v>
      </c>
      <c r="S2714" s="6">
        <f t="shared" si="898"/>
        <v>57024</v>
      </c>
      <c r="T2714" s="6">
        <f t="shared" si="899"/>
        <v>57024</v>
      </c>
      <c r="U2714" t="s">
        <v>2769</v>
      </c>
      <c r="V2714" t="s">
        <v>2734</v>
      </c>
      <c r="W2714" s="2">
        <v>0</v>
      </c>
      <c r="X2714" s="2">
        <v>0</v>
      </c>
      <c r="Y2714" s="2">
        <v>0</v>
      </c>
      <c r="Z2714" s="2">
        <v>0</v>
      </c>
      <c r="AA2714" s="2">
        <v>57024</v>
      </c>
      <c r="AB2714" s="2">
        <v>57024</v>
      </c>
    </row>
    <row r="2715" spans="1:28">
      <c r="A2715" s="5" t="str">
        <f t="shared" si="886"/>
        <v>420</v>
      </c>
      <c r="B2715" s="5" t="str">
        <f>VLOOKUP(A2715,Vlookups!O:P,2,FALSE)</f>
        <v>LOCAL</v>
      </c>
      <c r="C2715" s="5" t="str">
        <f t="shared" si="887"/>
        <v>E</v>
      </c>
      <c r="D2715" s="5" t="str">
        <f t="shared" si="888"/>
        <v>51</v>
      </c>
      <c r="E2715" s="5" t="str">
        <f t="shared" si="889"/>
        <v>62--</v>
      </c>
      <c r="F2715" s="5" t="str">
        <f>VLOOKUP(E2715,Vlookups!K:M,3,FALSE)</f>
        <v>Op Exp</v>
      </c>
      <c r="G2715" s="5" t="str">
        <f t="shared" si="890"/>
        <v>6256</v>
      </c>
      <c r="H2715" s="5" t="str">
        <f t="shared" si="891"/>
        <v>WATER/WASTE MGMNT</v>
      </c>
      <c r="I2715" s="5" t="str">
        <f t="shared" si="892"/>
        <v>039</v>
      </c>
      <c r="J2715" s="5" t="str">
        <f>VLOOKUP(I2715,Vlookups!A:D,2,FALSE)</f>
        <v>Pearland Elementary</v>
      </c>
      <c r="K2715" s="5" t="str">
        <f>VLOOKUP(I2715,Vlookups!A:D,3,FALSE)</f>
        <v>PEARLAND K8</v>
      </c>
      <c r="L2715" s="5" t="str">
        <f t="shared" si="893"/>
        <v>99</v>
      </c>
      <c r="M2715" s="5" t="str">
        <f t="shared" si="894"/>
        <v>937</v>
      </c>
      <c r="N2715" s="5" t="str">
        <f>VLOOKUP(M2715,Vlookups!G:I,2,FALSE)</f>
        <v>FACILITIES MAINTENANCE &amp; OPS</v>
      </c>
      <c r="O2715" s="5" t="str">
        <f>VLOOKUP(M2715,Vlookups!G:I,3,FALSE)</f>
        <v>MAINT</v>
      </c>
      <c r="P2715" s="6">
        <f t="shared" si="895"/>
        <v>0</v>
      </c>
      <c r="Q2715" s="6">
        <f t="shared" si="896"/>
        <v>0</v>
      </c>
      <c r="R2715" s="6">
        <f t="shared" si="897"/>
        <v>0</v>
      </c>
      <c r="S2715" s="6">
        <f t="shared" si="898"/>
        <v>110694</v>
      </c>
      <c r="T2715" s="6">
        <f t="shared" si="899"/>
        <v>110694</v>
      </c>
      <c r="U2715" t="s">
        <v>2770</v>
      </c>
      <c r="V2715" t="s">
        <v>2734</v>
      </c>
      <c r="W2715" s="2">
        <v>0</v>
      </c>
      <c r="X2715" s="2">
        <v>0</v>
      </c>
      <c r="Y2715" s="2">
        <v>0</v>
      </c>
      <c r="Z2715" s="2">
        <v>0</v>
      </c>
      <c r="AA2715" s="2">
        <v>110694</v>
      </c>
      <c r="AB2715" s="2">
        <v>110694</v>
      </c>
    </row>
    <row r="2716" spans="1:28">
      <c r="A2716" s="5" t="str">
        <f t="shared" si="886"/>
        <v>420</v>
      </c>
      <c r="B2716" s="5" t="str">
        <f>VLOOKUP(A2716,Vlookups!O:P,2,FALSE)</f>
        <v>LOCAL</v>
      </c>
      <c r="C2716" s="5" t="str">
        <f t="shared" si="887"/>
        <v>E</v>
      </c>
      <c r="D2716" s="5" t="str">
        <f t="shared" si="888"/>
        <v>51</v>
      </c>
      <c r="E2716" s="5" t="str">
        <f t="shared" si="889"/>
        <v>62--</v>
      </c>
      <c r="F2716" s="5" t="str">
        <f>VLOOKUP(E2716,Vlookups!K:M,3,FALSE)</f>
        <v>Op Exp</v>
      </c>
      <c r="G2716" s="5" t="str">
        <f t="shared" si="890"/>
        <v>6256</v>
      </c>
      <c r="H2716" s="5" t="str">
        <f t="shared" si="891"/>
        <v>WATER/WASTE MGMNT</v>
      </c>
      <c r="I2716" s="5" t="str">
        <f t="shared" si="892"/>
        <v>040</v>
      </c>
      <c r="J2716" s="5" t="str">
        <f>VLOOKUP(I2716,Vlookups!A:D,2,FALSE)</f>
        <v>Pearland Middle School</v>
      </c>
      <c r="K2716" s="5" t="str">
        <f>VLOOKUP(I2716,Vlookups!A:D,3,FALSE)</f>
        <v>PEARLAND K8</v>
      </c>
      <c r="L2716" s="5" t="str">
        <f t="shared" si="893"/>
        <v>99</v>
      </c>
      <c r="M2716" s="5" t="str">
        <f t="shared" si="894"/>
        <v>937</v>
      </c>
      <c r="N2716" s="5" t="str">
        <f>VLOOKUP(M2716,Vlookups!G:I,2,FALSE)</f>
        <v>FACILITIES MAINTENANCE &amp; OPS</v>
      </c>
      <c r="O2716" s="5" t="str">
        <f>VLOOKUP(M2716,Vlookups!G:I,3,FALSE)</f>
        <v>MAINT</v>
      </c>
      <c r="P2716" s="6">
        <f t="shared" si="895"/>
        <v>0</v>
      </c>
      <c r="Q2716" s="6">
        <f t="shared" si="896"/>
        <v>0</v>
      </c>
      <c r="R2716" s="6">
        <f t="shared" si="897"/>
        <v>0</v>
      </c>
      <c r="S2716" s="6">
        <f t="shared" si="898"/>
        <v>57024</v>
      </c>
      <c r="T2716" s="6">
        <f t="shared" si="899"/>
        <v>57024</v>
      </c>
      <c r="U2716" t="s">
        <v>2771</v>
      </c>
      <c r="V2716" t="s">
        <v>2734</v>
      </c>
      <c r="W2716" s="2">
        <v>0</v>
      </c>
      <c r="X2716" s="2">
        <v>0</v>
      </c>
      <c r="Y2716" s="2">
        <v>0</v>
      </c>
      <c r="Z2716" s="2">
        <v>0</v>
      </c>
      <c r="AA2716" s="2">
        <v>57024</v>
      </c>
      <c r="AB2716" s="2">
        <v>57024</v>
      </c>
    </row>
    <row r="2717" spans="1:28">
      <c r="A2717" s="5" t="str">
        <f t="shared" si="886"/>
        <v>420</v>
      </c>
      <c r="B2717" s="5" t="str">
        <f>VLOOKUP(A2717,Vlookups!O:P,2,FALSE)</f>
        <v>LOCAL</v>
      </c>
      <c r="C2717" s="5" t="str">
        <f t="shared" si="887"/>
        <v>E</v>
      </c>
      <c r="D2717" s="5" t="str">
        <f t="shared" si="888"/>
        <v>51</v>
      </c>
      <c r="E2717" s="5" t="str">
        <f t="shared" si="889"/>
        <v>62--</v>
      </c>
      <c r="F2717" s="5" t="str">
        <f>VLOOKUP(E2717,Vlookups!K:M,3,FALSE)</f>
        <v>Op Exp</v>
      </c>
      <c r="G2717" s="5" t="str">
        <f t="shared" si="890"/>
        <v>6256</v>
      </c>
      <c r="H2717" s="5" t="str">
        <f t="shared" si="891"/>
        <v>WATER/WASTE MGMNT</v>
      </c>
      <c r="I2717" s="5" t="str">
        <f t="shared" si="892"/>
        <v>041</v>
      </c>
      <c r="J2717" s="5" t="str">
        <f>VLOOKUP(I2717,Vlookups!A:D,2,FALSE)</f>
        <v>BG Rarmiez Middle School</v>
      </c>
      <c r="K2717" s="5" t="str">
        <f>VLOOKUP(I2717,Vlookups!A:D,3,FALSE)</f>
        <v>BG RAMIREZ K8</v>
      </c>
      <c r="L2717" s="5" t="str">
        <f t="shared" si="893"/>
        <v>99</v>
      </c>
      <c r="M2717" s="5" t="str">
        <f t="shared" si="894"/>
        <v>937</v>
      </c>
      <c r="N2717" s="5" t="str">
        <f>VLOOKUP(M2717,Vlookups!G:I,2,FALSE)</f>
        <v>FACILITIES MAINTENANCE &amp; OPS</v>
      </c>
      <c r="O2717" s="5" t="str">
        <f>VLOOKUP(M2717,Vlookups!G:I,3,FALSE)</f>
        <v>MAINT</v>
      </c>
      <c r="P2717" s="6">
        <f t="shared" si="895"/>
        <v>16075</v>
      </c>
      <c r="Q2717" s="6">
        <f t="shared" si="896"/>
        <v>0</v>
      </c>
      <c r="R2717" s="6">
        <f t="shared" si="897"/>
        <v>7432.19</v>
      </c>
      <c r="S2717" s="6">
        <f t="shared" si="898"/>
        <v>19290</v>
      </c>
      <c r="T2717" s="6">
        <f t="shared" si="899"/>
        <v>3215</v>
      </c>
      <c r="U2717" t="s">
        <v>2772</v>
      </c>
      <c r="V2717" t="s">
        <v>2734</v>
      </c>
      <c r="W2717" s="2">
        <v>16075</v>
      </c>
      <c r="X2717" s="2">
        <v>0</v>
      </c>
      <c r="Y2717" s="2">
        <v>7432.19</v>
      </c>
      <c r="Z2717" s="2">
        <v>8642.81</v>
      </c>
      <c r="AA2717" s="2">
        <v>19290</v>
      </c>
      <c r="AB2717" s="2">
        <v>3215</v>
      </c>
    </row>
    <row r="2718" spans="1:28">
      <c r="A2718" s="5" t="str">
        <f t="shared" si="886"/>
        <v>420</v>
      </c>
      <c r="B2718" s="5" t="str">
        <f>VLOOKUP(A2718,Vlookups!O:P,2,FALSE)</f>
        <v>LOCAL</v>
      </c>
      <c r="C2718" s="5" t="str">
        <f t="shared" si="887"/>
        <v>E</v>
      </c>
      <c r="D2718" s="5" t="str">
        <f t="shared" si="888"/>
        <v>51</v>
      </c>
      <c r="E2718" s="5" t="str">
        <f t="shared" si="889"/>
        <v>62--</v>
      </c>
      <c r="F2718" s="5" t="str">
        <f>VLOOKUP(E2718,Vlookups!K:M,3,FALSE)</f>
        <v>Op Exp</v>
      </c>
      <c r="G2718" s="5" t="str">
        <f t="shared" si="890"/>
        <v>6256</v>
      </c>
      <c r="H2718" s="5" t="str">
        <f t="shared" si="891"/>
        <v>WATER/WASTE MGMNT</v>
      </c>
      <c r="I2718" s="5" t="str">
        <f t="shared" si="892"/>
        <v>042</v>
      </c>
      <c r="J2718" s="5" t="str">
        <f>VLOOKUP(I2718,Vlookups!A:D,2,FALSE)</f>
        <v>BG Ramirez Elementary</v>
      </c>
      <c r="K2718" s="5" t="str">
        <f>VLOOKUP(I2718,Vlookups!A:D,3,FALSE)</f>
        <v>BG RAMIREZ K8</v>
      </c>
      <c r="L2718" s="5" t="str">
        <f t="shared" si="893"/>
        <v>99</v>
      </c>
      <c r="M2718" s="5" t="str">
        <f t="shared" si="894"/>
        <v>937</v>
      </c>
      <c r="N2718" s="5" t="str">
        <f>VLOOKUP(M2718,Vlookups!G:I,2,FALSE)</f>
        <v>FACILITIES MAINTENANCE &amp; OPS</v>
      </c>
      <c r="O2718" s="5" t="str">
        <f>VLOOKUP(M2718,Vlookups!G:I,3,FALSE)</f>
        <v>MAINT</v>
      </c>
      <c r="P2718" s="6">
        <f t="shared" si="895"/>
        <v>31205</v>
      </c>
      <c r="Q2718" s="6">
        <f t="shared" si="896"/>
        <v>0</v>
      </c>
      <c r="R2718" s="6">
        <f t="shared" si="897"/>
        <v>17793.23</v>
      </c>
      <c r="S2718" s="6">
        <f t="shared" si="898"/>
        <v>37446</v>
      </c>
      <c r="T2718" s="6">
        <f t="shared" si="899"/>
        <v>6241</v>
      </c>
      <c r="U2718" t="s">
        <v>2773</v>
      </c>
      <c r="V2718" t="s">
        <v>2734</v>
      </c>
      <c r="W2718" s="2">
        <v>31205</v>
      </c>
      <c r="X2718" s="2">
        <v>0</v>
      </c>
      <c r="Y2718" s="2">
        <v>17793.23</v>
      </c>
      <c r="Z2718" s="2">
        <v>13411.77</v>
      </c>
      <c r="AA2718" s="2">
        <v>37446</v>
      </c>
      <c r="AB2718" s="2">
        <v>6241</v>
      </c>
    </row>
    <row r="2719" spans="1:28">
      <c r="A2719" s="5" t="str">
        <f t="shared" si="886"/>
        <v>420</v>
      </c>
      <c r="B2719" s="5" t="str">
        <f>VLOOKUP(A2719,Vlookups!O:P,2,FALSE)</f>
        <v>LOCAL</v>
      </c>
      <c r="C2719" s="5" t="str">
        <f t="shared" si="887"/>
        <v>E</v>
      </c>
      <c r="D2719" s="5" t="str">
        <f t="shared" si="888"/>
        <v>51</v>
      </c>
      <c r="E2719" s="5" t="str">
        <f t="shared" si="889"/>
        <v>62--</v>
      </c>
      <c r="F2719" s="5" t="str">
        <f>VLOOKUP(E2719,Vlookups!K:M,3,FALSE)</f>
        <v>Op Exp</v>
      </c>
      <c r="G2719" s="5" t="str">
        <f t="shared" si="890"/>
        <v>6256</v>
      </c>
      <c r="H2719" s="5" t="str">
        <f t="shared" si="891"/>
        <v>WATER/WASTE MGMNT</v>
      </c>
      <c r="I2719" s="5" t="str">
        <f t="shared" si="892"/>
        <v>043</v>
      </c>
      <c r="J2719" s="5" t="str">
        <f>VLOOKUP(I2719,Vlookups!A:D,2,FALSE)</f>
        <v>MSG Ramirez Elementary</v>
      </c>
      <c r="K2719" s="5" t="str">
        <f>VLOOKUP(I2719,Vlookups!A:D,3,FALSE)</f>
        <v>MSG RAMIREZ K8</v>
      </c>
      <c r="L2719" s="5" t="str">
        <f t="shared" si="893"/>
        <v>99</v>
      </c>
      <c r="M2719" s="5" t="str">
        <f t="shared" si="894"/>
        <v>937</v>
      </c>
      <c r="N2719" s="5" t="str">
        <f>VLOOKUP(M2719,Vlookups!G:I,2,FALSE)</f>
        <v>FACILITIES MAINTENANCE &amp; OPS</v>
      </c>
      <c r="O2719" s="5" t="str">
        <f>VLOOKUP(M2719,Vlookups!G:I,3,FALSE)</f>
        <v>MAINT</v>
      </c>
      <c r="P2719" s="6">
        <f t="shared" si="895"/>
        <v>31205</v>
      </c>
      <c r="Q2719" s="6">
        <f t="shared" si="896"/>
        <v>0</v>
      </c>
      <c r="R2719" s="6">
        <f t="shared" si="897"/>
        <v>18528.919999999998</v>
      </c>
      <c r="S2719" s="6">
        <f t="shared" si="898"/>
        <v>37446</v>
      </c>
      <c r="T2719" s="6">
        <f t="shared" si="899"/>
        <v>6241</v>
      </c>
      <c r="U2719" t="s">
        <v>2774</v>
      </c>
      <c r="V2719" t="s">
        <v>2734</v>
      </c>
      <c r="W2719" s="2">
        <v>31205</v>
      </c>
      <c r="X2719" s="2">
        <v>0</v>
      </c>
      <c r="Y2719" s="2">
        <v>18528.919999999998</v>
      </c>
      <c r="Z2719" s="2">
        <v>12676.08</v>
      </c>
      <c r="AA2719" s="2">
        <v>37446</v>
      </c>
      <c r="AB2719" s="2">
        <v>6241</v>
      </c>
    </row>
    <row r="2720" spans="1:28">
      <c r="A2720" s="5" t="str">
        <f t="shared" si="886"/>
        <v>420</v>
      </c>
      <c r="B2720" s="5" t="str">
        <f>VLOOKUP(A2720,Vlookups!O:P,2,FALSE)</f>
        <v>LOCAL</v>
      </c>
      <c r="C2720" s="5" t="str">
        <f t="shared" si="887"/>
        <v>E</v>
      </c>
      <c r="D2720" s="5" t="str">
        <f t="shared" si="888"/>
        <v>51</v>
      </c>
      <c r="E2720" s="5" t="str">
        <f t="shared" si="889"/>
        <v>62--</v>
      </c>
      <c r="F2720" s="5" t="str">
        <f>VLOOKUP(E2720,Vlookups!K:M,3,FALSE)</f>
        <v>Op Exp</v>
      </c>
      <c r="G2720" s="5" t="str">
        <f t="shared" si="890"/>
        <v>6256</v>
      </c>
      <c r="H2720" s="5" t="str">
        <f t="shared" si="891"/>
        <v>WATER/WASTE MGMNT</v>
      </c>
      <c r="I2720" s="5" t="str">
        <f t="shared" si="892"/>
        <v>044</v>
      </c>
      <c r="J2720" s="5" t="str">
        <f>VLOOKUP(I2720,Vlookups!A:D,2,FALSE)</f>
        <v>MSG Ramirez Middle School</v>
      </c>
      <c r="K2720" s="5" t="str">
        <f>VLOOKUP(I2720,Vlookups!A:D,3,FALSE)</f>
        <v>MSG RAMIREZ K8</v>
      </c>
      <c r="L2720" s="5" t="str">
        <f t="shared" si="893"/>
        <v>99</v>
      </c>
      <c r="M2720" s="5" t="str">
        <f t="shared" si="894"/>
        <v>937</v>
      </c>
      <c r="N2720" s="5" t="str">
        <f>VLOOKUP(M2720,Vlookups!G:I,2,FALSE)</f>
        <v>FACILITIES MAINTENANCE &amp; OPS</v>
      </c>
      <c r="O2720" s="5" t="str">
        <f>VLOOKUP(M2720,Vlookups!G:I,3,FALSE)</f>
        <v>MAINT</v>
      </c>
      <c r="P2720" s="6">
        <f t="shared" si="895"/>
        <v>16075</v>
      </c>
      <c r="Q2720" s="6">
        <f t="shared" si="896"/>
        <v>0</v>
      </c>
      <c r="R2720" s="6">
        <f t="shared" si="897"/>
        <v>9126.16</v>
      </c>
      <c r="S2720" s="6">
        <f t="shared" si="898"/>
        <v>19290</v>
      </c>
      <c r="T2720" s="6">
        <f t="shared" si="899"/>
        <v>3215</v>
      </c>
      <c r="U2720" t="s">
        <v>2775</v>
      </c>
      <c r="V2720" t="s">
        <v>2734</v>
      </c>
      <c r="W2720" s="2">
        <v>16075</v>
      </c>
      <c r="X2720" s="2">
        <v>0</v>
      </c>
      <c r="Y2720" s="2">
        <v>9126.16</v>
      </c>
      <c r="Z2720" s="2">
        <v>6948.84</v>
      </c>
      <c r="AA2720" s="2">
        <v>19290</v>
      </c>
      <c r="AB2720" s="2">
        <v>3215</v>
      </c>
    </row>
    <row r="2721" spans="1:28">
      <c r="A2721" s="5" t="str">
        <f t="shared" si="886"/>
        <v>420</v>
      </c>
      <c r="B2721" s="5" t="str">
        <f>VLOOKUP(A2721,Vlookups!O:P,2,FALSE)</f>
        <v>LOCAL</v>
      </c>
      <c r="C2721" s="5" t="str">
        <f t="shared" si="887"/>
        <v>E</v>
      </c>
      <c r="D2721" s="5" t="str">
        <f t="shared" si="888"/>
        <v>51</v>
      </c>
      <c r="E2721" s="5" t="str">
        <f t="shared" si="889"/>
        <v>62--</v>
      </c>
      <c r="F2721" s="5" t="str">
        <f>VLOOKUP(E2721,Vlookups!K:M,3,FALSE)</f>
        <v>Op Exp</v>
      </c>
      <c r="G2721" s="5" t="str">
        <f t="shared" si="890"/>
        <v>6256</v>
      </c>
      <c r="H2721" s="5" t="str">
        <f t="shared" si="891"/>
        <v>WATER/WASTE MGMNT</v>
      </c>
      <c r="I2721" s="5" t="str">
        <f t="shared" si="892"/>
        <v>998</v>
      </c>
      <c r="J2721" s="5" t="e">
        <f>VLOOKUP(I2721,Vlookups!A:D,2,FALSE)</f>
        <v>#N/A</v>
      </c>
      <c r="K2721" s="5" t="e">
        <f>VLOOKUP(I2721,Vlookups!A:D,3,FALSE)</f>
        <v>#N/A</v>
      </c>
      <c r="L2721" s="5" t="str">
        <f t="shared" si="893"/>
        <v>99</v>
      </c>
      <c r="M2721" s="5" t="str">
        <f t="shared" si="894"/>
        <v>937</v>
      </c>
      <c r="N2721" s="5" t="str">
        <f>VLOOKUP(M2721,Vlookups!G:I,2,FALSE)</f>
        <v>FACILITIES MAINTENANCE &amp; OPS</v>
      </c>
      <c r="O2721" s="5" t="str">
        <f>VLOOKUP(M2721,Vlookups!G:I,3,FALSE)</f>
        <v>MAINT</v>
      </c>
      <c r="P2721" s="6">
        <f t="shared" si="895"/>
        <v>15000</v>
      </c>
      <c r="Q2721" s="6">
        <f t="shared" si="896"/>
        <v>0</v>
      </c>
      <c r="R2721" s="6">
        <f t="shared" si="897"/>
        <v>25390.73</v>
      </c>
      <c r="S2721" s="6">
        <f t="shared" si="898"/>
        <v>18000</v>
      </c>
      <c r="T2721" s="6">
        <f t="shared" si="899"/>
        <v>3000</v>
      </c>
      <c r="U2721" t="s">
        <v>2776</v>
      </c>
      <c r="V2721" t="s">
        <v>2734</v>
      </c>
      <c r="W2721" s="2">
        <v>15000</v>
      </c>
      <c r="X2721" s="2">
        <v>0</v>
      </c>
      <c r="Y2721" s="2">
        <v>25390.73</v>
      </c>
      <c r="Z2721" s="3">
        <v>-10390.73</v>
      </c>
      <c r="AA2721" s="2">
        <v>18000</v>
      </c>
      <c r="AB2721" s="2">
        <v>3000</v>
      </c>
    </row>
    <row r="2722" spans="1:28">
      <c r="A2722" s="5" t="str">
        <f t="shared" si="886"/>
        <v>420</v>
      </c>
      <c r="B2722" s="5" t="str">
        <f>VLOOKUP(A2722,Vlookups!O:P,2,FALSE)</f>
        <v>LOCAL</v>
      </c>
      <c r="C2722" s="5" t="str">
        <f t="shared" si="887"/>
        <v>E</v>
      </c>
      <c r="D2722" s="5" t="str">
        <f t="shared" si="888"/>
        <v>51</v>
      </c>
      <c r="E2722" s="5" t="str">
        <f t="shared" si="889"/>
        <v>62--</v>
      </c>
      <c r="F2722" s="5" t="str">
        <f>VLOOKUP(E2722,Vlookups!K:M,3,FALSE)</f>
        <v>Op Exp</v>
      </c>
      <c r="G2722" s="5" t="str">
        <f t="shared" si="890"/>
        <v>6256</v>
      </c>
      <c r="H2722" s="5" t="str">
        <f t="shared" si="891"/>
        <v>WATER/WASTE MGMNT</v>
      </c>
      <c r="I2722" s="5" t="str">
        <f t="shared" si="892"/>
        <v>999</v>
      </c>
      <c r="J2722" s="5" t="str">
        <f>VLOOKUP(I2722,Vlookups!A:D,2,FALSE)</f>
        <v>CHARTER WIDE</v>
      </c>
      <c r="K2722" s="5" t="str">
        <f>VLOOKUP(I2722,Vlookups!A:D,3,FALSE)</f>
        <v>CHARTER WIDE</v>
      </c>
      <c r="L2722" s="5" t="str">
        <f t="shared" si="893"/>
        <v>99</v>
      </c>
      <c r="M2722" s="5" t="str">
        <f t="shared" si="894"/>
        <v>937</v>
      </c>
      <c r="N2722" s="5" t="str">
        <f>VLOOKUP(M2722,Vlookups!G:I,2,FALSE)</f>
        <v>FACILITIES MAINTENANCE &amp; OPS</v>
      </c>
      <c r="O2722" s="5" t="str">
        <f>VLOOKUP(M2722,Vlookups!G:I,3,FALSE)</f>
        <v>MAINT</v>
      </c>
      <c r="P2722" s="6">
        <f t="shared" si="895"/>
        <v>407415</v>
      </c>
      <c r="Q2722" s="6">
        <f t="shared" si="896"/>
        <v>0</v>
      </c>
      <c r="R2722" s="6">
        <f t="shared" si="897"/>
        <v>18460.52</v>
      </c>
      <c r="S2722" s="6">
        <f t="shared" si="898"/>
        <v>488898</v>
      </c>
      <c r="T2722" s="6">
        <f t="shared" si="899"/>
        <v>81483</v>
      </c>
      <c r="U2722" t="s">
        <v>2777</v>
      </c>
      <c r="V2722" t="s">
        <v>2734</v>
      </c>
      <c r="W2722" s="2">
        <v>407415</v>
      </c>
      <c r="X2722" s="2">
        <v>0</v>
      </c>
      <c r="Y2722" s="2">
        <v>18460.52</v>
      </c>
      <c r="Z2722" s="2">
        <v>388954.48</v>
      </c>
      <c r="AA2722" s="2">
        <v>488898</v>
      </c>
      <c r="AB2722" s="2">
        <v>81483</v>
      </c>
    </row>
    <row r="2723" spans="1:28">
      <c r="A2723" s="5" t="str">
        <f t="shared" si="886"/>
        <v>420</v>
      </c>
      <c r="B2723" s="5" t="str">
        <f>VLOOKUP(A2723,Vlookups!O:P,2,FALSE)</f>
        <v>LOCAL</v>
      </c>
      <c r="C2723" s="5" t="str">
        <f t="shared" si="887"/>
        <v>E</v>
      </c>
      <c r="D2723" s="5" t="str">
        <f t="shared" si="888"/>
        <v>51</v>
      </c>
      <c r="E2723" s="5" t="str">
        <f t="shared" si="889"/>
        <v>62--</v>
      </c>
      <c r="F2723" s="5" t="str">
        <f>VLOOKUP(E2723,Vlookups!K:M,3,FALSE)</f>
        <v>Op Exp</v>
      </c>
      <c r="G2723" s="5" t="str">
        <f t="shared" si="890"/>
        <v>6257</v>
      </c>
      <c r="H2723" s="5" t="str">
        <f t="shared" si="891"/>
        <v>PHONE</v>
      </c>
      <c r="I2723" s="5" t="str">
        <f t="shared" si="892"/>
        <v>001</v>
      </c>
      <c r="J2723" s="5" t="str">
        <f>VLOOKUP(I2723,Vlookups!A:D,2,FALSE)</f>
        <v>GARLAND ELEMENTARY SCHOOL</v>
      </c>
      <c r="K2723" s="5" t="str">
        <f>VLOOKUP(I2723,Vlookups!A:D,3,FALSE)</f>
        <v>GARLAND K8</v>
      </c>
      <c r="L2723" s="5" t="str">
        <f t="shared" si="893"/>
        <v>99</v>
      </c>
      <c r="M2723" s="5" t="str">
        <f t="shared" si="894"/>
        <v>880</v>
      </c>
      <c r="N2723" s="5" t="str">
        <f>VLOOKUP(M2723,Vlookups!G:I,2,FALSE)</f>
        <v>TECHNOLOGY</v>
      </c>
      <c r="O2723" s="5" t="str">
        <f>VLOOKUP(M2723,Vlookups!G:I,3,FALSE)</f>
        <v>CIO</v>
      </c>
      <c r="P2723" s="6">
        <f t="shared" si="895"/>
        <v>13680</v>
      </c>
      <c r="Q2723" s="6">
        <f t="shared" si="896"/>
        <v>0</v>
      </c>
      <c r="R2723" s="6">
        <f t="shared" si="897"/>
        <v>18582.39</v>
      </c>
      <c r="S2723" s="6">
        <f t="shared" si="898"/>
        <v>0</v>
      </c>
      <c r="T2723" s="6">
        <f t="shared" si="899"/>
        <v>-13680</v>
      </c>
      <c r="U2723" t="s">
        <v>2778</v>
      </c>
      <c r="V2723" t="s">
        <v>2779</v>
      </c>
      <c r="W2723" s="2">
        <v>13680</v>
      </c>
      <c r="X2723" s="2">
        <v>0</v>
      </c>
      <c r="Y2723" s="2">
        <v>18582.39</v>
      </c>
      <c r="Z2723" s="3">
        <v>-4902.3900000000003</v>
      </c>
      <c r="AA2723" s="2">
        <v>0</v>
      </c>
      <c r="AB2723" s="3">
        <v>-13680</v>
      </c>
    </row>
    <row r="2724" spans="1:28">
      <c r="A2724" s="5" t="str">
        <f t="shared" si="886"/>
        <v>420</v>
      </c>
      <c r="B2724" s="5" t="str">
        <f>VLOOKUP(A2724,Vlookups!O:P,2,FALSE)</f>
        <v>LOCAL</v>
      </c>
      <c r="C2724" s="5" t="str">
        <f t="shared" si="887"/>
        <v>E</v>
      </c>
      <c r="D2724" s="5" t="str">
        <f t="shared" si="888"/>
        <v>51</v>
      </c>
      <c r="E2724" s="5" t="str">
        <f t="shared" si="889"/>
        <v>62--</v>
      </c>
      <c r="F2724" s="5" t="str">
        <f>VLOOKUP(E2724,Vlookups!K:M,3,FALSE)</f>
        <v>Op Exp</v>
      </c>
      <c r="G2724" s="5" t="str">
        <f t="shared" si="890"/>
        <v>6257</v>
      </c>
      <c r="H2724" s="5" t="str">
        <f t="shared" si="891"/>
        <v>PHONE</v>
      </c>
      <c r="I2724" s="5" t="str">
        <f t="shared" si="892"/>
        <v>002</v>
      </c>
      <c r="J2724" s="5" t="str">
        <f>VLOOKUP(I2724,Vlookups!A:D,2,FALSE)</f>
        <v>GARLAND MIDDLE SCHOOL</v>
      </c>
      <c r="K2724" s="5" t="str">
        <f>VLOOKUP(I2724,Vlookups!A:D,3,FALSE)</f>
        <v>GARLAND K8</v>
      </c>
      <c r="L2724" s="5" t="str">
        <f t="shared" si="893"/>
        <v>99</v>
      </c>
      <c r="M2724" s="5" t="str">
        <f t="shared" si="894"/>
        <v>880</v>
      </c>
      <c r="N2724" s="5" t="str">
        <f>VLOOKUP(M2724,Vlookups!G:I,2,FALSE)</f>
        <v>TECHNOLOGY</v>
      </c>
      <c r="O2724" s="5" t="str">
        <f>VLOOKUP(M2724,Vlookups!G:I,3,FALSE)</f>
        <v>CIO</v>
      </c>
      <c r="P2724" s="6">
        <f t="shared" si="895"/>
        <v>6009</v>
      </c>
      <c r="Q2724" s="6">
        <f t="shared" si="896"/>
        <v>0</v>
      </c>
      <c r="R2724" s="6">
        <f t="shared" si="897"/>
        <v>1878.26</v>
      </c>
      <c r="S2724" s="6">
        <f t="shared" si="898"/>
        <v>0</v>
      </c>
      <c r="T2724" s="6">
        <f t="shared" si="899"/>
        <v>-6009</v>
      </c>
      <c r="U2724" t="s">
        <v>2780</v>
      </c>
      <c r="V2724" t="s">
        <v>2779</v>
      </c>
      <c r="W2724" s="2">
        <v>6009</v>
      </c>
      <c r="X2724" s="2">
        <v>0</v>
      </c>
      <c r="Y2724" s="2">
        <v>1878.26</v>
      </c>
      <c r="Z2724" s="2">
        <v>4130.74</v>
      </c>
      <c r="AA2724" s="2">
        <v>0</v>
      </c>
      <c r="AB2724" s="3">
        <v>-6009</v>
      </c>
    </row>
    <row r="2725" spans="1:28">
      <c r="A2725" s="5" t="str">
        <f t="shared" si="886"/>
        <v>420</v>
      </c>
      <c r="B2725" s="5" t="str">
        <f>VLOOKUP(A2725,Vlookups!O:P,2,FALSE)</f>
        <v>LOCAL</v>
      </c>
      <c r="C2725" s="5" t="str">
        <f t="shared" si="887"/>
        <v>E</v>
      </c>
      <c r="D2725" s="5" t="str">
        <f t="shared" si="888"/>
        <v>51</v>
      </c>
      <c r="E2725" s="5" t="str">
        <f t="shared" si="889"/>
        <v>62--</v>
      </c>
      <c r="F2725" s="5" t="str">
        <f>VLOOKUP(E2725,Vlookups!K:M,3,FALSE)</f>
        <v>Op Exp</v>
      </c>
      <c r="G2725" s="5" t="str">
        <f t="shared" si="890"/>
        <v>6257</v>
      </c>
      <c r="H2725" s="5" t="str">
        <f t="shared" si="891"/>
        <v>PHONE</v>
      </c>
      <c r="I2725" s="5" t="str">
        <f t="shared" si="892"/>
        <v>003</v>
      </c>
      <c r="J2725" s="5" t="str">
        <f>VLOOKUP(I2725,Vlookups!A:D,2,FALSE)</f>
        <v>GARLAND HIGH SCHOOL</v>
      </c>
      <c r="K2725" s="5" t="str">
        <f>VLOOKUP(I2725,Vlookups!A:D,3,FALSE)</f>
        <v>GARLAND HS</v>
      </c>
      <c r="L2725" s="5" t="str">
        <f t="shared" si="893"/>
        <v>99</v>
      </c>
      <c r="M2725" s="5" t="str">
        <f t="shared" si="894"/>
        <v>880</v>
      </c>
      <c r="N2725" s="5" t="str">
        <f>VLOOKUP(M2725,Vlookups!G:I,2,FALSE)</f>
        <v>TECHNOLOGY</v>
      </c>
      <c r="O2725" s="5" t="str">
        <f>VLOOKUP(M2725,Vlookups!G:I,3,FALSE)</f>
        <v>CIO</v>
      </c>
      <c r="P2725" s="6">
        <f t="shared" si="895"/>
        <v>7740</v>
      </c>
      <c r="Q2725" s="6">
        <f t="shared" si="896"/>
        <v>0</v>
      </c>
      <c r="R2725" s="6">
        <f t="shared" si="897"/>
        <v>6449.45</v>
      </c>
      <c r="S2725" s="6">
        <f t="shared" si="898"/>
        <v>0</v>
      </c>
      <c r="T2725" s="6">
        <f t="shared" si="899"/>
        <v>-7740</v>
      </c>
      <c r="U2725" t="s">
        <v>2781</v>
      </c>
      <c r="V2725" t="s">
        <v>2779</v>
      </c>
      <c r="W2725" s="2">
        <v>7740</v>
      </c>
      <c r="X2725" s="2">
        <v>0</v>
      </c>
      <c r="Y2725" s="2">
        <v>6449.45</v>
      </c>
      <c r="Z2725" s="2">
        <v>1290.55</v>
      </c>
      <c r="AA2725" s="2">
        <v>0</v>
      </c>
      <c r="AB2725" s="3">
        <v>-7740</v>
      </c>
    </row>
    <row r="2726" spans="1:28">
      <c r="A2726" s="5" t="str">
        <f t="shared" si="886"/>
        <v>420</v>
      </c>
      <c r="B2726" s="5" t="str">
        <f>VLOOKUP(A2726,Vlookups!O:P,2,FALSE)</f>
        <v>LOCAL</v>
      </c>
      <c r="C2726" s="5" t="str">
        <f t="shared" si="887"/>
        <v>E</v>
      </c>
      <c r="D2726" s="5" t="str">
        <f t="shared" si="888"/>
        <v>51</v>
      </c>
      <c r="E2726" s="5" t="str">
        <f t="shared" si="889"/>
        <v>62--</v>
      </c>
      <c r="F2726" s="5" t="str">
        <f>VLOOKUP(E2726,Vlookups!K:M,3,FALSE)</f>
        <v>Op Exp</v>
      </c>
      <c r="G2726" s="5" t="str">
        <f t="shared" si="890"/>
        <v>6257</v>
      </c>
      <c r="H2726" s="5" t="str">
        <f t="shared" si="891"/>
        <v>PHONE</v>
      </c>
      <c r="I2726" s="5" t="str">
        <f t="shared" si="892"/>
        <v>004</v>
      </c>
      <c r="J2726" s="5" t="str">
        <f>VLOOKUP(I2726,Vlookups!A:D,2,FALSE)</f>
        <v>ARLINGTON ELEMENTARY SCHOOL</v>
      </c>
      <c r="K2726" s="5" t="str">
        <f>VLOOKUP(I2726,Vlookups!A:D,3,FALSE)</f>
        <v>ARLINGTON K8</v>
      </c>
      <c r="L2726" s="5" t="str">
        <f t="shared" si="893"/>
        <v>99</v>
      </c>
      <c r="M2726" s="5" t="str">
        <f t="shared" si="894"/>
        <v>880</v>
      </c>
      <c r="N2726" s="5" t="str">
        <f>VLOOKUP(M2726,Vlookups!G:I,2,FALSE)</f>
        <v>TECHNOLOGY</v>
      </c>
      <c r="O2726" s="5" t="str">
        <f>VLOOKUP(M2726,Vlookups!G:I,3,FALSE)</f>
        <v>CIO</v>
      </c>
      <c r="P2726" s="6">
        <f t="shared" si="895"/>
        <v>12073</v>
      </c>
      <c r="Q2726" s="6">
        <f t="shared" si="896"/>
        <v>0</v>
      </c>
      <c r="R2726" s="6">
        <f t="shared" si="897"/>
        <v>8282.67</v>
      </c>
      <c r="S2726" s="6">
        <f t="shared" si="898"/>
        <v>0</v>
      </c>
      <c r="T2726" s="6">
        <f t="shared" si="899"/>
        <v>-12073</v>
      </c>
      <c r="U2726" t="s">
        <v>2782</v>
      </c>
      <c r="V2726" t="s">
        <v>2779</v>
      </c>
      <c r="W2726" s="2">
        <v>12073</v>
      </c>
      <c r="X2726" s="2">
        <v>0</v>
      </c>
      <c r="Y2726" s="2">
        <v>8282.67</v>
      </c>
      <c r="Z2726" s="2">
        <v>3790.33</v>
      </c>
      <c r="AA2726" s="2">
        <v>0</v>
      </c>
      <c r="AB2726" s="3">
        <v>-12073</v>
      </c>
    </row>
    <row r="2727" spans="1:28">
      <c r="A2727" s="5" t="str">
        <f t="shared" si="886"/>
        <v>420</v>
      </c>
      <c r="B2727" s="5" t="str">
        <f>VLOOKUP(A2727,Vlookups!O:P,2,FALSE)</f>
        <v>LOCAL</v>
      </c>
      <c r="C2727" s="5" t="str">
        <f t="shared" si="887"/>
        <v>E</v>
      </c>
      <c r="D2727" s="5" t="str">
        <f t="shared" si="888"/>
        <v>51</v>
      </c>
      <c r="E2727" s="5" t="str">
        <f t="shared" si="889"/>
        <v>62--</v>
      </c>
      <c r="F2727" s="5" t="str">
        <f>VLOOKUP(E2727,Vlookups!K:M,3,FALSE)</f>
        <v>Op Exp</v>
      </c>
      <c r="G2727" s="5" t="str">
        <f t="shared" si="890"/>
        <v>6257</v>
      </c>
      <c r="H2727" s="5" t="str">
        <f t="shared" si="891"/>
        <v>PHONE</v>
      </c>
      <c r="I2727" s="5" t="str">
        <f t="shared" si="892"/>
        <v>005</v>
      </c>
      <c r="J2727" s="5" t="str">
        <f>VLOOKUP(I2727,Vlookups!A:D,2,FALSE)</f>
        <v>ARLINGTON MIDDLE SCHOOL</v>
      </c>
      <c r="K2727" s="5" t="str">
        <f>VLOOKUP(I2727,Vlookups!A:D,3,FALSE)</f>
        <v>ARLINGTON K8</v>
      </c>
      <c r="L2727" s="5" t="str">
        <f t="shared" si="893"/>
        <v>99</v>
      </c>
      <c r="M2727" s="5" t="str">
        <f t="shared" si="894"/>
        <v>880</v>
      </c>
      <c r="N2727" s="5" t="str">
        <f>VLOOKUP(M2727,Vlookups!G:I,2,FALSE)</f>
        <v>TECHNOLOGY</v>
      </c>
      <c r="O2727" s="5" t="str">
        <f>VLOOKUP(M2727,Vlookups!G:I,3,FALSE)</f>
        <v>CIO</v>
      </c>
      <c r="P2727" s="6">
        <f t="shared" si="895"/>
        <v>2994</v>
      </c>
      <c r="Q2727" s="6">
        <f t="shared" si="896"/>
        <v>0</v>
      </c>
      <c r="R2727" s="6">
        <f t="shared" si="897"/>
        <v>4079.51</v>
      </c>
      <c r="S2727" s="6">
        <f t="shared" si="898"/>
        <v>0</v>
      </c>
      <c r="T2727" s="6">
        <f t="shared" si="899"/>
        <v>-2994</v>
      </c>
      <c r="U2727" t="s">
        <v>2783</v>
      </c>
      <c r="V2727" t="s">
        <v>2779</v>
      </c>
      <c r="W2727" s="2">
        <v>2994</v>
      </c>
      <c r="X2727" s="2">
        <v>0</v>
      </c>
      <c r="Y2727" s="2">
        <v>4079.51</v>
      </c>
      <c r="Z2727" s="3">
        <v>-1085.51</v>
      </c>
      <c r="AA2727" s="2">
        <v>0</v>
      </c>
      <c r="AB2727" s="3">
        <v>-2994</v>
      </c>
    </row>
    <row r="2728" spans="1:28">
      <c r="A2728" s="5" t="str">
        <f t="shared" si="886"/>
        <v>420</v>
      </c>
      <c r="B2728" s="5" t="str">
        <f>VLOOKUP(A2728,Vlookups!O:P,2,FALSE)</f>
        <v>LOCAL</v>
      </c>
      <c r="C2728" s="5" t="str">
        <f t="shared" si="887"/>
        <v>E</v>
      </c>
      <c r="D2728" s="5" t="str">
        <f t="shared" si="888"/>
        <v>51</v>
      </c>
      <c r="E2728" s="5" t="str">
        <f t="shared" si="889"/>
        <v>62--</v>
      </c>
      <c r="F2728" s="5" t="str">
        <f>VLOOKUP(E2728,Vlookups!K:M,3,FALSE)</f>
        <v>Op Exp</v>
      </c>
      <c r="G2728" s="5" t="str">
        <f t="shared" si="890"/>
        <v>6257</v>
      </c>
      <c r="H2728" s="5" t="str">
        <f t="shared" si="891"/>
        <v>PHONE</v>
      </c>
      <c r="I2728" s="5" t="str">
        <f t="shared" si="892"/>
        <v>006</v>
      </c>
      <c r="J2728" s="5" t="str">
        <f>VLOOKUP(I2728,Vlookups!A:D,2,FALSE)</f>
        <v>ARLINGTON HIGH SCHOOL</v>
      </c>
      <c r="K2728" s="5" t="str">
        <f>VLOOKUP(I2728,Vlookups!A:D,3,FALSE)</f>
        <v>ARLINGTON HS</v>
      </c>
      <c r="L2728" s="5" t="str">
        <f t="shared" si="893"/>
        <v>99</v>
      </c>
      <c r="M2728" s="5" t="str">
        <f t="shared" si="894"/>
        <v>880</v>
      </c>
      <c r="N2728" s="5" t="str">
        <f>VLOOKUP(M2728,Vlookups!G:I,2,FALSE)</f>
        <v>TECHNOLOGY</v>
      </c>
      <c r="O2728" s="5" t="str">
        <f>VLOOKUP(M2728,Vlookups!G:I,3,FALSE)</f>
        <v>CIO</v>
      </c>
      <c r="P2728" s="6">
        <f t="shared" si="895"/>
        <v>5147</v>
      </c>
      <c r="Q2728" s="6">
        <f t="shared" si="896"/>
        <v>0</v>
      </c>
      <c r="R2728" s="6">
        <f t="shared" si="897"/>
        <v>8177.3</v>
      </c>
      <c r="S2728" s="6">
        <f t="shared" si="898"/>
        <v>0</v>
      </c>
      <c r="T2728" s="6">
        <f t="shared" si="899"/>
        <v>-5147</v>
      </c>
      <c r="U2728" t="s">
        <v>2784</v>
      </c>
      <c r="V2728" t="s">
        <v>2779</v>
      </c>
      <c r="W2728" s="2">
        <v>5147</v>
      </c>
      <c r="X2728" s="2">
        <v>0</v>
      </c>
      <c r="Y2728" s="2">
        <v>8177.3</v>
      </c>
      <c r="Z2728" s="3">
        <v>-3030.3</v>
      </c>
      <c r="AA2728" s="2">
        <v>0</v>
      </c>
      <c r="AB2728" s="3">
        <v>-5147</v>
      </c>
    </row>
    <row r="2729" spans="1:28">
      <c r="A2729" s="5" t="str">
        <f t="shared" si="886"/>
        <v>420</v>
      </c>
      <c r="B2729" s="5" t="str">
        <f>VLOOKUP(A2729,Vlookups!O:P,2,FALSE)</f>
        <v>LOCAL</v>
      </c>
      <c r="C2729" s="5" t="str">
        <f t="shared" si="887"/>
        <v>E</v>
      </c>
      <c r="D2729" s="5" t="str">
        <f t="shared" si="888"/>
        <v>51</v>
      </c>
      <c r="E2729" s="5" t="str">
        <f t="shared" si="889"/>
        <v>62--</v>
      </c>
      <c r="F2729" s="5" t="str">
        <f>VLOOKUP(E2729,Vlookups!K:M,3,FALSE)</f>
        <v>Op Exp</v>
      </c>
      <c r="G2729" s="5" t="str">
        <f t="shared" si="890"/>
        <v>6257</v>
      </c>
      <c r="H2729" s="5" t="str">
        <f t="shared" si="891"/>
        <v>PHONE</v>
      </c>
      <c r="I2729" s="5" t="str">
        <f t="shared" si="892"/>
        <v>007</v>
      </c>
      <c r="J2729" s="5" t="str">
        <f>VLOOKUP(I2729,Vlookups!A:D,2,FALSE)</f>
        <v>KELLER ELEMENTARY SCHOOL</v>
      </c>
      <c r="K2729" s="5" t="str">
        <f>VLOOKUP(I2729,Vlookups!A:D,3,FALSE)</f>
        <v>KELLER K8</v>
      </c>
      <c r="L2729" s="5" t="str">
        <f t="shared" si="893"/>
        <v>99</v>
      </c>
      <c r="M2729" s="5" t="str">
        <f t="shared" si="894"/>
        <v>880</v>
      </c>
      <c r="N2729" s="5" t="str">
        <f>VLOOKUP(M2729,Vlookups!G:I,2,FALSE)</f>
        <v>TECHNOLOGY</v>
      </c>
      <c r="O2729" s="5" t="str">
        <f>VLOOKUP(M2729,Vlookups!G:I,3,FALSE)</f>
        <v>CIO</v>
      </c>
      <c r="P2729" s="6">
        <f t="shared" si="895"/>
        <v>6140</v>
      </c>
      <c r="Q2729" s="6">
        <f t="shared" si="896"/>
        <v>0</v>
      </c>
      <c r="R2729" s="6">
        <f t="shared" si="897"/>
        <v>4148.3</v>
      </c>
      <c r="S2729" s="6">
        <f t="shared" si="898"/>
        <v>0</v>
      </c>
      <c r="T2729" s="6">
        <f t="shared" si="899"/>
        <v>-6140</v>
      </c>
      <c r="U2729" t="s">
        <v>2785</v>
      </c>
      <c r="V2729" t="s">
        <v>2779</v>
      </c>
      <c r="W2729" s="2">
        <v>6140</v>
      </c>
      <c r="X2729" s="2">
        <v>0</v>
      </c>
      <c r="Y2729" s="2">
        <v>4148.3</v>
      </c>
      <c r="Z2729" s="2">
        <v>1991.7</v>
      </c>
      <c r="AA2729" s="2">
        <v>0</v>
      </c>
      <c r="AB2729" s="3">
        <v>-6140</v>
      </c>
    </row>
    <row r="2730" spans="1:28">
      <c r="A2730" s="5" t="str">
        <f t="shared" si="886"/>
        <v>420</v>
      </c>
      <c r="B2730" s="5" t="str">
        <f>VLOOKUP(A2730,Vlookups!O:P,2,FALSE)</f>
        <v>LOCAL</v>
      </c>
      <c r="C2730" s="5" t="str">
        <f t="shared" si="887"/>
        <v>E</v>
      </c>
      <c r="D2730" s="5" t="str">
        <f t="shared" si="888"/>
        <v>51</v>
      </c>
      <c r="E2730" s="5" t="str">
        <f t="shared" si="889"/>
        <v>62--</v>
      </c>
      <c r="F2730" s="5" t="str">
        <f>VLOOKUP(E2730,Vlookups!K:M,3,FALSE)</f>
        <v>Op Exp</v>
      </c>
      <c r="G2730" s="5" t="str">
        <f t="shared" si="890"/>
        <v>6257</v>
      </c>
      <c r="H2730" s="5" t="str">
        <f t="shared" si="891"/>
        <v>PHONE</v>
      </c>
      <c r="I2730" s="5" t="str">
        <f t="shared" si="892"/>
        <v>008</v>
      </c>
      <c r="J2730" s="5" t="str">
        <f>VLOOKUP(I2730,Vlookups!A:D,2,FALSE)</f>
        <v>KELLER MIDDLE SCHOOL</v>
      </c>
      <c r="K2730" s="5" t="str">
        <f>VLOOKUP(I2730,Vlookups!A:D,3,FALSE)</f>
        <v>KELLER K8</v>
      </c>
      <c r="L2730" s="5" t="str">
        <f t="shared" si="893"/>
        <v>99</v>
      </c>
      <c r="M2730" s="5" t="str">
        <f t="shared" si="894"/>
        <v>880</v>
      </c>
      <c r="N2730" s="5" t="str">
        <f>VLOOKUP(M2730,Vlookups!G:I,2,FALSE)</f>
        <v>TECHNOLOGY</v>
      </c>
      <c r="O2730" s="5" t="str">
        <f>VLOOKUP(M2730,Vlookups!G:I,3,FALSE)</f>
        <v>CIO</v>
      </c>
      <c r="P2730" s="6">
        <f t="shared" si="895"/>
        <v>2540.33</v>
      </c>
      <c r="Q2730" s="6">
        <f t="shared" si="896"/>
        <v>0</v>
      </c>
      <c r="R2730" s="6">
        <f t="shared" si="897"/>
        <v>2524.44</v>
      </c>
      <c r="S2730" s="6">
        <f t="shared" si="898"/>
        <v>0</v>
      </c>
      <c r="T2730" s="6">
        <f t="shared" si="899"/>
        <v>-2540.33</v>
      </c>
      <c r="U2730" t="s">
        <v>2786</v>
      </c>
      <c r="V2730" t="s">
        <v>2779</v>
      </c>
      <c r="W2730" s="2">
        <v>2540.33</v>
      </c>
      <c r="X2730" s="2">
        <v>0</v>
      </c>
      <c r="Y2730" s="2">
        <v>2524.44</v>
      </c>
      <c r="Z2730" s="2">
        <v>15.89</v>
      </c>
      <c r="AA2730" s="2">
        <v>0</v>
      </c>
      <c r="AB2730" s="3">
        <v>-2540.33</v>
      </c>
    </row>
    <row r="2731" spans="1:28">
      <c r="A2731" s="5" t="str">
        <f t="shared" si="886"/>
        <v>420</v>
      </c>
      <c r="B2731" s="5" t="str">
        <f>VLOOKUP(A2731,Vlookups!O:P,2,FALSE)</f>
        <v>LOCAL</v>
      </c>
      <c r="C2731" s="5" t="str">
        <f t="shared" si="887"/>
        <v>E</v>
      </c>
      <c r="D2731" s="5" t="str">
        <f t="shared" si="888"/>
        <v>51</v>
      </c>
      <c r="E2731" s="5" t="str">
        <f t="shared" si="889"/>
        <v>62--</v>
      </c>
      <c r="F2731" s="5" t="str">
        <f>VLOOKUP(E2731,Vlookups!K:M,3,FALSE)</f>
        <v>Op Exp</v>
      </c>
      <c r="G2731" s="5" t="str">
        <f t="shared" si="890"/>
        <v>6257</v>
      </c>
      <c r="H2731" s="5" t="str">
        <f t="shared" si="891"/>
        <v>PHONE</v>
      </c>
      <c r="I2731" s="5" t="str">
        <f t="shared" si="892"/>
        <v>009</v>
      </c>
      <c r="J2731" s="5" t="str">
        <f>VLOOKUP(I2731,Vlookups!A:D,2,FALSE)</f>
        <v>KELLER HIGH SCHOOL</v>
      </c>
      <c r="K2731" s="5" t="str">
        <f>VLOOKUP(I2731,Vlookups!A:D,3,FALSE)</f>
        <v>KELLER HS</v>
      </c>
      <c r="L2731" s="5" t="str">
        <f t="shared" si="893"/>
        <v>99</v>
      </c>
      <c r="M2731" s="5" t="str">
        <f t="shared" si="894"/>
        <v>880</v>
      </c>
      <c r="N2731" s="5" t="str">
        <f>VLOOKUP(M2731,Vlookups!G:I,2,FALSE)</f>
        <v>TECHNOLOGY</v>
      </c>
      <c r="O2731" s="5" t="str">
        <f>VLOOKUP(M2731,Vlookups!G:I,3,FALSE)</f>
        <v>CIO</v>
      </c>
      <c r="P2731" s="6">
        <f t="shared" si="895"/>
        <v>8718</v>
      </c>
      <c r="Q2731" s="6">
        <f t="shared" si="896"/>
        <v>0</v>
      </c>
      <c r="R2731" s="6">
        <f t="shared" si="897"/>
        <v>5082.6400000000003</v>
      </c>
      <c r="S2731" s="6">
        <f t="shared" si="898"/>
        <v>4800</v>
      </c>
      <c r="T2731" s="6">
        <f t="shared" si="899"/>
        <v>-3918</v>
      </c>
      <c r="U2731" t="s">
        <v>2787</v>
      </c>
      <c r="V2731" t="s">
        <v>2779</v>
      </c>
      <c r="W2731" s="2">
        <v>8718</v>
      </c>
      <c r="X2731" s="2">
        <v>0</v>
      </c>
      <c r="Y2731" s="2">
        <v>5082.6400000000003</v>
      </c>
      <c r="Z2731" s="2">
        <v>3635.36</v>
      </c>
      <c r="AA2731" s="2">
        <v>4800</v>
      </c>
      <c r="AB2731" s="3">
        <v>-3918</v>
      </c>
    </row>
    <row r="2732" spans="1:28">
      <c r="A2732" s="5" t="str">
        <f t="shared" si="886"/>
        <v>420</v>
      </c>
      <c r="B2732" s="5" t="str">
        <f>VLOOKUP(A2732,Vlookups!O:P,2,FALSE)</f>
        <v>LOCAL</v>
      </c>
      <c r="C2732" s="5" t="str">
        <f t="shared" si="887"/>
        <v>E</v>
      </c>
      <c r="D2732" s="5" t="str">
        <f t="shared" si="888"/>
        <v>51</v>
      </c>
      <c r="E2732" s="5" t="str">
        <f t="shared" si="889"/>
        <v>62--</v>
      </c>
      <c r="F2732" s="5" t="str">
        <f>VLOOKUP(E2732,Vlookups!K:M,3,FALSE)</f>
        <v>Op Exp</v>
      </c>
      <c r="G2732" s="5" t="str">
        <f t="shared" si="890"/>
        <v>6257</v>
      </c>
      <c r="H2732" s="5" t="str">
        <f t="shared" si="891"/>
        <v>PHONE</v>
      </c>
      <c r="I2732" s="5" t="str">
        <f t="shared" si="892"/>
        <v>010</v>
      </c>
      <c r="J2732" s="5" t="str">
        <f>VLOOKUP(I2732,Vlookups!A:D,2,FALSE)</f>
        <v>GRAND PRAIRIE ELEMENTARY SCHOO</v>
      </c>
      <c r="K2732" s="5" t="str">
        <f>VLOOKUP(I2732,Vlookups!A:D,3,FALSE)</f>
        <v>GRAND PR K8</v>
      </c>
      <c r="L2732" s="5" t="str">
        <f t="shared" si="893"/>
        <v>99</v>
      </c>
      <c r="M2732" s="5" t="str">
        <f t="shared" si="894"/>
        <v>880</v>
      </c>
      <c r="N2732" s="5" t="str">
        <f>VLOOKUP(M2732,Vlookups!G:I,2,FALSE)</f>
        <v>TECHNOLOGY</v>
      </c>
      <c r="O2732" s="5" t="str">
        <f>VLOOKUP(M2732,Vlookups!G:I,3,FALSE)</f>
        <v>CIO</v>
      </c>
      <c r="P2732" s="6">
        <f t="shared" si="895"/>
        <v>7834</v>
      </c>
      <c r="Q2732" s="6">
        <f t="shared" si="896"/>
        <v>0</v>
      </c>
      <c r="R2732" s="6">
        <f t="shared" si="897"/>
        <v>5882.85</v>
      </c>
      <c r="S2732" s="6">
        <f t="shared" si="898"/>
        <v>0</v>
      </c>
      <c r="T2732" s="6">
        <f t="shared" si="899"/>
        <v>-7834</v>
      </c>
      <c r="U2732" t="s">
        <v>2788</v>
      </c>
      <c r="V2732" t="s">
        <v>2779</v>
      </c>
      <c r="W2732" s="2">
        <v>7834</v>
      </c>
      <c r="X2732" s="2">
        <v>0</v>
      </c>
      <c r="Y2732" s="2">
        <v>5882.85</v>
      </c>
      <c r="Z2732" s="2">
        <v>1951.15</v>
      </c>
      <c r="AA2732" s="2">
        <v>0</v>
      </c>
      <c r="AB2732" s="3">
        <v>-7834</v>
      </c>
    </row>
    <row r="2733" spans="1:28">
      <c r="A2733" s="5" t="str">
        <f t="shared" si="886"/>
        <v>420</v>
      </c>
      <c r="B2733" s="5" t="str">
        <f>VLOOKUP(A2733,Vlookups!O:P,2,FALSE)</f>
        <v>LOCAL</v>
      </c>
      <c r="C2733" s="5" t="str">
        <f t="shared" si="887"/>
        <v>E</v>
      </c>
      <c r="D2733" s="5" t="str">
        <f t="shared" si="888"/>
        <v>51</v>
      </c>
      <c r="E2733" s="5" t="str">
        <f t="shared" si="889"/>
        <v>62--</v>
      </c>
      <c r="F2733" s="5" t="str">
        <f>VLOOKUP(E2733,Vlookups!K:M,3,FALSE)</f>
        <v>Op Exp</v>
      </c>
      <c r="G2733" s="5" t="str">
        <f t="shared" si="890"/>
        <v>6257</v>
      </c>
      <c r="H2733" s="5" t="str">
        <f t="shared" si="891"/>
        <v>PHONE</v>
      </c>
      <c r="I2733" s="5" t="str">
        <f t="shared" si="892"/>
        <v>011</v>
      </c>
      <c r="J2733" s="5" t="str">
        <f>VLOOKUP(I2733,Vlookups!A:D,2,FALSE)</f>
        <v>GRAND PRAIRIE MIDDLE SCHOOL</v>
      </c>
      <c r="K2733" s="5" t="str">
        <f>VLOOKUP(I2733,Vlookups!A:D,3,FALSE)</f>
        <v>GRAND PR K8</v>
      </c>
      <c r="L2733" s="5" t="str">
        <f t="shared" si="893"/>
        <v>99</v>
      </c>
      <c r="M2733" s="5" t="str">
        <f t="shared" si="894"/>
        <v>880</v>
      </c>
      <c r="N2733" s="5" t="str">
        <f>VLOOKUP(M2733,Vlookups!G:I,2,FALSE)</f>
        <v>TECHNOLOGY</v>
      </c>
      <c r="O2733" s="5" t="str">
        <f>VLOOKUP(M2733,Vlookups!G:I,3,FALSE)</f>
        <v>CIO</v>
      </c>
      <c r="P2733" s="6">
        <f t="shared" si="895"/>
        <v>5461</v>
      </c>
      <c r="Q2733" s="6">
        <f t="shared" si="896"/>
        <v>0</v>
      </c>
      <c r="R2733" s="6">
        <f t="shared" si="897"/>
        <v>2897.5</v>
      </c>
      <c r="S2733" s="6">
        <f t="shared" si="898"/>
        <v>0</v>
      </c>
      <c r="T2733" s="6">
        <f t="shared" si="899"/>
        <v>-5461</v>
      </c>
      <c r="U2733" t="s">
        <v>2789</v>
      </c>
      <c r="V2733" t="s">
        <v>2779</v>
      </c>
      <c r="W2733" s="2">
        <v>5461</v>
      </c>
      <c r="X2733" s="2">
        <v>0</v>
      </c>
      <c r="Y2733" s="2">
        <v>2897.5</v>
      </c>
      <c r="Z2733" s="2">
        <v>2563.5</v>
      </c>
      <c r="AA2733" s="2">
        <v>0</v>
      </c>
      <c r="AB2733" s="3">
        <v>-5461</v>
      </c>
    </row>
    <row r="2734" spans="1:28">
      <c r="A2734" s="5" t="str">
        <f t="shared" si="886"/>
        <v>420</v>
      </c>
      <c r="B2734" s="5" t="str">
        <f>VLOOKUP(A2734,Vlookups!O:P,2,FALSE)</f>
        <v>LOCAL</v>
      </c>
      <c r="C2734" s="5" t="str">
        <f t="shared" si="887"/>
        <v>E</v>
      </c>
      <c r="D2734" s="5" t="str">
        <f t="shared" si="888"/>
        <v>51</v>
      </c>
      <c r="E2734" s="5" t="str">
        <f t="shared" si="889"/>
        <v>62--</v>
      </c>
      <c r="F2734" s="5" t="str">
        <f>VLOOKUP(E2734,Vlookups!K:M,3,FALSE)</f>
        <v>Op Exp</v>
      </c>
      <c r="G2734" s="5" t="str">
        <f t="shared" si="890"/>
        <v>6257</v>
      </c>
      <c r="H2734" s="5" t="str">
        <f t="shared" si="891"/>
        <v>PHONE</v>
      </c>
      <c r="I2734" s="5" t="str">
        <f t="shared" si="892"/>
        <v>012</v>
      </c>
      <c r="J2734" s="5" t="str">
        <f>VLOOKUP(I2734,Vlookups!A:D,2,FALSE)</f>
        <v>NORTH RICHLAND HILLS ELEMENTAR</v>
      </c>
      <c r="K2734" s="5" t="str">
        <f>VLOOKUP(I2734,Vlookups!A:D,3,FALSE)</f>
        <v>NORTH RICHLAND HILLS K8</v>
      </c>
      <c r="L2734" s="5" t="str">
        <f t="shared" si="893"/>
        <v>99</v>
      </c>
      <c r="M2734" s="5" t="str">
        <f t="shared" si="894"/>
        <v>880</v>
      </c>
      <c r="N2734" s="5" t="str">
        <f>VLOOKUP(M2734,Vlookups!G:I,2,FALSE)</f>
        <v>TECHNOLOGY</v>
      </c>
      <c r="O2734" s="5" t="str">
        <f>VLOOKUP(M2734,Vlookups!G:I,3,FALSE)</f>
        <v>CIO</v>
      </c>
      <c r="P2734" s="6">
        <f t="shared" si="895"/>
        <v>1429</v>
      </c>
      <c r="Q2734" s="6">
        <f t="shared" si="896"/>
        <v>0</v>
      </c>
      <c r="R2734" s="6">
        <f t="shared" si="897"/>
        <v>59.1</v>
      </c>
      <c r="S2734" s="6">
        <f t="shared" si="898"/>
        <v>0</v>
      </c>
      <c r="T2734" s="6">
        <f t="shared" si="899"/>
        <v>-1429</v>
      </c>
      <c r="U2734" t="s">
        <v>2790</v>
      </c>
      <c r="V2734" t="s">
        <v>2779</v>
      </c>
      <c r="W2734" s="2">
        <v>1429</v>
      </c>
      <c r="X2734" s="2">
        <v>0</v>
      </c>
      <c r="Y2734" s="2">
        <v>59.1</v>
      </c>
      <c r="Z2734" s="2">
        <v>1369.9</v>
      </c>
      <c r="AA2734" s="2">
        <v>0</v>
      </c>
      <c r="AB2734" s="3">
        <v>-1429</v>
      </c>
    </row>
    <row r="2735" spans="1:28">
      <c r="A2735" s="5" t="str">
        <f t="shared" si="886"/>
        <v>420</v>
      </c>
      <c r="B2735" s="5" t="str">
        <f>VLOOKUP(A2735,Vlookups!O:P,2,FALSE)</f>
        <v>LOCAL</v>
      </c>
      <c r="C2735" s="5" t="str">
        <f t="shared" si="887"/>
        <v>E</v>
      </c>
      <c r="D2735" s="5" t="str">
        <f t="shared" si="888"/>
        <v>51</v>
      </c>
      <c r="E2735" s="5" t="str">
        <f t="shared" si="889"/>
        <v>62--</v>
      </c>
      <c r="F2735" s="5" t="str">
        <f>VLOOKUP(E2735,Vlookups!K:M,3,FALSE)</f>
        <v>Op Exp</v>
      </c>
      <c r="G2735" s="5" t="str">
        <f t="shared" si="890"/>
        <v>6257</v>
      </c>
      <c r="H2735" s="5" t="str">
        <f t="shared" si="891"/>
        <v>PHONE</v>
      </c>
      <c r="I2735" s="5" t="str">
        <f t="shared" si="892"/>
        <v>013</v>
      </c>
      <c r="J2735" s="5" t="str">
        <f>VLOOKUP(I2735,Vlookups!A:D,2,FALSE)</f>
        <v>NORTH RICHLAND HILLS MIDDLE SC</v>
      </c>
      <c r="K2735" s="5" t="str">
        <f>VLOOKUP(I2735,Vlookups!A:D,3,FALSE)</f>
        <v>NORTH RICHLAND HILLS K8</v>
      </c>
      <c r="L2735" s="5" t="str">
        <f t="shared" si="893"/>
        <v>99</v>
      </c>
      <c r="M2735" s="5" t="str">
        <f t="shared" si="894"/>
        <v>880</v>
      </c>
      <c r="N2735" s="5" t="str">
        <f>VLOOKUP(M2735,Vlookups!G:I,2,FALSE)</f>
        <v>TECHNOLOGY</v>
      </c>
      <c r="O2735" s="5" t="str">
        <f>VLOOKUP(M2735,Vlookups!G:I,3,FALSE)</f>
        <v>CIO</v>
      </c>
      <c r="P2735" s="6">
        <f t="shared" si="895"/>
        <v>2499</v>
      </c>
      <c r="Q2735" s="6">
        <f t="shared" si="896"/>
        <v>0</v>
      </c>
      <c r="R2735" s="6">
        <f t="shared" si="897"/>
        <v>29.1</v>
      </c>
      <c r="S2735" s="6">
        <f t="shared" si="898"/>
        <v>0</v>
      </c>
      <c r="T2735" s="6">
        <f t="shared" si="899"/>
        <v>-2499</v>
      </c>
      <c r="U2735" t="s">
        <v>2791</v>
      </c>
      <c r="V2735" t="s">
        <v>2779</v>
      </c>
      <c r="W2735" s="2">
        <v>2499</v>
      </c>
      <c r="X2735" s="2">
        <v>0</v>
      </c>
      <c r="Y2735" s="2">
        <v>29.1</v>
      </c>
      <c r="Z2735" s="2">
        <v>2469.9</v>
      </c>
      <c r="AA2735" s="2">
        <v>0</v>
      </c>
      <c r="AB2735" s="3">
        <v>-2499</v>
      </c>
    </row>
    <row r="2736" spans="1:28">
      <c r="A2736" s="5" t="str">
        <f t="shared" si="886"/>
        <v>420</v>
      </c>
      <c r="B2736" s="5" t="str">
        <f>VLOOKUP(A2736,Vlookups!O:P,2,FALSE)</f>
        <v>LOCAL</v>
      </c>
      <c r="C2736" s="5" t="str">
        <f t="shared" si="887"/>
        <v>E</v>
      </c>
      <c r="D2736" s="5" t="str">
        <f t="shared" si="888"/>
        <v>51</v>
      </c>
      <c r="E2736" s="5" t="str">
        <f t="shared" si="889"/>
        <v>62--</v>
      </c>
      <c r="F2736" s="5" t="str">
        <f>VLOOKUP(E2736,Vlookups!K:M,3,FALSE)</f>
        <v>Op Exp</v>
      </c>
      <c r="G2736" s="5" t="str">
        <f t="shared" si="890"/>
        <v>6257</v>
      </c>
      <c r="H2736" s="5" t="str">
        <f t="shared" si="891"/>
        <v>PHONE</v>
      </c>
      <c r="I2736" s="5" t="str">
        <f t="shared" si="892"/>
        <v>014</v>
      </c>
      <c r="J2736" s="5" t="str">
        <f>VLOOKUP(I2736,Vlookups!A:D,2,FALSE)</f>
        <v>KATY ELEMENTARY SCHOOL</v>
      </c>
      <c r="K2736" s="5" t="str">
        <f>VLOOKUP(I2736,Vlookups!A:D,3,FALSE)</f>
        <v>KATY K8</v>
      </c>
      <c r="L2736" s="5" t="str">
        <f t="shared" si="893"/>
        <v>99</v>
      </c>
      <c r="M2736" s="5" t="str">
        <f t="shared" si="894"/>
        <v>880</v>
      </c>
      <c r="N2736" s="5" t="str">
        <f>VLOOKUP(M2736,Vlookups!G:I,2,FALSE)</f>
        <v>TECHNOLOGY</v>
      </c>
      <c r="O2736" s="5" t="str">
        <f>VLOOKUP(M2736,Vlookups!G:I,3,FALSE)</f>
        <v>CIO</v>
      </c>
      <c r="P2736" s="6">
        <f t="shared" si="895"/>
        <v>7152</v>
      </c>
      <c r="Q2736" s="6">
        <f t="shared" si="896"/>
        <v>0</v>
      </c>
      <c r="R2736" s="6">
        <f t="shared" si="897"/>
        <v>2393.79</v>
      </c>
      <c r="S2736" s="6">
        <f t="shared" si="898"/>
        <v>0</v>
      </c>
      <c r="T2736" s="6">
        <f t="shared" si="899"/>
        <v>-7152</v>
      </c>
      <c r="U2736" t="s">
        <v>2792</v>
      </c>
      <c r="V2736" t="s">
        <v>2779</v>
      </c>
      <c r="W2736" s="2">
        <v>7152</v>
      </c>
      <c r="X2736" s="2">
        <v>0</v>
      </c>
      <c r="Y2736" s="2">
        <v>2393.79</v>
      </c>
      <c r="Z2736" s="2">
        <v>4758.21</v>
      </c>
      <c r="AA2736" s="2">
        <v>0</v>
      </c>
      <c r="AB2736" s="3">
        <v>-7152</v>
      </c>
    </row>
    <row r="2737" spans="1:28">
      <c r="A2737" s="5" t="str">
        <f t="shared" si="886"/>
        <v>420</v>
      </c>
      <c r="B2737" s="5" t="str">
        <f>VLOOKUP(A2737,Vlookups!O:P,2,FALSE)</f>
        <v>LOCAL</v>
      </c>
      <c r="C2737" s="5" t="str">
        <f t="shared" si="887"/>
        <v>E</v>
      </c>
      <c r="D2737" s="5" t="str">
        <f t="shared" si="888"/>
        <v>51</v>
      </c>
      <c r="E2737" s="5" t="str">
        <f t="shared" si="889"/>
        <v>62--</v>
      </c>
      <c r="F2737" s="5" t="str">
        <f>VLOOKUP(E2737,Vlookups!K:M,3,FALSE)</f>
        <v>Op Exp</v>
      </c>
      <c r="G2737" s="5" t="str">
        <f t="shared" si="890"/>
        <v>6257</v>
      </c>
      <c r="H2737" s="5" t="str">
        <f t="shared" si="891"/>
        <v>PHONE</v>
      </c>
      <c r="I2737" s="5" t="str">
        <f t="shared" si="892"/>
        <v>015</v>
      </c>
      <c r="J2737" s="5" t="str">
        <f>VLOOKUP(I2737,Vlookups!A:D,2,FALSE)</f>
        <v>KATY MIDDLE SCHOOL</v>
      </c>
      <c r="K2737" s="5" t="str">
        <f>VLOOKUP(I2737,Vlookups!A:D,3,FALSE)</f>
        <v>KATY K8</v>
      </c>
      <c r="L2737" s="5" t="str">
        <f t="shared" si="893"/>
        <v>99</v>
      </c>
      <c r="M2737" s="5" t="str">
        <f t="shared" si="894"/>
        <v>880</v>
      </c>
      <c r="N2737" s="5" t="str">
        <f>VLOOKUP(M2737,Vlookups!G:I,2,FALSE)</f>
        <v>TECHNOLOGY</v>
      </c>
      <c r="O2737" s="5" t="str">
        <f>VLOOKUP(M2737,Vlookups!G:I,3,FALSE)</f>
        <v>CIO</v>
      </c>
      <c r="P2737" s="6">
        <f t="shared" si="895"/>
        <v>7378</v>
      </c>
      <c r="Q2737" s="6">
        <f t="shared" si="896"/>
        <v>0</v>
      </c>
      <c r="R2737" s="6">
        <f t="shared" si="897"/>
        <v>1179.01</v>
      </c>
      <c r="S2737" s="6">
        <f t="shared" si="898"/>
        <v>0</v>
      </c>
      <c r="T2737" s="6">
        <f t="shared" si="899"/>
        <v>-7378</v>
      </c>
      <c r="U2737" t="s">
        <v>2793</v>
      </c>
      <c r="V2737" t="s">
        <v>2779</v>
      </c>
      <c r="W2737" s="2">
        <v>7378</v>
      </c>
      <c r="X2737" s="2">
        <v>0</v>
      </c>
      <c r="Y2737" s="2">
        <v>1179.01</v>
      </c>
      <c r="Z2737" s="2">
        <v>6198.99</v>
      </c>
      <c r="AA2737" s="2">
        <v>0</v>
      </c>
      <c r="AB2737" s="3">
        <v>-7378</v>
      </c>
    </row>
    <row r="2738" spans="1:28">
      <c r="A2738" s="5" t="str">
        <f t="shared" si="886"/>
        <v>420</v>
      </c>
      <c r="B2738" s="5" t="str">
        <f>VLOOKUP(A2738,Vlookups!O:P,2,FALSE)</f>
        <v>LOCAL</v>
      </c>
      <c r="C2738" s="5" t="str">
        <f t="shared" si="887"/>
        <v>E</v>
      </c>
      <c r="D2738" s="5" t="str">
        <f t="shared" si="888"/>
        <v>51</v>
      </c>
      <c r="E2738" s="5" t="str">
        <f t="shared" si="889"/>
        <v>62--</v>
      </c>
      <c r="F2738" s="5" t="str">
        <f>VLOOKUP(E2738,Vlookups!K:M,3,FALSE)</f>
        <v>Op Exp</v>
      </c>
      <c r="G2738" s="5" t="str">
        <f t="shared" si="890"/>
        <v>6257</v>
      </c>
      <c r="H2738" s="5" t="str">
        <f t="shared" si="891"/>
        <v>PHONE</v>
      </c>
      <c r="I2738" s="5" t="str">
        <f t="shared" si="892"/>
        <v>016</v>
      </c>
      <c r="J2738" s="5" t="str">
        <f>VLOOKUP(I2738,Vlookups!A:D,2,FALSE)</f>
        <v>WESTPARK ELEMENTARY SCHOOL</v>
      </c>
      <c r="K2738" s="5" t="str">
        <f>VLOOKUP(I2738,Vlookups!A:D,3,FALSE)</f>
        <v>WESTPARK K8</v>
      </c>
      <c r="L2738" s="5" t="str">
        <f t="shared" si="893"/>
        <v>99</v>
      </c>
      <c r="M2738" s="5" t="str">
        <f t="shared" si="894"/>
        <v>880</v>
      </c>
      <c r="N2738" s="5" t="str">
        <f>VLOOKUP(M2738,Vlookups!G:I,2,FALSE)</f>
        <v>TECHNOLOGY</v>
      </c>
      <c r="O2738" s="5" t="str">
        <f>VLOOKUP(M2738,Vlookups!G:I,3,FALSE)</f>
        <v>CIO</v>
      </c>
      <c r="P2738" s="6">
        <f t="shared" si="895"/>
        <v>9021</v>
      </c>
      <c r="Q2738" s="6">
        <f t="shared" si="896"/>
        <v>0</v>
      </c>
      <c r="R2738" s="6">
        <f t="shared" si="897"/>
        <v>5702.62</v>
      </c>
      <c r="S2738" s="6">
        <f t="shared" si="898"/>
        <v>0</v>
      </c>
      <c r="T2738" s="6">
        <f t="shared" si="899"/>
        <v>-9021</v>
      </c>
      <c r="U2738" t="s">
        <v>2794</v>
      </c>
      <c r="V2738" t="s">
        <v>2779</v>
      </c>
      <c r="W2738" s="2">
        <v>9021</v>
      </c>
      <c r="X2738" s="2">
        <v>0</v>
      </c>
      <c r="Y2738" s="2">
        <v>5702.62</v>
      </c>
      <c r="Z2738" s="2">
        <v>3318.38</v>
      </c>
      <c r="AA2738" s="2">
        <v>0</v>
      </c>
      <c r="AB2738" s="3">
        <v>-9021</v>
      </c>
    </row>
    <row r="2739" spans="1:28">
      <c r="A2739" s="5" t="str">
        <f t="shared" si="886"/>
        <v>420</v>
      </c>
      <c r="B2739" s="5" t="str">
        <f>VLOOKUP(A2739,Vlookups!O:P,2,FALSE)</f>
        <v>LOCAL</v>
      </c>
      <c r="C2739" s="5" t="str">
        <f t="shared" si="887"/>
        <v>E</v>
      </c>
      <c r="D2739" s="5" t="str">
        <f t="shared" si="888"/>
        <v>51</v>
      </c>
      <c r="E2739" s="5" t="str">
        <f t="shared" si="889"/>
        <v>62--</v>
      </c>
      <c r="F2739" s="5" t="str">
        <f>VLOOKUP(E2739,Vlookups!K:M,3,FALSE)</f>
        <v>Op Exp</v>
      </c>
      <c r="G2739" s="5" t="str">
        <f t="shared" si="890"/>
        <v>6257</v>
      </c>
      <c r="H2739" s="5" t="str">
        <f t="shared" si="891"/>
        <v>PHONE</v>
      </c>
      <c r="I2739" s="5" t="str">
        <f t="shared" si="892"/>
        <v>017</v>
      </c>
      <c r="J2739" s="5" t="str">
        <f>VLOOKUP(I2739,Vlookups!A:D,2,FALSE)</f>
        <v>WESTPARK MIDDLE SCHOOL</v>
      </c>
      <c r="K2739" s="5" t="str">
        <f>VLOOKUP(I2739,Vlookups!A:D,3,FALSE)</f>
        <v>WESTPARK K8</v>
      </c>
      <c r="L2739" s="5" t="str">
        <f t="shared" si="893"/>
        <v>99</v>
      </c>
      <c r="M2739" s="5" t="str">
        <f t="shared" si="894"/>
        <v>880</v>
      </c>
      <c r="N2739" s="5" t="str">
        <f>VLOOKUP(M2739,Vlookups!G:I,2,FALSE)</f>
        <v>TECHNOLOGY</v>
      </c>
      <c r="O2739" s="5" t="str">
        <f>VLOOKUP(M2739,Vlookups!G:I,3,FALSE)</f>
        <v>CIO</v>
      </c>
      <c r="P2739" s="6">
        <f t="shared" si="895"/>
        <v>6313</v>
      </c>
      <c r="Q2739" s="6">
        <f t="shared" si="896"/>
        <v>0</v>
      </c>
      <c r="R2739" s="6">
        <f t="shared" si="897"/>
        <v>2710.86</v>
      </c>
      <c r="S2739" s="6">
        <f t="shared" si="898"/>
        <v>0</v>
      </c>
      <c r="T2739" s="6">
        <f t="shared" si="899"/>
        <v>-6313</v>
      </c>
      <c r="U2739" t="s">
        <v>2795</v>
      </c>
      <c r="V2739" t="s">
        <v>2779</v>
      </c>
      <c r="W2739" s="2">
        <v>6313</v>
      </c>
      <c r="X2739" s="2">
        <v>0</v>
      </c>
      <c r="Y2739" s="2">
        <v>2710.86</v>
      </c>
      <c r="Z2739" s="2">
        <v>3602.14</v>
      </c>
      <c r="AA2739" s="2">
        <v>0</v>
      </c>
      <c r="AB2739" s="3">
        <v>-6313</v>
      </c>
    </row>
    <row r="2740" spans="1:28">
      <c r="A2740" s="5" t="str">
        <f t="shared" si="886"/>
        <v>420</v>
      </c>
      <c r="B2740" s="5" t="str">
        <f>VLOOKUP(A2740,Vlookups!O:P,2,FALSE)</f>
        <v>LOCAL</v>
      </c>
      <c r="C2740" s="5" t="str">
        <f t="shared" si="887"/>
        <v>E</v>
      </c>
      <c r="D2740" s="5" t="str">
        <f t="shared" si="888"/>
        <v>51</v>
      </c>
      <c r="E2740" s="5" t="str">
        <f t="shared" si="889"/>
        <v>62--</v>
      </c>
      <c r="F2740" s="5" t="str">
        <f>VLOOKUP(E2740,Vlookups!K:M,3,FALSE)</f>
        <v>Op Exp</v>
      </c>
      <c r="G2740" s="5" t="str">
        <f t="shared" si="890"/>
        <v>6257</v>
      </c>
      <c r="H2740" s="5" t="str">
        <f t="shared" si="891"/>
        <v>PHONE</v>
      </c>
      <c r="I2740" s="5" t="str">
        <f t="shared" si="892"/>
        <v>018</v>
      </c>
      <c r="J2740" s="5" t="str">
        <f>VLOOKUP(I2740,Vlookups!A:D,2,FALSE)</f>
        <v>KATY/WEST PARK HS</v>
      </c>
      <c r="K2740" s="5" t="str">
        <f>VLOOKUP(I2740,Vlookups!A:D,3,FALSE)</f>
        <v>KATY WESTPARK HS</v>
      </c>
      <c r="L2740" s="5" t="str">
        <f t="shared" si="893"/>
        <v>99</v>
      </c>
      <c r="M2740" s="5" t="str">
        <f t="shared" si="894"/>
        <v>880</v>
      </c>
      <c r="N2740" s="5" t="str">
        <f>VLOOKUP(M2740,Vlookups!G:I,2,FALSE)</f>
        <v>TECHNOLOGY</v>
      </c>
      <c r="O2740" s="5" t="str">
        <f>VLOOKUP(M2740,Vlookups!G:I,3,FALSE)</f>
        <v>CIO</v>
      </c>
      <c r="P2740" s="6">
        <f t="shared" si="895"/>
        <v>8601</v>
      </c>
      <c r="Q2740" s="6">
        <f t="shared" si="896"/>
        <v>0</v>
      </c>
      <c r="R2740" s="6">
        <f t="shared" si="897"/>
        <v>9764.43</v>
      </c>
      <c r="S2740" s="6">
        <f t="shared" si="898"/>
        <v>0</v>
      </c>
      <c r="T2740" s="6">
        <f t="shared" si="899"/>
        <v>-8601</v>
      </c>
      <c r="U2740" t="s">
        <v>2796</v>
      </c>
      <c r="V2740" t="s">
        <v>2779</v>
      </c>
      <c r="W2740" s="2">
        <v>8601</v>
      </c>
      <c r="X2740" s="2">
        <v>0</v>
      </c>
      <c r="Y2740" s="2">
        <v>9764.43</v>
      </c>
      <c r="Z2740" s="3">
        <v>-1163.43</v>
      </c>
      <c r="AA2740" s="2">
        <v>0</v>
      </c>
      <c r="AB2740" s="3">
        <v>-8601</v>
      </c>
    </row>
    <row r="2741" spans="1:28">
      <c r="A2741" s="5" t="str">
        <f t="shared" si="886"/>
        <v>420</v>
      </c>
      <c r="B2741" s="5" t="str">
        <f>VLOOKUP(A2741,Vlookups!O:P,2,FALSE)</f>
        <v>LOCAL</v>
      </c>
      <c r="C2741" s="5" t="str">
        <f t="shared" si="887"/>
        <v>E</v>
      </c>
      <c r="D2741" s="5" t="str">
        <f t="shared" si="888"/>
        <v>51</v>
      </c>
      <c r="E2741" s="5" t="str">
        <f t="shared" si="889"/>
        <v>62--</v>
      </c>
      <c r="F2741" s="5" t="str">
        <f>VLOOKUP(E2741,Vlookups!K:M,3,FALSE)</f>
        <v>Op Exp</v>
      </c>
      <c r="G2741" s="5" t="str">
        <f t="shared" si="890"/>
        <v>6257</v>
      </c>
      <c r="H2741" s="5" t="str">
        <f t="shared" si="891"/>
        <v>PHONE</v>
      </c>
      <c r="I2741" s="5" t="str">
        <f t="shared" si="892"/>
        <v>019</v>
      </c>
      <c r="J2741" s="5" t="str">
        <f>VLOOKUP(I2741,Vlookups!A:D,2,FALSE)</f>
        <v>LANCASTER ELEMENTARY</v>
      </c>
      <c r="K2741" s="5" t="str">
        <f>VLOOKUP(I2741,Vlookups!A:D,3,FALSE)</f>
        <v>LANCASTER K8</v>
      </c>
      <c r="L2741" s="5" t="str">
        <f t="shared" si="893"/>
        <v>99</v>
      </c>
      <c r="M2741" s="5" t="str">
        <f t="shared" si="894"/>
        <v>880</v>
      </c>
      <c r="N2741" s="5" t="str">
        <f>VLOOKUP(M2741,Vlookups!G:I,2,FALSE)</f>
        <v>TECHNOLOGY</v>
      </c>
      <c r="O2741" s="5" t="str">
        <f>VLOOKUP(M2741,Vlookups!G:I,3,FALSE)</f>
        <v>CIO</v>
      </c>
      <c r="P2741" s="6">
        <f t="shared" si="895"/>
        <v>3781</v>
      </c>
      <c r="Q2741" s="6">
        <f t="shared" si="896"/>
        <v>0</v>
      </c>
      <c r="R2741" s="6">
        <f t="shared" si="897"/>
        <v>2544.0700000000002</v>
      </c>
      <c r="S2741" s="6">
        <f t="shared" si="898"/>
        <v>3216</v>
      </c>
      <c r="T2741" s="6">
        <f t="shared" si="899"/>
        <v>-565</v>
      </c>
      <c r="U2741" t="s">
        <v>2797</v>
      </c>
      <c r="V2741" t="s">
        <v>2779</v>
      </c>
      <c r="W2741" s="2">
        <v>3781</v>
      </c>
      <c r="X2741" s="2">
        <v>0</v>
      </c>
      <c r="Y2741" s="2">
        <v>2544.0700000000002</v>
      </c>
      <c r="Z2741" s="2">
        <v>1236.93</v>
      </c>
      <c r="AA2741" s="2">
        <v>3216</v>
      </c>
      <c r="AB2741" s="3">
        <v>-565</v>
      </c>
    </row>
    <row r="2742" spans="1:28">
      <c r="A2742" s="5" t="str">
        <f t="shared" si="886"/>
        <v>420</v>
      </c>
      <c r="B2742" s="5" t="str">
        <f>VLOOKUP(A2742,Vlookups!O:P,2,FALSE)</f>
        <v>LOCAL</v>
      </c>
      <c r="C2742" s="5" t="str">
        <f t="shared" si="887"/>
        <v>E</v>
      </c>
      <c r="D2742" s="5" t="str">
        <f t="shared" si="888"/>
        <v>51</v>
      </c>
      <c r="E2742" s="5" t="str">
        <f t="shared" si="889"/>
        <v>62--</v>
      </c>
      <c r="F2742" s="5" t="str">
        <f>VLOOKUP(E2742,Vlookups!K:M,3,FALSE)</f>
        <v>Op Exp</v>
      </c>
      <c r="G2742" s="5" t="str">
        <f t="shared" si="890"/>
        <v>6257</v>
      </c>
      <c r="H2742" s="5" t="str">
        <f t="shared" si="891"/>
        <v>PHONE</v>
      </c>
      <c r="I2742" s="5" t="str">
        <f t="shared" si="892"/>
        <v>020</v>
      </c>
      <c r="J2742" s="5" t="str">
        <f>VLOOKUP(I2742,Vlookups!A:D,2,FALSE)</f>
        <v>LANCASTER MIDDLE SCHOOL</v>
      </c>
      <c r="K2742" s="5" t="str">
        <f>VLOOKUP(I2742,Vlookups!A:D,3,FALSE)</f>
        <v>LANCASTER K8</v>
      </c>
      <c r="L2742" s="5" t="str">
        <f t="shared" si="893"/>
        <v>99</v>
      </c>
      <c r="M2742" s="5" t="str">
        <f t="shared" si="894"/>
        <v>880</v>
      </c>
      <c r="N2742" s="5" t="str">
        <f>VLOOKUP(M2742,Vlookups!G:I,2,FALSE)</f>
        <v>TECHNOLOGY</v>
      </c>
      <c r="O2742" s="5" t="str">
        <f>VLOOKUP(M2742,Vlookups!G:I,3,FALSE)</f>
        <v>CIO</v>
      </c>
      <c r="P2742" s="6">
        <f t="shared" si="895"/>
        <v>898</v>
      </c>
      <c r="Q2742" s="6">
        <f t="shared" si="896"/>
        <v>0</v>
      </c>
      <c r="R2742" s="6">
        <f t="shared" si="897"/>
        <v>1253.02</v>
      </c>
      <c r="S2742" s="6">
        <f t="shared" si="898"/>
        <v>1584</v>
      </c>
      <c r="T2742" s="6">
        <f t="shared" si="899"/>
        <v>686</v>
      </c>
      <c r="U2742" t="s">
        <v>2798</v>
      </c>
      <c r="V2742" t="s">
        <v>2779</v>
      </c>
      <c r="W2742" s="2">
        <v>898</v>
      </c>
      <c r="X2742" s="2">
        <v>0</v>
      </c>
      <c r="Y2742" s="2">
        <v>1253.02</v>
      </c>
      <c r="Z2742" s="3">
        <v>-355.02</v>
      </c>
      <c r="AA2742" s="2">
        <v>1584</v>
      </c>
      <c r="AB2742" s="2">
        <v>686</v>
      </c>
    </row>
    <row r="2743" spans="1:28">
      <c r="A2743" s="5" t="str">
        <f t="shared" si="886"/>
        <v>420</v>
      </c>
      <c r="B2743" s="5" t="str">
        <f>VLOOKUP(A2743,Vlookups!O:P,2,FALSE)</f>
        <v>LOCAL</v>
      </c>
      <c r="C2743" s="5" t="str">
        <f t="shared" si="887"/>
        <v>E</v>
      </c>
      <c r="D2743" s="5" t="str">
        <f t="shared" si="888"/>
        <v>51</v>
      </c>
      <c r="E2743" s="5" t="str">
        <f t="shared" si="889"/>
        <v>62--</v>
      </c>
      <c r="F2743" s="5" t="str">
        <f>VLOOKUP(E2743,Vlookups!K:M,3,FALSE)</f>
        <v>Op Exp</v>
      </c>
      <c r="G2743" s="5" t="str">
        <f t="shared" si="890"/>
        <v>6257</v>
      </c>
      <c r="H2743" s="5" t="str">
        <f t="shared" si="891"/>
        <v>PHONE</v>
      </c>
      <c r="I2743" s="5" t="str">
        <f t="shared" si="892"/>
        <v>021</v>
      </c>
      <c r="J2743" s="5" t="str">
        <f>VLOOKUP(I2743,Vlookups!A:D,2,FALSE)</f>
        <v>WOODHAVEN ELEMENTARY</v>
      </c>
      <c r="K2743" s="5" t="str">
        <f>VLOOKUP(I2743,Vlookups!A:D,3,FALSE)</f>
        <v>WOODHAVEN K8</v>
      </c>
      <c r="L2743" s="5" t="str">
        <f t="shared" si="893"/>
        <v>99</v>
      </c>
      <c r="M2743" s="5" t="str">
        <f t="shared" si="894"/>
        <v>880</v>
      </c>
      <c r="N2743" s="5" t="str">
        <f>VLOOKUP(M2743,Vlookups!G:I,2,FALSE)</f>
        <v>TECHNOLOGY</v>
      </c>
      <c r="O2743" s="5" t="str">
        <f>VLOOKUP(M2743,Vlookups!G:I,3,FALSE)</f>
        <v>CIO</v>
      </c>
      <c r="P2743" s="6">
        <f t="shared" si="895"/>
        <v>7760</v>
      </c>
      <c r="Q2743" s="6">
        <f t="shared" si="896"/>
        <v>0</v>
      </c>
      <c r="R2743" s="6">
        <f t="shared" si="897"/>
        <v>3897.67</v>
      </c>
      <c r="S2743" s="6">
        <f t="shared" si="898"/>
        <v>3216</v>
      </c>
      <c r="T2743" s="6">
        <f t="shared" si="899"/>
        <v>-4544</v>
      </c>
      <c r="U2743" t="s">
        <v>2799</v>
      </c>
      <c r="V2743" t="s">
        <v>2779</v>
      </c>
      <c r="W2743" s="2">
        <v>7760</v>
      </c>
      <c r="X2743" s="2">
        <v>0</v>
      </c>
      <c r="Y2743" s="2">
        <v>3897.67</v>
      </c>
      <c r="Z2743" s="2">
        <v>3862.33</v>
      </c>
      <c r="AA2743" s="2">
        <v>3216</v>
      </c>
      <c r="AB2743" s="3">
        <v>-4544</v>
      </c>
    </row>
    <row r="2744" spans="1:28">
      <c r="A2744" s="5" t="str">
        <f t="shared" si="886"/>
        <v>420</v>
      </c>
      <c r="B2744" s="5" t="str">
        <f>VLOOKUP(A2744,Vlookups!O:P,2,FALSE)</f>
        <v>LOCAL</v>
      </c>
      <c r="C2744" s="5" t="str">
        <f t="shared" si="887"/>
        <v>E</v>
      </c>
      <c r="D2744" s="5" t="str">
        <f t="shared" si="888"/>
        <v>51</v>
      </c>
      <c r="E2744" s="5" t="str">
        <f t="shared" si="889"/>
        <v>62--</v>
      </c>
      <c r="F2744" s="5" t="str">
        <f>VLOOKUP(E2744,Vlookups!K:M,3,FALSE)</f>
        <v>Op Exp</v>
      </c>
      <c r="G2744" s="5" t="str">
        <f t="shared" si="890"/>
        <v>6257</v>
      </c>
      <c r="H2744" s="5" t="str">
        <f t="shared" si="891"/>
        <v>PHONE</v>
      </c>
      <c r="I2744" s="5" t="str">
        <f t="shared" si="892"/>
        <v>022</v>
      </c>
      <c r="J2744" s="5" t="str">
        <f>VLOOKUP(I2744,Vlookups!A:D,2,FALSE)</f>
        <v>WOODHAVEN MIDDLE SCHOOL</v>
      </c>
      <c r="K2744" s="5" t="str">
        <f>VLOOKUP(I2744,Vlookups!A:D,3,FALSE)</f>
        <v>WOODHAVEN K8</v>
      </c>
      <c r="L2744" s="5" t="str">
        <f t="shared" si="893"/>
        <v>99</v>
      </c>
      <c r="M2744" s="5" t="str">
        <f t="shared" si="894"/>
        <v>880</v>
      </c>
      <c r="N2744" s="5" t="str">
        <f>VLOOKUP(M2744,Vlookups!G:I,2,FALSE)</f>
        <v>TECHNOLOGY</v>
      </c>
      <c r="O2744" s="5" t="str">
        <f>VLOOKUP(M2744,Vlookups!G:I,3,FALSE)</f>
        <v>CIO</v>
      </c>
      <c r="P2744" s="6">
        <f t="shared" si="895"/>
        <v>2173.46</v>
      </c>
      <c r="Q2744" s="6">
        <f t="shared" si="896"/>
        <v>0</v>
      </c>
      <c r="R2744" s="6">
        <f t="shared" si="897"/>
        <v>1919.7</v>
      </c>
      <c r="S2744" s="6">
        <f t="shared" si="898"/>
        <v>1584</v>
      </c>
      <c r="T2744" s="6">
        <f t="shared" si="899"/>
        <v>-589.46</v>
      </c>
      <c r="U2744" t="s">
        <v>2800</v>
      </c>
      <c r="V2744" t="s">
        <v>2779</v>
      </c>
      <c r="W2744" s="2">
        <v>2173.46</v>
      </c>
      <c r="X2744" s="2">
        <v>0</v>
      </c>
      <c r="Y2744" s="2">
        <v>1919.7</v>
      </c>
      <c r="Z2744" s="2">
        <v>253.76</v>
      </c>
      <c r="AA2744" s="2">
        <v>1584</v>
      </c>
      <c r="AB2744" s="3">
        <v>-589.46</v>
      </c>
    </row>
    <row r="2745" spans="1:28">
      <c r="A2745" s="5" t="str">
        <f t="shared" si="886"/>
        <v>420</v>
      </c>
      <c r="B2745" s="5" t="str">
        <f>VLOOKUP(A2745,Vlookups!O:P,2,FALSE)</f>
        <v>LOCAL</v>
      </c>
      <c r="C2745" s="5" t="str">
        <f t="shared" si="887"/>
        <v>E</v>
      </c>
      <c r="D2745" s="5" t="str">
        <f t="shared" si="888"/>
        <v>51</v>
      </c>
      <c r="E2745" s="5" t="str">
        <f t="shared" si="889"/>
        <v>62--</v>
      </c>
      <c r="F2745" s="5" t="str">
        <f>VLOOKUP(E2745,Vlookups!K:M,3,FALSE)</f>
        <v>Op Exp</v>
      </c>
      <c r="G2745" s="5" t="str">
        <f t="shared" si="890"/>
        <v>6257</v>
      </c>
      <c r="H2745" s="5" t="str">
        <f t="shared" si="891"/>
        <v>PHONE</v>
      </c>
      <c r="I2745" s="5" t="str">
        <f t="shared" si="892"/>
        <v>023</v>
      </c>
      <c r="J2745" s="5" t="str">
        <f>VLOOKUP(I2745,Vlookups!A:D,2,FALSE)</f>
        <v>SAGINAW ELEMENTARY</v>
      </c>
      <c r="K2745" s="5" t="str">
        <f>VLOOKUP(I2745,Vlookups!A:D,3,FALSE)</f>
        <v>SAGINAW K8</v>
      </c>
      <c r="L2745" s="5" t="str">
        <f t="shared" si="893"/>
        <v>99</v>
      </c>
      <c r="M2745" s="5" t="str">
        <f t="shared" si="894"/>
        <v>880</v>
      </c>
      <c r="N2745" s="5" t="str">
        <f>VLOOKUP(M2745,Vlookups!G:I,2,FALSE)</f>
        <v>TECHNOLOGY</v>
      </c>
      <c r="O2745" s="5" t="str">
        <f>VLOOKUP(M2745,Vlookups!G:I,3,FALSE)</f>
        <v>CIO</v>
      </c>
      <c r="P2745" s="6">
        <f t="shared" si="895"/>
        <v>6065</v>
      </c>
      <c r="Q2745" s="6">
        <f t="shared" si="896"/>
        <v>0</v>
      </c>
      <c r="R2745" s="6">
        <f t="shared" si="897"/>
        <v>3913.76</v>
      </c>
      <c r="S2745" s="6">
        <f t="shared" si="898"/>
        <v>3216</v>
      </c>
      <c r="T2745" s="6">
        <f t="shared" si="899"/>
        <v>-2849</v>
      </c>
      <c r="U2745" t="s">
        <v>2801</v>
      </c>
      <c r="V2745" t="s">
        <v>2779</v>
      </c>
      <c r="W2745" s="2">
        <v>6065</v>
      </c>
      <c r="X2745" s="2">
        <v>0</v>
      </c>
      <c r="Y2745" s="2">
        <v>3913.76</v>
      </c>
      <c r="Z2745" s="2">
        <v>2151.2399999999998</v>
      </c>
      <c r="AA2745" s="2">
        <v>3216</v>
      </c>
      <c r="AB2745" s="3">
        <v>-2849</v>
      </c>
    </row>
    <row r="2746" spans="1:28">
      <c r="A2746" s="5" t="str">
        <f t="shared" si="886"/>
        <v>420</v>
      </c>
      <c r="B2746" s="5" t="str">
        <f>VLOOKUP(A2746,Vlookups!O:P,2,FALSE)</f>
        <v>LOCAL</v>
      </c>
      <c r="C2746" s="5" t="str">
        <f t="shared" si="887"/>
        <v>E</v>
      </c>
      <c r="D2746" s="5" t="str">
        <f t="shared" si="888"/>
        <v>51</v>
      </c>
      <c r="E2746" s="5" t="str">
        <f t="shared" si="889"/>
        <v>62--</v>
      </c>
      <c r="F2746" s="5" t="str">
        <f>VLOOKUP(E2746,Vlookups!K:M,3,FALSE)</f>
        <v>Op Exp</v>
      </c>
      <c r="G2746" s="5" t="str">
        <f t="shared" si="890"/>
        <v>6257</v>
      </c>
      <c r="H2746" s="5" t="str">
        <f t="shared" si="891"/>
        <v>PHONE</v>
      </c>
      <c r="I2746" s="5" t="str">
        <f t="shared" si="892"/>
        <v>024</v>
      </c>
      <c r="J2746" s="5" t="str">
        <f>VLOOKUP(I2746,Vlookups!A:D,2,FALSE)</f>
        <v>SAGINAW MIDDLE SCHOOL</v>
      </c>
      <c r="K2746" s="5" t="str">
        <f>VLOOKUP(I2746,Vlookups!A:D,3,FALSE)</f>
        <v>SAGINAW K8</v>
      </c>
      <c r="L2746" s="5" t="str">
        <f t="shared" si="893"/>
        <v>99</v>
      </c>
      <c r="M2746" s="5" t="str">
        <f t="shared" si="894"/>
        <v>880</v>
      </c>
      <c r="N2746" s="5" t="str">
        <f>VLOOKUP(M2746,Vlookups!G:I,2,FALSE)</f>
        <v>TECHNOLOGY</v>
      </c>
      <c r="O2746" s="5" t="str">
        <f>VLOOKUP(M2746,Vlookups!G:I,3,FALSE)</f>
        <v>CIO</v>
      </c>
      <c r="P2746" s="6">
        <f t="shared" si="895"/>
        <v>2182.11</v>
      </c>
      <c r="Q2746" s="6">
        <f t="shared" si="896"/>
        <v>0</v>
      </c>
      <c r="R2746" s="6">
        <f t="shared" si="897"/>
        <v>1927.65</v>
      </c>
      <c r="S2746" s="6">
        <f t="shared" si="898"/>
        <v>1584</v>
      </c>
      <c r="T2746" s="6">
        <f t="shared" si="899"/>
        <v>-598.11</v>
      </c>
      <c r="U2746" t="s">
        <v>2802</v>
      </c>
      <c r="V2746" t="s">
        <v>2779</v>
      </c>
      <c r="W2746" s="2">
        <v>2182.11</v>
      </c>
      <c r="X2746" s="2">
        <v>0</v>
      </c>
      <c r="Y2746" s="2">
        <v>1927.65</v>
      </c>
      <c r="Z2746" s="2">
        <v>254.46</v>
      </c>
      <c r="AA2746" s="2">
        <v>1584</v>
      </c>
      <c r="AB2746" s="3">
        <v>-598.11</v>
      </c>
    </row>
    <row r="2747" spans="1:28">
      <c r="A2747" s="5" t="str">
        <f t="shared" si="886"/>
        <v>420</v>
      </c>
      <c r="B2747" s="5" t="str">
        <f>VLOOKUP(A2747,Vlookups!O:P,2,FALSE)</f>
        <v>LOCAL</v>
      </c>
      <c r="C2747" s="5" t="str">
        <f t="shared" si="887"/>
        <v>E</v>
      </c>
      <c r="D2747" s="5" t="str">
        <f t="shared" si="888"/>
        <v>51</v>
      </c>
      <c r="E2747" s="5" t="str">
        <f t="shared" si="889"/>
        <v>62--</v>
      </c>
      <c r="F2747" s="5" t="str">
        <f>VLOOKUP(E2747,Vlookups!K:M,3,FALSE)</f>
        <v>Op Exp</v>
      </c>
      <c r="G2747" s="5" t="str">
        <f t="shared" si="890"/>
        <v>6257</v>
      </c>
      <c r="H2747" s="5" t="str">
        <f t="shared" si="891"/>
        <v>PHONE</v>
      </c>
      <c r="I2747" s="5" t="str">
        <f t="shared" si="892"/>
        <v>025</v>
      </c>
      <c r="J2747" s="5" t="str">
        <f>VLOOKUP(I2747,Vlookups!A:D,2,FALSE)</f>
        <v>WINDMILL LAKES ELEMENTARY</v>
      </c>
      <c r="K2747" s="5" t="str">
        <f>VLOOKUP(I2747,Vlookups!A:D,3,FALSE)</f>
        <v>WINDMILL LAKES K8</v>
      </c>
      <c r="L2747" s="5" t="str">
        <f t="shared" si="893"/>
        <v>99</v>
      </c>
      <c r="M2747" s="5" t="str">
        <f t="shared" si="894"/>
        <v>880</v>
      </c>
      <c r="N2747" s="5" t="str">
        <f>VLOOKUP(M2747,Vlookups!G:I,2,FALSE)</f>
        <v>TECHNOLOGY</v>
      </c>
      <c r="O2747" s="5" t="str">
        <f>VLOOKUP(M2747,Vlookups!G:I,3,FALSE)</f>
        <v>CIO</v>
      </c>
      <c r="P2747" s="6">
        <f t="shared" si="895"/>
        <v>5133</v>
      </c>
      <c r="Q2747" s="6">
        <f t="shared" si="896"/>
        <v>0</v>
      </c>
      <c r="R2747" s="6">
        <f t="shared" si="897"/>
        <v>7153.73</v>
      </c>
      <c r="S2747" s="6">
        <f t="shared" si="898"/>
        <v>0</v>
      </c>
      <c r="T2747" s="6">
        <f t="shared" si="899"/>
        <v>-5133</v>
      </c>
      <c r="U2747" t="s">
        <v>2803</v>
      </c>
      <c r="V2747" t="s">
        <v>2779</v>
      </c>
      <c r="W2747" s="2">
        <v>5133</v>
      </c>
      <c r="X2747" s="2">
        <v>0</v>
      </c>
      <c r="Y2747" s="2">
        <v>7153.73</v>
      </c>
      <c r="Z2747" s="3">
        <v>-2020.73</v>
      </c>
      <c r="AA2747" s="2">
        <v>0</v>
      </c>
      <c r="AB2747" s="3">
        <v>-5133</v>
      </c>
    </row>
    <row r="2748" spans="1:28">
      <c r="A2748" s="5" t="str">
        <f t="shared" si="886"/>
        <v>420</v>
      </c>
      <c r="B2748" s="5" t="str">
        <f>VLOOKUP(A2748,Vlookups!O:P,2,FALSE)</f>
        <v>LOCAL</v>
      </c>
      <c r="C2748" s="5" t="str">
        <f t="shared" si="887"/>
        <v>E</v>
      </c>
      <c r="D2748" s="5" t="str">
        <f t="shared" si="888"/>
        <v>51</v>
      </c>
      <c r="E2748" s="5" t="str">
        <f t="shared" si="889"/>
        <v>62--</v>
      </c>
      <c r="F2748" s="5" t="str">
        <f>VLOOKUP(E2748,Vlookups!K:M,3,FALSE)</f>
        <v>Op Exp</v>
      </c>
      <c r="G2748" s="5" t="str">
        <f t="shared" si="890"/>
        <v>6257</v>
      </c>
      <c r="H2748" s="5" t="str">
        <f t="shared" si="891"/>
        <v>PHONE</v>
      </c>
      <c r="I2748" s="5" t="str">
        <f t="shared" si="892"/>
        <v>026</v>
      </c>
      <c r="J2748" s="5" t="str">
        <f>VLOOKUP(I2748,Vlookups!A:D,2,FALSE)</f>
        <v>WM LAKES MIDDLE SCHOOL</v>
      </c>
      <c r="K2748" s="5" t="str">
        <f>VLOOKUP(I2748,Vlookups!A:D,3,FALSE)</f>
        <v>WINDMILL LAKES K8</v>
      </c>
      <c r="L2748" s="5" t="str">
        <f t="shared" si="893"/>
        <v>99</v>
      </c>
      <c r="M2748" s="5" t="str">
        <f t="shared" si="894"/>
        <v>880</v>
      </c>
      <c r="N2748" s="5" t="str">
        <f>VLOOKUP(M2748,Vlookups!G:I,2,FALSE)</f>
        <v>TECHNOLOGY</v>
      </c>
      <c r="O2748" s="5" t="str">
        <f>VLOOKUP(M2748,Vlookups!G:I,3,FALSE)</f>
        <v>CIO</v>
      </c>
      <c r="P2748" s="6">
        <f t="shared" si="895"/>
        <v>3881.27</v>
      </c>
      <c r="Q2748" s="6">
        <f t="shared" si="896"/>
        <v>0</v>
      </c>
      <c r="R2748" s="6">
        <f t="shared" si="897"/>
        <v>4039.36</v>
      </c>
      <c r="S2748" s="6">
        <f t="shared" si="898"/>
        <v>0</v>
      </c>
      <c r="T2748" s="6">
        <f t="shared" si="899"/>
        <v>-3881.27</v>
      </c>
      <c r="U2748" t="s">
        <v>2804</v>
      </c>
      <c r="V2748" t="s">
        <v>2779</v>
      </c>
      <c r="W2748" s="2">
        <v>3881.27</v>
      </c>
      <c r="X2748" s="2">
        <v>0</v>
      </c>
      <c r="Y2748" s="2">
        <v>4039.36</v>
      </c>
      <c r="Z2748" s="3">
        <v>-158.09</v>
      </c>
      <c r="AA2748" s="2">
        <v>0</v>
      </c>
      <c r="AB2748" s="3">
        <v>-3881.27</v>
      </c>
    </row>
    <row r="2749" spans="1:28">
      <c r="A2749" s="5" t="str">
        <f t="shared" si="886"/>
        <v>420</v>
      </c>
      <c r="B2749" s="5" t="str">
        <f>VLOOKUP(A2749,Vlookups!O:P,2,FALSE)</f>
        <v>LOCAL</v>
      </c>
      <c r="C2749" s="5" t="str">
        <f t="shared" si="887"/>
        <v>E</v>
      </c>
      <c r="D2749" s="5" t="str">
        <f t="shared" si="888"/>
        <v>51</v>
      </c>
      <c r="E2749" s="5" t="str">
        <f t="shared" si="889"/>
        <v>62--</v>
      </c>
      <c r="F2749" s="5" t="str">
        <f>VLOOKUP(E2749,Vlookups!K:M,3,FALSE)</f>
        <v>Op Exp</v>
      </c>
      <c r="G2749" s="5" t="str">
        <f t="shared" si="890"/>
        <v>6257</v>
      </c>
      <c r="H2749" s="5" t="str">
        <f t="shared" si="891"/>
        <v>PHONE</v>
      </c>
      <c r="I2749" s="5" t="str">
        <f t="shared" si="892"/>
        <v>027</v>
      </c>
      <c r="J2749" s="5" t="str">
        <f>VLOOKUP(I2749,Vlookups!A:D,2,FALSE)</f>
        <v>HOUSTON OREM ELEMENTARY</v>
      </c>
      <c r="K2749" s="5" t="str">
        <f>VLOOKUP(I2749,Vlookups!A:D,3,FALSE)</f>
        <v>OREM K8</v>
      </c>
      <c r="L2749" s="5" t="str">
        <f t="shared" si="893"/>
        <v>99</v>
      </c>
      <c r="M2749" s="5" t="str">
        <f t="shared" si="894"/>
        <v>880</v>
      </c>
      <c r="N2749" s="5" t="str">
        <f>VLOOKUP(M2749,Vlookups!G:I,2,FALSE)</f>
        <v>TECHNOLOGY</v>
      </c>
      <c r="O2749" s="5" t="str">
        <f>VLOOKUP(M2749,Vlookups!G:I,3,FALSE)</f>
        <v>CIO</v>
      </c>
      <c r="P2749" s="6">
        <f t="shared" si="895"/>
        <v>6608</v>
      </c>
      <c r="Q2749" s="6">
        <f t="shared" si="896"/>
        <v>0</v>
      </c>
      <c r="R2749" s="6">
        <f t="shared" si="897"/>
        <v>5212.92</v>
      </c>
      <c r="S2749" s="6">
        <f t="shared" si="898"/>
        <v>0</v>
      </c>
      <c r="T2749" s="6">
        <f t="shared" si="899"/>
        <v>-6608</v>
      </c>
      <c r="U2749" t="s">
        <v>2805</v>
      </c>
      <c r="V2749" t="s">
        <v>2779</v>
      </c>
      <c r="W2749" s="2">
        <v>6608</v>
      </c>
      <c r="X2749" s="2">
        <v>0</v>
      </c>
      <c r="Y2749" s="2">
        <v>5212.92</v>
      </c>
      <c r="Z2749" s="2">
        <v>1395.08</v>
      </c>
      <c r="AA2749" s="2">
        <v>0</v>
      </c>
      <c r="AB2749" s="3">
        <v>-6608</v>
      </c>
    </row>
    <row r="2750" spans="1:28">
      <c r="A2750" s="5" t="str">
        <f t="shared" si="886"/>
        <v>420</v>
      </c>
      <c r="B2750" s="5" t="str">
        <f>VLOOKUP(A2750,Vlookups!O:P,2,FALSE)</f>
        <v>LOCAL</v>
      </c>
      <c r="C2750" s="5" t="str">
        <f t="shared" si="887"/>
        <v>E</v>
      </c>
      <c r="D2750" s="5" t="str">
        <f t="shared" si="888"/>
        <v>51</v>
      </c>
      <c r="E2750" s="5" t="str">
        <f t="shared" si="889"/>
        <v>62--</v>
      </c>
      <c r="F2750" s="5" t="str">
        <f>VLOOKUP(E2750,Vlookups!K:M,3,FALSE)</f>
        <v>Op Exp</v>
      </c>
      <c r="G2750" s="5" t="str">
        <f t="shared" si="890"/>
        <v>6257</v>
      </c>
      <c r="H2750" s="5" t="str">
        <f t="shared" si="891"/>
        <v>PHONE</v>
      </c>
      <c r="I2750" s="5" t="str">
        <f t="shared" si="892"/>
        <v>028</v>
      </c>
      <c r="J2750" s="5" t="str">
        <f>VLOOKUP(I2750,Vlookups!A:D,2,FALSE)</f>
        <v>HOUSTON OREM MIDDLE SCHOOL</v>
      </c>
      <c r="K2750" s="5" t="str">
        <f>VLOOKUP(I2750,Vlookups!A:D,3,FALSE)</f>
        <v>OREM K8</v>
      </c>
      <c r="L2750" s="5" t="str">
        <f t="shared" si="893"/>
        <v>99</v>
      </c>
      <c r="M2750" s="5" t="str">
        <f t="shared" si="894"/>
        <v>880</v>
      </c>
      <c r="N2750" s="5" t="str">
        <f>VLOOKUP(M2750,Vlookups!G:I,2,FALSE)</f>
        <v>TECHNOLOGY</v>
      </c>
      <c r="O2750" s="5" t="str">
        <f>VLOOKUP(M2750,Vlookups!G:I,3,FALSE)</f>
        <v>CIO</v>
      </c>
      <c r="P2750" s="6">
        <f t="shared" si="895"/>
        <v>5402</v>
      </c>
      <c r="Q2750" s="6">
        <f t="shared" si="896"/>
        <v>0</v>
      </c>
      <c r="R2750" s="6">
        <f t="shared" si="897"/>
        <v>2567.56</v>
      </c>
      <c r="S2750" s="6">
        <f t="shared" si="898"/>
        <v>0</v>
      </c>
      <c r="T2750" s="6">
        <f t="shared" si="899"/>
        <v>-5402</v>
      </c>
      <c r="U2750" t="s">
        <v>2806</v>
      </c>
      <c r="V2750" t="s">
        <v>2779</v>
      </c>
      <c r="W2750" s="2">
        <v>5402</v>
      </c>
      <c r="X2750" s="2">
        <v>0</v>
      </c>
      <c r="Y2750" s="2">
        <v>2567.56</v>
      </c>
      <c r="Z2750" s="2">
        <v>2834.44</v>
      </c>
      <c r="AA2750" s="2">
        <v>0</v>
      </c>
      <c r="AB2750" s="3">
        <v>-5402</v>
      </c>
    </row>
    <row r="2751" spans="1:28">
      <c r="A2751" s="5" t="str">
        <f t="shared" si="886"/>
        <v>420</v>
      </c>
      <c r="B2751" s="5" t="str">
        <f>VLOOKUP(A2751,Vlookups!O:P,2,FALSE)</f>
        <v>LOCAL</v>
      </c>
      <c r="C2751" s="5" t="str">
        <f t="shared" si="887"/>
        <v>E</v>
      </c>
      <c r="D2751" s="5" t="str">
        <f t="shared" si="888"/>
        <v>51</v>
      </c>
      <c r="E2751" s="5" t="str">
        <f t="shared" si="889"/>
        <v>62--</v>
      </c>
      <c r="F2751" s="5" t="str">
        <f>VLOOKUP(E2751,Vlookups!K:M,3,FALSE)</f>
        <v>Op Exp</v>
      </c>
      <c r="G2751" s="5" t="str">
        <f t="shared" si="890"/>
        <v>6257</v>
      </c>
      <c r="H2751" s="5" t="str">
        <f t="shared" si="891"/>
        <v>PHONE</v>
      </c>
      <c r="I2751" s="5" t="str">
        <f t="shared" si="892"/>
        <v>030</v>
      </c>
      <c r="J2751" s="5" t="str">
        <f>VLOOKUP(I2751,Vlookups!A:D,2,FALSE)</f>
        <v>COLLEGE STATION ELEMENTARY</v>
      </c>
      <c r="K2751" s="5" t="str">
        <f>VLOOKUP(I2751,Vlookups!A:D,3,FALSE)</f>
        <v>COLLEGE STATION K8</v>
      </c>
      <c r="L2751" s="5" t="str">
        <f t="shared" si="893"/>
        <v>99</v>
      </c>
      <c r="M2751" s="5" t="str">
        <f t="shared" si="894"/>
        <v>880</v>
      </c>
      <c r="N2751" s="5" t="str">
        <f>VLOOKUP(M2751,Vlookups!G:I,2,FALSE)</f>
        <v>TECHNOLOGY</v>
      </c>
      <c r="O2751" s="5" t="str">
        <f>VLOOKUP(M2751,Vlookups!G:I,3,FALSE)</f>
        <v>CIO</v>
      </c>
      <c r="P2751" s="6">
        <f t="shared" si="895"/>
        <v>1659</v>
      </c>
      <c r="Q2751" s="6">
        <f t="shared" si="896"/>
        <v>0</v>
      </c>
      <c r="R2751" s="6">
        <f t="shared" si="897"/>
        <v>2998.56</v>
      </c>
      <c r="S2751" s="6">
        <f t="shared" si="898"/>
        <v>0</v>
      </c>
      <c r="T2751" s="6">
        <f t="shared" si="899"/>
        <v>-1659</v>
      </c>
      <c r="U2751" t="s">
        <v>2807</v>
      </c>
      <c r="V2751" t="s">
        <v>2779</v>
      </c>
      <c r="W2751" s="2">
        <v>1659</v>
      </c>
      <c r="X2751" s="2">
        <v>0</v>
      </c>
      <c r="Y2751" s="2">
        <v>2998.56</v>
      </c>
      <c r="Z2751" s="3">
        <v>-1339.56</v>
      </c>
      <c r="AA2751" s="2">
        <v>0</v>
      </c>
      <c r="AB2751" s="3">
        <v>-1659</v>
      </c>
    </row>
    <row r="2752" spans="1:28">
      <c r="A2752" s="5" t="str">
        <f t="shared" si="886"/>
        <v>420</v>
      </c>
      <c r="B2752" s="5" t="str">
        <f>VLOOKUP(A2752,Vlookups!O:P,2,FALSE)</f>
        <v>LOCAL</v>
      </c>
      <c r="C2752" s="5" t="str">
        <f t="shared" si="887"/>
        <v>E</v>
      </c>
      <c r="D2752" s="5" t="str">
        <f t="shared" si="888"/>
        <v>51</v>
      </c>
      <c r="E2752" s="5" t="str">
        <f t="shared" si="889"/>
        <v>62--</v>
      </c>
      <c r="F2752" s="5" t="str">
        <f>VLOOKUP(E2752,Vlookups!K:M,3,FALSE)</f>
        <v>Op Exp</v>
      </c>
      <c r="G2752" s="5" t="str">
        <f t="shared" si="890"/>
        <v>6257</v>
      </c>
      <c r="H2752" s="5" t="str">
        <f t="shared" si="891"/>
        <v>PHONE</v>
      </c>
      <c r="I2752" s="5" t="str">
        <f t="shared" si="892"/>
        <v>031</v>
      </c>
      <c r="J2752" s="5" t="str">
        <f>VLOOKUP(I2752,Vlookups!A:D,2,FALSE)</f>
        <v>COLLEGE STATION MIDDLE SCHOOL</v>
      </c>
      <c r="K2752" s="5" t="str">
        <f>VLOOKUP(I2752,Vlookups!A:D,3,FALSE)</f>
        <v>COLLEGE STATION K8</v>
      </c>
      <c r="L2752" s="5" t="str">
        <f t="shared" si="893"/>
        <v>99</v>
      </c>
      <c r="M2752" s="5" t="str">
        <f t="shared" si="894"/>
        <v>880</v>
      </c>
      <c r="N2752" s="5" t="str">
        <f>VLOOKUP(M2752,Vlookups!G:I,2,FALSE)</f>
        <v>TECHNOLOGY</v>
      </c>
      <c r="O2752" s="5" t="str">
        <f>VLOOKUP(M2752,Vlookups!G:I,3,FALSE)</f>
        <v>CIO</v>
      </c>
      <c r="P2752" s="6">
        <f t="shared" si="895"/>
        <v>3288</v>
      </c>
      <c r="Q2752" s="6">
        <f t="shared" si="896"/>
        <v>0</v>
      </c>
      <c r="R2752" s="6">
        <f t="shared" si="897"/>
        <v>1476.9</v>
      </c>
      <c r="S2752" s="6">
        <f t="shared" si="898"/>
        <v>0</v>
      </c>
      <c r="T2752" s="6">
        <f t="shared" si="899"/>
        <v>-3288</v>
      </c>
      <c r="U2752" t="s">
        <v>2808</v>
      </c>
      <c r="V2752" t="s">
        <v>2779</v>
      </c>
      <c r="W2752" s="2">
        <v>3288</v>
      </c>
      <c r="X2752" s="2">
        <v>0</v>
      </c>
      <c r="Y2752" s="2">
        <v>1476.9</v>
      </c>
      <c r="Z2752" s="2">
        <v>1811.1</v>
      </c>
      <c r="AA2752" s="2">
        <v>0</v>
      </c>
      <c r="AB2752" s="3">
        <v>-3288</v>
      </c>
    </row>
    <row r="2753" spans="1:28">
      <c r="A2753" s="5" t="str">
        <f t="shared" si="886"/>
        <v>420</v>
      </c>
      <c r="B2753" s="5" t="str">
        <f>VLOOKUP(A2753,Vlookups!O:P,2,FALSE)</f>
        <v>LOCAL</v>
      </c>
      <c r="C2753" s="5" t="str">
        <f t="shared" si="887"/>
        <v>E</v>
      </c>
      <c r="D2753" s="5" t="str">
        <f t="shared" si="888"/>
        <v>51</v>
      </c>
      <c r="E2753" s="5" t="str">
        <f t="shared" si="889"/>
        <v>62--</v>
      </c>
      <c r="F2753" s="5" t="str">
        <f>VLOOKUP(E2753,Vlookups!K:M,3,FALSE)</f>
        <v>Op Exp</v>
      </c>
      <c r="G2753" s="5" t="str">
        <f t="shared" si="890"/>
        <v>6257</v>
      </c>
      <c r="H2753" s="5" t="str">
        <f t="shared" si="891"/>
        <v>PHONE</v>
      </c>
      <c r="I2753" s="5" t="str">
        <f t="shared" si="892"/>
        <v>032</v>
      </c>
      <c r="J2753" s="5" t="str">
        <f>VLOOKUP(I2753,Vlookups!A:D,2,FALSE)</f>
        <v>LANCASTER HS</v>
      </c>
      <c r="K2753" s="5" t="str">
        <f>VLOOKUP(I2753,Vlookups!A:D,3,FALSE)</f>
        <v>LANCASTER HS</v>
      </c>
      <c r="L2753" s="5" t="str">
        <f t="shared" si="893"/>
        <v>99</v>
      </c>
      <c r="M2753" s="5" t="str">
        <f t="shared" si="894"/>
        <v>880</v>
      </c>
      <c r="N2753" s="5" t="str">
        <f>VLOOKUP(M2753,Vlookups!G:I,2,FALSE)</f>
        <v>TECHNOLOGY</v>
      </c>
      <c r="O2753" s="5" t="str">
        <f>VLOOKUP(M2753,Vlookups!G:I,3,FALSE)</f>
        <v>CIO</v>
      </c>
      <c r="P2753" s="6">
        <f t="shared" si="895"/>
        <v>3557</v>
      </c>
      <c r="Q2753" s="6">
        <f t="shared" si="896"/>
        <v>0</v>
      </c>
      <c r="R2753" s="6">
        <f t="shared" si="897"/>
        <v>3006.71</v>
      </c>
      <c r="S2753" s="6">
        <f t="shared" si="898"/>
        <v>0</v>
      </c>
      <c r="T2753" s="6">
        <f t="shared" si="899"/>
        <v>-3557</v>
      </c>
      <c r="U2753" t="s">
        <v>2809</v>
      </c>
      <c r="V2753" t="s">
        <v>2779</v>
      </c>
      <c r="W2753" s="2">
        <v>3557</v>
      </c>
      <c r="X2753" s="2">
        <v>0</v>
      </c>
      <c r="Y2753" s="2">
        <v>3006.71</v>
      </c>
      <c r="Z2753" s="2">
        <v>550.29</v>
      </c>
      <c r="AA2753" s="2">
        <v>0</v>
      </c>
      <c r="AB2753" s="3">
        <v>-3557</v>
      </c>
    </row>
    <row r="2754" spans="1:28">
      <c r="A2754" s="5" t="str">
        <f t="shared" si="886"/>
        <v>420</v>
      </c>
      <c r="B2754" s="5" t="str">
        <f>VLOOKUP(A2754,Vlookups!O:P,2,FALSE)</f>
        <v>LOCAL</v>
      </c>
      <c r="C2754" s="5" t="str">
        <f t="shared" si="887"/>
        <v>E</v>
      </c>
      <c r="D2754" s="5" t="str">
        <f t="shared" si="888"/>
        <v>51</v>
      </c>
      <c r="E2754" s="5" t="str">
        <f t="shared" si="889"/>
        <v>62--</v>
      </c>
      <c r="F2754" s="5" t="str">
        <f>VLOOKUP(E2754,Vlookups!K:M,3,FALSE)</f>
        <v>Op Exp</v>
      </c>
      <c r="G2754" s="5" t="str">
        <f t="shared" si="890"/>
        <v>6257</v>
      </c>
      <c r="H2754" s="5" t="str">
        <f t="shared" si="891"/>
        <v>PHONE</v>
      </c>
      <c r="I2754" s="5" t="str">
        <f t="shared" si="892"/>
        <v>033</v>
      </c>
      <c r="J2754" s="5" t="str">
        <f>VLOOKUP(I2754,Vlookups!A:D,2,FALSE)</f>
        <v>WINDMILL LAKES HS</v>
      </c>
      <c r="K2754" s="5" t="str">
        <f>VLOOKUP(I2754,Vlookups!A:D,3,FALSE)</f>
        <v>WINDMILL LAKES HS</v>
      </c>
      <c r="L2754" s="5" t="str">
        <f t="shared" si="893"/>
        <v>99</v>
      </c>
      <c r="M2754" s="5" t="str">
        <f t="shared" si="894"/>
        <v>880</v>
      </c>
      <c r="N2754" s="5" t="str">
        <f>VLOOKUP(M2754,Vlookups!G:I,2,FALSE)</f>
        <v>TECHNOLOGY</v>
      </c>
      <c r="O2754" s="5" t="str">
        <f>VLOOKUP(M2754,Vlookups!G:I,3,FALSE)</f>
        <v>CIO</v>
      </c>
      <c r="P2754" s="6">
        <f t="shared" si="895"/>
        <v>9102</v>
      </c>
      <c r="Q2754" s="6">
        <f t="shared" si="896"/>
        <v>0</v>
      </c>
      <c r="R2754" s="6">
        <f t="shared" si="897"/>
        <v>5557.05</v>
      </c>
      <c r="S2754" s="6">
        <f t="shared" si="898"/>
        <v>0</v>
      </c>
      <c r="T2754" s="6">
        <f t="shared" si="899"/>
        <v>-9102</v>
      </c>
      <c r="U2754" t="s">
        <v>2810</v>
      </c>
      <c r="V2754" t="s">
        <v>2779</v>
      </c>
      <c r="W2754" s="2">
        <v>9102</v>
      </c>
      <c r="X2754" s="2">
        <v>0</v>
      </c>
      <c r="Y2754" s="2">
        <v>5557.05</v>
      </c>
      <c r="Z2754" s="2">
        <v>3544.95</v>
      </c>
      <c r="AA2754" s="2">
        <v>0</v>
      </c>
      <c r="AB2754" s="3">
        <v>-9102</v>
      </c>
    </row>
    <row r="2755" spans="1:28">
      <c r="A2755" s="5" t="str">
        <f t="shared" si="886"/>
        <v>420</v>
      </c>
      <c r="B2755" s="5" t="str">
        <f>VLOOKUP(A2755,Vlookups!O:P,2,FALSE)</f>
        <v>LOCAL</v>
      </c>
      <c r="C2755" s="5" t="str">
        <f t="shared" si="887"/>
        <v>E</v>
      </c>
      <c r="D2755" s="5" t="str">
        <f t="shared" si="888"/>
        <v>51</v>
      </c>
      <c r="E2755" s="5" t="str">
        <f t="shared" si="889"/>
        <v>62--</v>
      </c>
      <c r="F2755" s="5" t="str">
        <f>VLOOKUP(E2755,Vlookups!K:M,3,FALSE)</f>
        <v>Op Exp</v>
      </c>
      <c r="G2755" s="5" t="str">
        <f t="shared" si="890"/>
        <v>6257</v>
      </c>
      <c r="H2755" s="5" t="str">
        <f t="shared" si="891"/>
        <v>PHONE</v>
      </c>
      <c r="I2755" s="5" t="str">
        <f t="shared" si="892"/>
        <v>034</v>
      </c>
      <c r="J2755" s="5" t="str">
        <f>VLOOKUP(I2755,Vlookups!A:D,2,FALSE)</f>
        <v>AGGIELAND HIGH SCHOOL</v>
      </c>
      <c r="K2755" s="5" t="str">
        <f>VLOOKUP(I2755,Vlookups!A:D,3,FALSE)</f>
        <v>AGGIELAND HS</v>
      </c>
      <c r="L2755" s="5" t="str">
        <f t="shared" si="893"/>
        <v>99</v>
      </c>
      <c r="M2755" s="5" t="str">
        <f t="shared" si="894"/>
        <v>880</v>
      </c>
      <c r="N2755" s="5" t="str">
        <f>VLOOKUP(M2755,Vlookups!G:I,2,FALSE)</f>
        <v>TECHNOLOGY</v>
      </c>
      <c r="O2755" s="5" t="str">
        <f>VLOOKUP(M2755,Vlookups!G:I,3,FALSE)</f>
        <v>CIO</v>
      </c>
      <c r="P2755" s="6">
        <f t="shared" si="895"/>
        <v>5782</v>
      </c>
      <c r="Q2755" s="6">
        <f t="shared" si="896"/>
        <v>0</v>
      </c>
      <c r="R2755" s="6">
        <f t="shared" si="897"/>
        <v>1893.26</v>
      </c>
      <c r="S2755" s="6">
        <f t="shared" si="898"/>
        <v>0</v>
      </c>
      <c r="T2755" s="6">
        <f t="shared" si="899"/>
        <v>-5782</v>
      </c>
      <c r="U2755" t="s">
        <v>2811</v>
      </c>
      <c r="V2755" t="s">
        <v>2779</v>
      </c>
      <c r="W2755" s="2">
        <v>5782</v>
      </c>
      <c r="X2755" s="2">
        <v>0</v>
      </c>
      <c r="Y2755" s="2">
        <v>1893.26</v>
      </c>
      <c r="Z2755" s="2">
        <v>3888.74</v>
      </c>
      <c r="AA2755" s="2">
        <v>0</v>
      </c>
      <c r="AB2755" s="3">
        <v>-5782</v>
      </c>
    </row>
    <row r="2756" spans="1:28">
      <c r="A2756" s="5" t="str">
        <f t="shared" si="886"/>
        <v>420</v>
      </c>
      <c r="B2756" s="5" t="str">
        <f>VLOOKUP(A2756,Vlookups!O:P,2,FALSE)</f>
        <v>LOCAL</v>
      </c>
      <c r="C2756" s="5" t="str">
        <f t="shared" si="887"/>
        <v>E</v>
      </c>
      <c r="D2756" s="5" t="str">
        <f t="shared" si="888"/>
        <v>51</v>
      </c>
      <c r="E2756" s="5" t="str">
        <f t="shared" si="889"/>
        <v>62--</v>
      </c>
      <c r="F2756" s="5" t="str">
        <f>VLOOKUP(E2756,Vlookups!K:M,3,FALSE)</f>
        <v>Op Exp</v>
      </c>
      <c r="G2756" s="5" t="str">
        <f t="shared" si="890"/>
        <v>6257</v>
      </c>
      <c r="H2756" s="5" t="str">
        <f t="shared" si="891"/>
        <v>PHONE</v>
      </c>
      <c r="I2756" s="5" t="str">
        <f t="shared" si="892"/>
        <v>041</v>
      </c>
      <c r="J2756" s="5" t="str">
        <f>VLOOKUP(I2756,Vlookups!A:D,2,FALSE)</f>
        <v>BG Rarmiez Middle School</v>
      </c>
      <c r="K2756" s="5" t="str">
        <f>VLOOKUP(I2756,Vlookups!A:D,3,FALSE)</f>
        <v>BG RAMIREZ K8</v>
      </c>
      <c r="L2756" s="5" t="str">
        <f t="shared" si="893"/>
        <v>99</v>
      </c>
      <c r="M2756" s="5" t="str">
        <f t="shared" si="894"/>
        <v>880</v>
      </c>
      <c r="N2756" s="5" t="str">
        <f>VLOOKUP(M2756,Vlookups!G:I,2,FALSE)</f>
        <v>TECHNOLOGY</v>
      </c>
      <c r="O2756" s="5" t="str">
        <f>VLOOKUP(M2756,Vlookups!G:I,3,FALSE)</f>
        <v>CIO</v>
      </c>
      <c r="P2756" s="6">
        <f t="shared" si="895"/>
        <v>6785</v>
      </c>
      <c r="Q2756" s="6">
        <f t="shared" si="896"/>
        <v>0</v>
      </c>
      <c r="R2756" s="6">
        <f t="shared" si="897"/>
        <v>10022.75</v>
      </c>
      <c r="S2756" s="6">
        <f t="shared" si="898"/>
        <v>0</v>
      </c>
      <c r="T2756" s="6">
        <f t="shared" si="899"/>
        <v>-6785</v>
      </c>
      <c r="U2756" t="s">
        <v>2812</v>
      </c>
      <c r="V2756" t="s">
        <v>2779</v>
      </c>
      <c r="W2756" s="2">
        <v>6785</v>
      </c>
      <c r="X2756" s="2">
        <v>0</v>
      </c>
      <c r="Y2756" s="2">
        <v>10022.75</v>
      </c>
      <c r="Z2756" s="3">
        <v>-3237.75</v>
      </c>
      <c r="AA2756" s="2">
        <v>0</v>
      </c>
      <c r="AB2756" s="3">
        <v>-6785</v>
      </c>
    </row>
    <row r="2757" spans="1:28">
      <c r="A2757" s="5" t="str">
        <f t="shared" si="886"/>
        <v>420</v>
      </c>
      <c r="B2757" s="5" t="str">
        <f>VLOOKUP(A2757,Vlookups!O:P,2,FALSE)</f>
        <v>LOCAL</v>
      </c>
      <c r="C2757" s="5" t="str">
        <f t="shared" si="887"/>
        <v>E</v>
      </c>
      <c r="D2757" s="5" t="str">
        <f t="shared" si="888"/>
        <v>51</v>
      </c>
      <c r="E2757" s="5" t="str">
        <f t="shared" si="889"/>
        <v>62--</v>
      </c>
      <c r="F2757" s="5" t="str">
        <f>VLOOKUP(E2757,Vlookups!K:M,3,FALSE)</f>
        <v>Op Exp</v>
      </c>
      <c r="G2757" s="5" t="str">
        <f t="shared" si="890"/>
        <v>6257</v>
      </c>
      <c r="H2757" s="5" t="str">
        <f t="shared" si="891"/>
        <v>PHONE</v>
      </c>
      <c r="I2757" s="5" t="str">
        <f t="shared" si="892"/>
        <v>042</v>
      </c>
      <c r="J2757" s="5" t="str">
        <f>VLOOKUP(I2757,Vlookups!A:D,2,FALSE)</f>
        <v>BG Ramirez Elementary</v>
      </c>
      <c r="K2757" s="5" t="str">
        <f>VLOOKUP(I2757,Vlookups!A:D,3,FALSE)</f>
        <v>BG RAMIREZ K8</v>
      </c>
      <c r="L2757" s="5" t="str">
        <f t="shared" si="893"/>
        <v>99</v>
      </c>
      <c r="M2757" s="5" t="str">
        <f t="shared" si="894"/>
        <v>880</v>
      </c>
      <c r="N2757" s="5" t="str">
        <f>VLOOKUP(M2757,Vlookups!G:I,2,FALSE)</f>
        <v>TECHNOLOGY</v>
      </c>
      <c r="O2757" s="5" t="str">
        <f>VLOOKUP(M2757,Vlookups!G:I,3,FALSE)</f>
        <v>CIO</v>
      </c>
      <c r="P2757" s="6">
        <f t="shared" si="895"/>
        <v>10903</v>
      </c>
      <c r="Q2757" s="6">
        <f t="shared" si="896"/>
        <v>0</v>
      </c>
      <c r="R2757" s="6">
        <f t="shared" si="897"/>
        <v>18150.37</v>
      </c>
      <c r="S2757" s="6">
        <f t="shared" si="898"/>
        <v>0</v>
      </c>
      <c r="T2757" s="6">
        <f t="shared" si="899"/>
        <v>-10903</v>
      </c>
      <c r="U2757" t="s">
        <v>2813</v>
      </c>
      <c r="V2757" t="s">
        <v>2779</v>
      </c>
      <c r="W2757" s="2">
        <v>10903</v>
      </c>
      <c r="X2757" s="2">
        <v>0</v>
      </c>
      <c r="Y2757" s="2">
        <v>18150.37</v>
      </c>
      <c r="Z2757" s="3">
        <v>-7247.37</v>
      </c>
      <c r="AA2757" s="2">
        <v>0</v>
      </c>
      <c r="AB2757" s="3">
        <v>-10903</v>
      </c>
    </row>
    <row r="2758" spans="1:28">
      <c r="A2758" s="5" t="str">
        <f t="shared" si="886"/>
        <v>420</v>
      </c>
      <c r="B2758" s="5" t="str">
        <f>VLOOKUP(A2758,Vlookups!O:P,2,FALSE)</f>
        <v>LOCAL</v>
      </c>
      <c r="C2758" s="5" t="str">
        <f t="shared" si="887"/>
        <v>E</v>
      </c>
      <c r="D2758" s="5" t="str">
        <f t="shared" si="888"/>
        <v>51</v>
      </c>
      <c r="E2758" s="5" t="str">
        <f t="shared" si="889"/>
        <v>62--</v>
      </c>
      <c r="F2758" s="5" t="str">
        <f>VLOOKUP(E2758,Vlookups!K:M,3,FALSE)</f>
        <v>Op Exp</v>
      </c>
      <c r="G2758" s="5" t="str">
        <f t="shared" si="890"/>
        <v>6257</v>
      </c>
      <c r="H2758" s="5" t="str">
        <f t="shared" si="891"/>
        <v>PHONE</v>
      </c>
      <c r="I2758" s="5" t="str">
        <f t="shared" si="892"/>
        <v>043</v>
      </c>
      <c r="J2758" s="5" t="str">
        <f>VLOOKUP(I2758,Vlookups!A:D,2,FALSE)</f>
        <v>MSG Ramirez Elementary</v>
      </c>
      <c r="K2758" s="5" t="str">
        <f>VLOOKUP(I2758,Vlookups!A:D,3,FALSE)</f>
        <v>MSG RAMIREZ K8</v>
      </c>
      <c r="L2758" s="5" t="str">
        <f t="shared" si="893"/>
        <v>99</v>
      </c>
      <c r="M2758" s="5" t="str">
        <f t="shared" si="894"/>
        <v>880</v>
      </c>
      <c r="N2758" s="5" t="str">
        <f>VLOOKUP(M2758,Vlookups!G:I,2,FALSE)</f>
        <v>TECHNOLOGY</v>
      </c>
      <c r="O2758" s="5" t="str">
        <f>VLOOKUP(M2758,Vlookups!G:I,3,FALSE)</f>
        <v>CIO</v>
      </c>
      <c r="P2758" s="6">
        <f t="shared" si="895"/>
        <v>6785</v>
      </c>
      <c r="Q2758" s="6">
        <f t="shared" si="896"/>
        <v>0</v>
      </c>
      <c r="R2758" s="6">
        <f t="shared" si="897"/>
        <v>1322.56</v>
      </c>
      <c r="S2758" s="6">
        <f t="shared" si="898"/>
        <v>0</v>
      </c>
      <c r="T2758" s="6">
        <f t="shared" si="899"/>
        <v>-6785</v>
      </c>
      <c r="U2758" t="s">
        <v>2814</v>
      </c>
      <c r="V2758" t="s">
        <v>2779</v>
      </c>
      <c r="W2758" s="2">
        <v>6785</v>
      </c>
      <c r="X2758" s="2">
        <v>0</v>
      </c>
      <c r="Y2758" s="2">
        <v>1322.56</v>
      </c>
      <c r="Z2758" s="2">
        <v>5462.44</v>
      </c>
      <c r="AA2758" s="2">
        <v>0</v>
      </c>
      <c r="AB2758" s="3">
        <v>-6785</v>
      </c>
    </row>
    <row r="2759" spans="1:28">
      <c r="A2759" s="5" t="str">
        <f t="shared" si="886"/>
        <v>420</v>
      </c>
      <c r="B2759" s="5" t="str">
        <f>VLOOKUP(A2759,Vlookups!O:P,2,FALSE)</f>
        <v>LOCAL</v>
      </c>
      <c r="C2759" s="5" t="str">
        <f t="shared" si="887"/>
        <v>E</v>
      </c>
      <c r="D2759" s="5" t="str">
        <f t="shared" si="888"/>
        <v>51</v>
      </c>
      <c r="E2759" s="5" t="str">
        <f t="shared" si="889"/>
        <v>62--</v>
      </c>
      <c r="F2759" s="5" t="str">
        <f>VLOOKUP(E2759,Vlookups!K:M,3,FALSE)</f>
        <v>Op Exp</v>
      </c>
      <c r="G2759" s="5" t="str">
        <f t="shared" si="890"/>
        <v>6257</v>
      </c>
      <c r="H2759" s="5" t="str">
        <f t="shared" si="891"/>
        <v>PHONE</v>
      </c>
      <c r="I2759" s="5" t="str">
        <f t="shared" si="892"/>
        <v>044</v>
      </c>
      <c r="J2759" s="5" t="str">
        <f>VLOOKUP(I2759,Vlookups!A:D,2,FALSE)</f>
        <v>MSG Ramirez Middle School</v>
      </c>
      <c r="K2759" s="5" t="str">
        <f>VLOOKUP(I2759,Vlookups!A:D,3,FALSE)</f>
        <v>MSG RAMIREZ K8</v>
      </c>
      <c r="L2759" s="5" t="str">
        <f t="shared" si="893"/>
        <v>99</v>
      </c>
      <c r="M2759" s="5" t="str">
        <f t="shared" si="894"/>
        <v>880</v>
      </c>
      <c r="N2759" s="5" t="str">
        <f>VLOOKUP(M2759,Vlookups!G:I,2,FALSE)</f>
        <v>TECHNOLOGY</v>
      </c>
      <c r="O2759" s="5" t="str">
        <f>VLOOKUP(M2759,Vlookups!G:I,3,FALSE)</f>
        <v>CIO</v>
      </c>
      <c r="P2759" s="6">
        <f t="shared" si="895"/>
        <v>5903</v>
      </c>
      <c r="Q2759" s="6">
        <f t="shared" si="896"/>
        <v>0</v>
      </c>
      <c r="R2759" s="6">
        <f t="shared" si="897"/>
        <v>651.39</v>
      </c>
      <c r="S2759" s="6">
        <f t="shared" si="898"/>
        <v>0</v>
      </c>
      <c r="T2759" s="6">
        <f t="shared" si="899"/>
        <v>-5903</v>
      </c>
      <c r="U2759" t="s">
        <v>2815</v>
      </c>
      <c r="V2759" t="s">
        <v>2779</v>
      </c>
      <c r="W2759" s="2">
        <v>5903</v>
      </c>
      <c r="X2759" s="2">
        <v>0</v>
      </c>
      <c r="Y2759" s="2">
        <v>651.39</v>
      </c>
      <c r="Z2759" s="2">
        <v>5251.61</v>
      </c>
      <c r="AA2759" s="2">
        <v>0</v>
      </c>
      <c r="AB2759" s="3">
        <v>-5903</v>
      </c>
    </row>
    <row r="2760" spans="1:28">
      <c r="A2760" s="5" t="str">
        <f t="shared" si="886"/>
        <v>420</v>
      </c>
      <c r="B2760" s="5" t="str">
        <f>VLOOKUP(A2760,Vlookups!O:P,2,FALSE)</f>
        <v>LOCAL</v>
      </c>
      <c r="C2760" s="5" t="str">
        <f t="shared" si="887"/>
        <v>E</v>
      </c>
      <c r="D2760" s="5" t="str">
        <f t="shared" si="888"/>
        <v>51</v>
      </c>
      <c r="E2760" s="5" t="str">
        <f t="shared" si="889"/>
        <v>62--</v>
      </c>
      <c r="F2760" s="5" t="str">
        <f>VLOOKUP(E2760,Vlookups!K:M,3,FALSE)</f>
        <v>Op Exp</v>
      </c>
      <c r="G2760" s="5" t="str">
        <f t="shared" si="890"/>
        <v>6257</v>
      </c>
      <c r="H2760" s="5" t="str">
        <f t="shared" si="891"/>
        <v>PHONE</v>
      </c>
      <c r="I2760" s="5" t="str">
        <f t="shared" si="892"/>
        <v>746</v>
      </c>
      <c r="J2760" s="5" t="str">
        <f>VLOOKUP(I2760,Vlookups!A:D,2,FALSE)</f>
        <v>AREA OFFICE DALLAS</v>
      </c>
      <c r="K2760" s="5" t="str">
        <f>VLOOKUP(I2760,Vlookups!A:D,3,FALSE)</f>
        <v>AREA OFFICE DALLAS</v>
      </c>
      <c r="L2760" s="5" t="str">
        <f t="shared" si="893"/>
        <v>99</v>
      </c>
      <c r="M2760" s="5" t="str">
        <f t="shared" si="894"/>
        <v>880</v>
      </c>
      <c r="N2760" s="5" t="str">
        <f>VLOOKUP(M2760,Vlookups!G:I,2,FALSE)</f>
        <v>TECHNOLOGY</v>
      </c>
      <c r="O2760" s="5" t="str">
        <f>VLOOKUP(M2760,Vlookups!G:I,3,FALSE)</f>
        <v>CIO</v>
      </c>
      <c r="P2760" s="6">
        <f t="shared" si="895"/>
        <v>959.11</v>
      </c>
      <c r="Q2760" s="6">
        <f t="shared" si="896"/>
        <v>0</v>
      </c>
      <c r="R2760" s="6">
        <f t="shared" si="897"/>
        <v>959.11</v>
      </c>
      <c r="S2760" s="6">
        <f t="shared" si="898"/>
        <v>0</v>
      </c>
      <c r="T2760" s="6">
        <f t="shared" si="899"/>
        <v>-959.11</v>
      </c>
      <c r="U2760" t="s">
        <v>2816</v>
      </c>
      <c r="V2760" t="s">
        <v>2779</v>
      </c>
      <c r="W2760" s="2">
        <v>959.11</v>
      </c>
      <c r="X2760" s="2">
        <v>0</v>
      </c>
      <c r="Y2760" s="2">
        <v>959.11</v>
      </c>
      <c r="Z2760" s="2">
        <v>0</v>
      </c>
      <c r="AA2760" s="2">
        <v>0</v>
      </c>
      <c r="AB2760" s="3">
        <v>-959.11</v>
      </c>
    </row>
    <row r="2761" spans="1:28">
      <c r="A2761" s="5" t="str">
        <f t="shared" si="886"/>
        <v>420</v>
      </c>
      <c r="B2761" s="5" t="str">
        <f>VLOOKUP(A2761,Vlookups!O:P,2,FALSE)</f>
        <v>LOCAL</v>
      </c>
      <c r="C2761" s="5" t="str">
        <f t="shared" si="887"/>
        <v>E</v>
      </c>
      <c r="D2761" s="5" t="str">
        <f t="shared" si="888"/>
        <v>51</v>
      </c>
      <c r="E2761" s="5" t="str">
        <f t="shared" si="889"/>
        <v>62--</v>
      </c>
      <c r="F2761" s="5" t="str">
        <f>VLOOKUP(E2761,Vlookups!K:M,3,FALSE)</f>
        <v>Op Exp</v>
      </c>
      <c r="G2761" s="5" t="str">
        <f t="shared" si="890"/>
        <v>6257</v>
      </c>
      <c r="H2761" s="5" t="str">
        <f t="shared" si="891"/>
        <v>PHONE</v>
      </c>
      <c r="I2761" s="5" t="str">
        <f t="shared" si="892"/>
        <v>747</v>
      </c>
      <c r="J2761" s="5" t="str">
        <f>VLOOKUP(I2761,Vlookups!A:D,2,FALSE)</f>
        <v>AREA OFFICE TARRANT</v>
      </c>
      <c r="K2761" s="5" t="str">
        <f>VLOOKUP(I2761,Vlookups!A:D,3,FALSE)</f>
        <v>AREA OFFICE TARRANT</v>
      </c>
      <c r="L2761" s="5" t="str">
        <f t="shared" si="893"/>
        <v>99</v>
      </c>
      <c r="M2761" s="5" t="str">
        <f t="shared" si="894"/>
        <v>880</v>
      </c>
      <c r="N2761" s="5" t="str">
        <f>VLOOKUP(M2761,Vlookups!G:I,2,FALSE)</f>
        <v>TECHNOLOGY</v>
      </c>
      <c r="O2761" s="5" t="str">
        <f>VLOOKUP(M2761,Vlookups!G:I,3,FALSE)</f>
        <v>CIO</v>
      </c>
      <c r="P2761" s="6">
        <f t="shared" si="895"/>
        <v>1000</v>
      </c>
      <c r="Q2761" s="6">
        <f t="shared" si="896"/>
        <v>0</v>
      </c>
      <c r="R2761" s="6">
        <f t="shared" si="897"/>
        <v>626.46</v>
      </c>
      <c r="S2761" s="6">
        <f t="shared" si="898"/>
        <v>0</v>
      </c>
      <c r="T2761" s="6">
        <f t="shared" si="899"/>
        <v>-1000</v>
      </c>
      <c r="U2761" t="s">
        <v>2817</v>
      </c>
      <c r="V2761" t="s">
        <v>2779</v>
      </c>
      <c r="W2761" s="2">
        <v>1000</v>
      </c>
      <c r="X2761" s="2">
        <v>0</v>
      </c>
      <c r="Y2761" s="2">
        <v>626.46</v>
      </c>
      <c r="Z2761" s="2">
        <v>373.54</v>
      </c>
      <c r="AA2761" s="2">
        <v>0</v>
      </c>
      <c r="AB2761" s="3">
        <v>-1000</v>
      </c>
    </row>
    <row r="2762" spans="1:28">
      <c r="A2762" s="5" t="str">
        <f t="shared" si="886"/>
        <v>420</v>
      </c>
      <c r="B2762" s="5" t="str">
        <f>VLOOKUP(A2762,Vlookups!O:P,2,FALSE)</f>
        <v>LOCAL</v>
      </c>
      <c r="C2762" s="5" t="str">
        <f t="shared" si="887"/>
        <v>E</v>
      </c>
      <c r="D2762" s="5" t="str">
        <f t="shared" si="888"/>
        <v>51</v>
      </c>
      <c r="E2762" s="5" t="str">
        <f t="shared" si="889"/>
        <v>62--</v>
      </c>
      <c r="F2762" s="5" t="str">
        <f>VLOOKUP(E2762,Vlookups!K:M,3,FALSE)</f>
        <v>Op Exp</v>
      </c>
      <c r="G2762" s="5" t="str">
        <f t="shared" si="890"/>
        <v>6257</v>
      </c>
      <c r="H2762" s="5" t="str">
        <f t="shared" si="891"/>
        <v>PHONE</v>
      </c>
      <c r="I2762" s="5" t="str">
        <f t="shared" si="892"/>
        <v>748</v>
      </c>
      <c r="J2762" s="5" t="str">
        <f>VLOOKUP(I2762,Vlookups!A:D,2,FALSE)</f>
        <v>AREA OFFICE HOUSTON</v>
      </c>
      <c r="K2762" s="5" t="str">
        <f>VLOOKUP(I2762,Vlookups!A:D,3,FALSE)</f>
        <v>AREA OFFICE HOUSTON</v>
      </c>
      <c r="L2762" s="5" t="str">
        <f t="shared" si="893"/>
        <v>99</v>
      </c>
      <c r="M2762" s="5" t="str">
        <f t="shared" si="894"/>
        <v>880</v>
      </c>
      <c r="N2762" s="5" t="str">
        <f>VLOOKUP(M2762,Vlookups!G:I,2,FALSE)</f>
        <v>TECHNOLOGY</v>
      </c>
      <c r="O2762" s="5" t="str">
        <f>VLOOKUP(M2762,Vlookups!G:I,3,FALSE)</f>
        <v>CIO</v>
      </c>
      <c r="P2762" s="6">
        <f t="shared" si="895"/>
        <v>0</v>
      </c>
      <c r="Q2762" s="6">
        <f t="shared" si="896"/>
        <v>0</v>
      </c>
      <c r="R2762" s="6">
        <f t="shared" si="897"/>
        <v>-329.92</v>
      </c>
      <c r="S2762" s="6">
        <f t="shared" si="898"/>
        <v>0</v>
      </c>
      <c r="T2762" s="6">
        <f t="shared" si="899"/>
        <v>0</v>
      </c>
      <c r="U2762" t="s">
        <v>2818</v>
      </c>
      <c r="V2762" t="s">
        <v>2779</v>
      </c>
      <c r="W2762" s="2">
        <v>0</v>
      </c>
      <c r="X2762" s="2">
        <v>0</v>
      </c>
      <c r="Y2762" s="3">
        <v>-329.92</v>
      </c>
      <c r="Z2762" s="2">
        <v>329.92</v>
      </c>
      <c r="AA2762" s="2">
        <v>0</v>
      </c>
      <c r="AB2762" s="2">
        <v>0</v>
      </c>
    </row>
    <row r="2763" spans="1:28">
      <c r="A2763" s="5" t="str">
        <f t="shared" ref="A2763:A2826" si="900">LEFT(U2763,3)</f>
        <v>420</v>
      </c>
      <c r="B2763" s="5" t="str">
        <f>VLOOKUP(A2763,Vlookups!O:P,2,FALSE)</f>
        <v>LOCAL</v>
      </c>
      <c r="C2763" s="5" t="str">
        <f t="shared" ref="C2763:C2826" si="901">RIGHT(LEFT(U2763,5),1)</f>
        <v>E</v>
      </c>
      <c r="D2763" s="5" t="str">
        <f t="shared" ref="D2763:D2826" si="902">RIGHT(LEFT(U2763,8),2)</f>
        <v>51</v>
      </c>
      <c r="E2763" s="5" t="str">
        <f t="shared" ref="E2763:E2826" si="903">CONCATENATE(LEFT(G2763,2),"--")</f>
        <v>62--</v>
      </c>
      <c r="F2763" s="5" t="str">
        <f>VLOOKUP(E2763,Vlookups!K:M,3,FALSE)</f>
        <v>Op Exp</v>
      </c>
      <c r="G2763" s="5" t="str">
        <f t="shared" ref="G2763:G2826" si="904">MID(U2763,10,4)</f>
        <v>6257</v>
      </c>
      <c r="H2763" s="5" t="str">
        <f t="shared" ref="H2763:H2826" si="905">V2763</f>
        <v>PHONE</v>
      </c>
      <c r="I2763" s="5" t="str">
        <f t="shared" ref="I2763:I2826" si="906">LEFT(RIGHT(U2763,12),3)</f>
        <v>749</v>
      </c>
      <c r="J2763" s="5" t="str">
        <f>VLOOKUP(I2763,Vlookups!A:D,2,FALSE)</f>
        <v>CHARTER HQ/WAREHOUSE</v>
      </c>
      <c r="K2763" s="5" t="str">
        <f>VLOOKUP(I2763,Vlookups!A:D,3,FALSE)</f>
        <v>CHARTER HQ/WAREHOUSE</v>
      </c>
      <c r="L2763" s="5" t="str">
        <f t="shared" ref="L2763:L2826" si="907">LEFT(RIGHT(U2763,6),2)</f>
        <v>99</v>
      </c>
      <c r="M2763" s="5" t="str">
        <f t="shared" ref="M2763:M2826" si="908">RIGHT(U2763,3)</f>
        <v>880</v>
      </c>
      <c r="N2763" s="5" t="str">
        <f>VLOOKUP(M2763,Vlookups!G:I,2,FALSE)</f>
        <v>TECHNOLOGY</v>
      </c>
      <c r="O2763" s="5" t="str">
        <f>VLOOKUP(M2763,Vlookups!G:I,3,FALSE)</f>
        <v>CIO</v>
      </c>
      <c r="P2763" s="6">
        <f t="shared" ref="P2763:P2826" si="909">W2763</f>
        <v>5000</v>
      </c>
      <c r="Q2763" s="6">
        <f t="shared" ref="Q2763:Q2826" si="910">X2763</f>
        <v>0</v>
      </c>
      <c r="R2763" s="6">
        <f t="shared" ref="R2763:R2826" si="911">Y2763</f>
        <v>3993.18</v>
      </c>
      <c r="S2763" s="6">
        <f t="shared" ref="S2763:S2826" si="912">AA2763</f>
        <v>0</v>
      </c>
      <c r="T2763" s="6">
        <f t="shared" ref="T2763:T2826" si="913">AB2763</f>
        <v>-5000</v>
      </c>
      <c r="U2763" t="s">
        <v>2819</v>
      </c>
      <c r="V2763" t="s">
        <v>2779</v>
      </c>
      <c r="W2763" s="2">
        <v>5000</v>
      </c>
      <c r="X2763" s="2">
        <v>0</v>
      </c>
      <c r="Y2763" s="2">
        <v>3993.18</v>
      </c>
      <c r="Z2763" s="2">
        <v>1006.82</v>
      </c>
      <c r="AA2763" s="2">
        <v>0</v>
      </c>
      <c r="AB2763" s="3">
        <v>-5000</v>
      </c>
    </row>
    <row r="2764" spans="1:28">
      <c r="A2764" s="5" t="str">
        <f t="shared" si="900"/>
        <v>420</v>
      </c>
      <c r="B2764" s="5" t="str">
        <f>VLOOKUP(A2764,Vlookups!O:P,2,FALSE)</f>
        <v>LOCAL</v>
      </c>
      <c r="C2764" s="5" t="str">
        <f t="shared" si="901"/>
        <v>E</v>
      </c>
      <c r="D2764" s="5" t="str">
        <f t="shared" si="902"/>
        <v>51</v>
      </c>
      <c r="E2764" s="5" t="str">
        <f t="shared" si="903"/>
        <v>62--</v>
      </c>
      <c r="F2764" s="5" t="str">
        <f>VLOOKUP(E2764,Vlookups!K:M,3,FALSE)</f>
        <v>Op Exp</v>
      </c>
      <c r="G2764" s="5" t="str">
        <f t="shared" si="904"/>
        <v>6257</v>
      </c>
      <c r="H2764" s="5" t="str">
        <f t="shared" si="905"/>
        <v>PHONE</v>
      </c>
      <c r="I2764" s="5" t="str">
        <f t="shared" si="906"/>
        <v>750</v>
      </c>
      <c r="J2764" s="5" t="str">
        <f>VLOOKUP(I2764,Vlookups!A:D,2,FALSE)</f>
        <v>BUSINESS OFFICE</v>
      </c>
      <c r="K2764" s="5" t="str">
        <f>VLOOKUP(I2764,Vlookups!A:D,3,FALSE)</f>
        <v>BUSINESS OFFICE</v>
      </c>
      <c r="L2764" s="5" t="str">
        <f t="shared" si="907"/>
        <v>99</v>
      </c>
      <c r="M2764" s="5" t="str">
        <f t="shared" si="908"/>
        <v>880</v>
      </c>
      <c r="N2764" s="5" t="str">
        <f>VLOOKUP(M2764,Vlookups!G:I,2,FALSE)</f>
        <v>TECHNOLOGY</v>
      </c>
      <c r="O2764" s="5" t="str">
        <f>VLOOKUP(M2764,Vlookups!G:I,3,FALSE)</f>
        <v>CIO</v>
      </c>
      <c r="P2764" s="6">
        <f t="shared" si="909"/>
        <v>5153.1899999999996</v>
      </c>
      <c r="Q2764" s="6">
        <f t="shared" si="910"/>
        <v>0</v>
      </c>
      <c r="R2764" s="6">
        <f t="shared" si="911"/>
        <v>10515.52</v>
      </c>
      <c r="S2764" s="6">
        <f t="shared" si="912"/>
        <v>0</v>
      </c>
      <c r="T2764" s="6">
        <f t="shared" si="913"/>
        <v>-5153.1899999999996</v>
      </c>
      <c r="U2764" t="s">
        <v>2820</v>
      </c>
      <c r="V2764" t="s">
        <v>2779</v>
      </c>
      <c r="W2764" s="2">
        <v>5153.1899999999996</v>
      </c>
      <c r="X2764" s="2">
        <v>0</v>
      </c>
      <c r="Y2764" s="2">
        <v>10515.52</v>
      </c>
      <c r="Z2764" s="3">
        <v>-5362.33</v>
      </c>
      <c r="AA2764" s="2">
        <v>0</v>
      </c>
      <c r="AB2764" s="3">
        <v>-5153.1899999999996</v>
      </c>
    </row>
    <row r="2765" spans="1:28">
      <c r="A2765" s="5" t="str">
        <f t="shared" si="900"/>
        <v>420</v>
      </c>
      <c r="B2765" s="5" t="str">
        <f>VLOOKUP(A2765,Vlookups!O:P,2,FALSE)</f>
        <v>LOCAL</v>
      </c>
      <c r="C2765" s="5" t="str">
        <f t="shared" si="901"/>
        <v>E</v>
      </c>
      <c r="D2765" s="5" t="str">
        <f t="shared" si="902"/>
        <v>51</v>
      </c>
      <c r="E2765" s="5" t="str">
        <f t="shared" si="903"/>
        <v>62--</v>
      </c>
      <c r="F2765" s="5" t="str">
        <f>VLOOKUP(E2765,Vlookups!K:M,3,FALSE)</f>
        <v>Op Exp</v>
      </c>
      <c r="G2765" s="5" t="str">
        <f t="shared" si="904"/>
        <v>6257</v>
      </c>
      <c r="H2765" s="5" t="str">
        <f t="shared" si="905"/>
        <v>PHONE</v>
      </c>
      <c r="I2765" s="5" t="str">
        <f t="shared" si="906"/>
        <v>998</v>
      </c>
      <c r="J2765" s="5" t="e">
        <f>VLOOKUP(I2765,Vlookups!A:D,2,FALSE)</f>
        <v>#N/A</v>
      </c>
      <c r="K2765" s="5" t="e">
        <f>VLOOKUP(I2765,Vlookups!A:D,3,FALSE)</f>
        <v>#N/A</v>
      </c>
      <c r="L2765" s="5" t="str">
        <f t="shared" si="907"/>
        <v>99</v>
      </c>
      <c r="M2765" s="5" t="str">
        <f t="shared" si="908"/>
        <v>880</v>
      </c>
      <c r="N2765" s="5" t="str">
        <f>VLOOKUP(M2765,Vlookups!G:I,2,FALSE)</f>
        <v>TECHNOLOGY</v>
      </c>
      <c r="O2765" s="5" t="str">
        <f>VLOOKUP(M2765,Vlookups!G:I,3,FALSE)</f>
        <v>CIO</v>
      </c>
      <c r="P2765" s="6">
        <f t="shared" si="909"/>
        <v>7600.18</v>
      </c>
      <c r="Q2765" s="6">
        <f t="shared" si="910"/>
        <v>0</v>
      </c>
      <c r="R2765" s="6">
        <f t="shared" si="911"/>
        <v>10960.93</v>
      </c>
      <c r="S2765" s="6">
        <f t="shared" si="912"/>
        <v>0</v>
      </c>
      <c r="T2765" s="6">
        <f t="shared" si="913"/>
        <v>-7600.18</v>
      </c>
      <c r="U2765" t="s">
        <v>2821</v>
      </c>
      <c r="V2765" t="s">
        <v>2779</v>
      </c>
      <c r="W2765" s="2">
        <v>7600.18</v>
      </c>
      <c r="X2765" s="2">
        <v>0</v>
      </c>
      <c r="Y2765" s="2">
        <v>10960.93</v>
      </c>
      <c r="Z2765" s="3">
        <v>-3360.75</v>
      </c>
      <c r="AA2765" s="2">
        <v>0</v>
      </c>
      <c r="AB2765" s="3">
        <v>-7600.18</v>
      </c>
    </row>
    <row r="2766" spans="1:28">
      <c r="A2766" s="5" t="str">
        <f t="shared" si="900"/>
        <v>420</v>
      </c>
      <c r="B2766" s="5" t="str">
        <f>VLOOKUP(A2766,Vlookups!O:P,2,FALSE)</f>
        <v>LOCAL</v>
      </c>
      <c r="C2766" s="5" t="str">
        <f t="shared" si="901"/>
        <v>E</v>
      </c>
      <c r="D2766" s="5" t="str">
        <f t="shared" si="902"/>
        <v>51</v>
      </c>
      <c r="E2766" s="5" t="str">
        <f t="shared" si="903"/>
        <v>62--</v>
      </c>
      <c r="F2766" s="5" t="str">
        <f>VLOOKUP(E2766,Vlookups!K:M,3,FALSE)</f>
        <v>Op Exp</v>
      </c>
      <c r="G2766" s="5" t="str">
        <f t="shared" si="904"/>
        <v>6257</v>
      </c>
      <c r="H2766" s="5" t="str">
        <f t="shared" si="905"/>
        <v>PHONE</v>
      </c>
      <c r="I2766" s="5" t="str">
        <f t="shared" si="906"/>
        <v>999</v>
      </c>
      <c r="J2766" s="5" t="str">
        <f>VLOOKUP(I2766,Vlookups!A:D,2,FALSE)</f>
        <v>CHARTER WIDE</v>
      </c>
      <c r="K2766" s="5" t="str">
        <f>VLOOKUP(I2766,Vlookups!A:D,3,FALSE)</f>
        <v>CHARTER WIDE</v>
      </c>
      <c r="L2766" s="5" t="str">
        <f t="shared" si="907"/>
        <v>99</v>
      </c>
      <c r="M2766" s="5" t="str">
        <f t="shared" si="908"/>
        <v>880</v>
      </c>
      <c r="N2766" s="5" t="str">
        <f>VLOOKUP(M2766,Vlookups!G:I,2,FALSE)</f>
        <v>TECHNOLOGY</v>
      </c>
      <c r="O2766" s="5" t="str">
        <f>VLOOKUP(M2766,Vlookups!G:I,3,FALSE)</f>
        <v>CIO</v>
      </c>
      <c r="P2766" s="6">
        <f t="shared" si="909"/>
        <v>147607</v>
      </c>
      <c r="Q2766" s="6">
        <f t="shared" si="910"/>
        <v>0</v>
      </c>
      <c r="R2766" s="6">
        <f t="shared" si="911"/>
        <v>103909.1</v>
      </c>
      <c r="S2766" s="6">
        <f t="shared" si="912"/>
        <v>0</v>
      </c>
      <c r="T2766" s="6">
        <f t="shared" si="913"/>
        <v>-147607</v>
      </c>
      <c r="U2766" t="s">
        <v>2822</v>
      </c>
      <c r="V2766" t="s">
        <v>2779</v>
      </c>
      <c r="W2766" s="2">
        <v>147607</v>
      </c>
      <c r="X2766" s="2">
        <v>0</v>
      </c>
      <c r="Y2766" s="2">
        <v>103909.1</v>
      </c>
      <c r="Z2766" s="2">
        <v>43697.9</v>
      </c>
      <c r="AA2766" s="2">
        <v>0</v>
      </c>
      <c r="AB2766" s="3">
        <v>-147607</v>
      </c>
    </row>
    <row r="2767" spans="1:28">
      <c r="A2767" s="5" t="str">
        <f t="shared" si="900"/>
        <v>420</v>
      </c>
      <c r="B2767" s="5" t="str">
        <f>VLOOKUP(A2767,Vlookups!O:P,2,FALSE)</f>
        <v>LOCAL</v>
      </c>
      <c r="C2767" s="5" t="str">
        <f t="shared" si="901"/>
        <v>E</v>
      </c>
      <c r="D2767" s="5" t="str">
        <f t="shared" si="902"/>
        <v>51</v>
      </c>
      <c r="E2767" s="5" t="str">
        <f t="shared" si="903"/>
        <v>62--</v>
      </c>
      <c r="F2767" s="5" t="str">
        <f>VLOOKUP(E2767,Vlookups!K:M,3,FALSE)</f>
        <v>Op Exp</v>
      </c>
      <c r="G2767" s="5" t="str">
        <f t="shared" si="904"/>
        <v>6258</v>
      </c>
      <c r="H2767" s="5" t="str">
        <f t="shared" si="905"/>
        <v>ELECTRIC</v>
      </c>
      <c r="I2767" s="5" t="str">
        <f t="shared" si="906"/>
        <v>001</v>
      </c>
      <c r="J2767" s="5" t="str">
        <f>VLOOKUP(I2767,Vlookups!A:D,2,FALSE)</f>
        <v>GARLAND ELEMENTARY SCHOOL</v>
      </c>
      <c r="K2767" s="5" t="str">
        <f>VLOOKUP(I2767,Vlookups!A:D,3,FALSE)</f>
        <v>GARLAND K8</v>
      </c>
      <c r="L2767" s="5" t="str">
        <f t="shared" si="907"/>
        <v>99</v>
      </c>
      <c r="M2767" s="5" t="str">
        <f t="shared" si="908"/>
        <v>937</v>
      </c>
      <c r="N2767" s="5" t="str">
        <f>VLOOKUP(M2767,Vlookups!G:I,2,FALSE)</f>
        <v>FACILITIES MAINTENANCE &amp; OPS</v>
      </c>
      <c r="O2767" s="5" t="str">
        <f>VLOOKUP(M2767,Vlookups!G:I,3,FALSE)</f>
        <v>MAINT</v>
      </c>
      <c r="P2767" s="6">
        <f t="shared" si="909"/>
        <v>62701</v>
      </c>
      <c r="Q2767" s="6">
        <f t="shared" si="910"/>
        <v>0</v>
      </c>
      <c r="R2767" s="6">
        <f t="shared" si="911"/>
        <v>51296.46</v>
      </c>
      <c r="S2767" s="6">
        <f t="shared" si="912"/>
        <v>68971.100000000006</v>
      </c>
      <c r="T2767" s="6">
        <f t="shared" si="913"/>
        <v>6270.1</v>
      </c>
      <c r="U2767" t="s">
        <v>2823</v>
      </c>
      <c r="V2767" t="s">
        <v>2824</v>
      </c>
      <c r="W2767" s="2">
        <v>62701</v>
      </c>
      <c r="X2767" s="2">
        <v>0</v>
      </c>
      <c r="Y2767" s="2">
        <v>51296.46</v>
      </c>
      <c r="Z2767" s="2">
        <v>11404.54</v>
      </c>
      <c r="AA2767" s="2">
        <v>68971.100000000006</v>
      </c>
      <c r="AB2767" s="2">
        <v>6270.1</v>
      </c>
    </row>
    <row r="2768" spans="1:28">
      <c r="A2768" s="5" t="str">
        <f t="shared" si="900"/>
        <v>420</v>
      </c>
      <c r="B2768" s="5" t="str">
        <f>VLOOKUP(A2768,Vlookups!O:P,2,FALSE)</f>
        <v>LOCAL</v>
      </c>
      <c r="C2768" s="5" t="str">
        <f t="shared" si="901"/>
        <v>E</v>
      </c>
      <c r="D2768" s="5" t="str">
        <f t="shared" si="902"/>
        <v>51</v>
      </c>
      <c r="E2768" s="5" t="str">
        <f t="shared" si="903"/>
        <v>62--</v>
      </c>
      <c r="F2768" s="5" t="str">
        <f>VLOOKUP(E2768,Vlookups!K:M,3,FALSE)</f>
        <v>Op Exp</v>
      </c>
      <c r="G2768" s="5" t="str">
        <f t="shared" si="904"/>
        <v>6258</v>
      </c>
      <c r="H2768" s="5" t="str">
        <f t="shared" si="905"/>
        <v>ELECTRIC</v>
      </c>
      <c r="I2768" s="5" t="str">
        <f t="shared" si="906"/>
        <v>002</v>
      </c>
      <c r="J2768" s="5" t="str">
        <f>VLOOKUP(I2768,Vlookups!A:D,2,FALSE)</f>
        <v>GARLAND MIDDLE SCHOOL</v>
      </c>
      <c r="K2768" s="5" t="str">
        <f>VLOOKUP(I2768,Vlookups!A:D,3,FALSE)</f>
        <v>GARLAND K8</v>
      </c>
      <c r="L2768" s="5" t="str">
        <f t="shared" si="907"/>
        <v>99</v>
      </c>
      <c r="M2768" s="5" t="str">
        <f t="shared" si="908"/>
        <v>937</v>
      </c>
      <c r="N2768" s="5" t="str">
        <f>VLOOKUP(M2768,Vlookups!G:I,2,FALSE)</f>
        <v>FACILITIES MAINTENANCE &amp; OPS</v>
      </c>
      <c r="O2768" s="5" t="str">
        <f>VLOOKUP(M2768,Vlookups!G:I,3,FALSE)</f>
        <v>MAINT</v>
      </c>
      <c r="P2768" s="6">
        <f t="shared" si="909"/>
        <v>32300</v>
      </c>
      <c r="Q2768" s="6">
        <f t="shared" si="910"/>
        <v>0</v>
      </c>
      <c r="R2768" s="6">
        <f t="shared" si="911"/>
        <v>26171.29</v>
      </c>
      <c r="S2768" s="6">
        <f t="shared" si="912"/>
        <v>35530</v>
      </c>
      <c r="T2768" s="6">
        <f t="shared" si="913"/>
        <v>3230</v>
      </c>
      <c r="U2768" t="s">
        <v>2825</v>
      </c>
      <c r="V2768" t="s">
        <v>2824</v>
      </c>
      <c r="W2768" s="2">
        <v>32300</v>
      </c>
      <c r="X2768" s="2">
        <v>0</v>
      </c>
      <c r="Y2768" s="2">
        <v>26171.29</v>
      </c>
      <c r="Z2768" s="2">
        <v>6128.71</v>
      </c>
      <c r="AA2768" s="2">
        <v>35530</v>
      </c>
      <c r="AB2768" s="2">
        <v>3230</v>
      </c>
    </row>
    <row r="2769" spans="1:28">
      <c r="A2769" s="5" t="str">
        <f t="shared" si="900"/>
        <v>420</v>
      </c>
      <c r="B2769" s="5" t="str">
        <f>VLOOKUP(A2769,Vlookups!O:P,2,FALSE)</f>
        <v>LOCAL</v>
      </c>
      <c r="C2769" s="5" t="str">
        <f t="shared" si="901"/>
        <v>E</v>
      </c>
      <c r="D2769" s="5" t="str">
        <f t="shared" si="902"/>
        <v>51</v>
      </c>
      <c r="E2769" s="5" t="str">
        <f t="shared" si="903"/>
        <v>62--</v>
      </c>
      <c r="F2769" s="5" t="str">
        <f>VLOOKUP(E2769,Vlookups!K:M,3,FALSE)</f>
        <v>Op Exp</v>
      </c>
      <c r="G2769" s="5" t="str">
        <f t="shared" si="904"/>
        <v>6258</v>
      </c>
      <c r="H2769" s="5" t="str">
        <f t="shared" si="905"/>
        <v>ELECTRIC</v>
      </c>
      <c r="I2769" s="5" t="str">
        <f t="shared" si="906"/>
        <v>003</v>
      </c>
      <c r="J2769" s="5" t="str">
        <f>VLOOKUP(I2769,Vlookups!A:D,2,FALSE)</f>
        <v>GARLAND HIGH SCHOOL</v>
      </c>
      <c r="K2769" s="5" t="str">
        <f>VLOOKUP(I2769,Vlookups!A:D,3,FALSE)</f>
        <v>GARLAND HS</v>
      </c>
      <c r="L2769" s="5" t="str">
        <f t="shared" si="907"/>
        <v>99</v>
      </c>
      <c r="M2769" s="5" t="str">
        <f t="shared" si="908"/>
        <v>937</v>
      </c>
      <c r="N2769" s="5" t="str">
        <f>VLOOKUP(M2769,Vlookups!G:I,2,FALSE)</f>
        <v>FACILITIES MAINTENANCE &amp; OPS</v>
      </c>
      <c r="O2769" s="5" t="str">
        <f>VLOOKUP(M2769,Vlookups!G:I,3,FALSE)</f>
        <v>MAINT</v>
      </c>
      <c r="P2769" s="6">
        <f t="shared" si="909"/>
        <v>73166</v>
      </c>
      <c r="Q2769" s="6">
        <f t="shared" si="910"/>
        <v>0</v>
      </c>
      <c r="R2769" s="6">
        <f t="shared" si="911"/>
        <v>65995.520000000004</v>
      </c>
      <c r="S2769" s="6">
        <f t="shared" si="912"/>
        <v>80482.600000000006</v>
      </c>
      <c r="T2769" s="6">
        <f t="shared" si="913"/>
        <v>7316.6</v>
      </c>
      <c r="U2769" t="s">
        <v>2826</v>
      </c>
      <c r="V2769" t="s">
        <v>2824</v>
      </c>
      <c r="W2769" s="2">
        <v>73166</v>
      </c>
      <c r="X2769" s="2">
        <v>0</v>
      </c>
      <c r="Y2769" s="2">
        <v>65995.520000000004</v>
      </c>
      <c r="Z2769" s="2">
        <v>7170.48</v>
      </c>
      <c r="AA2769" s="2">
        <v>80482.600000000006</v>
      </c>
      <c r="AB2769" s="2">
        <v>7316.6</v>
      </c>
    </row>
    <row r="2770" spans="1:28">
      <c r="A2770" s="5" t="str">
        <f t="shared" si="900"/>
        <v>420</v>
      </c>
      <c r="B2770" s="5" t="str">
        <f>VLOOKUP(A2770,Vlookups!O:P,2,FALSE)</f>
        <v>LOCAL</v>
      </c>
      <c r="C2770" s="5" t="str">
        <f t="shared" si="901"/>
        <v>E</v>
      </c>
      <c r="D2770" s="5" t="str">
        <f t="shared" si="902"/>
        <v>51</v>
      </c>
      <c r="E2770" s="5" t="str">
        <f t="shared" si="903"/>
        <v>62--</v>
      </c>
      <c r="F2770" s="5" t="str">
        <f>VLOOKUP(E2770,Vlookups!K:M,3,FALSE)</f>
        <v>Op Exp</v>
      </c>
      <c r="G2770" s="5" t="str">
        <f t="shared" si="904"/>
        <v>6258</v>
      </c>
      <c r="H2770" s="5" t="str">
        <f t="shared" si="905"/>
        <v>ELECTRIC</v>
      </c>
      <c r="I2770" s="5" t="str">
        <f t="shared" si="906"/>
        <v>004</v>
      </c>
      <c r="J2770" s="5" t="str">
        <f>VLOOKUP(I2770,Vlookups!A:D,2,FALSE)</f>
        <v>ARLINGTON ELEMENTARY SCHOOL</v>
      </c>
      <c r="K2770" s="5" t="str">
        <f>VLOOKUP(I2770,Vlookups!A:D,3,FALSE)</f>
        <v>ARLINGTON K8</v>
      </c>
      <c r="L2770" s="5" t="str">
        <f t="shared" si="907"/>
        <v>99</v>
      </c>
      <c r="M2770" s="5" t="str">
        <f t="shared" si="908"/>
        <v>937</v>
      </c>
      <c r="N2770" s="5" t="str">
        <f>VLOOKUP(M2770,Vlookups!G:I,2,FALSE)</f>
        <v>FACILITIES MAINTENANCE &amp; OPS</v>
      </c>
      <c r="O2770" s="5" t="str">
        <f>VLOOKUP(M2770,Vlookups!G:I,3,FALSE)</f>
        <v>MAINT</v>
      </c>
      <c r="P2770" s="6">
        <f t="shared" si="909"/>
        <v>67655</v>
      </c>
      <c r="Q2770" s="6">
        <f t="shared" si="910"/>
        <v>0</v>
      </c>
      <c r="R2770" s="6">
        <f t="shared" si="911"/>
        <v>54834.91</v>
      </c>
      <c r="S2770" s="6">
        <f t="shared" si="912"/>
        <v>74420.5</v>
      </c>
      <c r="T2770" s="6">
        <f t="shared" si="913"/>
        <v>6765.5</v>
      </c>
      <c r="U2770" t="s">
        <v>2827</v>
      </c>
      <c r="V2770" t="s">
        <v>2824</v>
      </c>
      <c r="W2770" s="2">
        <v>67655</v>
      </c>
      <c r="X2770" s="2">
        <v>0</v>
      </c>
      <c r="Y2770" s="2">
        <v>54834.91</v>
      </c>
      <c r="Z2770" s="2">
        <v>12820.09</v>
      </c>
      <c r="AA2770" s="2">
        <v>74420.5</v>
      </c>
      <c r="AB2770" s="2">
        <v>6765.5</v>
      </c>
    </row>
    <row r="2771" spans="1:28">
      <c r="A2771" s="5" t="str">
        <f t="shared" si="900"/>
        <v>420</v>
      </c>
      <c r="B2771" s="5" t="str">
        <f>VLOOKUP(A2771,Vlookups!O:P,2,FALSE)</f>
        <v>LOCAL</v>
      </c>
      <c r="C2771" s="5" t="str">
        <f t="shared" si="901"/>
        <v>E</v>
      </c>
      <c r="D2771" s="5" t="str">
        <f t="shared" si="902"/>
        <v>51</v>
      </c>
      <c r="E2771" s="5" t="str">
        <f t="shared" si="903"/>
        <v>62--</v>
      </c>
      <c r="F2771" s="5" t="str">
        <f>VLOOKUP(E2771,Vlookups!K:M,3,FALSE)</f>
        <v>Op Exp</v>
      </c>
      <c r="G2771" s="5" t="str">
        <f t="shared" si="904"/>
        <v>6258</v>
      </c>
      <c r="H2771" s="5" t="str">
        <f t="shared" si="905"/>
        <v>ELECTRIC</v>
      </c>
      <c r="I2771" s="5" t="str">
        <f t="shared" si="906"/>
        <v>005</v>
      </c>
      <c r="J2771" s="5" t="str">
        <f>VLOOKUP(I2771,Vlookups!A:D,2,FALSE)</f>
        <v>ARLINGTON MIDDLE SCHOOL</v>
      </c>
      <c r="K2771" s="5" t="str">
        <f>VLOOKUP(I2771,Vlookups!A:D,3,FALSE)</f>
        <v>ARLINGTON K8</v>
      </c>
      <c r="L2771" s="5" t="str">
        <f t="shared" si="907"/>
        <v>99</v>
      </c>
      <c r="M2771" s="5" t="str">
        <f t="shared" si="908"/>
        <v>937</v>
      </c>
      <c r="N2771" s="5" t="str">
        <f>VLOOKUP(M2771,Vlookups!G:I,2,FALSE)</f>
        <v>FACILITIES MAINTENANCE &amp; OPS</v>
      </c>
      <c r="O2771" s="5" t="str">
        <f>VLOOKUP(M2771,Vlookups!G:I,3,FALSE)</f>
        <v>MAINT</v>
      </c>
      <c r="P2771" s="6">
        <f t="shared" si="909"/>
        <v>34852</v>
      </c>
      <c r="Q2771" s="6">
        <f t="shared" si="910"/>
        <v>0</v>
      </c>
      <c r="R2771" s="6">
        <f t="shared" si="911"/>
        <v>27914.080000000002</v>
      </c>
      <c r="S2771" s="6">
        <f t="shared" si="912"/>
        <v>38337.199999999997</v>
      </c>
      <c r="T2771" s="6">
        <f t="shared" si="913"/>
        <v>3485.2</v>
      </c>
      <c r="U2771" t="s">
        <v>2828</v>
      </c>
      <c r="V2771" t="s">
        <v>2824</v>
      </c>
      <c r="W2771" s="2">
        <v>34852</v>
      </c>
      <c r="X2771" s="2">
        <v>0</v>
      </c>
      <c r="Y2771" s="2">
        <v>27914.080000000002</v>
      </c>
      <c r="Z2771" s="2">
        <v>6937.92</v>
      </c>
      <c r="AA2771" s="2">
        <v>38337.199999999997</v>
      </c>
      <c r="AB2771" s="2">
        <v>3485.2</v>
      </c>
    </row>
    <row r="2772" spans="1:28">
      <c r="A2772" s="5" t="str">
        <f t="shared" si="900"/>
        <v>420</v>
      </c>
      <c r="B2772" s="5" t="str">
        <f>VLOOKUP(A2772,Vlookups!O:P,2,FALSE)</f>
        <v>LOCAL</v>
      </c>
      <c r="C2772" s="5" t="str">
        <f t="shared" si="901"/>
        <v>E</v>
      </c>
      <c r="D2772" s="5" t="str">
        <f t="shared" si="902"/>
        <v>51</v>
      </c>
      <c r="E2772" s="5" t="str">
        <f t="shared" si="903"/>
        <v>62--</v>
      </c>
      <c r="F2772" s="5" t="str">
        <f>VLOOKUP(E2772,Vlookups!K:M,3,FALSE)</f>
        <v>Op Exp</v>
      </c>
      <c r="G2772" s="5" t="str">
        <f t="shared" si="904"/>
        <v>6258</v>
      </c>
      <c r="H2772" s="5" t="str">
        <f t="shared" si="905"/>
        <v>ELECTRIC</v>
      </c>
      <c r="I2772" s="5" t="str">
        <f t="shared" si="906"/>
        <v>006</v>
      </c>
      <c r="J2772" s="5" t="str">
        <f>VLOOKUP(I2772,Vlookups!A:D,2,FALSE)</f>
        <v>ARLINGTON HIGH SCHOOL</v>
      </c>
      <c r="K2772" s="5" t="str">
        <f>VLOOKUP(I2772,Vlookups!A:D,3,FALSE)</f>
        <v>ARLINGTON HS</v>
      </c>
      <c r="L2772" s="5" t="str">
        <f t="shared" si="907"/>
        <v>99</v>
      </c>
      <c r="M2772" s="5" t="str">
        <f t="shared" si="908"/>
        <v>937</v>
      </c>
      <c r="N2772" s="5" t="str">
        <f>VLOOKUP(M2772,Vlookups!G:I,2,FALSE)</f>
        <v>FACILITIES MAINTENANCE &amp; OPS</v>
      </c>
      <c r="O2772" s="5" t="str">
        <f>VLOOKUP(M2772,Vlookups!G:I,3,FALSE)</f>
        <v>MAINT</v>
      </c>
      <c r="P2772" s="6">
        <f t="shared" si="909"/>
        <v>130561</v>
      </c>
      <c r="Q2772" s="6">
        <f t="shared" si="910"/>
        <v>0</v>
      </c>
      <c r="R2772" s="6">
        <f t="shared" si="911"/>
        <v>84876.52</v>
      </c>
      <c r="S2772" s="6">
        <f t="shared" si="912"/>
        <v>143617.1</v>
      </c>
      <c r="T2772" s="6">
        <f t="shared" si="913"/>
        <v>13056.1</v>
      </c>
      <c r="U2772" t="s">
        <v>2829</v>
      </c>
      <c r="V2772" t="s">
        <v>2824</v>
      </c>
      <c r="W2772" s="2">
        <v>130561</v>
      </c>
      <c r="X2772" s="2">
        <v>0</v>
      </c>
      <c r="Y2772" s="2">
        <v>84876.52</v>
      </c>
      <c r="Z2772" s="2">
        <v>45684.480000000003</v>
      </c>
      <c r="AA2772" s="2">
        <v>143617.1</v>
      </c>
      <c r="AB2772" s="2">
        <v>13056.1</v>
      </c>
    </row>
    <row r="2773" spans="1:28">
      <c r="A2773" s="5" t="str">
        <f t="shared" si="900"/>
        <v>420</v>
      </c>
      <c r="B2773" s="5" t="str">
        <f>VLOOKUP(A2773,Vlookups!O:P,2,FALSE)</f>
        <v>LOCAL</v>
      </c>
      <c r="C2773" s="5" t="str">
        <f t="shared" si="901"/>
        <v>E</v>
      </c>
      <c r="D2773" s="5" t="str">
        <f t="shared" si="902"/>
        <v>51</v>
      </c>
      <c r="E2773" s="5" t="str">
        <f t="shared" si="903"/>
        <v>62--</v>
      </c>
      <c r="F2773" s="5" t="str">
        <f>VLOOKUP(E2773,Vlookups!K:M,3,FALSE)</f>
        <v>Op Exp</v>
      </c>
      <c r="G2773" s="5" t="str">
        <f t="shared" si="904"/>
        <v>6258</v>
      </c>
      <c r="H2773" s="5" t="str">
        <f t="shared" si="905"/>
        <v>ELECTRIC</v>
      </c>
      <c r="I2773" s="5" t="str">
        <f t="shared" si="906"/>
        <v>007</v>
      </c>
      <c r="J2773" s="5" t="str">
        <f>VLOOKUP(I2773,Vlookups!A:D,2,FALSE)</f>
        <v>KELLER ELEMENTARY SCHOOL</v>
      </c>
      <c r="K2773" s="5" t="str">
        <f>VLOOKUP(I2773,Vlookups!A:D,3,FALSE)</f>
        <v>KELLER K8</v>
      </c>
      <c r="L2773" s="5" t="str">
        <f t="shared" si="907"/>
        <v>99</v>
      </c>
      <c r="M2773" s="5" t="str">
        <f t="shared" si="908"/>
        <v>937</v>
      </c>
      <c r="N2773" s="5" t="str">
        <f>VLOOKUP(M2773,Vlookups!G:I,2,FALSE)</f>
        <v>FACILITIES MAINTENANCE &amp; OPS</v>
      </c>
      <c r="O2773" s="5" t="str">
        <f>VLOOKUP(M2773,Vlookups!G:I,3,FALSE)</f>
        <v>MAINT</v>
      </c>
      <c r="P2773" s="6">
        <f t="shared" si="909"/>
        <v>88994</v>
      </c>
      <c r="Q2773" s="6">
        <f t="shared" si="910"/>
        <v>0</v>
      </c>
      <c r="R2773" s="6">
        <f t="shared" si="911"/>
        <v>50100.14</v>
      </c>
      <c r="S2773" s="6">
        <f t="shared" si="912"/>
        <v>97893.4</v>
      </c>
      <c r="T2773" s="6">
        <f t="shared" si="913"/>
        <v>8899.4</v>
      </c>
      <c r="U2773" t="s">
        <v>2830</v>
      </c>
      <c r="V2773" t="s">
        <v>2824</v>
      </c>
      <c r="W2773" s="2">
        <v>88994</v>
      </c>
      <c r="X2773" s="2">
        <v>0</v>
      </c>
      <c r="Y2773" s="2">
        <v>50100.14</v>
      </c>
      <c r="Z2773" s="2">
        <v>38893.86</v>
      </c>
      <c r="AA2773" s="2">
        <v>97893.4</v>
      </c>
      <c r="AB2773" s="2">
        <v>8899.4</v>
      </c>
    </row>
    <row r="2774" spans="1:28">
      <c r="A2774" s="5" t="str">
        <f t="shared" si="900"/>
        <v>420</v>
      </c>
      <c r="B2774" s="5" t="str">
        <f>VLOOKUP(A2774,Vlookups!O:P,2,FALSE)</f>
        <v>LOCAL</v>
      </c>
      <c r="C2774" s="5" t="str">
        <f t="shared" si="901"/>
        <v>E</v>
      </c>
      <c r="D2774" s="5" t="str">
        <f t="shared" si="902"/>
        <v>51</v>
      </c>
      <c r="E2774" s="5" t="str">
        <f t="shared" si="903"/>
        <v>62--</v>
      </c>
      <c r="F2774" s="5" t="str">
        <f>VLOOKUP(E2774,Vlookups!K:M,3,FALSE)</f>
        <v>Op Exp</v>
      </c>
      <c r="G2774" s="5" t="str">
        <f t="shared" si="904"/>
        <v>6258</v>
      </c>
      <c r="H2774" s="5" t="str">
        <f t="shared" si="905"/>
        <v>ELECTRIC</v>
      </c>
      <c r="I2774" s="5" t="str">
        <f t="shared" si="906"/>
        <v>008</v>
      </c>
      <c r="J2774" s="5" t="str">
        <f>VLOOKUP(I2774,Vlookups!A:D,2,FALSE)</f>
        <v>KELLER MIDDLE SCHOOL</v>
      </c>
      <c r="K2774" s="5" t="str">
        <f>VLOOKUP(I2774,Vlookups!A:D,3,FALSE)</f>
        <v>KELLER K8</v>
      </c>
      <c r="L2774" s="5" t="str">
        <f t="shared" si="907"/>
        <v>99</v>
      </c>
      <c r="M2774" s="5" t="str">
        <f t="shared" si="908"/>
        <v>937</v>
      </c>
      <c r="N2774" s="5" t="str">
        <f>VLOOKUP(M2774,Vlookups!G:I,2,FALSE)</f>
        <v>FACILITIES MAINTENANCE &amp; OPS</v>
      </c>
      <c r="O2774" s="5" t="str">
        <f>VLOOKUP(M2774,Vlookups!G:I,3,FALSE)</f>
        <v>MAINT</v>
      </c>
      <c r="P2774" s="6">
        <f t="shared" si="909"/>
        <v>45845</v>
      </c>
      <c r="Q2774" s="6">
        <f t="shared" si="910"/>
        <v>0</v>
      </c>
      <c r="R2774" s="6">
        <f t="shared" si="911"/>
        <v>31531.71</v>
      </c>
      <c r="S2774" s="6">
        <f t="shared" si="912"/>
        <v>50429.5</v>
      </c>
      <c r="T2774" s="6">
        <f t="shared" si="913"/>
        <v>4584.5</v>
      </c>
      <c r="U2774" t="s">
        <v>2831</v>
      </c>
      <c r="V2774" t="s">
        <v>2824</v>
      </c>
      <c r="W2774" s="2">
        <v>45845</v>
      </c>
      <c r="X2774" s="2">
        <v>0</v>
      </c>
      <c r="Y2774" s="2">
        <v>31531.71</v>
      </c>
      <c r="Z2774" s="2">
        <v>14313.29</v>
      </c>
      <c r="AA2774" s="2">
        <v>50429.5</v>
      </c>
      <c r="AB2774" s="2">
        <v>4584.5</v>
      </c>
    </row>
    <row r="2775" spans="1:28">
      <c r="A2775" s="5" t="str">
        <f t="shared" si="900"/>
        <v>420</v>
      </c>
      <c r="B2775" s="5" t="str">
        <f>VLOOKUP(A2775,Vlookups!O:P,2,FALSE)</f>
        <v>LOCAL</v>
      </c>
      <c r="C2775" s="5" t="str">
        <f t="shared" si="901"/>
        <v>E</v>
      </c>
      <c r="D2775" s="5" t="str">
        <f t="shared" si="902"/>
        <v>51</v>
      </c>
      <c r="E2775" s="5" t="str">
        <f t="shared" si="903"/>
        <v>62--</v>
      </c>
      <c r="F2775" s="5" t="str">
        <f>VLOOKUP(E2775,Vlookups!K:M,3,FALSE)</f>
        <v>Op Exp</v>
      </c>
      <c r="G2775" s="5" t="str">
        <f t="shared" si="904"/>
        <v>6258</v>
      </c>
      <c r="H2775" s="5" t="str">
        <f t="shared" si="905"/>
        <v>ELECTRIC</v>
      </c>
      <c r="I2775" s="5" t="str">
        <f t="shared" si="906"/>
        <v>009</v>
      </c>
      <c r="J2775" s="5" t="str">
        <f>VLOOKUP(I2775,Vlookups!A:D,2,FALSE)</f>
        <v>KELLER HIGH SCHOOL</v>
      </c>
      <c r="K2775" s="5" t="str">
        <f>VLOOKUP(I2775,Vlookups!A:D,3,FALSE)</f>
        <v>KELLER HS</v>
      </c>
      <c r="L2775" s="5" t="str">
        <f t="shared" si="907"/>
        <v>99</v>
      </c>
      <c r="M2775" s="5" t="str">
        <f t="shared" si="908"/>
        <v>937</v>
      </c>
      <c r="N2775" s="5" t="str">
        <f>VLOOKUP(M2775,Vlookups!G:I,2,FALSE)</f>
        <v>FACILITIES MAINTENANCE &amp; OPS</v>
      </c>
      <c r="O2775" s="5" t="str">
        <f>VLOOKUP(M2775,Vlookups!G:I,3,FALSE)</f>
        <v>MAINT</v>
      </c>
      <c r="P2775" s="6">
        <f t="shared" si="909"/>
        <v>147043</v>
      </c>
      <c r="Q2775" s="6">
        <f t="shared" si="910"/>
        <v>0</v>
      </c>
      <c r="R2775" s="6">
        <f t="shared" si="911"/>
        <v>107693.62</v>
      </c>
      <c r="S2775" s="6">
        <f t="shared" si="912"/>
        <v>161747.29999999999</v>
      </c>
      <c r="T2775" s="6">
        <f t="shared" si="913"/>
        <v>14704.3</v>
      </c>
      <c r="U2775" t="s">
        <v>2832</v>
      </c>
      <c r="V2775" t="s">
        <v>2824</v>
      </c>
      <c r="W2775" s="2">
        <v>147043</v>
      </c>
      <c r="X2775" s="2">
        <v>0</v>
      </c>
      <c r="Y2775" s="2">
        <v>107693.62</v>
      </c>
      <c r="Z2775" s="2">
        <v>39349.379999999997</v>
      </c>
      <c r="AA2775" s="2">
        <v>161747.29999999999</v>
      </c>
      <c r="AB2775" s="2">
        <v>14704.3</v>
      </c>
    </row>
    <row r="2776" spans="1:28">
      <c r="A2776" s="5" t="str">
        <f t="shared" si="900"/>
        <v>420</v>
      </c>
      <c r="B2776" s="5" t="str">
        <f>VLOOKUP(A2776,Vlookups!O:P,2,FALSE)</f>
        <v>LOCAL</v>
      </c>
      <c r="C2776" s="5" t="str">
        <f t="shared" si="901"/>
        <v>E</v>
      </c>
      <c r="D2776" s="5" t="str">
        <f t="shared" si="902"/>
        <v>51</v>
      </c>
      <c r="E2776" s="5" t="str">
        <f t="shared" si="903"/>
        <v>62--</v>
      </c>
      <c r="F2776" s="5" t="str">
        <f>VLOOKUP(E2776,Vlookups!K:M,3,FALSE)</f>
        <v>Op Exp</v>
      </c>
      <c r="G2776" s="5" t="str">
        <f t="shared" si="904"/>
        <v>6258</v>
      </c>
      <c r="H2776" s="5" t="str">
        <f t="shared" si="905"/>
        <v>ELECTRIC</v>
      </c>
      <c r="I2776" s="5" t="str">
        <f t="shared" si="906"/>
        <v>010</v>
      </c>
      <c r="J2776" s="5" t="str">
        <f>VLOOKUP(I2776,Vlookups!A:D,2,FALSE)</f>
        <v>GRAND PRAIRIE ELEMENTARY SCHOO</v>
      </c>
      <c r="K2776" s="5" t="str">
        <f>VLOOKUP(I2776,Vlookups!A:D,3,FALSE)</f>
        <v>GRAND PR K8</v>
      </c>
      <c r="L2776" s="5" t="str">
        <f t="shared" si="907"/>
        <v>99</v>
      </c>
      <c r="M2776" s="5" t="str">
        <f t="shared" si="908"/>
        <v>937</v>
      </c>
      <c r="N2776" s="5" t="str">
        <f>VLOOKUP(M2776,Vlookups!G:I,2,FALSE)</f>
        <v>FACILITIES MAINTENANCE &amp; OPS</v>
      </c>
      <c r="O2776" s="5" t="str">
        <f>VLOOKUP(M2776,Vlookups!G:I,3,FALSE)</f>
        <v>MAINT</v>
      </c>
      <c r="P2776" s="6">
        <f t="shared" si="909"/>
        <v>73482</v>
      </c>
      <c r="Q2776" s="6">
        <f t="shared" si="910"/>
        <v>0</v>
      </c>
      <c r="R2776" s="6">
        <f t="shared" si="911"/>
        <v>72121.97</v>
      </c>
      <c r="S2776" s="6">
        <f t="shared" si="912"/>
        <v>80830.2</v>
      </c>
      <c r="T2776" s="6">
        <f t="shared" si="913"/>
        <v>7348.2</v>
      </c>
      <c r="U2776" t="s">
        <v>2833</v>
      </c>
      <c r="V2776" t="s">
        <v>2824</v>
      </c>
      <c r="W2776" s="2">
        <v>73482</v>
      </c>
      <c r="X2776" s="2">
        <v>0</v>
      </c>
      <c r="Y2776" s="2">
        <v>72121.97</v>
      </c>
      <c r="Z2776" s="2">
        <v>1360.03</v>
      </c>
      <c r="AA2776" s="2">
        <v>80830.2</v>
      </c>
      <c r="AB2776" s="2">
        <v>7348.2</v>
      </c>
    </row>
    <row r="2777" spans="1:28">
      <c r="A2777" s="5" t="str">
        <f t="shared" si="900"/>
        <v>420</v>
      </c>
      <c r="B2777" s="5" t="str">
        <f>VLOOKUP(A2777,Vlookups!O:P,2,FALSE)</f>
        <v>LOCAL</v>
      </c>
      <c r="C2777" s="5" t="str">
        <f t="shared" si="901"/>
        <v>E</v>
      </c>
      <c r="D2777" s="5" t="str">
        <f t="shared" si="902"/>
        <v>51</v>
      </c>
      <c r="E2777" s="5" t="str">
        <f t="shared" si="903"/>
        <v>62--</v>
      </c>
      <c r="F2777" s="5" t="str">
        <f>VLOOKUP(E2777,Vlookups!K:M,3,FALSE)</f>
        <v>Op Exp</v>
      </c>
      <c r="G2777" s="5" t="str">
        <f t="shared" si="904"/>
        <v>6258</v>
      </c>
      <c r="H2777" s="5" t="str">
        <f t="shared" si="905"/>
        <v>ELECTRIC</v>
      </c>
      <c r="I2777" s="5" t="str">
        <f t="shared" si="906"/>
        <v>011</v>
      </c>
      <c r="J2777" s="5" t="str">
        <f>VLOOKUP(I2777,Vlookups!A:D,2,FALSE)</f>
        <v>GRAND PRAIRIE MIDDLE SCHOOL</v>
      </c>
      <c r="K2777" s="5" t="str">
        <f>VLOOKUP(I2777,Vlookups!A:D,3,FALSE)</f>
        <v>GRAND PR K8</v>
      </c>
      <c r="L2777" s="5" t="str">
        <f t="shared" si="907"/>
        <v>99</v>
      </c>
      <c r="M2777" s="5" t="str">
        <f t="shared" si="908"/>
        <v>937</v>
      </c>
      <c r="N2777" s="5" t="str">
        <f>VLOOKUP(M2777,Vlookups!G:I,2,FALSE)</f>
        <v>FACILITIES MAINTENANCE &amp; OPS</v>
      </c>
      <c r="O2777" s="5" t="str">
        <f>VLOOKUP(M2777,Vlookups!G:I,3,FALSE)</f>
        <v>MAINT</v>
      </c>
      <c r="P2777" s="6">
        <f t="shared" si="909"/>
        <v>37854</v>
      </c>
      <c r="Q2777" s="6">
        <f t="shared" si="910"/>
        <v>0</v>
      </c>
      <c r="R2777" s="6">
        <f t="shared" si="911"/>
        <v>36428.6</v>
      </c>
      <c r="S2777" s="6">
        <f t="shared" si="912"/>
        <v>41639.4</v>
      </c>
      <c r="T2777" s="6">
        <f t="shared" si="913"/>
        <v>3785.4</v>
      </c>
      <c r="U2777" t="s">
        <v>2834</v>
      </c>
      <c r="V2777" t="s">
        <v>2824</v>
      </c>
      <c r="W2777" s="2">
        <v>37854</v>
      </c>
      <c r="X2777" s="2">
        <v>0</v>
      </c>
      <c r="Y2777" s="2">
        <v>36428.6</v>
      </c>
      <c r="Z2777" s="2">
        <v>1425.4</v>
      </c>
      <c r="AA2777" s="2">
        <v>41639.4</v>
      </c>
      <c r="AB2777" s="2">
        <v>3785.4</v>
      </c>
    </row>
    <row r="2778" spans="1:28">
      <c r="A2778" s="5" t="str">
        <f t="shared" si="900"/>
        <v>420</v>
      </c>
      <c r="B2778" s="5" t="str">
        <f>VLOOKUP(A2778,Vlookups!O:P,2,FALSE)</f>
        <v>LOCAL</v>
      </c>
      <c r="C2778" s="5" t="str">
        <f t="shared" si="901"/>
        <v>E</v>
      </c>
      <c r="D2778" s="5" t="str">
        <f t="shared" si="902"/>
        <v>51</v>
      </c>
      <c r="E2778" s="5" t="str">
        <f t="shared" si="903"/>
        <v>62--</v>
      </c>
      <c r="F2778" s="5" t="str">
        <f>VLOOKUP(E2778,Vlookups!K:M,3,FALSE)</f>
        <v>Op Exp</v>
      </c>
      <c r="G2778" s="5" t="str">
        <f t="shared" si="904"/>
        <v>6258</v>
      </c>
      <c r="H2778" s="5" t="str">
        <f t="shared" si="905"/>
        <v>ELECTRIC</v>
      </c>
      <c r="I2778" s="5" t="str">
        <f t="shared" si="906"/>
        <v>012</v>
      </c>
      <c r="J2778" s="5" t="str">
        <f>VLOOKUP(I2778,Vlookups!A:D,2,FALSE)</f>
        <v>NORTH RICHLAND HILLS ELEMENTAR</v>
      </c>
      <c r="K2778" s="5" t="str">
        <f>VLOOKUP(I2778,Vlookups!A:D,3,FALSE)</f>
        <v>NORTH RICHLAND HILLS K8</v>
      </c>
      <c r="L2778" s="5" t="str">
        <f t="shared" si="907"/>
        <v>99</v>
      </c>
      <c r="M2778" s="5" t="str">
        <f t="shared" si="908"/>
        <v>937</v>
      </c>
      <c r="N2778" s="5" t="str">
        <f>VLOOKUP(M2778,Vlookups!G:I,2,FALSE)</f>
        <v>FACILITIES MAINTENANCE &amp; OPS</v>
      </c>
      <c r="O2778" s="5" t="str">
        <f>VLOOKUP(M2778,Vlookups!G:I,3,FALSE)</f>
        <v>MAINT</v>
      </c>
      <c r="P2778" s="6">
        <f t="shared" si="909"/>
        <v>63903</v>
      </c>
      <c r="Q2778" s="6">
        <f t="shared" si="910"/>
        <v>0</v>
      </c>
      <c r="R2778" s="6">
        <f t="shared" si="911"/>
        <v>54565.83</v>
      </c>
      <c r="S2778" s="6">
        <f t="shared" si="912"/>
        <v>70293.3</v>
      </c>
      <c r="T2778" s="6">
        <f t="shared" si="913"/>
        <v>6390.3</v>
      </c>
      <c r="U2778" t="s">
        <v>2835</v>
      </c>
      <c r="V2778" t="s">
        <v>2824</v>
      </c>
      <c r="W2778" s="2">
        <v>63903</v>
      </c>
      <c r="X2778" s="2">
        <v>0</v>
      </c>
      <c r="Y2778" s="2">
        <v>54565.83</v>
      </c>
      <c r="Z2778" s="2">
        <v>9337.17</v>
      </c>
      <c r="AA2778" s="2">
        <v>70293.3</v>
      </c>
      <c r="AB2778" s="2">
        <v>6390.3</v>
      </c>
    </row>
    <row r="2779" spans="1:28">
      <c r="A2779" s="5" t="str">
        <f t="shared" si="900"/>
        <v>420</v>
      </c>
      <c r="B2779" s="5" t="str">
        <f>VLOOKUP(A2779,Vlookups!O:P,2,FALSE)</f>
        <v>LOCAL</v>
      </c>
      <c r="C2779" s="5" t="str">
        <f t="shared" si="901"/>
        <v>E</v>
      </c>
      <c r="D2779" s="5" t="str">
        <f t="shared" si="902"/>
        <v>51</v>
      </c>
      <c r="E2779" s="5" t="str">
        <f t="shared" si="903"/>
        <v>62--</v>
      </c>
      <c r="F2779" s="5" t="str">
        <f>VLOOKUP(E2779,Vlookups!K:M,3,FALSE)</f>
        <v>Op Exp</v>
      </c>
      <c r="G2779" s="5" t="str">
        <f t="shared" si="904"/>
        <v>6258</v>
      </c>
      <c r="H2779" s="5" t="str">
        <f t="shared" si="905"/>
        <v>ELECTRIC</v>
      </c>
      <c r="I2779" s="5" t="str">
        <f t="shared" si="906"/>
        <v>013</v>
      </c>
      <c r="J2779" s="5" t="str">
        <f>VLOOKUP(I2779,Vlookups!A:D,2,FALSE)</f>
        <v>NORTH RICHLAND HILLS MIDDLE SC</v>
      </c>
      <c r="K2779" s="5" t="str">
        <f>VLOOKUP(I2779,Vlookups!A:D,3,FALSE)</f>
        <v>NORTH RICHLAND HILLS K8</v>
      </c>
      <c r="L2779" s="5" t="str">
        <f t="shared" si="907"/>
        <v>99</v>
      </c>
      <c r="M2779" s="5" t="str">
        <f t="shared" si="908"/>
        <v>937</v>
      </c>
      <c r="N2779" s="5" t="str">
        <f>VLOOKUP(M2779,Vlookups!G:I,2,FALSE)</f>
        <v>FACILITIES MAINTENANCE &amp; OPS</v>
      </c>
      <c r="O2779" s="5" t="str">
        <f>VLOOKUP(M2779,Vlookups!G:I,3,FALSE)</f>
        <v>MAINT</v>
      </c>
      <c r="P2779" s="6">
        <f t="shared" si="909"/>
        <v>32920</v>
      </c>
      <c r="Q2779" s="6">
        <f t="shared" si="910"/>
        <v>0</v>
      </c>
      <c r="R2779" s="6">
        <f t="shared" si="911"/>
        <v>27781.55</v>
      </c>
      <c r="S2779" s="6">
        <f t="shared" si="912"/>
        <v>36212</v>
      </c>
      <c r="T2779" s="6">
        <f t="shared" si="913"/>
        <v>3292</v>
      </c>
      <c r="U2779" t="s">
        <v>2836</v>
      </c>
      <c r="V2779" t="s">
        <v>2824</v>
      </c>
      <c r="W2779" s="2">
        <v>32920</v>
      </c>
      <c r="X2779" s="2">
        <v>0</v>
      </c>
      <c r="Y2779" s="2">
        <v>27781.55</v>
      </c>
      <c r="Z2779" s="2">
        <v>5138.45</v>
      </c>
      <c r="AA2779" s="2">
        <v>36212</v>
      </c>
      <c r="AB2779" s="2">
        <v>3292</v>
      </c>
    </row>
    <row r="2780" spans="1:28">
      <c r="A2780" s="5" t="str">
        <f t="shared" si="900"/>
        <v>420</v>
      </c>
      <c r="B2780" s="5" t="str">
        <f>VLOOKUP(A2780,Vlookups!O:P,2,FALSE)</f>
        <v>LOCAL</v>
      </c>
      <c r="C2780" s="5" t="str">
        <f t="shared" si="901"/>
        <v>E</v>
      </c>
      <c r="D2780" s="5" t="str">
        <f t="shared" si="902"/>
        <v>51</v>
      </c>
      <c r="E2780" s="5" t="str">
        <f t="shared" si="903"/>
        <v>62--</v>
      </c>
      <c r="F2780" s="5" t="str">
        <f>VLOOKUP(E2780,Vlookups!K:M,3,FALSE)</f>
        <v>Op Exp</v>
      </c>
      <c r="G2780" s="5" t="str">
        <f t="shared" si="904"/>
        <v>6258</v>
      </c>
      <c r="H2780" s="5" t="str">
        <f t="shared" si="905"/>
        <v>ELECTRIC</v>
      </c>
      <c r="I2780" s="5" t="str">
        <f t="shared" si="906"/>
        <v>014</v>
      </c>
      <c r="J2780" s="5" t="str">
        <f>VLOOKUP(I2780,Vlookups!A:D,2,FALSE)</f>
        <v>KATY ELEMENTARY SCHOOL</v>
      </c>
      <c r="K2780" s="5" t="str">
        <f>VLOOKUP(I2780,Vlookups!A:D,3,FALSE)</f>
        <v>KATY K8</v>
      </c>
      <c r="L2780" s="5" t="str">
        <f t="shared" si="907"/>
        <v>99</v>
      </c>
      <c r="M2780" s="5" t="str">
        <f t="shared" si="908"/>
        <v>937</v>
      </c>
      <c r="N2780" s="5" t="str">
        <f>VLOOKUP(M2780,Vlookups!G:I,2,FALSE)</f>
        <v>FACILITIES MAINTENANCE &amp; OPS</v>
      </c>
      <c r="O2780" s="5" t="str">
        <f>VLOOKUP(M2780,Vlookups!G:I,3,FALSE)</f>
        <v>MAINT</v>
      </c>
      <c r="P2780" s="6">
        <f t="shared" si="909"/>
        <v>75997</v>
      </c>
      <c r="Q2780" s="6">
        <f t="shared" si="910"/>
        <v>0</v>
      </c>
      <c r="R2780" s="6">
        <f t="shared" si="911"/>
        <v>59241.31</v>
      </c>
      <c r="S2780" s="6">
        <f t="shared" si="912"/>
        <v>83596.7</v>
      </c>
      <c r="T2780" s="6">
        <f t="shared" si="913"/>
        <v>7599.7</v>
      </c>
      <c r="U2780" t="s">
        <v>2837</v>
      </c>
      <c r="V2780" t="s">
        <v>2824</v>
      </c>
      <c r="W2780" s="2">
        <v>75997</v>
      </c>
      <c r="X2780" s="2">
        <v>0</v>
      </c>
      <c r="Y2780" s="2">
        <v>59241.31</v>
      </c>
      <c r="Z2780" s="2">
        <v>16755.689999999999</v>
      </c>
      <c r="AA2780" s="2">
        <v>83596.7</v>
      </c>
      <c r="AB2780" s="2">
        <v>7599.7</v>
      </c>
    </row>
    <row r="2781" spans="1:28">
      <c r="A2781" s="5" t="str">
        <f t="shared" si="900"/>
        <v>420</v>
      </c>
      <c r="B2781" s="5" t="str">
        <f>VLOOKUP(A2781,Vlookups!O:P,2,FALSE)</f>
        <v>LOCAL</v>
      </c>
      <c r="C2781" s="5" t="str">
        <f t="shared" si="901"/>
        <v>E</v>
      </c>
      <c r="D2781" s="5" t="str">
        <f t="shared" si="902"/>
        <v>51</v>
      </c>
      <c r="E2781" s="5" t="str">
        <f t="shared" si="903"/>
        <v>62--</v>
      </c>
      <c r="F2781" s="5" t="str">
        <f>VLOOKUP(E2781,Vlookups!K:M,3,FALSE)</f>
        <v>Op Exp</v>
      </c>
      <c r="G2781" s="5" t="str">
        <f t="shared" si="904"/>
        <v>6258</v>
      </c>
      <c r="H2781" s="5" t="str">
        <f t="shared" si="905"/>
        <v>ELECTRIC</v>
      </c>
      <c r="I2781" s="5" t="str">
        <f t="shared" si="906"/>
        <v>015</v>
      </c>
      <c r="J2781" s="5" t="str">
        <f>VLOOKUP(I2781,Vlookups!A:D,2,FALSE)</f>
        <v>KATY MIDDLE SCHOOL</v>
      </c>
      <c r="K2781" s="5" t="str">
        <f>VLOOKUP(I2781,Vlookups!A:D,3,FALSE)</f>
        <v>KATY K8</v>
      </c>
      <c r="L2781" s="5" t="str">
        <f t="shared" si="907"/>
        <v>99</v>
      </c>
      <c r="M2781" s="5" t="str">
        <f t="shared" si="908"/>
        <v>937</v>
      </c>
      <c r="N2781" s="5" t="str">
        <f>VLOOKUP(M2781,Vlookups!G:I,2,FALSE)</f>
        <v>FACILITIES MAINTENANCE &amp; OPS</v>
      </c>
      <c r="O2781" s="5" t="str">
        <f>VLOOKUP(M2781,Vlookups!G:I,3,FALSE)</f>
        <v>MAINT</v>
      </c>
      <c r="P2781" s="6">
        <f t="shared" si="909"/>
        <v>39150</v>
      </c>
      <c r="Q2781" s="6">
        <f t="shared" si="910"/>
        <v>0</v>
      </c>
      <c r="R2781" s="6">
        <f t="shared" si="911"/>
        <v>30084.34</v>
      </c>
      <c r="S2781" s="6">
        <f t="shared" si="912"/>
        <v>43065</v>
      </c>
      <c r="T2781" s="6">
        <f t="shared" si="913"/>
        <v>3915</v>
      </c>
      <c r="U2781" t="s">
        <v>2838</v>
      </c>
      <c r="V2781" t="s">
        <v>2824</v>
      </c>
      <c r="W2781" s="2">
        <v>39150</v>
      </c>
      <c r="X2781" s="2">
        <v>0</v>
      </c>
      <c r="Y2781" s="2">
        <v>30084.34</v>
      </c>
      <c r="Z2781" s="2">
        <v>9065.66</v>
      </c>
      <c r="AA2781" s="2">
        <v>43065</v>
      </c>
      <c r="AB2781" s="2">
        <v>3915</v>
      </c>
    </row>
    <row r="2782" spans="1:28">
      <c r="A2782" s="5" t="str">
        <f t="shared" si="900"/>
        <v>420</v>
      </c>
      <c r="B2782" s="5" t="str">
        <f>VLOOKUP(A2782,Vlookups!O:P,2,FALSE)</f>
        <v>LOCAL</v>
      </c>
      <c r="C2782" s="5" t="str">
        <f t="shared" si="901"/>
        <v>E</v>
      </c>
      <c r="D2782" s="5" t="str">
        <f t="shared" si="902"/>
        <v>51</v>
      </c>
      <c r="E2782" s="5" t="str">
        <f t="shared" si="903"/>
        <v>62--</v>
      </c>
      <c r="F2782" s="5" t="str">
        <f>VLOOKUP(E2782,Vlookups!K:M,3,FALSE)</f>
        <v>Op Exp</v>
      </c>
      <c r="G2782" s="5" t="str">
        <f t="shared" si="904"/>
        <v>6258</v>
      </c>
      <c r="H2782" s="5" t="str">
        <f t="shared" si="905"/>
        <v>ELECTRIC</v>
      </c>
      <c r="I2782" s="5" t="str">
        <f t="shared" si="906"/>
        <v>016</v>
      </c>
      <c r="J2782" s="5" t="str">
        <f>VLOOKUP(I2782,Vlookups!A:D,2,FALSE)</f>
        <v>WESTPARK ELEMENTARY SCHOOL</v>
      </c>
      <c r="K2782" s="5" t="str">
        <f>VLOOKUP(I2782,Vlookups!A:D,3,FALSE)</f>
        <v>WESTPARK K8</v>
      </c>
      <c r="L2782" s="5" t="str">
        <f t="shared" si="907"/>
        <v>99</v>
      </c>
      <c r="M2782" s="5" t="str">
        <f t="shared" si="908"/>
        <v>937</v>
      </c>
      <c r="N2782" s="5" t="str">
        <f>VLOOKUP(M2782,Vlookups!G:I,2,FALSE)</f>
        <v>FACILITIES MAINTENANCE &amp; OPS</v>
      </c>
      <c r="O2782" s="5" t="str">
        <f>VLOOKUP(M2782,Vlookups!G:I,3,FALSE)</f>
        <v>MAINT</v>
      </c>
      <c r="P2782" s="6">
        <f t="shared" si="909"/>
        <v>69022</v>
      </c>
      <c r="Q2782" s="6">
        <f t="shared" si="910"/>
        <v>0</v>
      </c>
      <c r="R2782" s="6">
        <f t="shared" si="911"/>
        <v>52153.61</v>
      </c>
      <c r="S2782" s="6">
        <f t="shared" si="912"/>
        <v>75924.2</v>
      </c>
      <c r="T2782" s="6">
        <f t="shared" si="913"/>
        <v>6902.2</v>
      </c>
      <c r="U2782" t="s">
        <v>2839</v>
      </c>
      <c r="V2782" t="s">
        <v>2824</v>
      </c>
      <c r="W2782" s="2">
        <v>69022</v>
      </c>
      <c r="X2782" s="2">
        <v>0</v>
      </c>
      <c r="Y2782" s="2">
        <v>52153.61</v>
      </c>
      <c r="Z2782" s="2">
        <v>16868.39</v>
      </c>
      <c r="AA2782" s="2">
        <v>75924.2</v>
      </c>
      <c r="AB2782" s="2">
        <v>6902.2</v>
      </c>
    </row>
    <row r="2783" spans="1:28">
      <c r="A2783" s="5" t="str">
        <f t="shared" si="900"/>
        <v>420</v>
      </c>
      <c r="B2783" s="5" t="str">
        <f>VLOOKUP(A2783,Vlookups!O:P,2,FALSE)</f>
        <v>LOCAL</v>
      </c>
      <c r="C2783" s="5" t="str">
        <f t="shared" si="901"/>
        <v>E</v>
      </c>
      <c r="D2783" s="5" t="str">
        <f t="shared" si="902"/>
        <v>51</v>
      </c>
      <c r="E2783" s="5" t="str">
        <f t="shared" si="903"/>
        <v>62--</v>
      </c>
      <c r="F2783" s="5" t="str">
        <f>VLOOKUP(E2783,Vlookups!K:M,3,FALSE)</f>
        <v>Op Exp</v>
      </c>
      <c r="G2783" s="5" t="str">
        <f t="shared" si="904"/>
        <v>6258</v>
      </c>
      <c r="H2783" s="5" t="str">
        <f t="shared" si="905"/>
        <v>ELECTRIC</v>
      </c>
      <c r="I2783" s="5" t="str">
        <f t="shared" si="906"/>
        <v>017</v>
      </c>
      <c r="J2783" s="5" t="str">
        <f>VLOOKUP(I2783,Vlookups!A:D,2,FALSE)</f>
        <v>WESTPARK MIDDLE SCHOOL</v>
      </c>
      <c r="K2783" s="5" t="str">
        <f>VLOOKUP(I2783,Vlookups!A:D,3,FALSE)</f>
        <v>WESTPARK K8</v>
      </c>
      <c r="L2783" s="5" t="str">
        <f t="shared" si="907"/>
        <v>99</v>
      </c>
      <c r="M2783" s="5" t="str">
        <f t="shared" si="908"/>
        <v>937</v>
      </c>
      <c r="N2783" s="5" t="str">
        <f>VLOOKUP(M2783,Vlookups!G:I,2,FALSE)</f>
        <v>FACILITIES MAINTENANCE &amp; OPS</v>
      </c>
      <c r="O2783" s="5" t="str">
        <f>VLOOKUP(M2783,Vlookups!G:I,3,FALSE)</f>
        <v>MAINT</v>
      </c>
      <c r="P2783" s="6">
        <f t="shared" si="909"/>
        <v>35557</v>
      </c>
      <c r="Q2783" s="6">
        <f t="shared" si="910"/>
        <v>0</v>
      </c>
      <c r="R2783" s="6">
        <f t="shared" si="911"/>
        <v>26593.46</v>
      </c>
      <c r="S2783" s="6">
        <f t="shared" si="912"/>
        <v>39112.699999999997</v>
      </c>
      <c r="T2783" s="6">
        <f t="shared" si="913"/>
        <v>3555.7</v>
      </c>
      <c r="U2783" t="s">
        <v>2840</v>
      </c>
      <c r="V2783" t="s">
        <v>2824</v>
      </c>
      <c r="W2783" s="2">
        <v>35557</v>
      </c>
      <c r="X2783" s="2">
        <v>0</v>
      </c>
      <c r="Y2783" s="2">
        <v>26593.46</v>
      </c>
      <c r="Z2783" s="2">
        <v>8963.5400000000009</v>
      </c>
      <c r="AA2783" s="2">
        <v>39112.699999999997</v>
      </c>
      <c r="AB2783" s="2">
        <v>3555.7</v>
      </c>
    </row>
    <row r="2784" spans="1:28">
      <c r="A2784" s="5" t="str">
        <f t="shared" si="900"/>
        <v>420</v>
      </c>
      <c r="B2784" s="5" t="str">
        <f>VLOOKUP(A2784,Vlookups!O:P,2,FALSE)</f>
        <v>LOCAL</v>
      </c>
      <c r="C2784" s="5" t="str">
        <f t="shared" si="901"/>
        <v>E</v>
      </c>
      <c r="D2784" s="5" t="str">
        <f t="shared" si="902"/>
        <v>51</v>
      </c>
      <c r="E2784" s="5" t="str">
        <f t="shared" si="903"/>
        <v>62--</v>
      </c>
      <c r="F2784" s="5" t="str">
        <f>VLOOKUP(E2784,Vlookups!K:M,3,FALSE)</f>
        <v>Op Exp</v>
      </c>
      <c r="G2784" s="5" t="str">
        <f t="shared" si="904"/>
        <v>6258</v>
      </c>
      <c r="H2784" s="5" t="str">
        <f t="shared" si="905"/>
        <v>ELECTRIC</v>
      </c>
      <c r="I2784" s="5" t="str">
        <f t="shared" si="906"/>
        <v>018</v>
      </c>
      <c r="J2784" s="5" t="str">
        <f>VLOOKUP(I2784,Vlookups!A:D,2,FALSE)</f>
        <v>KATY/WEST PARK HS</v>
      </c>
      <c r="K2784" s="5" t="str">
        <f>VLOOKUP(I2784,Vlookups!A:D,3,FALSE)</f>
        <v>KATY WESTPARK HS</v>
      </c>
      <c r="L2784" s="5" t="str">
        <f t="shared" si="907"/>
        <v>99</v>
      </c>
      <c r="M2784" s="5" t="str">
        <f t="shared" si="908"/>
        <v>937</v>
      </c>
      <c r="N2784" s="5" t="str">
        <f>VLOOKUP(M2784,Vlookups!G:I,2,FALSE)</f>
        <v>FACILITIES MAINTENANCE &amp; OPS</v>
      </c>
      <c r="O2784" s="5" t="str">
        <f>VLOOKUP(M2784,Vlookups!G:I,3,FALSE)</f>
        <v>MAINT</v>
      </c>
      <c r="P2784" s="6">
        <f t="shared" si="909"/>
        <v>139503</v>
      </c>
      <c r="Q2784" s="6">
        <f t="shared" si="910"/>
        <v>0</v>
      </c>
      <c r="R2784" s="6">
        <f t="shared" si="911"/>
        <v>90382.19</v>
      </c>
      <c r="S2784" s="6">
        <f t="shared" si="912"/>
        <v>153453.29999999999</v>
      </c>
      <c r="T2784" s="6">
        <f t="shared" si="913"/>
        <v>13950.3</v>
      </c>
      <c r="U2784" t="s">
        <v>2841</v>
      </c>
      <c r="V2784" t="s">
        <v>2824</v>
      </c>
      <c r="W2784" s="2">
        <v>139503</v>
      </c>
      <c r="X2784" s="2">
        <v>0</v>
      </c>
      <c r="Y2784" s="2">
        <v>90382.19</v>
      </c>
      <c r="Z2784" s="2">
        <v>49120.81</v>
      </c>
      <c r="AA2784" s="2">
        <v>153453.29999999999</v>
      </c>
      <c r="AB2784" s="2">
        <v>13950.3</v>
      </c>
    </row>
    <row r="2785" spans="1:28">
      <c r="A2785" s="5" t="str">
        <f t="shared" si="900"/>
        <v>420</v>
      </c>
      <c r="B2785" s="5" t="str">
        <f>VLOOKUP(A2785,Vlookups!O:P,2,FALSE)</f>
        <v>LOCAL</v>
      </c>
      <c r="C2785" s="5" t="str">
        <f t="shared" si="901"/>
        <v>E</v>
      </c>
      <c r="D2785" s="5" t="str">
        <f t="shared" si="902"/>
        <v>51</v>
      </c>
      <c r="E2785" s="5" t="str">
        <f t="shared" si="903"/>
        <v>62--</v>
      </c>
      <c r="F2785" s="5" t="str">
        <f>VLOOKUP(E2785,Vlookups!K:M,3,FALSE)</f>
        <v>Op Exp</v>
      </c>
      <c r="G2785" s="5" t="str">
        <f t="shared" si="904"/>
        <v>6258</v>
      </c>
      <c r="H2785" s="5" t="str">
        <f t="shared" si="905"/>
        <v>ELECTRIC</v>
      </c>
      <c r="I2785" s="5" t="str">
        <f t="shared" si="906"/>
        <v>019</v>
      </c>
      <c r="J2785" s="5" t="str">
        <f>VLOOKUP(I2785,Vlookups!A:D,2,FALSE)</f>
        <v>LANCASTER ELEMENTARY</v>
      </c>
      <c r="K2785" s="5" t="str">
        <f>VLOOKUP(I2785,Vlookups!A:D,3,FALSE)</f>
        <v>LANCASTER K8</v>
      </c>
      <c r="L2785" s="5" t="str">
        <f t="shared" si="907"/>
        <v>99</v>
      </c>
      <c r="M2785" s="5" t="str">
        <f t="shared" si="908"/>
        <v>937</v>
      </c>
      <c r="N2785" s="5" t="str">
        <f>VLOOKUP(M2785,Vlookups!G:I,2,FALSE)</f>
        <v>FACILITIES MAINTENANCE &amp; OPS</v>
      </c>
      <c r="O2785" s="5" t="str">
        <f>VLOOKUP(M2785,Vlookups!G:I,3,FALSE)</f>
        <v>MAINT</v>
      </c>
      <c r="P2785" s="6">
        <f t="shared" si="909"/>
        <v>72238</v>
      </c>
      <c r="Q2785" s="6">
        <f t="shared" si="910"/>
        <v>0</v>
      </c>
      <c r="R2785" s="6">
        <f t="shared" si="911"/>
        <v>47801.88</v>
      </c>
      <c r="S2785" s="6">
        <f t="shared" si="912"/>
        <v>79461.8</v>
      </c>
      <c r="T2785" s="6">
        <f t="shared" si="913"/>
        <v>7223.8</v>
      </c>
      <c r="U2785" t="s">
        <v>2842</v>
      </c>
      <c r="V2785" t="s">
        <v>2824</v>
      </c>
      <c r="W2785" s="2">
        <v>72238</v>
      </c>
      <c r="X2785" s="2">
        <v>0</v>
      </c>
      <c r="Y2785" s="2">
        <v>47801.88</v>
      </c>
      <c r="Z2785" s="2">
        <v>24436.12</v>
      </c>
      <c r="AA2785" s="2">
        <v>79461.8</v>
      </c>
      <c r="AB2785" s="2">
        <v>7223.8</v>
      </c>
    </row>
    <row r="2786" spans="1:28">
      <c r="A2786" s="5" t="str">
        <f t="shared" si="900"/>
        <v>420</v>
      </c>
      <c r="B2786" s="5" t="str">
        <f>VLOOKUP(A2786,Vlookups!O:P,2,FALSE)</f>
        <v>LOCAL</v>
      </c>
      <c r="C2786" s="5" t="str">
        <f t="shared" si="901"/>
        <v>E</v>
      </c>
      <c r="D2786" s="5" t="str">
        <f t="shared" si="902"/>
        <v>51</v>
      </c>
      <c r="E2786" s="5" t="str">
        <f t="shared" si="903"/>
        <v>62--</v>
      </c>
      <c r="F2786" s="5" t="str">
        <f>VLOOKUP(E2786,Vlookups!K:M,3,FALSE)</f>
        <v>Op Exp</v>
      </c>
      <c r="G2786" s="5" t="str">
        <f t="shared" si="904"/>
        <v>6258</v>
      </c>
      <c r="H2786" s="5" t="str">
        <f t="shared" si="905"/>
        <v>ELECTRIC</v>
      </c>
      <c r="I2786" s="5" t="str">
        <f t="shared" si="906"/>
        <v>020</v>
      </c>
      <c r="J2786" s="5" t="str">
        <f>VLOOKUP(I2786,Vlookups!A:D,2,FALSE)</f>
        <v>LANCASTER MIDDLE SCHOOL</v>
      </c>
      <c r="K2786" s="5" t="str">
        <f>VLOOKUP(I2786,Vlookups!A:D,3,FALSE)</f>
        <v>LANCASTER K8</v>
      </c>
      <c r="L2786" s="5" t="str">
        <f t="shared" si="907"/>
        <v>99</v>
      </c>
      <c r="M2786" s="5" t="str">
        <f t="shared" si="908"/>
        <v>937</v>
      </c>
      <c r="N2786" s="5" t="str">
        <f>VLOOKUP(M2786,Vlookups!G:I,2,FALSE)</f>
        <v>FACILITIES MAINTENANCE &amp; OPS</v>
      </c>
      <c r="O2786" s="5" t="str">
        <f>VLOOKUP(M2786,Vlookups!G:I,3,FALSE)</f>
        <v>MAINT</v>
      </c>
      <c r="P2786" s="6">
        <f t="shared" si="909"/>
        <v>37213</v>
      </c>
      <c r="Q2786" s="6">
        <f t="shared" si="910"/>
        <v>0</v>
      </c>
      <c r="R2786" s="6">
        <f t="shared" si="911"/>
        <v>24450.06</v>
      </c>
      <c r="S2786" s="6">
        <f t="shared" si="912"/>
        <v>40934.300000000003</v>
      </c>
      <c r="T2786" s="6">
        <f t="shared" si="913"/>
        <v>3721.3</v>
      </c>
      <c r="U2786" t="s">
        <v>2843</v>
      </c>
      <c r="V2786" t="s">
        <v>2824</v>
      </c>
      <c r="W2786" s="2">
        <v>37213</v>
      </c>
      <c r="X2786" s="2">
        <v>0</v>
      </c>
      <c r="Y2786" s="2">
        <v>24450.06</v>
      </c>
      <c r="Z2786" s="2">
        <v>12762.94</v>
      </c>
      <c r="AA2786" s="2">
        <v>40934.300000000003</v>
      </c>
      <c r="AB2786" s="2">
        <v>3721.3</v>
      </c>
    </row>
    <row r="2787" spans="1:28">
      <c r="A2787" s="5" t="str">
        <f t="shared" si="900"/>
        <v>420</v>
      </c>
      <c r="B2787" s="5" t="str">
        <f>VLOOKUP(A2787,Vlookups!O:P,2,FALSE)</f>
        <v>LOCAL</v>
      </c>
      <c r="C2787" s="5" t="str">
        <f t="shared" si="901"/>
        <v>E</v>
      </c>
      <c r="D2787" s="5" t="str">
        <f t="shared" si="902"/>
        <v>51</v>
      </c>
      <c r="E2787" s="5" t="str">
        <f t="shared" si="903"/>
        <v>62--</v>
      </c>
      <c r="F2787" s="5" t="str">
        <f>VLOOKUP(E2787,Vlookups!K:M,3,FALSE)</f>
        <v>Op Exp</v>
      </c>
      <c r="G2787" s="5" t="str">
        <f t="shared" si="904"/>
        <v>6258</v>
      </c>
      <c r="H2787" s="5" t="str">
        <f t="shared" si="905"/>
        <v>ELECTRIC</v>
      </c>
      <c r="I2787" s="5" t="str">
        <f t="shared" si="906"/>
        <v>021</v>
      </c>
      <c r="J2787" s="5" t="str">
        <f>VLOOKUP(I2787,Vlookups!A:D,2,FALSE)</f>
        <v>WOODHAVEN ELEMENTARY</v>
      </c>
      <c r="K2787" s="5" t="str">
        <f>VLOOKUP(I2787,Vlookups!A:D,3,FALSE)</f>
        <v>WOODHAVEN K8</v>
      </c>
      <c r="L2787" s="5" t="str">
        <f t="shared" si="907"/>
        <v>99</v>
      </c>
      <c r="M2787" s="5" t="str">
        <f t="shared" si="908"/>
        <v>937</v>
      </c>
      <c r="N2787" s="5" t="str">
        <f>VLOOKUP(M2787,Vlookups!G:I,2,FALSE)</f>
        <v>FACILITIES MAINTENANCE &amp; OPS</v>
      </c>
      <c r="O2787" s="5" t="str">
        <f>VLOOKUP(M2787,Vlookups!G:I,3,FALSE)</f>
        <v>MAINT</v>
      </c>
      <c r="P2787" s="6">
        <f t="shared" si="909"/>
        <v>76911</v>
      </c>
      <c r="Q2787" s="6">
        <f t="shared" si="910"/>
        <v>0</v>
      </c>
      <c r="R2787" s="6">
        <f t="shared" si="911"/>
        <v>59340.54</v>
      </c>
      <c r="S2787" s="6">
        <f t="shared" si="912"/>
        <v>84602.1</v>
      </c>
      <c r="T2787" s="6">
        <f t="shared" si="913"/>
        <v>7691.1</v>
      </c>
      <c r="U2787" t="s">
        <v>2844</v>
      </c>
      <c r="V2787" t="s">
        <v>2824</v>
      </c>
      <c r="W2787" s="2">
        <v>76911</v>
      </c>
      <c r="X2787" s="2">
        <v>0</v>
      </c>
      <c r="Y2787" s="2">
        <v>59340.54</v>
      </c>
      <c r="Z2787" s="2">
        <v>17570.46</v>
      </c>
      <c r="AA2787" s="2">
        <v>84602.1</v>
      </c>
      <c r="AB2787" s="2">
        <v>7691.1</v>
      </c>
    </row>
    <row r="2788" spans="1:28">
      <c r="A2788" s="5" t="str">
        <f t="shared" si="900"/>
        <v>420</v>
      </c>
      <c r="B2788" s="5" t="str">
        <f>VLOOKUP(A2788,Vlookups!O:P,2,FALSE)</f>
        <v>LOCAL</v>
      </c>
      <c r="C2788" s="5" t="str">
        <f t="shared" si="901"/>
        <v>E</v>
      </c>
      <c r="D2788" s="5" t="str">
        <f t="shared" si="902"/>
        <v>51</v>
      </c>
      <c r="E2788" s="5" t="str">
        <f t="shared" si="903"/>
        <v>62--</v>
      </c>
      <c r="F2788" s="5" t="str">
        <f>VLOOKUP(E2788,Vlookups!K:M,3,FALSE)</f>
        <v>Op Exp</v>
      </c>
      <c r="G2788" s="5" t="str">
        <f t="shared" si="904"/>
        <v>6258</v>
      </c>
      <c r="H2788" s="5" t="str">
        <f t="shared" si="905"/>
        <v>ELECTRIC</v>
      </c>
      <c r="I2788" s="5" t="str">
        <f t="shared" si="906"/>
        <v>022</v>
      </c>
      <c r="J2788" s="5" t="str">
        <f>VLOOKUP(I2788,Vlookups!A:D,2,FALSE)</f>
        <v>WOODHAVEN MIDDLE SCHOOL</v>
      </c>
      <c r="K2788" s="5" t="str">
        <f>VLOOKUP(I2788,Vlookups!A:D,3,FALSE)</f>
        <v>WOODHAVEN K8</v>
      </c>
      <c r="L2788" s="5" t="str">
        <f t="shared" si="907"/>
        <v>99</v>
      </c>
      <c r="M2788" s="5" t="str">
        <f t="shared" si="908"/>
        <v>937</v>
      </c>
      <c r="N2788" s="5" t="str">
        <f>VLOOKUP(M2788,Vlookups!G:I,2,FALSE)</f>
        <v>FACILITIES MAINTENANCE &amp; OPS</v>
      </c>
      <c r="O2788" s="5" t="str">
        <f>VLOOKUP(M2788,Vlookups!G:I,3,FALSE)</f>
        <v>MAINT</v>
      </c>
      <c r="P2788" s="6">
        <f t="shared" si="909"/>
        <v>39621</v>
      </c>
      <c r="Q2788" s="6">
        <f t="shared" si="910"/>
        <v>0</v>
      </c>
      <c r="R2788" s="6">
        <f t="shared" si="911"/>
        <v>30133.279999999999</v>
      </c>
      <c r="S2788" s="6">
        <f t="shared" si="912"/>
        <v>43583.1</v>
      </c>
      <c r="T2788" s="6">
        <f t="shared" si="913"/>
        <v>3962.1</v>
      </c>
      <c r="U2788" t="s">
        <v>2845</v>
      </c>
      <c r="V2788" t="s">
        <v>2824</v>
      </c>
      <c r="W2788" s="2">
        <v>39621</v>
      </c>
      <c r="X2788" s="2">
        <v>0</v>
      </c>
      <c r="Y2788" s="2">
        <v>30133.279999999999</v>
      </c>
      <c r="Z2788" s="2">
        <v>9487.7199999999993</v>
      </c>
      <c r="AA2788" s="2">
        <v>43583.1</v>
      </c>
      <c r="AB2788" s="2">
        <v>3962.1</v>
      </c>
    </row>
    <row r="2789" spans="1:28">
      <c r="A2789" s="5" t="str">
        <f t="shared" si="900"/>
        <v>420</v>
      </c>
      <c r="B2789" s="5" t="str">
        <f>VLOOKUP(A2789,Vlookups!O:P,2,FALSE)</f>
        <v>LOCAL</v>
      </c>
      <c r="C2789" s="5" t="str">
        <f t="shared" si="901"/>
        <v>E</v>
      </c>
      <c r="D2789" s="5" t="str">
        <f t="shared" si="902"/>
        <v>51</v>
      </c>
      <c r="E2789" s="5" t="str">
        <f t="shared" si="903"/>
        <v>62--</v>
      </c>
      <c r="F2789" s="5" t="str">
        <f>VLOOKUP(E2789,Vlookups!K:M,3,FALSE)</f>
        <v>Op Exp</v>
      </c>
      <c r="G2789" s="5" t="str">
        <f t="shared" si="904"/>
        <v>6258</v>
      </c>
      <c r="H2789" s="5" t="str">
        <f t="shared" si="905"/>
        <v>ELECTRIC</v>
      </c>
      <c r="I2789" s="5" t="str">
        <f t="shared" si="906"/>
        <v>023</v>
      </c>
      <c r="J2789" s="5" t="str">
        <f>VLOOKUP(I2789,Vlookups!A:D,2,FALSE)</f>
        <v>SAGINAW ELEMENTARY</v>
      </c>
      <c r="K2789" s="5" t="str">
        <f>VLOOKUP(I2789,Vlookups!A:D,3,FALSE)</f>
        <v>SAGINAW K8</v>
      </c>
      <c r="L2789" s="5" t="str">
        <f t="shared" si="907"/>
        <v>99</v>
      </c>
      <c r="M2789" s="5" t="str">
        <f t="shared" si="908"/>
        <v>937</v>
      </c>
      <c r="N2789" s="5" t="str">
        <f>VLOOKUP(M2789,Vlookups!G:I,2,FALSE)</f>
        <v>FACILITIES MAINTENANCE &amp; OPS</v>
      </c>
      <c r="O2789" s="5" t="str">
        <f>VLOOKUP(M2789,Vlookups!G:I,3,FALSE)</f>
        <v>MAINT</v>
      </c>
      <c r="P2789" s="6">
        <f t="shared" si="909"/>
        <v>91654</v>
      </c>
      <c r="Q2789" s="6">
        <f t="shared" si="910"/>
        <v>0</v>
      </c>
      <c r="R2789" s="6">
        <f t="shared" si="911"/>
        <v>70048.69</v>
      </c>
      <c r="S2789" s="6">
        <f t="shared" si="912"/>
        <v>100819.4</v>
      </c>
      <c r="T2789" s="6">
        <f t="shared" si="913"/>
        <v>9165.4</v>
      </c>
      <c r="U2789" t="s">
        <v>2846</v>
      </c>
      <c r="V2789" t="s">
        <v>2824</v>
      </c>
      <c r="W2789" s="2">
        <v>91654</v>
      </c>
      <c r="X2789" s="2">
        <v>0</v>
      </c>
      <c r="Y2789" s="2">
        <v>70048.69</v>
      </c>
      <c r="Z2789" s="2">
        <v>21605.31</v>
      </c>
      <c r="AA2789" s="2">
        <v>100819.4</v>
      </c>
      <c r="AB2789" s="2">
        <v>9165.4</v>
      </c>
    </row>
    <row r="2790" spans="1:28">
      <c r="A2790" s="5" t="str">
        <f t="shared" si="900"/>
        <v>420</v>
      </c>
      <c r="B2790" s="5" t="str">
        <f>VLOOKUP(A2790,Vlookups!O:P,2,FALSE)</f>
        <v>LOCAL</v>
      </c>
      <c r="C2790" s="5" t="str">
        <f t="shared" si="901"/>
        <v>E</v>
      </c>
      <c r="D2790" s="5" t="str">
        <f t="shared" si="902"/>
        <v>51</v>
      </c>
      <c r="E2790" s="5" t="str">
        <f t="shared" si="903"/>
        <v>62--</v>
      </c>
      <c r="F2790" s="5" t="str">
        <f>VLOOKUP(E2790,Vlookups!K:M,3,FALSE)</f>
        <v>Op Exp</v>
      </c>
      <c r="G2790" s="5" t="str">
        <f t="shared" si="904"/>
        <v>6258</v>
      </c>
      <c r="H2790" s="5" t="str">
        <f t="shared" si="905"/>
        <v>ELECTRIC</v>
      </c>
      <c r="I2790" s="5" t="str">
        <f t="shared" si="906"/>
        <v>024</v>
      </c>
      <c r="J2790" s="5" t="str">
        <f>VLOOKUP(I2790,Vlookups!A:D,2,FALSE)</f>
        <v>SAGINAW MIDDLE SCHOOL</v>
      </c>
      <c r="K2790" s="5" t="str">
        <f>VLOOKUP(I2790,Vlookups!A:D,3,FALSE)</f>
        <v>SAGINAW K8</v>
      </c>
      <c r="L2790" s="5" t="str">
        <f t="shared" si="907"/>
        <v>99</v>
      </c>
      <c r="M2790" s="5" t="str">
        <f t="shared" si="908"/>
        <v>937</v>
      </c>
      <c r="N2790" s="5" t="str">
        <f>VLOOKUP(M2790,Vlookups!G:I,2,FALSE)</f>
        <v>FACILITIES MAINTENANCE &amp; OPS</v>
      </c>
      <c r="O2790" s="5" t="str">
        <f>VLOOKUP(M2790,Vlookups!G:I,3,FALSE)</f>
        <v>MAINT</v>
      </c>
      <c r="P2790" s="6">
        <f t="shared" si="909"/>
        <v>47216</v>
      </c>
      <c r="Q2790" s="6">
        <f t="shared" si="910"/>
        <v>0</v>
      </c>
      <c r="R2790" s="6">
        <f t="shared" si="911"/>
        <v>35407.449999999997</v>
      </c>
      <c r="S2790" s="6">
        <f t="shared" si="912"/>
        <v>51937.599999999999</v>
      </c>
      <c r="T2790" s="6">
        <f t="shared" si="913"/>
        <v>4721.6000000000004</v>
      </c>
      <c r="U2790" t="s">
        <v>2847</v>
      </c>
      <c r="V2790" t="s">
        <v>2824</v>
      </c>
      <c r="W2790" s="2">
        <v>47216</v>
      </c>
      <c r="X2790" s="2">
        <v>0</v>
      </c>
      <c r="Y2790" s="2">
        <v>35407.449999999997</v>
      </c>
      <c r="Z2790" s="2">
        <v>11808.55</v>
      </c>
      <c r="AA2790" s="2">
        <v>51937.599999999999</v>
      </c>
      <c r="AB2790" s="2">
        <v>4721.6000000000004</v>
      </c>
    </row>
    <row r="2791" spans="1:28">
      <c r="A2791" s="5" t="str">
        <f t="shared" si="900"/>
        <v>420</v>
      </c>
      <c r="B2791" s="5" t="str">
        <f>VLOOKUP(A2791,Vlookups!O:P,2,FALSE)</f>
        <v>LOCAL</v>
      </c>
      <c r="C2791" s="5" t="str">
        <f t="shared" si="901"/>
        <v>E</v>
      </c>
      <c r="D2791" s="5" t="str">
        <f t="shared" si="902"/>
        <v>51</v>
      </c>
      <c r="E2791" s="5" t="str">
        <f t="shared" si="903"/>
        <v>62--</v>
      </c>
      <c r="F2791" s="5" t="str">
        <f>VLOOKUP(E2791,Vlookups!K:M,3,FALSE)</f>
        <v>Op Exp</v>
      </c>
      <c r="G2791" s="5" t="str">
        <f t="shared" si="904"/>
        <v>6258</v>
      </c>
      <c r="H2791" s="5" t="str">
        <f t="shared" si="905"/>
        <v>ELECTRIC</v>
      </c>
      <c r="I2791" s="5" t="str">
        <f t="shared" si="906"/>
        <v>025</v>
      </c>
      <c r="J2791" s="5" t="str">
        <f>VLOOKUP(I2791,Vlookups!A:D,2,FALSE)</f>
        <v>WINDMILL LAKES ELEMENTARY</v>
      </c>
      <c r="K2791" s="5" t="str">
        <f>VLOOKUP(I2791,Vlookups!A:D,3,FALSE)</f>
        <v>WINDMILL LAKES K8</v>
      </c>
      <c r="L2791" s="5" t="str">
        <f t="shared" si="907"/>
        <v>99</v>
      </c>
      <c r="M2791" s="5" t="str">
        <f t="shared" si="908"/>
        <v>937</v>
      </c>
      <c r="N2791" s="5" t="str">
        <f>VLOOKUP(M2791,Vlookups!G:I,2,FALSE)</f>
        <v>FACILITIES MAINTENANCE &amp; OPS</v>
      </c>
      <c r="O2791" s="5" t="str">
        <f>VLOOKUP(M2791,Vlookups!G:I,3,FALSE)</f>
        <v>MAINT</v>
      </c>
      <c r="P2791" s="6">
        <f t="shared" si="909"/>
        <v>73334</v>
      </c>
      <c r="Q2791" s="6">
        <f t="shared" si="910"/>
        <v>0</v>
      </c>
      <c r="R2791" s="6">
        <f t="shared" si="911"/>
        <v>61117.59</v>
      </c>
      <c r="S2791" s="6">
        <f t="shared" si="912"/>
        <v>80667.399999999994</v>
      </c>
      <c r="T2791" s="6">
        <f t="shared" si="913"/>
        <v>7333.4</v>
      </c>
      <c r="U2791" t="s">
        <v>2848</v>
      </c>
      <c r="V2791" t="s">
        <v>2824</v>
      </c>
      <c r="W2791" s="2">
        <v>73334</v>
      </c>
      <c r="X2791" s="2">
        <v>0</v>
      </c>
      <c r="Y2791" s="2">
        <v>61117.59</v>
      </c>
      <c r="Z2791" s="2">
        <v>12216.41</v>
      </c>
      <c r="AA2791" s="2">
        <v>80667.399999999994</v>
      </c>
      <c r="AB2791" s="2">
        <v>7333.4</v>
      </c>
    </row>
    <row r="2792" spans="1:28">
      <c r="A2792" s="5" t="str">
        <f t="shared" si="900"/>
        <v>420</v>
      </c>
      <c r="B2792" s="5" t="str">
        <f>VLOOKUP(A2792,Vlookups!O:P,2,FALSE)</f>
        <v>LOCAL</v>
      </c>
      <c r="C2792" s="5" t="str">
        <f t="shared" si="901"/>
        <v>E</v>
      </c>
      <c r="D2792" s="5" t="str">
        <f t="shared" si="902"/>
        <v>51</v>
      </c>
      <c r="E2792" s="5" t="str">
        <f t="shared" si="903"/>
        <v>62--</v>
      </c>
      <c r="F2792" s="5" t="str">
        <f>VLOOKUP(E2792,Vlookups!K:M,3,FALSE)</f>
        <v>Op Exp</v>
      </c>
      <c r="G2792" s="5" t="str">
        <f t="shared" si="904"/>
        <v>6258</v>
      </c>
      <c r="H2792" s="5" t="str">
        <f t="shared" si="905"/>
        <v>ELECTRIC</v>
      </c>
      <c r="I2792" s="5" t="str">
        <f t="shared" si="906"/>
        <v>026</v>
      </c>
      <c r="J2792" s="5" t="str">
        <f>VLOOKUP(I2792,Vlookups!A:D,2,FALSE)</f>
        <v>WM LAKES MIDDLE SCHOOL</v>
      </c>
      <c r="K2792" s="5" t="str">
        <f>VLOOKUP(I2792,Vlookups!A:D,3,FALSE)</f>
        <v>WINDMILL LAKES K8</v>
      </c>
      <c r="L2792" s="5" t="str">
        <f t="shared" si="907"/>
        <v>99</v>
      </c>
      <c r="M2792" s="5" t="str">
        <f t="shared" si="908"/>
        <v>937</v>
      </c>
      <c r="N2792" s="5" t="str">
        <f>VLOOKUP(M2792,Vlookups!G:I,2,FALSE)</f>
        <v>FACILITIES MAINTENANCE &amp; OPS</v>
      </c>
      <c r="O2792" s="5" t="str">
        <f>VLOOKUP(M2792,Vlookups!G:I,3,FALSE)</f>
        <v>MAINT</v>
      </c>
      <c r="P2792" s="6">
        <f t="shared" si="909"/>
        <v>37778</v>
      </c>
      <c r="Q2792" s="6">
        <f t="shared" si="910"/>
        <v>0</v>
      </c>
      <c r="R2792" s="6">
        <f t="shared" si="911"/>
        <v>31008.54</v>
      </c>
      <c r="S2792" s="6">
        <f t="shared" si="912"/>
        <v>41555.800000000003</v>
      </c>
      <c r="T2792" s="6">
        <f t="shared" si="913"/>
        <v>3777.8</v>
      </c>
      <c r="U2792" t="s">
        <v>2849</v>
      </c>
      <c r="V2792" t="s">
        <v>2824</v>
      </c>
      <c r="W2792" s="2">
        <v>37778</v>
      </c>
      <c r="X2792" s="2">
        <v>0</v>
      </c>
      <c r="Y2792" s="2">
        <v>31008.54</v>
      </c>
      <c r="Z2792" s="2">
        <v>6769.46</v>
      </c>
      <c r="AA2792" s="2">
        <v>41555.800000000003</v>
      </c>
      <c r="AB2792" s="2">
        <v>3777.8</v>
      </c>
    </row>
    <row r="2793" spans="1:28">
      <c r="A2793" s="5" t="str">
        <f t="shared" si="900"/>
        <v>420</v>
      </c>
      <c r="B2793" s="5" t="str">
        <f>VLOOKUP(A2793,Vlookups!O:P,2,FALSE)</f>
        <v>LOCAL</v>
      </c>
      <c r="C2793" s="5" t="str">
        <f t="shared" si="901"/>
        <v>E</v>
      </c>
      <c r="D2793" s="5" t="str">
        <f t="shared" si="902"/>
        <v>51</v>
      </c>
      <c r="E2793" s="5" t="str">
        <f t="shared" si="903"/>
        <v>62--</v>
      </c>
      <c r="F2793" s="5" t="str">
        <f>VLOOKUP(E2793,Vlookups!K:M,3,FALSE)</f>
        <v>Op Exp</v>
      </c>
      <c r="G2793" s="5" t="str">
        <f t="shared" si="904"/>
        <v>6258</v>
      </c>
      <c r="H2793" s="5" t="str">
        <f t="shared" si="905"/>
        <v>ELECTRIC</v>
      </c>
      <c r="I2793" s="5" t="str">
        <f t="shared" si="906"/>
        <v>027</v>
      </c>
      <c r="J2793" s="5" t="str">
        <f>VLOOKUP(I2793,Vlookups!A:D,2,FALSE)</f>
        <v>HOUSTON OREM ELEMENTARY</v>
      </c>
      <c r="K2793" s="5" t="str">
        <f>VLOOKUP(I2793,Vlookups!A:D,3,FALSE)</f>
        <v>OREM K8</v>
      </c>
      <c r="L2793" s="5" t="str">
        <f t="shared" si="907"/>
        <v>99</v>
      </c>
      <c r="M2793" s="5" t="str">
        <f t="shared" si="908"/>
        <v>937</v>
      </c>
      <c r="N2793" s="5" t="str">
        <f>VLOOKUP(M2793,Vlookups!G:I,2,FALSE)</f>
        <v>FACILITIES MAINTENANCE &amp; OPS</v>
      </c>
      <c r="O2793" s="5" t="str">
        <f>VLOOKUP(M2793,Vlookups!G:I,3,FALSE)</f>
        <v>MAINT</v>
      </c>
      <c r="P2793" s="6">
        <f t="shared" si="909"/>
        <v>66019</v>
      </c>
      <c r="Q2793" s="6">
        <f t="shared" si="910"/>
        <v>0</v>
      </c>
      <c r="R2793" s="6">
        <f t="shared" si="911"/>
        <v>48530.67</v>
      </c>
      <c r="S2793" s="6">
        <f t="shared" si="912"/>
        <v>72620.899999999994</v>
      </c>
      <c r="T2793" s="6">
        <f t="shared" si="913"/>
        <v>6601.9</v>
      </c>
      <c r="U2793" t="s">
        <v>2850</v>
      </c>
      <c r="V2793" t="s">
        <v>2824</v>
      </c>
      <c r="W2793" s="2">
        <v>66019</v>
      </c>
      <c r="X2793" s="2">
        <v>0</v>
      </c>
      <c r="Y2793" s="2">
        <v>48530.67</v>
      </c>
      <c r="Z2793" s="2">
        <v>17488.330000000002</v>
      </c>
      <c r="AA2793" s="2">
        <v>72620.899999999994</v>
      </c>
      <c r="AB2793" s="2">
        <v>6601.9</v>
      </c>
    </row>
    <row r="2794" spans="1:28">
      <c r="A2794" s="5" t="str">
        <f t="shared" si="900"/>
        <v>420</v>
      </c>
      <c r="B2794" s="5" t="str">
        <f>VLOOKUP(A2794,Vlookups!O:P,2,FALSE)</f>
        <v>LOCAL</v>
      </c>
      <c r="C2794" s="5" t="str">
        <f t="shared" si="901"/>
        <v>E</v>
      </c>
      <c r="D2794" s="5" t="str">
        <f t="shared" si="902"/>
        <v>51</v>
      </c>
      <c r="E2794" s="5" t="str">
        <f t="shared" si="903"/>
        <v>62--</v>
      </c>
      <c r="F2794" s="5" t="str">
        <f>VLOOKUP(E2794,Vlookups!K:M,3,FALSE)</f>
        <v>Op Exp</v>
      </c>
      <c r="G2794" s="5" t="str">
        <f t="shared" si="904"/>
        <v>6258</v>
      </c>
      <c r="H2794" s="5" t="str">
        <f t="shared" si="905"/>
        <v>ELECTRIC</v>
      </c>
      <c r="I2794" s="5" t="str">
        <f t="shared" si="906"/>
        <v>028</v>
      </c>
      <c r="J2794" s="5" t="str">
        <f>VLOOKUP(I2794,Vlookups!A:D,2,FALSE)</f>
        <v>HOUSTON OREM MIDDLE SCHOOL</v>
      </c>
      <c r="K2794" s="5" t="str">
        <f>VLOOKUP(I2794,Vlookups!A:D,3,FALSE)</f>
        <v>OREM K8</v>
      </c>
      <c r="L2794" s="5" t="str">
        <f t="shared" si="907"/>
        <v>99</v>
      </c>
      <c r="M2794" s="5" t="str">
        <f t="shared" si="908"/>
        <v>937</v>
      </c>
      <c r="N2794" s="5" t="str">
        <f>VLOOKUP(M2794,Vlookups!G:I,2,FALSE)</f>
        <v>FACILITIES MAINTENANCE &amp; OPS</v>
      </c>
      <c r="O2794" s="5" t="str">
        <f>VLOOKUP(M2794,Vlookups!G:I,3,FALSE)</f>
        <v>MAINT</v>
      </c>
      <c r="P2794" s="6">
        <f t="shared" si="909"/>
        <v>34010</v>
      </c>
      <c r="Q2794" s="6">
        <f t="shared" si="910"/>
        <v>0</v>
      </c>
      <c r="R2794" s="6">
        <f t="shared" si="911"/>
        <v>24723.55</v>
      </c>
      <c r="S2794" s="6">
        <f t="shared" si="912"/>
        <v>37411</v>
      </c>
      <c r="T2794" s="6">
        <f t="shared" si="913"/>
        <v>3401</v>
      </c>
      <c r="U2794" t="s">
        <v>2851</v>
      </c>
      <c r="V2794" t="s">
        <v>2824</v>
      </c>
      <c r="W2794" s="2">
        <v>34010</v>
      </c>
      <c r="X2794" s="2">
        <v>0</v>
      </c>
      <c r="Y2794" s="2">
        <v>24723.55</v>
      </c>
      <c r="Z2794" s="2">
        <v>9286.4500000000007</v>
      </c>
      <c r="AA2794" s="2">
        <v>37411</v>
      </c>
      <c r="AB2794" s="2">
        <v>3401</v>
      </c>
    </row>
    <row r="2795" spans="1:28">
      <c r="A2795" s="5" t="str">
        <f t="shared" si="900"/>
        <v>420</v>
      </c>
      <c r="B2795" s="5" t="str">
        <f>VLOOKUP(A2795,Vlookups!O:P,2,FALSE)</f>
        <v>LOCAL</v>
      </c>
      <c r="C2795" s="5" t="str">
        <f t="shared" si="901"/>
        <v>E</v>
      </c>
      <c r="D2795" s="5" t="str">
        <f t="shared" si="902"/>
        <v>51</v>
      </c>
      <c r="E2795" s="5" t="str">
        <f t="shared" si="903"/>
        <v>62--</v>
      </c>
      <c r="F2795" s="5" t="str">
        <f>VLOOKUP(E2795,Vlookups!K:M,3,FALSE)</f>
        <v>Op Exp</v>
      </c>
      <c r="G2795" s="5" t="str">
        <f t="shared" si="904"/>
        <v>6258</v>
      </c>
      <c r="H2795" s="5" t="str">
        <f t="shared" si="905"/>
        <v>ELECTRIC</v>
      </c>
      <c r="I2795" s="5" t="str">
        <f t="shared" si="906"/>
        <v>030</v>
      </c>
      <c r="J2795" s="5" t="str">
        <f>VLOOKUP(I2795,Vlookups!A:D,2,FALSE)</f>
        <v>COLLEGE STATION ELEMENTARY</v>
      </c>
      <c r="K2795" s="5" t="str">
        <f>VLOOKUP(I2795,Vlookups!A:D,3,FALSE)</f>
        <v>COLLEGE STATION K8</v>
      </c>
      <c r="L2795" s="5" t="str">
        <f t="shared" si="907"/>
        <v>99</v>
      </c>
      <c r="M2795" s="5" t="str">
        <f t="shared" si="908"/>
        <v>937</v>
      </c>
      <c r="N2795" s="5" t="str">
        <f>VLOOKUP(M2795,Vlookups!G:I,2,FALSE)</f>
        <v>FACILITIES MAINTENANCE &amp; OPS</v>
      </c>
      <c r="O2795" s="5" t="str">
        <f>VLOOKUP(M2795,Vlookups!G:I,3,FALSE)</f>
        <v>MAINT</v>
      </c>
      <c r="P2795" s="6">
        <f t="shared" si="909"/>
        <v>114300</v>
      </c>
      <c r="Q2795" s="6">
        <f t="shared" si="910"/>
        <v>0</v>
      </c>
      <c r="R2795" s="6">
        <f t="shared" si="911"/>
        <v>81202.600000000006</v>
      </c>
      <c r="S2795" s="6">
        <f t="shared" si="912"/>
        <v>125730</v>
      </c>
      <c r="T2795" s="6">
        <f t="shared" si="913"/>
        <v>11430</v>
      </c>
      <c r="U2795" t="s">
        <v>2852</v>
      </c>
      <c r="V2795" t="s">
        <v>2824</v>
      </c>
      <c r="W2795" s="2">
        <v>114300</v>
      </c>
      <c r="X2795" s="2">
        <v>0</v>
      </c>
      <c r="Y2795" s="2">
        <v>81202.600000000006</v>
      </c>
      <c r="Z2795" s="2">
        <v>33097.4</v>
      </c>
      <c r="AA2795" s="2">
        <v>125730</v>
      </c>
      <c r="AB2795" s="2">
        <v>11430</v>
      </c>
    </row>
    <row r="2796" spans="1:28">
      <c r="A2796" s="5" t="str">
        <f t="shared" si="900"/>
        <v>420</v>
      </c>
      <c r="B2796" s="5" t="str">
        <f>VLOOKUP(A2796,Vlookups!O:P,2,FALSE)</f>
        <v>LOCAL</v>
      </c>
      <c r="C2796" s="5" t="str">
        <f t="shared" si="901"/>
        <v>E</v>
      </c>
      <c r="D2796" s="5" t="str">
        <f t="shared" si="902"/>
        <v>51</v>
      </c>
      <c r="E2796" s="5" t="str">
        <f t="shared" si="903"/>
        <v>62--</v>
      </c>
      <c r="F2796" s="5" t="str">
        <f>VLOOKUP(E2796,Vlookups!K:M,3,FALSE)</f>
        <v>Op Exp</v>
      </c>
      <c r="G2796" s="5" t="str">
        <f t="shared" si="904"/>
        <v>6258</v>
      </c>
      <c r="H2796" s="5" t="str">
        <f t="shared" si="905"/>
        <v>ELECTRIC</v>
      </c>
      <c r="I2796" s="5" t="str">
        <f t="shared" si="906"/>
        <v>031</v>
      </c>
      <c r="J2796" s="5" t="str">
        <f>VLOOKUP(I2796,Vlookups!A:D,2,FALSE)</f>
        <v>COLLEGE STATION MIDDLE SCHOOL</v>
      </c>
      <c r="K2796" s="5" t="str">
        <f>VLOOKUP(I2796,Vlookups!A:D,3,FALSE)</f>
        <v>COLLEGE STATION K8</v>
      </c>
      <c r="L2796" s="5" t="str">
        <f t="shared" si="907"/>
        <v>99</v>
      </c>
      <c r="M2796" s="5" t="str">
        <f t="shared" si="908"/>
        <v>937</v>
      </c>
      <c r="N2796" s="5" t="str">
        <f>VLOOKUP(M2796,Vlookups!G:I,2,FALSE)</f>
        <v>FACILITIES MAINTENANCE &amp; OPS</v>
      </c>
      <c r="O2796" s="5" t="str">
        <f>VLOOKUP(M2796,Vlookups!G:I,3,FALSE)</f>
        <v>MAINT</v>
      </c>
      <c r="P2796" s="6">
        <f t="shared" si="909"/>
        <v>58882</v>
      </c>
      <c r="Q2796" s="6">
        <f t="shared" si="910"/>
        <v>0</v>
      </c>
      <c r="R2796" s="6">
        <f t="shared" si="911"/>
        <v>39354.61</v>
      </c>
      <c r="S2796" s="6">
        <f t="shared" si="912"/>
        <v>64770.2</v>
      </c>
      <c r="T2796" s="6">
        <f t="shared" si="913"/>
        <v>5888.2</v>
      </c>
      <c r="U2796" t="s">
        <v>2853</v>
      </c>
      <c r="V2796" t="s">
        <v>2824</v>
      </c>
      <c r="W2796" s="2">
        <v>58882</v>
      </c>
      <c r="X2796" s="2">
        <v>0</v>
      </c>
      <c r="Y2796" s="2">
        <v>39354.61</v>
      </c>
      <c r="Z2796" s="2">
        <v>19527.39</v>
      </c>
      <c r="AA2796" s="2">
        <v>64770.2</v>
      </c>
      <c r="AB2796" s="2">
        <v>5888.2</v>
      </c>
    </row>
    <row r="2797" spans="1:28">
      <c r="A2797" s="5" t="str">
        <f t="shared" si="900"/>
        <v>420</v>
      </c>
      <c r="B2797" s="5" t="str">
        <f>VLOOKUP(A2797,Vlookups!O:P,2,FALSE)</f>
        <v>LOCAL</v>
      </c>
      <c r="C2797" s="5" t="str">
        <f t="shared" si="901"/>
        <v>E</v>
      </c>
      <c r="D2797" s="5" t="str">
        <f t="shared" si="902"/>
        <v>51</v>
      </c>
      <c r="E2797" s="5" t="str">
        <f t="shared" si="903"/>
        <v>62--</v>
      </c>
      <c r="F2797" s="5" t="str">
        <f>VLOOKUP(E2797,Vlookups!K:M,3,FALSE)</f>
        <v>Op Exp</v>
      </c>
      <c r="G2797" s="5" t="str">
        <f t="shared" si="904"/>
        <v>6258</v>
      </c>
      <c r="H2797" s="5" t="str">
        <f t="shared" si="905"/>
        <v>ELECTRIC</v>
      </c>
      <c r="I2797" s="5" t="str">
        <f t="shared" si="906"/>
        <v>032</v>
      </c>
      <c r="J2797" s="5" t="str">
        <f>VLOOKUP(I2797,Vlookups!A:D,2,FALSE)</f>
        <v>LANCASTER HS</v>
      </c>
      <c r="K2797" s="5" t="str">
        <f>VLOOKUP(I2797,Vlookups!A:D,3,FALSE)</f>
        <v>LANCASTER HS</v>
      </c>
      <c r="L2797" s="5" t="str">
        <f t="shared" si="907"/>
        <v>99</v>
      </c>
      <c r="M2797" s="5" t="str">
        <f t="shared" si="908"/>
        <v>937</v>
      </c>
      <c r="N2797" s="5" t="str">
        <f>VLOOKUP(M2797,Vlookups!G:I,2,FALSE)</f>
        <v>FACILITIES MAINTENANCE &amp; OPS</v>
      </c>
      <c r="O2797" s="5" t="str">
        <f>VLOOKUP(M2797,Vlookups!G:I,3,FALSE)</f>
        <v>MAINT</v>
      </c>
      <c r="P2797" s="6">
        <f t="shared" si="909"/>
        <v>0</v>
      </c>
      <c r="Q2797" s="6">
        <f t="shared" si="910"/>
        <v>0</v>
      </c>
      <c r="R2797" s="6">
        <f t="shared" si="911"/>
        <v>834.1</v>
      </c>
      <c r="S2797" s="6">
        <f t="shared" si="912"/>
        <v>0</v>
      </c>
      <c r="T2797" s="6">
        <f t="shared" si="913"/>
        <v>0</v>
      </c>
      <c r="U2797" t="s">
        <v>2854</v>
      </c>
      <c r="V2797" t="s">
        <v>2824</v>
      </c>
      <c r="W2797" s="2">
        <v>0</v>
      </c>
      <c r="X2797" s="2">
        <v>0</v>
      </c>
      <c r="Y2797" s="2">
        <v>834.1</v>
      </c>
      <c r="Z2797" s="3">
        <v>-834.1</v>
      </c>
      <c r="AA2797" s="2">
        <v>0</v>
      </c>
      <c r="AB2797" s="2">
        <v>0</v>
      </c>
    </row>
    <row r="2798" spans="1:28">
      <c r="A2798" s="5" t="str">
        <f t="shared" si="900"/>
        <v>420</v>
      </c>
      <c r="B2798" s="5" t="str">
        <f>VLOOKUP(A2798,Vlookups!O:P,2,FALSE)</f>
        <v>LOCAL</v>
      </c>
      <c r="C2798" s="5" t="str">
        <f t="shared" si="901"/>
        <v>E</v>
      </c>
      <c r="D2798" s="5" t="str">
        <f t="shared" si="902"/>
        <v>51</v>
      </c>
      <c r="E2798" s="5" t="str">
        <f t="shared" si="903"/>
        <v>62--</v>
      </c>
      <c r="F2798" s="5" t="str">
        <f>VLOOKUP(E2798,Vlookups!K:M,3,FALSE)</f>
        <v>Op Exp</v>
      </c>
      <c r="G2798" s="5" t="str">
        <f t="shared" si="904"/>
        <v>6258</v>
      </c>
      <c r="H2798" s="5" t="str">
        <f t="shared" si="905"/>
        <v>ELECTRIC</v>
      </c>
      <c r="I2798" s="5" t="str">
        <f t="shared" si="906"/>
        <v>033</v>
      </c>
      <c r="J2798" s="5" t="str">
        <f>VLOOKUP(I2798,Vlookups!A:D,2,FALSE)</f>
        <v>WINDMILL LAKES HS</v>
      </c>
      <c r="K2798" s="5" t="str">
        <f>VLOOKUP(I2798,Vlookups!A:D,3,FALSE)</f>
        <v>WINDMILL LAKES HS</v>
      </c>
      <c r="L2798" s="5" t="str">
        <f t="shared" si="907"/>
        <v>99</v>
      </c>
      <c r="M2798" s="5" t="str">
        <f t="shared" si="908"/>
        <v>937</v>
      </c>
      <c r="N2798" s="5" t="str">
        <f>VLOOKUP(M2798,Vlookups!G:I,2,FALSE)</f>
        <v>FACILITIES MAINTENANCE &amp; OPS</v>
      </c>
      <c r="O2798" s="5" t="str">
        <f>VLOOKUP(M2798,Vlookups!G:I,3,FALSE)</f>
        <v>MAINT</v>
      </c>
      <c r="P2798" s="6">
        <f t="shared" si="909"/>
        <v>214979</v>
      </c>
      <c r="Q2798" s="6">
        <f t="shared" si="910"/>
        <v>0</v>
      </c>
      <c r="R2798" s="6">
        <f t="shared" si="911"/>
        <v>229778.79</v>
      </c>
      <c r="S2798" s="6">
        <f t="shared" si="912"/>
        <v>236476.9</v>
      </c>
      <c r="T2798" s="6">
        <f t="shared" si="913"/>
        <v>21497.9</v>
      </c>
      <c r="U2798" t="s">
        <v>2855</v>
      </c>
      <c r="V2798" t="s">
        <v>2824</v>
      </c>
      <c r="W2798" s="2">
        <v>214979</v>
      </c>
      <c r="X2798" s="2">
        <v>0</v>
      </c>
      <c r="Y2798" s="2">
        <v>229778.79</v>
      </c>
      <c r="Z2798" s="3">
        <v>-14799.79</v>
      </c>
      <c r="AA2798" s="2">
        <v>236476.9</v>
      </c>
      <c r="AB2798" s="2">
        <v>21497.9</v>
      </c>
    </row>
    <row r="2799" spans="1:28">
      <c r="A2799" s="5" t="str">
        <f t="shared" si="900"/>
        <v>420</v>
      </c>
      <c r="B2799" s="5" t="str">
        <f>VLOOKUP(A2799,Vlookups!O:P,2,FALSE)</f>
        <v>LOCAL</v>
      </c>
      <c r="C2799" s="5" t="str">
        <f t="shared" si="901"/>
        <v>E</v>
      </c>
      <c r="D2799" s="5" t="str">
        <f t="shared" si="902"/>
        <v>51</v>
      </c>
      <c r="E2799" s="5" t="str">
        <f t="shared" si="903"/>
        <v>62--</v>
      </c>
      <c r="F2799" s="5" t="str">
        <f>VLOOKUP(E2799,Vlookups!K:M,3,FALSE)</f>
        <v>Op Exp</v>
      </c>
      <c r="G2799" s="5" t="str">
        <f t="shared" si="904"/>
        <v>6258</v>
      </c>
      <c r="H2799" s="5" t="str">
        <f t="shared" si="905"/>
        <v>ELECTRIC</v>
      </c>
      <c r="I2799" s="5" t="str">
        <f t="shared" si="906"/>
        <v>034</v>
      </c>
      <c r="J2799" s="5" t="str">
        <f>VLOOKUP(I2799,Vlookups!A:D,2,FALSE)</f>
        <v>AGGIELAND HIGH SCHOOL</v>
      </c>
      <c r="K2799" s="5" t="str">
        <f>VLOOKUP(I2799,Vlookups!A:D,3,FALSE)</f>
        <v>AGGIELAND HS</v>
      </c>
      <c r="L2799" s="5" t="str">
        <f t="shared" si="907"/>
        <v>99</v>
      </c>
      <c r="M2799" s="5" t="str">
        <f t="shared" si="908"/>
        <v>937</v>
      </c>
      <c r="N2799" s="5" t="str">
        <f>VLOOKUP(M2799,Vlookups!G:I,2,FALSE)</f>
        <v>FACILITIES MAINTENANCE &amp; OPS</v>
      </c>
      <c r="O2799" s="5" t="str">
        <f>VLOOKUP(M2799,Vlookups!G:I,3,FALSE)</f>
        <v>MAINT</v>
      </c>
      <c r="P2799" s="6">
        <f t="shared" si="909"/>
        <v>50815</v>
      </c>
      <c r="Q2799" s="6">
        <f t="shared" si="910"/>
        <v>0</v>
      </c>
      <c r="R2799" s="6">
        <f t="shared" si="911"/>
        <v>42228.15</v>
      </c>
      <c r="S2799" s="6">
        <f t="shared" si="912"/>
        <v>55896.5</v>
      </c>
      <c r="T2799" s="6">
        <f t="shared" si="913"/>
        <v>5081.5</v>
      </c>
      <c r="U2799" t="s">
        <v>2856</v>
      </c>
      <c r="V2799" t="s">
        <v>2824</v>
      </c>
      <c r="W2799" s="2">
        <v>50815</v>
      </c>
      <c r="X2799" s="2">
        <v>0</v>
      </c>
      <c r="Y2799" s="2">
        <v>42228.15</v>
      </c>
      <c r="Z2799" s="2">
        <v>8586.85</v>
      </c>
      <c r="AA2799" s="2">
        <v>55896.5</v>
      </c>
      <c r="AB2799" s="2">
        <v>5081.5</v>
      </c>
    </row>
    <row r="2800" spans="1:28">
      <c r="A2800" s="5" t="str">
        <f t="shared" si="900"/>
        <v>420</v>
      </c>
      <c r="B2800" s="5" t="str">
        <f>VLOOKUP(A2800,Vlookups!O:P,2,FALSE)</f>
        <v>LOCAL</v>
      </c>
      <c r="C2800" s="5" t="str">
        <f t="shared" si="901"/>
        <v>E</v>
      </c>
      <c r="D2800" s="5" t="str">
        <f t="shared" si="902"/>
        <v>51</v>
      </c>
      <c r="E2800" s="5" t="str">
        <f t="shared" si="903"/>
        <v>62--</v>
      </c>
      <c r="F2800" s="5" t="str">
        <f>VLOOKUP(E2800,Vlookups!K:M,3,FALSE)</f>
        <v>Op Exp</v>
      </c>
      <c r="G2800" s="5" t="str">
        <f t="shared" si="904"/>
        <v>6258</v>
      </c>
      <c r="H2800" s="5" t="str">
        <f t="shared" si="905"/>
        <v>ELECTRIC</v>
      </c>
      <c r="I2800" s="5" t="str">
        <f t="shared" si="906"/>
        <v>035</v>
      </c>
      <c r="J2800" s="5" t="str">
        <f>VLOOKUP(I2800,Vlookups!A:D,2,FALSE)</f>
        <v>Richmond Elementary</v>
      </c>
      <c r="K2800" s="5" t="str">
        <f>VLOOKUP(I2800,Vlookups!A:D,3,FALSE)</f>
        <v>RICHMOND K8</v>
      </c>
      <c r="L2800" s="5" t="str">
        <f t="shared" si="907"/>
        <v>99</v>
      </c>
      <c r="M2800" s="5" t="str">
        <f t="shared" si="908"/>
        <v>937</v>
      </c>
      <c r="N2800" s="5" t="str">
        <f>VLOOKUP(M2800,Vlookups!G:I,2,FALSE)</f>
        <v>FACILITIES MAINTENANCE &amp; OPS</v>
      </c>
      <c r="O2800" s="5" t="str">
        <f>VLOOKUP(M2800,Vlookups!G:I,3,FALSE)</f>
        <v>MAINT</v>
      </c>
      <c r="P2800" s="6">
        <f t="shared" si="909"/>
        <v>0</v>
      </c>
      <c r="Q2800" s="6">
        <f t="shared" si="910"/>
        <v>0</v>
      </c>
      <c r="R2800" s="6">
        <f t="shared" si="911"/>
        <v>422.04</v>
      </c>
      <c r="S2800" s="6">
        <f t="shared" si="912"/>
        <v>125730</v>
      </c>
      <c r="T2800" s="6">
        <f t="shared" si="913"/>
        <v>125730</v>
      </c>
      <c r="U2800" t="s">
        <v>2857</v>
      </c>
      <c r="V2800" t="s">
        <v>2824</v>
      </c>
      <c r="W2800" s="2">
        <v>0</v>
      </c>
      <c r="X2800" s="2">
        <v>0</v>
      </c>
      <c r="Y2800" s="2">
        <v>422.04</v>
      </c>
      <c r="Z2800" s="3">
        <v>-422.04</v>
      </c>
      <c r="AA2800" s="2">
        <v>125730</v>
      </c>
      <c r="AB2800" s="2">
        <v>125730</v>
      </c>
    </row>
    <row r="2801" spans="1:28">
      <c r="A2801" s="5" t="str">
        <f t="shared" si="900"/>
        <v>420</v>
      </c>
      <c r="B2801" s="5" t="str">
        <f>VLOOKUP(A2801,Vlookups!O:P,2,FALSE)</f>
        <v>LOCAL</v>
      </c>
      <c r="C2801" s="5" t="str">
        <f t="shared" si="901"/>
        <v>E</v>
      </c>
      <c r="D2801" s="5" t="str">
        <f t="shared" si="902"/>
        <v>51</v>
      </c>
      <c r="E2801" s="5" t="str">
        <f t="shared" si="903"/>
        <v>62--</v>
      </c>
      <c r="F2801" s="5" t="str">
        <f>VLOOKUP(E2801,Vlookups!K:M,3,FALSE)</f>
        <v>Op Exp</v>
      </c>
      <c r="G2801" s="5" t="str">
        <f t="shared" si="904"/>
        <v>6258</v>
      </c>
      <c r="H2801" s="5" t="str">
        <f t="shared" si="905"/>
        <v>ELECTRIC</v>
      </c>
      <c r="I2801" s="5" t="str">
        <f t="shared" si="906"/>
        <v>036</v>
      </c>
      <c r="J2801" s="5" t="str">
        <f>VLOOKUP(I2801,Vlookups!A:D,2,FALSE)</f>
        <v>Richmond Middle School</v>
      </c>
      <c r="K2801" s="5" t="str">
        <f>VLOOKUP(I2801,Vlookups!A:D,3,FALSE)</f>
        <v>RICHMOND K8</v>
      </c>
      <c r="L2801" s="5" t="str">
        <f t="shared" si="907"/>
        <v>99</v>
      </c>
      <c r="M2801" s="5" t="str">
        <f t="shared" si="908"/>
        <v>937</v>
      </c>
      <c r="N2801" s="5" t="str">
        <f>VLOOKUP(M2801,Vlookups!G:I,2,FALSE)</f>
        <v>FACILITIES MAINTENANCE &amp; OPS</v>
      </c>
      <c r="O2801" s="5" t="str">
        <f>VLOOKUP(M2801,Vlookups!G:I,3,FALSE)</f>
        <v>MAINT</v>
      </c>
      <c r="P2801" s="6">
        <f t="shared" si="909"/>
        <v>0</v>
      </c>
      <c r="Q2801" s="6">
        <f t="shared" si="910"/>
        <v>0</v>
      </c>
      <c r="R2801" s="6">
        <f t="shared" si="911"/>
        <v>207.87</v>
      </c>
      <c r="S2801" s="6">
        <f t="shared" si="912"/>
        <v>64770</v>
      </c>
      <c r="T2801" s="6">
        <f t="shared" si="913"/>
        <v>64770</v>
      </c>
      <c r="U2801" t="s">
        <v>2858</v>
      </c>
      <c r="V2801" t="s">
        <v>2824</v>
      </c>
      <c r="W2801" s="2">
        <v>0</v>
      </c>
      <c r="X2801" s="2">
        <v>0</v>
      </c>
      <c r="Y2801" s="2">
        <v>207.87</v>
      </c>
      <c r="Z2801" s="3">
        <v>-207.87</v>
      </c>
      <c r="AA2801" s="2">
        <v>64770</v>
      </c>
      <c r="AB2801" s="2">
        <v>64770</v>
      </c>
    </row>
    <row r="2802" spans="1:28">
      <c r="A2802" s="5" t="str">
        <f t="shared" si="900"/>
        <v>420</v>
      </c>
      <c r="B2802" s="5" t="str">
        <f>VLOOKUP(A2802,Vlookups!O:P,2,FALSE)</f>
        <v>LOCAL</v>
      </c>
      <c r="C2802" s="5" t="str">
        <f t="shared" si="901"/>
        <v>E</v>
      </c>
      <c r="D2802" s="5" t="str">
        <f t="shared" si="902"/>
        <v>51</v>
      </c>
      <c r="E2802" s="5" t="str">
        <f t="shared" si="903"/>
        <v>62--</v>
      </c>
      <c r="F2802" s="5" t="str">
        <f>VLOOKUP(E2802,Vlookups!K:M,3,FALSE)</f>
        <v>Op Exp</v>
      </c>
      <c r="G2802" s="5" t="str">
        <f t="shared" si="904"/>
        <v>6258</v>
      </c>
      <c r="H2802" s="5" t="str">
        <f t="shared" si="905"/>
        <v>ELECTRIC</v>
      </c>
      <c r="I2802" s="5" t="str">
        <f t="shared" si="906"/>
        <v>037</v>
      </c>
      <c r="J2802" s="5" t="str">
        <f>VLOOKUP(I2802,Vlookups!A:D,2,FALSE)</f>
        <v>Heritage Elementary</v>
      </c>
      <c r="K2802" s="5" t="str">
        <f>VLOOKUP(I2802,Vlookups!A:D,3,FALSE)</f>
        <v>HERITAGE K8</v>
      </c>
      <c r="L2802" s="5" t="str">
        <f t="shared" si="907"/>
        <v>99</v>
      </c>
      <c r="M2802" s="5" t="str">
        <f t="shared" si="908"/>
        <v>937</v>
      </c>
      <c r="N2802" s="5" t="str">
        <f>VLOOKUP(M2802,Vlookups!G:I,2,FALSE)</f>
        <v>FACILITIES MAINTENANCE &amp; OPS</v>
      </c>
      <c r="O2802" s="5" t="str">
        <f>VLOOKUP(M2802,Vlookups!G:I,3,FALSE)</f>
        <v>MAINT</v>
      </c>
      <c r="P2802" s="6">
        <f t="shared" si="909"/>
        <v>0</v>
      </c>
      <c r="Q2802" s="6">
        <f t="shared" si="910"/>
        <v>0</v>
      </c>
      <c r="R2802" s="6">
        <f t="shared" si="911"/>
        <v>0</v>
      </c>
      <c r="S2802" s="6">
        <f t="shared" si="912"/>
        <v>125730</v>
      </c>
      <c r="T2802" s="6">
        <f t="shared" si="913"/>
        <v>125730</v>
      </c>
      <c r="U2802" t="s">
        <v>2859</v>
      </c>
      <c r="V2802" t="s">
        <v>2824</v>
      </c>
      <c r="W2802" s="2">
        <v>0</v>
      </c>
      <c r="X2802" s="2">
        <v>0</v>
      </c>
      <c r="Y2802" s="2">
        <v>0</v>
      </c>
      <c r="Z2802" s="2">
        <v>0</v>
      </c>
      <c r="AA2802" s="2">
        <v>125730</v>
      </c>
      <c r="AB2802" s="2">
        <v>125730</v>
      </c>
    </row>
    <row r="2803" spans="1:28">
      <c r="A2803" s="5" t="str">
        <f t="shared" si="900"/>
        <v>420</v>
      </c>
      <c r="B2803" s="5" t="str">
        <f>VLOOKUP(A2803,Vlookups!O:P,2,FALSE)</f>
        <v>LOCAL</v>
      </c>
      <c r="C2803" s="5" t="str">
        <f t="shared" si="901"/>
        <v>E</v>
      </c>
      <c r="D2803" s="5" t="str">
        <f t="shared" si="902"/>
        <v>51</v>
      </c>
      <c r="E2803" s="5" t="str">
        <f t="shared" si="903"/>
        <v>62--</v>
      </c>
      <c r="F2803" s="5" t="str">
        <f>VLOOKUP(E2803,Vlookups!K:M,3,FALSE)</f>
        <v>Op Exp</v>
      </c>
      <c r="G2803" s="5" t="str">
        <f t="shared" si="904"/>
        <v>6258</v>
      </c>
      <c r="H2803" s="5" t="str">
        <f t="shared" si="905"/>
        <v>ELECTRIC</v>
      </c>
      <c r="I2803" s="5" t="str">
        <f t="shared" si="906"/>
        <v>038</v>
      </c>
      <c r="J2803" s="5" t="str">
        <f>VLOOKUP(I2803,Vlookups!A:D,2,FALSE)</f>
        <v>Heritage Middle School</v>
      </c>
      <c r="K2803" s="5" t="str">
        <f>VLOOKUP(I2803,Vlookups!A:D,3,FALSE)</f>
        <v>HERITAGE K8</v>
      </c>
      <c r="L2803" s="5" t="str">
        <f t="shared" si="907"/>
        <v>99</v>
      </c>
      <c r="M2803" s="5" t="str">
        <f t="shared" si="908"/>
        <v>937</v>
      </c>
      <c r="N2803" s="5" t="str">
        <f>VLOOKUP(M2803,Vlookups!G:I,2,FALSE)</f>
        <v>FACILITIES MAINTENANCE &amp; OPS</v>
      </c>
      <c r="O2803" s="5" t="str">
        <f>VLOOKUP(M2803,Vlookups!G:I,3,FALSE)</f>
        <v>MAINT</v>
      </c>
      <c r="P2803" s="6">
        <f t="shared" si="909"/>
        <v>0</v>
      </c>
      <c r="Q2803" s="6">
        <f t="shared" si="910"/>
        <v>0</v>
      </c>
      <c r="R2803" s="6">
        <f t="shared" si="911"/>
        <v>0</v>
      </c>
      <c r="S2803" s="6">
        <f t="shared" si="912"/>
        <v>64770</v>
      </c>
      <c r="T2803" s="6">
        <f t="shared" si="913"/>
        <v>64770</v>
      </c>
      <c r="U2803" t="s">
        <v>2860</v>
      </c>
      <c r="V2803" t="s">
        <v>2824</v>
      </c>
      <c r="W2803" s="2">
        <v>0</v>
      </c>
      <c r="X2803" s="2">
        <v>0</v>
      </c>
      <c r="Y2803" s="2">
        <v>0</v>
      </c>
      <c r="Z2803" s="2">
        <v>0</v>
      </c>
      <c r="AA2803" s="2">
        <v>64770</v>
      </c>
      <c r="AB2803" s="2">
        <v>64770</v>
      </c>
    </row>
    <row r="2804" spans="1:28">
      <c r="A2804" s="5" t="str">
        <f t="shared" si="900"/>
        <v>420</v>
      </c>
      <c r="B2804" s="5" t="str">
        <f>VLOOKUP(A2804,Vlookups!O:P,2,FALSE)</f>
        <v>LOCAL</v>
      </c>
      <c r="C2804" s="5" t="str">
        <f t="shared" si="901"/>
        <v>E</v>
      </c>
      <c r="D2804" s="5" t="str">
        <f t="shared" si="902"/>
        <v>51</v>
      </c>
      <c r="E2804" s="5" t="str">
        <f t="shared" si="903"/>
        <v>62--</v>
      </c>
      <c r="F2804" s="5" t="str">
        <f>VLOOKUP(E2804,Vlookups!K:M,3,FALSE)</f>
        <v>Op Exp</v>
      </c>
      <c r="G2804" s="5" t="str">
        <f t="shared" si="904"/>
        <v>6258</v>
      </c>
      <c r="H2804" s="5" t="str">
        <f t="shared" si="905"/>
        <v>ELECTRIC</v>
      </c>
      <c r="I2804" s="5" t="str">
        <f t="shared" si="906"/>
        <v>039</v>
      </c>
      <c r="J2804" s="5" t="str">
        <f>VLOOKUP(I2804,Vlookups!A:D,2,FALSE)</f>
        <v>Pearland Elementary</v>
      </c>
      <c r="K2804" s="5" t="str">
        <f>VLOOKUP(I2804,Vlookups!A:D,3,FALSE)</f>
        <v>PEARLAND K8</v>
      </c>
      <c r="L2804" s="5" t="str">
        <f t="shared" si="907"/>
        <v>99</v>
      </c>
      <c r="M2804" s="5" t="str">
        <f t="shared" si="908"/>
        <v>937</v>
      </c>
      <c r="N2804" s="5" t="str">
        <f>VLOOKUP(M2804,Vlookups!G:I,2,FALSE)</f>
        <v>FACILITIES MAINTENANCE &amp; OPS</v>
      </c>
      <c r="O2804" s="5" t="str">
        <f>VLOOKUP(M2804,Vlookups!G:I,3,FALSE)</f>
        <v>MAINT</v>
      </c>
      <c r="P2804" s="6">
        <f t="shared" si="909"/>
        <v>0</v>
      </c>
      <c r="Q2804" s="6">
        <f t="shared" si="910"/>
        <v>0</v>
      </c>
      <c r="R2804" s="6">
        <f t="shared" si="911"/>
        <v>0</v>
      </c>
      <c r="S2804" s="6">
        <f t="shared" si="912"/>
        <v>125773</v>
      </c>
      <c r="T2804" s="6">
        <f t="shared" si="913"/>
        <v>125773</v>
      </c>
      <c r="U2804" t="s">
        <v>2861</v>
      </c>
      <c r="V2804" t="s">
        <v>2824</v>
      </c>
      <c r="W2804" s="2">
        <v>0</v>
      </c>
      <c r="X2804" s="2">
        <v>0</v>
      </c>
      <c r="Y2804" s="2">
        <v>0</v>
      </c>
      <c r="Z2804" s="2">
        <v>0</v>
      </c>
      <c r="AA2804" s="2">
        <v>125773</v>
      </c>
      <c r="AB2804" s="2">
        <v>125773</v>
      </c>
    </row>
    <row r="2805" spans="1:28">
      <c r="A2805" s="5" t="str">
        <f t="shared" si="900"/>
        <v>420</v>
      </c>
      <c r="B2805" s="5" t="str">
        <f>VLOOKUP(A2805,Vlookups!O:P,2,FALSE)</f>
        <v>LOCAL</v>
      </c>
      <c r="C2805" s="5" t="str">
        <f t="shared" si="901"/>
        <v>E</v>
      </c>
      <c r="D2805" s="5" t="str">
        <f t="shared" si="902"/>
        <v>51</v>
      </c>
      <c r="E2805" s="5" t="str">
        <f t="shared" si="903"/>
        <v>62--</v>
      </c>
      <c r="F2805" s="5" t="str">
        <f>VLOOKUP(E2805,Vlookups!K:M,3,FALSE)</f>
        <v>Op Exp</v>
      </c>
      <c r="G2805" s="5" t="str">
        <f t="shared" si="904"/>
        <v>6258</v>
      </c>
      <c r="H2805" s="5" t="str">
        <f t="shared" si="905"/>
        <v>ELECTRIC</v>
      </c>
      <c r="I2805" s="5" t="str">
        <f t="shared" si="906"/>
        <v>040</v>
      </c>
      <c r="J2805" s="5" t="str">
        <f>VLOOKUP(I2805,Vlookups!A:D,2,FALSE)</f>
        <v>Pearland Middle School</v>
      </c>
      <c r="K2805" s="5" t="str">
        <f>VLOOKUP(I2805,Vlookups!A:D,3,FALSE)</f>
        <v>PEARLAND K8</v>
      </c>
      <c r="L2805" s="5" t="str">
        <f t="shared" si="907"/>
        <v>99</v>
      </c>
      <c r="M2805" s="5" t="str">
        <f t="shared" si="908"/>
        <v>937</v>
      </c>
      <c r="N2805" s="5" t="str">
        <f>VLOOKUP(M2805,Vlookups!G:I,2,FALSE)</f>
        <v>FACILITIES MAINTENANCE &amp; OPS</v>
      </c>
      <c r="O2805" s="5" t="str">
        <f>VLOOKUP(M2805,Vlookups!G:I,3,FALSE)</f>
        <v>MAINT</v>
      </c>
      <c r="P2805" s="6">
        <f t="shared" si="909"/>
        <v>0</v>
      </c>
      <c r="Q2805" s="6">
        <f t="shared" si="910"/>
        <v>0</v>
      </c>
      <c r="R2805" s="6">
        <f t="shared" si="911"/>
        <v>0</v>
      </c>
      <c r="S2805" s="6">
        <f t="shared" si="912"/>
        <v>64770</v>
      </c>
      <c r="T2805" s="6">
        <f t="shared" si="913"/>
        <v>64770</v>
      </c>
      <c r="U2805" t="s">
        <v>2862</v>
      </c>
      <c r="V2805" t="s">
        <v>2824</v>
      </c>
      <c r="W2805" s="2">
        <v>0</v>
      </c>
      <c r="X2805" s="2">
        <v>0</v>
      </c>
      <c r="Y2805" s="2">
        <v>0</v>
      </c>
      <c r="Z2805" s="2">
        <v>0</v>
      </c>
      <c r="AA2805" s="2">
        <v>64770</v>
      </c>
      <c r="AB2805" s="2">
        <v>64770</v>
      </c>
    </row>
    <row r="2806" spans="1:28">
      <c r="A2806" s="5" t="str">
        <f t="shared" si="900"/>
        <v>420</v>
      </c>
      <c r="B2806" s="5" t="str">
        <f>VLOOKUP(A2806,Vlookups!O:P,2,FALSE)</f>
        <v>LOCAL</v>
      </c>
      <c r="C2806" s="5" t="str">
        <f t="shared" si="901"/>
        <v>E</v>
      </c>
      <c r="D2806" s="5" t="str">
        <f t="shared" si="902"/>
        <v>51</v>
      </c>
      <c r="E2806" s="5" t="str">
        <f t="shared" si="903"/>
        <v>62--</v>
      </c>
      <c r="F2806" s="5" t="str">
        <f>VLOOKUP(E2806,Vlookups!K:M,3,FALSE)</f>
        <v>Op Exp</v>
      </c>
      <c r="G2806" s="5" t="str">
        <f t="shared" si="904"/>
        <v>6258</v>
      </c>
      <c r="H2806" s="5" t="str">
        <f t="shared" si="905"/>
        <v>ELECTRIC</v>
      </c>
      <c r="I2806" s="5" t="str">
        <f t="shared" si="906"/>
        <v>041</v>
      </c>
      <c r="J2806" s="5" t="str">
        <f>VLOOKUP(I2806,Vlookups!A:D,2,FALSE)</f>
        <v>BG Rarmiez Middle School</v>
      </c>
      <c r="K2806" s="5" t="str">
        <f>VLOOKUP(I2806,Vlookups!A:D,3,FALSE)</f>
        <v>BG RAMIREZ K8</v>
      </c>
      <c r="L2806" s="5" t="str">
        <f t="shared" si="907"/>
        <v>99</v>
      </c>
      <c r="M2806" s="5" t="str">
        <f t="shared" si="908"/>
        <v>937</v>
      </c>
      <c r="N2806" s="5" t="str">
        <f>VLOOKUP(M2806,Vlookups!G:I,2,FALSE)</f>
        <v>FACILITIES MAINTENANCE &amp; OPS</v>
      </c>
      <c r="O2806" s="5" t="str">
        <f>VLOOKUP(M2806,Vlookups!G:I,3,FALSE)</f>
        <v>MAINT</v>
      </c>
      <c r="P2806" s="6">
        <f t="shared" si="909"/>
        <v>51101</v>
      </c>
      <c r="Q2806" s="6">
        <f t="shared" si="910"/>
        <v>0</v>
      </c>
      <c r="R2806" s="6">
        <f t="shared" si="911"/>
        <v>38744.39</v>
      </c>
      <c r="S2806" s="6">
        <f t="shared" si="912"/>
        <v>56211.1</v>
      </c>
      <c r="T2806" s="6">
        <f t="shared" si="913"/>
        <v>5110.1000000000004</v>
      </c>
      <c r="U2806" t="s">
        <v>2863</v>
      </c>
      <c r="V2806" t="s">
        <v>2824</v>
      </c>
      <c r="W2806" s="2">
        <v>51101</v>
      </c>
      <c r="X2806" s="2">
        <v>0</v>
      </c>
      <c r="Y2806" s="2">
        <v>38744.39</v>
      </c>
      <c r="Z2806" s="2">
        <v>12356.61</v>
      </c>
      <c r="AA2806" s="2">
        <v>56211.1</v>
      </c>
      <c r="AB2806" s="2">
        <v>5110.1000000000004</v>
      </c>
    </row>
    <row r="2807" spans="1:28">
      <c r="A2807" s="5" t="str">
        <f t="shared" si="900"/>
        <v>420</v>
      </c>
      <c r="B2807" s="5" t="str">
        <f>VLOOKUP(A2807,Vlookups!O:P,2,FALSE)</f>
        <v>LOCAL</v>
      </c>
      <c r="C2807" s="5" t="str">
        <f t="shared" si="901"/>
        <v>E</v>
      </c>
      <c r="D2807" s="5" t="str">
        <f t="shared" si="902"/>
        <v>51</v>
      </c>
      <c r="E2807" s="5" t="str">
        <f t="shared" si="903"/>
        <v>62--</v>
      </c>
      <c r="F2807" s="5" t="str">
        <f>VLOOKUP(E2807,Vlookups!K:M,3,FALSE)</f>
        <v>Op Exp</v>
      </c>
      <c r="G2807" s="5" t="str">
        <f t="shared" si="904"/>
        <v>6258</v>
      </c>
      <c r="H2807" s="5" t="str">
        <f t="shared" si="905"/>
        <v>ELECTRIC</v>
      </c>
      <c r="I2807" s="5" t="str">
        <f t="shared" si="906"/>
        <v>042</v>
      </c>
      <c r="J2807" s="5" t="str">
        <f>VLOOKUP(I2807,Vlookups!A:D,2,FALSE)</f>
        <v>BG Ramirez Elementary</v>
      </c>
      <c r="K2807" s="5" t="str">
        <f>VLOOKUP(I2807,Vlookups!A:D,3,FALSE)</f>
        <v>BG RAMIREZ K8</v>
      </c>
      <c r="L2807" s="5" t="str">
        <f t="shared" si="907"/>
        <v>99</v>
      </c>
      <c r="M2807" s="5" t="str">
        <f t="shared" si="908"/>
        <v>937</v>
      </c>
      <c r="N2807" s="5" t="str">
        <f>VLOOKUP(M2807,Vlookups!G:I,2,FALSE)</f>
        <v>FACILITIES MAINTENANCE &amp; OPS</v>
      </c>
      <c r="O2807" s="5" t="str">
        <f>VLOOKUP(M2807,Vlookups!G:I,3,FALSE)</f>
        <v>MAINT</v>
      </c>
      <c r="P2807" s="6">
        <f t="shared" si="909"/>
        <v>99196</v>
      </c>
      <c r="Q2807" s="6">
        <f t="shared" si="910"/>
        <v>0</v>
      </c>
      <c r="R2807" s="6">
        <f t="shared" si="911"/>
        <v>64974</v>
      </c>
      <c r="S2807" s="6">
        <f t="shared" si="912"/>
        <v>109115.6</v>
      </c>
      <c r="T2807" s="6">
        <f t="shared" si="913"/>
        <v>9919.6</v>
      </c>
      <c r="U2807" t="s">
        <v>2864</v>
      </c>
      <c r="V2807" t="s">
        <v>2824</v>
      </c>
      <c r="W2807" s="2">
        <v>99196</v>
      </c>
      <c r="X2807" s="2">
        <v>0</v>
      </c>
      <c r="Y2807" s="2">
        <v>64974</v>
      </c>
      <c r="Z2807" s="2">
        <v>34222</v>
      </c>
      <c r="AA2807" s="2">
        <v>109115.6</v>
      </c>
      <c r="AB2807" s="2">
        <v>9919.6</v>
      </c>
    </row>
    <row r="2808" spans="1:28">
      <c r="A2808" s="5" t="str">
        <f t="shared" si="900"/>
        <v>420</v>
      </c>
      <c r="B2808" s="5" t="str">
        <f>VLOOKUP(A2808,Vlookups!O:P,2,FALSE)</f>
        <v>LOCAL</v>
      </c>
      <c r="C2808" s="5" t="str">
        <f t="shared" si="901"/>
        <v>E</v>
      </c>
      <c r="D2808" s="5" t="str">
        <f t="shared" si="902"/>
        <v>51</v>
      </c>
      <c r="E2808" s="5" t="str">
        <f t="shared" si="903"/>
        <v>62--</v>
      </c>
      <c r="F2808" s="5" t="str">
        <f>VLOOKUP(E2808,Vlookups!K:M,3,FALSE)</f>
        <v>Op Exp</v>
      </c>
      <c r="G2808" s="5" t="str">
        <f t="shared" si="904"/>
        <v>6258</v>
      </c>
      <c r="H2808" s="5" t="str">
        <f t="shared" si="905"/>
        <v>ELECTRIC</v>
      </c>
      <c r="I2808" s="5" t="str">
        <f t="shared" si="906"/>
        <v>043</v>
      </c>
      <c r="J2808" s="5" t="str">
        <f>VLOOKUP(I2808,Vlookups!A:D,2,FALSE)</f>
        <v>MSG Ramirez Elementary</v>
      </c>
      <c r="K2808" s="5" t="str">
        <f>VLOOKUP(I2808,Vlookups!A:D,3,FALSE)</f>
        <v>MSG RAMIREZ K8</v>
      </c>
      <c r="L2808" s="5" t="str">
        <f t="shared" si="907"/>
        <v>99</v>
      </c>
      <c r="M2808" s="5" t="str">
        <f t="shared" si="908"/>
        <v>937</v>
      </c>
      <c r="N2808" s="5" t="str">
        <f>VLOOKUP(M2808,Vlookups!G:I,2,FALSE)</f>
        <v>FACILITIES MAINTENANCE &amp; OPS</v>
      </c>
      <c r="O2808" s="5" t="str">
        <f>VLOOKUP(M2808,Vlookups!G:I,3,FALSE)</f>
        <v>MAINT</v>
      </c>
      <c r="P2808" s="6">
        <f t="shared" si="909"/>
        <v>99196</v>
      </c>
      <c r="Q2808" s="6">
        <f t="shared" si="910"/>
        <v>0</v>
      </c>
      <c r="R2808" s="6">
        <f t="shared" si="911"/>
        <v>118067.02</v>
      </c>
      <c r="S2808" s="6">
        <f t="shared" si="912"/>
        <v>119035.2</v>
      </c>
      <c r="T2808" s="6">
        <f t="shared" si="913"/>
        <v>19839.2</v>
      </c>
      <c r="U2808" t="s">
        <v>2865</v>
      </c>
      <c r="V2808" t="s">
        <v>2824</v>
      </c>
      <c r="W2808" s="2">
        <v>99196</v>
      </c>
      <c r="X2808" s="2">
        <v>0</v>
      </c>
      <c r="Y2808" s="2">
        <v>118067.02</v>
      </c>
      <c r="Z2808" s="3">
        <v>-18871.02</v>
      </c>
      <c r="AA2808" s="2">
        <v>119035.2</v>
      </c>
      <c r="AB2808" s="2">
        <v>19839.2</v>
      </c>
    </row>
    <row r="2809" spans="1:28">
      <c r="A2809" s="5" t="str">
        <f t="shared" si="900"/>
        <v>420</v>
      </c>
      <c r="B2809" s="5" t="str">
        <f>VLOOKUP(A2809,Vlookups!O:P,2,FALSE)</f>
        <v>LOCAL</v>
      </c>
      <c r="C2809" s="5" t="str">
        <f t="shared" si="901"/>
        <v>E</v>
      </c>
      <c r="D2809" s="5" t="str">
        <f t="shared" si="902"/>
        <v>51</v>
      </c>
      <c r="E2809" s="5" t="str">
        <f t="shared" si="903"/>
        <v>62--</v>
      </c>
      <c r="F2809" s="5" t="str">
        <f>VLOOKUP(E2809,Vlookups!K:M,3,FALSE)</f>
        <v>Op Exp</v>
      </c>
      <c r="G2809" s="5" t="str">
        <f t="shared" si="904"/>
        <v>6258</v>
      </c>
      <c r="H2809" s="5" t="str">
        <f t="shared" si="905"/>
        <v>ELECTRIC</v>
      </c>
      <c r="I2809" s="5" t="str">
        <f t="shared" si="906"/>
        <v>044</v>
      </c>
      <c r="J2809" s="5" t="str">
        <f>VLOOKUP(I2809,Vlookups!A:D,2,FALSE)</f>
        <v>MSG Ramirez Middle School</v>
      </c>
      <c r="K2809" s="5" t="str">
        <f>VLOOKUP(I2809,Vlookups!A:D,3,FALSE)</f>
        <v>MSG RAMIREZ K8</v>
      </c>
      <c r="L2809" s="5" t="str">
        <f t="shared" si="907"/>
        <v>99</v>
      </c>
      <c r="M2809" s="5" t="str">
        <f t="shared" si="908"/>
        <v>937</v>
      </c>
      <c r="N2809" s="5" t="str">
        <f>VLOOKUP(M2809,Vlookups!G:I,2,FALSE)</f>
        <v>FACILITIES MAINTENANCE &amp; OPS</v>
      </c>
      <c r="O2809" s="5" t="str">
        <f>VLOOKUP(M2809,Vlookups!G:I,3,FALSE)</f>
        <v>MAINT</v>
      </c>
      <c r="P2809" s="6">
        <f t="shared" si="909"/>
        <v>51101</v>
      </c>
      <c r="Q2809" s="6">
        <f t="shared" si="910"/>
        <v>0</v>
      </c>
      <c r="R2809" s="6">
        <f t="shared" si="911"/>
        <v>66539.31</v>
      </c>
      <c r="S2809" s="6">
        <f t="shared" si="912"/>
        <v>61321.2</v>
      </c>
      <c r="T2809" s="6">
        <f t="shared" si="913"/>
        <v>10220.200000000001</v>
      </c>
      <c r="U2809" t="s">
        <v>2866</v>
      </c>
      <c r="V2809" t="s">
        <v>2824</v>
      </c>
      <c r="W2809" s="2">
        <v>51101</v>
      </c>
      <c r="X2809" s="2">
        <v>0</v>
      </c>
      <c r="Y2809" s="2">
        <v>66539.31</v>
      </c>
      <c r="Z2809" s="3">
        <v>-15438.31</v>
      </c>
      <c r="AA2809" s="2">
        <v>61321.2</v>
      </c>
      <c r="AB2809" s="2">
        <v>10220.200000000001</v>
      </c>
    </row>
    <row r="2810" spans="1:28">
      <c r="A2810" s="5" t="str">
        <f t="shared" si="900"/>
        <v>420</v>
      </c>
      <c r="B2810" s="5" t="str">
        <f>VLOOKUP(A2810,Vlookups!O:P,2,FALSE)</f>
        <v>LOCAL</v>
      </c>
      <c r="C2810" s="5" t="str">
        <f t="shared" si="901"/>
        <v>E</v>
      </c>
      <c r="D2810" s="5" t="str">
        <f t="shared" si="902"/>
        <v>51</v>
      </c>
      <c r="E2810" s="5" t="str">
        <f t="shared" si="903"/>
        <v>62--</v>
      </c>
      <c r="F2810" s="5" t="str">
        <f>VLOOKUP(E2810,Vlookups!K:M,3,FALSE)</f>
        <v>Op Exp</v>
      </c>
      <c r="G2810" s="5" t="str">
        <f t="shared" si="904"/>
        <v>6258</v>
      </c>
      <c r="H2810" s="5" t="str">
        <f t="shared" si="905"/>
        <v>ELECTRIC</v>
      </c>
      <c r="I2810" s="5" t="str">
        <f t="shared" si="906"/>
        <v>999</v>
      </c>
      <c r="J2810" s="5" t="str">
        <f>VLOOKUP(I2810,Vlookups!A:D,2,FALSE)</f>
        <v>CHARTER WIDE</v>
      </c>
      <c r="K2810" s="5" t="str">
        <f>VLOOKUP(I2810,Vlookups!A:D,3,FALSE)</f>
        <v>CHARTER WIDE</v>
      </c>
      <c r="L2810" s="5" t="str">
        <f t="shared" si="907"/>
        <v>99</v>
      </c>
      <c r="M2810" s="5" t="str">
        <f t="shared" si="908"/>
        <v>937</v>
      </c>
      <c r="N2810" s="5" t="str">
        <f>VLOOKUP(M2810,Vlookups!G:I,2,FALSE)</f>
        <v>FACILITIES MAINTENANCE &amp; OPS</v>
      </c>
      <c r="O2810" s="5" t="str">
        <f>VLOOKUP(M2810,Vlookups!G:I,3,FALSE)</f>
        <v>MAINT</v>
      </c>
      <c r="P2810" s="6">
        <f t="shared" si="909"/>
        <v>788296</v>
      </c>
      <c r="Q2810" s="6">
        <f t="shared" si="910"/>
        <v>0</v>
      </c>
      <c r="R2810" s="6">
        <f t="shared" si="911"/>
        <v>98678.78</v>
      </c>
      <c r="S2810" s="6">
        <f t="shared" si="912"/>
        <v>867125.6</v>
      </c>
      <c r="T2810" s="6">
        <f t="shared" si="913"/>
        <v>78829.600000000006</v>
      </c>
      <c r="U2810" t="s">
        <v>2867</v>
      </c>
      <c r="V2810" t="s">
        <v>2824</v>
      </c>
      <c r="W2810" s="2">
        <v>788296</v>
      </c>
      <c r="X2810" s="2">
        <v>0</v>
      </c>
      <c r="Y2810" s="2">
        <v>98678.78</v>
      </c>
      <c r="Z2810" s="2">
        <v>689617.22</v>
      </c>
      <c r="AA2810" s="2">
        <v>867125.6</v>
      </c>
      <c r="AB2810" s="2">
        <v>78829.600000000006</v>
      </c>
    </row>
    <row r="2811" spans="1:28">
      <c r="A2811" s="5" t="str">
        <f t="shared" si="900"/>
        <v>420</v>
      </c>
      <c r="B2811" s="5" t="str">
        <f>VLOOKUP(A2811,Vlookups!O:P,2,FALSE)</f>
        <v>LOCAL</v>
      </c>
      <c r="C2811" s="5" t="str">
        <f t="shared" si="901"/>
        <v>E</v>
      </c>
      <c r="D2811" s="5" t="str">
        <f t="shared" si="902"/>
        <v>51</v>
      </c>
      <c r="E2811" s="5" t="str">
        <f t="shared" si="903"/>
        <v>62--</v>
      </c>
      <c r="F2811" s="5" t="str">
        <f>VLOOKUP(E2811,Vlookups!K:M,3,FALSE)</f>
        <v>Op Exp</v>
      </c>
      <c r="G2811" s="5" t="str">
        <f t="shared" si="904"/>
        <v>6259</v>
      </c>
      <c r="H2811" s="5" t="str">
        <f t="shared" si="905"/>
        <v>GAS</v>
      </c>
      <c r="I2811" s="5" t="str">
        <f t="shared" si="906"/>
        <v>001</v>
      </c>
      <c r="J2811" s="5" t="str">
        <f>VLOOKUP(I2811,Vlookups!A:D,2,FALSE)</f>
        <v>GARLAND ELEMENTARY SCHOOL</v>
      </c>
      <c r="K2811" s="5" t="str">
        <f>VLOOKUP(I2811,Vlookups!A:D,3,FALSE)</f>
        <v>GARLAND K8</v>
      </c>
      <c r="L2811" s="5" t="str">
        <f t="shared" si="907"/>
        <v>99</v>
      </c>
      <c r="M2811" s="5" t="str">
        <f t="shared" si="908"/>
        <v>937</v>
      </c>
      <c r="N2811" s="5" t="str">
        <f>VLOOKUP(M2811,Vlookups!G:I,2,FALSE)</f>
        <v>FACILITIES MAINTENANCE &amp; OPS</v>
      </c>
      <c r="O2811" s="5" t="str">
        <f>VLOOKUP(M2811,Vlookups!G:I,3,FALSE)</f>
        <v>MAINT</v>
      </c>
      <c r="P2811" s="6">
        <f t="shared" si="909"/>
        <v>9074</v>
      </c>
      <c r="Q2811" s="6">
        <f t="shared" si="910"/>
        <v>0</v>
      </c>
      <c r="R2811" s="6">
        <f t="shared" si="911"/>
        <v>4541.58</v>
      </c>
      <c r="S2811" s="6">
        <f t="shared" si="912"/>
        <v>9981.4</v>
      </c>
      <c r="T2811" s="6">
        <f t="shared" si="913"/>
        <v>907.4</v>
      </c>
      <c r="U2811" t="s">
        <v>2868</v>
      </c>
      <c r="V2811" t="s">
        <v>2869</v>
      </c>
      <c r="W2811" s="2">
        <v>9074</v>
      </c>
      <c r="X2811" s="2">
        <v>0</v>
      </c>
      <c r="Y2811" s="2">
        <v>4541.58</v>
      </c>
      <c r="Z2811" s="2">
        <v>4532.42</v>
      </c>
      <c r="AA2811" s="2">
        <v>9981.4</v>
      </c>
      <c r="AB2811" s="2">
        <v>907.4</v>
      </c>
    </row>
    <row r="2812" spans="1:28">
      <c r="A2812" s="5" t="str">
        <f t="shared" si="900"/>
        <v>420</v>
      </c>
      <c r="B2812" s="5" t="str">
        <f>VLOOKUP(A2812,Vlookups!O:P,2,FALSE)</f>
        <v>LOCAL</v>
      </c>
      <c r="C2812" s="5" t="str">
        <f t="shared" si="901"/>
        <v>E</v>
      </c>
      <c r="D2812" s="5" t="str">
        <f t="shared" si="902"/>
        <v>51</v>
      </c>
      <c r="E2812" s="5" t="str">
        <f t="shared" si="903"/>
        <v>62--</v>
      </c>
      <c r="F2812" s="5" t="str">
        <f>VLOOKUP(E2812,Vlookups!K:M,3,FALSE)</f>
        <v>Op Exp</v>
      </c>
      <c r="G2812" s="5" t="str">
        <f t="shared" si="904"/>
        <v>6259</v>
      </c>
      <c r="H2812" s="5" t="str">
        <f t="shared" si="905"/>
        <v>GAS</v>
      </c>
      <c r="I2812" s="5" t="str">
        <f t="shared" si="906"/>
        <v>002</v>
      </c>
      <c r="J2812" s="5" t="str">
        <f>VLOOKUP(I2812,Vlookups!A:D,2,FALSE)</f>
        <v>GARLAND MIDDLE SCHOOL</v>
      </c>
      <c r="K2812" s="5" t="str">
        <f>VLOOKUP(I2812,Vlookups!A:D,3,FALSE)</f>
        <v>GARLAND K8</v>
      </c>
      <c r="L2812" s="5" t="str">
        <f t="shared" si="907"/>
        <v>99</v>
      </c>
      <c r="M2812" s="5" t="str">
        <f t="shared" si="908"/>
        <v>937</v>
      </c>
      <c r="N2812" s="5" t="str">
        <f>VLOOKUP(M2812,Vlookups!G:I,2,FALSE)</f>
        <v>FACILITIES MAINTENANCE &amp; OPS</v>
      </c>
      <c r="O2812" s="5" t="str">
        <f>VLOOKUP(M2812,Vlookups!G:I,3,FALSE)</f>
        <v>MAINT</v>
      </c>
      <c r="P2812" s="6">
        <f t="shared" si="909"/>
        <v>4675</v>
      </c>
      <c r="Q2812" s="6">
        <f t="shared" si="910"/>
        <v>0</v>
      </c>
      <c r="R2812" s="6">
        <f t="shared" si="911"/>
        <v>2236.9</v>
      </c>
      <c r="S2812" s="6">
        <f t="shared" si="912"/>
        <v>5142.5</v>
      </c>
      <c r="T2812" s="6">
        <f t="shared" si="913"/>
        <v>467.5</v>
      </c>
      <c r="U2812" t="s">
        <v>2870</v>
      </c>
      <c r="V2812" t="s">
        <v>2869</v>
      </c>
      <c r="W2812" s="2">
        <v>4675</v>
      </c>
      <c r="X2812" s="2">
        <v>0</v>
      </c>
      <c r="Y2812" s="2">
        <v>2236.9</v>
      </c>
      <c r="Z2812" s="2">
        <v>2438.1</v>
      </c>
      <c r="AA2812" s="2">
        <v>5142.5</v>
      </c>
      <c r="AB2812" s="2">
        <v>467.5</v>
      </c>
    </row>
    <row r="2813" spans="1:28">
      <c r="A2813" s="5" t="str">
        <f t="shared" si="900"/>
        <v>420</v>
      </c>
      <c r="B2813" s="5" t="str">
        <f>VLOOKUP(A2813,Vlookups!O:P,2,FALSE)</f>
        <v>LOCAL</v>
      </c>
      <c r="C2813" s="5" t="str">
        <f t="shared" si="901"/>
        <v>E</v>
      </c>
      <c r="D2813" s="5" t="str">
        <f t="shared" si="902"/>
        <v>51</v>
      </c>
      <c r="E2813" s="5" t="str">
        <f t="shared" si="903"/>
        <v>62--</v>
      </c>
      <c r="F2813" s="5" t="str">
        <f>VLOOKUP(E2813,Vlookups!K:M,3,FALSE)</f>
        <v>Op Exp</v>
      </c>
      <c r="G2813" s="5" t="str">
        <f t="shared" si="904"/>
        <v>6259</v>
      </c>
      <c r="H2813" s="5" t="str">
        <f t="shared" si="905"/>
        <v>GAS</v>
      </c>
      <c r="I2813" s="5" t="str">
        <f t="shared" si="906"/>
        <v>003</v>
      </c>
      <c r="J2813" s="5" t="str">
        <f>VLOOKUP(I2813,Vlookups!A:D,2,FALSE)</f>
        <v>GARLAND HIGH SCHOOL</v>
      </c>
      <c r="K2813" s="5" t="str">
        <f>VLOOKUP(I2813,Vlookups!A:D,3,FALSE)</f>
        <v>GARLAND HS</v>
      </c>
      <c r="L2813" s="5" t="str">
        <f t="shared" si="907"/>
        <v>99</v>
      </c>
      <c r="M2813" s="5" t="str">
        <f t="shared" si="908"/>
        <v>937</v>
      </c>
      <c r="N2813" s="5" t="str">
        <f>VLOOKUP(M2813,Vlookups!G:I,2,FALSE)</f>
        <v>FACILITIES MAINTENANCE &amp; OPS</v>
      </c>
      <c r="O2813" s="5" t="str">
        <f>VLOOKUP(M2813,Vlookups!G:I,3,FALSE)</f>
        <v>MAINT</v>
      </c>
      <c r="P2813" s="6">
        <f t="shared" si="909"/>
        <v>12074</v>
      </c>
      <c r="Q2813" s="6">
        <f t="shared" si="910"/>
        <v>0</v>
      </c>
      <c r="R2813" s="6">
        <f t="shared" si="911"/>
        <v>8130.02</v>
      </c>
      <c r="S2813" s="6">
        <f t="shared" si="912"/>
        <v>13281.4</v>
      </c>
      <c r="T2813" s="6">
        <f t="shared" si="913"/>
        <v>1207.4000000000001</v>
      </c>
      <c r="U2813" t="s">
        <v>2871</v>
      </c>
      <c r="V2813" t="s">
        <v>2869</v>
      </c>
      <c r="W2813" s="2">
        <v>12074</v>
      </c>
      <c r="X2813" s="2">
        <v>0</v>
      </c>
      <c r="Y2813" s="2">
        <v>8130.02</v>
      </c>
      <c r="Z2813" s="2">
        <v>3943.98</v>
      </c>
      <c r="AA2813" s="2">
        <v>13281.4</v>
      </c>
      <c r="AB2813" s="2">
        <v>1207.4000000000001</v>
      </c>
    </row>
    <row r="2814" spans="1:28">
      <c r="A2814" s="5" t="str">
        <f t="shared" si="900"/>
        <v>420</v>
      </c>
      <c r="B2814" s="5" t="str">
        <f>VLOOKUP(A2814,Vlookups!O:P,2,FALSE)</f>
        <v>LOCAL</v>
      </c>
      <c r="C2814" s="5" t="str">
        <f t="shared" si="901"/>
        <v>E</v>
      </c>
      <c r="D2814" s="5" t="str">
        <f t="shared" si="902"/>
        <v>51</v>
      </c>
      <c r="E2814" s="5" t="str">
        <f t="shared" si="903"/>
        <v>62--</v>
      </c>
      <c r="F2814" s="5" t="str">
        <f>VLOOKUP(E2814,Vlookups!K:M,3,FALSE)</f>
        <v>Op Exp</v>
      </c>
      <c r="G2814" s="5" t="str">
        <f t="shared" si="904"/>
        <v>6259</v>
      </c>
      <c r="H2814" s="5" t="str">
        <f t="shared" si="905"/>
        <v>GAS</v>
      </c>
      <c r="I2814" s="5" t="str">
        <f t="shared" si="906"/>
        <v>004</v>
      </c>
      <c r="J2814" s="5" t="str">
        <f>VLOOKUP(I2814,Vlookups!A:D,2,FALSE)</f>
        <v>ARLINGTON ELEMENTARY SCHOOL</v>
      </c>
      <c r="K2814" s="5" t="str">
        <f>VLOOKUP(I2814,Vlookups!A:D,3,FALSE)</f>
        <v>ARLINGTON K8</v>
      </c>
      <c r="L2814" s="5" t="str">
        <f t="shared" si="907"/>
        <v>99</v>
      </c>
      <c r="M2814" s="5" t="str">
        <f t="shared" si="908"/>
        <v>937</v>
      </c>
      <c r="N2814" s="5" t="str">
        <f>VLOOKUP(M2814,Vlookups!G:I,2,FALSE)</f>
        <v>FACILITIES MAINTENANCE &amp; OPS</v>
      </c>
      <c r="O2814" s="5" t="str">
        <f>VLOOKUP(M2814,Vlookups!G:I,3,FALSE)</f>
        <v>MAINT</v>
      </c>
      <c r="P2814" s="6">
        <f t="shared" si="909"/>
        <v>8330</v>
      </c>
      <c r="Q2814" s="6">
        <f t="shared" si="910"/>
        <v>0</v>
      </c>
      <c r="R2814" s="6">
        <f t="shared" si="911"/>
        <v>5671.49</v>
      </c>
      <c r="S2814" s="6">
        <f t="shared" si="912"/>
        <v>9163</v>
      </c>
      <c r="T2814" s="6">
        <f t="shared" si="913"/>
        <v>833</v>
      </c>
      <c r="U2814" t="s">
        <v>2872</v>
      </c>
      <c r="V2814" t="s">
        <v>2869</v>
      </c>
      <c r="W2814" s="2">
        <v>8330</v>
      </c>
      <c r="X2814" s="2">
        <v>0</v>
      </c>
      <c r="Y2814" s="2">
        <v>5671.49</v>
      </c>
      <c r="Z2814" s="2">
        <v>2658.51</v>
      </c>
      <c r="AA2814" s="2">
        <v>9163</v>
      </c>
      <c r="AB2814" s="2">
        <v>833</v>
      </c>
    </row>
    <row r="2815" spans="1:28">
      <c r="A2815" s="5" t="str">
        <f t="shared" si="900"/>
        <v>420</v>
      </c>
      <c r="B2815" s="5" t="str">
        <f>VLOOKUP(A2815,Vlookups!O:P,2,FALSE)</f>
        <v>LOCAL</v>
      </c>
      <c r="C2815" s="5" t="str">
        <f t="shared" si="901"/>
        <v>E</v>
      </c>
      <c r="D2815" s="5" t="str">
        <f t="shared" si="902"/>
        <v>51</v>
      </c>
      <c r="E2815" s="5" t="str">
        <f t="shared" si="903"/>
        <v>62--</v>
      </c>
      <c r="F2815" s="5" t="str">
        <f>VLOOKUP(E2815,Vlookups!K:M,3,FALSE)</f>
        <v>Op Exp</v>
      </c>
      <c r="G2815" s="5" t="str">
        <f t="shared" si="904"/>
        <v>6259</v>
      </c>
      <c r="H2815" s="5" t="str">
        <f t="shared" si="905"/>
        <v>GAS</v>
      </c>
      <c r="I2815" s="5" t="str">
        <f t="shared" si="906"/>
        <v>005</v>
      </c>
      <c r="J2815" s="5" t="str">
        <f>VLOOKUP(I2815,Vlookups!A:D,2,FALSE)</f>
        <v>ARLINGTON MIDDLE SCHOOL</v>
      </c>
      <c r="K2815" s="5" t="str">
        <f>VLOOKUP(I2815,Vlookups!A:D,3,FALSE)</f>
        <v>ARLINGTON K8</v>
      </c>
      <c r="L2815" s="5" t="str">
        <f t="shared" si="907"/>
        <v>99</v>
      </c>
      <c r="M2815" s="5" t="str">
        <f t="shared" si="908"/>
        <v>937</v>
      </c>
      <c r="N2815" s="5" t="str">
        <f>VLOOKUP(M2815,Vlookups!G:I,2,FALSE)</f>
        <v>FACILITIES MAINTENANCE &amp; OPS</v>
      </c>
      <c r="O2815" s="5" t="str">
        <f>VLOOKUP(M2815,Vlookups!G:I,3,FALSE)</f>
        <v>MAINT</v>
      </c>
      <c r="P2815" s="6">
        <f t="shared" si="909"/>
        <v>4291</v>
      </c>
      <c r="Q2815" s="6">
        <f t="shared" si="910"/>
        <v>0</v>
      </c>
      <c r="R2815" s="6">
        <f t="shared" si="911"/>
        <v>2793.43</v>
      </c>
      <c r="S2815" s="6">
        <f t="shared" si="912"/>
        <v>4720.1000000000004</v>
      </c>
      <c r="T2815" s="6">
        <f t="shared" si="913"/>
        <v>429.1</v>
      </c>
      <c r="U2815" t="s">
        <v>2873</v>
      </c>
      <c r="V2815" t="s">
        <v>2869</v>
      </c>
      <c r="W2815" s="2">
        <v>4291</v>
      </c>
      <c r="X2815" s="2">
        <v>0</v>
      </c>
      <c r="Y2815" s="2">
        <v>2793.43</v>
      </c>
      <c r="Z2815" s="2">
        <v>1497.57</v>
      </c>
      <c r="AA2815" s="2">
        <v>4720.1000000000004</v>
      </c>
      <c r="AB2815" s="2">
        <v>429.1</v>
      </c>
    </row>
    <row r="2816" spans="1:28">
      <c r="A2816" s="5" t="str">
        <f t="shared" si="900"/>
        <v>420</v>
      </c>
      <c r="B2816" s="5" t="str">
        <f>VLOOKUP(A2816,Vlookups!O:P,2,FALSE)</f>
        <v>LOCAL</v>
      </c>
      <c r="C2816" s="5" t="str">
        <f t="shared" si="901"/>
        <v>E</v>
      </c>
      <c r="D2816" s="5" t="str">
        <f t="shared" si="902"/>
        <v>51</v>
      </c>
      <c r="E2816" s="5" t="str">
        <f t="shared" si="903"/>
        <v>62--</v>
      </c>
      <c r="F2816" s="5" t="str">
        <f>VLOOKUP(E2816,Vlookups!K:M,3,FALSE)</f>
        <v>Op Exp</v>
      </c>
      <c r="G2816" s="5" t="str">
        <f t="shared" si="904"/>
        <v>6259</v>
      </c>
      <c r="H2816" s="5" t="str">
        <f t="shared" si="905"/>
        <v>GAS</v>
      </c>
      <c r="I2816" s="5" t="str">
        <f t="shared" si="906"/>
        <v>007</v>
      </c>
      <c r="J2816" s="5" t="str">
        <f>VLOOKUP(I2816,Vlookups!A:D,2,FALSE)</f>
        <v>KELLER ELEMENTARY SCHOOL</v>
      </c>
      <c r="K2816" s="5" t="str">
        <f>VLOOKUP(I2816,Vlookups!A:D,3,FALSE)</f>
        <v>KELLER K8</v>
      </c>
      <c r="L2816" s="5" t="str">
        <f t="shared" si="907"/>
        <v>99</v>
      </c>
      <c r="M2816" s="5" t="str">
        <f t="shared" si="908"/>
        <v>937</v>
      </c>
      <c r="N2816" s="5" t="str">
        <f>VLOOKUP(M2816,Vlookups!G:I,2,FALSE)</f>
        <v>FACILITIES MAINTENANCE &amp; OPS</v>
      </c>
      <c r="O2816" s="5" t="str">
        <f>VLOOKUP(M2816,Vlookups!G:I,3,FALSE)</f>
        <v>MAINT</v>
      </c>
      <c r="P2816" s="6">
        <f t="shared" si="909"/>
        <v>11390</v>
      </c>
      <c r="Q2816" s="6">
        <f t="shared" si="910"/>
        <v>0</v>
      </c>
      <c r="R2816" s="6">
        <f t="shared" si="911"/>
        <v>6926.89</v>
      </c>
      <c r="S2816" s="6">
        <f t="shared" si="912"/>
        <v>12529</v>
      </c>
      <c r="T2816" s="6">
        <f t="shared" si="913"/>
        <v>1139</v>
      </c>
      <c r="U2816" t="s">
        <v>2874</v>
      </c>
      <c r="V2816" t="s">
        <v>2869</v>
      </c>
      <c r="W2816" s="2">
        <v>11390</v>
      </c>
      <c r="X2816" s="2">
        <v>0</v>
      </c>
      <c r="Y2816" s="2">
        <v>6926.89</v>
      </c>
      <c r="Z2816" s="2">
        <v>4463.1099999999997</v>
      </c>
      <c r="AA2816" s="2">
        <v>12529</v>
      </c>
      <c r="AB2816" s="2">
        <v>1139</v>
      </c>
    </row>
    <row r="2817" spans="1:28">
      <c r="A2817" s="5" t="str">
        <f t="shared" si="900"/>
        <v>420</v>
      </c>
      <c r="B2817" s="5" t="str">
        <f>VLOOKUP(A2817,Vlookups!O:P,2,FALSE)</f>
        <v>LOCAL</v>
      </c>
      <c r="C2817" s="5" t="str">
        <f t="shared" si="901"/>
        <v>E</v>
      </c>
      <c r="D2817" s="5" t="str">
        <f t="shared" si="902"/>
        <v>51</v>
      </c>
      <c r="E2817" s="5" t="str">
        <f t="shared" si="903"/>
        <v>62--</v>
      </c>
      <c r="F2817" s="5" t="str">
        <f>VLOOKUP(E2817,Vlookups!K:M,3,FALSE)</f>
        <v>Op Exp</v>
      </c>
      <c r="G2817" s="5" t="str">
        <f t="shared" si="904"/>
        <v>6259</v>
      </c>
      <c r="H2817" s="5" t="str">
        <f t="shared" si="905"/>
        <v>GAS</v>
      </c>
      <c r="I2817" s="5" t="str">
        <f t="shared" si="906"/>
        <v>008</v>
      </c>
      <c r="J2817" s="5" t="str">
        <f>VLOOKUP(I2817,Vlookups!A:D,2,FALSE)</f>
        <v>KELLER MIDDLE SCHOOL</v>
      </c>
      <c r="K2817" s="5" t="str">
        <f>VLOOKUP(I2817,Vlookups!A:D,3,FALSE)</f>
        <v>KELLER K8</v>
      </c>
      <c r="L2817" s="5" t="str">
        <f t="shared" si="907"/>
        <v>99</v>
      </c>
      <c r="M2817" s="5" t="str">
        <f t="shared" si="908"/>
        <v>937</v>
      </c>
      <c r="N2817" s="5" t="str">
        <f>VLOOKUP(M2817,Vlookups!G:I,2,FALSE)</f>
        <v>FACILITIES MAINTENANCE &amp; OPS</v>
      </c>
      <c r="O2817" s="5" t="str">
        <f>VLOOKUP(M2817,Vlookups!G:I,3,FALSE)</f>
        <v>MAINT</v>
      </c>
      <c r="P2817" s="6">
        <f t="shared" si="909"/>
        <v>5868</v>
      </c>
      <c r="Q2817" s="6">
        <f t="shared" si="910"/>
        <v>0</v>
      </c>
      <c r="R2817" s="6">
        <f t="shared" si="911"/>
        <v>3411.76</v>
      </c>
      <c r="S2817" s="6">
        <f t="shared" si="912"/>
        <v>6454.8</v>
      </c>
      <c r="T2817" s="6">
        <f t="shared" si="913"/>
        <v>586.79999999999995</v>
      </c>
      <c r="U2817" t="s">
        <v>2875</v>
      </c>
      <c r="V2817" t="s">
        <v>2869</v>
      </c>
      <c r="W2817" s="2">
        <v>5868</v>
      </c>
      <c r="X2817" s="2">
        <v>0</v>
      </c>
      <c r="Y2817" s="2">
        <v>3411.76</v>
      </c>
      <c r="Z2817" s="2">
        <v>2456.2399999999998</v>
      </c>
      <c r="AA2817" s="2">
        <v>6454.8</v>
      </c>
      <c r="AB2817" s="2">
        <v>586.79999999999995</v>
      </c>
    </row>
    <row r="2818" spans="1:28">
      <c r="A2818" s="5" t="str">
        <f t="shared" si="900"/>
        <v>420</v>
      </c>
      <c r="B2818" s="5" t="str">
        <f>VLOOKUP(A2818,Vlookups!O:P,2,FALSE)</f>
        <v>LOCAL</v>
      </c>
      <c r="C2818" s="5" t="str">
        <f t="shared" si="901"/>
        <v>E</v>
      </c>
      <c r="D2818" s="5" t="str">
        <f t="shared" si="902"/>
        <v>51</v>
      </c>
      <c r="E2818" s="5" t="str">
        <f t="shared" si="903"/>
        <v>62--</v>
      </c>
      <c r="F2818" s="5" t="str">
        <f>VLOOKUP(E2818,Vlookups!K:M,3,FALSE)</f>
        <v>Op Exp</v>
      </c>
      <c r="G2818" s="5" t="str">
        <f t="shared" si="904"/>
        <v>6259</v>
      </c>
      <c r="H2818" s="5" t="str">
        <f t="shared" si="905"/>
        <v>GAS</v>
      </c>
      <c r="I2818" s="5" t="str">
        <f t="shared" si="906"/>
        <v>009</v>
      </c>
      <c r="J2818" s="5" t="str">
        <f>VLOOKUP(I2818,Vlookups!A:D,2,FALSE)</f>
        <v>KELLER HIGH SCHOOL</v>
      </c>
      <c r="K2818" s="5" t="str">
        <f>VLOOKUP(I2818,Vlookups!A:D,3,FALSE)</f>
        <v>KELLER HS</v>
      </c>
      <c r="L2818" s="5" t="str">
        <f t="shared" si="907"/>
        <v>99</v>
      </c>
      <c r="M2818" s="5" t="str">
        <f t="shared" si="908"/>
        <v>937</v>
      </c>
      <c r="N2818" s="5" t="str">
        <f>VLOOKUP(M2818,Vlookups!G:I,2,FALSE)</f>
        <v>FACILITIES MAINTENANCE &amp; OPS</v>
      </c>
      <c r="O2818" s="5" t="str">
        <f>VLOOKUP(M2818,Vlookups!G:I,3,FALSE)</f>
        <v>MAINT</v>
      </c>
      <c r="P2818" s="6">
        <f t="shared" si="909"/>
        <v>10573</v>
      </c>
      <c r="Q2818" s="6">
        <f t="shared" si="910"/>
        <v>0</v>
      </c>
      <c r="R2818" s="6">
        <f t="shared" si="911"/>
        <v>4731.2700000000004</v>
      </c>
      <c r="S2818" s="6">
        <f t="shared" si="912"/>
        <v>11630.3</v>
      </c>
      <c r="T2818" s="6">
        <f t="shared" si="913"/>
        <v>1057.3</v>
      </c>
      <c r="U2818" t="s">
        <v>2876</v>
      </c>
      <c r="V2818" t="s">
        <v>2869</v>
      </c>
      <c r="W2818" s="2">
        <v>10573</v>
      </c>
      <c r="X2818" s="2">
        <v>0</v>
      </c>
      <c r="Y2818" s="2">
        <v>4731.2700000000004</v>
      </c>
      <c r="Z2818" s="2">
        <v>5841.73</v>
      </c>
      <c r="AA2818" s="2">
        <v>11630.3</v>
      </c>
      <c r="AB2818" s="2">
        <v>1057.3</v>
      </c>
    </row>
    <row r="2819" spans="1:28">
      <c r="A2819" s="5" t="str">
        <f t="shared" si="900"/>
        <v>420</v>
      </c>
      <c r="B2819" s="5" t="str">
        <f>VLOOKUP(A2819,Vlookups!O:P,2,FALSE)</f>
        <v>LOCAL</v>
      </c>
      <c r="C2819" s="5" t="str">
        <f t="shared" si="901"/>
        <v>E</v>
      </c>
      <c r="D2819" s="5" t="str">
        <f t="shared" si="902"/>
        <v>51</v>
      </c>
      <c r="E2819" s="5" t="str">
        <f t="shared" si="903"/>
        <v>62--</v>
      </c>
      <c r="F2819" s="5" t="str">
        <f>VLOOKUP(E2819,Vlookups!K:M,3,FALSE)</f>
        <v>Op Exp</v>
      </c>
      <c r="G2819" s="5" t="str">
        <f t="shared" si="904"/>
        <v>6259</v>
      </c>
      <c r="H2819" s="5" t="str">
        <f t="shared" si="905"/>
        <v>GAS</v>
      </c>
      <c r="I2819" s="5" t="str">
        <f t="shared" si="906"/>
        <v>010</v>
      </c>
      <c r="J2819" s="5" t="str">
        <f>VLOOKUP(I2819,Vlookups!A:D,2,FALSE)</f>
        <v>GRAND PRAIRIE ELEMENTARY SCHOO</v>
      </c>
      <c r="K2819" s="5" t="str">
        <f>VLOOKUP(I2819,Vlookups!A:D,3,FALSE)</f>
        <v>GRAND PR K8</v>
      </c>
      <c r="L2819" s="5" t="str">
        <f t="shared" si="907"/>
        <v>99</v>
      </c>
      <c r="M2819" s="5" t="str">
        <f t="shared" si="908"/>
        <v>937</v>
      </c>
      <c r="N2819" s="5" t="str">
        <f>VLOOKUP(M2819,Vlookups!G:I,2,FALSE)</f>
        <v>FACILITIES MAINTENANCE &amp; OPS</v>
      </c>
      <c r="O2819" s="5" t="str">
        <f>VLOOKUP(M2819,Vlookups!G:I,3,FALSE)</f>
        <v>MAINT</v>
      </c>
      <c r="P2819" s="6">
        <f t="shared" si="909"/>
        <v>8192</v>
      </c>
      <c r="Q2819" s="6">
        <f t="shared" si="910"/>
        <v>0</v>
      </c>
      <c r="R2819" s="6">
        <f t="shared" si="911"/>
        <v>8894.73</v>
      </c>
      <c r="S2819" s="6">
        <f t="shared" si="912"/>
        <v>9011.2000000000007</v>
      </c>
      <c r="T2819" s="6">
        <f t="shared" si="913"/>
        <v>819.2</v>
      </c>
      <c r="U2819" t="s">
        <v>2877</v>
      </c>
      <c r="V2819" t="s">
        <v>2869</v>
      </c>
      <c r="W2819" s="2">
        <v>8192</v>
      </c>
      <c r="X2819" s="2">
        <v>0</v>
      </c>
      <c r="Y2819" s="2">
        <v>8894.73</v>
      </c>
      <c r="Z2819" s="3">
        <v>-702.73</v>
      </c>
      <c r="AA2819" s="2">
        <v>9011.2000000000007</v>
      </c>
      <c r="AB2819" s="2">
        <v>819.2</v>
      </c>
    </row>
    <row r="2820" spans="1:28">
      <c r="A2820" s="5" t="str">
        <f t="shared" si="900"/>
        <v>420</v>
      </c>
      <c r="B2820" s="5" t="str">
        <f>VLOOKUP(A2820,Vlookups!O:P,2,FALSE)</f>
        <v>LOCAL</v>
      </c>
      <c r="C2820" s="5" t="str">
        <f t="shared" si="901"/>
        <v>E</v>
      </c>
      <c r="D2820" s="5" t="str">
        <f t="shared" si="902"/>
        <v>51</v>
      </c>
      <c r="E2820" s="5" t="str">
        <f t="shared" si="903"/>
        <v>62--</v>
      </c>
      <c r="F2820" s="5" t="str">
        <f>VLOOKUP(E2820,Vlookups!K:M,3,FALSE)</f>
        <v>Op Exp</v>
      </c>
      <c r="G2820" s="5" t="str">
        <f t="shared" si="904"/>
        <v>6259</v>
      </c>
      <c r="H2820" s="5" t="str">
        <f t="shared" si="905"/>
        <v>GAS</v>
      </c>
      <c r="I2820" s="5" t="str">
        <f t="shared" si="906"/>
        <v>011</v>
      </c>
      <c r="J2820" s="5" t="str">
        <f>VLOOKUP(I2820,Vlookups!A:D,2,FALSE)</f>
        <v>GRAND PRAIRIE MIDDLE SCHOOL</v>
      </c>
      <c r="K2820" s="5" t="str">
        <f>VLOOKUP(I2820,Vlookups!A:D,3,FALSE)</f>
        <v>GRAND PR K8</v>
      </c>
      <c r="L2820" s="5" t="str">
        <f t="shared" si="907"/>
        <v>99</v>
      </c>
      <c r="M2820" s="5" t="str">
        <f t="shared" si="908"/>
        <v>937</v>
      </c>
      <c r="N2820" s="5" t="str">
        <f>VLOOKUP(M2820,Vlookups!G:I,2,FALSE)</f>
        <v>FACILITIES MAINTENANCE &amp; OPS</v>
      </c>
      <c r="O2820" s="5" t="str">
        <f>VLOOKUP(M2820,Vlookups!G:I,3,FALSE)</f>
        <v>MAINT</v>
      </c>
      <c r="P2820" s="6">
        <f t="shared" si="909"/>
        <v>4220</v>
      </c>
      <c r="Q2820" s="6">
        <f t="shared" si="910"/>
        <v>0</v>
      </c>
      <c r="R2820" s="6">
        <f t="shared" si="911"/>
        <v>4381</v>
      </c>
      <c r="S2820" s="6">
        <f t="shared" si="912"/>
        <v>4642</v>
      </c>
      <c r="T2820" s="6">
        <f t="shared" si="913"/>
        <v>422</v>
      </c>
      <c r="U2820" t="s">
        <v>2878</v>
      </c>
      <c r="V2820" t="s">
        <v>2869</v>
      </c>
      <c r="W2820" s="2">
        <v>4220</v>
      </c>
      <c r="X2820" s="2">
        <v>0</v>
      </c>
      <c r="Y2820" s="2">
        <v>4381</v>
      </c>
      <c r="Z2820" s="3">
        <v>-161</v>
      </c>
      <c r="AA2820" s="2">
        <v>4642</v>
      </c>
      <c r="AB2820" s="2">
        <v>422</v>
      </c>
    </row>
    <row r="2821" spans="1:28">
      <c r="A2821" s="5" t="str">
        <f t="shared" si="900"/>
        <v>420</v>
      </c>
      <c r="B2821" s="5" t="str">
        <f>VLOOKUP(A2821,Vlookups!O:P,2,FALSE)</f>
        <v>LOCAL</v>
      </c>
      <c r="C2821" s="5" t="str">
        <f t="shared" si="901"/>
        <v>E</v>
      </c>
      <c r="D2821" s="5" t="str">
        <f t="shared" si="902"/>
        <v>51</v>
      </c>
      <c r="E2821" s="5" t="str">
        <f t="shared" si="903"/>
        <v>62--</v>
      </c>
      <c r="F2821" s="5" t="str">
        <f>VLOOKUP(E2821,Vlookups!K:M,3,FALSE)</f>
        <v>Op Exp</v>
      </c>
      <c r="G2821" s="5" t="str">
        <f t="shared" si="904"/>
        <v>6259</v>
      </c>
      <c r="H2821" s="5" t="str">
        <f t="shared" si="905"/>
        <v>GAS</v>
      </c>
      <c r="I2821" s="5" t="str">
        <f t="shared" si="906"/>
        <v>012</v>
      </c>
      <c r="J2821" s="5" t="str">
        <f>VLOOKUP(I2821,Vlookups!A:D,2,FALSE)</f>
        <v>NORTH RICHLAND HILLS ELEMENTAR</v>
      </c>
      <c r="K2821" s="5" t="str">
        <f>VLOOKUP(I2821,Vlookups!A:D,3,FALSE)</f>
        <v>NORTH RICHLAND HILLS K8</v>
      </c>
      <c r="L2821" s="5" t="str">
        <f t="shared" si="907"/>
        <v>99</v>
      </c>
      <c r="M2821" s="5" t="str">
        <f t="shared" si="908"/>
        <v>937</v>
      </c>
      <c r="N2821" s="5" t="str">
        <f>VLOOKUP(M2821,Vlookups!G:I,2,FALSE)</f>
        <v>FACILITIES MAINTENANCE &amp; OPS</v>
      </c>
      <c r="O2821" s="5" t="str">
        <f>VLOOKUP(M2821,Vlookups!G:I,3,FALSE)</f>
        <v>MAINT</v>
      </c>
      <c r="P2821" s="6">
        <f t="shared" si="909"/>
        <v>8974</v>
      </c>
      <c r="Q2821" s="6">
        <f t="shared" si="910"/>
        <v>0</v>
      </c>
      <c r="R2821" s="6">
        <f t="shared" si="911"/>
        <v>5154.53</v>
      </c>
      <c r="S2821" s="6">
        <f t="shared" si="912"/>
        <v>9871.4</v>
      </c>
      <c r="T2821" s="6">
        <f t="shared" si="913"/>
        <v>897.4</v>
      </c>
      <c r="U2821" t="s">
        <v>2879</v>
      </c>
      <c r="V2821" t="s">
        <v>2869</v>
      </c>
      <c r="W2821" s="2">
        <v>8974</v>
      </c>
      <c r="X2821" s="2">
        <v>0</v>
      </c>
      <c r="Y2821" s="2">
        <v>5154.53</v>
      </c>
      <c r="Z2821" s="2">
        <v>3819.47</v>
      </c>
      <c r="AA2821" s="2">
        <v>9871.4</v>
      </c>
      <c r="AB2821" s="2">
        <v>897.4</v>
      </c>
    </row>
    <row r="2822" spans="1:28">
      <c r="A2822" s="5" t="str">
        <f t="shared" si="900"/>
        <v>420</v>
      </c>
      <c r="B2822" s="5" t="str">
        <f>VLOOKUP(A2822,Vlookups!O:P,2,FALSE)</f>
        <v>LOCAL</v>
      </c>
      <c r="C2822" s="5" t="str">
        <f t="shared" si="901"/>
        <v>E</v>
      </c>
      <c r="D2822" s="5" t="str">
        <f t="shared" si="902"/>
        <v>51</v>
      </c>
      <c r="E2822" s="5" t="str">
        <f t="shared" si="903"/>
        <v>62--</v>
      </c>
      <c r="F2822" s="5" t="str">
        <f>VLOOKUP(E2822,Vlookups!K:M,3,FALSE)</f>
        <v>Op Exp</v>
      </c>
      <c r="G2822" s="5" t="str">
        <f t="shared" si="904"/>
        <v>6259</v>
      </c>
      <c r="H2822" s="5" t="str">
        <f t="shared" si="905"/>
        <v>GAS</v>
      </c>
      <c r="I2822" s="5" t="str">
        <f t="shared" si="906"/>
        <v>013</v>
      </c>
      <c r="J2822" s="5" t="str">
        <f>VLOOKUP(I2822,Vlookups!A:D,2,FALSE)</f>
        <v>NORTH RICHLAND HILLS MIDDLE SC</v>
      </c>
      <c r="K2822" s="5" t="str">
        <f>VLOOKUP(I2822,Vlookups!A:D,3,FALSE)</f>
        <v>NORTH RICHLAND HILLS K8</v>
      </c>
      <c r="L2822" s="5" t="str">
        <f t="shared" si="907"/>
        <v>99</v>
      </c>
      <c r="M2822" s="5" t="str">
        <f t="shared" si="908"/>
        <v>937</v>
      </c>
      <c r="N2822" s="5" t="str">
        <f>VLOOKUP(M2822,Vlookups!G:I,2,FALSE)</f>
        <v>FACILITIES MAINTENANCE &amp; OPS</v>
      </c>
      <c r="O2822" s="5" t="str">
        <f>VLOOKUP(M2822,Vlookups!G:I,3,FALSE)</f>
        <v>MAINT</v>
      </c>
      <c r="P2822" s="6">
        <f t="shared" si="909"/>
        <v>4623</v>
      </c>
      <c r="Q2822" s="6">
        <f t="shared" si="910"/>
        <v>0</v>
      </c>
      <c r="R2822" s="6">
        <f t="shared" si="911"/>
        <v>2538.8200000000002</v>
      </c>
      <c r="S2822" s="6">
        <f t="shared" si="912"/>
        <v>5085.3</v>
      </c>
      <c r="T2822" s="6">
        <f t="shared" si="913"/>
        <v>462.3</v>
      </c>
      <c r="U2822" t="s">
        <v>2880</v>
      </c>
      <c r="V2822" t="s">
        <v>2869</v>
      </c>
      <c r="W2822" s="2">
        <v>4623</v>
      </c>
      <c r="X2822" s="2">
        <v>0</v>
      </c>
      <c r="Y2822" s="2">
        <v>2538.8200000000002</v>
      </c>
      <c r="Z2822" s="2">
        <v>2084.1799999999998</v>
      </c>
      <c r="AA2822" s="2">
        <v>5085.3</v>
      </c>
      <c r="AB2822" s="2">
        <v>462.3</v>
      </c>
    </row>
    <row r="2823" spans="1:28">
      <c r="A2823" s="5" t="str">
        <f t="shared" si="900"/>
        <v>420</v>
      </c>
      <c r="B2823" s="5" t="str">
        <f>VLOOKUP(A2823,Vlookups!O:P,2,FALSE)</f>
        <v>LOCAL</v>
      </c>
      <c r="C2823" s="5" t="str">
        <f t="shared" si="901"/>
        <v>E</v>
      </c>
      <c r="D2823" s="5" t="str">
        <f t="shared" si="902"/>
        <v>51</v>
      </c>
      <c r="E2823" s="5" t="str">
        <f t="shared" si="903"/>
        <v>62--</v>
      </c>
      <c r="F2823" s="5" t="str">
        <f>VLOOKUP(E2823,Vlookups!K:M,3,FALSE)</f>
        <v>Op Exp</v>
      </c>
      <c r="G2823" s="5" t="str">
        <f t="shared" si="904"/>
        <v>6259</v>
      </c>
      <c r="H2823" s="5" t="str">
        <f t="shared" si="905"/>
        <v>GAS</v>
      </c>
      <c r="I2823" s="5" t="str">
        <f t="shared" si="906"/>
        <v>014</v>
      </c>
      <c r="J2823" s="5" t="str">
        <f>VLOOKUP(I2823,Vlookups!A:D,2,FALSE)</f>
        <v>KATY ELEMENTARY SCHOOL</v>
      </c>
      <c r="K2823" s="5" t="str">
        <f>VLOOKUP(I2823,Vlookups!A:D,3,FALSE)</f>
        <v>KATY K8</v>
      </c>
      <c r="L2823" s="5" t="str">
        <f t="shared" si="907"/>
        <v>99</v>
      </c>
      <c r="M2823" s="5" t="str">
        <f t="shared" si="908"/>
        <v>937</v>
      </c>
      <c r="N2823" s="5" t="str">
        <f>VLOOKUP(M2823,Vlookups!G:I,2,FALSE)</f>
        <v>FACILITIES MAINTENANCE &amp; OPS</v>
      </c>
      <c r="O2823" s="5" t="str">
        <f>VLOOKUP(M2823,Vlookups!G:I,3,FALSE)</f>
        <v>MAINT</v>
      </c>
      <c r="P2823" s="6">
        <f t="shared" si="909"/>
        <v>7870</v>
      </c>
      <c r="Q2823" s="6">
        <f t="shared" si="910"/>
        <v>0</v>
      </c>
      <c r="R2823" s="6">
        <f t="shared" si="911"/>
        <v>3348.07</v>
      </c>
      <c r="S2823" s="6">
        <f t="shared" si="912"/>
        <v>8657</v>
      </c>
      <c r="T2823" s="6">
        <f t="shared" si="913"/>
        <v>787</v>
      </c>
      <c r="U2823" t="s">
        <v>2881</v>
      </c>
      <c r="V2823" t="s">
        <v>2869</v>
      </c>
      <c r="W2823" s="2">
        <v>7870</v>
      </c>
      <c r="X2823" s="2">
        <v>0</v>
      </c>
      <c r="Y2823" s="2">
        <v>3348.07</v>
      </c>
      <c r="Z2823" s="2">
        <v>4521.93</v>
      </c>
      <c r="AA2823" s="2">
        <v>8657</v>
      </c>
      <c r="AB2823" s="2">
        <v>787</v>
      </c>
    </row>
    <row r="2824" spans="1:28">
      <c r="A2824" s="5" t="str">
        <f t="shared" si="900"/>
        <v>420</v>
      </c>
      <c r="B2824" s="5" t="str">
        <f>VLOOKUP(A2824,Vlookups!O:P,2,FALSE)</f>
        <v>LOCAL</v>
      </c>
      <c r="C2824" s="5" t="str">
        <f t="shared" si="901"/>
        <v>E</v>
      </c>
      <c r="D2824" s="5" t="str">
        <f t="shared" si="902"/>
        <v>51</v>
      </c>
      <c r="E2824" s="5" t="str">
        <f t="shared" si="903"/>
        <v>62--</v>
      </c>
      <c r="F2824" s="5" t="str">
        <f>VLOOKUP(E2824,Vlookups!K:M,3,FALSE)</f>
        <v>Op Exp</v>
      </c>
      <c r="G2824" s="5" t="str">
        <f t="shared" si="904"/>
        <v>6259</v>
      </c>
      <c r="H2824" s="5" t="str">
        <f t="shared" si="905"/>
        <v>GAS</v>
      </c>
      <c r="I2824" s="5" t="str">
        <f t="shared" si="906"/>
        <v>015</v>
      </c>
      <c r="J2824" s="5" t="str">
        <f>VLOOKUP(I2824,Vlookups!A:D,2,FALSE)</f>
        <v>KATY MIDDLE SCHOOL</v>
      </c>
      <c r="K2824" s="5" t="str">
        <f>VLOOKUP(I2824,Vlookups!A:D,3,FALSE)</f>
        <v>KATY K8</v>
      </c>
      <c r="L2824" s="5" t="str">
        <f t="shared" si="907"/>
        <v>99</v>
      </c>
      <c r="M2824" s="5" t="str">
        <f t="shared" si="908"/>
        <v>937</v>
      </c>
      <c r="N2824" s="5" t="str">
        <f>VLOOKUP(M2824,Vlookups!G:I,2,FALSE)</f>
        <v>FACILITIES MAINTENANCE &amp; OPS</v>
      </c>
      <c r="O2824" s="5" t="str">
        <f>VLOOKUP(M2824,Vlookups!G:I,3,FALSE)</f>
        <v>MAINT</v>
      </c>
      <c r="P2824" s="6">
        <f t="shared" si="909"/>
        <v>4054</v>
      </c>
      <c r="Q2824" s="6">
        <f t="shared" si="910"/>
        <v>0</v>
      </c>
      <c r="R2824" s="6">
        <f t="shared" si="911"/>
        <v>1649.05</v>
      </c>
      <c r="S2824" s="6">
        <f t="shared" si="912"/>
        <v>4459.3999999999996</v>
      </c>
      <c r="T2824" s="6">
        <f t="shared" si="913"/>
        <v>405.4</v>
      </c>
      <c r="U2824" t="s">
        <v>2882</v>
      </c>
      <c r="V2824" t="s">
        <v>2869</v>
      </c>
      <c r="W2824" s="2">
        <v>4054</v>
      </c>
      <c r="X2824" s="2">
        <v>0</v>
      </c>
      <c r="Y2824" s="2">
        <v>1649.05</v>
      </c>
      <c r="Z2824" s="2">
        <v>2404.9499999999998</v>
      </c>
      <c r="AA2824" s="2">
        <v>4459.3999999999996</v>
      </c>
      <c r="AB2824" s="2">
        <v>405.4</v>
      </c>
    </row>
    <row r="2825" spans="1:28">
      <c r="A2825" s="5" t="str">
        <f t="shared" si="900"/>
        <v>420</v>
      </c>
      <c r="B2825" s="5" t="str">
        <f>VLOOKUP(A2825,Vlookups!O:P,2,FALSE)</f>
        <v>LOCAL</v>
      </c>
      <c r="C2825" s="5" t="str">
        <f t="shared" si="901"/>
        <v>E</v>
      </c>
      <c r="D2825" s="5" t="str">
        <f t="shared" si="902"/>
        <v>51</v>
      </c>
      <c r="E2825" s="5" t="str">
        <f t="shared" si="903"/>
        <v>62--</v>
      </c>
      <c r="F2825" s="5" t="str">
        <f>VLOOKUP(E2825,Vlookups!K:M,3,FALSE)</f>
        <v>Op Exp</v>
      </c>
      <c r="G2825" s="5" t="str">
        <f t="shared" si="904"/>
        <v>6259</v>
      </c>
      <c r="H2825" s="5" t="str">
        <f t="shared" si="905"/>
        <v>GAS</v>
      </c>
      <c r="I2825" s="5" t="str">
        <f t="shared" si="906"/>
        <v>016</v>
      </c>
      <c r="J2825" s="5" t="str">
        <f>VLOOKUP(I2825,Vlookups!A:D,2,FALSE)</f>
        <v>WESTPARK ELEMENTARY SCHOOL</v>
      </c>
      <c r="K2825" s="5" t="str">
        <f>VLOOKUP(I2825,Vlookups!A:D,3,FALSE)</f>
        <v>WESTPARK K8</v>
      </c>
      <c r="L2825" s="5" t="str">
        <f t="shared" si="907"/>
        <v>99</v>
      </c>
      <c r="M2825" s="5" t="str">
        <f t="shared" si="908"/>
        <v>937</v>
      </c>
      <c r="N2825" s="5" t="str">
        <f>VLOOKUP(M2825,Vlookups!G:I,2,FALSE)</f>
        <v>FACILITIES MAINTENANCE &amp; OPS</v>
      </c>
      <c r="O2825" s="5" t="str">
        <f>VLOOKUP(M2825,Vlookups!G:I,3,FALSE)</f>
        <v>MAINT</v>
      </c>
      <c r="P2825" s="6">
        <f t="shared" si="909"/>
        <v>3226</v>
      </c>
      <c r="Q2825" s="6">
        <f t="shared" si="910"/>
        <v>0</v>
      </c>
      <c r="R2825" s="6">
        <f t="shared" si="911"/>
        <v>681.33</v>
      </c>
      <c r="S2825" s="6">
        <f t="shared" si="912"/>
        <v>3548.6</v>
      </c>
      <c r="T2825" s="6">
        <f t="shared" si="913"/>
        <v>322.60000000000002</v>
      </c>
      <c r="U2825" t="s">
        <v>2883</v>
      </c>
      <c r="V2825" t="s">
        <v>2869</v>
      </c>
      <c r="W2825" s="2">
        <v>3226</v>
      </c>
      <c r="X2825" s="2">
        <v>0</v>
      </c>
      <c r="Y2825" s="2">
        <v>681.33</v>
      </c>
      <c r="Z2825" s="2">
        <v>2544.67</v>
      </c>
      <c r="AA2825" s="2">
        <v>3548.6</v>
      </c>
      <c r="AB2825" s="2">
        <v>322.60000000000002</v>
      </c>
    </row>
    <row r="2826" spans="1:28">
      <c r="A2826" s="5" t="str">
        <f t="shared" si="900"/>
        <v>420</v>
      </c>
      <c r="B2826" s="5" t="str">
        <f>VLOOKUP(A2826,Vlookups!O:P,2,FALSE)</f>
        <v>LOCAL</v>
      </c>
      <c r="C2826" s="5" t="str">
        <f t="shared" si="901"/>
        <v>E</v>
      </c>
      <c r="D2826" s="5" t="str">
        <f t="shared" si="902"/>
        <v>51</v>
      </c>
      <c r="E2826" s="5" t="str">
        <f t="shared" si="903"/>
        <v>62--</v>
      </c>
      <c r="F2826" s="5" t="str">
        <f>VLOOKUP(E2826,Vlookups!K:M,3,FALSE)</f>
        <v>Op Exp</v>
      </c>
      <c r="G2826" s="5" t="str">
        <f t="shared" si="904"/>
        <v>6259</v>
      </c>
      <c r="H2826" s="5" t="str">
        <f t="shared" si="905"/>
        <v>GAS</v>
      </c>
      <c r="I2826" s="5" t="str">
        <f t="shared" si="906"/>
        <v>017</v>
      </c>
      <c r="J2826" s="5" t="str">
        <f>VLOOKUP(I2826,Vlookups!A:D,2,FALSE)</f>
        <v>WESTPARK MIDDLE SCHOOL</v>
      </c>
      <c r="K2826" s="5" t="str">
        <f>VLOOKUP(I2826,Vlookups!A:D,3,FALSE)</f>
        <v>WESTPARK K8</v>
      </c>
      <c r="L2826" s="5" t="str">
        <f t="shared" si="907"/>
        <v>99</v>
      </c>
      <c r="M2826" s="5" t="str">
        <f t="shared" si="908"/>
        <v>937</v>
      </c>
      <c r="N2826" s="5" t="str">
        <f>VLOOKUP(M2826,Vlookups!G:I,2,FALSE)</f>
        <v>FACILITIES MAINTENANCE &amp; OPS</v>
      </c>
      <c r="O2826" s="5" t="str">
        <f>VLOOKUP(M2826,Vlookups!G:I,3,FALSE)</f>
        <v>MAINT</v>
      </c>
      <c r="P2826" s="6">
        <f t="shared" si="909"/>
        <v>1662</v>
      </c>
      <c r="Q2826" s="6">
        <f t="shared" si="910"/>
        <v>0</v>
      </c>
      <c r="R2826" s="6">
        <f t="shared" si="911"/>
        <v>335.58</v>
      </c>
      <c r="S2826" s="6">
        <f t="shared" si="912"/>
        <v>1828.2</v>
      </c>
      <c r="T2826" s="6">
        <f t="shared" si="913"/>
        <v>166.2</v>
      </c>
      <c r="U2826" t="s">
        <v>2884</v>
      </c>
      <c r="V2826" t="s">
        <v>2869</v>
      </c>
      <c r="W2826" s="2">
        <v>1662</v>
      </c>
      <c r="X2826" s="2">
        <v>0</v>
      </c>
      <c r="Y2826" s="2">
        <v>335.58</v>
      </c>
      <c r="Z2826" s="2">
        <v>1326.42</v>
      </c>
      <c r="AA2826" s="2">
        <v>1828.2</v>
      </c>
      <c r="AB2826" s="2">
        <v>166.2</v>
      </c>
    </row>
    <row r="2827" spans="1:28">
      <c r="A2827" s="5" t="str">
        <f t="shared" ref="A2827:A2890" si="914">LEFT(U2827,3)</f>
        <v>420</v>
      </c>
      <c r="B2827" s="5" t="str">
        <f>VLOOKUP(A2827,Vlookups!O:P,2,FALSE)</f>
        <v>LOCAL</v>
      </c>
      <c r="C2827" s="5" t="str">
        <f t="shared" ref="C2827:C2890" si="915">RIGHT(LEFT(U2827,5),1)</f>
        <v>E</v>
      </c>
      <c r="D2827" s="5" t="str">
        <f t="shared" ref="D2827:D2890" si="916">RIGHT(LEFT(U2827,8),2)</f>
        <v>51</v>
      </c>
      <c r="E2827" s="5" t="str">
        <f t="shared" ref="E2827:E2890" si="917">CONCATENATE(LEFT(G2827,2),"--")</f>
        <v>62--</v>
      </c>
      <c r="F2827" s="5" t="str">
        <f>VLOOKUP(E2827,Vlookups!K:M,3,FALSE)</f>
        <v>Op Exp</v>
      </c>
      <c r="G2827" s="5" t="str">
        <f t="shared" ref="G2827:G2890" si="918">MID(U2827,10,4)</f>
        <v>6259</v>
      </c>
      <c r="H2827" s="5" t="str">
        <f t="shared" ref="H2827:H2890" si="919">V2827</f>
        <v>GAS</v>
      </c>
      <c r="I2827" s="5" t="str">
        <f t="shared" ref="I2827:I2890" si="920">LEFT(RIGHT(U2827,12),3)</f>
        <v>018</v>
      </c>
      <c r="J2827" s="5" t="str">
        <f>VLOOKUP(I2827,Vlookups!A:D,2,FALSE)</f>
        <v>KATY/WEST PARK HS</v>
      </c>
      <c r="K2827" s="5" t="str">
        <f>VLOOKUP(I2827,Vlookups!A:D,3,FALSE)</f>
        <v>KATY WESTPARK HS</v>
      </c>
      <c r="L2827" s="5" t="str">
        <f t="shared" ref="L2827:L2890" si="921">LEFT(RIGHT(U2827,6),2)</f>
        <v>99</v>
      </c>
      <c r="M2827" s="5" t="str">
        <f t="shared" ref="M2827:M2890" si="922">RIGHT(U2827,3)</f>
        <v>937</v>
      </c>
      <c r="N2827" s="5" t="str">
        <f>VLOOKUP(M2827,Vlookups!G:I,2,FALSE)</f>
        <v>FACILITIES MAINTENANCE &amp; OPS</v>
      </c>
      <c r="O2827" s="5" t="str">
        <f>VLOOKUP(M2827,Vlookups!G:I,3,FALSE)</f>
        <v>MAINT</v>
      </c>
      <c r="P2827" s="6">
        <f t="shared" ref="P2827:P2890" si="923">W2827</f>
        <v>13796</v>
      </c>
      <c r="Q2827" s="6">
        <f t="shared" ref="Q2827:Q2890" si="924">X2827</f>
        <v>0</v>
      </c>
      <c r="R2827" s="6">
        <f t="shared" ref="R2827:R2890" si="925">Y2827</f>
        <v>5905.36</v>
      </c>
      <c r="S2827" s="6">
        <f t="shared" ref="S2827:S2890" si="926">AA2827</f>
        <v>15175.6</v>
      </c>
      <c r="T2827" s="6">
        <f t="shared" ref="T2827:T2890" si="927">AB2827</f>
        <v>1379.6</v>
      </c>
      <c r="U2827" t="s">
        <v>2885</v>
      </c>
      <c r="V2827" t="s">
        <v>2869</v>
      </c>
      <c r="W2827" s="2">
        <v>13796</v>
      </c>
      <c r="X2827" s="2">
        <v>0</v>
      </c>
      <c r="Y2827" s="2">
        <v>5905.36</v>
      </c>
      <c r="Z2827" s="2">
        <v>7890.64</v>
      </c>
      <c r="AA2827" s="2">
        <v>15175.6</v>
      </c>
      <c r="AB2827" s="2">
        <v>1379.6</v>
      </c>
    </row>
    <row r="2828" spans="1:28">
      <c r="A2828" s="5" t="str">
        <f t="shared" si="914"/>
        <v>420</v>
      </c>
      <c r="B2828" s="5" t="str">
        <f>VLOOKUP(A2828,Vlookups!O:P,2,FALSE)</f>
        <v>LOCAL</v>
      </c>
      <c r="C2828" s="5" t="str">
        <f t="shared" si="915"/>
        <v>E</v>
      </c>
      <c r="D2828" s="5" t="str">
        <f t="shared" si="916"/>
        <v>51</v>
      </c>
      <c r="E2828" s="5" t="str">
        <f t="shared" si="917"/>
        <v>62--</v>
      </c>
      <c r="F2828" s="5" t="str">
        <f>VLOOKUP(E2828,Vlookups!K:M,3,FALSE)</f>
        <v>Op Exp</v>
      </c>
      <c r="G2828" s="5" t="str">
        <f t="shared" si="918"/>
        <v>6259</v>
      </c>
      <c r="H2828" s="5" t="str">
        <f t="shared" si="919"/>
        <v>GAS</v>
      </c>
      <c r="I2828" s="5" t="str">
        <f t="shared" si="920"/>
        <v>019</v>
      </c>
      <c r="J2828" s="5" t="str">
        <f>VLOOKUP(I2828,Vlookups!A:D,2,FALSE)</f>
        <v>LANCASTER ELEMENTARY</v>
      </c>
      <c r="K2828" s="5" t="str">
        <f>VLOOKUP(I2828,Vlookups!A:D,3,FALSE)</f>
        <v>LANCASTER K8</v>
      </c>
      <c r="L2828" s="5" t="str">
        <f t="shared" si="921"/>
        <v>99</v>
      </c>
      <c r="M2828" s="5" t="str">
        <f t="shared" si="922"/>
        <v>937</v>
      </c>
      <c r="N2828" s="5" t="str">
        <f>VLOOKUP(M2828,Vlookups!G:I,2,FALSE)</f>
        <v>FACILITIES MAINTENANCE &amp; OPS</v>
      </c>
      <c r="O2828" s="5" t="str">
        <f>VLOOKUP(M2828,Vlookups!G:I,3,FALSE)</f>
        <v>MAINT</v>
      </c>
      <c r="P2828" s="6">
        <f t="shared" si="923"/>
        <v>20137</v>
      </c>
      <c r="Q2828" s="6">
        <f t="shared" si="924"/>
        <v>0</v>
      </c>
      <c r="R2828" s="6">
        <f t="shared" si="925"/>
        <v>7562.67</v>
      </c>
      <c r="S2828" s="6">
        <f t="shared" si="926"/>
        <v>22150.7</v>
      </c>
      <c r="T2828" s="6">
        <f t="shared" si="927"/>
        <v>2013.7</v>
      </c>
      <c r="U2828" t="s">
        <v>2886</v>
      </c>
      <c r="V2828" t="s">
        <v>2869</v>
      </c>
      <c r="W2828" s="2">
        <v>20137</v>
      </c>
      <c r="X2828" s="2">
        <v>0</v>
      </c>
      <c r="Y2828" s="2">
        <v>7562.67</v>
      </c>
      <c r="Z2828" s="2">
        <v>12574.33</v>
      </c>
      <c r="AA2828" s="2">
        <v>22150.7</v>
      </c>
      <c r="AB2828" s="2">
        <v>2013.7</v>
      </c>
    </row>
    <row r="2829" spans="1:28">
      <c r="A2829" s="5" t="str">
        <f t="shared" si="914"/>
        <v>420</v>
      </c>
      <c r="B2829" s="5" t="str">
        <f>VLOOKUP(A2829,Vlookups!O:P,2,FALSE)</f>
        <v>LOCAL</v>
      </c>
      <c r="C2829" s="5" t="str">
        <f t="shared" si="915"/>
        <v>E</v>
      </c>
      <c r="D2829" s="5" t="str">
        <f t="shared" si="916"/>
        <v>51</v>
      </c>
      <c r="E2829" s="5" t="str">
        <f t="shared" si="917"/>
        <v>62--</v>
      </c>
      <c r="F2829" s="5" t="str">
        <f>VLOOKUP(E2829,Vlookups!K:M,3,FALSE)</f>
        <v>Op Exp</v>
      </c>
      <c r="G2829" s="5" t="str">
        <f t="shared" si="918"/>
        <v>6259</v>
      </c>
      <c r="H2829" s="5" t="str">
        <f t="shared" si="919"/>
        <v>GAS</v>
      </c>
      <c r="I2829" s="5" t="str">
        <f t="shared" si="920"/>
        <v>020</v>
      </c>
      <c r="J2829" s="5" t="str">
        <f>VLOOKUP(I2829,Vlookups!A:D,2,FALSE)</f>
        <v>LANCASTER MIDDLE SCHOOL</v>
      </c>
      <c r="K2829" s="5" t="str">
        <f>VLOOKUP(I2829,Vlookups!A:D,3,FALSE)</f>
        <v>LANCASTER K8</v>
      </c>
      <c r="L2829" s="5" t="str">
        <f t="shared" si="921"/>
        <v>99</v>
      </c>
      <c r="M2829" s="5" t="str">
        <f t="shared" si="922"/>
        <v>937</v>
      </c>
      <c r="N2829" s="5" t="str">
        <f>VLOOKUP(M2829,Vlookups!G:I,2,FALSE)</f>
        <v>FACILITIES MAINTENANCE &amp; OPS</v>
      </c>
      <c r="O2829" s="5" t="str">
        <f>VLOOKUP(M2829,Vlookups!G:I,3,FALSE)</f>
        <v>MAINT</v>
      </c>
      <c r="P2829" s="6">
        <f t="shared" si="923"/>
        <v>10374</v>
      </c>
      <c r="Q2829" s="6">
        <f t="shared" si="924"/>
        <v>0</v>
      </c>
      <c r="R2829" s="6">
        <f t="shared" si="925"/>
        <v>3724.91</v>
      </c>
      <c r="S2829" s="6">
        <f t="shared" si="926"/>
        <v>11411.4</v>
      </c>
      <c r="T2829" s="6">
        <f t="shared" si="927"/>
        <v>1037.4000000000001</v>
      </c>
      <c r="U2829" t="s">
        <v>2887</v>
      </c>
      <c r="V2829" t="s">
        <v>2869</v>
      </c>
      <c r="W2829" s="2">
        <v>10374</v>
      </c>
      <c r="X2829" s="2">
        <v>0</v>
      </c>
      <c r="Y2829" s="2">
        <v>3724.91</v>
      </c>
      <c r="Z2829" s="2">
        <v>6649.09</v>
      </c>
      <c r="AA2829" s="2">
        <v>11411.4</v>
      </c>
      <c r="AB2829" s="2">
        <v>1037.4000000000001</v>
      </c>
    </row>
    <row r="2830" spans="1:28">
      <c r="A2830" s="5" t="str">
        <f t="shared" si="914"/>
        <v>420</v>
      </c>
      <c r="B2830" s="5" t="str">
        <f>VLOOKUP(A2830,Vlookups!O:P,2,FALSE)</f>
        <v>LOCAL</v>
      </c>
      <c r="C2830" s="5" t="str">
        <f t="shared" si="915"/>
        <v>E</v>
      </c>
      <c r="D2830" s="5" t="str">
        <f t="shared" si="916"/>
        <v>51</v>
      </c>
      <c r="E2830" s="5" t="str">
        <f t="shared" si="917"/>
        <v>62--</v>
      </c>
      <c r="F2830" s="5" t="str">
        <f>VLOOKUP(E2830,Vlookups!K:M,3,FALSE)</f>
        <v>Op Exp</v>
      </c>
      <c r="G2830" s="5" t="str">
        <f t="shared" si="918"/>
        <v>6259</v>
      </c>
      <c r="H2830" s="5" t="str">
        <f t="shared" si="919"/>
        <v>GAS</v>
      </c>
      <c r="I2830" s="5" t="str">
        <f t="shared" si="920"/>
        <v>021</v>
      </c>
      <c r="J2830" s="5" t="str">
        <f>VLOOKUP(I2830,Vlookups!A:D,2,FALSE)</f>
        <v>WOODHAVEN ELEMENTARY</v>
      </c>
      <c r="K2830" s="5" t="str">
        <f>VLOOKUP(I2830,Vlookups!A:D,3,FALSE)</f>
        <v>WOODHAVEN K8</v>
      </c>
      <c r="L2830" s="5" t="str">
        <f t="shared" si="921"/>
        <v>99</v>
      </c>
      <c r="M2830" s="5" t="str">
        <f t="shared" si="922"/>
        <v>937</v>
      </c>
      <c r="N2830" s="5" t="str">
        <f>VLOOKUP(M2830,Vlookups!G:I,2,FALSE)</f>
        <v>FACILITIES MAINTENANCE &amp; OPS</v>
      </c>
      <c r="O2830" s="5" t="str">
        <f>VLOOKUP(M2830,Vlookups!G:I,3,FALSE)</f>
        <v>MAINT</v>
      </c>
      <c r="P2830" s="6">
        <f t="shared" si="923"/>
        <v>20453</v>
      </c>
      <c r="Q2830" s="6">
        <f t="shared" si="924"/>
        <v>0</v>
      </c>
      <c r="R2830" s="6">
        <f t="shared" si="925"/>
        <v>9421.32</v>
      </c>
      <c r="S2830" s="6">
        <f t="shared" si="926"/>
        <v>22498.3</v>
      </c>
      <c r="T2830" s="6">
        <f t="shared" si="927"/>
        <v>2045.3</v>
      </c>
      <c r="U2830" t="s">
        <v>2888</v>
      </c>
      <c r="V2830" t="s">
        <v>2869</v>
      </c>
      <c r="W2830" s="2">
        <v>20453</v>
      </c>
      <c r="X2830" s="2">
        <v>0</v>
      </c>
      <c r="Y2830" s="2">
        <v>9421.32</v>
      </c>
      <c r="Z2830" s="2">
        <v>11031.68</v>
      </c>
      <c r="AA2830" s="2">
        <v>22498.3</v>
      </c>
      <c r="AB2830" s="2">
        <v>2045.3</v>
      </c>
    </row>
    <row r="2831" spans="1:28">
      <c r="A2831" s="5" t="str">
        <f t="shared" si="914"/>
        <v>420</v>
      </c>
      <c r="B2831" s="5" t="str">
        <f>VLOOKUP(A2831,Vlookups!O:P,2,FALSE)</f>
        <v>LOCAL</v>
      </c>
      <c r="C2831" s="5" t="str">
        <f t="shared" si="915"/>
        <v>E</v>
      </c>
      <c r="D2831" s="5" t="str">
        <f t="shared" si="916"/>
        <v>51</v>
      </c>
      <c r="E2831" s="5" t="str">
        <f t="shared" si="917"/>
        <v>62--</v>
      </c>
      <c r="F2831" s="5" t="str">
        <f>VLOOKUP(E2831,Vlookups!K:M,3,FALSE)</f>
        <v>Op Exp</v>
      </c>
      <c r="G2831" s="5" t="str">
        <f t="shared" si="918"/>
        <v>6259</v>
      </c>
      <c r="H2831" s="5" t="str">
        <f t="shared" si="919"/>
        <v>GAS</v>
      </c>
      <c r="I2831" s="5" t="str">
        <f t="shared" si="920"/>
        <v>022</v>
      </c>
      <c r="J2831" s="5" t="str">
        <f>VLOOKUP(I2831,Vlookups!A:D,2,FALSE)</f>
        <v>WOODHAVEN MIDDLE SCHOOL</v>
      </c>
      <c r="K2831" s="5" t="str">
        <f>VLOOKUP(I2831,Vlookups!A:D,3,FALSE)</f>
        <v>WOODHAVEN K8</v>
      </c>
      <c r="L2831" s="5" t="str">
        <f t="shared" si="921"/>
        <v>99</v>
      </c>
      <c r="M2831" s="5" t="str">
        <f t="shared" si="922"/>
        <v>937</v>
      </c>
      <c r="N2831" s="5" t="str">
        <f>VLOOKUP(M2831,Vlookups!G:I,2,FALSE)</f>
        <v>FACILITIES MAINTENANCE &amp; OPS</v>
      </c>
      <c r="O2831" s="5" t="str">
        <f>VLOOKUP(M2831,Vlookups!G:I,3,FALSE)</f>
        <v>MAINT</v>
      </c>
      <c r="P2831" s="6">
        <f t="shared" si="923"/>
        <v>10536</v>
      </c>
      <c r="Q2831" s="6">
        <f t="shared" si="924"/>
        <v>0</v>
      </c>
      <c r="R2831" s="6">
        <f t="shared" si="925"/>
        <v>4640.3500000000004</v>
      </c>
      <c r="S2831" s="6">
        <f t="shared" si="926"/>
        <v>11589.6</v>
      </c>
      <c r="T2831" s="6">
        <f t="shared" si="927"/>
        <v>1053.5999999999999</v>
      </c>
      <c r="U2831" t="s">
        <v>2889</v>
      </c>
      <c r="V2831" t="s">
        <v>2869</v>
      </c>
      <c r="W2831" s="2">
        <v>10536</v>
      </c>
      <c r="X2831" s="2">
        <v>0</v>
      </c>
      <c r="Y2831" s="2">
        <v>4640.3500000000004</v>
      </c>
      <c r="Z2831" s="2">
        <v>5895.65</v>
      </c>
      <c r="AA2831" s="2">
        <v>11589.6</v>
      </c>
      <c r="AB2831" s="2">
        <v>1053.5999999999999</v>
      </c>
    </row>
    <row r="2832" spans="1:28">
      <c r="A2832" s="5" t="str">
        <f t="shared" si="914"/>
        <v>420</v>
      </c>
      <c r="B2832" s="5" t="str">
        <f>VLOOKUP(A2832,Vlookups!O:P,2,FALSE)</f>
        <v>LOCAL</v>
      </c>
      <c r="C2832" s="5" t="str">
        <f t="shared" si="915"/>
        <v>E</v>
      </c>
      <c r="D2832" s="5" t="str">
        <f t="shared" si="916"/>
        <v>51</v>
      </c>
      <c r="E2832" s="5" t="str">
        <f t="shared" si="917"/>
        <v>62--</v>
      </c>
      <c r="F2832" s="5" t="str">
        <f>VLOOKUP(E2832,Vlookups!K:M,3,FALSE)</f>
        <v>Op Exp</v>
      </c>
      <c r="G2832" s="5" t="str">
        <f t="shared" si="918"/>
        <v>6259</v>
      </c>
      <c r="H2832" s="5" t="str">
        <f t="shared" si="919"/>
        <v>GAS</v>
      </c>
      <c r="I2832" s="5" t="str">
        <f t="shared" si="920"/>
        <v>023</v>
      </c>
      <c r="J2832" s="5" t="str">
        <f>VLOOKUP(I2832,Vlookups!A:D,2,FALSE)</f>
        <v>SAGINAW ELEMENTARY</v>
      </c>
      <c r="K2832" s="5" t="str">
        <f>VLOOKUP(I2832,Vlookups!A:D,3,FALSE)</f>
        <v>SAGINAW K8</v>
      </c>
      <c r="L2832" s="5" t="str">
        <f t="shared" si="921"/>
        <v>99</v>
      </c>
      <c r="M2832" s="5" t="str">
        <f t="shared" si="922"/>
        <v>937</v>
      </c>
      <c r="N2832" s="5" t="str">
        <f>VLOOKUP(M2832,Vlookups!G:I,2,FALSE)</f>
        <v>FACILITIES MAINTENANCE &amp; OPS</v>
      </c>
      <c r="O2832" s="5" t="str">
        <f>VLOOKUP(M2832,Vlookups!G:I,3,FALSE)</f>
        <v>MAINT</v>
      </c>
      <c r="P2832" s="6">
        <f t="shared" si="923"/>
        <v>27783</v>
      </c>
      <c r="Q2832" s="6">
        <f t="shared" si="924"/>
        <v>0</v>
      </c>
      <c r="R2832" s="6">
        <f t="shared" si="925"/>
        <v>9693.67</v>
      </c>
      <c r="S2832" s="6">
        <f t="shared" si="926"/>
        <v>30561.3</v>
      </c>
      <c r="T2832" s="6">
        <f t="shared" si="927"/>
        <v>2778.3</v>
      </c>
      <c r="U2832" t="s">
        <v>2890</v>
      </c>
      <c r="V2832" t="s">
        <v>2869</v>
      </c>
      <c r="W2832" s="2">
        <v>27783</v>
      </c>
      <c r="X2832" s="2">
        <v>0</v>
      </c>
      <c r="Y2832" s="2">
        <v>9693.67</v>
      </c>
      <c r="Z2832" s="2">
        <v>18089.330000000002</v>
      </c>
      <c r="AA2832" s="2">
        <v>30561.3</v>
      </c>
      <c r="AB2832" s="2">
        <v>2778.3</v>
      </c>
    </row>
    <row r="2833" spans="1:28">
      <c r="A2833" s="5" t="str">
        <f t="shared" si="914"/>
        <v>420</v>
      </c>
      <c r="B2833" s="5" t="str">
        <f>VLOOKUP(A2833,Vlookups!O:P,2,FALSE)</f>
        <v>LOCAL</v>
      </c>
      <c r="C2833" s="5" t="str">
        <f t="shared" si="915"/>
        <v>E</v>
      </c>
      <c r="D2833" s="5" t="str">
        <f t="shared" si="916"/>
        <v>51</v>
      </c>
      <c r="E2833" s="5" t="str">
        <f t="shared" si="917"/>
        <v>62--</v>
      </c>
      <c r="F2833" s="5" t="str">
        <f>VLOOKUP(E2833,Vlookups!K:M,3,FALSE)</f>
        <v>Op Exp</v>
      </c>
      <c r="G2833" s="5" t="str">
        <f t="shared" si="918"/>
        <v>6259</v>
      </c>
      <c r="H2833" s="5" t="str">
        <f t="shared" si="919"/>
        <v>GAS</v>
      </c>
      <c r="I2833" s="5" t="str">
        <f t="shared" si="920"/>
        <v>024</v>
      </c>
      <c r="J2833" s="5" t="str">
        <f>VLOOKUP(I2833,Vlookups!A:D,2,FALSE)</f>
        <v>SAGINAW MIDDLE SCHOOL</v>
      </c>
      <c r="K2833" s="5" t="str">
        <f>VLOOKUP(I2833,Vlookups!A:D,3,FALSE)</f>
        <v>SAGINAW K8</v>
      </c>
      <c r="L2833" s="5" t="str">
        <f t="shared" si="921"/>
        <v>99</v>
      </c>
      <c r="M2833" s="5" t="str">
        <f t="shared" si="922"/>
        <v>937</v>
      </c>
      <c r="N2833" s="5" t="str">
        <f>VLOOKUP(M2833,Vlookups!G:I,2,FALSE)</f>
        <v>FACILITIES MAINTENANCE &amp; OPS</v>
      </c>
      <c r="O2833" s="5" t="str">
        <f>VLOOKUP(M2833,Vlookups!G:I,3,FALSE)</f>
        <v>MAINT</v>
      </c>
      <c r="P2833" s="6">
        <f t="shared" si="923"/>
        <v>14313</v>
      </c>
      <c r="Q2833" s="6">
        <f t="shared" si="924"/>
        <v>0</v>
      </c>
      <c r="R2833" s="6">
        <f t="shared" si="925"/>
        <v>4774.49</v>
      </c>
      <c r="S2833" s="6">
        <f t="shared" si="926"/>
        <v>15744.3</v>
      </c>
      <c r="T2833" s="6">
        <f t="shared" si="927"/>
        <v>1431.3</v>
      </c>
      <c r="U2833" t="s">
        <v>2891</v>
      </c>
      <c r="V2833" t="s">
        <v>2869</v>
      </c>
      <c r="W2833" s="2">
        <v>14313</v>
      </c>
      <c r="X2833" s="2">
        <v>0</v>
      </c>
      <c r="Y2833" s="2">
        <v>4774.49</v>
      </c>
      <c r="Z2833" s="2">
        <v>9538.51</v>
      </c>
      <c r="AA2833" s="2">
        <v>15744.3</v>
      </c>
      <c r="AB2833" s="2">
        <v>1431.3</v>
      </c>
    </row>
    <row r="2834" spans="1:28">
      <c r="A2834" s="5" t="str">
        <f t="shared" si="914"/>
        <v>420</v>
      </c>
      <c r="B2834" s="5" t="str">
        <f>VLOOKUP(A2834,Vlookups!O:P,2,FALSE)</f>
        <v>LOCAL</v>
      </c>
      <c r="C2834" s="5" t="str">
        <f t="shared" si="915"/>
        <v>E</v>
      </c>
      <c r="D2834" s="5" t="str">
        <f t="shared" si="916"/>
        <v>51</v>
      </c>
      <c r="E2834" s="5" t="str">
        <f t="shared" si="917"/>
        <v>62--</v>
      </c>
      <c r="F2834" s="5" t="str">
        <f>VLOOKUP(E2834,Vlookups!K:M,3,FALSE)</f>
        <v>Op Exp</v>
      </c>
      <c r="G2834" s="5" t="str">
        <f t="shared" si="918"/>
        <v>6259</v>
      </c>
      <c r="H2834" s="5" t="str">
        <f t="shared" si="919"/>
        <v>GAS</v>
      </c>
      <c r="I2834" s="5" t="str">
        <f t="shared" si="920"/>
        <v>025</v>
      </c>
      <c r="J2834" s="5" t="str">
        <f>VLOOKUP(I2834,Vlookups!A:D,2,FALSE)</f>
        <v>WINDMILL LAKES ELEMENTARY</v>
      </c>
      <c r="K2834" s="5" t="str">
        <f>VLOOKUP(I2834,Vlookups!A:D,3,FALSE)</f>
        <v>WINDMILL LAKES K8</v>
      </c>
      <c r="L2834" s="5" t="str">
        <f t="shared" si="921"/>
        <v>99</v>
      </c>
      <c r="M2834" s="5" t="str">
        <f t="shared" si="922"/>
        <v>937</v>
      </c>
      <c r="N2834" s="5" t="str">
        <f>VLOOKUP(M2834,Vlookups!G:I,2,FALSE)</f>
        <v>FACILITIES MAINTENANCE &amp; OPS</v>
      </c>
      <c r="O2834" s="5" t="str">
        <f>VLOOKUP(M2834,Vlookups!G:I,3,FALSE)</f>
        <v>MAINT</v>
      </c>
      <c r="P2834" s="6">
        <f t="shared" si="923"/>
        <v>207</v>
      </c>
      <c r="Q2834" s="6">
        <f t="shared" si="924"/>
        <v>0</v>
      </c>
      <c r="R2834" s="6">
        <f t="shared" si="925"/>
        <v>161.4</v>
      </c>
      <c r="S2834" s="6">
        <f t="shared" si="926"/>
        <v>30561</v>
      </c>
      <c r="T2834" s="6">
        <f t="shared" si="927"/>
        <v>30354</v>
      </c>
      <c r="U2834" t="s">
        <v>2892</v>
      </c>
      <c r="V2834" t="s">
        <v>2869</v>
      </c>
      <c r="W2834" s="2">
        <v>207</v>
      </c>
      <c r="X2834" s="2">
        <v>0</v>
      </c>
      <c r="Y2834" s="2">
        <v>161.4</v>
      </c>
      <c r="Z2834" s="2">
        <v>45.6</v>
      </c>
      <c r="AA2834" s="2">
        <v>30561</v>
      </c>
      <c r="AB2834" s="2">
        <v>30354</v>
      </c>
    </row>
    <row r="2835" spans="1:28">
      <c r="A2835" s="5" t="str">
        <f t="shared" si="914"/>
        <v>420</v>
      </c>
      <c r="B2835" s="5" t="str">
        <f>VLOOKUP(A2835,Vlookups!O:P,2,FALSE)</f>
        <v>LOCAL</v>
      </c>
      <c r="C2835" s="5" t="str">
        <f t="shared" si="915"/>
        <v>E</v>
      </c>
      <c r="D2835" s="5" t="str">
        <f t="shared" si="916"/>
        <v>51</v>
      </c>
      <c r="E2835" s="5" t="str">
        <f t="shared" si="917"/>
        <v>62--</v>
      </c>
      <c r="F2835" s="5" t="str">
        <f>VLOOKUP(E2835,Vlookups!K:M,3,FALSE)</f>
        <v>Op Exp</v>
      </c>
      <c r="G2835" s="5" t="str">
        <f t="shared" si="918"/>
        <v>6259</v>
      </c>
      <c r="H2835" s="5" t="str">
        <f t="shared" si="919"/>
        <v>GAS</v>
      </c>
      <c r="I2835" s="5" t="str">
        <f t="shared" si="920"/>
        <v>026</v>
      </c>
      <c r="J2835" s="5" t="str">
        <f>VLOOKUP(I2835,Vlookups!A:D,2,FALSE)</f>
        <v>WM LAKES MIDDLE SCHOOL</v>
      </c>
      <c r="K2835" s="5" t="str">
        <f>VLOOKUP(I2835,Vlookups!A:D,3,FALSE)</f>
        <v>WINDMILL LAKES K8</v>
      </c>
      <c r="L2835" s="5" t="str">
        <f t="shared" si="921"/>
        <v>99</v>
      </c>
      <c r="M2835" s="5" t="str">
        <f t="shared" si="922"/>
        <v>937</v>
      </c>
      <c r="N2835" s="5" t="str">
        <f>VLOOKUP(M2835,Vlookups!G:I,2,FALSE)</f>
        <v>FACILITIES MAINTENANCE &amp; OPS</v>
      </c>
      <c r="O2835" s="5" t="str">
        <f>VLOOKUP(M2835,Vlookups!G:I,3,FALSE)</f>
        <v>MAINT</v>
      </c>
      <c r="P2835" s="6">
        <f t="shared" si="923"/>
        <v>106</v>
      </c>
      <c r="Q2835" s="6">
        <f t="shared" si="924"/>
        <v>0</v>
      </c>
      <c r="R2835" s="6">
        <f t="shared" si="925"/>
        <v>79.5</v>
      </c>
      <c r="S2835" s="6">
        <f t="shared" si="926"/>
        <v>15744</v>
      </c>
      <c r="T2835" s="6">
        <f t="shared" si="927"/>
        <v>15638</v>
      </c>
      <c r="U2835" t="s">
        <v>2893</v>
      </c>
      <c r="V2835" t="s">
        <v>2869</v>
      </c>
      <c r="W2835" s="2">
        <v>106</v>
      </c>
      <c r="X2835" s="2">
        <v>0</v>
      </c>
      <c r="Y2835" s="2">
        <v>79.5</v>
      </c>
      <c r="Z2835" s="2">
        <v>26.5</v>
      </c>
      <c r="AA2835" s="2">
        <v>15744</v>
      </c>
      <c r="AB2835" s="2">
        <v>15638</v>
      </c>
    </row>
    <row r="2836" spans="1:28">
      <c r="A2836" s="5" t="str">
        <f t="shared" si="914"/>
        <v>420</v>
      </c>
      <c r="B2836" s="5" t="str">
        <f>VLOOKUP(A2836,Vlookups!O:P,2,FALSE)</f>
        <v>LOCAL</v>
      </c>
      <c r="C2836" s="5" t="str">
        <f t="shared" si="915"/>
        <v>E</v>
      </c>
      <c r="D2836" s="5" t="str">
        <f t="shared" si="916"/>
        <v>51</v>
      </c>
      <c r="E2836" s="5" t="str">
        <f t="shared" si="917"/>
        <v>62--</v>
      </c>
      <c r="F2836" s="5" t="str">
        <f>VLOOKUP(E2836,Vlookups!K:M,3,FALSE)</f>
        <v>Op Exp</v>
      </c>
      <c r="G2836" s="5" t="str">
        <f t="shared" si="918"/>
        <v>6259</v>
      </c>
      <c r="H2836" s="5" t="str">
        <f t="shared" si="919"/>
        <v>GAS</v>
      </c>
      <c r="I2836" s="5" t="str">
        <f t="shared" si="920"/>
        <v>027</v>
      </c>
      <c r="J2836" s="5" t="str">
        <f>VLOOKUP(I2836,Vlookups!A:D,2,FALSE)</f>
        <v>HOUSTON OREM ELEMENTARY</v>
      </c>
      <c r="K2836" s="5" t="str">
        <f>VLOOKUP(I2836,Vlookups!A:D,3,FALSE)</f>
        <v>OREM K8</v>
      </c>
      <c r="L2836" s="5" t="str">
        <f t="shared" si="921"/>
        <v>99</v>
      </c>
      <c r="M2836" s="5" t="str">
        <f t="shared" si="922"/>
        <v>937</v>
      </c>
      <c r="N2836" s="5" t="str">
        <f>VLOOKUP(M2836,Vlookups!G:I,2,FALSE)</f>
        <v>FACILITIES MAINTENANCE &amp; OPS</v>
      </c>
      <c r="O2836" s="5" t="str">
        <f>VLOOKUP(M2836,Vlookups!G:I,3,FALSE)</f>
        <v>MAINT</v>
      </c>
      <c r="P2836" s="6">
        <f t="shared" si="923"/>
        <v>7222</v>
      </c>
      <c r="Q2836" s="6">
        <f t="shared" si="924"/>
        <v>0</v>
      </c>
      <c r="R2836" s="6">
        <f t="shared" si="925"/>
        <v>3384.99</v>
      </c>
      <c r="S2836" s="6">
        <f t="shared" si="926"/>
        <v>7944.2</v>
      </c>
      <c r="T2836" s="6">
        <f t="shared" si="927"/>
        <v>722.2</v>
      </c>
      <c r="U2836" t="s">
        <v>2894</v>
      </c>
      <c r="V2836" t="s">
        <v>2869</v>
      </c>
      <c r="W2836" s="2">
        <v>7222</v>
      </c>
      <c r="X2836" s="2">
        <v>0</v>
      </c>
      <c r="Y2836" s="2">
        <v>3384.99</v>
      </c>
      <c r="Z2836" s="2">
        <v>3837.01</v>
      </c>
      <c r="AA2836" s="2">
        <v>7944.2</v>
      </c>
      <c r="AB2836" s="2">
        <v>722.2</v>
      </c>
    </row>
    <row r="2837" spans="1:28">
      <c r="A2837" s="5" t="str">
        <f t="shared" si="914"/>
        <v>420</v>
      </c>
      <c r="B2837" s="5" t="str">
        <f>VLOOKUP(A2837,Vlookups!O:P,2,FALSE)</f>
        <v>LOCAL</v>
      </c>
      <c r="C2837" s="5" t="str">
        <f t="shared" si="915"/>
        <v>E</v>
      </c>
      <c r="D2837" s="5" t="str">
        <f t="shared" si="916"/>
        <v>51</v>
      </c>
      <c r="E2837" s="5" t="str">
        <f t="shared" si="917"/>
        <v>62--</v>
      </c>
      <c r="F2837" s="5" t="str">
        <f>VLOOKUP(E2837,Vlookups!K:M,3,FALSE)</f>
        <v>Op Exp</v>
      </c>
      <c r="G2837" s="5" t="str">
        <f t="shared" si="918"/>
        <v>6259</v>
      </c>
      <c r="H2837" s="5" t="str">
        <f t="shared" si="919"/>
        <v>GAS</v>
      </c>
      <c r="I2837" s="5" t="str">
        <f t="shared" si="920"/>
        <v>028</v>
      </c>
      <c r="J2837" s="5" t="str">
        <f>VLOOKUP(I2837,Vlookups!A:D,2,FALSE)</f>
        <v>HOUSTON OREM MIDDLE SCHOOL</v>
      </c>
      <c r="K2837" s="5" t="str">
        <f>VLOOKUP(I2837,Vlookups!A:D,3,FALSE)</f>
        <v>OREM K8</v>
      </c>
      <c r="L2837" s="5" t="str">
        <f t="shared" si="921"/>
        <v>99</v>
      </c>
      <c r="M2837" s="5" t="str">
        <f t="shared" si="922"/>
        <v>937</v>
      </c>
      <c r="N2837" s="5" t="str">
        <f>VLOOKUP(M2837,Vlookups!G:I,2,FALSE)</f>
        <v>FACILITIES MAINTENANCE &amp; OPS</v>
      </c>
      <c r="O2837" s="5" t="str">
        <f>VLOOKUP(M2837,Vlookups!G:I,3,FALSE)</f>
        <v>MAINT</v>
      </c>
      <c r="P2837" s="6">
        <f t="shared" si="923"/>
        <v>3720</v>
      </c>
      <c r="Q2837" s="6">
        <f t="shared" si="924"/>
        <v>0</v>
      </c>
      <c r="R2837" s="6">
        <f t="shared" si="925"/>
        <v>1667.22</v>
      </c>
      <c r="S2837" s="6">
        <f t="shared" si="926"/>
        <v>4092</v>
      </c>
      <c r="T2837" s="6">
        <f t="shared" si="927"/>
        <v>372</v>
      </c>
      <c r="U2837" t="s">
        <v>2895</v>
      </c>
      <c r="V2837" t="s">
        <v>2869</v>
      </c>
      <c r="W2837" s="2">
        <v>3720</v>
      </c>
      <c r="X2837" s="2">
        <v>0</v>
      </c>
      <c r="Y2837" s="2">
        <v>1667.22</v>
      </c>
      <c r="Z2837" s="2">
        <v>2052.7800000000002</v>
      </c>
      <c r="AA2837" s="2">
        <v>4092</v>
      </c>
      <c r="AB2837" s="2">
        <v>372</v>
      </c>
    </row>
    <row r="2838" spans="1:28">
      <c r="A2838" s="5" t="str">
        <f t="shared" si="914"/>
        <v>420</v>
      </c>
      <c r="B2838" s="5" t="str">
        <f>VLOOKUP(A2838,Vlookups!O:P,2,FALSE)</f>
        <v>LOCAL</v>
      </c>
      <c r="C2838" s="5" t="str">
        <f t="shared" si="915"/>
        <v>E</v>
      </c>
      <c r="D2838" s="5" t="str">
        <f t="shared" si="916"/>
        <v>51</v>
      </c>
      <c r="E2838" s="5" t="str">
        <f t="shared" si="917"/>
        <v>62--</v>
      </c>
      <c r="F2838" s="5" t="str">
        <f>VLOOKUP(E2838,Vlookups!K:M,3,FALSE)</f>
        <v>Op Exp</v>
      </c>
      <c r="G2838" s="5" t="str">
        <f t="shared" si="918"/>
        <v>6259</v>
      </c>
      <c r="H2838" s="5" t="str">
        <f t="shared" si="919"/>
        <v>GAS</v>
      </c>
      <c r="I2838" s="5" t="str">
        <f t="shared" si="920"/>
        <v>030</v>
      </c>
      <c r="J2838" s="5" t="str">
        <f>VLOOKUP(I2838,Vlookups!A:D,2,FALSE)</f>
        <v>COLLEGE STATION ELEMENTARY</v>
      </c>
      <c r="K2838" s="5" t="str">
        <f>VLOOKUP(I2838,Vlookups!A:D,3,FALSE)</f>
        <v>COLLEGE STATION K8</v>
      </c>
      <c r="L2838" s="5" t="str">
        <f t="shared" si="921"/>
        <v>99</v>
      </c>
      <c r="M2838" s="5" t="str">
        <f t="shared" si="922"/>
        <v>937</v>
      </c>
      <c r="N2838" s="5" t="str">
        <f>VLOOKUP(M2838,Vlookups!G:I,2,FALSE)</f>
        <v>FACILITIES MAINTENANCE &amp; OPS</v>
      </c>
      <c r="O2838" s="5" t="str">
        <f>VLOOKUP(M2838,Vlookups!G:I,3,FALSE)</f>
        <v>MAINT</v>
      </c>
      <c r="P2838" s="6">
        <f t="shared" si="923"/>
        <v>10730</v>
      </c>
      <c r="Q2838" s="6">
        <f t="shared" si="924"/>
        <v>0</v>
      </c>
      <c r="R2838" s="6">
        <f t="shared" si="925"/>
        <v>4896.03</v>
      </c>
      <c r="S2838" s="6">
        <f t="shared" si="926"/>
        <v>11803</v>
      </c>
      <c r="T2838" s="6">
        <f t="shared" si="927"/>
        <v>1073</v>
      </c>
      <c r="U2838" t="s">
        <v>2896</v>
      </c>
      <c r="V2838" t="s">
        <v>2869</v>
      </c>
      <c r="W2838" s="2">
        <v>10730</v>
      </c>
      <c r="X2838" s="2">
        <v>0</v>
      </c>
      <c r="Y2838" s="2">
        <v>4896.03</v>
      </c>
      <c r="Z2838" s="2">
        <v>5833.97</v>
      </c>
      <c r="AA2838" s="2">
        <v>11803</v>
      </c>
      <c r="AB2838" s="2">
        <v>1073</v>
      </c>
    </row>
    <row r="2839" spans="1:28">
      <c r="A2839" s="5" t="str">
        <f t="shared" si="914"/>
        <v>420</v>
      </c>
      <c r="B2839" s="5" t="str">
        <f>VLOOKUP(A2839,Vlookups!O:P,2,FALSE)</f>
        <v>LOCAL</v>
      </c>
      <c r="C2839" s="5" t="str">
        <f t="shared" si="915"/>
        <v>E</v>
      </c>
      <c r="D2839" s="5" t="str">
        <f t="shared" si="916"/>
        <v>51</v>
      </c>
      <c r="E2839" s="5" t="str">
        <f t="shared" si="917"/>
        <v>62--</v>
      </c>
      <c r="F2839" s="5" t="str">
        <f>VLOOKUP(E2839,Vlookups!K:M,3,FALSE)</f>
        <v>Op Exp</v>
      </c>
      <c r="G2839" s="5" t="str">
        <f t="shared" si="918"/>
        <v>6259</v>
      </c>
      <c r="H2839" s="5" t="str">
        <f t="shared" si="919"/>
        <v>GAS</v>
      </c>
      <c r="I2839" s="5" t="str">
        <f t="shared" si="920"/>
        <v>031</v>
      </c>
      <c r="J2839" s="5" t="str">
        <f>VLOOKUP(I2839,Vlookups!A:D,2,FALSE)</f>
        <v>COLLEGE STATION MIDDLE SCHOOL</v>
      </c>
      <c r="K2839" s="5" t="str">
        <f>VLOOKUP(I2839,Vlookups!A:D,3,FALSE)</f>
        <v>COLLEGE STATION K8</v>
      </c>
      <c r="L2839" s="5" t="str">
        <f t="shared" si="921"/>
        <v>99</v>
      </c>
      <c r="M2839" s="5" t="str">
        <f t="shared" si="922"/>
        <v>937</v>
      </c>
      <c r="N2839" s="5" t="str">
        <f>VLOOKUP(M2839,Vlookups!G:I,2,FALSE)</f>
        <v>FACILITIES MAINTENANCE &amp; OPS</v>
      </c>
      <c r="O2839" s="5" t="str">
        <f>VLOOKUP(M2839,Vlookups!G:I,3,FALSE)</f>
        <v>MAINT</v>
      </c>
      <c r="P2839" s="6">
        <f t="shared" si="923"/>
        <v>5528</v>
      </c>
      <c r="Q2839" s="6">
        <f t="shared" si="924"/>
        <v>0</v>
      </c>
      <c r="R2839" s="6">
        <f t="shared" si="925"/>
        <v>2411.4699999999998</v>
      </c>
      <c r="S2839" s="6">
        <f t="shared" si="926"/>
        <v>6080.8</v>
      </c>
      <c r="T2839" s="6">
        <f t="shared" si="927"/>
        <v>552.79999999999995</v>
      </c>
      <c r="U2839" t="s">
        <v>2897</v>
      </c>
      <c r="V2839" t="s">
        <v>2869</v>
      </c>
      <c r="W2839" s="2">
        <v>5528</v>
      </c>
      <c r="X2839" s="2">
        <v>0</v>
      </c>
      <c r="Y2839" s="2">
        <v>2411.4699999999998</v>
      </c>
      <c r="Z2839" s="2">
        <v>3116.53</v>
      </c>
      <c r="AA2839" s="2">
        <v>6080.8</v>
      </c>
      <c r="AB2839" s="2">
        <v>552.79999999999995</v>
      </c>
    </row>
    <row r="2840" spans="1:28">
      <c r="A2840" s="5" t="str">
        <f t="shared" si="914"/>
        <v>420</v>
      </c>
      <c r="B2840" s="5" t="str">
        <f>VLOOKUP(A2840,Vlookups!O:P,2,FALSE)</f>
        <v>LOCAL</v>
      </c>
      <c r="C2840" s="5" t="str">
        <f t="shared" si="915"/>
        <v>E</v>
      </c>
      <c r="D2840" s="5" t="str">
        <f t="shared" si="916"/>
        <v>51</v>
      </c>
      <c r="E2840" s="5" t="str">
        <f t="shared" si="917"/>
        <v>62--</v>
      </c>
      <c r="F2840" s="5" t="str">
        <f>VLOOKUP(E2840,Vlookups!K:M,3,FALSE)</f>
        <v>Op Exp</v>
      </c>
      <c r="G2840" s="5" t="str">
        <f t="shared" si="918"/>
        <v>6259</v>
      </c>
      <c r="H2840" s="5" t="str">
        <f t="shared" si="919"/>
        <v>GAS</v>
      </c>
      <c r="I2840" s="5" t="str">
        <f t="shared" si="920"/>
        <v>033</v>
      </c>
      <c r="J2840" s="5" t="str">
        <f>VLOOKUP(I2840,Vlookups!A:D,2,FALSE)</f>
        <v>WINDMILL LAKES HS</v>
      </c>
      <c r="K2840" s="5" t="str">
        <f>VLOOKUP(I2840,Vlookups!A:D,3,FALSE)</f>
        <v>WINDMILL LAKES HS</v>
      </c>
      <c r="L2840" s="5" t="str">
        <f t="shared" si="921"/>
        <v>99</v>
      </c>
      <c r="M2840" s="5" t="str">
        <f t="shared" si="922"/>
        <v>937</v>
      </c>
      <c r="N2840" s="5" t="str">
        <f>VLOOKUP(M2840,Vlookups!G:I,2,FALSE)</f>
        <v>FACILITIES MAINTENANCE &amp; OPS</v>
      </c>
      <c r="O2840" s="5" t="str">
        <f>VLOOKUP(M2840,Vlookups!G:I,3,FALSE)</f>
        <v>MAINT</v>
      </c>
      <c r="P2840" s="6">
        <f t="shared" si="923"/>
        <v>93</v>
      </c>
      <c r="Q2840" s="6">
        <f t="shared" si="924"/>
        <v>0</v>
      </c>
      <c r="R2840" s="6">
        <f t="shared" si="925"/>
        <v>2110.89</v>
      </c>
      <c r="S2840" s="6">
        <f t="shared" si="926"/>
        <v>15176</v>
      </c>
      <c r="T2840" s="6">
        <f t="shared" si="927"/>
        <v>15083</v>
      </c>
      <c r="U2840" t="s">
        <v>2898</v>
      </c>
      <c r="V2840" t="s">
        <v>2869</v>
      </c>
      <c r="W2840" s="2">
        <v>93</v>
      </c>
      <c r="X2840" s="2">
        <v>0</v>
      </c>
      <c r="Y2840" s="2">
        <v>2110.89</v>
      </c>
      <c r="Z2840" s="3">
        <v>-2017.89</v>
      </c>
      <c r="AA2840" s="2">
        <v>15176</v>
      </c>
      <c r="AB2840" s="2">
        <v>15083</v>
      </c>
    </row>
    <row r="2841" spans="1:28">
      <c r="A2841" s="5" t="str">
        <f t="shared" si="914"/>
        <v>420</v>
      </c>
      <c r="B2841" s="5" t="str">
        <f>VLOOKUP(A2841,Vlookups!O:P,2,FALSE)</f>
        <v>LOCAL</v>
      </c>
      <c r="C2841" s="5" t="str">
        <f t="shared" si="915"/>
        <v>E</v>
      </c>
      <c r="D2841" s="5" t="str">
        <f t="shared" si="916"/>
        <v>51</v>
      </c>
      <c r="E2841" s="5" t="str">
        <f t="shared" si="917"/>
        <v>62--</v>
      </c>
      <c r="F2841" s="5" t="str">
        <f>VLOOKUP(E2841,Vlookups!K:M,3,FALSE)</f>
        <v>Op Exp</v>
      </c>
      <c r="G2841" s="5" t="str">
        <f t="shared" si="918"/>
        <v>6259</v>
      </c>
      <c r="H2841" s="5" t="str">
        <f t="shared" si="919"/>
        <v>GAS</v>
      </c>
      <c r="I2841" s="5" t="str">
        <f t="shared" si="920"/>
        <v>034</v>
      </c>
      <c r="J2841" s="5" t="str">
        <f>VLOOKUP(I2841,Vlookups!A:D,2,FALSE)</f>
        <v>AGGIELAND HIGH SCHOOL</v>
      </c>
      <c r="K2841" s="5" t="str">
        <f>VLOOKUP(I2841,Vlookups!A:D,3,FALSE)</f>
        <v>AGGIELAND HS</v>
      </c>
      <c r="L2841" s="5" t="str">
        <f t="shared" si="921"/>
        <v>99</v>
      </c>
      <c r="M2841" s="5" t="str">
        <f t="shared" si="922"/>
        <v>937</v>
      </c>
      <c r="N2841" s="5" t="str">
        <f>VLOOKUP(M2841,Vlookups!G:I,2,FALSE)</f>
        <v>FACILITIES MAINTENANCE &amp; OPS</v>
      </c>
      <c r="O2841" s="5" t="str">
        <f>VLOOKUP(M2841,Vlookups!G:I,3,FALSE)</f>
        <v>MAINT</v>
      </c>
      <c r="P2841" s="6">
        <f t="shared" si="923"/>
        <v>18737</v>
      </c>
      <c r="Q2841" s="6">
        <f t="shared" si="924"/>
        <v>0</v>
      </c>
      <c r="R2841" s="6">
        <f t="shared" si="925"/>
        <v>8554.48</v>
      </c>
      <c r="S2841" s="6">
        <f t="shared" si="926"/>
        <v>20610.7</v>
      </c>
      <c r="T2841" s="6">
        <f t="shared" si="927"/>
        <v>1873.7</v>
      </c>
      <c r="U2841" t="s">
        <v>2899</v>
      </c>
      <c r="V2841" t="s">
        <v>2869</v>
      </c>
      <c r="W2841" s="2">
        <v>18737</v>
      </c>
      <c r="X2841" s="2">
        <v>0</v>
      </c>
      <c r="Y2841" s="2">
        <v>8554.48</v>
      </c>
      <c r="Z2841" s="2">
        <v>10182.52</v>
      </c>
      <c r="AA2841" s="2">
        <v>20610.7</v>
      </c>
      <c r="AB2841" s="2">
        <v>1873.7</v>
      </c>
    </row>
    <row r="2842" spans="1:28">
      <c r="A2842" s="5" t="str">
        <f t="shared" si="914"/>
        <v>420</v>
      </c>
      <c r="B2842" s="5" t="str">
        <f>VLOOKUP(A2842,Vlookups!O:P,2,FALSE)</f>
        <v>LOCAL</v>
      </c>
      <c r="C2842" s="5" t="str">
        <f t="shared" si="915"/>
        <v>E</v>
      </c>
      <c r="D2842" s="5" t="str">
        <f t="shared" si="916"/>
        <v>51</v>
      </c>
      <c r="E2842" s="5" t="str">
        <f t="shared" si="917"/>
        <v>62--</v>
      </c>
      <c r="F2842" s="5" t="str">
        <f>VLOOKUP(E2842,Vlookups!K:M,3,FALSE)</f>
        <v>Op Exp</v>
      </c>
      <c r="G2842" s="5" t="str">
        <f t="shared" si="918"/>
        <v>6259</v>
      </c>
      <c r="H2842" s="5" t="str">
        <f t="shared" si="919"/>
        <v>GAS</v>
      </c>
      <c r="I2842" s="5" t="str">
        <f t="shared" si="920"/>
        <v>035</v>
      </c>
      <c r="J2842" s="5" t="str">
        <f>VLOOKUP(I2842,Vlookups!A:D,2,FALSE)</f>
        <v>Richmond Elementary</v>
      </c>
      <c r="K2842" s="5" t="str">
        <f>VLOOKUP(I2842,Vlookups!A:D,3,FALSE)</f>
        <v>RICHMOND K8</v>
      </c>
      <c r="L2842" s="5" t="str">
        <f t="shared" si="921"/>
        <v>99</v>
      </c>
      <c r="M2842" s="5" t="str">
        <f t="shared" si="922"/>
        <v>937</v>
      </c>
      <c r="N2842" s="5" t="str">
        <f>VLOOKUP(M2842,Vlookups!G:I,2,FALSE)</f>
        <v>FACILITIES MAINTENANCE &amp; OPS</v>
      </c>
      <c r="O2842" s="5" t="str">
        <f>VLOOKUP(M2842,Vlookups!G:I,3,FALSE)</f>
        <v>MAINT</v>
      </c>
      <c r="P2842" s="6">
        <f t="shared" si="923"/>
        <v>0</v>
      </c>
      <c r="Q2842" s="6">
        <f t="shared" si="924"/>
        <v>0</v>
      </c>
      <c r="R2842" s="6">
        <f t="shared" si="925"/>
        <v>0</v>
      </c>
      <c r="S2842" s="6">
        <f t="shared" si="926"/>
        <v>30561</v>
      </c>
      <c r="T2842" s="6">
        <f t="shared" si="927"/>
        <v>30561</v>
      </c>
      <c r="U2842" t="s">
        <v>2900</v>
      </c>
      <c r="V2842" t="s">
        <v>2869</v>
      </c>
      <c r="W2842" s="2">
        <v>0</v>
      </c>
      <c r="X2842" s="2">
        <v>0</v>
      </c>
      <c r="Y2842" s="2">
        <v>0</v>
      </c>
      <c r="Z2842" s="2">
        <v>0</v>
      </c>
      <c r="AA2842" s="2">
        <v>30561</v>
      </c>
      <c r="AB2842" s="2">
        <v>30561</v>
      </c>
    </row>
    <row r="2843" spans="1:28">
      <c r="A2843" s="5" t="str">
        <f t="shared" si="914"/>
        <v>420</v>
      </c>
      <c r="B2843" s="5" t="str">
        <f>VLOOKUP(A2843,Vlookups!O:P,2,FALSE)</f>
        <v>LOCAL</v>
      </c>
      <c r="C2843" s="5" t="str">
        <f t="shared" si="915"/>
        <v>E</v>
      </c>
      <c r="D2843" s="5" t="str">
        <f t="shared" si="916"/>
        <v>51</v>
      </c>
      <c r="E2843" s="5" t="str">
        <f t="shared" si="917"/>
        <v>62--</v>
      </c>
      <c r="F2843" s="5" t="str">
        <f>VLOOKUP(E2843,Vlookups!K:M,3,FALSE)</f>
        <v>Op Exp</v>
      </c>
      <c r="G2843" s="5" t="str">
        <f t="shared" si="918"/>
        <v>6259</v>
      </c>
      <c r="H2843" s="5" t="str">
        <f t="shared" si="919"/>
        <v>GAS</v>
      </c>
      <c r="I2843" s="5" t="str">
        <f t="shared" si="920"/>
        <v>036</v>
      </c>
      <c r="J2843" s="5" t="str">
        <f>VLOOKUP(I2843,Vlookups!A:D,2,FALSE)</f>
        <v>Richmond Middle School</v>
      </c>
      <c r="K2843" s="5" t="str">
        <f>VLOOKUP(I2843,Vlookups!A:D,3,FALSE)</f>
        <v>RICHMOND K8</v>
      </c>
      <c r="L2843" s="5" t="str">
        <f t="shared" si="921"/>
        <v>99</v>
      </c>
      <c r="M2843" s="5" t="str">
        <f t="shared" si="922"/>
        <v>937</v>
      </c>
      <c r="N2843" s="5" t="str">
        <f>VLOOKUP(M2843,Vlookups!G:I,2,FALSE)</f>
        <v>FACILITIES MAINTENANCE &amp; OPS</v>
      </c>
      <c r="O2843" s="5" t="str">
        <f>VLOOKUP(M2843,Vlookups!G:I,3,FALSE)</f>
        <v>MAINT</v>
      </c>
      <c r="P2843" s="6">
        <f t="shared" si="923"/>
        <v>0</v>
      </c>
      <c r="Q2843" s="6">
        <f t="shared" si="924"/>
        <v>0</v>
      </c>
      <c r="R2843" s="6">
        <f t="shared" si="925"/>
        <v>0</v>
      </c>
      <c r="S2843" s="6">
        <f t="shared" si="926"/>
        <v>15744</v>
      </c>
      <c r="T2843" s="6">
        <f t="shared" si="927"/>
        <v>15744</v>
      </c>
      <c r="U2843" t="s">
        <v>2901</v>
      </c>
      <c r="V2843" t="s">
        <v>2869</v>
      </c>
      <c r="W2843" s="2">
        <v>0</v>
      </c>
      <c r="X2843" s="2">
        <v>0</v>
      </c>
      <c r="Y2843" s="2">
        <v>0</v>
      </c>
      <c r="Z2843" s="2">
        <v>0</v>
      </c>
      <c r="AA2843" s="2">
        <v>15744</v>
      </c>
      <c r="AB2843" s="2">
        <v>15744</v>
      </c>
    </row>
    <row r="2844" spans="1:28">
      <c r="A2844" s="5" t="str">
        <f t="shared" si="914"/>
        <v>420</v>
      </c>
      <c r="B2844" s="5" t="str">
        <f>VLOOKUP(A2844,Vlookups!O:P,2,FALSE)</f>
        <v>LOCAL</v>
      </c>
      <c r="C2844" s="5" t="str">
        <f t="shared" si="915"/>
        <v>E</v>
      </c>
      <c r="D2844" s="5" t="str">
        <f t="shared" si="916"/>
        <v>51</v>
      </c>
      <c r="E2844" s="5" t="str">
        <f t="shared" si="917"/>
        <v>62--</v>
      </c>
      <c r="F2844" s="5" t="str">
        <f>VLOOKUP(E2844,Vlookups!K:M,3,FALSE)</f>
        <v>Op Exp</v>
      </c>
      <c r="G2844" s="5" t="str">
        <f t="shared" si="918"/>
        <v>6259</v>
      </c>
      <c r="H2844" s="5" t="str">
        <f t="shared" si="919"/>
        <v>GAS</v>
      </c>
      <c r="I2844" s="5" t="str">
        <f t="shared" si="920"/>
        <v>037</v>
      </c>
      <c r="J2844" s="5" t="str">
        <f>VLOOKUP(I2844,Vlookups!A:D,2,FALSE)</f>
        <v>Heritage Elementary</v>
      </c>
      <c r="K2844" s="5" t="str">
        <f>VLOOKUP(I2844,Vlookups!A:D,3,FALSE)</f>
        <v>HERITAGE K8</v>
      </c>
      <c r="L2844" s="5" t="str">
        <f t="shared" si="921"/>
        <v>99</v>
      </c>
      <c r="M2844" s="5" t="str">
        <f t="shared" si="922"/>
        <v>937</v>
      </c>
      <c r="N2844" s="5" t="str">
        <f>VLOOKUP(M2844,Vlookups!G:I,2,FALSE)</f>
        <v>FACILITIES MAINTENANCE &amp; OPS</v>
      </c>
      <c r="O2844" s="5" t="str">
        <f>VLOOKUP(M2844,Vlookups!G:I,3,FALSE)</f>
        <v>MAINT</v>
      </c>
      <c r="P2844" s="6">
        <f t="shared" si="923"/>
        <v>0</v>
      </c>
      <c r="Q2844" s="6">
        <f t="shared" si="924"/>
        <v>0</v>
      </c>
      <c r="R2844" s="6">
        <f t="shared" si="925"/>
        <v>0</v>
      </c>
      <c r="S2844" s="6">
        <f t="shared" si="926"/>
        <v>30561</v>
      </c>
      <c r="T2844" s="6">
        <f t="shared" si="927"/>
        <v>30561</v>
      </c>
      <c r="U2844" t="s">
        <v>2902</v>
      </c>
      <c r="V2844" t="s">
        <v>2869</v>
      </c>
      <c r="W2844" s="2">
        <v>0</v>
      </c>
      <c r="X2844" s="2">
        <v>0</v>
      </c>
      <c r="Y2844" s="2">
        <v>0</v>
      </c>
      <c r="Z2844" s="2">
        <v>0</v>
      </c>
      <c r="AA2844" s="2">
        <v>30561</v>
      </c>
      <c r="AB2844" s="2">
        <v>30561</v>
      </c>
    </row>
    <row r="2845" spans="1:28">
      <c r="A2845" s="5" t="str">
        <f t="shared" si="914"/>
        <v>420</v>
      </c>
      <c r="B2845" s="5" t="str">
        <f>VLOOKUP(A2845,Vlookups!O:P,2,FALSE)</f>
        <v>LOCAL</v>
      </c>
      <c r="C2845" s="5" t="str">
        <f t="shared" si="915"/>
        <v>E</v>
      </c>
      <c r="D2845" s="5" t="str">
        <f t="shared" si="916"/>
        <v>51</v>
      </c>
      <c r="E2845" s="5" t="str">
        <f t="shared" si="917"/>
        <v>62--</v>
      </c>
      <c r="F2845" s="5" t="str">
        <f>VLOOKUP(E2845,Vlookups!K:M,3,FALSE)</f>
        <v>Op Exp</v>
      </c>
      <c r="G2845" s="5" t="str">
        <f t="shared" si="918"/>
        <v>6259</v>
      </c>
      <c r="H2845" s="5" t="str">
        <f t="shared" si="919"/>
        <v>GAS</v>
      </c>
      <c r="I2845" s="5" t="str">
        <f t="shared" si="920"/>
        <v>038</v>
      </c>
      <c r="J2845" s="5" t="str">
        <f>VLOOKUP(I2845,Vlookups!A:D,2,FALSE)</f>
        <v>Heritage Middle School</v>
      </c>
      <c r="K2845" s="5" t="str">
        <f>VLOOKUP(I2845,Vlookups!A:D,3,FALSE)</f>
        <v>HERITAGE K8</v>
      </c>
      <c r="L2845" s="5" t="str">
        <f t="shared" si="921"/>
        <v>99</v>
      </c>
      <c r="M2845" s="5" t="str">
        <f t="shared" si="922"/>
        <v>937</v>
      </c>
      <c r="N2845" s="5" t="str">
        <f>VLOOKUP(M2845,Vlookups!G:I,2,FALSE)</f>
        <v>FACILITIES MAINTENANCE &amp; OPS</v>
      </c>
      <c r="O2845" s="5" t="str">
        <f>VLOOKUP(M2845,Vlookups!G:I,3,FALSE)</f>
        <v>MAINT</v>
      </c>
      <c r="P2845" s="6">
        <f t="shared" si="923"/>
        <v>0</v>
      </c>
      <c r="Q2845" s="6">
        <f t="shared" si="924"/>
        <v>0</v>
      </c>
      <c r="R2845" s="6">
        <f t="shared" si="925"/>
        <v>0</v>
      </c>
      <c r="S2845" s="6">
        <f t="shared" si="926"/>
        <v>15744</v>
      </c>
      <c r="T2845" s="6">
        <f t="shared" si="927"/>
        <v>15744</v>
      </c>
      <c r="U2845" t="s">
        <v>2903</v>
      </c>
      <c r="V2845" t="s">
        <v>2869</v>
      </c>
      <c r="W2845" s="2">
        <v>0</v>
      </c>
      <c r="X2845" s="2">
        <v>0</v>
      </c>
      <c r="Y2845" s="2">
        <v>0</v>
      </c>
      <c r="Z2845" s="2">
        <v>0</v>
      </c>
      <c r="AA2845" s="2">
        <v>15744</v>
      </c>
      <c r="AB2845" s="2">
        <v>15744</v>
      </c>
    </row>
    <row r="2846" spans="1:28">
      <c r="A2846" s="5" t="str">
        <f t="shared" si="914"/>
        <v>420</v>
      </c>
      <c r="B2846" s="5" t="str">
        <f>VLOOKUP(A2846,Vlookups!O:P,2,FALSE)</f>
        <v>LOCAL</v>
      </c>
      <c r="C2846" s="5" t="str">
        <f t="shared" si="915"/>
        <v>E</v>
      </c>
      <c r="D2846" s="5" t="str">
        <f t="shared" si="916"/>
        <v>51</v>
      </c>
      <c r="E2846" s="5" t="str">
        <f t="shared" si="917"/>
        <v>62--</v>
      </c>
      <c r="F2846" s="5" t="str">
        <f>VLOOKUP(E2846,Vlookups!K:M,3,FALSE)</f>
        <v>Op Exp</v>
      </c>
      <c r="G2846" s="5" t="str">
        <f t="shared" si="918"/>
        <v>6259</v>
      </c>
      <c r="H2846" s="5" t="str">
        <f t="shared" si="919"/>
        <v>GAS</v>
      </c>
      <c r="I2846" s="5" t="str">
        <f t="shared" si="920"/>
        <v>039</v>
      </c>
      <c r="J2846" s="5" t="str">
        <f>VLOOKUP(I2846,Vlookups!A:D,2,FALSE)</f>
        <v>Pearland Elementary</v>
      </c>
      <c r="K2846" s="5" t="str">
        <f>VLOOKUP(I2846,Vlookups!A:D,3,FALSE)</f>
        <v>PEARLAND K8</v>
      </c>
      <c r="L2846" s="5" t="str">
        <f t="shared" si="921"/>
        <v>99</v>
      </c>
      <c r="M2846" s="5" t="str">
        <f t="shared" si="922"/>
        <v>937</v>
      </c>
      <c r="N2846" s="5" t="str">
        <f>VLOOKUP(M2846,Vlookups!G:I,2,FALSE)</f>
        <v>FACILITIES MAINTENANCE &amp; OPS</v>
      </c>
      <c r="O2846" s="5" t="str">
        <f>VLOOKUP(M2846,Vlookups!G:I,3,FALSE)</f>
        <v>MAINT</v>
      </c>
      <c r="P2846" s="6">
        <f t="shared" si="923"/>
        <v>0</v>
      </c>
      <c r="Q2846" s="6">
        <f t="shared" si="924"/>
        <v>0</v>
      </c>
      <c r="R2846" s="6">
        <f t="shared" si="925"/>
        <v>0</v>
      </c>
      <c r="S2846" s="6">
        <f t="shared" si="926"/>
        <v>30561</v>
      </c>
      <c r="T2846" s="6">
        <f t="shared" si="927"/>
        <v>30561</v>
      </c>
      <c r="U2846" t="s">
        <v>2904</v>
      </c>
      <c r="V2846" t="s">
        <v>2869</v>
      </c>
      <c r="W2846" s="2">
        <v>0</v>
      </c>
      <c r="X2846" s="2">
        <v>0</v>
      </c>
      <c r="Y2846" s="2">
        <v>0</v>
      </c>
      <c r="Z2846" s="2">
        <v>0</v>
      </c>
      <c r="AA2846" s="2">
        <v>30561</v>
      </c>
      <c r="AB2846" s="2">
        <v>30561</v>
      </c>
    </row>
    <row r="2847" spans="1:28">
      <c r="A2847" s="5" t="str">
        <f t="shared" si="914"/>
        <v>420</v>
      </c>
      <c r="B2847" s="5" t="str">
        <f>VLOOKUP(A2847,Vlookups!O:P,2,FALSE)</f>
        <v>LOCAL</v>
      </c>
      <c r="C2847" s="5" t="str">
        <f t="shared" si="915"/>
        <v>E</v>
      </c>
      <c r="D2847" s="5" t="str">
        <f t="shared" si="916"/>
        <v>51</v>
      </c>
      <c r="E2847" s="5" t="str">
        <f t="shared" si="917"/>
        <v>62--</v>
      </c>
      <c r="F2847" s="5" t="str">
        <f>VLOOKUP(E2847,Vlookups!K:M,3,FALSE)</f>
        <v>Op Exp</v>
      </c>
      <c r="G2847" s="5" t="str">
        <f t="shared" si="918"/>
        <v>6259</v>
      </c>
      <c r="H2847" s="5" t="str">
        <f t="shared" si="919"/>
        <v>GAS</v>
      </c>
      <c r="I2847" s="5" t="str">
        <f t="shared" si="920"/>
        <v>040</v>
      </c>
      <c r="J2847" s="5" t="str">
        <f>VLOOKUP(I2847,Vlookups!A:D,2,FALSE)</f>
        <v>Pearland Middle School</v>
      </c>
      <c r="K2847" s="5" t="str">
        <f>VLOOKUP(I2847,Vlookups!A:D,3,FALSE)</f>
        <v>PEARLAND K8</v>
      </c>
      <c r="L2847" s="5" t="str">
        <f t="shared" si="921"/>
        <v>99</v>
      </c>
      <c r="M2847" s="5" t="str">
        <f t="shared" si="922"/>
        <v>937</v>
      </c>
      <c r="N2847" s="5" t="str">
        <f>VLOOKUP(M2847,Vlookups!G:I,2,FALSE)</f>
        <v>FACILITIES MAINTENANCE &amp; OPS</v>
      </c>
      <c r="O2847" s="5" t="str">
        <f>VLOOKUP(M2847,Vlookups!G:I,3,FALSE)</f>
        <v>MAINT</v>
      </c>
      <c r="P2847" s="6">
        <f t="shared" si="923"/>
        <v>0</v>
      </c>
      <c r="Q2847" s="6">
        <f t="shared" si="924"/>
        <v>0</v>
      </c>
      <c r="R2847" s="6">
        <f t="shared" si="925"/>
        <v>0</v>
      </c>
      <c r="S2847" s="6">
        <f t="shared" si="926"/>
        <v>15744</v>
      </c>
      <c r="T2847" s="6">
        <f t="shared" si="927"/>
        <v>15744</v>
      </c>
      <c r="U2847" t="s">
        <v>2905</v>
      </c>
      <c r="V2847" t="s">
        <v>2869</v>
      </c>
      <c r="W2847" s="2">
        <v>0</v>
      </c>
      <c r="X2847" s="2">
        <v>0</v>
      </c>
      <c r="Y2847" s="2">
        <v>0</v>
      </c>
      <c r="Z2847" s="2">
        <v>0</v>
      </c>
      <c r="AA2847" s="2">
        <v>15744</v>
      </c>
      <c r="AB2847" s="2">
        <v>15744</v>
      </c>
    </row>
    <row r="2848" spans="1:28">
      <c r="A2848" s="5" t="str">
        <f t="shared" si="914"/>
        <v>420</v>
      </c>
      <c r="B2848" s="5" t="str">
        <f>VLOOKUP(A2848,Vlookups!O:P,2,FALSE)</f>
        <v>LOCAL</v>
      </c>
      <c r="C2848" s="5" t="str">
        <f t="shared" si="915"/>
        <v>E</v>
      </c>
      <c r="D2848" s="5" t="str">
        <f t="shared" si="916"/>
        <v>51</v>
      </c>
      <c r="E2848" s="5" t="str">
        <f t="shared" si="917"/>
        <v>62--</v>
      </c>
      <c r="F2848" s="5" t="str">
        <f>VLOOKUP(E2848,Vlookups!K:M,3,FALSE)</f>
        <v>Op Exp</v>
      </c>
      <c r="G2848" s="5" t="str">
        <f t="shared" si="918"/>
        <v>6259</v>
      </c>
      <c r="H2848" s="5" t="str">
        <f t="shared" si="919"/>
        <v>GAS</v>
      </c>
      <c r="I2848" s="5" t="str">
        <f t="shared" si="920"/>
        <v>042</v>
      </c>
      <c r="J2848" s="5" t="str">
        <f>VLOOKUP(I2848,Vlookups!A:D,2,FALSE)</f>
        <v>BG Ramirez Elementary</v>
      </c>
      <c r="K2848" s="5" t="str">
        <f>VLOOKUP(I2848,Vlookups!A:D,3,FALSE)</f>
        <v>BG RAMIREZ K8</v>
      </c>
      <c r="L2848" s="5" t="str">
        <f t="shared" si="921"/>
        <v>99</v>
      </c>
      <c r="M2848" s="5" t="str">
        <f t="shared" si="922"/>
        <v>937</v>
      </c>
      <c r="N2848" s="5" t="str">
        <f>VLOOKUP(M2848,Vlookups!G:I,2,FALSE)</f>
        <v>FACILITIES MAINTENANCE &amp; OPS</v>
      </c>
      <c r="O2848" s="5" t="str">
        <f>VLOOKUP(M2848,Vlookups!G:I,3,FALSE)</f>
        <v>MAINT</v>
      </c>
      <c r="P2848" s="6">
        <f t="shared" si="923"/>
        <v>56</v>
      </c>
      <c r="Q2848" s="6">
        <f t="shared" si="924"/>
        <v>0</v>
      </c>
      <c r="R2848" s="6">
        <f t="shared" si="925"/>
        <v>0</v>
      </c>
      <c r="S2848" s="6">
        <f t="shared" si="926"/>
        <v>61.6</v>
      </c>
      <c r="T2848" s="6">
        <f t="shared" si="927"/>
        <v>5.6</v>
      </c>
      <c r="U2848" t="s">
        <v>2906</v>
      </c>
      <c r="V2848" t="s">
        <v>2869</v>
      </c>
      <c r="W2848" s="2">
        <v>56</v>
      </c>
      <c r="X2848" s="2">
        <v>0</v>
      </c>
      <c r="Y2848" s="2">
        <v>0</v>
      </c>
      <c r="Z2848" s="2">
        <v>56</v>
      </c>
      <c r="AA2848" s="2">
        <v>61.6</v>
      </c>
      <c r="AB2848" s="2">
        <v>5.6</v>
      </c>
    </row>
    <row r="2849" spans="1:28">
      <c r="A2849" s="5" t="str">
        <f t="shared" si="914"/>
        <v>420</v>
      </c>
      <c r="B2849" s="5" t="str">
        <f>VLOOKUP(A2849,Vlookups!O:P,2,FALSE)</f>
        <v>LOCAL</v>
      </c>
      <c r="C2849" s="5" t="str">
        <f t="shared" si="915"/>
        <v>E</v>
      </c>
      <c r="D2849" s="5" t="str">
        <f t="shared" si="916"/>
        <v>51</v>
      </c>
      <c r="E2849" s="5" t="str">
        <f t="shared" si="917"/>
        <v>62--</v>
      </c>
      <c r="F2849" s="5" t="str">
        <f>VLOOKUP(E2849,Vlookups!K:M,3,FALSE)</f>
        <v>Op Exp</v>
      </c>
      <c r="G2849" s="5" t="str">
        <f t="shared" si="918"/>
        <v>6259</v>
      </c>
      <c r="H2849" s="5" t="str">
        <f t="shared" si="919"/>
        <v>GAS</v>
      </c>
      <c r="I2849" s="5" t="str">
        <f t="shared" si="920"/>
        <v>043</v>
      </c>
      <c r="J2849" s="5" t="str">
        <f>VLOOKUP(I2849,Vlookups!A:D,2,FALSE)</f>
        <v>MSG Ramirez Elementary</v>
      </c>
      <c r="K2849" s="5" t="str">
        <f>VLOOKUP(I2849,Vlookups!A:D,3,FALSE)</f>
        <v>MSG RAMIREZ K8</v>
      </c>
      <c r="L2849" s="5" t="str">
        <f t="shared" si="921"/>
        <v>99</v>
      </c>
      <c r="M2849" s="5" t="str">
        <f t="shared" si="922"/>
        <v>937</v>
      </c>
      <c r="N2849" s="5" t="str">
        <f>VLOOKUP(M2849,Vlookups!G:I,2,FALSE)</f>
        <v>FACILITIES MAINTENANCE &amp; OPS</v>
      </c>
      <c r="O2849" s="5" t="str">
        <f>VLOOKUP(M2849,Vlookups!G:I,3,FALSE)</f>
        <v>MAINT</v>
      </c>
      <c r="P2849" s="6">
        <f t="shared" si="923"/>
        <v>56</v>
      </c>
      <c r="Q2849" s="6">
        <f t="shared" si="924"/>
        <v>0</v>
      </c>
      <c r="R2849" s="6">
        <f t="shared" si="925"/>
        <v>0</v>
      </c>
      <c r="S2849" s="6">
        <f t="shared" si="926"/>
        <v>61.6</v>
      </c>
      <c r="T2849" s="6">
        <f t="shared" si="927"/>
        <v>5.6</v>
      </c>
      <c r="U2849" t="s">
        <v>2907</v>
      </c>
      <c r="V2849" t="s">
        <v>2869</v>
      </c>
      <c r="W2849" s="2">
        <v>56</v>
      </c>
      <c r="X2849" s="2">
        <v>0</v>
      </c>
      <c r="Y2849" s="2">
        <v>0</v>
      </c>
      <c r="Z2849" s="2">
        <v>56</v>
      </c>
      <c r="AA2849" s="2">
        <v>61.6</v>
      </c>
      <c r="AB2849" s="2">
        <v>5.6</v>
      </c>
    </row>
    <row r="2850" spans="1:28">
      <c r="A2850" s="5" t="str">
        <f t="shared" si="914"/>
        <v>420</v>
      </c>
      <c r="B2850" s="5" t="str">
        <f>VLOOKUP(A2850,Vlookups!O:P,2,FALSE)</f>
        <v>LOCAL</v>
      </c>
      <c r="C2850" s="5" t="str">
        <f t="shared" si="915"/>
        <v>E</v>
      </c>
      <c r="D2850" s="5" t="str">
        <f t="shared" si="916"/>
        <v>51</v>
      </c>
      <c r="E2850" s="5" t="str">
        <f t="shared" si="917"/>
        <v>62--</v>
      </c>
      <c r="F2850" s="5" t="str">
        <f>VLOOKUP(E2850,Vlookups!K:M,3,FALSE)</f>
        <v>Op Exp</v>
      </c>
      <c r="G2850" s="5" t="str">
        <f t="shared" si="918"/>
        <v>6259</v>
      </c>
      <c r="H2850" s="5" t="str">
        <f t="shared" si="919"/>
        <v>GAS</v>
      </c>
      <c r="I2850" s="5" t="str">
        <f t="shared" si="920"/>
        <v>999</v>
      </c>
      <c r="J2850" s="5" t="str">
        <f>VLOOKUP(I2850,Vlookups!A:D,2,FALSE)</f>
        <v>CHARTER WIDE</v>
      </c>
      <c r="K2850" s="5" t="str">
        <f>VLOOKUP(I2850,Vlookups!A:D,3,FALSE)</f>
        <v>CHARTER WIDE</v>
      </c>
      <c r="L2850" s="5" t="str">
        <f t="shared" si="921"/>
        <v>99</v>
      </c>
      <c r="M2850" s="5" t="str">
        <f t="shared" si="922"/>
        <v>937</v>
      </c>
      <c r="N2850" s="5" t="str">
        <f>VLOOKUP(M2850,Vlookups!G:I,2,FALSE)</f>
        <v>FACILITIES MAINTENANCE &amp; OPS</v>
      </c>
      <c r="O2850" s="5" t="str">
        <f>VLOOKUP(M2850,Vlookups!G:I,3,FALSE)</f>
        <v>MAINT</v>
      </c>
      <c r="P2850" s="6">
        <f t="shared" si="923"/>
        <v>68790</v>
      </c>
      <c r="Q2850" s="6">
        <f t="shared" si="924"/>
        <v>0</v>
      </c>
      <c r="R2850" s="6">
        <f t="shared" si="925"/>
        <v>821.66</v>
      </c>
      <c r="S2850" s="6">
        <f t="shared" si="926"/>
        <v>75669</v>
      </c>
      <c r="T2850" s="6">
        <f t="shared" si="927"/>
        <v>6879</v>
      </c>
      <c r="U2850" t="s">
        <v>2908</v>
      </c>
      <c r="V2850" t="s">
        <v>2869</v>
      </c>
      <c r="W2850" s="2">
        <v>68790</v>
      </c>
      <c r="X2850" s="2">
        <v>0</v>
      </c>
      <c r="Y2850" s="2">
        <v>821.66</v>
      </c>
      <c r="Z2850" s="2">
        <v>67968.34</v>
      </c>
      <c r="AA2850" s="2">
        <v>75669</v>
      </c>
      <c r="AB2850" s="2">
        <v>6879</v>
      </c>
    </row>
    <row r="2851" spans="1:28">
      <c r="A2851" s="5" t="str">
        <f t="shared" si="914"/>
        <v>420</v>
      </c>
      <c r="B2851" s="5" t="str">
        <f>VLOOKUP(A2851,Vlookups!O:P,2,FALSE)</f>
        <v>LOCAL</v>
      </c>
      <c r="C2851" s="5" t="str">
        <f t="shared" si="915"/>
        <v>E</v>
      </c>
      <c r="D2851" s="5" t="str">
        <f t="shared" si="916"/>
        <v>51</v>
      </c>
      <c r="E2851" s="5" t="str">
        <f t="shared" si="917"/>
        <v>62--</v>
      </c>
      <c r="F2851" s="5" t="str">
        <f>VLOOKUP(E2851,Vlookups!K:M,3,FALSE)</f>
        <v>Op Exp</v>
      </c>
      <c r="G2851" s="5" t="str">
        <f t="shared" si="918"/>
        <v>6269</v>
      </c>
      <c r="H2851" s="5" t="str">
        <f t="shared" si="919"/>
        <v>RENTALS-OP LEASES</v>
      </c>
      <c r="I2851" s="5" t="str">
        <f t="shared" si="920"/>
        <v>003</v>
      </c>
      <c r="J2851" s="5" t="str">
        <f>VLOOKUP(I2851,Vlookups!A:D,2,FALSE)</f>
        <v>GARLAND HIGH SCHOOL</v>
      </c>
      <c r="K2851" s="5" t="str">
        <f>VLOOKUP(I2851,Vlookups!A:D,3,FALSE)</f>
        <v>GARLAND HS</v>
      </c>
      <c r="L2851" s="5" t="str">
        <f t="shared" si="921"/>
        <v>99</v>
      </c>
      <c r="M2851" s="5" t="str">
        <f t="shared" si="922"/>
        <v>937</v>
      </c>
      <c r="N2851" s="5" t="str">
        <f>VLOOKUP(M2851,Vlookups!G:I,2,FALSE)</f>
        <v>FACILITIES MAINTENANCE &amp; OPS</v>
      </c>
      <c r="O2851" s="5" t="str">
        <f>VLOOKUP(M2851,Vlookups!G:I,3,FALSE)</f>
        <v>MAINT</v>
      </c>
      <c r="P2851" s="6">
        <f t="shared" si="923"/>
        <v>21360</v>
      </c>
      <c r="Q2851" s="6">
        <f t="shared" si="924"/>
        <v>0</v>
      </c>
      <c r="R2851" s="6">
        <f t="shared" si="925"/>
        <v>32968</v>
      </c>
      <c r="S2851" s="6">
        <f t="shared" si="926"/>
        <v>0</v>
      </c>
      <c r="T2851" s="6">
        <f t="shared" si="927"/>
        <v>-21360</v>
      </c>
      <c r="U2851" t="s">
        <v>2909</v>
      </c>
      <c r="V2851" t="s">
        <v>464</v>
      </c>
      <c r="W2851" s="2">
        <v>21360</v>
      </c>
      <c r="X2851" s="2">
        <v>0</v>
      </c>
      <c r="Y2851" s="2">
        <v>32968</v>
      </c>
      <c r="Z2851" s="3">
        <v>-11608</v>
      </c>
      <c r="AA2851" s="2">
        <v>0</v>
      </c>
      <c r="AB2851" s="3">
        <v>-21360</v>
      </c>
    </row>
    <row r="2852" spans="1:28">
      <c r="A2852" s="5" t="str">
        <f t="shared" si="914"/>
        <v>420</v>
      </c>
      <c r="B2852" s="5" t="str">
        <f>VLOOKUP(A2852,Vlookups!O:P,2,FALSE)</f>
        <v>LOCAL</v>
      </c>
      <c r="C2852" s="5" t="str">
        <f t="shared" si="915"/>
        <v>E</v>
      </c>
      <c r="D2852" s="5" t="str">
        <f t="shared" si="916"/>
        <v>51</v>
      </c>
      <c r="E2852" s="5" t="str">
        <f t="shared" si="917"/>
        <v>62--</v>
      </c>
      <c r="F2852" s="5" t="str">
        <f>VLOOKUP(E2852,Vlookups!K:M,3,FALSE)</f>
        <v>Op Exp</v>
      </c>
      <c r="G2852" s="5" t="str">
        <f t="shared" si="918"/>
        <v>6269</v>
      </c>
      <c r="H2852" s="5" t="str">
        <f t="shared" si="919"/>
        <v>RENTALS-OP LEASES</v>
      </c>
      <c r="I2852" s="5" t="str">
        <f t="shared" si="920"/>
        <v>006</v>
      </c>
      <c r="J2852" s="5" t="str">
        <f>VLOOKUP(I2852,Vlookups!A:D,2,FALSE)</f>
        <v>ARLINGTON HIGH SCHOOL</v>
      </c>
      <c r="K2852" s="5" t="str">
        <f>VLOOKUP(I2852,Vlookups!A:D,3,FALSE)</f>
        <v>ARLINGTON HS</v>
      </c>
      <c r="L2852" s="5" t="str">
        <f t="shared" si="921"/>
        <v>99</v>
      </c>
      <c r="M2852" s="5" t="str">
        <f t="shared" si="922"/>
        <v>930</v>
      </c>
      <c r="N2852" s="5" t="str">
        <f>VLOOKUP(M2852,Vlookups!G:I,2,FALSE)</f>
        <v>CONSTRUCTION</v>
      </c>
      <c r="O2852" s="5" t="str">
        <f>VLOOKUP(M2852,Vlookups!G:I,3,FALSE)</f>
        <v>DSO</v>
      </c>
      <c r="P2852" s="6">
        <f t="shared" si="923"/>
        <v>0</v>
      </c>
      <c r="Q2852" s="6">
        <f t="shared" si="924"/>
        <v>0</v>
      </c>
      <c r="R2852" s="6">
        <f t="shared" si="925"/>
        <v>29339.200000000001</v>
      </c>
      <c r="S2852" s="6">
        <f t="shared" si="926"/>
        <v>0</v>
      </c>
      <c r="T2852" s="6">
        <f t="shared" si="927"/>
        <v>0</v>
      </c>
      <c r="U2852" t="s">
        <v>2910</v>
      </c>
      <c r="V2852" t="s">
        <v>464</v>
      </c>
      <c r="W2852" s="2">
        <v>0</v>
      </c>
      <c r="X2852" s="2">
        <v>0</v>
      </c>
      <c r="Y2852" s="2">
        <v>29339.200000000001</v>
      </c>
      <c r="Z2852" s="3">
        <v>-29339.200000000001</v>
      </c>
      <c r="AA2852" s="2">
        <v>0</v>
      </c>
      <c r="AB2852" s="2">
        <v>0</v>
      </c>
    </row>
    <row r="2853" spans="1:28">
      <c r="A2853" s="5" t="str">
        <f t="shared" si="914"/>
        <v>420</v>
      </c>
      <c r="B2853" s="5" t="str">
        <f>VLOOKUP(A2853,Vlookups!O:P,2,FALSE)</f>
        <v>LOCAL</v>
      </c>
      <c r="C2853" s="5" t="str">
        <f t="shared" si="915"/>
        <v>E</v>
      </c>
      <c r="D2853" s="5" t="str">
        <f t="shared" si="916"/>
        <v>51</v>
      </c>
      <c r="E2853" s="5" t="str">
        <f t="shared" si="917"/>
        <v>62--</v>
      </c>
      <c r="F2853" s="5" t="str">
        <f>VLOOKUP(E2853,Vlookups!K:M,3,FALSE)</f>
        <v>Op Exp</v>
      </c>
      <c r="G2853" s="5" t="str">
        <f t="shared" si="918"/>
        <v>6269</v>
      </c>
      <c r="H2853" s="5" t="str">
        <f t="shared" si="919"/>
        <v>RENTALS-OP LEASES</v>
      </c>
      <c r="I2853" s="5" t="str">
        <f t="shared" si="920"/>
        <v>006</v>
      </c>
      <c r="J2853" s="5" t="str">
        <f>VLOOKUP(I2853,Vlookups!A:D,2,FALSE)</f>
        <v>ARLINGTON HIGH SCHOOL</v>
      </c>
      <c r="K2853" s="5" t="str">
        <f>VLOOKUP(I2853,Vlookups!A:D,3,FALSE)</f>
        <v>ARLINGTON HS</v>
      </c>
      <c r="L2853" s="5" t="str">
        <f t="shared" si="921"/>
        <v>99</v>
      </c>
      <c r="M2853" s="5" t="str">
        <f t="shared" si="922"/>
        <v>937</v>
      </c>
      <c r="N2853" s="5" t="str">
        <f>VLOOKUP(M2853,Vlookups!G:I,2,FALSE)</f>
        <v>FACILITIES MAINTENANCE &amp; OPS</v>
      </c>
      <c r="O2853" s="5" t="str">
        <f>VLOOKUP(M2853,Vlookups!G:I,3,FALSE)</f>
        <v>MAINT</v>
      </c>
      <c r="P2853" s="6">
        <f t="shared" si="923"/>
        <v>548889</v>
      </c>
      <c r="Q2853" s="6">
        <f t="shared" si="924"/>
        <v>333944.59999999998</v>
      </c>
      <c r="R2853" s="6">
        <f t="shared" si="925"/>
        <v>214764.4</v>
      </c>
      <c r="S2853" s="6">
        <f t="shared" si="926"/>
        <v>303384</v>
      </c>
      <c r="T2853" s="6">
        <f t="shared" si="927"/>
        <v>-245505</v>
      </c>
      <c r="U2853" t="s">
        <v>2911</v>
      </c>
      <c r="V2853" t="s">
        <v>464</v>
      </c>
      <c r="W2853" s="2">
        <v>548889</v>
      </c>
      <c r="X2853" s="2">
        <v>333944.59999999998</v>
      </c>
      <c r="Y2853" s="2">
        <v>214764.4</v>
      </c>
      <c r="Z2853" s="2">
        <v>180</v>
      </c>
      <c r="AA2853" s="2">
        <v>303384</v>
      </c>
      <c r="AB2853" s="3">
        <v>-245505</v>
      </c>
    </row>
    <row r="2854" spans="1:28">
      <c r="A2854" s="5" t="str">
        <f t="shared" si="914"/>
        <v>420</v>
      </c>
      <c r="B2854" s="5" t="str">
        <f>VLOOKUP(A2854,Vlookups!O:P,2,FALSE)</f>
        <v>LOCAL</v>
      </c>
      <c r="C2854" s="5" t="str">
        <f t="shared" si="915"/>
        <v>E</v>
      </c>
      <c r="D2854" s="5" t="str">
        <f t="shared" si="916"/>
        <v>51</v>
      </c>
      <c r="E2854" s="5" t="str">
        <f t="shared" si="917"/>
        <v>62--</v>
      </c>
      <c r="F2854" s="5" t="str">
        <f>VLOOKUP(E2854,Vlookups!K:M,3,FALSE)</f>
        <v>Op Exp</v>
      </c>
      <c r="G2854" s="5" t="str">
        <f t="shared" si="918"/>
        <v>6269</v>
      </c>
      <c r="H2854" s="5" t="str">
        <f t="shared" si="919"/>
        <v>RENTALS-OP LEASES</v>
      </c>
      <c r="I2854" s="5" t="str">
        <f t="shared" si="920"/>
        <v>014</v>
      </c>
      <c r="J2854" s="5" t="str">
        <f>VLOOKUP(I2854,Vlookups!A:D,2,FALSE)</f>
        <v>KATY ELEMENTARY SCHOOL</v>
      </c>
      <c r="K2854" s="5" t="str">
        <f>VLOOKUP(I2854,Vlookups!A:D,3,FALSE)</f>
        <v>KATY K8</v>
      </c>
      <c r="L2854" s="5" t="str">
        <f t="shared" si="921"/>
        <v>99</v>
      </c>
      <c r="M2854" s="5" t="str">
        <f t="shared" si="922"/>
        <v>937</v>
      </c>
      <c r="N2854" s="5" t="str">
        <f>VLOOKUP(M2854,Vlookups!G:I,2,FALSE)</f>
        <v>FACILITIES MAINTENANCE &amp; OPS</v>
      </c>
      <c r="O2854" s="5" t="str">
        <f>VLOOKUP(M2854,Vlookups!G:I,3,FALSE)</f>
        <v>MAINT</v>
      </c>
      <c r="P2854" s="6">
        <f t="shared" si="923"/>
        <v>47273.03</v>
      </c>
      <c r="Q2854" s="6">
        <f t="shared" si="924"/>
        <v>23820.06</v>
      </c>
      <c r="R2854" s="6">
        <f t="shared" si="925"/>
        <v>21272.79</v>
      </c>
      <c r="S2854" s="6">
        <f t="shared" si="926"/>
        <v>0</v>
      </c>
      <c r="T2854" s="6">
        <f t="shared" si="927"/>
        <v>-47273.03</v>
      </c>
      <c r="U2854" t="s">
        <v>2912</v>
      </c>
      <c r="V2854" t="s">
        <v>464</v>
      </c>
      <c r="W2854" s="2">
        <v>47273.03</v>
      </c>
      <c r="X2854" s="2">
        <v>23820.06</v>
      </c>
      <c r="Y2854" s="2">
        <v>21272.79</v>
      </c>
      <c r="Z2854" s="2">
        <v>2180.1799999999998</v>
      </c>
      <c r="AA2854" s="2">
        <v>0</v>
      </c>
      <c r="AB2854" s="3">
        <v>-47273.03</v>
      </c>
    </row>
    <row r="2855" spans="1:28">
      <c r="A2855" s="5" t="str">
        <f t="shared" si="914"/>
        <v>420</v>
      </c>
      <c r="B2855" s="5" t="str">
        <f>VLOOKUP(A2855,Vlookups!O:P,2,FALSE)</f>
        <v>LOCAL</v>
      </c>
      <c r="C2855" s="5" t="str">
        <f t="shared" si="915"/>
        <v>E</v>
      </c>
      <c r="D2855" s="5" t="str">
        <f t="shared" si="916"/>
        <v>51</v>
      </c>
      <c r="E2855" s="5" t="str">
        <f t="shared" si="917"/>
        <v>62--</v>
      </c>
      <c r="F2855" s="5" t="str">
        <f>VLOOKUP(E2855,Vlookups!K:M,3,FALSE)</f>
        <v>Op Exp</v>
      </c>
      <c r="G2855" s="5" t="str">
        <f t="shared" si="918"/>
        <v>6269</v>
      </c>
      <c r="H2855" s="5" t="str">
        <f t="shared" si="919"/>
        <v>RENTALS-OP LEASES</v>
      </c>
      <c r="I2855" s="5" t="str">
        <f t="shared" si="920"/>
        <v>015</v>
      </c>
      <c r="J2855" s="5" t="str">
        <f>VLOOKUP(I2855,Vlookups!A:D,2,FALSE)</f>
        <v>KATY MIDDLE SCHOOL</v>
      </c>
      <c r="K2855" s="5" t="str">
        <f>VLOOKUP(I2855,Vlookups!A:D,3,FALSE)</f>
        <v>KATY K8</v>
      </c>
      <c r="L2855" s="5" t="str">
        <f t="shared" si="921"/>
        <v>99</v>
      </c>
      <c r="M2855" s="5" t="str">
        <f t="shared" si="922"/>
        <v>937</v>
      </c>
      <c r="N2855" s="5" t="str">
        <f>VLOOKUP(M2855,Vlookups!G:I,2,FALSE)</f>
        <v>FACILITIES MAINTENANCE &amp; OPS</v>
      </c>
      <c r="O2855" s="5" t="str">
        <f>VLOOKUP(M2855,Vlookups!G:I,3,FALSE)</f>
        <v>MAINT</v>
      </c>
      <c r="P2855" s="6">
        <f t="shared" si="923"/>
        <v>22940.46</v>
      </c>
      <c r="Q2855" s="6">
        <f t="shared" si="924"/>
        <v>11732.26</v>
      </c>
      <c r="R2855" s="6">
        <f t="shared" si="925"/>
        <v>10477.65</v>
      </c>
      <c r="S2855" s="6">
        <f t="shared" si="926"/>
        <v>0</v>
      </c>
      <c r="T2855" s="6">
        <f t="shared" si="927"/>
        <v>-22940.46</v>
      </c>
      <c r="U2855" t="s">
        <v>2913</v>
      </c>
      <c r="V2855" t="s">
        <v>464</v>
      </c>
      <c r="W2855" s="2">
        <v>22940.46</v>
      </c>
      <c r="X2855" s="2">
        <v>11732.26</v>
      </c>
      <c r="Y2855" s="2">
        <v>10477.65</v>
      </c>
      <c r="Z2855" s="2">
        <v>730.55</v>
      </c>
      <c r="AA2855" s="2">
        <v>0</v>
      </c>
      <c r="AB2855" s="3">
        <v>-22940.46</v>
      </c>
    </row>
    <row r="2856" spans="1:28">
      <c r="A2856" s="5" t="str">
        <f t="shared" si="914"/>
        <v>420</v>
      </c>
      <c r="B2856" s="5" t="str">
        <f>VLOOKUP(A2856,Vlookups!O:P,2,FALSE)</f>
        <v>LOCAL</v>
      </c>
      <c r="C2856" s="5" t="str">
        <f t="shared" si="915"/>
        <v>E</v>
      </c>
      <c r="D2856" s="5" t="str">
        <f t="shared" si="916"/>
        <v>51</v>
      </c>
      <c r="E2856" s="5" t="str">
        <f t="shared" si="917"/>
        <v>62--</v>
      </c>
      <c r="F2856" s="5" t="str">
        <f>VLOOKUP(E2856,Vlookups!K:M,3,FALSE)</f>
        <v>Op Exp</v>
      </c>
      <c r="G2856" s="5" t="str">
        <f t="shared" si="918"/>
        <v>6269</v>
      </c>
      <c r="H2856" s="5" t="str">
        <f t="shared" si="919"/>
        <v>RENTALS-OP LEASES</v>
      </c>
      <c r="I2856" s="5" t="str">
        <f t="shared" si="920"/>
        <v>023</v>
      </c>
      <c r="J2856" s="5" t="str">
        <f>VLOOKUP(I2856,Vlookups!A:D,2,FALSE)</f>
        <v>SAGINAW ELEMENTARY</v>
      </c>
      <c r="K2856" s="5" t="str">
        <f>VLOOKUP(I2856,Vlookups!A:D,3,FALSE)</f>
        <v>SAGINAW K8</v>
      </c>
      <c r="L2856" s="5" t="str">
        <f t="shared" si="921"/>
        <v>99</v>
      </c>
      <c r="M2856" s="5" t="str">
        <f t="shared" si="922"/>
        <v>937</v>
      </c>
      <c r="N2856" s="5" t="str">
        <f>VLOOKUP(M2856,Vlookups!G:I,2,FALSE)</f>
        <v>FACILITIES MAINTENANCE &amp; OPS</v>
      </c>
      <c r="O2856" s="5" t="str">
        <f>VLOOKUP(M2856,Vlookups!G:I,3,FALSE)</f>
        <v>MAINT</v>
      </c>
      <c r="P2856" s="6">
        <f t="shared" si="923"/>
        <v>670</v>
      </c>
      <c r="Q2856" s="6">
        <f t="shared" si="924"/>
        <v>0</v>
      </c>
      <c r="R2856" s="6">
        <f t="shared" si="925"/>
        <v>452.49</v>
      </c>
      <c r="S2856" s="6">
        <f t="shared" si="926"/>
        <v>0</v>
      </c>
      <c r="T2856" s="6">
        <f t="shared" si="927"/>
        <v>-670</v>
      </c>
      <c r="U2856" t="s">
        <v>2914</v>
      </c>
      <c r="V2856" t="s">
        <v>464</v>
      </c>
      <c r="W2856" s="2">
        <v>670</v>
      </c>
      <c r="X2856" s="2">
        <v>0</v>
      </c>
      <c r="Y2856" s="2">
        <v>452.49</v>
      </c>
      <c r="Z2856" s="2">
        <v>217.51</v>
      </c>
      <c r="AA2856" s="2">
        <v>0</v>
      </c>
      <c r="AB2856" s="3">
        <v>-670</v>
      </c>
    </row>
    <row r="2857" spans="1:28">
      <c r="A2857" s="5" t="str">
        <f t="shared" si="914"/>
        <v>420</v>
      </c>
      <c r="B2857" s="5" t="str">
        <f>VLOOKUP(A2857,Vlookups!O:P,2,FALSE)</f>
        <v>LOCAL</v>
      </c>
      <c r="C2857" s="5" t="str">
        <f t="shared" si="915"/>
        <v>E</v>
      </c>
      <c r="D2857" s="5" t="str">
        <f t="shared" si="916"/>
        <v>51</v>
      </c>
      <c r="E2857" s="5" t="str">
        <f t="shared" si="917"/>
        <v>62--</v>
      </c>
      <c r="F2857" s="5" t="str">
        <f>VLOOKUP(E2857,Vlookups!K:M,3,FALSE)</f>
        <v>Op Exp</v>
      </c>
      <c r="G2857" s="5" t="str">
        <f t="shared" si="918"/>
        <v>6269</v>
      </c>
      <c r="H2857" s="5" t="str">
        <f t="shared" si="919"/>
        <v>RENTALS-OP LEASES</v>
      </c>
      <c r="I2857" s="5" t="str">
        <f t="shared" si="920"/>
        <v>024</v>
      </c>
      <c r="J2857" s="5" t="str">
        <f>VLOOKUP(I2857,Vlookups!A:D,2,FALSE)</f>
        <v>SAGINAW MIDDLE SCHOOL</v>
      </c>
      <c r="K2857" s="5" t="str">
        <f>VLOOKUP(I2857,Vlookups!A:D,3,FALSE)</f>
        <v>SAGINAW K8</v>
      </c>
      <c r="L2857" s="5" t="str">
        <f t="shared" si="921"/>
        <v>99</v>
      </c>
      <c r="M2857" s="5" t="str">
        <f t="shared" si="922"/>
        <v>937</v>
      </c>
      <c r="N2857" s="5" t="str">
        <f>VLOOKUP(M2857,Vlookups!G:I,2,FALSE)</f>
        <v>FACILITIES MAINTENANCE &amp; OPS</v>
      </c>
      <c r="O2857" s="5" t="str">
        <f>VLOOKUP(M2857,Vlookups!G:I,3,FALSE)</f>
        <v>MAINT</v>
      </c>
      <c r="P2857" s="6">
        <f t="shared" si="923"/>
        <v>330</v>
      </c>
      <c r="Q2857" s="6">
        <f t="shared" si="924"/>
        <v>0</v>
      </c>
      <c r="R2857" s="6">
        <f t="shared" si="925"/>
        <v>222.87</v>
      </c>
      <c r="S2857" s="6">
        <f t="shared" si="926"/>
        <v>0</v>
      </c>
      <c r="T2857" s="6">
        <f t="shared" si="927"/>
        <v>-330</v>
      </c>
      <c r="U2857" t="s">
        <v>2915</v>
      </c>
      <c r="V2857" t="s">
        <v>464</v>
      </c>
      <c r="W2857" s="2">
        <v>330</v>
      </c>
      <c r="X2857" s="2">
        <v>0</v>
      </c>
      <c r="Y2857" s="2">
        <v>222.87</v>
      </c>
      <c r="Z2857" s="2">
        <v>107.13</v>
      </c>
      <c r="AA2857" s="2">
        <v>0</v>
      </c>
      <c r="AB2857" s="3">
        <v>-330</v>
      </c>
    </row>
    <row r="2858" spans="1:28">
      <c r="A2858" s="5" t="str">
        <f t="shared" si="914"/>
        <v>420</v>
      </c>
      <c r="B2858" s="5" t="str">
        <f>VLOOKUP(A2858,Vlookups!O:P,2,FALSE)</f>
        <v>LOCAL</v>
      </c>
      <c r="C2858" s="5" t="str">
        <f t="shared" si="915"/>
        <v>E</v>
      </c>
      <c r="D2858" s="5" t="str">
        <f t="shared" si="916"/>
        <v>51</v>
      </c>
      <c r="E2858" s="5" t="str">
        <f t="shared" si="917"/>
        <v>62--</v>
      </c>
      <c r="F2858" s="5" t="str">
        <f>VLOOKUP(E2858,Vlookups!K:M,3,FALSE)</f>
        <v>Op Exp</v>
      </c>
      <c r="G2858" s="5" t="str">
        <f t="shared" si="918"/>
        <v>6269</v>
      </c>
      <c r="H2858" s="5" t="str">
        <f t="shared" si="919"/>
        <v>RENTALS-OP LEASES</v>
      </c>
      <c r="I2858" s="5" t="str">
        <f t="shared" si="920"/>
        <v>030</v>
      </c>
      <c r="J2858" s="5" t="str">
        <f>VLOOKUP(I2858,Vlookups!A:D,2,FALSE)</f>
        <v>COLLEGE STATION ELEMENTARY</v>
      </c>
      <c r="K2858" s="5" t="str">
        <f>VLOOKUP(I2858,Vlookups!A:D,3,FALSE)</f>
        <v>COLLEGE STATION K8</v>
      </c>
      <c r="L2858" s="5" t="str">
        <f t="shared" si="921"/>
        <v>99</v>
      </c>
      <c r="M2858" s="5" t="str">
        <f t="shared" si="922"/>
        <v>937</v>
      </c>
      <c r="N2858" s="5" t="str">
        <f>VLOOKUP(M2858,Vlookups!G:I,2,FALSE)</f>
        <v>FACILITIES MAINTENANCE &amp; OPS</v>
      </c>
      <c r="O2858" s="5" t="str">
        <f>VLOOKUP(M2858,Vlookups!G:I,3,FALSE)</f>
        <v>MAINT</v>
      </c>
      <c r="P2858" s="6">
        <f t="shared" si="923"/>
        <v>21000</v>
      </c>
      <c r="Q2858" s="6">
        <f t="shared" si="924"/>
        <v>653.30999999999995</v>
      </c>
      <c r="R2858" s="6">
        <f t="shared" si="925"/>
        <v>101040.01</v>
      </c>
      <c r="S2858" s="6">
        <f t="shared" si="926"/>
        <v>0</v>
      </c>
      <c r="T2858" s="6">
        <f t="shared" si="927"/>
        <v>-21000</v>
      </c>
      <c r="U2858" t="s">
        <v>2916</v>
      </c>
      <c r="V2858" t="s">
        <v>464</v>
      </c>
      <c r="W2858" s="2">
        <v>21000</v>
      </c>
      <c r="X2858" s="2">
        <v>653.30999999999995</v>
      </c>
      <c r="Y2858" s="2">
        <v>101040.01</v>
      </c>
      <c r="Z2858" s="3">
        <v>-80693.320000000007</v>
      </c>
      <c r="AA2858" s="2">
        <v>0</v>
      </c>
      <c r="AB2858" s="3">
        <v>-21000</v>
      </c>
    </row>
    <row r="2859" spans="1:28">
      <c r="A2859" s="5" t="str">
        <f t="shared" si="914"/>
        <v>420</v>
      </c>
      <c r="B2859" s="5" t="str">
        <f>VLOOKUP(A2859,Vlookups!O:P,2,FALSE)</f>
        <v>LOCAL</v>
      </c>
      <c r="C2859" s="5" t="str">
        <f t="shared" si="915"/>
        <v>E</v>
      </c>
      <c r="D2859" s="5" t="str">
        <f t="shared" si="916"/>
        <v>51</v>
      </c>
      <c r="E2859" s="5" t="str">
        <f t="shared" si="917"/>
        <v>62--</v>
      </c>
      <c r="F2859" s="5" t="str">
        <f>VLOOKUP(E2859,Vlookups!K:M,3,FALSE)</f>
        <v>Op Exp</v>
      </c>
      <c r="G2859" s="5" t="str">
        <f t="shared" si="918"/>
        <v>6269</v>
      </c>
      <c r="H2859" s="5" t="str">
        <f t="shared" si="919"/>
        <v>RENTALS-OP LEASES</v>
      </c>
      <c r="I2859" s="5" t="str">
        <f t="shared" si="920"/>
        <v>031</v>
      </c>
      <c r="J2859" s="5" t="str">
        <f>VLOOKUP(I2859,Vlookups!A:D,2,FALSE)</f>
        <v>COLLEGE STATION MIDDLE SCHOOL</v>
      </c>
      <c r="K2859" s="5" t="str">
        <f>VLOOKUP(I2859,Vlookups!A:D,3,FALSE)</f>
        <v>COLLEGE STATION K8</v>
      </c>
      <c r="L2859" s="5" t="str">
        <f t="shared" si="921"/>
        <v>99</v>
      </c>
      <c r="M2859" s="5" t="str">
        <f t="shared" si="922"/>
        <v>937</v>
      </c>
      <c r="N2859" s="5" t="str">
        <f>VLOOKUP(M2859,Vlookups!G:I,2,FALSE)</f>
        <v>FACILITIES MAINTENANCE &amp; OPS</v>
      </c>
      <c r="O2859" s="5" t="str">
        <f>VLOOKUP(M2859,Vlookups!G:I,3,FALSE)</f>
        <v>MAINT</v>
      </c>
      <c r="P2859" s="6">
        <f t="shared" si="923"/>
        <v>10500</v>
      </c>
      <c r="Q2859" s="6">
        <f t="shared" si="924"/>
        <v>321.77999999999997</v>
      </c>
      <c r="R2859" s="6">
        <f t="shared" si="925"/>
        <v>49765.96</v>
      </c>
      <c r="S2859" s="6">
        <f t="shared" si="926"/>
        <v>0</v>
      </c>
      <c r="T2859" s="6">
        <f t="shared" si="927"/>
        <v>-10500</v>
      </c>
      <c r="U2859" t="s">
        <v>2917</v>
      </c>
      <c r="V2859" t="s">
        <v>464</v>
      </c>
      <c r="W2859" s="2">
        <v>10500</v>
      </c>
      <c r="X2859" s="2">
        <v>321.77999999999997</v>
      </c>
      <c r="Y2859" s="2">
        <v>49765.96</v>
      </c>
      <c r="Z2859" s="3">
        <v>-39587.74</v>
      </c>
      <c r="AA2859" s="2">
        <v>0</v>
      </c>
      <c r="AB2859" s="3">
        <v>-10500</v>
      </c>
    </row>
    <row r="2860" spans="1:28">
      <c r="A2860" s="5" t="str">
        <f t="shared" si="914"/>
        <v>420</v>
      </c>
      <c r="B2860" s="5" t="str">
        <f>VLOOKUP(A2860,Vlookups!O:P,2,FALSE)</f>
        <v>LOCAL</v>
      </c>
      <c r="C2860" s="5" t="str">
        <f t="shared" si="915"/>
        <v>E</v>
      </c>
      <c r="D2860" s="5" t="str">
        <f t="shared" si="916"/>
        <v>51</v>
      </c>
      <c r="E2860" s="5" t="str">
        <f t="shared" si="917"/>
        <v>62--</v>
      </c>
      <c r="F2860" s="5" t="str">
        <f>VLOOKUP(E2860,Vlookups!K:M,3,FALSE)</f>
        <v>Op Exp</v>
      </c>
      <c r="G2860" s="5" t="str">
        <f t="shared" si="918"/>
        <v>6269</v>
      </c>
      <c r="H2860" s="5" t="str">
        <f t="shared" si="919"/>
        <v>RENTALS-OP LEASES</v>
      </c>
      <c r="I2860" s="5" t="str">
        <f t="shared" si="920"/>
        <v>032</v>
      </c>
      <c r="J2860" s="5" t="str">
        <f>VLOOKUP(I2860,Vlookups!A:D,2,FALSE)</f>
        <v>LANCASTER HS</v>
      </c>
      <c r="K2860" s="5" t="str">
        <f>VLOOKUP(I2860,Vlookups!A:D,3,FALSE)</f>
        <v>LANCASTER HS</v>
      </c>
      <c r="L2860" s="5" t="str">
        <f t="shared" si="921"/>
        <v>99</v>
      </c>
      <c r="M2860" s="5" t="str">
        <f t="shared" si="922"/>
        <v>937</v>
      </c>
      <c r="N2860" s="5" t="str">
        <f>VLOOKUP(M2860,Vlookups!G:I,2,FALSE)</f>
        <v>FACILITIES MAINTENANCE &amp; OPS</v>
      </c>
      <c r="O2860" s="5" t="str">
        <f>VLOOKUP(M2860,Vlookups!G:I,3,FALSE)</f>
        <v>MAINT</v>
      </c>
      <c r="P2860" s="6">
        <f t="shared" si="923"/>
        <v>120000</v>
      </c>
      <c r="Q2860" s="6">
        <f t="shared" si="924"/>
        <v>0</v>
      </c>
      <c r="R2860" s="6">
        <f t="shared" si="925"/>
        <v>173954.11</v>
      </c>
      <c r="S2860" s="6">
        <f t="shared" si="926"/>
        <v>213768</v>
      </c>
      <c r="T2860" s="6">
        <f t="shared" si="927"/>
        <v>93768</v>
      </c>
      <c r="U2860" t="s">
        <v>2918</v>
      </c>
      <c r="V2860" t="s">
        <v>464</v>
      </c>
      <c r="W2860" s="2">
        <v>120000</v>
      </c>
      <c r="X2860" s="2">
        <v>0</v>
      </c>
      <c r="Y2860" s="2">
        <v>173954.11</v>
      </c>
      <c r="Z2860" s="3">
        <v>-53954.11</v>
      </c>
      <c r="AA2860" s="2">
        <v>213768</v>
      </c>
      <c r="AB2860" s="2">
        <v>93768</v>
      </c>
    </row>
    <row r="2861" spans="1:28">
      <c r="A2861" s="5" t="str">
        <f t="shared" si="914"/>
        <v>420</v>
      </c>
      <c r="B2861" s="5" t="str">
        <f>VLOOKUP(A2861,Vlookups!O:P,2,FALSE)</f>
        <v>LOCAL</v>
      </c>
      <c r="C2861" s="5" t="str">
        <f t="shared" si="915"/>
        <v>E</v>
      </c>
      <c r="D2861" s="5" t="str">
        <f t="shared" si="916"/>
        <v>51</v>
      </c>
      <c r="E2861" s="5" t="str">
        <f t="shared" si="917"/>
        <v>62--</v>
      </c>
      <c r="F2861" s="5" t="str">
        <f>VLOOKUP(E2861,Vlookups!K:M,3,FALSE)</f>
        <v>Op Exp</v>
      </c>
      <c r="G2861" s="5" t="str">
        <f t="shared" si="918"/>
        <v>6269</v>
      </c>
      <c r="H2861" s="5" t="str">
        <f t="shared" si="919"/>
        <v>RENTALS-OP LEASES</v>
      </c>
      <c r="I2861" s="5" t="str">
        <f t="shared" si="920"/>
        <v>033</v>
      </c>
      <c r="J2861" s="5" t="str">
        <f>VLOOKUP(I2861,Vlookups!A:D,2,FALSE)</f>
        <v>WINDMILL LAKES HS</v>
      </c>
      <c r="K2861" s="5" t="str">
        <f>VLOOKUP(I2861,Vlookups!A:D,3,FALSE)</f>
        <v>WINDMILL LAKES HS</v>
      </c>
      <c r="L2861" s="5" t="str">
        <f t="shared" si="921"/>
        <v>99</v>
      </c>
      <c r="M2861" s="5" t="str">
        <f t="shared" si="922"/>
        <v>937</v>
      </c>
      <c r="N2861" s="5" t="str">
        <f>VLOOKUP(M2861,Vlookups!G:I,2,FALSE)</f>
        <v>FACILITIES MAINTENANCE &amp; OPS</v>
      </c>
      <c r="O2861" s="5" t="str">
        <f>VLOOKUP(M2861,Vlookups!G:I,3,FALSE)</f>
        <v>MAINT</v>
      </c>
      <c r="P2861" s="6">
        <f t="shared" si="923"/>
        <v>26760</v>
      </c>
      <c r="Q2861" s="6">
        <f t="shared" si="924"/>
        <v>0</v>
      </c>
      <c r="R2861" s="6">
        <f t="shared" si="925"/>
        <v>0</v>
      </c>
      <c r="S2861" s="6">
        <f t="shared" si="926"/>
        <v>0</v>
      </c>
      <c r="T2861" s="6">
        <f t="shared" si="927"/>
        <v>-26760</v>
      </c>
      <c r="U2861" t="s">
        <v>2919</v>
      </c>
      <c r="V2861" t="s">
        <v>464</v>
      </c>
      <c r="W2861" s="2">
        <v>26760</v>
      </c>
      <c r="X2861" s="2">
        <v>0</v>
      </c>
      <c r="Y2861" s="2">
        <v>0</v>
      </c>
      <c r="Z2861" s="2">
        <v>26760</v>
      </c>
      <c r="AA2861" s="2">
        <v>0</v>
      </c>
      <c r="AB2861" s="3">
        <v>-26760</v>
      </c>
    </row>
    <row r="2862" spans="1:28">
      <c r="A2862" s="5" t="str">
        <f t="shared" si="914"/>
        <v>420</v>
      </c>
      <c r="B2862" s="5" t="str">
        <f>VLOOKUP(A2862,Vlookups!O:P,2,FALSE)</f>
        <v>LOCAL</v>
      </c>
      <c r="C2862" s="5" t="str">
        <f t="shared" si="915"/>
        <v>E</v>
      </c>
      <c r="D2862" s="5" t="str">
        <f t="shared" si="916"/>
        <v>51</v>
      </c>
      <c r="E2862" s="5" t="str">
        <f t="shared" si="917"/>
        <v>62--</v>
      </c>
      <c r="F2862" s="5" t="str">
        <f>VLOOKUP(E2862,Vlookups!K:M,3,FALSE)</f>
        <v>Op Exp</v>
      </c>
      <c r="G2862" s="5" t="str">
        <f t="shared" si="918"/>
        <v>6269</v>
      </c>
      <c r="H2862" s="5" t="str">
        <f t="shared" si="919"/>
        <v>RENTALS-OP LEASES</v>
      </c>
      <c r="I2862" s="5" t="str">
        <f t="shared" si="920"/>
        <v>034</v>
      </c>
      <c r="J2862" s="5" t="str">
        <f>VLOOKUP(I2862,Vlookups!A:D,2,FALSE)</f>
        <v>AGGIELAND HIGH SCHOOL</v>
      </c>
      <c r="K2862" s="5" t="str">
        <f>VLOOKUP(I2862,Vlookups!A:D,3,FALSE)</f>
        <v>AGGIELAND HS</v>
      </c>
      <c r="L2862" s="5" t="str">
        <f t="shared" si="921"/>
        <v>99</v>
      </c>
      <c r="M2862" s="5" t="str">
        <f t="shared" si="922"/>
        <v>937</v>
      </c>
      <c r="N2862" s="5" t="str">
        <f>VLOOKUP(M2862,Vlookups!G:I,2,FALSE)</f>
        <v>FACILITIES MAINTENANCE &amp; OPS</v>
      </c>
      <c r="O2862" s="5" t="str">
        <f>VLOOKUP(M2862,Vlookups!G:I,3,FALSE)</f>
        <v>MAINT</v>
      </c>
      <c r="P2862" s="6">
        <f t="shared" si="923"/>
        <v>326715</v>
      </c>
      <c r="Q2862" s="6">
        <f t="shared" si="924"/>
        <v>0</v>
      </c>
      <c r="R2862" s="6">
        <f t="shared" si="925"/>
        <v>61658.400000000001</v>
      </c>
      <c r="S2862" s="6">
        <f t="shared" si="926"/>
        <v>435180</v>
      </c>
      <c r="T2862" s="6">
        <f t="shared" si="927"/>
        <v>108465</v>
      </c>
      <c r="U2862" t="s">
        <v>2920</v>
      </c>
      <c r="V2862" t="s">
        <v>464</v>
      </c>
      <c r="W2862" s="2">
        <v>326715</v>
      </c>
      <c r="X2862" s="2">
        <v>0</v>
      </c>
      <c r="Y2862" s="2">
        <v>61658.400000000001</v>
      </c>
      <c r="Z2862" s="2">
        <v>265056.59999999998</v>
      </c>
      <c r="AA2862" s="2">
        <v>435180</v>
      </c>
      <c r="AB2862" s="2">
        <v>108465</v>
      </c>
    </row>
    <row r="2863" spans="1:28">
      <c r="A2863" s="5" t="str">
        <f t="shared" si="914"/>
        <v>420</v>
      </c>
      <c r="B2863" s="5" t="str">
        <f>VLOOKUP(A2863,Vlookups!O:P,2,FALSE)</f>
        <v>LOCAL</v>
      </c>
      <c r="C2863" s="5" t="str">
        <f t="shared" si="915"/>
        <v>E</v>
      </c>
      <c r="D2863" s="5" t="str">
        <f t="shared" si="916"/>
        <v>51</v>
      </c>
      <c r="E2863" s="5" t="str">
        <f t="shared" si="917"/>
        <v>62--</v>
      </c>
      <c r="F2863" s="5" t="str">
        <f>VLOOKUP(E2863,Vlookups!K:M,3,FALSE)</f>
        <v>Op Exp</v>
      </c>
      <c r="G2863" s="5" t="str">
        <f t="shared" si="918"/>
        <v>6269</v>
      </c>
      <c r="H2863" s="5" t="str">
        <f t="shared" si="919"/>
        <v>RENTALS-OP LEASES</v>
      </c>
      <c r="I2863" s="5" t="str">
        <f t="shared" si="920"/>
        <v>035</v>
      </c>
      <c r="J2863" s="5" t="str">
        <f>VLOOKUP(I2863,Vlookups!A:D,2,FALSE)</f>
        <v>Richmond Elementary</v>
      </c>
      <c r="K2863" s="5" t="str">
        <f>VLOOKUP(I2863,Vlookups!A:D,3,FALSE)</f>
        <v>RICHMOND K8</v>
      </c>
      <c r="L2863" s="5" t="str">
        <f t="shared" si="921"/>
        <v>99</v>
      </c>
      <c r="M2863" s="5" t="str">
        <f t="shared" si="922"/>
        <v>937</v>
      </c>
      <c r="N2863" s="5" t="str">
        <f>VLOOKUP(M2863,Vlookups!G:I,2,FALSE)</f>
        <v>FACILITIES MAINTENANCE &amp; OPS</v>
      </c>
      <c r="O2863" s="5" t="str">
        <f>VLOOKUP(M2863,Vlookups!G:I,3,FALSE)</f>
        <v>MAINT</v>
      </c>
      <c r="P2863" s="6">
        <f t="shared" si="923"/>
        <v>0</v>
      </c>
      <c r="Q2863" s="6">
        <f t="shared" si="924"/>
        <v>0</v>
      </c>
      <c r="R2863" s="6">
        <f t="shared" si="925"/>
        <v>30345.599999999999</v>
      </c>
      <c r="S2863" s="6">
        <f t="shared" si="926"/>
        <v>0</v>
      </c>
      <c r="T2863" s="6">
        <f t="shared" si="927"/>
        <v>0</v>
      </c>
      <c r="U2863" t="s">
        <v>2921</v>
      </c>
      <c r="V2863" t="s">
        <v>464</v>
      </c>
      <c r="W2863" s="2">
        <v>0</v>
      </c>
      <c r="X2863" s="2">
        <v>0</v>
      </c>
      <c r="Y2863" s="2">
        <v>30345.599999999999</v>
      </c>
      <c r="Z2863" s="3">
        <v>-30345.599999999999</v>
      </c>
      <c r="AA2863" s="2">
        <v>0</v>
      </c>
      <c r="AB2863" s="2">
        <v>0</v>
      </c>
    </row>
    <row r="2864" spans="1:28">
      <c r="A2864" s="5" t="str">
        <f t="shared" si="914"/>
        <v>420</v>
      </c>
      <c r="B2864" s="5" t="str">
        <f>VLOOKUP(A2864,Vlookups!O:P,2,FALSE)</f>
        <v>LOCAL</v>
      </c>
      <c r="C2864" s="5" t="str">
        <f t="shared" si="915"/>
        <v>E</v>
      </c>
      <c r="D2864" s="5" t="str">
        <f t="shared" si="916"/>
        <v>51</v>
      </c>
      <c r="E2864" s="5" t="str">
        <f t="shared" si="917"/>
        <v>62--</v>
      </c>
      <c r="F2864" s="5" t="str">
        <f>VLOOKUP(E2864,Vlookups!K:M,3,FALSE)</f>
        <v>Op Exp</v>
      </c>
      <c r="G2864" s="5" t="str">
        <f t="shared" si="918"/>
        <v>6269</v>
      </c>
      <c r="H2864" s="5" t="str">
        <f t="shared" si="919"/>
        <v>RENTALS-OP LEASES</v>
      </c>
      <c r="I2864" s="5" t="str">
        <f t="shared" si="920"/>
        <v>037</v>
      </c>
      <c r="J2864" s="5" t="str">
        <f>VLOOKUP(I2864,Vlookups!A:D,2,FALSE)</f>
        <v>Heritage Elementary</v>
      </c>
      <c r="K2864" s="5" t="str">
        <f>VLOOKUP(I2864,Vlookups!A:D,3,FALSE)</f>
        <v>HERITAGE K8</v>
      </c>
      <c r="L2864" s="5" t="str">
        <f t="shared" si="921"/>
        <v>99</v>
      </c>
      <c r="M2864" s="5" t="str">
        <f t="shared" si="922"/>
        <v>937</v>
      </c>
      <c r="N2864" s="5" t="str">
        <f>VLOOKUP(M2864,Vlookups!G:I,2,FALSE)</f>
        <v>FACILITIES MAINTENANCE &amp; OPS</v>
      </c>
      <c r="O2864" s="5" t="str">
        <f>VLOOKUP(M2864,Vlookups!G:I,3,FALSE)</f>
        <v>MAINT</v>
      </c>
      <c r="P2864" s="6">
        <f t="shared" si="923"/>
        <v>0</v>
      </c>
      <c r="Q2864" s="6">
        <f t="shared" si="924"/>
        <v>0</v>
      </c>
      <c r="R2864" s="6">
        <f t="shared" si="925"/>
        <v>6593.92</v>
      </c>
      <c r="S2864" s="6">
        <f t="shared" si="926"/>
        <v>0</v>
      </c>
      <c r="T2864" s="6">
        <f t="shared" si="927"/>
        <v>0</v>
      </c>
      <c r="U2864" t="s">
        <v>2922</v>
      </c>
      <c r="V2864" t="s">
        <v>464</v>
      </c>
      <c r="W2864" s="2">
        <v>0</v>
      </c>
      <c r="X2864" s="2">
        <v>0</v>
      </c>
      <c r="Y2864" s="2">
        <v>6593.92</v>
      </c>
      <c r="Z2864" s="3">
        <v>-6593.92</v>
      </c>
      <c r="AA2864" s="2">
        <v>0</v>
      </c>
      <c r="AB2864" s="2">
        <v>0</v>
      </c>
    </row>
    <row r="2865" spans="1:28">
      <c r="A2865" s="5" t="str">
        <f t="shared" si="914"/>
        <v>420</v>
      </c>
      <c r="B2865" s="5" t="str">
        <f>VLOOKUP(A2865,Vlookups!O:P,2,FALSE)</f>
        <v>LOCAL</v>
      </c>
      <c r="C2865" s="5" t="str">
        <f t="shared" si="915"/>
        <v>E</v>
      </c>
      <c r="D2865" s="5" t="str">
        <f t="shared" si="916"/>
        <v>51</v>
      </c>
      <c r="E2865" s="5" t="str">
        <f t="shared" si="917"/>
        <v>62--</v>
      </c>
      <c r="F2865" s="5" t="str">
        <f>VLOOKUP(E2865,Vlookups!K:M,3,FALSE)</f>
        <v>Op Exp</v>
      </c>
      <c r="G2865" s="5" t="str">
        <f t="shared" si="918"/>
        <v>6269</v>
      </c>
      <c r="H2865" s="5" t="str">
        <f t="shared" si="919"/>
        <v>RENTALS-OP LEASES</v>
      </c>
      <c r="I2865" s="5" t="str">
        <f t="shared" si="920"/>
        <v>038</v>
      </c>
      <c r="J2865" s="5" t="str">
        <f>VLOOKUP(I2865,Vlookups!A:D,2,FALSE)</f>
        <v>Heritage Middle School</v>
      </c>
      <c r="K2865" s="5" t="str">
        <f>VLOOKUP(I2865,Vlookups!A:D,3,FALSE)</f>
        <v>HERITAGE K8</v>
      </c>
      <c r="L2865" s="5" t="str">
        <f t="shared" si="921"/>
        <v>99</v>
      </c>
      <c r="M2865" s="5" t="str">
        <f t="shared" si="922"/>
        <v>937</v>
      </c>
      <c r="N2865" s="5" t="str">
        <f>VLOOKUP(M2865,Vlookups!G:I,2,FALSE)</f>
        <v>FACILITIES MAINTENANCE &amp; OPS</v>
      </c>
      <c r="O2865" s="5" t="str">
        <f>VLOOKUP(M2865,Vlookups!G:I,3,FALSE)</f>
        <v>MAINT</v>
      </c>
      <c r="P2865" s="6">
        <f t="shared" si="923"/>
        <v>0</v>
      </c>
      <c r="Q2865" s="6">
        <f t="shared" si="924"/>
        <v>0</v>
      </c>
      <c r="R2865" s="6">
        <f t="shared" si="925"/>
        <v>3247.76</v>
      </c>
      <c r="S2865" s="6">
        <f t="shared" si="926"/>
        <v>0</v>
      </c>
      <c r="T2865" s="6">
        <f t="shared" si="927"/>
        <v>0</v>
      </c>
      <c r="U2865" t="s">
        <v>2923</v>
      </c>
      <c r="V2865" t="s">
        <v>464</v>
      </c>
      <c r="W2865" s="2">
        <v>0</v>
      </c>
      <c r="X2865" s="2">
        <v>0</v>
      </c>
      <c r="Y2865" s="2">
        <v>3247.76</v>
      </c>
      <c r="Z2865" s="3">
        <v>-3247.76</v>
      </c>
      <c r="AA2865" s="2">
        <v>0</v>
      </c>
      <c r="AB2865" s="2">
        <v>0</v>
      </c>
    </row>
    <row r="2866" spans="1:28">
      <c r="A2866" s="5" t="str">
        <f t="shared" si="914"/>
        <v>420</v>
      </c>
      <c r="B2866" s="5" t="str">
        <f>VLOOKUP(A2866,Vlookups!O:P,2,FALSE)</f>
        <v>LOCAL</v>
      </c>
      <c r="C2866" s="5" t="str">
        <f t="shared" si="915"/>
        <v>E</v>
      </c>
      <c r="D2866" s="5" t="str">
        <f t="shared" si="916"/>
        <v>51</v>
      </c>
      <c r="E2866" s="5" t="str">
        <f t="shared" si="917"/>
        <v>62--</v>
      </c>
      <c r="F2866" s="5" t="str">
        <f>VLOOKUP(E2866,Vlookups!K:M,3,FALSE)</f>
        <v>Op Exp</v>
      </c>
      <c r="G2866" s="5" t="str">
        <f t="shared" si="918"/>
        <v>6269</v>
      </c>
      <c r="H2866" s="5" t="str">
        <f t="shared" si="919"/>
        <v>RENTALS-OP LEASES</v>
      </c>
      <c r="I2866" s="5" t="str">
        <f t="shared" si="920"/>
        <v>039</v>
      </c>
      <c r="J2866" s="5" t="str">
        <f>VLOOKUP(I2866,Vlookups!A:D,2,FALSE)</f>
        <v>Pearland Elementary</v>
      </c>
      <c r="K2866" s="5" t="str">
        <f>VLOOKUP(I2866,Vlookups!A:D,3,FALSE)</f>
        <v>PEARLAND K8</v>
      </c>
      <c r="L2866" s="5" t="str">
        <f t="shared" si="921"/>
        <v>99</v>
      </c>
      <c r="M2866" s="5" t="str">
        <f t="shared" si="922"/>
        <v>937</v>
      </c>
      <c r="N2866" s="5" t="str">
        <f>VLOOKUP(M2866,Vlookups!G:I,2,FALSE)</f>
        <v>FACILITIES MAINTENANCE &amp; OPS</v>
      </c>
      <c r="O2866" s="5" t="str">
        <f>VLOOKUP(M2866,Vlookups!G:I,3,FALSE)</f>
        <v>MAINT</v>
      </c>
      <c r="P2866" s="6">
        <f t="shared" si="923"/>
        <v>1800</v>
      </c>
      <c r="Q2866" s="6">
        <f t="shared" si="924"/>
        <v>0</v>
      </c>
      <c r="R2866" s="6">
        <f t="shared" si="925"/>
        <v>12224.94</v>
      </c>
      <c r="S2866" s="6">
        <f t="shared" si="926"/>
        <v>0</v>
      </c>
      <c r="T2866" s="6">
        <f t="shared" si="927"/>
        <v>-1800</v>
      </c>
      <c r="U2866" t="s">
        <v>2924</v>
      </c>
      <c r="V2866" t="s">
        <v>464</v>
      </c>
      <c r="W2866" s="2">
        <v>1800</v>
      </c>
      <c r="X2866" s="2">
        <v>0</v>
      </c>
      <c r="Y2866" s="2">
        <v>12224.94</v>
      </c>
      <c r="Z2866" s="3">
        <v>-10424.94</v>
      </c>
      <c r="AA2866" s="2">
        <v>0</v>
      </c>
      <c r="AB2866" s="3">
        <v>-1800</v>
      </c>
    </row>
    <row r="2867" spans="1:28">
      <c r="A2867" s="5" t="str">
        <f t="shared" si="914"/>
        <v>420</v>
      </c>
      <c r="B2867" s="5" t="str">
        <f>VLOOKUP(A2867,Vlookups!O:P,2,FALSE)</f>
        <v>LOCAL</v>
      </c>
      <c r="C2867" s="5" t="str">
        <f t="shared" si="915"/>
        <v>E</v>
      </c>
      <c r="D2867" s="5" t="str">
        <f t="shared" si="916"/>
        <v>51</v>
      </c>
      <c r="E2867" s="5" t="str">
        <f t="shared" si="917"/>
        <v>62--</v>
      </c>
      <c r="F2867" s="5" t="str">
        <f>VLOOKUP(E2867,Vlookups!K:M,3,FALSE)</f>
        <v>Op Exp</v>
      </c>
      <c r="G2867" s="5" t="str">
        <f t="shared" si="918"/>
        <v>6269</v>
      </c>
      <c r="H2867" s="5" t="str">
        <f t="shared" si="919"/>
        <v>RENTALS-OP LEASES</v>
      </c>
      <c r="I2867" s="5" t="str">
        <f t="shared" si="920"/>
        <v>040</v>
      </c>
      <c r="J2867" s="5" t="str">
        <f>VLOOKUP(I2867,Vlookups!A:D,2,FALSE)</f>
        <v>Pearland Middle School</v>
      </c>
      <c r="K2867" s="5" t="str">
        <f>VLOOKUP(I2867,Vlookups!A:D,3,FALSE)</f>
        <v>PEARLAND K8</v>
      </c>
      <c r="L2867" s="5" t="str">
        <f t="shared" si="921"/>
        <v>99</v>
      </c>
      <c r="M2867" s="5" t="str">
        <f t="shared" si="922"/>
        <v>937</v>
      </c>
      <c r="N2867" s="5" t="str">
        <f>VLOOKUP(M2867,Vlookups!G:I,2,FALSE)</f>
        <v>FACILITIES MAINTENANCE &amp; OPS</v>
      </c>
      <c r="O2867" s="5" t="str">
        <f>VLOOKUP(M2867,Vlookups!G:I,3,FALSE)</f>
        <v>MAINT</v>
      </c>
      <c r="P2867" s="6">
        <f t="shared" si="923"/>
        <v>900</v>
      </c>
      <c r="Q2867" s="6">
        <f t="shared" si="924"/>
        <v>0</v>
      </c>
      <c r="R2867" s="6">
        <f t="shared" si="925"/>
        <v>6021.19</v>
      </c>
      <c r="S2867" s="6">
        <f t="shared" si="926"/>
        <v>0</v>
      </c>
      <c r="T2867" s="6">
        <f t="shared" si="927"/>
        <v>-900</v>
      </c>
      <c r="U2867" t="s">
        <v>2925</v>
      </c>
      <c r="V2867" t="s">
        <v>464</v>
      </c>
      <c r="W2867" s="2">
        <v>900</v>
      </c>
      <c r="X2867" s="2">
        <v>0</v>
      </c>
      <c r="Y2867" s="2">
        <v>6021.19</v>
      </c>
      <c r="Z2867" s="3">
        <v>-5121.1899999999996</v>
      </c>
      <c r="AA2867" s="2">
        <v>0</v>
      </c>
      <c r="AB2867" s="3">
        <v>-900</v>
      </c>
    </row>
    <row r="2868" spans="1:28">
      <c r="A2868" s="5" t="str">
        <f t="shared" si="914"/>
        <v>420</v>
      </c>
      <c r="B2868" s="5" t="str">
        <f>VLOOKUP(A2868,Vlookups!O:P,2,FALSE)</f>
        <v>LOCAL</v>
      </c>
      <c r="C2868" s="5" t="str">
        <f t="shared" si="915"/>
        <v>E</v>
      </c>
      <c r="D2868" s="5" t="str">
        <f t="shared" si="916"/>
        <v>51</v>
      </c>
      <c r="E2868" s="5" t="str">
        <f t="shared" si="917"/>
        <v>62--</v>
      </c>
      <c r="F2868" s="5" t="str">
        <f>VLOOKUP(E2868,Vlookups!K:M,3,FALSE)</f>
        <v>Op Exp</v>
      </c>
      <c r="G2868" s="5" t="str">
        <f t="shared" si="918"/>
        <v>6269</v>
      </c>
      <c r="H2868" s="5" t="str">
        <f t="shared" si="919"/>
        <v>RENTALS-OP LEASES</v>
      </c>
      <c r="I2868" s="5" t="str">
        <f t="shared" si="920"/>
        <v>041</v>
      </c>
      <c r="J2868" s="5" t="str">
        <f>VLOOKUP(I2868,Vlookups!A:D,2,FALSE)</f>
        <v>BG Rarmiez Middle School</v>
      </c>
      <c r="K2868" s="5" t="str">
        <f>VLOOKUP(I2868,Vlookups!A:D,3,FALSE)</f>
        <v>BG RAMIREZ K8</v>
      </c>
      <c r="L2868" s="5" t="str">
        <f t="shared" si="921"/>
        <v>99</v>
      </c>
      <c r="M2868" s="5" t="str">
        <f t="shared" si="922"/>
        <v>937</v>
      </c>
      <c r="N2868" s="5" t="str">
        <f>VLOOKUP(M2868,Vlookups!G:I,2,FALSE)</f>
        <v>FACILITIES MAINTENANCE &amp; OPS</v>
      </c>
      <c r="O2868" s="5" t="str">
        <f>VLOOKUP(M2868,Vlookups!G:I,3,FALSE)</f>
        <v>MAINT</v>
      </c>
      <c r="P2868" s="6">
        <f t="shared" si="923"/>
        <v>18500</v>
      </c>
      <c r="Q2868" s="6">
        <f t="shared" si="924"/>
        <v>8830.7999999999993</v>
      </c>
      <c r="R2868" s="6">
        <f t="shared" si="925"/>
        <v>23548.799999999999</v>
      </c>
      <c r="S2868" s="6">
        <f t="shared" si="926"/>
        <v>35323</v>
      </c>
      <c r="T2868" s="6">
        <f t="shared" si="927"/>
        <v>16823</v>
      </c>
      <c r="U2868" t="s">
        <v>2926</v>
      </c>
      <c r="V2868" t="s">
        <v>464</v>
      </c>
      <c r="W2868" s="2">
        <v>18500</v>
      </c>
      <c r="X2868" s="2">
        <v>8830.7999999999993</v>
      </c>
      <c r="Y2868" s="2">
        <v>23548.799999999999</v>
      </c>
      <c r="Z2868" s="3">
        <v>-13879.6</v>
      </c>
      <c r="AA2868" s="2">
        <v>35323</v>
      </c>
      <c r="AB2868" s="2">
        <v>16823</v>
      </c>
    </row>
    <row r="2869" spans="1:28">
      <c r="A2869" s="5" t="str">
        <f t="shared" si="914"/>
        <v>420</v>
      </c>
      <c r="B2869" s="5" t="str">
        <f>VLOOKUP(A2869,Vlookups!O:P,2,FALSE)</f>
        <v>LOCAL</v>
      </c>
      <c r="C2869" s="5" t="str">
        <f t="shared" si="915"/>
        <v>E</v>
      </c>
      <c r="D2869" s="5" t="str">
        <f t="shared" si="916"/>
        <v>51</v>
      </c>
      <c r="E2869" s="5" t="str">
        <f t="shared" si="917"/>
        <v>62--</v>
      </c>
      <c r="F2869" s="5" t="str">
        <f>VLOOKUP(E2869,Vlookups!K:M,3,FALSE)</f>
        <v>Op Exp</v>
      </c>
      <c r="G2869" s="5" t="str">
        <f t="shared" si="918"/>
        <v>6269</v>
      </c>
      <c r="H2869" s="5" t="str">
        <f t="shared" si="919"/>
        <v>RENTALS-OP LEASES</v>
      </c>
      <c r="I2869" s="5" t="str">
        <f t="shared" si="920"/>
        <v>042</v>
      </c>
      <c r="J2869" s="5" t="str">
        <f>VLOOKUP(I2869,Vlookups!A:D,2,FALSE)</f>
        <v>BG Ramirez Elementary</v>
      </c>
      <c r="K2869" s="5" t="str">
        <f>VLOOKUP(I2869,Vlookups!A:D,3,FALSE)</f>
        <v>BG RAMIREZ K8</v>
      </c>
      <c r="L2869" s="5" t="str">
        <f t="shared" si="921"/>
        <v>99</v>
      </c>
      <c r="M2869" s="5" t="str">
        <f t="shared" si="922"/>
        <v>937</v>
      </c>
      <c r="N2869" s="5" t="str">
        <f>VLOOKUP(M2869,Vlookups!G:I,2,FALSE)</f>
        <v>FACILITIES MAINTENANCE &amp; OPS</v>
      </c>
      <c r="O2869" s="5" t="str">
        <f>VLOOKUP(M2869,Vlookups!G:I,3,FALSE)</f>
        <v>MAINT</v>
      </c>
      <c r="P2869" s="6">
        <f t="shared" si="923"/>
        <v>66000</v>
      </c>
      <c r="Q2869" s="6">
        <f t="shared" si="924"/>
        <v>17929.2</v>
      </c>
      <c r="R2869" s="6">
        <f t="shared" si="925"/>
        <v>47811.199999999997</v>
      </c>
      <c r="S2869" s="6">
        <f t="shared" si="926"/>
        <v>71717</v>
      </c>
      <c r="T2869" s="6">
        <f t="shared" si="927"/>
        <v>5717</v>
      </c>
      <c r="U2869" t="s">
        <v>2927</v>
      </c>
      <c r="V2869" t="s">
        <v>464</v>
      </c>
      <c r="W2869" s="2">
        <v>66000</v>
      </c>
      <c r="X2869" s="2">
        <v>17929.2</v>
      </c>
      <c r="Y2869" s="2">
        <v>47811.199999999997</v>
      </c>
      <c r="Z2869" s="2">
        <v>259.60000000000002</v>
      </c>
      <c r="AA2869" s="2">
        <v>71717</v>
      </c>
      <c r="AB2869" s="2">
        <v>5717</v>
      </c>
    </row>
    <row r="2870" spans="1:28">
      <c r="A2870" s="5" t="str">
        <f t="shared" si="914"/>
        <v>420</v>
      </c>
      <c r="B2870" s="5" t="str">
        <f>VLOOKUP(A2870,Vlookups!O:P,2,FALSE)</f>
        <v>LOCAL</v>
      </c>
      <c r="C2870" s="5" t="str">
        <f t="shared" si="915"/>
        <v>E</v>
      </c>
      <c r="D2870" s="5" t="str">
        <f t="shared" si="916"/>
        <v>51</v>
      </c>
      <c r="E2870" s="5" t="str">
        <f t="shared" si="917"/>
        <v>62--</v>
      </c>
      <c r="F2870" s="5" t="str">
        <f>VLOOKUP(E2870,Vlookups!K:M,3,FALSE)</f>
        <v>Op Exp</v>
      </c>
      <c r="G2870" s="5" t="str">
        <f t="shared" si="918"/>
        <v>6269</v>
      </c>
      <c r="H2870" s="5" t="str">
        <f t="shared" si="919"/>
        <v>RENTALS-OP LEASES</v>
      </c>
      <c r="I2870" s="5" t="str">
        <f t="shared" si="920"/>
        <v>043</v>
      </c>
      <c r="J2870" s="5" t="str">
        <f>VLOOKUP(I2870,Vlookups!A:D,2,FALSE)</f>
        <v>MSG Ramirez Elementary</v>
      </c>
      <c r="K2870" s="5" t="str">
        <f>VLOOKUP(I2870,Vlookups!A:D,3,FALSE)</f>
        <v>MSG RAMIREZ K8</v>
      </c>
      <c r="L2870" s="5" t="str">
        <f t="shared" si="921"/>
        <v>99</v>
      </c>
      <c r="M2870" s="5" t="str">
        <f t="shared" si="922"/>
        <v>937</v>
      </c>
      <c r="N2870" s="5" t="str">
        <f>VLOOKUP(M2870,Vlookups!G:I,2,FALSE)</f>
        <v>FACILITIES MAINTENANCE &amp; OPS</v>
      </c>
      <c r="O2870" s="5" t="str">
        <f>VLOOKUP(M2870,Vlookups!G:I,3,FALSE)</f>
        <v>MAINT</v>
      </c>
      <c r="P2870" s="6">
        <f t="shared" si="923"/>
        <v>12150</v>
      </c>
      <c r="Q2870" s="6">
        <f t="shared" si="924"/>
        <v>10793.25</v>
      </c>
      <c r="R2870" s="6">
        <f t="shared" si="925"/>
        <v>4988.1499999999996</v>
      </c>
      <c r="S2870" s="6">
        <f t="shared" si="926"/>
        <v>0</v>
      </c>
      <c r="T2870" s="6">
        <f t="shared" si="927"/>
        <v>-12150</v>
      </c>
      <c r="U2870" t="s">
        <v>2928</v>
      </c>
      <c r="V2870" t="s">
        <v>464</v>
      </c>
      <c r="W2870" s="2">
        <v>12150</v>
      </c>
      <c r="X2870" s="2">
        <v>10793.25</v>
      </c>
      <c r="Y2870" s="2">
        <v>4988.1499999999996</v>
      </c>
      <c r="Z2870" s="3">
        <v>-3631.4</v>
      </c>
      <c r="AA2870" s="2">
        <v>0</v>
      </c>
      <c r="AB2870" s="3">
        <v>-12150</v>
      </c>
    </row>
    <row r="2871" spans="1:28">
      <c r="A2871" s="5" t="str">
        <f t="shared" si="914"/>
        <v>420</v>
      </c>
      <c r="B2871" s="5" t="str">
        <f>VLOOKUP(A2871,Vlookups!O:P,2,FALSE)</f>
        <v>LOCAL</v>
      </c>
      <c r="C2871" s="5" t="str">
        <f t="shared" si="915"/>
        <v>E</v>
      </c>
      <c r="D2871" s="5" t="str">
        <f t="shared" si="916"/>
        <v>51</v>
      </c>
      <c r="E2871" s="5" t="str">
        <f t="shared" si="917"/>
        <v>62--</v>
      </c>
      <c r="F2871" s="5" t="str">
        <f>VLOOKUP(E2871,Vlookups!K:M,3,FALSE)</f>
        <v>Op Exp</v>
      </c>
      <c r="G2871" s="5" t="str">
        <f t="shared" si="918"/>
        <v>6269</v>
      </c>
      <c r="H2871" s="5" t="str">
        <f t="shared" si="919"/>
        <v>RENTALS-OP LEASES</v>
      </c>
      <c r="I2871" s="5" t="str">
        <f t="shared" si="920"/>
        <v>044</v>
      </c>
      <c r="J2871" s="5" t="str">
        <f>VLOOKUP(I2871,Vlookups!A:D,2,FALSE)</f>
        <v>MSG Ramirez Middle School</v>
      </c>
      <c r="K2871" s="5" t="str">
        <f>VLOOKUP(I2871,Vlookups!A:D,3,FALSE)</f>
        <v>MSG RAMIREZ K8</v>
      </c>
      <c r="L2871" s="5" t="str">
        <f t="shared" si="921"/>
        <v>99</v>
      </c>
      <c r="M2871" s="5" t="str">
        <f t="shared" si="922"/>
        <v>937</v>
      </c>
      <c r="N2871" s="5" t="str">
        <f>VLOOKUP(M2871,Vlookups!G:I,2,FALSE)</f>
        <v>FACILITIES MAINTENANCE &amp; OPS</v>
      </c>
      <c r="O2871" s="5" t="str">
        <f>VLOOKUP(M2871,Vlookups!G:I,3,FALSE)</f>
        <v>MAINT</v>
      </c>
      <c r="P2871" s="6">
        <f t="shared" si="923"/>
        <v>12150</v>
      </c>
      <c r="Q2871" s="6">
        <f t="shared" si="924"/>
        <v>11481.75</v>
      </c>
      <c r="R2871" s="6">
        <f t="shared" si="925"/>
        <v>2456.85</v>
      </c>
      <c r="S2871" s="6">
        <f t="shared" si="926"/>
        <v>0</v>
      </c>
      <c r="T2871" s="6">
        <f t="shared" si="927"/>
        <v>-12150</v>
      </c>
      <c r="U2871" t="s">
        <v>2929</v>
      </c>
      <c r="V2871" t="s">
        <v>464</v>
      </c>
      <c r="W2871" s="2">
        <v>12150</v>
      </c>
      <c r="X2871" s="2">
        <v>11481.75</v>
      </c>
      <c r="Y2871" s="2">
        <v>2456.85</v>
      </c>
      <c r="Z2871" s="3">
        <v>-1788.6</v>
      </c>
      <c r="AA2871" s="2">
        <v>0</v>
      </c>
      <c r="AB2871" s="3">
        <v>-12150</v>
      </c>
    </row>
    <row r="2872" spans="1:28">
      <c r="A2872" s="5" t="str">
        <f t="shared" si="914"/>
        <v>420</v>
      </c>
      <c r="B2872" s="5" t="str">
        <f>VLOOKUP(A2872,Vlookups!O:P,2,FALSE)</f>
        <v>LOCAL</v>
      </c>
      <c r="C2872" s="5" t="str">
        <f t="shared" si="915"/>
        <v>E</v>
      </c>
      <c r="D2872" s="5" t="str">
        <f t="shared" si="916"/>
        <v>51</v>
      </c>
      <c r="E2872" s="5" t="str">
        <f t="shared" si="917"/>
        <v>62--</v>
      </c>
      <c r="F2872" s="5" t="str">
        <f>VLOOKUP(E2872,Vlookups!K:M,3,FALSE)</f>
        <v>Op Exp</v>
      </c>
      <c r="G2872" s="5" t="str">
        <f t="shared" si="918"/>
        <v>6269</v>
      </c>
      <c r="H2872" s="5" t="str">
        <f t="shared" si="919"/>
        <v>RENTALS-OP LEASES</v>
      </c>
      <c r="I2872" s="5" t="str">
        <f t="shared" si="920"/>
        <v>045</v>
      </c>
      <c r="J2872" s="5" t="str">
        <f>VLOOKUP(I2872,Vlookups!A:D,2,FALSE)</f>
        <v>Liberty HS</v>
      </c>
      <c r="K2872" s="5" t="str">
        <f>VLOOKUP(I2872,Vlookups!A:D,3,FALSE)</f>
        <v>LIBERTY HS</v>
      </c>
      <c r="L2872" s="5" t="str">
        <f t="shared" si="921"/>
        <v>99</v>
      </c>
      <c r="M2872" s="5" t="str">
        <f t="shared" si="922"/>
        <v>930</v>
      </c>
      <c r="N2872" s="5" t="str">
        <f>VLOOKUP(M2872,Vlookups!G:I,2,FALSE)</f>
        <v>CONSTRUCTION</v>
      </c>
      <c r="O2872" s="5" t="str">
        <f>VLOOKUP(M2872,Vlookups!G:I,3,FALSE)</f>
        <v>DSO</v>
      </c>
      <c r="P2872" s="6">
        <f t="shared" si="923"/>
        <v>0</v>
      </c>
      <c r="Q2872" s="6">
        <f t="shared" si="924"/>
        <v>293773</v>
      </c>
      <c r="R2872" s="6">
        <f t="shared" si="925"/>
        <v>4460</v>
      </c>
      <c r="S2872" s="6">
        <f t="shared" si="926"/>
        <v>0</v>
      </c>
      <c r="T2872" s="6">
        <f t="shared" si="927"/>
        <v>0</v>
      </c>
      <c r="U2872" t="s">
        <v>2930</v>
      </c>
      <c r="V2872" t="s">
        <v>464</v>
      </c>
      <c r="W2872" s="2">
        <v>0</v>
      </c>
      <c r="X2872" s="2">
        <v>293773</v>
      </c>
      <c r="Y2872" s="2">
        <v>4460</v>
      </c>
      <c r="Z2872" s="3">
        <v>-298233</v>
      </c>
      <c r="AA2872" s="2">
        <v>0</v>
      </c>
      <c r="AB2872" s="2">
        <v>0</v>
      </c>
    </row>
    <row r="2873" spans="1:28">
      <c r="A2873" s="5" t="str">
        <f t="shared" si="914"/>
        <v>420</v>
      </c>
      <c r="B2873" s="5" t="str">
        <f>VLOOKUP(A2873,Vlookups!O:P,2,FALSE)</f>
        <v>LOCAL</v>
      </c>
      <c r="C2873" s="5" t="str">
        <f t="shared" si="915"/>
        <v>E</v>
      </c>
      <c r="D2873" s="5" t="str">
        <f t="shared" si="916"/>
        <v>51</v>
      </c>
      <c r="E2873" s="5" t="str">
        <f t="shared" si="917"/>
        <v>62--</v>
      </c>
      <c r="F2873" s="5" t="str">
        <f>VLOOKUP(E2873,Vlookups!K:M,3,FALSE)</f>
        <v>Op Exp</v>
      </c>
      <c r="G2873" s="5" t="str">
        <f t="shared" si="918"/>
        <v>6269</v>
      </c>
      <c r="H2873" s="5" t="str">
        <f t="shared" si="919"/>
        <v>RENTALS-OP LEASES</v>
      </c>
      <c r="I2873" s="5" t="str">
        <f t="shared" si="920"/>
        <v>045</v>
      </c>
      <c r="J2873" s="5" t="str">
        <f>VLOOKUP(I2873,Vlookups!A:D,2,FALSE)</f>
        <v>Liberty HS</v>
      </c>
      <c r="K2873" s="5" t="str">
        <f>VLOOKUP(I2873,Vlookups!A:D,3,FALSE)</f>
        <v>LIBERTY HS</v>
      </c>
      <c r="L2873" s="5" t="str">
        <f t="shared" si="921"/>
        <v>99</v>
      </c>
      <c r="M2873" s="5" t="str">
        <f t="shared" si="922"/>
        <v>937</v>
      </c>
      <c r="N2873" s="5" t="str">
        <f>VLOOKUP(M2873,Vlookups!G:I,2,FALSE)</f>
        <v>FACILITIES MAINTENANCE &amp; OPS</v>
      </c>
      <c r="O2873" s="5" t="str">
        <f>VLOOKUP(M2873,Vlookups!G:I,3,FALSE)</f>
        <v>MAINT</v>
      </c>
      <c r="P2873" s="6">
        <f t="shared" si="923"/>
        <v>0</v>
      </c>
      <c r="Q2873" s="6">
        <f t="shared" si="924"/>
        <v>103855</v>
      </c>
      <c r="R2873" s="6">
        <f t="shared" si="925"/>
        <v>36589.800000000003</v>
      </c>
      <c r="S2873" s="6">
        <f t="shared" si="926"/>
        <v>372300</v>
      </c>
      <c r="T2873" s="6">
        <f t="shared" si="927"/>
        <v>372300</v>
      </c>
      <c r="U2873" t="s">
        <v>2931</v>
      </c>
      <c r="V2873" t="s">
        <v>464</v>
      </c>
      <c r="W2873" s="2">
        <v>0</v>
      </c>
      <c r="X2873" s="2">
        <v>103855</v>
      </c>
      <c r="Y2873" s="2">
        <v>36589.800000000003</v>
      </c>
      <c r="Z2873" s="3">
        <v>-140444.79999999999</v>
      </c>
      <c r="AA2873" s="2">
        <v>372300</v>
      </c>
      <c r="AB2873" s="2">
        <v>372300</v>
      </c>
    </row>
    <row r="2874" spans="1:28">
      <c r="A2874" s="5" t="str">
        <f t="shared" si="914"/>
        <v>420</v>
      </c>
      <c r="B2874" s="5" t="str">
        <f>VLOOKUP(A2874,Vlookups!O:P,2,FALSE)</f>
        <v>LOCAL</v>
      </c>
      <c r="C2874" s="5" t="str">
        <f t="shared" si="915"/>
        <v>E</v>
      </c>
      <c r="D2874" s="5" t="str">
        <f t="shared" si="916"/>
        <v>51</v>
      </c>
      <c r="E2874" s="5" t="str">
        <f t="shared" si="917"/>
        <v>62--</v>
      </c>
      <c r="F2874" s="5" t="str">
        <f>VLOOKUP(E2874,Vlookups!K:M,3,FALSE)</f>
        <v>Op Exp</v>
      </c>
      <c r="G2874" s="5" t="str">
        <f t="shared" si="918"/>
        <v>6269</v>
      </c>
      <c r="H2874" s="5" t="str">
        <f t="shared" si="919"/>
        <v>RENTALS-OP LEASES</v>
      </c>
      <c r="I2874" s="5" t="str">
        <f t="shared" si="920"/>
        <v>747</v>
      </c>
      <c r="J2874" s="5" t="str">
        <f>VLOOKUP(I2874,Vlookups!A:D,2,FALSE)</f>
        <v>AREA OFFICE TARRANT</v>
      </c>
      <c r="K2874" s="5" t="str">
        <f>VLOOKUP(I2874,Vlookups!A:D,3,FALSE)</f>
        <v>AREA OFFICE TARRANT</v>
      </c>
      <c r="L2874" s="5" t="str">
        <f t="shared" si="921"/>
        <v>99</v>
      </c>
      <c r="M2874" s="5" t="str">
        <f t="shared" si="922"/>
        <v>937</v>
      </c>
      <c r="N2874" s="5" t="str">
        <f>VLOOKUP(M2874,Vlookups!G:I,2,FALSE)</f>
        <v>FACILITIES MAINTENANCE &amp; OPS</v>
      </c>
      <c r="O2874" s="5" t="str">
        <f>VLOOKUP(M2874,Vlookups!G:I,3,FALSE)</f>
        <v>MAINT</v>
      </c>
      <c r="P2874" s="6">
        <f t="shared" si="923"/>
        <v>73642</v>
      </c>
      <c r="Q2874" s="6">
        <f t="shared" si="924"/>
        <v>0</v>
      </c>
      <c r="R2874" s="6">
        <f t="shared" si="925"/>
        <v>29342.959999999999</v>
      </c>
      <c r="S2874" s="6">
        <f t="shared" si="926"/>
        <v>94056</v>
      </c>
      <c r="T2874" s="6">
        <f t="shared" si="927"/>
        <v>20414</v>
      </c>
      <c r="U2874" t="s">
        <v>2932</v>
      </c>
      <c r="V2874" t="s">
        <v>464</v>
      </c>
      <c r="W2874" s="2">
        <v>73642</v>
      </c>
      <c r="X2874" s="2">
        <v>0</v>
      </c>
      <c r="Y2874" s="2">
        <v>29342.959999999999</v>
      </c>
      <c r="Z2874" s="2">
        <v>44299.040000000001</v>
      </c>
      <c r="AA2874" s="2">
        <v>94056</v>
      </c>
      <c r="AB2874" s="2">
        <v>20414</v>
      </c>
    </row>
    <row r="2875" spans="1:28">
      <c r="A2875" s="5" t="str">
        <f t="shared" si="914"/>
        <v>420</v>
      </c>
      <c r="B2875" s="5" t="str">
        <f>VLOOKUP(A2875,Vlookups!O:P,2,FALSE)</f>
        <v>LOCAL</v>
      </c>
      <c r="C2875" s="5" t="str">
        <f t="shared" si="915"/>
        <v>E</v>
      </c>
      <c r="D2875" s="5" t="str">
        <f t="shared" si="916"/>
        <v>51</v>
      </c>
      <c r="E2875" s="5" t="str">
        <f t="shared" si="917"/>
        <v>62--</v>
      </c>
      <c r="F2875" s="5" t="str">
        <f>VLOOKUP(E2875,Vlookups!K:M,3,FALSE)</f>
        <v>Op Exp</v>
      </c>
      <c r="G2875" s="5" t="str">
        <f t="shared" si="918"/>
        <v>6269</v>
      </c>
      <c r="H2875" s="5" t="str">
        <f t="shared" si="919"/>
        <v>RENTALS-OP LEASES</v>
      </c>
      <c r="I2875" s="5" t="str">
        <f t="shared" si="920"/>
        <v>748</v>
      </c>
      <c r="J2875" s="5" t="str">
        <f>VLOOKUP(I2875,Vlookups!A:D,2,FALSE)</f>
        <v>AREA OFFICE HOUSTON</v>
      </c>
      <c r="K2875" s="5" t="str">
        <f>VLOOKUP(I2875,Vlookups!A:D,3,FALSE)</f>
        <v>AREA OFFICE HOUSTON</v>
      </c>
      <c r="L2875" s="5" t="str">
        <f t="shared" si="921"/>
        <v>99</v>
      </c>
      <c r="M2875" s="5" t="str">
        <f t="shared" si="922"/>
        <v>937</v>
      </c>
      <c r="N2875" s="5" t="str">
        <f>VLOOKUP(M2875,Vlookups!G:I,2,FALSE)</f>
        <v>FACILITIES MAINTENANCE &amp; OPS</v>
      </c>
      <c r="O2875" s="5" t="str">
        <f>VLOOKUP(M2875,Vlookups!G:I,3,FALSE)</f>
        <v>MAINT</v>
      </c>
      <c r="P2875" s="6">
        <f t="shared" si="923"/>
        <v>165760</v>
      </c>
      <c r="Q2875" s="6">
        <f t="shared" si="924"/>
        <v>0</v>
      </c>
      <c r="R2875" s="6">
        <f t="shared" si="925"/>
        <v>121487.09</v>
      </c>
      <c r="S2875" s="6">
        <f t="shared" si="926"/>
        <v>207540</v>
      </c>
      <c r="T2875" s="6">
        <f t="shared" si="927"/>
        <v>41780</v>
      </c>
      <c r="U2875" t="s">
        <v>2933</v>
      </c>
      <c r="V2875" t="s">
        <v>464</v>
      </c>
      <c r="W2875" s="2">
        <v>165760</v>
      </c>
      <c r="X2875" s="2">
        <v>0</v>
      </c>
      <c r="Y2875" s="2">
        <v>121487.09</v>
      </c>
      <c r="Z2875" s="2">
        <v>44272.91</v>
      </c>
      <c r="AA2875" s="2">
        <v>207540</v>
      </c>
      <c r="AB2875" s="2">
        <v>41780</v>
      </c>
    </row>
    <row r="2876" spans="1:28">
      <c r="A2876" s="5" t="str">
        <f t="shared" si="914"/>
        <v>420</v>
      </c>
      <c r="B2876" s="5" t="str">
        <f>VLOOKUP(A2876,Vlookups!O:P,2,FALSE)</f>
        <v>LOCAL</v>
      </c>
      <c r="C2876" s="5" t="str">
        <f t="shared" si="915"/>
        <v>E</v>
      </c>
      <c r="D2876" s="5" t="str">
        <f t="shared" si="916"/>
        <v>51</v>
      </c>
      <c r="E2876" s="5" t="str">
        <f t="shared" si="917"/>
        <v>62--</v>
      </c>
      <c r="F2876" s="5" t="str">
        <f>VLOOKUP(E2876,Vlookups!K:M,3,FALSE)</f>
        <v>Op Exp</v>
      </c>
      <c r="G2876" s="5" t="str">
        <f t="shared" si="918"/>
        <v>6269</v>
      </c>
      <c r="H2876" s="5" t="str">
        <f t="shared" si="919"/>
        <v>RENTALS-OP LEASES</v>
      </c>
      <c r="I2876" s="5" t="str">
        <f t="shared" si="920"/>
        <v>749</v>
      </c>
      <c r="J2876" s="5" t="str">
        <f>VLOOKUP(I2876,Vlookups!A:D,2,FALSE)</f>
        <v>CHARTER HQ/WAREHOUSE</v>
      </c>
      <c r="K2876" s="5" t="str">
        <f>VLOOKUP(I2876,Vlookups!A:D,3,FALSE)</f>
        <v>CHARTER HQ/WAREHOUSE</v>
      </c>
      <c r="L2876" s="5" t="str">
        <f t="shared" si="921"/>
        <v>99</v>
      </c>
      <c r="M2876" s="5" t="str">
        <f t="shared" si="922"/>
        <v>937</v>
      </c>
      <c r="N2876" s="5" t="str">
        <f>VLOOKUP(M2876,Vlookups!G:I,2,FALSE)</f>
        <v>FACILITIES MAINTENANCE &amp; OPS</v>
      </c>
      <c r="O2876" s="5" t="str">
        <f>VLOOKUP(M2876,Vlookups!G:I,3,FALSE)</f>
        <v>MAINT</v>
      </c>
      <c r="P2876" s="6">
        <f t="shared" si="923"/>
        <v>132143</v>
      </c>
      <c r="Q2876" s="6">
        <f t="shared" si="924"/>
        <v>11330</v>
      </c>
      <c r="R2876" s="6">
        <f t="shared" si="925"/>
        <v>92450.26</v>
      </c>
      <c r="S2876" s="6">
        <f t="shared" si="926"/>
        <v>186272</v>
      </c>
      <c r="T2876" s="6">
        <f t="shared" si="927"/>
        <v>54129</v>
      </c>
      <c r="U2876" t="s">
        <v>2934</v>
      </c>
      <c r="V2876" t="s">
        <v>464</v>
      </c>
      <c r="W2876" s="2">
        <v>132143</v>
      </c>
      <c r="X2876" s="2">
        <v>11330</v>
      </c>
      <c r="Y2876" s="2">
        <v>92450.26</v>
      </c>
      <c r="Z2876" s="2">
        <v>13697.62</v>
      </c>
      <c r="AA2876" s="2">
        <v>186272</v>
      </c>
      <c r="AB2876" s="2">
        <v>54129</v>
      </c>
    </row>
    <row r="2877" spans="1:28">
      <c r="A2877" s="5" t="str">
        <f t="shared" si="914"/>
        <v>420</v>
      </c>
      <c r="B2877" s="5" t="str">
        <f>VLOOKUP(A2877,Vlookups!O:P,2,FALSE)</f>
        <v>LOCAL</v>
      </c>
      <c r="C2877" s="5" t="str">
        <f t="shared" si="915"/>
        <v>E</v>
      </c>
      <c r="D2877" s="5" t="str">
        <f t="shared" si="916"/>
        <v>51</v>
      </c>
      <c r="E2877" s="5" t="str">
        <f t="shared" si="917"/>
        <v>62--</v>
      </c>
      <c r="F2877" s="5" t="str">
        <f>VLOOKUP(E2877,Vlookups!K:M,3,FALSE)</f>
        <v>Op Exp</v>
      </c>
      <c r="G2877" s="5" t="str">
        <f t="shared" si="918"/>
        <v>6269</v>
      </c>
      <c r="H2877" s="5" t="str">
        <f t="shared" si="919"/>
        <v>RENTALS-OP LEASES</v>
      </c>
      <c r="I2877" s="5" t="str">
        <f t="shared" si="920"/>
        <v>999</v>
      </c>
      <c r="J2877" s="5" t="str">
        <f>VLOOKUP(I2877,Vlookups!A:D,2,FALSE)</f>
        <v>CHARTER WIDE</v>
      </c>
      <c r="K2877" s="5" t="str">
        <f>VLOOKUP(I2877,Vlookups!A:D,3,FALSE)</f>
        <v>CHARTER WIDE</v>
      </c>
      <c r="L2877" s="5" t="str">
        <f t="shared" si="921"/>
        <v>99</v>
      </c>
      <c r="M2877" s="5" t="str">
        <f t="shared" si="922"/>
        <v>930</v>
      </c>
      <c r="N2877" s="5" t="str">
        <f>VLOOKUP(M2877,Vlookups!G:I,2,FALSE)</f>
        <v>CONSTRUCTION</v>
      </c>
      <c r="O2877" s="5" t="str">
        <f>VLOOKUP(M2877,Vlookups!G:I,3,FALSE)</f>
        <v>DSO</v>
      </c>
      <c r="P2877" s="6">
        <f t="shared" si="923"/>
        <v>0</v>
      </c>
      <c r="Q2877" s="6">
        <f t="shared" si="924"/>
        <v>0</v>
      </c>
      <c r="R2877" s="6">
        <f t="shared" si="925"/>
        <v>0</v>
      </c>
      <c r="S2877" s="6">
        <f t="shared" si="926"/>
        <v>17500</v>
      </c>
      <c r="T2877" s="6">
        <f t="shared" si="927"/>
        <v>17500</v>
      </c>
      <c r="U2877" t="s">
        <v>2935</v>
      </c>
      <c r="V2877" t="s">
        <v>464</v>
      </c>
      <c r="W2877" s="2">
        <v>0</v>
      </c>
      <c r="X2877" s="2">
        <v>0</v>
      </c>
      <c r="Y2877" s="2">
        <v>0</v>
      </c>
      <c r="Z2877" s="2">
        <v>0</v>
      </c>
      <c r="AA2877" s="2">
        <v>17500</v>
      </c>
      <c r="AB2877" s="2">
        <v>17500</v>
      </c>
    </row>
    <row r="2878" spans="1:28">
      <c r="A2878" s="5" t="str">
        <f t="shared" si="914"/>
        <v>420</v>
      </c>
      <c r="B2878" s="5" t="str">
        <f>VLOOKUP(A2878,Vlookups!O:P,2,FALSE)</f>
        <v>LOCAL</v>
      </c>
      <c r="C2878" s="5" t="str">
        <f t="shared" si="915"/>
        <v>E</v>
      </c>
      <c r="D2878" s="5" t="str">
        <f t="shared" si="916"/>
        <v>51</v>
      </c>
      <c r="E2878" s="5" t="str">
        <f t="shared" si="917"/>
        <v>62--</v>
      </c>
      <c r="F2878" s="5" t="str">
        <f>VLOOKUP(E2878,Vlookups!K:M,3,FALSE)</f>
        <v>Op Exp</v>
      </c>
      <c r="G2878" s="5" t="str">
        <f t="shared" si="918"/>
        <v>6269</v>
      </c>
      <c r="H2878" s="5" t="str">
        <f t="shared" si="919"/>
        <v>RENTALS-OP LEASES</v>
      </c>
      <c r="I2878" s="5" t="str">
        <f t="shared" si="920"/>
        <v>999</v>
      </c>
      <c r="J2878" s="5" t="str">
        <f>VLOOKUP(I2878,Vlookups!A:D,2,FALSE)</f>
        <v>CHARTER WIDE</v>
      </c>
      <c r="K2878" s="5" t="str">
        <f>VLOOKUP(I2878,Vlookups!A:D,3,FALSE)</f>
        <v>CHARTER WIDE</v>
      </c>
      <c r="L2878" s="5" t="str">
        <f t="shared" si="921"/>
        <v>99</v>
      </c>
      <c r="M2878" s="5" t="str">
        <f t="shared" si="922"/>
        <v>937</v>
      </c>
      <c r="N2878" s="5" t="str">
        <f>VLOOKUP(M2878,Vlookups!G:I,2,FALSE)</f>
        <v>FACILITIES MAINTENANCE &amp; OPS</v>
      </c>
      <c r="O2878" s="5" t="str">
        <f>VLOOKUP(M2878,Vlookups!G:I,3,FALSE)</f>
        <v>MAINT</v>
      </c>
      <c r="P2878" s="6">
        <f t="shared" si="923"/>
        <v>42311</v>
      </c>
      <c r="Q2878" s="6">
        <f t="shared" si="924"/>
        <v>0</v>
      </c>
      <c r="R2878" s="6">
        <f t="shared" si="925"/>
        <v>78339.789999999994</v>
      </c>
      <c r="S2878" s="6">
        <f t="shared" si="926"/>
        <v>0</v>
      </c>
      <c r="T2878" s="6">
        <f t="shared" si="927"/>
        <v>-42311</v>
      </c>
      <c r="U2878" t="s">
        <v>2936</v>
      </c>
      <c r="V2878" t="s">
        <v>464</v>
      </c>
      <c r="W2878" s="2">
        <v>42311</v>
      </c>
      <c r="X2878" s="2">
        <v>0</v>
      </c>
      <c r="Y2878" s="2">
        <v>78339.789999999994</v>
      </c>
      <c r="Z2878" s="3">
        <v>-36028.79</v>
      </c>
      <c r="AA2878" s="2">
        <v>0</v>
      </c>
      <c r="AB2878" s="3">
        <v>-42311</v>
      </c>
    </row>
    <row r="2879" spans="1:28">
      <c r="A2879" s="5" t="str">
        <f t="shared" si="914"/>
        <v>420</v>
      </c>
      <c r="B2879" s="5" t="str">
        <f>VLOOKUP(A2879,Vlookups!O:P,2,FALSE)</f>
        <v>LOCAL</v>
      </c>
      <c r="C2879" s="5" t="str">
        <f t="shared" si="915"/>
        <v>E</v>
      </c>
      <c r="D2879" s="5" t="str">
        <f t="shared" si="916"/>
        <v>51</v>
      </c>
      <c r="E2879" s="5" t="str">
        <f t="shared" si="917"/>
        <v>62--</v>
      </c>
      <c r="F2879" s="5" t="str">
        <f>VLOOKUP(E2879,Vlookups!K:M,3,FALSE)</f>
        <v>Op Exp</v>
      </c>
      <c r="G2879" s="5" t="str">
        <f t="shared" si="918"/>
        <v>6269</v>
      </c>
      <c r="H2879" s="5" t="str">
        <f t="shared" si="919"/>
        <v>RENTALS-OP LEASES</v>
      </c>
      <c r="I2879" s="5" t="str">
        <f t="shared" si="920"/>
        <v>034</v>
      </c>
      <c r="J2879" s="5" t="str">
        <f>VLOOKUP(I2879,Vlookups!A:D,2,FALSE)</f>
        <v>AGGIELAND HIGH SCHOOL</v>
      </c>
      <c r="K2879" s="5" t="str">
        <f>VLOOKUP(I2879,Vlookups!A:D,3,FALSE)</f>
        <v>AGGIELAND HS</v>
      </c>
      <c r="L2879" s="5" t="str">
        <f t="shared" si="921"/>
        <v>99</v>
      </c>
      <c r="M2879" s="5" t="str">
        <f t="shared" si="922"/>
        <v>937</v>
      </c>
      <c r="N2879" s="5" t="str">
        <f>VLOOKUP(M2879,Vlookups!G:I,2,FALSE)</f>
        <v>FACILITIES MAINTENANCE &amp; OPS</v>
      </c>
      <c r="O2879" s="5" t="str">
        <f>VLOOKUP(M2879,Vlookups!G:I,3,FALSE)</f>
        <v>MAINT</v>
      </c>
      <c r="P2879" s="6">
        <f t="shared" si="923"/>
        <v>0</v>
      </c>
      <c r="Q2879" s="6">
        <f t="shared" si="924"/>
        <v>0</v>
      </c>
      <c r="R2879" s="6">
        <f t="shared" si="925"/>
        <v>30106.16</v>
      </c>
      <c r="S2879" s="6">
        <f t="shared" si="926"/>
        <v>0</v>
      </c>
      <c r="T2879" s="6">
        <f t="shared" si="927"/>
        <v>0</v>
      </c>
      <c r="U2879" t="s">
        <v>2937</v>
      </c>
      <c r="V2879" t="s">
        <v>464</v>
      </c>
      <c r="W2879" s="2">
        <v>0</v>
      </c>
      <c r="X2879" s="2">
        <v>0</v>
      </c>
      <c r="Y2879" s="2">
        <v>30106.16</v>
      </c>
      <c r="Z2879" s="3">
        <v>-30106.16</v>
      </c>
      <c r="AA2879" s="2">
        <v>0</v>
      </c>
      <c r="AB2879" s="2">
        <v>0</v>
      </c>
    </row>
    <row r="2880" spans="1:28">
      <c r="A2880" s="5" t="str">
        <f t="shared" si="914"/>
        <v>420</v>
      </c>
      <c r="B2880" s="5" t="str">
        <f>VLOOKUP(A2880,Vlookups!O:P,2,FALSE)</f>
        <v>LOCAL</v>
      </c>
      <c r="C2880" s="5" t="str">
        <f t="shared" si="915"/>
        <v>E</v>
      </c>
      <c r="D2880" s="5" t="str">
        <f t="shared" si="916"/>
        <v>51</v>
      </c>
      <c r="E2880" s="5" t="str">
        <f t="shared" si="917"/>
        <v>62--</v>
      </c>
      <c r="F2880" s="5" t="str">
        <f>VLOOKUP(E2880,Vlookups!K:M,3,FALSE)</f>
        <v>Op Exp</v>
      </c>
      <c r="G2880" s="5" t="str">
        <f t="shared" si="918"/>
        <v>6299</v>
      </c>
      <c r="H2880" s="5" t="str">
        <f t="shared" si="919"/>
        <v>MISC. CONTRACTED SERVICE</v>
      </c>
      <c r="I2880" s="5" t="str">
        <f t="shared" si="920"/>
        <v>001</v>
      </c>
      <c r="J2880" s="5" t="str">
        <f>VLOOKUP(I2880,Vlookups!A:D,2,FALSE)</f>
        <v>GARLAND ELEMENTARY SCHOOL</v>
      </c>
      <c r="K2880" s="5" t="str">
        <f>VLOOKUP(I2880,Vlookups!A:D,3,FALSE)</f>
        <v>GARLAND K8</v>
      </c>
      <c r="L2880" s="5" t="str">
        <f t="shared" si="921"/>
        <v>99</v>
      </c>
      <c r="M2880" s="5" t="str">
        <f t="shared" si="922"/>
        <v>937</v>
      </c>
      <c r="N2880" s="5" t="str">
        <f>VLOOKUP(M2880,Vlookups!G:I,2,FALSE)</f>
        <v>FACILITIES MAINTENANCE &amp; OPS</v>
      </c>
      <c r="O2880" s="5" t="str">
        <f>VLOOKUP(M2880,Vlookups!G:I,3,FALSE)</f>
        <v>MAINT</v>
      </c>
      <c r="P2880" s="6">
        <f t="shared" si="923"/>
        <v>1088.75</v>
      </c>
      <c r="Q2880" s="6">
        <f t="shared" si="924"/>
        <v>1005</v>
      </c>
      <c r="R2880" s="6">
        <f t="shared" si="925"/>
        <v>83.75</v>
      </c>
      <c r="S2880" s="6">
        <f t="shared" si="926"/>
        <v>0</v>
      </c>
      <c r="T2880" s="6">
        <f t="shared" si="927"/>
        <v>-1088.75</v>
      </c>
      <c r="U2880" t="s">
        <v>2938</v>
      </c>
      <c r="V2880" t="s">
        <v>49</v>
      </c>
      <c r="W2880" s="2">
        <v>1088.75</v>
      </c>
      <c r="X2880" s="2">
        <v>1005</v>
      </c>
      <c r="Y2880" s="2">
        <v>83.75</v>
      </c>
      <c r="Z2880" s="2">
        <v>0</v>
      </c>
      <c r="AA2880" s="2">
        <v>0</v>
      </c>
      <c r="AB2880" s="3">
        <v>-1088.75</v>
      </c>
    </row>
    <row r="2881" spans="1:28">
      <c r="A2881" s="5" t="str">
        <f t="shared" si="914"/>
        <v>420</v>
      </c>
      <c r="B2881" s="5" t="str">
        <f>VLOOKUP(A2881,Vlookups!O:P,2,FALSE)</f>
        <v>LOCAL</v>
      </c>
      <c r="C2881" s="5" t="str">
        <f t="shared" si="915"/>
        <v>E</v>
      </c>
      <c r="D2881" s="5" t="str">
        <f t="shared" si="916"/>
        <v>51</v>
      </c>
      <c r="E2881" s="5" t="str">
        <f t="shared" si="917"/>
        <v>62--</v>
      </c>
      <c r="F2881" s="5" t="str">
        <f>VLOOKUP(E2881,Vlookups!K:M,3,FALSE)</f>
        <v>Op Exp</v>
      </c>
      <c r="G2881" s="5" t="str">
        <f t="shared" si="918"/>
        <v>6299</v>
      </c>
      <c r="H2881" s="5" t="str">
        <f t="shared" si="919"/>
        <v>MISC. CONTRACTED SERVICE</v>
      </c>
      <c r="I2881" s="5" t="str">
        <f t="shared" si="920"/>
        <v>002</v>
      </c>
      <c r="J2881" s="5" t="str">
        <f>VLOOKUP(I2881,Vlookups!A:D,2,FALSE)</f>
        <v>GARLAND MIDDLE SCHOOL</v>
      </c>
      <c r="K2881" s="5" t="str">
        <f>VLOOKUP(I2881,Vlookups!A:D,3,FALSE)</f>
        <v>GARLAND K8</v>
      </c>
      <c r="L2881" s="5" t="str">
        <f t="shared" si="921"/>
        <v>99</v>
      </c>
      <c r="M2881" s="5" t="str">
        <f t="shared" si="922"/>
        <v>937</v>
      </c>
      <c r="N2881" s="5" t="str">
        <f>VLOOKUP(M2881,Vlookups!G:I,2,FALSE)</f>
        <v>FACILITIES MAINTENANCE &amp; OPS</v>
      </c>
      <c r="O2881" s="5" t="str">
        <f>VLOOKUP(M2881,Vlookups!G:I,3,FALSE)</f>
        <v>MAINT</v>
      </c>
      <c r="P2881" s="6">
        <f t="shared" si="923"/>
        <v>536.25</v>
      </c>
      <c r="Q2881" s="6">
        <f t="shared" si="924"/>
        <v>495</v>
      </c>
      <c r="R2881" s="6">
        <f t="shared" si="925"/>
        <v>41.25</v>
      </c>
      <c r="S2881" s="6">
        <f t="shared" si="926"/>
        <v>0</v>
      </c>
      <c r="T2881" s="6">
        <f t="shared" si="927"/>
        <v>-536.25</v>
      </c>
      <c r="U2881" t="s">
        <v>2939</v>
      </c>
      <c r="V2881" t="s">
        <v>49</v>
      </c>
      <c r="W2881" s="2">
        <v>536.25</v>
      </c>
      <c r="X2881" s="2">
        <v>495</v>
      </c>
      <c r="Y2881" s="2">
        <v>41.25</v>
      </c>
      <c r="Z2881" s="2">
        <v>0</v>
      </c>
      <c r="AA2881" s="2">
        <v>0</v>
      </c>
      <c r="AB2881" s="3">
        <v>-536.25</v>
      </c>
    </row>
    <row r="2882" spans="1:28">
      <c r="A2882" s="5" t="str">
        <f t="shared" si="914"/>
        <v>420</v>
      </c>
      <c r="B2882" s="5" t="str">
        <f>VLOOKUP(A2882,Vlookups!O:P,2,FALSE)</f>
        <v>LOCAL</v>
      </c>
      <c r="C2882" s="5" t="str">
        <f t="shared" si="915"/>
        <v>E</v>
      </c>
      <c r="D2882" s="5" t="str">
        <f t="shared" si="916"/>
        <v>51</v>
      </c>
      <c r="E2882" s="5" t="str">
        <f t="shared" si="917"/>
        <v>62--</v>
      </c>
      <c r="F2882" s="5" t="str">
        <f>VLOOKUP(E2882,Vlookups!K:M,3,FALSE)</f>
        <v>Op Exp</v>
      </c>
      <c r="G2882" s="5" t="str">
        <f t="shared" si="918"/>
        <v>6299</v>
      </c>
      <c r="H2882" s="5" t="str">
        <f t="shared" si="919"/>
        <v>MISC. CONTRACTED SERVICE</v>
      </c>
      <c r="I2882" s="5" t="str">
        <f t="shared" si="920"/>
        <v>003</v>
      </c>
      <c r="J2882" s="5" t="str">
        <f>VLOOKUP(I2882,Vlookups!A:D,2,FALSE)</f>
        <v>GARLAND HIGH SCHOOL</v>
      </c>
      <c r="K2882" s="5" t="str">
        <f>VLOOKUP(I2882,Vlookups!A:D,3,FALSE)</f>
        <v>GARLAND HS</v>
      </c>
      <c r="L2882" s="5" t="str">
        <f t="shared" si="921"/>
        <v>99</v>
      </c>
      <c r="M2882" s="5" t="str">
        <f t="shared" si="922"/>
        <v>937</v>
      </c>
      <c r="N2882" s="5" t="str">
        <f>VLOOKUP(M2882,Vlookups!G:I,2,FALSE)</f>
        <v>FACILITIES MAINTENANCE &amp; OPS</v>
      </c>
      <c r="O2882" s="5" t="str">
        <f>VLOOKUP(M2882,Vlookups!G:I,3,FALSE)</f>
        <v>MAINT</v>
      </c>
      <c r="P2882" s="6">
        <f t="shared" si="923"/>
        <v>3775</v>
      </c>
      <c r="Q2882" s="6">
        <f t="shared" si="924"/>
        <v>1500</v>
      </c>
      <c r="R2882" s="6">
        <f t="shared" si="925"/>
        <v>2275</v>
      </c>
      <c r="S2882" s="6">
        <f t="shared" si="926"/>
        <v>0</v>
      </c>
      <c r="T2882" s="6">
        <f t="shared" si="927"/>
        <v>-3775</v>
      </c>
      <c r="U2882" t="s">
        <v>2940</v>
      </c>
      <c r="V2882" t="s">
        <v>49</v>
      </c>
      <c r="W2882" s="2">
        <v>3775</v>
      </c>
      <c r="X2882" s="2">
        <v>1500</v>
      </c>
      <c r="Y2882" s="2">
        <v>2275</v>
      </c>
      <c r="Z2882" s="2">
        <v>0</v>
      </c>
      <c r="AA2882" s="2">
        <v>0</v>
      </c>
      <c r="AB2882" s="3">
        <v>-3775</v>
      </c>
    </row>
    <row r="2883" spans="1:28">
      <c r="A2883" s="5" t="str">
        <f t="shared" si="914"/>
        <v>420</v>
      </c>
      <c r="B2883" s="5" t="str">
        <f>VLOOKUP(A2883,Vlookups!O:P,2,FALSE)</f>
        <v>LOCAL</v>
      </c>
      <c r="C2883" s="5" t="str">
        <f t="shared" si="915"/>
        <v>E</v>
      </c>
      <c r="D2883" s="5" t="str">
        <f t="shared" si="916"/>
        <v>51</v>
      </c>
      <c r="E2883" s="5" t="str">
        <f t="shared" si="917"/>
        <v>62--</v>
      </c>
      <c r="F2883" s="5" t="str">
        <f>VLOOKUP(E2883,Vlookups!K:M,3,FALSE)</f>
        <v>Op Exp</v>
      </c>
      <c r="G2883" s="5" t="str">
        <f t="shared" si="918"/>
        <v>6299</v>
      </c>
      <c r="H2883" s="5" t="str">
        <f t="shared" si="919"/>
        <v>MISC. CONTRACTED SERVICE</v>
      </c>
      <c r="I2883" s="5" t="str">
        <f t="shared" si="920"/>
        <v>004</v>
      </c>
      <c r="J2883" s="5" t="str">
        <f>VLOOKUP(I2883,Vlookups!A:D,2,FALSE)</f>
        <v>ARLINGTON ELEMENTARY SCHOOL</v>
      </c>
      <c r="K2883" s="5" t="str">
        <f>VLOOKUP(I2883,Vlookups!A:D,3,FALSE)</f>
        <v>ARLINGTON K8</v>
      </c>
      <c r="L2883" s="5" t="str">
        <f t="shared" si="921"/>
        <v>99</v>
      </c>
      <c r="M2883" s="5" t="str">
        <f t="shared" si="922"/>
        <v>937</v>
      </c>
      <c r="N2883" s="5" t="str">
        <f>VLOOKUP(M2883,Vlookups!G:I,2,FALSE)</f>
        <v>FACILITIES MAINTENANCE &amp; OPS</v>
      </c>
      <c r="O2883" s="5" t="str">
        <f>VLOOKUP(M2883,Vlookups!G:I,3,FALSE)</f>
        <v>MAINT</v>
      </c>
      <c r="P2883" s="6">
        <f t="shared" si="923"/>
        <v>1005</v>
      </c>
      <c r="Q2883" s="6">
        <f t="shared" si="924"/>
        <v>1005</v>
      </c>
      <c r="R2883" s="6">
        <f t="shared" si="925"/>
        <v>0</v>
      </c>
      <c r="S2883" s="6">
        <f t="shared" si="926"/>
        <v>0</v>
      </c>
      <c r="T2883" s="6">
        <f t="shared" si="927"/>
        <v>-1005</v>
      </c>
      <c r="U2883" t="s">
        <v>2941</v>
      </c>
      <c r="V2883" t="s">
        <v>49</v>
      </c>
      <c r="W2883" s="2">
        <v>1005</v>
      </c>
      <c r="X2883" s="2">
        <v>1005</v>
      </c>
      <c r="Y2883" s="2">
        <v>0</v>
      </c>
      <c r="Z2883" s="2">
        <v>0</v>
      </c>
      <c r="AA2883" s="2">
        <v>0</v>
      </c>
      <c r="AB2883" s="3">
        <v>-1005</v>
      </c>
    </row>
    <row r="2884" spans="1:28">
      <c r="A2884" s="5" t="str">
        <f t="shared" si="914"/>
        <v>420</v>
      </c>
      <c r="B2884" s="5" t="str">
        <f>VLOOKUP(A2884,Vlookups!O:P,2,FALSE)</f>
        <v>LOCAL</v>
      </c>
      <c r="C2884" s="5" t="str">
        <f t="shared" si="915"/>
        <v>E</v>
      </c>
      <c r="D2884" s="5" t="str">
        <f t="shared" si="916"/>
        <v>51</v>
      </c>
      <c r="E2884" s="5" t="str">
        <f t="shared" si="917"/>
        <v>62--</v>
      </c>
      <c r="F2884" s="5" t="str">
        <f>VLOOKUP(E2884,Vlookups!K:M,3,FALSE)</f>
        <v>Op Exp</v>
      </c>
      <c r="G2884" s="5" t="str">
        <f t="shared" si="918"/>
        <v>6299</v>
      </c>
      <c r="H2884" s="5" t="str">
        <f t="shared" si="919"/>
        <v>MISC. CONTRACTED SERVICE</v>
      </c>
      <c r="I2884" s="5" t="str">
        <f t="shared" si="920"/>
        <v>005</v>
      </c>
      <c r="J2884" s="5" t="str">
        <f>VLOOKUP(I2884,Vlookups!A:D,2,FALSE)</f>
        <v>ARLINGTON MIDDLE SCHOOL</v>
      </c>
      <c r="K2884" s="5" t="str">
        <f>VLOOKUP(I2884,Vlookups!A:D,3,FALSE)</f>
        <v>ARLINGTON K8</v>
      </c>
      <c r="L2884" s="5" t="str">
        <f t="shared" si="921"/>
        <v>99</v>
      </c>
      <c r="M2884" s="5" t="str">
        <f t="shared" si="922"/>
        <v>937</v>
      </c>
      <c r="N2884" s="5" t="str">
        <f>VLOOKUP(M2884,Vlookups!G:I,2,FALSE)</f>
        <v>FACILITIES MAINTENANCE &amp; OPS</v>
      </c>
      <c r="O2884" s="5" t="str">
        <f>VLOOKUP(M2884,Vlookups!G:I,3,FALSE)</f>
        <v>MAINT</v>
      </c>
      <c r="P2884" s="6">
        <f t="shared" si="923"/>
        <v>495</v>
      </c>
      <c r="Q2884" s="6">
        <f t="shared" si="924"/>
        <v>495</v>
      </c>
      <c r="R2884" s="6">
        <f t="shared" si="925"/>
        <v>0</v>
      </c>
      <c r="S2884" s="6">
        <f t="shared" si="926"/>
        <v>0</v>
      </c>
      <c r="T2884" s="6">
        <f t="shared" si="927"/>
        <v>-495</v>
      </c>
      <c r="U2884" t="s">
        <v>2942</v>
      </c>
      <c r="V2884" t="s">
        <v>49</v>
      </c>
      <c r="W2884" s="2">
        <v>495</v>
      </c>
      <c r="X2884" s="2">
        <v>495</v>
      </c>
      <c r="Y2884" s="2">
        <v>0</v>
      </c>
      <c r="Z2884" s="2">
        <v>0</v>
      </c>
      <c r="AA2884" s="2">
        <v>0</v>
      </c>
      <c r="AB2884" s="3">
        <v>-495</v>
      </c>
    </row>
    <row r="2885" spans="1:28">
      <c r="A2885" s="5" t="str">
        <f t="shared" si="914"/>
        <v>420</v>
      </c>
      <c r="B2885" s="5" t="str">
        <f>VLOOKUP(A2885,Vlookups!O:P,2,FALSE)</f>
        <v>LOCAL</v>
      </c>
      <c r="C2885" s="5" t="str">
        <f t="shared" si="915"/>
        <v>E</v>
      </c>
      <c r="D2885" s="5" t="str">
        <f t="shared" si="916"/>
        <v>51</v>
      </c>
      <c r="E2885" s="5" t="str">
        <f t="shared" si="917"/>
        <v>62--</v>
      </c>
      <c r="F2885" s="5" t="str">
        <f>VLOOKUP(E2885,Vlookups!K:M,3,FALSE)</f>
        <v>Op Exp</v>
      </c>
      <c r="G2885" s="5" t="str">
        <f t="shared" si="918"/>
        <v>6299</v>
      </c>
      <c r="H2885" s="5" t="str">
        <f t="shared" si="919"/>
        <v>MISC. CONTRACTED SERVICE</v>
      </c>
      <c r="I2885" s="5" t="str">
        <f t="shared" si="920"/>
        <v>006</v>
      </c>
      <c r="J2885" s="5" t="str">
        <f>VLOOKUP(I2885,Vlookups!A:D,2,FALSE)</f>
        <v>ARLINGTON HIGH SCHOOL</v>
      </c>
      <c r="K2885" s="5" t="str">
        <f>VLOOKUP(I2885,Vlookups!A:D,3,FALSE)</f>
        <v>ARLINGTON HS</v>
      </c>
      <c r="L2885" s="5" t="str">
        <f t="shared" si="921"/>
        <v>99</v>
      </c>
      <c r="M2885" s="5" t="str">
        <f t="shared" si="922"/>
        <v>937</v>
      </c>
      <c r="N2885" s="5" t="str">
        <f>VLOOKUP(M2885,Vlookups!G:I,2,FALSE)</f>
        <v>FACILITIES MAINTENANCE &amp; OPS</v>
      </c>
      <c r="O2885" s="5" t="str">
        <f>VLOOKUP(M2885,Vlookups!G:I,3,FALSE)</f>
        <v>MAINT</v>
      </c>
      <c r="P2885" s="6">
        <f t="shared" si="923"/>
        <v>118720</v>
      </c>
      <c r="Q2885" s="6">
        <f t="shared" si="924"/>
        <v>72990</v>
      </c>
      <c r="R2885" s="6">
        <f t="shared" si="925"/>
        <v>47035.5</v>
      </c>
      <c r="S2885" s="6">
        <f t="shared" si="926"/>
        <v>120000</v>
      </c>
      <c r="T2885" s="6">
        <f t="shared" si="927"/>
        <v>1280</v>
      </c>
      <c r="U2885" t="s">
        <v>2943</v>
      </c>
      <c r="V2885" t="s">
        <v>49</v>
      </c>
      <c r="W2885" s="2">
        <v>118720</v>
      </c>
      <c r="X2885" s="2">
        <v>72990</v>
      </c>
      <c r="Y2885" s="2">
        <v>47035.5</v>
      </c>
      <c r="Z2885" s="3">
        <v>-1305.5</v>
      </c>
      <c r="AA2885" s="2">
        <v>120000</v>
      </c>
      <c r="AB2885" s="2">
        <v>1280</v>
      </c>
    </row>
    <row r="2886" spans="1:28">
      <c r="A2886" s="5" t="str">
        <f t="shared" si="914"/>
        <v>420</v>
      </c>
      <c r="B2886" s="5" t="str">
        <f>VLOOKUP(A2886,Vlookups!O:P,2,FALSE)</f>
        <v>LOCAL</v>
      </c>
      <c r="C2886" s="5" t="str">
        <f t="shared" si="915"/>
        <v>E</v>
      </c>
      <c r="D2886" s="5" t="str">
        <f t="shared" si="916"/>
        <v>51</v>
      </c>
      <c r="E2886" s="5" t="str">
        <f t="shared" si="917"/>
        <v>62--</v>
      </c>
      <c r="F2886" s="5" t="str">
        <f>VLOOKUP(E2886,Vlookups!K:M,3,FALSE)</f>
        <v>Op Exp</v>
      </c>
      <c r="G2886" s="5" t="str">
        <f t="shared" si="918"/>
        <v>6299</v>
      </c>
      <c r="H2886" s="5" t="str">
        <f t="shared" si="919"/>
        <v>MISC. CONTRACTED SERVICE</v>
      </c>
      <c r="I2886" s="5" t="str">
        <f t="shared" si="920"/>
        <v>007</v>
      </c>
      <c r="J2886" s="5" t="str">
        <f>VLOOKUP(I2886,Vlookups!A:D,2,FALSE)</f>
        <v>KELLER ELEMENTARY SCHOOL</v>
      </c>
      <c r="K2886" s="5" t="str">
        <f>VLOOKUP(I2886,Vlookups!A:D,3,FALSE)</f>
        <v>KELLER K8</v>
      </c>
      <c r="L2886" s="5" t="str">
        <f t="shared" si="921"/>
        <v>99</v>
      </c>
      <c r="M2886" s="5" t="str">
        <f t="shared" si="922"/>
        <v>937</v>
      </c>
      <c r="N2886" s="5" t="str">
        <f>VLOOKUP(M2886,Vlookups!G:I,2,FALSE)</f>
        <v>FACILITIES MAINTENANCE &amp; OPS</v>
      </c>
      <c r="O2886" s="5" t="str">
        <f>VLOOKUP(M2886,Vlookups!G:I,3,FALSE)</f>
        <v>MAINT</v>
      </c>
      <c r="P2886" s="6">
        <f t="shared" si="923"/>
        <v>1005</v>
      </c>
      <c r="Q2886" s="6">
        <f t="shared" si="924"/>
        <v>1005</v>
      </c>
      <c r="R2886" s="6">
        <f t="shared" si="925"/>
        <v>502.5</v>
      </c>
      <c r="S2886" s="6">
        <f t="shared" si="926"/>
        <v>0</v>
      </c>
      <c r="T2886" s="6">
        <f t="shared" si="927"/>
        <v>-1005</v>
      </c>
      <c r="U2886" t="s">
        <v>2944</v>
      </c>
      <c r="V2886" t="s">
        <v>49</v>
      </c>
      <c r="W2886" s="2">
        <v>1005</v>
      </c>
      <c r="X2886" s="2">
        <v>1005</v>
      </c>
      <c r="Y2886" s="2">
        <v>502.5</v>
      </c>
      <c r="Z2886" s="3">
        <v>-502.5</v>
      </c>
      <c r="AA2886" s="2">
        <v>0</v>
      </c>
      <c r="AB2886" s="3">
        <v>-1005</v>
      </c>
    </row>
    <row r="2887" spans="1:28">
      <c r="A2887" s="5" t="str">
        <f t="shared" si="914"/>
        <v>420</v>
      </c>
      <c r="B2887" s="5" t="str">
        <f>VLOOKUP(A2887,Vlookups!O:P,2,FALSE)</f>
        <v>LOCAL</v>
      </c>
      <c r="C2887" s="5" t="str">
        <f t="shared" si="915"/>
        <v>E</v>
      </c>
      <c r="D2887" s="5" t="str">
        <f t="shared" si="916"/>
        <v>51</v>
      </c>
      <c r="E2887" s="5" t="str">
        <f t="shared" si="917"/>
        <v>62--</v>
      </c>
      <c r="F2887" s="5" t="str">
        <f>VLOOKUP(E2887,Vlookups!K:M,3,FALSE)</f>
        <v>Op Exp</v>
      </c>
      <c r="G2887" s="5" t="str">
        <f t="shared" si="918"/>
        <v>6299</v>
      </c>
      <c r="H2887" s="5" t="str">
        <f t="shared" si="919"/>
        <v>MISC. CONTRACTED SERVICE</v>
      </c>
      <c r="I2887" s="5" t="str">
        <f t="shared" si="920"/>
        <v>008</v>
      </c>
      <c r="J2887" s="5" t="str">
        <f>VLOOKUP(I2887,Vlookups!A:D,2,FALSE)</f>
        <v>KELLER MIDDLE SCHOOL</v>
      </c>
      <c r="K2887" s="5" t="str">
        <f>VLOOKUP(I2887,Vlookups!A:D,3,FALSE)</f>
        <v>KELLER K8</v>
      </c>
      <c r="L2887" s="5" t="str">
        <f t="shared" si="921"/>
        <v>99</v>
      </c>
      <c r="M2887" s="5" t="str">
        <f t="shared" si="922"/>
        <v>937</v>
      </c>
      <c r="N2887" s="5" t="str">
        <f>VLOOKUP(M2887,Vlookups!G:I,2,FALSE)</f>
        <v>FACILITIES MAINTENANCE &amp; OPS</v>
      </c>
      <c r="O2887" s="5" t="str">
        <f>VLOOKUP(M2887,Vlookups!G:I,3,FALSE)</f>
        <v>MAINT</v>
      </c>
      <c r="P2887" s="6">
        <f t="shared" si="923"/>
        <v>495</v>
      </c>
      <c r="Q2887" s="6">
        <f t="shared" si="924"/>
        <v>495</v>
      </c>
      <c r="R2887" s="6">
        <f t="shared" si="925"/>
        <v>247.5</v>
      </c>
      <c r="S2887" s="6">
        <f t="shared" si="926"/>
        <v>0</v>
      </c>
      <c r="T2887" s="6">
        <f t="shared" si="927"/>
        <v>-495</v>
      </c>
      <c r="U2887" t="s">
        <v>2945</v>
      </c>
      <c r="V2887" t="s">
        <v>49</v>
      </c>
      <c r="W2887" s="2">
        <v>495</v>
      </c>
      <c r="X2887" s="2">
        <v>495</v>
      </c>
      <c r="Y2887" s="2">
        <v>247.5</v>
      </c>
      <c r="Z2887" s="3">
        <v>-247.5</v>
      </c>
      <c r="AA2887" s="2">
        <v>0</v>
      </c>
      <c r="AB2887" s="3">
        <v>-495</v>
      </c>
    </row>
    <row r="2888" spans="1:28">
      <c r="A2888" s="5" t="str">
        <f t="shared" si="914"/>
        <v>420</v>
      </c>
      <c r="B2888" s="5" t="str">
        <f>VLOOKUP(A2888,Vlookups!O:P,2,FALSE)</f>
        <v>LOCAL</v>
      </c>
      <c r="C2888" s="5" t="str">
        <f t="shared" si="915"/>
        <v>E</v>
      </c>
      <c r="D2888" s="5" t="str">
        <f t="shared" si="916"/>
        <v>51</v>
      </c>
      <c r="E2888" s="5" t="str">
        <f t="shared" si="917"/>
        <v>62--</v>
      </c>
      <c r="F2888" s="5" t="str">
        <f>VLOOKUP(E2888,Vlookups!K:M,3,FALSE)</f>
        <v>Op Exp</v>
      </c>
      <c r="G2888" s="5" t="str">
        <f t="shared" si="918"/>
        <v>6299</v>
      </c>
      <c r="H2888" s="5" t="str">
        <f t="shared" si="919"/>
        <v>MISC. CONTRACTED SERVICE</v>
      </c>
      <c r="I2888" s="5" t="str">
        <f t="shared" si="920"/>
        <v>010</v>
      </c>
      <c r="J2888" s="5" t="str">
        <f>VLOOKUP(I2888,Vlookups!A:D,2,FALSE)</f>
        <v>GRAND PRAIRIE ELEMENTARY SCHOO</v>
      </c>
      <c r="K2888" s="5" t="str">
        <f>VLOOKUP(I2888,Vlookups!A:D,3,FALSE)</f>
        <v>GRAND PR K8</v>
      </c>
      <c r="L2888" s="5" t="str">
        <f t="shared" si="921"/>
        <v>99</v>
      </c>
      <c r="M2888" s="5" t="str">
        <f t="shared" si="922"/>
        <v>937</v>
      </c>
      <c r="N2888" s="5" t="str">
        <f>VLOOKUP(M2888,Vlookups!G:I,2,FALSE)</f>
        <v>FACILITIES MAINTENANCE &amp; OPS</v>
      </c>
      <c r="O2888" s="5" t="str">
        <f>VLOOKUP(M2888,Vlookups!G:I,3,FALSE)</f>
        <v>MAINT</v>
      </c>
      <c r="P2888" s="6">
        <f t="shared" si="923"/>
        <v>1005</v>
      </c>
      <c r="Q2888" s="6">
        <f t="shared" si="924"/>
        <v>1005</v>
      </c>
      <c r="R2888" s="6">
        <f t="shared" si="925"/>
        <v>0</v>
      </c>
      <c r="S2888" s="6">
        <f t="shared" si="926"/>
        <v>0</v>
      </c>
      <c r="T2888" s="6">
        <f t="shared" si="927"/>
        <v>-1005</v>
      </c>
      <c r="U2888" t="s">
        <v>2946</v>
      </c>
      <c r="V2888" t="s">
        <v>49</v>
      </c>
      <c r="W2888" s="2">
        <v>1005</v>
      </c>
      <c r="X2888" s="2">
        <v>1005</v>
      </c>
      <c r="Y2888" s="2">
        <v>0</v>
      </c>
      <c r="Z2888" s="2">
        <v>0</v>
      </c>
      <c r="AA2888" s="2">
        <v>0</v>
      </c>
      <c r="AB2888" s="3">
        <v>-1005</v>
      </c>
    </row>
    <row r="2889" spans="1:28">
      <c r="A2889" s="5" t="str">
        <f t="shared" si="914"/>
        <v>420</v>
      </c>
      <c r="B2889" s="5" t="str">
        <f>VLOOKUP(A2889,Vlookups!O:P,2,FALSE)</f>
        <v>LOCAL</v>
      </c>
      <c r="C2889" s="5" t="str">
        <f t="shared" si="915"/>
        <v>E</v>
      </c>
      <c r="D2889" s="5" t="str">
        <f t="shared" si="916"/>
        <v>51</v>
      </c>
      <c r="E2889" s="5" t="str">
        <f t="shared" si="917"/>
        <v>62--</v>
      </c>
      <c r="F2889" s="5" t="str">
        <f>VLOOKUP(E2889,Vlookups!K:M,3,FALSE)</f>
        <v>Op Exp</v>
      </c>
      <c r="G2889" s="5" t="str">
        <f t="shared" si="918"/>
        <v>6299</v>
      </c>
      <c r="H2889" s="5" t="str">
        <f t="shared" si="919"/>
        <v>MISC. CONTRACTED SERVICE</v>
      </c>
      <c r="I2889" s="5" t="str">
        <f t="shared" si="920"/>
        <v>011</v>
      </c>
      <c r="J2889" s="5" t="str">
        <f>VLOOKUP(I2889,Vlookups!A:D,2,FALSE)</f>
        <v>GRAND PRAIRIE MIDDLE SCHOOL</v>
      </c>
      <c r="K2889" s="5" t="str">
        <f>VLOOKUP(I2889,Vlookups!A:D,3,FALSE)</f>
        <v>GRAND PR K8</v>
      </c>
      <c r="L2889" s="5" t="str">
        <f t="shared" si="921"/>
        <v>99</v>
      </c>
      <c r="M2889" s="5" t="str">
        <f t="shared" si="922"/>
        <v>937</v>
      </c>
      <c r="N2889" s="5" t="str">
        <f>VLOOKUP(M2889,Vlookups!G:I,2,FALSE)</f>
        <v>FACILITIES MAINTENANCE &amp; OPS</v>
      </c>
      <c r="O2889" s="5" t="str">
        <f>VLOOKUP(M2889,Vlookups!G:I,3,FALSE)</f>
        <v>MAINT</v>
      </c>
      <c r="P2889" s="6">
        <f t="shared" si="923"/>
        <v>495</v>
      </c>
      <c r="Q2889" s="6">
        <f t="shared" si="924"/>
        <v>495</v>
      </c>
      <c r="R2889" s="6">
        <f t="shared" si="925"/>
        <v>0</v>
      </c>
      <c r="S2889" s="6">
        <f t="shared" si="926"/>
        <v>0</v>
      </c>
      <c r="T2889" s="6">
        <f t="shared" si="927"/>
        <v>-495</v>
      </c>
      <c r="U2889" t="s">
        <v>2947</v>
      </c>
      <c r="V2889" t="s">
        <v>49</v>
      </c>
      <c r="W2889" s="2">
        <v>495</v>
      </c>
      <c r="X2889" s="2">
        <v>495</v>
      </c>
      <c r="Y2889" s="2">
        <v>0</v>
      </c>
      <c r="Z2889" s="2">
        <v>0</v>
      </c>
      <c r="AA2889" s="2">
        <v>0</v>
      </c>
      <c r="AB2889" s="3">
        <v>-495</v>
      </c>
    </row>
    <row r="2890" spans="1:28">
      <c r="A2890" s="5" t="str">
        <f t="shared" si="914"/>
        <v>420</v>
      </c>
      <c r="B2890" s="5" t="str">
        <f>VLOOKUP(A2890,Vlookups!O:P,2,FALSE)</f>
        <v>LOCAL</v>
      </c>
      <c r="C2890" s="5" t="str">
        <f t="shared" si="915"/>
        <v>E</v>
      </c>
      <c r="D2890" s="5" t="str">
        <f t="shared" si="916"/>
        <v>51</v>
      </c>
      <c r="E2890" s="5" t="str">
        <f t="shared" si="917"/>
        <v>62--</v>
      </c>
      <c r="F2890" s="5" t="str">
        <f>VLOOKUP(E2890,Vlookups!K:M,3,FALSE)</f>
        <v>Op Exp</v>
      </c>
      <c r="G2890" s="5" t="str">
        <f t="shared" si="918"/>
        <v>6299</v>
      </c>
      <c r="H2890" s="5" t="str">
        <f t="shared" si="919"/>
        <v>MISC. CONTRACTED SERVICE</v>
      </c>
      <c r="I2890" s="5" t="str">
        <f t="shared" si="920"/>
        <v>012</v>
      </c>
      <c r="J2890" s="5" t="str">
        <f>VLOOKUP(I2890,Vlookups!A:D,2,FALSE)</f>
        <v>NORTH RICHLAND HILLS ELEMENTAR</v>
      </c>
      <c r="K2890" s="5" t="str">
        <f>VLOOKUP(I2890,Vlookups!A:D,3,FALSE)</f>
        <v>NORTH RICHLAND HILLS K8</v>
      </c>
      <c r="L2890" s="5" t="str">
        <f t="shared" si="921"/>
        <v>99</v>
      </c>
      <c r="M2890" s="5" t="str">
        <f t="shared" si="922"/>
        <v>937</v>
      </c>
      <c r="N2890" s="5" t="str">
        <f>VLOOKUP(M2890,Vlookups!G:I,2,FALSE)</f>
        <v>FACILITIES MAINTENANCE &amp; OPS</v>
      </c>
      <c r="O2890" s="5" t="str">
        <f>VLOOKUP(M2890,Vlookups!G:I,3,FALSE)</f>
        <v>MAINT</v>
      </c>
      <c r="P2890" s="6">
        <f t="shared" si="923"/>
        <v>1005</v>
      </c>
      <c r="Q2890" s="6">
        <f t="shared" si="924"/>
        <v>1005</v>
      </c>
      <c r="R2890" s="6">
        <f t="shared" si="925"/>
        <v>0</v>
      </c>
      <c r="S2890" s="6">
        <f t="shared" si="926"/>
        <v>0</v>
      </c>
      <c r="T2890" s="6">
        <f t="shared" si="927"/>
        <v>-1005</v>
      </c>
      <c r="U2890" t="s">
        <v>2948</v>
      </c>
      <c r="V2890" t="s">
        <v>49</v>
      </c>
      <c r="W2890" s="2">
        <v>1005</v>
      </c>
      <c r="X2890" s="2">
        <v>1005</v>
      </c>
      <c r="Y2890" s="2">
        <v>0</v>
      </c>
      <c r="Z2890" s="2">
        <v>0</v>
      </c>
      <c r="AA2890" s="2">
        <v>0</v>
      </c>
      <c r="AB2890" s="3">
        <v>-1005</v>
      </c>
    </row>
    <row r="2891" spans="1:28">
      <c r="A2891" s="5" t="str">
        <f t="shared" ref="A2891:A2954" si="928">LEFT(U2891,3)</f>
        <v>420</v>
      </c>
      <c r="B2891" s="5" t="str">
        <f>VLOOKUP(A2891,Vlookups!O:P,2,FALSE)</f>
        <v>LOCAL</v>
      </c>
      <c r="C2891" s="5" t="str">
        <f t="shared" ref="C2891:C2954" si="929">RIGHT(LEFT(U2891,5),1)</f>
        <v>E</v>
      </c>
      <c r="D2891" s="5" t="str">
        <f t="shared" ref="D2891:D2954" si="930">RIGHT(LEFT(U2891,8),2)</f>
        <v>51</v>
      </c>
      <c r="E2891" s="5" t="str">
        <f t="shared" ref="E2891:E2954" si="931">CONCATENATE(LEFT(G2891,2),"--")</f>
        <v>62--</v>
      </c>
      <c r="F2891" s="5" t="str">
        <f>VLOOKUP(E2891,Vlookups!K:M,3,FALSE)</f>
        <v>Op Exp</v>
      </c>
      <c r="G2891" s="5" t="str">
        <f t="shared" ref="G2891:G2954" si="932">MID(U2891,10,4)</f>
        <v>6299</v>
      </c>
      <c r="H2891" s="5" t="str">
        <f t="shared" ref="H2891:H2954" si="933">V2891</f>
        <v>MISC. CONTRACTED SERVICE</v>
      </c>
      <c r="I2891" s="5" t="str">
        <f t="shared" ref="I2891:I2954" si="934">LEFT(RIGHT(U2891,12),3)</f>
        <v>013</v>
      </c>
      <c r="J2891" s="5" t="str">
        <f>VLOOKUP(I2891,Vlookups!A:D,2,FALSE)</f>
        <v>NORTH RICHLAND HILLS MIDDLE SC</v>
      </c>
      <c r="K2891" s="5" t="str">
        <f>VLOOKUP(I2891,Vlookups!A:D,3,FALSE)</f>
        <v>NORTH RICHLAND HILLS K8</v>
      </c>
      <c r="L2891" s="5" t="str">
        <f t="shared" ref="L2891:L2954" si="935">LEFT(RIGHT(U2891,6),2)</f>
        <v>99</v>
      </c>
      <c r="M2891" s="5" t="str">
        <f t="shared" ref="M2891:M2954" si="936">RIGHT(U2891,3)</f>
        <v>937</v>
      </c>
      <c r="N2891" s="5" t="str">
        <f>VLOOKUP(M2891,Vlookups!G:I,2,FALSE)</f>
        <v>FACILITIES MAINTENANCE &amp; OPS</v>
      </c>
      <c r="O2891" s="5" t="str">
        <f>VLOOKUP(M2891,Vlookups!G:I,3,FALSE)</f>
        <v>MAINT</v>
      </c>
      <c r="P2891" s="6">
        <f t="shared" ref="P2891:P2954" si="937">W2891</f>
        <v>495</v>
      </c>
      <c r="Q2891" s="6">
        <f t="shared" ref="Q2891:Q2954" si="938">X2891</f>
        <v>495</v>
      </c>
      <c r="R2891" s="6">
        <f t="shared" ref="R2891:R2954" si="939">Y2891</f>
        <v>0</v>
      </c>
      <c r="S2891" s="6">
        <f t="shared" ref="S2891:S2954" si="940">AA2891</f>
        <v>0</v>
      </c>
      <c r="T2891" s="6">
        <f t="shared" ref="T2891:T2954" si="941">AB2891</f>
        <v>-495</v>
      </c>
      <c r="U2891" t="s">
        <v>2949</v>
      </c>
      <c r="V2891" t="s">
        <v>49</v>
      </c>
      <c r="W2891" s="2">
        <v>495</v>
      </c>
      <c r="X2891" s="2">
        <v>495</v>
      </c>
      <c r="Y2891" s="2">
        <v>0</v>
      </c>
      <c r="Z2891" s="2">
        <v>0</v>
      </c>
      <c r="AA2891" s="2">
        <v>0</v>
      </c>
      <c r="AB2891" s="3">
        <v>-495</v>
      </c>
    </row>
    <row r="2892" spans="1:28">
      <c r="A2892" s="5" t="str">
        <f t="shared" si="928"/>
        <v>420</v>
      </c>
      <c r="B2892" s="5" t="str">
        <f>VLOOKUP(A2892,Vlookups!O:P,2,FALSE)</f>
        <v>LOCAL</v>
      </c>
      <c r="C2892" s="5" t="str">
        <f t="shared" si="929"/>
        <v>E</v>
      </c>
      <c r="D2892" s="5" t="str">
        <f t="shared" si="930"/>
        <v>51</v>
      </c>
      <c r="E2892" s="5" t="str">
        <f t="shared" si="931"/>
        <v>62--</v>
      </c>
      <c r="F2892" s="5" t="str">
        <f>VLOOKUP(E2892,Vlookups!K:M,3,FALSE)</f>
        <v>Op Exp</v>
      </c>
      <c r="G2892" s="5" t="str">
        <f t="shared" si="932"/>
        <v>6299</v>
      </c>
      <c r="H2892" s="5" t="str">
        <f t="shared" si="933"/>
        <v>MISC. CONTRACTED SERVICE</v>
      </c>
      <c r="I2892" s="5" t="str">
        <f t="shared" si="934"/>
        <v>014</v>
      </c>
      <c r="J2892" s="5" t="str">
        <f>VLOOKUP(I2892,Vlookups!A:D,2,FALSE)</f>
        <v>KATY ELEMENTARY SCHOOL</v>
      </c>
      <c r="K2892" s="5" t="str">
        <f>VLOOKUP(I2892,Vlookups!A:D,3,FALSE)</f>
        <v>KATY K8</v>
      </c>
      <c r="L2892" s="5" t="str">
        <f t="shared" si="935"/>
        <v>99</v>
      </c>
      <c r="M2892" s="5" t="str">
        <f t="shared" si="936"/>
        <v>937</v>
      </c>
      <c r="N2892" s="5" t="str">
        <f>VLOOKUP(M2892,Vlookups!G:I,2,FALSE)</f>
        <v>FACILITIES MAINTENANCE &amp; OPS</v>
      </c>
      <c r="O2892" s="5" t="str">
        <f>VLOOKUP(M2892,Vlookups!G:I,3,FALSE)</f>
        <v>MAINT</v>
      </c>
      <c r="P2892" s="6">
        <f t="shared" si="937"/>
        <v>5824.43</v>
      </c>
      <c r="Q2892" s="6">
        <f t="shared" si="938"/>
        <v>1224.43</v>
      </c>
      <c r="R2892" s="6">
        <f t="shared" si="939"/>
        <v>4098.3900000000003</v>
      </c>
      <c r="S2892" s="6">
        <f t="shared" si="940"/>
        <v>0</v>
      </c>
      <c r="T2892" s="6">
        <f t="shared" si="941"/>
        <v>-5824.43</v>
      </c>
      <c r="U2892" t="s">
        <v>2950</v>
      </c>
      <c r="V2892" t="s">
        <v>49</v>
      </c>
      <c r="W2892" s="2">
        <v>5824.43</v>
      </c>
      <c r="X2892" s="2">
        <v>1224.43</v>
      </c>
      <c r="Y2892" s="2">
        <v>4098.3900000000003</v>
      </c>
      <c r="Z2892" s="2">
        <v>501.61</v>
      </c>
      <c r="AA2892" s="2">
        <v>0</v>
      </c>
      <c r="AB2892" s="3">
        <v>-5824.43</v>
      </c>
    </row>
    <row r="2893" spans="1:28">
      <c r="A2893" s="5" t="str">
        <f t="shared" si="928"/>
        <v>420</v>
      </c>
      <c r="B2893" s="5" t="str">
        <f>VLOOKUP(A2893,Vlookups!O:P,2,FALSE)</f>
        <v>LOCAL</v>
      </c>
      <c r="C2893" s="5" t="str">
        <f t="shared" si="929"/>
        <v>E</v>
      </c>
      <c r="D2893" s="5" t="str">
        <f t="shared" si="930"/>
        <v>51</v>
      </c>
      <c r="E2893" s="5" t="str">
        <f t="shared" si="931"/>
        <v>62--</v>
      </c>
      <c r="F2893" s="5" t="str">
        <f>VLOOKUP(E2893,Vlookups!K:M,3,FALSE)</f>
        <v>Op Exp</v>
      </c>
      <c r="G2893" s="5" t="str">
        <f t="shared" si="932"/>
        <v>6299</v>
      </c>
      <c r="H2893" s="5" t="str">
        <f t="shared" si="933"/>
        <v>MISC. CONTRACTED SERVICE</v>
      </c>
      <c r="I2893" s="5" t="str">
        <f t="shared" si="934"/>
        <v>015</v>
      </c>
      <c r="J2893" s="5" t="str">
        <f>VLOOKUP(I2893,Vlookups!A:D,2,FALSE)</f>
        <v>KATY MIDDLE SCHOOL</v>
      </c>
      <c r="K2893" s="5" t="str">
        <f>VLOOKUP(I2893,Vlookups!A:D,3,FALSE)</f>
        <v>KATY K8</v>
      </c>
      <c r="L2893" s="5" t="str">
        <f t="shared" si="935"/>
        <v>99</v>
      </c>
      <c r="M2893" s="5" t="str">
        <f t="shared" si="936"/>
        <v>937</v>
      </c>
      <c r="N2893" s="5" t="str">
        <f>VLOOKUP(M2893,Vlookups!G:I,2,FALSE)</f>
        <v>FACILITIES MAINTENANCE &amp; OPS</v>
      </c>
      <c r="O2893" s="5" t="str">
        <f>VLOOKUP(M2893,Vlookups!G:I,3,FALSE)</f>
        <v>MAINT</v>
      </c>
      <c r="P2893" s="6">
        <f t="shared" si="937"/>
        <v>2622.07</v>
      </c>
      <c r="Q2893" s="6">
        <f t="shared" si="938"/>
        <v>603.07000000000005</v>
      </c>
      <c r="R2893" s="6">
        <f t="shared" si="939"/>
        <v>2018.61</v>
      </c>
      <c r="S2893" s="6">
        <f t="shared" si="940"/>
        <v>0</v>
      </c>
      <c r="T2893" s="6">
        <f t="shared" si="941"/>
        <v>-2622.07</v>
      </c>
      <c r="U2893" t="s">
        <v>2951</v>
      </c>
      <c r="V2893" t="s">
        <v>49</v>
      </c>
      <c r="W2893" s="2">
        <v>2622.07</v>
      </c>
      <c r="X2893" s="2">
        <v>603.07000000000005</v>
      </c>
      <c r="Y2893" s="2">
        <v>2018.61</v>
      </c>
      <c r="Z2893" s="2">
        <v>0.39</v>
      </c>
      <c r="AA2893" s="2">
        <v>0</v>
      </c>
      <c r="AB2893" s="3">
        <v>-2622.07</v>
      </c>
    </row>
    <row r="2894" spans="1:28">
      <c r="A2894" s="5" t="str">
        <f t="shared" si="928"/>
        <v>420</v>
      </c>
      <c r="B2894" s="5" t="str">
        <f>VLOOKUP(A2894,Vlookups!O:P,2,FALSE)</f>
        <v>LOCAL</v>
      </c>
      <c r="C2894" s="5" t="str">
        <f t="shared" si="929"/>
        <v>E</v>
      </c>
      <c r="D2894" s="5" t="str">
        <f t="shared" si="930"/>
        <v>51</v>
      </c>
      <c r="E2894" s="5" t="str">
        <f t="shared" si="931"/>
        <v>62--</v>
      </c>
      <c r="F2894" s="5" t="str">
        <f>VLOOKUP(E2894,Vlookups!K:M,3,FALSE)</f>
        <v>Op Exp</v>
      </c>
      <c r="G2894" s="5" t="str">
        <f t="shared" si="932"/>
        <v>6299</v>
      </c>
      <c r="H2894" s="5" t="str">
        <f t="shared" si="933"/>
        <v>MISC. CONTRACTED SERVICE</v>
      </c>
      <c r="I2894" s="5" t="str">
        <f t="shared" si="934"/>
        <v>016</v>
      </c>
      <c r="J2894" s="5" t="str">
        <f>VLOOKUP(I2894,Vlookups!A:D,2,FALSE)</f>
        <v>WESTPARK ELEMENTARY SCHOOL</v>
      </c>
      <c r="K2894" s="5" t="str">
        <f>VLOOKUP(I2894,Vlookups!A:D,3,FALSE)</f>
        <v>WESTPARK K8</v>
      </c>
      <c r="L2894" s="5" t="str">
        <f t="shared" si="935"/>
        <v>99</v>
      </c>
      <c r="M2894" s="5" t="str">
        <f t="shared" si="936"/>
        <v>937</v>
      </c>
      <c r="N2894" s="5" t="str">
        <f>VLOOKUP(M2894,Vlookups!G:I,2,FALSE)</f>
        <v>FACILITIES MAINTENANCE &amp; OPS</v>
      </c>
      <c r="O2894" s="5" t="str">
        <f>VLOOKUP(M2894,Vlookups!G:I,3,FALSE)</f>
        <v>MAINT</v>
      </c>
      <c r="P2894" s="6">
        <f t="shared" si="937"/>
        <v>6238.43</v>
      </c>
      <c r="Q2894" s="6">
        <f t="shared" si="938"/>
        <v>1224.43</v>
      </c>
      <c r="R2894" s="6">
        <f t="shared" si="939"/>
        <v>4076.21</v>
      </c>
      <c r="S2894" s="6">
        <f t="shared" si="940"/>
        <v>0</v>
      </c>
      <c r="T2894" s="6">
        <f t="shared" si="941"/>
        <v>-6238.43</v>
      </c>
      <c r="U2894" t="s">
        <v>2952</v>
      </c>
      <c r="V2894" t="s">
        <v>49</v>
      </c>
      <c r="W2894" s="2">
        <v>6238.43</v>
      </c>
      <c r="X2894" s="2">
        <v>1224.43</v>
      </c>
      <c r="Y2894" s="2">
        <v>4076.21</v>
      </c>
      <c r="Z2894" s="2">
        <v>937.79</v>
      </c>
      <c r="AA2894" s="2">
        <v>0</v>
      </c>
      <c r="AB2894" s="3">
        <v>-6238.43</v>
      </c>
    </row>
    <row r="2895" spans="1:28">
      <c r="A2895" s="5" t="str">
        <f t="shared" si="928"/>
        <v>420</v>
      </c>
      <c r="B2895" s="5" t="str">
        <f>VLOOKUP(A2895,Vlookups!O:P,2,FALSE)</f>
        <v>LOCAL</v>
      </c>
      <c r="C2895" s="5" t="str">
        <f t="shared" si="929"/>
        <v>E</v>
      </c>
      <c r="D2895" s="5" t="str">
        <f t="shared" si="930"/>
        <v>51</v>
      </c>
      <c r="E2895" s="5" t="str">
        <f t="shared" si="931"/>
        <v>62--</v>
      </c>
      <c r="F2895" s="5" t="str">
        <f>VLOOKUP(E2895,Vlookups!K:M,3,FALSE)</f>
        <v>Op Exp</v>
      </c>
      <c r="G2895" s="5" t="str">
        <f t="shared" si="932"/>
        <v>6299</v>
      </c>
      <c r="H2895" s="5" t="str">
        <f t="shared" si="933"/>
        <v>MISC. CONTRACTED SERVICE</v>
      </c>
      <c r="I2895" s="5" t="str">
        <f t="shared" si="934"/>
        <v>017</v>
      </c>
      <c r="J2895" s="5" t="str">
        <f>VLOOKUP(I2895,Vlookups!A:D,2,FALSE)</f>
        <v>WESTPARK MIDDLE SCHOOL</v>
      </c>
      <c r="K2895" s="5" t="str">
        <f>VLOOKUP(I2895,Vlookups!A:D,3,FALSE)</f>
        <v>WESTPARK K8</v>
      </c>
      <c r="L2895" s="5" t="str">
        <f t="shared" si="935"/>
        <v>99</v>
      </c>
      <c r="M2895" s="5" t="str">
        <f t="shared" si="936"/>
        <v>937</v>
      </c>
      <c r="N2895" s="5" t="str">
        <f>VLOOKUP(M2895,Vlookups!G:I,2,FALSE)</f>
        <v>FACILITIES MAINTENANCE &amp; OPS</v>
      </c>
      <c r="O2895" s="5" t="str">
        <f>VLOOKUP(M2895,Vlookups!G:I,3,FALSE)</f>
        <v>MAINT</v>
      </c>
      <c r="P2895" s="6">
        <f t="shared" si="937"/>
        <v>2604.0700000000002</v>
      </c>
      <c r="Q2895" s="6">
        <f t="shared" si="938"/>
        <v>603.07000000000005</v>
      </c>
      <c r="R2895" s="6">
        <f t="shared" si="939"/>
        <v>2000.79</v>
      </c>
      <c r="S2895" s="6">
        <f t="shared" si="940"/>
        <v>0</v>
      </c>
      <c r="T2895" s="6">
        <f t="shared" si="941"/>
        <v>-2604.0700000000002</v>
      </c>
      <c r="U2895" t="s">
        <v>2953</v>
      </c>
      <c r="V2895" t="s">
        <v>49</v>
      </c>
      <c r="W2895" s="2">
        <v>2604.0700000000002</v>
      </c>
      <c r="X2895" s="2">
        <v>603.07000000000005</v>
      </c>
      <c r="Y2895" s="2">
        <v>2000.79</v>
      </c>
      <c r="Z2895" s="2">
        <v>0.21</v>
      </c>
      <c r="AA2895" s="2">
        <v>0</v>
      </c>
      <c r="AB2895" s="3">
        <v>-2604.0700000000002</v>
      </c>
    </row>
    <row r="2896" spans="1:28">
      <c r="A2896" s="5" t="str">
        <f t="shared" si="928"/>
        <v>420</v>
      </c>
      <c r="B2896" s="5" t="str">
        <f>VLOOKUP(A2896,Vlookups!O:P,2,FALSE)</f>
        <v>LOCAL</v>
      </c>
      <c r="C2896" s="5" t="str">
        <f t="shared" si="929"/>
        <v>E</v>
      </c>
      <c r="D2896" s="5" t="str">
        <f t="shared" si="930"/>
        <v>51</v>
      </c>
      <c r="E2896" s="5" t="str">
        <f t="shared" si="931"/>
        <v>62--</v>
      </c>
      <c r="F2896" s="5" t="str">
        <f>VLOOKUP(E2896,Vlookups!K:M,3,FALSE)</f>
        <v>Op Exp</v>
      </c>
      <c r="G2896" s="5" t="str">
        <f t="shared" si="932"/>
        <v>6299</v>
      </c>
      <c r="H2896" s="5" t="str">
        <f t="shared" si="933"/>
        <v>MISC. CONTRACTED SERVICE</v>
      </c>
      <c r="I2896" s="5" t="str">
        <f t="shared" si="934"/>
        <v>018</v>
      </c>
      <c r="J2896" s="5" t="str">
        <f>VLOOKUP(I2896,Vlookups!A:D,2,FALSE)</f>
        <v>KATY/WEST PARK HS</v>
      </c>
      <c r="K2896" s="5" t="str">
        <f>VLOOKUP(I2896,Vlookups!A:D,3,FALSE)</f>
        <v>KATY WESTPARK HS</v>
      </c>
      <c r="L2896" s="5" t="str">
        <f t="shared" si="935"/>
        <v>99</v>
      </c>
      <c r="M2896" s="5" t="str">
        <f t="shared" si="936"/>
        <v>937</v>
      </c>
      <c r="N2896" s="5" t="str">
        <f>VLOOKUP(M2896,Vlookups!G:I,2,FALSE)</f>
        <v>FACILITIES MAINTENANCE &amp; OPS</v>
      </c>
      <c r="O2896" s="5" t="str">
        <f>VLOOKUP(M2896,Vlookups!G:I,3,FALSE)</f>
        <v>MAINT</v>
      </c>
      <c r="P2896" s="6">
        <f t="shared" si="937"/>
        <v>17297.5</v>
      </c>
      <c r="Q2896" s="6">
        <f t="shared" si="938"/>
        <v>1077.5</v>
      </c>
      <c r="R2896" s="6">
        <f t="shared" si="939"/>
        <v>15465</v>
      </c>
      <c r="S2896" s="6">
        <f t="shared" si="940"/>
        <v>0</v>
      </c>
      <c r="T2896" s="6">
        <f t="shared" si="941"/>
        <v>-17297.5</v>
      </c>
      <c r="U2896" t="s">
        <v>2954</v>
      </c>
      <c r="V2896" t="s">
        <v>49</v>
      </c>
      <c r="W2896" s="2">
        <v>17297.5</v>
      </c>
      <c r="X2896" s="2">
        <v>1077.5</v>
      </c>
      <c r="Y2896" s="2">
        <v>15465</v>
      </c>
      <c r="Z2896" s="2">
        <v>755</v>
      </c>
      <c r="AA2896" s="2">
        <v>0</v>
      </c>
      <c r="AB2896" s="3">
        <v>-17297.5</v>
      </c>
    </row>
    <row r="2897" spans="1:28">
      <c r="A2897" s="5" t="str">
        <f t="shared" si="928"/>
        <v>420</v>
      </c>
      <c r="B2897" s="5" t="str">
        <f>VLOOKUP(A2897,Vlookups!O:P,2,FALSE)</f>
        <v>LOCAL</v>
      </c>
      <c r="C2897" s="5" t="str">
        <f t="shared" si="929"/>
        <v>E</v>
      </c>
      <c r="D2897" s="5" t="str">
        <f t="shared" si="930"/>
        <v>51</v>
      </c>
      <c r="E2897" s="5" t="str">
        <f t="shared" si="931"/>
        <v>62--</v>
      </c>
      <c r="F2897" s="5" t="str">
        <f>VLOOKUP(E2897,Vlookups!K:M,3,FALSE)</f>
        <v>Op Exp</v>
      </c>
      <c r="G2897" s="5" t="str">
        <f t="shared" si="932"/>
        <v>6299</v>
      </c>
      <c r="H2897" s="5" t="str">
        <f t="shared" si="933"/>
        <v>MISC. CONTRACTED SERVICE</v>
      </c>
      <c r="I2897" s="5" t="str">
        <f t="shared" si="934"/>
        <v>019</v>
      </c>
      <c r="J2897" s="5" t="str">
        <f>VLOOKUP(I2897,Vlookups!A:D,2,FALSE)</f>
        <v>LANCASTER ELEMENTARY</v>
      </c>
      <c r="K2897" s="5" t="str">
        <f>VLOOKUP(I2897,Vlookups!A:D,3,FALSE)</f>
        <v>LANCASTER K8</v>
      </c>
      <c r="L2897" s="5" t="str">
        <f t="shared" si="935"/>
        <v>99</v>
      </c>
      <c r="M2897" s="5" t="str">
        <f t="shared" si="936"/>
        <v>937</v>
      </c>
      <c r="N2897" s="5" t="str">
        <f>VLOOKUP(M2897,Vlookups!G:I,2,FALSE)</f>
        <v>FACILITIES MAINTENANCE &amp; OPS</v>
      </c>
      <c r="O2897" s="5" t="str">
        <f>VLOOKUP(M2897,Vlookups!G:I,3,FALSE)</f>
        <v>MAINT</v>
      </c>
      <c r="P2897" s="6">
        <f t="shared" si="937"/>
        <v>1005</v>
      </c>
      <c r="Q2897" s="6">
        <f t="shared" si="938"/>
        <v>1005</v>
      </c>
      <c r="R2897" s="6">
        <f t="shared" si="939"/>
        <v>0</v>
      </c>
      <c r="S2897" s="6">
        <f t="shared" si="940"/>
        <v>0</v>
      </c>
      <c r="T2897" s="6">
        <f t="shared" si="941"/>
        <v>-1005</v>
      </c>
      <c r="U2897" t="s">
        <v>2955</v>
      </c>
      <c r="V2897" t="s">
        <v>49</v>
      </c>
      <c r="W2897" s="2">
        <v>1005</v>
      </c>
      <c r="X2897" s="2">
        <v>1005</v>
      </c>
      <c r="Y2897" s="2">
        <v>0</v>
      </c>
      <c r="Z2897" s="2">
        <v>0</v>
      </c>
      <c r="AA2897" s="2">
        <v>0</v>
      </c>
      <c r="AB2897" s="3">
        <v>-1005</v>
      </c>
    </row>
    <row r="2898" spans="1:28">
      <c r="A2898" s="5" t="str">
        <f t="shared" si="928"/>
        <v>420</v>
      </c>
      <c r="B2898" s="5" t="str">
        <f>VLOOKUP(A2898,Vlookups!O:P,2,FALSE)</f>
        <v>LOCAL</v>
      </c>
      <c r="C2898" s="5" t="str">
        <f t="shared" si="929"/>
        <v>E</v>
      </c>
      <c r="D2898" s="5" t="str">
        <f t="shared" si="930"/>
        <v>51</v>
      </c>
      <c r="E2898" s="5" t="str">
        <f t="shared" si="931"/>
        <v>62--</v>
      </c>
      <c r="F2898" s="5" t="str">
        <f>VLOOKUP(E2898,Vlookups!K:M,3,FALSE)</f>
        <v>Op Exp</v>
      </c>
      <c r="G2898" s="5" t="str">
        <f t="shared" si="932"/>
        <v>6299</v>
      </c>
      <c r="H2898" s="5" t="str">
        <f t="shared" si="933"/>
        <v>MISC. CONTRACTED SERVICE</v>
      </c>
      <c r="I2898" s="5" t="str">
        <f t="shared" si="934"/>
        <v>020</v>
      </c>
      <c r="J2898" s="5" t="str">
        <f>VLOOKUP(I2898,Vlookups!A:D,2,FALSE)</f>
        <v>LANCASTER MIDDLE SCHOOL</v>
      </c>
      <c r="K2898" s="5" t="str">
        <f>VLOOKUP(I2898,Vlookups!A:D,3,FALSE)</f>
        <v>LANCASTER K8</v>
      </c>
      <c r="L2898" s="5" t="str">
        <f t="shared" si="935"/>
        <v>99</v>
      </c>
      <c r="M2898" s="5" t="str">
        <f t="shared" si="936"/>
        <v>937</v>
      </c>
      <c r="N2898" s="5" t="str">
        <f>VLOOKUP(M2898,Vlookups!G:I,2,FALSE)</f>
        <v>FACILITIES MAINTENANCE &amp; OPS</v>
      </c>
      <c r="O2898" s="5" t="str">
        <f>VLOOKUP(M2898,Vlookups!G:I,3,FALSE)</f>
        <v>MAINT</v>
      </c>
      <c r="P2898" s="6">
        <f t="shared" si="937"/>
        <v>495</v>
      </c>
      <c r="Q2898" s="6">
        <f t="shared" si="938"/>
        <v>495</v>
      </c>
      <c r="R2898" s="6">
        <f t="shared" si="939"/>
        <v>0</v>
      </c>
      <c r="S2898" s="6">
        <f t="shared" si="940"/>
        <v>0</v>
      </c>
      <c r="T2898" s="6">
        <f t="shared" si="941"/>
        <v>-495</v>
      </c>
      <c r="U2898" t="s">
        <v>2956</v>
      </c>
      <c r="V2898" t="s">
        <v>49</v>
      </c>
      <c r="W2898" s="2">
        <v>495</v>
      </c>
      <c r="X2898" s="2">
        <v>495</v>
      </c>
      <c r="Y2898" s="2">
        <v>0</v>
      </c>
      <c r="Z2898" s="2">
        <v>0</v>
      </c>
      <c r="AA2898" s="2">
        <v>0</v>
      </c>
      <c r="AB2898" s="3">
        <v>-495</v>
      </c>
    </row>
    <row r="2899" spans="1:28">
      <c r="A2899" s="5" t="str">
        <f t="shared" si="928"/>
        <v>420</v>
      </c>
      <c r="B2899" s="5" t="str">
        <f>VLOOKUP(A2899,Vlookups!O:P,2,FALSE)</f>
        <v>LOCAL</v>
      </c>
      <c r="C2899" s="5" t="str">
        <f t="shared" si="929"/>
        <v>E</v>
      </c>
      <c r="D2899" s="5" t="str">
        <f t="shared" si="930"/>
        <v>51</v>
      </c>
      <c r="E2899" s="5" t="str">
        <f t="shared" si="931"/>
        <v>62--</v>
      </c>
      <c r="F2899" s="5" t="str">
        <f>VLOOKUP(E2899,Vlookups!K:M,3,FALSE)</f>
        <v>Op Exp</v>
      </c>
      <c r="G2899" s="5" t="str">
        <f t="shared" si="932"/>
        <v>6299</v>
      </c>
      <c r="H2899" s="5" t="str">
        <f t="shared" si="933"/>
        <v>MISC. CONTRACTED SERVICE</v>
      </c>
      <c r="I2899" s="5" t="str">
        <f t="shared" si="934"/>
        <v>021</v>
      </c>
      <c r="J2899" s="5" t="str">
        <f>VLOOKUP(I2899,Vlookups!A:D,2,FALSE)</f>
        <v>WOODHAVEN ELEMENTARY</v>
      </c>
      <c r="K2899" s="5" t="str">
        <f>VLOOKUP(I2899,Vlookups!A:D,3,FALSE)</f>
        <v>WOODHAVEN K8</v>
      </c>
      <c r="L2899" s="5" t="str">
        <f t="shared" si="935"/>
        <v>99</v>
      </c>
      <c r="M2899" s="5" t="str">
        <f t="shared" si="936"/>
        <v>937</v>
      </c>
      <c r="N2899" s="5" t="str">
        <f>VLOOKUP(M2899,Vlookups!G:I,2,FALSE)</f>
        <v>FACILITIES MAINTENANCE &amp; OPS</v>
      </c>
      <c r="O2899" s="5" t="str">
        <f>VLOOKUP(M2899,Vlookups!G:I,3,FALSE)</f>
        <v>MAINT</v>
      </c>
      <c r="P2899" s="6">
        <f t="shared" si="937"/>
        <v>6030</v>
      </c>
      <c r="Q2899" s="6">
        <f t="shared" si="938"/>
        <v>6030</v>
      </c>
      <c r="R2899" s="6">
        <f t="shared" si="939"/>
        <v>0</v>
      </c>
      <c r="S2899" s="6">
        <f t="shared" si="940"/>
        <v>0</v>
      </c>
      <c r="T2899" s="6">
        <f t="shared" si="941"/>
        <v>-6030</v>
      </c>
      <c r="U2899" t="s">
        <v>2957</v>
      </c>
      <c r="V2899" t="s">
        <v>49</v>
      </c>
      <c r="W2899" s="2">
        <v>6030</v>
      </c>
      <c r="X2899" s="2">
        <v>6030</v>
      </c>
      <c r="Y2899" s="2">
        <v>0</v>
      </c>
      <c r="Z2899" s="2">
        <v>0</v>
      </c>
      <c r="AA2899" s="2">
        <v>0</v>
      </c>
      <c r="AB2899" s="3">
        <v>-6030</v>
      </c>
    </row>
    <row r="2900" spans="1:28">
      <c r="A2900" s="5" t="str">
        <f t="shared" si="928"/>
        <v>420</v>
      </c>
      <c r="B2900" s="5" t="str">
        <f>VLOOKUP(A2900,Vlookups!O:P,2,FALSE)</f>
        <v>LOCAL</v>
      </c>
      <c r="C2900" s="5" t="str">
        <f t="shared" si="929"/>
        <v>E</v>
      </c>
      <c r="D2900" s="5" t="str">
        <f t="shared" si="930"/>
        <v>51</v>
      </c>
      <c r="E2900" s="5" t="str">
        <f t="shared" si="931"/>
        <v>62--</v>
      </c>
      <c r="F2900" s="5" t="str">
        <f>VLOOKUP(E2900,Vlookups!K:M,3,FALSE)</f>
        <v>Op Exp</v>
      </c>
      <c r="G2900" s="5" t="str">
        <f t="shared" si="932"/>
        <v>6299</v>
      </c>
      <c r="H2900" s="5" t="str">
        <f t="shared" si="933"/>
        <v>MISC. CONTRACTED SERVICE</v>
      </c>
      <c r="I2900" s="5" t="str">
        <f t="shared" si="934"/>
        <v>022</v>
      </c>
      <c r="J2900" s="5" t="str">
        <f>VLOOKUP(I2900,Vlookups!A:D,2,FALSE)</f>
        <v>WOODHAVEN MIDDLE SCHOOL</v>
      </c>
      <c r="K2900" s="5" t="str">
        <f>VLOOKUP(I2900,Vlookups!A:D,3,FALSE)</f>
        <v>WOODHAVEN K8</v>
      </c>
      <c r="L2900" s="5" t="str">
        <f t="shared" si="935"/>
        <v>99</v>
      </c>
      <c r="M2900" s="5" t="str">
        <f t="shared" si="936"/>
        <v>937</v>
      </c>
      <c r="N2900" s="5" t="str">
        <f>VLOOKUP(M2900,Vlookups!G:I,2,FALSE)</f>
        <v>FACILITIES MAINTENANCE &amp; OPS</v>
      </c>
      <c r="O2900" s="5" t="str">
        <f>VLOOKUP(M2900,Vlookups!G:I,3,FALSE)</f>
        <v>MAINT</v>
      </c>
      <c r="P2900" s="6">
        <f t="shared" si="937"/>
        <v>2970</v>
      </c>
      <c r="Q2900" s="6">
        <f t="shared" si="938"/>
        <v>2970</v>
      </c>
      <c r="R2900" s="6">
        <f t="shared" si="939"/>
        <v>0</v>
      </c>
      <c r="S2900" s="6">
        <f t="shared" si="940"/>
        <v>0</v>
      </c>
      <c r="T2900" s="6">
        <f t="shared" si="941"/>
        <v>-2970</v>
      </c>
      <c r="U2900" t="s">
        <v>2958</v>
      </c>
      <c r="V2900" t="s">
        <v>49</v>
      </c>
      <c r="W2900" s="2">
        <v>2970</v>
      </c>
      <c r="X2900" s="2">
        <v>2970</v>
      </c>
      <c r="Y2900" s="2">
        <v>0</v>
      </c>
      <c r="Z2900" s="2">
        <v>0</v>
      </c>
      <c r="AA2900" s="2">
        <v>0</v>
      </c>
      <c r="AB2900" s="3">
        <v>-2970</v>
      </c>
    </row>
    <row r="2901" spans="1:28">
      <c r="A2901" s="5" t="str">
        <f t="shared" si="928"/>
        <v>420</v>
      </c>
      <c r="B2901" s="5" t="str">
        <f>VLOOKUP(A2901,Vlookups!O:P,2,FALSE)</f>
        <v>LOCAL</v>
      </c>
      <c r="C2901" s="5" t="str">
        <f t="shared" si="929"/>
        <v>E</v>
      </c>
      <c r="D2901" s="5" t="str">
        <f t="shared" si="930"/>
        <v>51</v>
      </c>
      <c r="E2901" s="5" t="str">
        <f t="shared" si="931"/>
        <v>62--</v>
      </c>
      <c r="F2901" s="5" t="str">
        <f>VLOOKUP(E2901,Vlookups!K:M,3,FALSE)</f>
        <v>Op Exp</v>
      </c>
      <c r="G2901" s="5" t="str">
        <f t="shared" si="932"/>
        <v>6299</v>
      </c>
      <c r="H2901" s="5" t="str">
        <f t="shared" si="933"/>
        <v>MISC. CONTRACTED SERVICE</v>
      </c>
      <c r="I2901" s="5" t="str">
        <f t="shared" si="934"/>
        <v>023</v>
      </c>
      <c r="J2901" s="5" t="str">
        <f>VLOOKUP(I2901,Vlookups!A:D,2,FALSE)</f>
        <v>SAGINAW ELEMENTARY</v>
      </c>
      <c r="K2901" s="5" t="str">
        <f>VLOOKUP(I2901,Vlookups!A:D,3,FALSE)</f>
        <v>SAGINAW K8</v>
      </c>
      <c r="L2901" s="5" t="str">
        <f t="shared" si="935"/>
        <v>99</v>
      </c>
      <c r="M2901" s="5" t="str">
        <f t="shared" si="936"/>
        <v>937</v>
      </c>
      <c r="N2901" s="5" t="str">
        <f>VLOOKUP(M2901,Vlookups!G:I,2,FALSE)</f>
        <v>FACILITIES MAINTENANCE &amp; OPS</v>
      </c>
      <c r="O2901" s="5" t="str">
        <f>VLOOKUP(M2901,Vlookups!G:I,3,FALSE)</f>
        <v>MAINT</v>
      </c>
      <c r="P2901" s="6">
        <f t="shared" si="937"/>
        <v>1005</v>
      </c>
      <c r="Q2901" s="6">
        <f t="shared" si="938"/>
        <v>1005</v>
      </c>
      <c r="R2901" s="6">
        <f t="shared" si="939"/>
        <v>502.5</v>
      </c>
      <c r="S2901" s="6">
        <f t="shared" si="940"/>
        <v>0</v>
      </c>
      <c r="T2901" s="6">
        <f t="shared" si="941"/>
        <v>-1005</v>
      </c>
      <c r="U2901" t="s">
        <v>2959</v>
      </c>
      <c r="V2901" t="s">
        <v>49</v>
      </c>
      <c r="W2901" s="2">
        <v>1005</v>
      </c>
      <c r="X2901" s="2">
        <v>1005</v>
      </c>
      <c r="Y2901" s="2">
        <v>502.5</v>
      </c>
      <c r="Z2901" s="3">
        <v>-502.5</v>
      </c>
      <c r="AA2901" s="2">
        <v>0</v>
      </c>
      <c r="AB2901" s="3">
        <v>-1005</v>
      </c>
    </row>
    <row r="2902" spans="1:28">
      <c r="A2902" s="5" t="str">
        <f t="shared" si="928"/>
        <v>420</v>
      </c>
      <c r="B2902" s="5" t="str">
        <f>VLOOKUP(A2902,Vlookups!O:P,2,FALSE)</f>
        <v>LOCAL</v>
      </c>
      <c r="C2902" s="5" t="str">
        <f t="shared" si="929"/>
        <v>E</v>
      </c>
      <c r="D2902" s="5" t="str">
        <f t="shared" si="930"/>
        <v>51</v>
      </c>
      <c r="E2902" s="5" t="str">
        <f t="shared" si="931"/>
        <v>62--</v>
      </c>
      <c r="F2902" s="5" t="str">
        <f>VLOOKUP(E2902,Vlookups!K:M,3,FALSE)</f>
        <v>Op Exp</v>
      </c>
      <c r="G2902" s="5" t="str">
        <f t="shared" si="932"/>
        <v>6299</v>
      </c>
      <c r="H2902" s="5" t="str">
        <f t="shared" si="933"/>
        <v>MISC. CONTRACTED SERVICE</v>
      </c>
      <c r="I2902" s="5" t="str">
        <f t="shared" si="934"/>
        <v>024</v>
      </c>
      <c r="J2902" s="5" t="str">
        <f>VLOOKUP(I2902,Vlookups!A:D,2,FALSE)</f>
        <v>SAGINAW MIDDLE SCHOOL</v>
      </c>
      <c r="K2902" s="5" t="str">
        <f>VLOOKUP(I2902,Vlookups!A:D,3,FALSE)</f>
        <v>SAGINAW K8</v>
      </c>
      <c r="L2902" s="5" t="str">
        <f t="shared" si="935"/>
        <v>99</v>
      </c>
      <c r="M2902" s="5" t="str">
        <f t="shared" si="936"/>
        <v>937</v>
      </c>
      <c r="N2902" s="5" t="str">
        <f>VLOOKUP(M2902,Vlookups!G:I,2,FALSE)</f>
        <v>FACILITIES MAINTENANCE &amp; OPS</v>
      </c>
      <c r="O2902" s="5" t="str">
        <f>VLOOKUP(M2902,Vlookups!G:I,3,FALSE)</f>
        <v>MAINT</v>
      </c>
      <c r="P2902" s="6">
        <f t="shared" si="937"/>
        <v>495</v>
      </c>
      <c r="Q2902" s="6">
        <f t="shared" si="938"/>
        <v>495</v>
      </c>
      <c r="R2902" s="6">
        <f t="shared" si="939"/>
        <v>247.5</v>
      </c>
      <c r="S2902" s="6">
        <f t="shared" si="940"/>
        <v>0</v>
      </c>
      <c r="T2902" s="6">
        <f t="shared" si="941"/>
        <v>-495</v>
      </c>
      <c r="U2902" t="s">
        <v>2960</v>
      </c>
      <c r="V2902" t="s">
        <v>49</v>
      </c>
      <c r="W2902" s="2">
        <v>495</v>
      </c>
      <c r="X2902" s="2">
        <v>495</v>
      </c>
      <c r="Y2902" s="2">
        <v>247.5</v>
      </c>
      <c r="Z2902" s="3">
        <v>-247.5</v>
      </c>
      <c r="AA2902" s="2">
        <v>0</v>
      </c>
      <c r="AB2902" s="3">
        <v>-495</v>
      </c>
    </row>
    <row r="2903" spans="1:28">
      <c r="A2903" s="5" t="str">
        <f t="shared" si="928"/>
        <v>420</v>
      </c>
      <c r="B2903" s="5" t="str">
        <f>VLOOKUP(A2903,Vlookups!O:P,2,FALSE)</f>
        <v>LOCAL</v>
      </c>
      <c r="C2903" s="5" t="str">
        <f t="shared" si="929"/>
        <v>E</v>
      </c>
      <c r="D2903" s="5" t="str">
        <f t="shared" si="930"/>
        <v>51</v>
      </c>
      <c r="E2903" s="5" t="str">
        <f t="shared" si="931"/>
        <v>62--</v>
      </c>
      <c r="F2903" s="5" t="str">
        <f>VLOOKUP(E2903,Vlookups!K:M,3,FALSE)</f>
        <v>Op Exp</v>
      </c>
      <c r="G2903" s="5" t="str">
        <f t="shared" si="932"/>
        <v>6299</v>
      </c>
      <c r="H2903" s="5" t="str">
        <f t="shared" si="933"/>
        <v>MISC. CONTRACTED SERVICE</v>
      </c>
      <c r="I2903" s="5" t="str">
        <f t="shared" si="934"/>
        <v>025</v>
      </c>
      <c r="J2903" s="5" t="str">
        <f>VLOOKUP(I2903,Vlookups!A:D,2,FALSE)</f>
        <v>WINDMILL LAKES ELEMENTARY</v>
      </c>
      <c r="K2903" s="5" t="str">
        <f>VLOOKUP(I2903,Vlookups!A:D,3,FALSE)</f>
        <v>WINDMILL LAKES K8</v>
      </c>
      <c r="L2903" s="5" t="str">
        <f t="shared" si="935"/>
        <v>99</v>
      </c>
      <c r="M2903" s="5" t="str">
        <f t="shared" si="936"/>
        <v>937</v>
      </c>
      <c r="N2903" s="5" t="str">
        <f>VLOOKUP(M2903,Vlookups!G:I,2,FALSE)</f>
        <v>FACILITIES MAINTENANCE &amp; OPS</v>
      </c>
      <c r="O2903" s="5" t="str">
        <f>VLOOKUP(M2903,Vlookups!G:I,3,FALSE)</f>
        <v>MAINT</v>
      </c>
      <c r="P2903" s="6">
        <f t="shared" si="937"/>
        <v>3766.43</v>
      </c>
      <c r="Q2903" s="6">
        <f t="shared" si="938"/>
        <v>1224.43</v>
      </c>
      <c r="R2903" s="6">
        <f t="shared" si="939"/>
        <v>2033.45</v>
      </c>
      <c r="S2903" s="6">
        <f t="shared" si="940"/>
        <v>0</v>
      </c>
      <c r="T2903" s="6">
        <f t="shared" si="941"/>
        <v>-3766.43</v>
      </c>
      <c r="U2903" t="s">
        <v>2961</v>
      </c>
      <c r="V2903" t="s">
        <v>49</v>
      </c>
      <c r="W2903" s="2">
        <v>3766.43</v>
      </c>
      <c r="X2903" s="2">
        <v>1224.43</v>
      </c>
      <c r="Y2903" s="2">
        <v>2033.45</v>
      </c>
      <c r="Z2903" s="2">
        <v>508.55</v>
      </c>
      <c r="AA2903" s="2">
        <v>0</v>
      </c>
      <c r="AB2903" s="3">
        <v>-3766.43</v>
      </c>
    </row>
    <row r="2904" spans="1:28">
      <c r="A2904" s="5" t="str">
        <f t="shared" si="928"/>
        <v>420</v>
      </c>
      <c r="B2904" s="5" t="str">
        <f>VLOOKUP(A2904,Vlookups!O:P,2,FALSE)</f>
        <v>LOCAL</v>
      </c>
      <c r="C2904" s="5" t="str">
        <f t="shared" si="929"/>
        <v>E</v>
      </c>
      <c r="D2904" s="5" t="str">
        <f t="shared" si="930"/>
        <v>51</v>
      </c>
      <c r="E2904" s="5" t="str">
        <f t="shared" si="931"/>
        <v>62--</v>
      </c>
      <c r="F2904" s="5" t="str">
        <f>VLOOKUP(E2904,Vlookups!K:M,3,FALSE)</f>
        <v>Op Exp</v>
      </c>
      <c r="G2904" s="5" t="str">
        <f t="shared" si="932"/>
        <v>6299</v>
      </c>
      <c r="H2904" s="5" t="str">
        <f t="shared" si="933"/>
        <v>MISC. CONTRACTED SERVICE</v>
      </c>
      <c r="I2904" s="5" t="str">
        <f t="shared" si="934"/>
        <v>026</v>
      </c>
      <c r="J2904" s="5" t="str">
        <f>VLOOKUP(I2904,Vlookups!A:D,2,FALSE)</f>
        <v>WM LAKES MIDDLE SCHOOL</v>
      </c>
      <c r="K2904" s="5" t="str">
        <f>VLOOKUP(I2904,Vlookups!A:D,3,FALSE)</f>
        <v>WINDMILL LAKES K8</v>
      </c>
      <c r="L2904" s="5" t="str">
        <f t="shared" si="935"/>
        <v>99</v>
      </c>
      <c r="M2904" s="5" t="str">
        <f t="shared" si="936"/>
        <v>937</v>
      </c>
      <c r="N2904" s="5" t="str">
        <f>VLOOKUP(M2904,Vlookups!G:I,2,FALSE)</f>
        <v>FACILITIES MAINTENANCE &amp; OPS</v>
      </c>
      <c r="O2904" s="5" t="str">
        <f>VLOOKUP(M2904,Vlookups!G:I,3,FALSE)</f>
        <v>MAINT</v>
      </c>
      <c r="P2904" s="6">
        <f t="shared" si="937"/>
        <v>1605.07</v>
      </c>
      <c r="Q2904" s="6">
        <f t="shared" si="938"/>
        <v>603.07000000000005</v>
      </c>
      <c r="R2904" s="6">
        <f t="shared" si="939"/>
        <v>1001.55</v>
      </c>
      <c r="S2904" s="6">
        <f t="shared" si="940"/>
        <v>0</v>
      </c>
      <c r="T2904" s="6">
        <f t="shared" si="941"/>
        <v>-1605.07</v>
      </c>
      <c r="U2904" t="s">
        <v>2962</v>
      </c>
      <c r="V2904" t="s">
        <v>49</v>
      </c>
      <c r="W2904" s="2">
        <v>1605.07</v>
      </c>
      <c r="X2904" s="2">
        <v>603.07000000000005</v>
      </c>
      <c r="Y2904" s="2">
        <v>1001.55</v>
      </c>
      <c r="Z2904" s="2">
        <v>0.45</v>
      </c>
      <c r="AA2904" s="2">
        <v>0</v>
      </c>
      <c r="AB2904" s="3">
        <v>-1605.07</v>
      </c>
    </row>
    <row r="2905" spans="1:28">
      <c r="A2905" s="5" t="str">
        <f t="shared" si="928"/>
        <v>420</v>
      </c>
      <c r="B2905" s="5" t="str">
        <f>VLOOKUP(A2905,Vlookups!O:P,2,FALSE)</f>
        <v>LOCAL</v>
      </c>
      <c r="C2905" s="5" t="str">
        <f t="shared" si="929"/>
        <v>E</v>
      </c>
      <c r="D2905" s="5" t="str">
        <f t="shared" si="930"/>
        <v>51</v>
      </c>
      <c r="E2905" s="5" t="str">
        <f t="shared" si="931"/>
        <v>62--</v>
      </c>
      <c r="F2905" s="5" t="str">
        <f>VLOOKUP(E2905,Vlookups!K:M,3,FALSE)</f>
        <v>Op Exp</v>
      </c>
      <c r="G2905" s="5" t="str">
        <f t="shared" si="932"/>
        <v>6299</v>
      </c>
      <c r="H2905" s="5" t="str">
        <f t="shared" si="933"/>
        <v>MISC. CONTRACTED SERVICE</v>
      </c>
      <c r="I2905" s="5" t="str">
        <f t="shared" si="934"/>
        <v>027</v>
      </c>
      <c r="J2905" s="5" t="str">
        <f>VLOOKUP(I2905,Vlookups!A:D,2,FALSE)</f>
        <v>HOUSTON OREM ELEMENTARY</v>
      </c>
      <c r="K2905" s="5" t="str">
        <f>VLOOKUP(I2905,Vlookups!A:D,3,FALSE)</f>
        <v>OREM K8</v>
      </c>
      <c r="L2905" s="5" t="str">
        <f t="shared" si="935"/>
        <v>99</v>
      </c>
      <c r="M2905" s="5" t="str">
        <f t="shared" si="936"/>
        <v>937</v>
      </c>
      <c r="N2905" s="5" t="str">
        <f>VLOOKUP(M2905,Vlookups!G:I,2,FALSE)</f>
        <v>FACILITIES MAINTENANCE &amp; OPS</v>
      </c>
      <c r="O2905" s="5" t="str">
        <f>VLOOKUP(M2905,Vlookups!G:I,3,FALSE)</f>
        <v>MAINT</v>
      </c>
      <c r="P2905" s="6">
        <f t="shared" si="937"/>
        <v>3784.43</v>
      </c>
      <c r="Q2905" s="6">
        <f t="shared" si="938"/>
        <v>1224.43</v>
      </c>
      <c r="R2905" s="6">
        <f t="shared" si="939"/>
        <v>2559.79</v>
      </c>
      <c r="S2905" s="6">
        <f t="shared" si="940"/>
        <v>0</v>
      </c>
      <c r="T2905" s="6">
        <f t="shared" si="941"/>
        <v>-3784.43</v>
      </c>
      <c r="U2905" t="s">
        <v>2963</v>
      </c>
      <c r="V2905" t="s">
        <v>49</v>
      </c>
      <c r="W2905" s="2">
        <v>3784.43</v>
      </c>
      <c r="X2905" s="2">
        <v>1224.43</v>
      </c>
      <c r="Y2905" s="2">
        <v>2559.79</v>
      </c>
      <c r="Z2905" s="2">
        <v>0.21</v>
      </c>
      <c r="AA2905" s="2">
        <v>0</v>
      </c>
      <c r="AB2905" s="3">
        <v>-3784.43</v>
      </c>
    </row>
    <row r="2906" spans="1:28">
      <c r="A2906" s="5" t="str">
        <f t="shared" si="928"/>
        <v>420</v>
      </c>
      <c r="B2906" s="5" t="str">
        <f>VLOOKUP(A2906,Vlookups!O:P,2,FALSE)</f>
        <v>LOCAL</v>
      </c>
      <c r="C2906" s="5" t="str">
        <f t="shared" si="929"/>
        <v>E</v>
      </c>
      <c r="D2906" s="5" t="str">
        <f t="shared" si="930"/>
        <v>51</v>
      </c>
      <c r="E2906" s="5" t="str">
        <f t="shared" si="931"/>
        <v>62--</v>
      </c>
      <c r="F2906" s="5" t="str">
        <f>VLOOKUP(E2906,Vlookups!K:M,3,FALSE)</f>
        <v>Op Exp</v>
      </c>
      <c r="G2906" s="5" t="str">
        <f t="shared" si="932"/>
        <v>6299</v>
      </c>
      <c r="H2906" s="5" t="str">
        <f t="shared" si="933"/>
        <v>MISC. CONTRACTED SERVICE</v>
      </c>
      <c r="I2906" s="5" t="str">
        <f t="shared" si="934"/>
        <v>028</v>
      </c>
      <c r="J2906" s="5" t="str">
        <f>VLOOKUP(I2906,Vlookups!A:D,2,FALSE)</f>
        <v>HOUSTON OREM MIDDLE SCHOOL</v>
      </c>
      <c r="K2906" s="5" t="str">
        <f>VLOOKUP(I2906,Vlookups!A:D,3,FALSE)</f>
        <v>OREM K8</v>
      </c>
      <c r="L2906" s="5" t="str">
        <f t="shared" si="935"/>
        <v>99</v>
      </c>
      <c r="M2906" s="5" t="str">
        <f t="shared" si="936"/>
        <v>937</v>
      </c>
      <c r="N2906" s="5" t="str">
        <f>VLOOKUP(M2906,Vlookups!G:I,2,FALSE)</f>
        <v>FACILITIES MAINTENANCE &amp; OPS</v>
      </c>
      <c r="O2906" s="5" t="str">
        <f>VLOOKUP(M2906,Vlookups!G:I,3,FALSE)</f>
        <v>MAINT</v>
      </c>
      <c r="P2906" s="6">
        <f t="shared" si="937"/>
        <v>1837.07</v>
      </c>
      <c r="Q2906" s="6">
        <f t="shared" si="938"/>
        <v>603.07000000000005</v>
      </c>
      <c r="R2906" s="6">
        <f t="shared" si="939"/>
        <v>1233.21</v>
      </c>
      <c r="S2906" s="6">
        <f t="shared" si="940"/>
        <v>0</v>
      </c>
      <c r="T2906" s="6">
        <f t="shared" si="941"/>
        <v>-1837.07</v>
      </c>
      <c r="U2906" t="s">
        <v>2964</v>
      </c>
      <c r="V2906" t="s">
        <v>49</v>
      </c>
      <c r="W2906" s="2">
        <v>1837.07</v>
      </c>
      <c r="X2906" s="2">
        <v>603.07000000000005</v>
      </c>
      <c r="Y2906" s="2">
        <v>1233.21</v>
      </c>
      <c r="Z2906" s="2">
        <v>0.79</v>
      </c>
      <c r="AA2906" s="2">
        <v>0</v>
      </c>
      <c r="AB2906" s="3">
        <v>-1837.07</v>
      </c>
    </row>
    <row r="2907" spans="1:28">
      <c r="A2907" s="5" t="str">
        <f t="shared" si="928"/>
        <v>420</v>
      </c>
      <c r="B2907" s="5" t="str">
        <f>VLOOKUP(A2907,Vlookups!O:P,2,FALSE)</f>
        <v>LOCAL</v>
      </c>
      <c r="C2907" s="5" t="str">
        <f t="shared" si="929"/>
        <v>E</v>
      </c>
      <c r="D2907" s="5" t="str">
        <f t="shared" si="930"/>
        <v>51</v>
      </c>
      <c r="E2907" s="5" t="str">
        <f t="shared" si="931"/>
        <v>62--</v>
      </c>
      <c r="F2907" s="5" t="str">
        <f>VLOOKUP(E2907,Vlookups!K:M,3,FALSE)</f>
        <v>Op Exp</v>
      </c>
      <c r="G2907" s="5" t="str">
        <f t="shared" si="932"/>
        <v>6299</v>
      </c>
      <c r="H2907" s="5" t="str">
        <f t="shared" si="933"/>
        <v>MISC. CONTRACTED SERVICE</v>
      </c>
      <c r="I2907" s="5" t="str">
        <f t="shared" si="934"/>
        <v>030</v>
      </c>
      <c r="J2907" s="5" t="str">
        <f>VLOOKUP(I2907,Vlookups!A:D,2,FALSE)</f>
        <v>COLLEGE STATION ELEMENTARY</v>
      </c>
      <c r="K2907" s="5" t="str">
        <f>VLOOKUP(I2907,Vlookups!A:D,3,FALSE)</f>
        <v>COLLEGE STATION K8</v>
      </c>
      <c r="L2907" s="5" t="str">
        <f t="shared" si="935"/>
        <v>99</v>
      </c>
      <c r="M2907" s="5" t="str">
        <f t="shared" si="936"/>
        <v>937</v>
      </c>
      <c r="N2907" s="5" t="str">
        <f>VLOOKUP(M2907,Vlookups!G:I,2,FALSE)</f>
        <v>FACILITIES MAINTENANCE &amp; OPS</v>
      </c>
      <c r="O2907" s="5" t="str">
        <f>VLOOKUP(M2907,Vlookups!G:I,3,FALSE)</f>
        <v>MAINT</v>
      </c>
      <c r="P2907" s="6">
        <f t="shared" si="937"/>
        <v>6684.5</v>
      </c>
      <c r="Q2907" s="6">
        <f t="shared" si="938"/>
        <v>1285.06</v>
      </c>
      <c r="R2907" s="6">
        <f t="shared" si="939"/>
        <v>5371.15</v>
      </c>
      <c r="S2907" s="6">
        <f t="shared" si="940"/>
        <v>0</v>
      </c>
      <c r="T2907" s="6">
        <f t="shared" si="941"/>
        <v>-6684.5</v>
      </c>
      <c r="U2907" t="s">
        <v>2965</v>
      </c>
      <c r="V2907" t="s">
        <v>49</v>
      </c>
      <c r="W2907" s="2">
        <v>6684.5</v>
      </c>
      <c r="X2907" s="2">
        <v>1285.06</v>
      </c>
      <c r="Y2907" s="2">
        <v>5371.15</v>
      </c>
      <c r="Z2907" s="2">
        <v>28.29</v>
      </c>
      <c r="AA2907" s="2">
        <v>0</v>
      </c>
      <c r="AB2907" s="3">
        <v>-6684.5</v>
      </c>
    </row>
    <row r="2908" spans="1:28">
      <c r="A2908" s="5" t="str">
        <f t="shared" si="928"/>
        <v>420</v>
      </c>
      <c r="B2908" s="5" t="str">
        <f>VLOOKUP(A2908,Vlookups!O:P,2,FALSE)</f>
        <v>LOCAL</v>
      </c>
      <c r="C2908" s="5" t="str">
        <f t="shared" si="929"/>
        <v>E</v>
      </c>
      <c r="D2908" s="5" t="str">
        <f t="shared" si="930"/>
        <v>51</v>
      </c>
      <c r="E2908" s="5" t="str">
        <f t="shared" si="931"/>
        <v>62--</v>
      </c>
      <c r="F2908" s="5" t="str">
        <f>VLOOKUP(E2908,Vlookups!K:M,3,FALSE)</f>
        <v>Op Exp</v>
      </c>
      <c r="G2908" s="5" t="str">
        <f t="shared" si="932"/>
        <v>6299</v>
      </c>
      <c r="H2908" s="5" t="str">
        <f t="shared" si="933"/>
        <v>MISC. CONTRACTED SERVICE</v>
      </c>
      <c r="I2908" s="5" t="str">
        <f t="shared" si="934"/>
        <v>031</v>
      </c>
      <c r="J2908" s="5" t="str">
        <f>VLOOKUP(I2908,Vlookups!A:D,2,FALSE)</f>
        <v>COLLEGE STATION MIDDLE SCHOOL</v>
      </c>
      <c r="K2908" s="5" t="str">
        <f>VLOOKUP(I2908,Vlookups!A:D,3,FALSE)</f>
        <v>COLLEGE STATION K8</v>
      </c>
      <c r="L2908" s="5" t="str">
        <f t="shared" si="935"/>
        <v>99</v>
      </c>
      <c r="M2908" s="5" t="str">
        <f t="shared" si="936"/>
        <v>937</v>
      </c>
      <c r="N2908" s="5" t="str">
        <f>VLOOKUP(M2908,Vlookups!G:I,2,FALSE)</f>
        <v>FACILITIES MAINTENANCE &amp; OPS</v>
      </c>
      <c r="O2908" s="5" t="str">
        <f>VLOOKUP(M2908,Vlookups!G:I,3,FALSE)</f>
        <v>MAINT</v>
      </c>
      <c r="P2908" s="6">
        <f t="shared" si="937"/>
        <v>1208.94</v>
      </c>
      <c r="Q2908" s="6">
        <f t="shared" si="938"/>
        <v>632.94000000000005</v>
      </c>
      <c r="R2908" s="6">
        <f t="shared" si="939"/>
        <v>575.85</v>
      </c>
      <c r="S2908" s="6">
        <f t="shared" si="940"/>
        <v>0</v>
      </c>
      <c r="T2908" s="6">
        <f t="shared" si="941"/>
        <v>-1208.94</v>
      </c>
      <c r="U2908" t="s">
        <v>2966</v>
      </c>
      <c r="V2908" t="s">
        <v>49</v>
      </c>
      <c r="W2908" s="2">
        <v>1208.94</v>
      </c>
      <c r="X2908" s="2">
        <v>632.94000000000005</v>
      </c>
      <c r="Y2908" s="2">
        <v>575.85</v>
      </c>
      <c r="Z2908" s="2">
        <v>0.15</v>
      </c>
      <c r="AA2908" s="2">
        <v>0</v>
      </c>
      <c r="AB2908" s="3">
        <v>-1208.94</v>
      </c>
    </row>
    <row r="2909" spans="1:28">
      <c r="A2909" s="5" t="str">
        <f t="shared" si="928"/>
        <v>420</v>
      </c>
      <c r="B2909" s="5" t="str">
        <f>VLOOKUP(A2909,Vlookups!O:P,2,FALSE)</f>
        <v>LOCAL</v>
      </c>
      <c r="C2909" s="5" t="str">
        <f t="shared" si="929"/>
        <v>E</v>
      </c>
      <c r="D2909" s="5" t="str">
        <f t="shared" si="930"/>
        <v>51</v>
      </c>
      <c r="E2909" s="5" t="str">
        <f t="shared" si="931"/>
        <v>62--</v>
      </c>
      <c r="F2909" s="5" t="str">
        <f>VLOOKUP(E2909,Vlookups!K:M,3,FALSE)</f>
        <v>Op Exp</v>
      </c>
      <c r="G2909" s="5" t="str">
        <f t="shared" si="932"/>
        <v>6299</v>
      </c>
      <c r="H2909" s="5" t="str">
        <f t="shared" si="933"/>
        <v>MISC. CONTRACTED SERVICE</v>
      </c>
      <c r="I2909" s="5" t="str">
        <f t="shared" si="934"/>
        <v>032</v>
      </c>
      <c r="J2909" s="5" t="str">
        <f>VLOOKUP(I2909,Vlookups!A:D,2,FALSE)</f>
        <v>LANCASTER HS</v>
      </c>
      <c r="K2909" s="5" t="str">
        <f>VLOOKUP(I2909,Vlookups!A:D,3,FALSE)</f>
        <v>LANCASTER HS</v>
      </c>
      <c r="L2909" s="5" t="str">
        <f t="shared" si="935"/>
        <v>99</v>
      </c>
      <c r="M2909" s="5" t="str">
        <f t="shared" si="936"/>
        <v>937</v>
      </c>
      <c r="N2909" s="5" t="str">
        <f>VLOOKUP(M2909,Vlookups!G:I,2,FALSE)</f>
        <v>FACILITIES MAINTENANCE &amp; OPS</v>
      </c>
      <c r="O2909" s="5" t="str">
        <f>VLOOKUP(M2909,Vlookups!G:I,3,FALSE)</f>
        <v>MAINT</v>
      </c>
      <c r="P2909" s="6">
        <f t="shared" si="937"/>
        <v>0</v>
      </c>
      <c r="Q2909" s="6">
        <f t="shared" si="938"/>
        <v>0</v>
      </c>
      <c r="R2909" s="6">
        <f t="shared" si="939"/>
        <v>-10.69</v>
      </c>
      <c r="S2909" s="6">
        <f t="shared" si="940"/>
        <v>0</v>
      </c>
      <c r="T2909" s="6">
        <f t="shared" si="941"/>
        <v>0</v>
      </c>
      <c r="U2909" t="s">
        <v>2967</v>
      </c>
      <c r="V2909" t="s">
        <v>49</v>
      </c>
      <c r="W2909" s="2">
        <v>0</v>
      </c>
      <c r="X2909" s="2">
        <v>0</v>
      </c>
      <c r="Y2909" s="3">
        <v>-10.69</v>
      </c>
      <c r="Z2909" s="2">
        <v>10.69</v>
      </c>
      <c r="AA2909" s="2">
        <v>0</v>
      </c>
      <c r="AB2909" s="2">
        <v>0</v>
      </c>
    </row>
    <row r="2910" spans="1:28">
      <c r="A2910" s="5" t="str">
        <f t="shared" si="928"/>
        <v>420</v>
      </c>
      <c r="B2910" s="5" t="str">
        <f>VLOOKUP(A2910,Vlookups!O:P,2,FALSE)</f>
        <v>LOCAL</v>
      </c>
      <c r="C2910" s="5" t="str">
        <f t="shared" si="929"/>
        <v>E</v>
      </c>
      <c r="D2910" s="5" t="str">
        <f t="shared" si="930"/>
        <v>51</v>
      </c>
      <c r="E2910" s="5" t="str">
        <f t="shared" si="931"/>
        <v>62--</v>
      </c>
      <c r="F2910" s="5" t="str">
        <f>VLOOKUP(E2910,Vlookups!K:M,3,FALSE)</f>
        <v>Op Exp</v>
      </c>
      <c r="G2910" s="5" t="str">
        <f t="shared" si="932"/>
        <v>6299</v>
      </c>
      <c r="H2910" s="5" t="str">
        <f t="shared" si="933"/>
        <v>MISC. CONTRACTED SERVICE</v>
      </c>
      <c r="I2910" s="5" t="str">
        <f t="shared" si="934"/>
        <v>033</v>
      </c>
      <c r="J2910" s="5" t="str">
        <f>VLOOKUP(I2910,Vlookups!A:D,2,FALSE)</f>
        <v>WINDMILL LAKES HS</v>
      </c>
      <c r="K2910" s="5" t="str">
        <f>VLOOKUP(I2910,Vlookups!A:D,3,FALSE)</f>
        <v>WINDMILL LAKES HS</v>
      </c>
      <c r="L2910" s="5" t="str">
        <f t="shared" si="935"/>
        <v>99</v>
      </c>
      <c r="M2910" s="5" t="str">
        <f t="shared" si="936"/>
        <v>937</v>
      </c>
      <c r="N2910" s="5" t="str">
        <f>VLOOKUP(M2910,Vlookups!G:I,2,FALSE)</f>
        <v>FACILITIES MAINTENANCE &amp; OPS</v>
      </c>
      <c r="O2910" s="5" t="str">
        <f>VLOOKUP(M2910,Vlookups!G:I,3,FALSE)</f>
        <v>MAINT</v>
      </c>
      <c r="P2910" s="6">
        <f t="shared" si="937"/>
        <v>6272.5</v>
      </c>
      <c r="Q2910" s="6">
        <f t="shared" si="938"/>
        <v>1077.5</v>
      </c>
      <c r="R2910" s="6">
        <f t="shared" si="939"/>
        <v>5000</v>
      </c>
      <c r="S2910" s="6">
        <f t="shared" si="940"/>
        <v>0</v>
      </c>
      <c r="T2910" s="6">
        <f t="shared" si="941"/>
        <v>-6272.5</v>
      </c>
      <c r="U2910" t="s">
        <v>2968</v>
      </c>
      <c r="V2910" t="s">
        <v>49</v>
      </c>
      <c r="W2910" s="2">
        <v>6272.5</v>
      </c>
      <c r="X2910" s="2">
        <v>1077.5</v>
      </c>
      <c r="Y2910" s="2">
        <v>5000</v>
      </c>
      <c r="Z2910" s="2">
        <v>195</v>
      </c>
      <c r="AA2910" s="2">
        <v>0</v>
      </c>
      <c r="AB2910" s="3">
        <v>-6272.5</v>
      </c>
    </row>
    <row r="2911" spans="1:28">
      <c r="A2911" s="5" t="str">
        <f t="shared" si="928"/>
        <v>420</v>
      </c>
      <c r="B2911" s="5" t="str">
        <f>VLOOKUP(A2911,Vlookups!O:P,2,FALSE)</f>
        <v>LOCAL</v>
      </c>
      <c r="C2911" s="5" t="str">
        <f t="shared" si="929"/>
        <v>E</v>
      </c>
      <c r="D2911" s="5" t="str">
        <f t="shared" si="930"/>
        <v>51</v>
      </c>
      <c r="E2911" s="5" t="str">
        <f t="shared" si="931"/>
        <v>62--</v>
      </c>
      <c r="F2911" s="5" t="str">
        <f>VLOOKUP(E2911,Vlookups!K:M,3,FALSE)</f>
        <v>Op Exp</v>
      </c>
      <c r="G2911" s="5" t="str">
        <f t="shared" si="932"/>
        <v>6299</v>
      </c>
      <c r="H2911" s="5" t="str">
        <f t="shared" si="933"/>
        <v>MISC. CONTRACTED SERVICE</v>
      </c>
      <c r="I2911" s="5" t="str">
        <f t="shared" si="934"/>
        <v>034</v>
      </c>
      <c r="J2911" s="5" t="str">
        <f>VLOOKUP(I2911,Vlookups!A:D,2,FALSE)</f>
        <v>AGGIELAND HIGH SCHOOL</v>
      </c>
      <c r="K2911" s="5" t="str">
        <f>VLOOKUP(I2911,Vlookups!A:D,3,FALSE)</f>
        <v>AGGIELAND HS</v>
      </c>
      <c r="L2911" s="5" t="str">
        <f t="shared" si="935"/>
        <v>99</v>
      </c>
      <c r="M2911" s="5" t="str">
        <f t="shared" si="936"/>
        <v>937</v>
      </c>
      <c r="N2911" s="5" t="str">
        <f>VLOOKUP(M2911,Vlookups!G:I,2,FALSE)</f>
        <v>FACILITIES MAINTENANCE &amp; OPS</v>
      </c>
      <c r="O2911" s="5" t="str">
        <f>VLOOKUP(M2911,Vlookups!G:I,3,FALSE)</f>
        <v>MAINT</v>
      </c>
      <c r="P2911" s="6">
        <f t="shared" si="937"/>
        <v>5000</v>
      </c>
      <c r="Q2911" s="6">
        <f t="shared" si="938"/>
        <v>1168</v>
      </c>
      <c r="R2911" s="6">
        <f t="shared" si="939"/>
        <v>1099</v>
      </c>
      <c r="S2911" s="6">
        <f t="shared" si="940"/>
        <v>0</v>
      </c>
      <c r="T2911" s="6">
        <f t="shared" si="941"/>
        <v>-5000</v>
      </c>
      <c r="U2911" t="s">
        <v>2969</v>
      </c>
      <c r="V2911" t="s">
        <v>49</v>
      </c>
      <c r="W2911" s="2">
        <v>5000</v>
      </c>
      <c r="X2911" s="2">
        <v>1168</v>
      </c>
      <c r="Y2911" s="2">
        <v>1099</v>
      </c>
      <c r="Z2911" s="2">
        <v>2733</v>
      </c>
      <c r="AA2911" s="2">
        <v>0</v>
      </c>
      <c r="AB2911" s="3">
        <v>-5000</v>
      </c>
    </row>
    <row r="2912" spans="1:28">
      <c r="A2912" s="5" t="str">
        <f t="shared" si="928"/>
        <v>420</v>
      </c>
      <c r="B2912" s="5" t="str">
        <f>VLOOKUP(A2912,Vlookups!O:P,2,FALSE)</f>
        <v>LOCAL</v>
      </c>
      <c r="C2912" s="5" t="str">
        <f t="shared" si="929"/>
        <v>E</v>
      </c>
      <c r="D2912" s="5" t="str">
        <f t="shared" si="930"/>
        <v>51</v>
      </c>
      <c r="E2912" s="5" t="str">
        <f t="shared" si="931"/>
        <v>62--</v>
      </c>
      <c r="F2912" s="5" t="str">
        <f>VLOOKUP(E2912,Vlookups!K:M,3,FALSE)</f>
        <v>Op Exp</v>
      </c>
      <c r="G2912" s="5" t="str">
        <f t="shared" si="932"/>
        <v>6299</v>
      </c>
      <c r="H2912" s="5" t="str">
        <f t="shared" si="933"/>
        <v>MISC. CONTRACTED SERVICE</v>
      </c>
      <c r="I2912" s="5" t="str">
        <f t="shared" si="934"/>
        <v>041</v>
      </c>
      <c r="J2912" s="5" t="str">
        <f>VLOOKUP(I2912,Vlookups!A:D,2,FALSE)</f>
        <v>BG Rarmiez Middle School</v>
      </c>
      <c r="K2912" s="5" t="str">
        <f>VLOOKUP(I2912,Vlookups!A:D,3,FALSE)</f>
        <v>BG RAMIREZ K8</v>
      </c>
      <c r="L2912" s="5" t="str">
        <f t="shared" si="935"/>
        <v>99</v>
      </c>
      <c r="M2912" s="5" t="str">
        <f t="shared" si="936"/>
        <v>937</v>
      </c>
      <c r="N2912" s="5" t="str">
        <f>VLOOKUP(M2912,Vlookups!G:I,2,FALSE)</f>
        <v>FACILITIES MAINTENANCE &amp; OPS</v>
      </c>
      <c r="O2912" s="5" t="str">
        <f>VLOOKUP(M2912,Vlookups!G:I,3,FALSE)</f>
        <v>MAINT</v>
      </c>
      <c r="P2912" s="6">
        <f t="shared" si="937"/>
        <v>575.85</v>
      </c>
      <c r="Q2912" s="6">
        <f t="shared" si="938"/>
        <v>0</v>
      </c>
      <c r="R2912" s="6">
        <f t="shared" si="939"/>
        <v>575.85</v>
      </c>
      <c r="S2912" s="6">
        <f t="shared" si="940"/>
        <v>0</v>
      </c>
      <c r="T2912" s="6">
        <f t="shared" si="941"/>
        <v>-575.85</v>
      </c>
      <c r="U2912" t="s">
        <v>2970</v>
      </c>
      <c r="V2912" t="s">
        <v>49</v>
      </c>
      <c r="W2912" s="2">
        <v>575.85</v>
      </c>
      <c r="X2912" s="2">
        <v>0</v>
      </c>
      <c r="Y2912" s="2">
        <v>575.85</v>
      </c>
      <c r="Z2912" s="2">
        <v>0</v>
      </c>
      <c r="AA2912" s="2">
        <v>0</v>
      </c>
      <c r="AB2912" s="3">
        <v>-575.85</v>
      </c>
    </row>
    <row r="2913" spans="1:28">
      <c r="A2913" s="5" t="str">
        <f t="shared" si="928"/>
        <v>420</v>
      </c>
      <c r="B2913" s="5" t="str">
        <f>VLOOKUP(A2913,Vlookups!O:P,2,FALSE)</f>
        <v>LOCAL</v>
      </c>
      <c r="C2913" s="5" t="str">
        <f t="shared" si="929"/>
        <v>E</v>
      </c>
      <c r="D2913" s="5" t="str">
        <f t="shared" si="930"/>
        <v>51</v>
      </c>
      <c r="E2913" s="5" t="str">
        <f t="shared" si="931"/>
        <v>62--</v>
      </c>
      <c r="F2913" s="5" t="str">
        <f>VLOOKUP(E2913,Vlookups!K:M,3,FALSE)</f>
        <v>Op Exp</v>
      </c>
      <c r="G2913" s="5" t="str">
        <f t="shared" si="932"/>
        <v>6299</v>
      </c>
      <c r="H2913" s="5" t="str">
        <f t="shared" si="933"/>
        <v>MISC. CONTRACTED SERVICE</v>
      </c>
      <c r="I2913" s="5" t="str">
        <f t="shared" si="934"/>
        <v>042</v>
      </c>
      <c r="J2913" s="5" t="str">
        <f>VLOOKUP(I2913,Vlookups!A:D,2,FALSE)</f>
        <v>BG Ramirez Elementary</v>
      </c>
      <c r="K2913" s="5" t="str">
        <f>VLOOKUP(I2913,Vlookups!A:D,3,FALSE)</f>
        <v>BG RAMIREZ K8</v>
      </c>
      <c r="L2913" s="5" t="str">
        <f t="shared" si="935"/>
        <v>99</v>
      </c>
      <c r="M2913" s="5" t="str">
        <f t="shared" si="936"/>
        <v>937</v>
      </c>
      <c r="N2913" s="5" t="str">
        <f>VLOOKUP(M2913,Vlookups!G:I,2,FALSE)</f>
        <v>FACILITIES MAINTENANCE &amp; OPS</v>
      </c>
      <c r="O2913" s="5" t="str">
        <f>VLOOKUP(M2913,Vlookups!G:I,3,FALSE)</f>
        <v>MAINT</v>
      </c>
      <c r="P2913" s="6">
        <f t="shared" si="937"/>
        <v>286887.3</v>
      </c>
      <c r="Q2913" s="6">
        <f t="shared" si="938"/>
        <v>251035.2</v>
      </c>
      <c r="R2913" s="6">
        <f t="shared" si="939"/>
        <v>111239.42</v>
      </c>
      <c r="S2913" s="6">
        <f t="shared" si="940"/>
        <v>0</v>
      </c>
      <c r="T2913" s="6">
        <f t="shared" si="941"/>
        <v>-286887.3</v>
      </c>
      <c r="U2913" t="s">
        <v>2971</v>
      </c>
      <c r="V2913" t="s">
        <v>49</v>
      </c>
      <c r="W2913" s="2">
        <v>286887.3</v>
      </c>
      <c r="X2913" s="2">
        <v>251035.2</v>
      </c>
      <c r="Y2913" s="2">
        <v>111239.42</v>
      </c>
      <c r="Z2913" s="3">
        <v>-75387.320000000007</v>
      </c>
      <c r="AA2913" s="2">
        <v>0</v>
      </c>
      <c r="AB2913" s="3">
        <v>-286887.3</v>
      </c>
    </row>
    <row r="2914" spans="1:28">
      <c r="A2914" s="5" t="str">
        <f t="shared" si="928"/>
        <v>420</v>
      </c>
      <c r="B2914" s="5" t="str">
        <f>VLOOKUP(A2914,Vlookups!O:P,2,FALSE)</f>
        <v>LOCAL</v>
      </c>
      <c r="C2914" s="5" t="str">
        <f t="shared" si="929"/>
        <v>E</v>
      </c>
      <c r="D2914" s="5" t="str">
        <f t="shared" si="930"/>
        <v>51</v>
      </c>
      <c r="E2914" s="5" t="str">
        <f t="shared" si="931"/>
        <v>62--</v>
      </c>
      <c r="F2914" s="5" t="str">
        <f>VLOOKUP(E2914,Vlookups!K:M,3,FALSE)</f>
        <v>Op Exp</v>
      </c>
      <c r="G2914" s="5" t="str">
        <f t="shared" si="932"/>
        <v>6299</v>
      </c>
      <c r="H2914" s="5" t="str">
        <f t="shared" si="933"/>
        <v>MISC. CONTRACTED SERVICE</v>
      </c>
      <c r="I2914" s="5" t="str">
        <f t="shared" si="934"/>
        <v>043</v>
      </c>
      <c r="J2914" s="5" t="str">
        <f>VLOOKUP(I2914,Vlookups!A:D,2,FALSE)</f>
        <v>MSG Ramirez Elementary</v>
      </c>
      <c r="K2914" s="5" t="str">
        <f>VLOOKUP(I2914,Vlookups!A:D,3,FALSE)</f>
        <v>MSG RAMIREZ K8</v>
      </c>
      <c r="L2914" s="5" t="str">
        <f t="shared" si="935"/>
        <v>99</v>
      </c>
      <c r="M2914" s="5" t="str">
        <f t="shared" si="936"/>
        <v>937</v>
      </c>
      <c r="N2914" s="5" t="str">
        <f>VLOOKUP(M2914,Vlookups!G:I,2,FALSE)</f>
        <v>FACILITIES MAINTENANCE &amp; OPS</v>
      </c>
      <c r="O2914" s="5" t="str">
        <f>VLOOKUP(M2914,Vlookups!G:I,3,FALSE)</f>
        <v>MAINT</v>
      </c>
      <c r="P2914" s="6">
        <f t="shared" si="937"/>
        <v>301329.62</v>
      </c>
      <c r="Q2914" s="6">
        <f t="shared" si="938"/>
        <v>269755.2</v>
      </c>
      <c r="R2914" s="6">
        <f t="shared" si="939"/>
        <v>148972.54</v>
      </c>
      <c r="S2914" s="6">
        <f t="shared" si="940"/>
        <v>0</v>
      </c>
      <c r="T2914" s="6">
        <f t="shared" si="941"/>
        <v>-301329.62</v>
      </c>
      <c r="U2914" t="s">
        <v>2972</v>
      </c>
      <c r="V2914" t="s">
        <v>49</v>
      </c>
      <c r="W2914" s="2">
        <v>301329.62</v>
      </c>
      <c r="X2914" s="2">
        <v>269755.2</v>
      </c>
      <c r="Y2914" s="2">
        <v>148972.54</v>
      </c>
      <c r="Z2914" s="3">
        <v>-117398.12</v>
      </c>
      <c r="AA2914" s="2">
        <v>0</v>
      </c>
      <c r="AB2914" s="3">
        <v>-301329.62</v>
      </c>
    </row>
    <row r="2915" spans="1:28">
      <c r="A2915" s="5" t="str">
        <f t="shared" si="928"/>
        <v>420</v>
      </c>
      <c r="B2915" s="5" t="str">
        <f>VLOOKUP(A2915,Vlookups!O:P,2,FALSE)</f>
        <v>LOCAL</v>
      </c>
      <c r="C2915" s="5" t="str">
        <f t="shared" si="929"/>
        <v>E</v>
      </c>
      <c r="D2915" s="5" t="str">
        <f t="shared" si="930"/>
        <v>51</v>
      </c>
      <c r="E2915" s="5" t="str">
        <f t="shared" si="931"/>
        <v>62--</v>
      </c>
      <c r="F2915" s="5" t="str">
        <f>VLOOKUP(E2915,Vlookups!K:M,3,FALSE)</f>
        <v>Op Exp</v>
      </c>
      <c r="G2915" s="5" t="str">
        <f t="shared" si="932"/>
        <v>6299</v>
      </c>
      <c r="H2915" s="5" t="str">
        <f t="shared" si="933"/>
        <v>MISC. CONTRACTED SERVICE</v>
      </c>
      <c r="I2915" s="5" t="str">
        <f t="shared" si="934"/>
        <v>044</v>
      </c>
      <c r="J2915" s="5" t="str">
        <f>VLOOKUP(I2915,Vlookups!A:D,2,FALSE)</f>
        <v>MSG Ramirez Middle School</v>
      </c>
      <c r="K2915" s="5" t="str">
        <f>VLOOKUP(I2915,Vlookups!A:D,3,FALSE)</f>
        <v>MSG RAMIREZ K8</v>
      </c>
      <c r="L2915" s="5" t="str">
        <f t="shared" si="935"/>
        <v>99</v>
      </c>
      <c r="M2915" s="5" t="str">
        <f t="shared" si="936"/>
        <v>937</v>
      </c>
      <c r="N2915" s="5" t="str">
        <f>VLOOKUP(M2915,Vlookups!G:I,2,FALSE)</f>
        <v>FACILITIES MAINTENANCE &amp; OPS</v>
      </c>
      <c r="O2915" s="5" t="str">
        <f>VLOOKUP(M2915,Vlookups!G:I,3,FALSE)</f>
        <v>MAINT</v>
      </c>
      <c r="P2915" s="6">
        <f t="shared" si="937"/>
        <v>4142.49</v>
      </c>
      <c r="Q2915" s="6">
        <f t="shared" si="938"/>
        <v>0</v>
      </c>
      <c r="R2915" s="6">
        <f t="shared" si="939"/>
        <v>4142.49</v>
      </c>
      <c r="S2915" s="6">
        <f t="shared" si="940"/>
        <v>0</v>
      </c>
      <c r="T2915" s="6">
        <f t="shared" si="941"/>
        <v>-4142.49</v>
      </c>
      <c r="U2915" t="s">
        <v>2973</v>
      </c>
      <c r="V2915" t="s">
        <v>49</v>
      </c>
      <c r="W2915" s="2">
        <v>4142.49</v>
      </c>
      <c r="X2915" s="2">
        <v>0</v>
      </c>
      <c r="Y2915" s="2">
        <v>4142.49</v>
      </c>
      <c r="Z2915" s="2">
        <v>0</v>
      </c>
      <c r="AA2915" s="2">
        <v>0</v>
      </c>
      <c r="AB2915" s="3">
        <v>-4142.49</v>
      </c>
    </row>
    <row r="2916" spans="1:28">
      <c r="A2916" s="5" t="str">
        <f t="shared" si="928"/>
        <v>420</v>
      </c>
      <c r="B2916" s="5" t="str">
        <f>VLOOKUP(A2916,Vlookups!O:P,2,FALSE)</f>
        <v>LOCAL</v>
      </c>
      <c r="C2916" s="5" t="str">
        <f t="shared" si="929"/>
        <v>E</v>
      </c>
      <c r="D2916" s="5" t="str">
        <f t="shared" si="930"/>
        <v>51</v>
      </c>
      <c r="E2916" s="5" t="str">
        <f t="shared" si="931"/>
        <v>62--</v>
      </c>
      <c r="F2916" s="5" t="str">
        <f>VLOOKUP(E2916,Vlookups!K:M,3,FALSE)</f>
        <v>Op Exp</v>
      </c>
      <c r="G2916" s="5" t="str">
        <f t="shared" si="932"/>
        <v>6299</v>
      </c>
      <c r="H2916" s="5" t="str">
        <f t="shared" si="933"/>
        <v>MISC. CONTRACTED SERVICE</v>
      </c>
      <c r="I2916" s="5" t="str">
        <f t="shared" si="934"/>
        <v>747</v>
      </c>
      <c r="J2916" s="5" t="str">
        <f>VLOOKUP(I2916,Vlookups!A:D,2,FALSE)</f>
        <v>AREA OFFICE TARRANT</v>
      </c>
      <c r="K2916" s="5" t="str">
        <f>VLOOKUP(I2916,Vlookups!A:D,3,FALSE)</f>
        <v>AREA OFFICE TARRANT</v>
      </c>
      <c r="L2916" s="5" t="str">
        <f t="shared" si="935"/>
        <v>99</v>
      </c>
      <c r="M2916" s="5" t="str">
        <f t="shared" si="936"/>
        <v>937</v>
      </c>
      <c r="N2916" s="5" t="str">
        <f>VLOOKUP(M2916,Vlookups!G:I,2,FALSE)</f>
        <v>FACILITIES MAINTENANCE &amp; OPS</v>
      </c>
      <c r="O2916" s="5" t="str">
        <f>VLOOKUP(M2916,Vlookups!G:I,3,FALSE)</f>
        <v>MAINT</v>
      </c>
      <c r="P2916" s="6">
        <f t="shared" si="937"/>
        <v>20464</v>
      </c>
      <c r="Q2916" s="6">
        <f t="shared" si="938"/>
        <v>8736</v>
      </c>
      <c r="R2916" s="6">
        <f t="shared" si="939"/>
        <v>5105.95</v>
      </c>
      <c r="S2916" s="6">
        <f t="shared" si="940"/>
        <v>0</v>
      </c>
      <c r="T2916" s="6">
        <f t="shared" si="941"/>
        <v>-20464</v>
      </c>
      <c r="U2916" t="s">
        <v>2974</v>
      </c>
      <c r="V2916" t="s">
        <v>49</v>
      </c>
      <c r="W2916" s="2">
        <v>20464</v>
      </c>
      <c r="X2916" s="2">
        <v>8736</v>
      </c>
      <c r="Y2916" s="2">
        <v>5105.95</v>
      </c>
      <c r="Z2916" s="2">
        <v>6622.05</v>
      </c>
      <c r="AA2916" s="2">
        <v>0</v>
      </c>
      <c r="AB2916" s="3">
        <v>-20464</v>
      </c>
    </row>
    <row r="2917" spans="1:28">
      <c r="A2917" s="5" t="str">
        <f t="shared" si="928"/>
        <v>420</v>
      </c>
      <c r="B2917" s="5" t="str">
        <f>VLOOKUP(A2917,Vlookups!O:P,2,FALSE)</f>
        <v>LOCAL</v>
      </c>
      <c r="C2917" s="5" t="str">
        <f t="shared" si="929"/>
        <v>E</v>
      </c>
      <c r="D2917" s="5" t="str">
        <f t="shared" si="930"/>
        <v>51</v>
      </c>
      <c r="E2917" s="5" t="str">
        <f t="shared" si="931"/>
        <v>62--</v>
      </c>
      <c r="F2917" s="5" t="str">
        <f>VLOOKUP(E2917,Vlookups!K:M,3,FALSE)</f>
        <v>Op Exp</v>
      </c>
      <c r="G2917" s="5" t="str">
        <f t="shared" si="932"/>
        <v>6299</v>
      </c>
      <c r="H2917" s="5" t="str">
        <f t="shared" si="933"/>
        <v>MISC. CONTRACTED SERVICE</v>
      </c>
      <c r="I2917" s="5" t="str">
        <f t="shared" si="934"/>
        <v>749</v>
      </c>
      <c r="J2917" s="5" t="str">
        <f>VLOOKUP(I2917,Vlookups!A:D,2,FALSE)</f>
        <v>CHARTER HQ/WAREHOUSE</v>
      </c>
      <c r="K2917" s="5" t="str">
        <f>VLOOKUP(I2917,Vlookups!A:D,3,FALSE)</f>
        <v>CHARTER HQ/WAREHOUSE</v>
      </c>
      <c r="L2917" s="5" t="str">
        <f t="shared" si="935"/>
        <v>99</v>
      </c>
      <c r="M2917" s="5" t="str">
        <f t="shared" si="936"/>
        <v>937</v>
      </c>
      <c r="N2917" s="5" t="str">
        <f>VLOOKUP(M2917,Vlookups!G:I,2,FALSE)</f>
        <v>FACILITIES MAINTENANCE &amp; OPS</v>
      </c>
      <c r="O2917" s="5" t="str">
        <f>VLOOKUP(M2917,Vlookups!G:I,3,FALSE)</f>
        <v>MAINT</v>
      </c>
      <c r="P2917" s="6">
        <f t="shared" si="937"/>
        <v>581</v>
      </c>
      <c r="Q2917" s="6">
        <f t="shared" si="938"/>
        <v>0</v>
      </c>
      <c r="R2917" s="6">
        <f t="shared" si="939"/>
        <v>642</v>
      </c>
      <c r="S2917" s="6">
        <f t="shared" si="940"/>
        <v>0</v>
      </c>
      <c r="T2917" s="6">
        <f t="shared" si="941"/>
        <v>-581</v>
      </c>
      <c r="U2917" t="s">
        <v>2975</v>
      </c>
      <c r="V2917" t="s">
        <v>49</v>
      </c>
      <c r="W2917" s="2">
        <v>581</v>
      </c>
      <c r="X2917" s="2">
        <v>0</v>
      </c>
      <c r="Y2917" s="2">
        <v>642</v>
      </c>
      <c r="Z2917" s="3">
        <v>-61</v>
      </c>
      <c r="AA2917" s="2">
        <v>0</v>
      </c>
      <c r="AB2917" s="3">
        <v>-581</v>
      </c>
    </row>
    <row r="2918" spans="1:28">
      <c r="A2918" s="5" t="str">
        <f t="shared" si="928"/>
        <v>420</v>
      </c>
      <c r="B2918" s="5" t="str">
        <f>VLOOKUP(A2918,Vlookups!O:P,2,FALSE)</f>
        <v>LOCAL</v>
      </c>
      <c r="C2918" s="5" t="str">
        <f t="shared" si="929"/>
        <v>E</v>
      </c>
      <c r="D2918" s="5" t="str">
        <f t="shared" si="930"/>
        <v>51</v>
      </c>
      <c r="E2918" s="5" t="str">
        <f t="shared" si="931"/>
        <v>62--</v>
      </c>
      <c r="F2918" s="5" t="str">
        <f>VLOOKUP(E2918,Vlookups!K:M,3,FALSE)</f>
        <v>Op Exp</v>
      </c>
      <c r="G2918" s="5" t="str">
        <f t="shared" si="932"/>
        <v>6299</v>
      </c>
      <c r="H2918" s="5" t="str">
        <f t="shared" si="933"/>
        <v>MISC. CONTRACTED SERVICE</v>
      </c>
      <c r="I2918" s="5" t="str">
        <f t="shared" si="934"/>
        <v>998</v>
      </c>
      <c r="J2918" s="5" t="e">
        <f>VLOOKUP(I2918,Vlookups!A:D,2,FALSE)</f>
        <v>#N/A</v>
      </c>
      <c r="K2918" s="5" t="e">
        <f>VLOOKUP(I2918,Vlookups!A:D,3,FALSE)</f>
        <v>#N/A</v>
      </c>
      <c r="L2918" s="5" t="str">
        <f t="shared" si="935"/>
        <v>99</v>
      </c>
      <c r="M2918" s="5" t="str">
        <f t="shared" si="936"/>
        <v>937</v>
      </c>
      <c r="N2918" s="5" t="str">
        <f>VLOOKUP(M2918,Vlookups!G:I,2,FALSE)</f>
        <v>FACILITIES MAINTENANCE &amp; OPS</v>
      </c>
      <c r="O2918" s="5" t="str">
        <f>VLOOKUP(M2918,Vlookups!G:I,3,FALSE)</f>
        <v>MAINT</v>
      </c>
      <c r="P2918" s="6">
        <f t="shared" si="937"/>
        <v>23960.01</v>
      </c>
      <c r="Q2918" s="6">
        <f t="shared" si="938"/>
        <v>0</v>
      </c>
      <c r="R2918" s="6">
        <f t="shared" si="939"/>
        <v>23960.01</v>
      </c>
      <c r="S2918" s="6">
        <f t="shared" si="940"/>
        <v>0</v>
      </c>
      <c r="T2918" s="6">
        <f t="shared" si="941"/>
        <v>-23960.01</v>
      </c>
      <c r="U2918" t="s">
        <v>2976</v>
      </c>
      <c r="V2918" t="s">
        <v>49</v>
      </c>
      <c r="W2918" s="2">
        <v>23960.01</v>
      </c>
      <c r="X2918" s="2">
        <v>0</v>
      </c>
      <c r="Y2918" s="2">
        <v>23960.01</v>
      </c>
      <c r="Z2918" s="2">
        <v>0</v>
      </c>
      <c r="AA2918" s="2">
        <v>0</v>
      </c>
      <c r="AB2918" s="3">
        <v>-23960.01</v>
      </c>
    </row>
    <row r="2919" spans="1:28">
      <c r="A2919" s="5" t="str">
        <f t="shared" si="928"/>
        <v>420</v>
      </c>
      <c r="B2919" s="5" t="str">
        <f>VLOOKUP(A2919,Vlookups!O:P,2,FALSE)</f>
        <v>LOCAL</v>
      </c>
      <c r="C2919" s="5" t="str">
        <f t="shared" si="929"/>
        <v>E</v>
      </c>
      <c r="D2919" s="5" t="str">
        <f t="shared" si="930"/>
        <v>51</v>
      </c>
      <c r="E2919" s="5" t="str">
        <f t="shared" si="931"/>
        <v>62--</v>
      </c>
      <c r="F2919" s="5" t="str">
        <f>VLOOKUP(E2919,Vlookups!K:M,3,FALSE)</f>
        <v>Op Exp</v>
      </c>
      <c r="G2919" s="5" t="str">
        <f t="shared" si="932"/>
        <v>6299</v>
      </c>
      <c r="H2919" s="5" t="str">
        <f t="shared" si="933"/>
        <v>MISC. CONTRACTED SERVICE</v>
      </c>
      <c r="I2919" s="5" t="str">
        <f t="shared" si="934"/>
        <v>999</v>
      </c>
      <c r="J2919" s="5" t="str">
        <f>VLOOKUP(I2919,Vlookups!A:D,2,FALSE)</f>
        <v>CHARTER WIDE</v>
      </c>
      <c r="K2919" s="5" t="str">
        <f>VLOOKUP(I2919,Vlookups!A:D,3,FALSE)</f>
        <v>CHARTER WIDE</v>
      </c>
      <c r="L2919" s="5" t="str">
        <f t="shared" si="935"/>
        <v>99</v>
      </c>
      <c r="M2919" s="5" t="str">
        <f t="shared" si="936"/>
        <v>930</v>
      </c>
      <c r="N2919" s="5" t="str">
        <f>VLOOKUP(M2919,Vlookups!G:I,2,FALSE)</f>
        <v>CONSTRUCTION</v>
      </c>
      <c r="O2919" s="5" t="str">
        <f>VLOOKUP(M2919,Vlookups!G:I,3,FALSE)</f>
        <v>DSO</v>
      </c>
      <c r="P2919" s="6">
        <f t="shared" si="937"/>
        <v>0</v>
      </c>
      <c r="Q2919" s="6">
        <f t="shared" si="938"/>
        <v>0</v>
      </c>
      <c r="R2919" s="6">
        <f t="shared" si="939"/>
        <v>0</v>
      </c>
      <c r="S2919" s="6">
        <f t="shared" si="940"/>
        <v>10000</v>
      </c>
      <c r="T2919" s="6">
        <f t="shared" si="941"/>
        <v>10000</v>
      </c>
      <c r="U2919" t="s">
        <v>2977</v>
      </c>
      <c r="V2919" t="s">
        <v>49</v>
      </c>
      <c r="W2919" s="2">
        <v>0</v>
      </c>
      <c r="X2919" s="2">
        <v>0</v>
      </c>
      <c r="Y2919" s="2">
        <v>0</v>
      </c>
      <c r="Z2919" s="2">
        <v>0</v>
      </c>
      <c r="AA2919" s="2">
        <v>10000</v>
      </c>
      <c r="AB2919" s="2">
        <v>10000</v>
      </c>
    </row>
    <row r="2920" spans="1:28">
      <c r="A2920" s="5" t="str">
        <f t="shared" si="928"/>
        <v>420</v>
      </c>
      <c r="B2920" s="5" t="str">
        <f>VLOOKUP(A2920,Vlookups!O:P,2,FALSE)</f>
        <v>LOCAL</v>
      </c>
      <c r="C2920" s="5" t="str">
        <f t="shared" si="929"/>
        <v>E</v>
      </c>
      <c r="D2920" s="5" t="str">
        <f t="shared" si="930"/>
        <v>51</v>
      </c>
      <c r="E2920" s="5" t="str">
        <f t="shared" si="931"/>
        <v>62--</v>
      </c>
      <c r="F2920" s="5" t="str">
        <f>VLOOKUP(E2920,Vlookups!K:M,3,FALSE)</f>
        <v>Op Exp</v>
      </c>
      <c r="G2920" s="5" t="str">
        <f t="shared" si="932"/>
        <v>6299</v>
      </c>
      <c r="H2920" s="5" t="str">
        <f t="shared" si="933"/>
        <v>MISC. CONTRACTED SERVICE</v>
      </c>
      <c r="I2920" s="5" t="str">
        <f t="shared" si="934"/>
        <v>999</v>
      </c>
      <c r="J2920" s="5" t="str">
        <f>VLOOKUP(I2920,Vlookups!A:D,2,FALSE)</f>
        <v>CHARTER WIDE</v>
      </c>
      <c r="K2920" s="5" t="str">
        <f>VLOOKUP(I2920,Vlookups!A:D,3,FALSE)</f>
        <v>CHARTER WIDE</v>
      </c>
      <c r="L2920" s="5" t="str">
        <f t="shared" si="935"/>
        <v>99</v>
      </c>
      <c r="M2920" s="5" t="str">
        <f t="shared" si="936"/>
        <v>937</v>
      </c>
      <c r="N2920" s="5" t="str">
        <f>VLOOKUP(M2920,Vlookups!G:I,2,FALSE)</f>
        <v>FACILITIES MAINTENANCE &amp; OPS</v>
      </c>
      <c r="O2920" s="5" t="str">
        <f>VLOOKUP(M2920,Vlookups!G:I,3,FALSE)</f>
        <v>MAINT</v>
      </c>
      <c r="P2920" s="6">
        <f t="shared" si="937"/>
        <v>40398.75</v>
      </c>
      <c r="Q2920" s="6">
        <f t="shared" si="938"/>
        <v>0</v>
      </c>
      <c r="R2920" s="6">
        <f t="shared" si="939"/>
        <v>49055.12</v>
      </c>
      <c r="S2920" s="6">
        <f t="shared" si="940"/>
        <v>0</v>
      </c>
      <c r="T2920" s="6">
        <f t="shared" si="941"/>
        <v>-40398.75</v>
      </c>
      <c r="U2920" t="s">
        <v>2978</v>
      </c>
      <c r="V2920" t="s">
        <v>49</v>
      </c>
      <c r="W2920" s="2">
        <v>40398.75</v>
      </c>
      <c r="X2920" s="2">
        <v>0</v>
      </c>
      <c r="Y2920" s="2">
        <v>49055.12</v>
      </c>
      <c r="Z2920" s="3">
        <v>-8656.3700000000008</v>
      </c>
      <c r="AA2920" s="2">
        <v>0</v>
      </c>
      <c r="AB2920" s="3">
        <v>-40398.75</v>
      </c>
    </row>
    <row r="2921" spans="1:28">
      <c r="A2921" s="5" t="str">
        <f t="shared" si="928"/>
        <v>420</v>
      </c>
      <c r="B2921" s="5" t="str">
        <f>VLOOKUP(A2921,Vlookups!O:P,2,FALSE)</f>
        <v>LOCAL</v>
      </c>
      <c r="C2921" s="5" t="str">
        <f t="shared" si="929"/>
        <v>E</v>
      </c>
      <c r="D2921" s="5" t="str">
        <f t="shared" si="930"/>
        <v>51</v>
      </c>
      <c r="E2921" s="5" t="str">
        <f t="shared" si="931"/>
        <v>63--</v>
      </c>
      <c r="F2921" s="5" t="str">
        <f>VLOOKUP(E2921,Vlookups!K:M,3,FALSE)</f>
        <v>Op Exp</v>
      </c>
      <c r="G2921" s="5" t="str">
        <f t="shared" si="932"/>
        <v>6311</v>
      </c>
      <c r="H2921" s="5" t="str">
        <f t="shared" si="933"/>
        <v>FUEL</v>
      </c>
      <c r="I2921" s="5" t="str">
        <f t="shared" si="934"/>
        <v>999</v>
      </c>
      <c r="J2921" s="5" t="str">
        <f>VLOOKUP(I2921,Vlookups!A:D,2,FALSE)</f>
        <v>CHARTER WIDE</v>
      </c>
      <c r="K2921" s="5" t="str">
        <f>VLOOKUP(I2921,Vlookups!A:D,3,FALSE)</f>
        <v>CHARTER WIDE</v>
      </c>
      <c r="L2921" s="5" t="str">
        <f t="shared" si="935"/>
        <v>99</v>
      </c>
      <c r="M2921" s="5" t="str">
        <f t="shared" si="936"/>
        <v>930</v>
      </c>
      <c r="N2921" s="5" t="str">
        <f>VLOOKUP(M2921,Vlookups!G:I,2,FALSE)</f>
        <v>CONSTRUCTION</v>
      </c>
      <c r="O2921" s="5" t="str">
        <f>VLOOKUP(M2921,Vlookups!G:I,3,FALSE)</f>
        <v>DSO</v>
      </c>
      <c r="P2921" s="6">
        <f t="shared" si="937"/>
        <v>0</v>
      </c>
      <c r="Q2921" s="6">
        <f t="shared" si="938"/>
        <v>0</v>
      </c>
      <c r="R2921" s="6">
        <f t="shared" si="939"/>
        <v>0</v>
      </c>
      <c r="S2921" s="6">
        <f t="shared" si="940"/>
        <v>8000</v>
      </c>
      <c r="T2921" s="6">
        <f t="shared" si="941"/>
        <v>8000</v>
      </c>
      <c r="U2921" t="s">
        <v>2979</v>
      </c>
      <c r="V2921" t="s">
        <v>2285</v>
      </c>
      <c r="W2921" s="2">
        <v>0</v>
      </c>
      <c r="X2921" s="2">
        <v>0</v>
      </c>
      <c r="Y2921" s="2">
        <v>0</v>
      </c>
      <c r="Z2921" s="2">
        <v>0</v>
      </c>
      <c r="AA2921" s="2">
        <v>8000</v>
      </c>
      <c r="AB2921" s="2">
        <v>8000</v>
      </c>
    </row>
    <row r="2922" spans="1:28">
      <c r="A2922" s="5" t="str">
        <f t="shared" si="928"/>
        <v>420</v>
      </c>
      <c r="B2922" s="5" t="str">
        <f>VLOOKUP(A2922,Vlookups!O:P,2,FALSE)</f>
        <v>LOCAL</v>
      </c>
      <c r="C2922" s="5" t="str">
        <f t="shared" si="929"/>
        <v>E</v>
      </c>
      <c r="D2922" s="5" t="str">
        <f t="shared" si="930"/>
        <v>51</v>
      </c>
      <c r="E2922" s="5" t="str">
        <f t="shared" si="931"/>
        <v>63--</v>
      </c>
      <c r="F2922" s="5" t="str">
        <f>VLOOKUP(E2922,Vlookups!K:M,3,FALSE)</f>
        <v>Op Exp</v>
      </c>
      <c r="G2922" s="5" t="str">
        <f t="shared" si="932"/>
        <v>6311</v>
      </c>
      <c r="H2922" s="5" t="str">
        <f t="shared" si="933"/>
        <v>FUEL</v>
      </c>
      <c r="I2922" s="5" t="str">
        <f t="shared" si="934"/>
        <v>999</v>
      </c>
      <c r="J2922" s="5" t="str">
        <f>VLOOKUP(I2922,Vlookups!A:D,2,FALSE)</f>
        <v>CHARTER WIDE</v>
      </c>
      <c r="K2922" s="5" t="str">
        <f>VLOOKUP(I2922,Vlookups!A:D,3,FALSE)</f>
        <v>CHARTER WIDE</v>
      </c>
      <c r="L2922" s="5" t="str">
        <f t="shared" si="935"/>
        <v>99</v>
      </c>
      <c r="M2922" s="5" t="str">
        <f t="shared" si="936"/>
        <v>937</v>
      </c>
      <c r="N2922" s="5" t="str">
        <f>VLOOKUP(M2922,Vlookups!G:I,2,FALSE)</f>
        <v>FACILITIES MAINTENANCE &amp; OPS</v>
      </c>
      <c r="O2922" s="5" t="str">
        <f>VLOOKUP(M2922,Vlookups!G:I,3,FALSE)</f>
        <v>MAINT</v>
      </c>
      <c r="P2922" s="6">
        <f t="shared" si="937"/>
        <v>182000</v>
      </c>
      <c r="Q2922" s="6">
        <f t="shared" si="938"/>
        <v>0</v>
      </c>
      <c r="R2922" s="6">
        <f t="shared" si="939"/>
        <v>80006.92</v>
      </c>
      <c r="S2922" s="6">
        <f t="shared" si="940"/>
        <v>152000</v>
      </c>
      <c r="T2922" s="6">
        <f t="shared" si="941"/>
        <v>-30000</v>
      </c>
      <c r="U2922" t="s">
        <v>2980</v>
      </c>
      <c r="V2922" t="s">
        <v>2285</v>
      </c>
      <c r="W2922" s="2">
        <v>182000</v>
      </c>
      <c r="X2922" s="2">
        <v>0</v>
      </c>
      <c r="Y2922" s="2">
        <v>80006.92</v>
      </c>
      <c r="Z2922" s="2">
        <v>101993.08</v>
      </c>
      <c r="AA2922" s="2">
        <v>152000</v>
      </c>
      <c r="AB2922" s="3">
        <v>-30000</v>
      </c>
    </row>
    <row r="2923" spans="1:28">
      <c r="A2923" s="5" t="str">
        <f t="shared" si="928"/>
        <v>420</v>
      </c>
      <c r="B2923" s="5" t="str">
        <f>VLOOKUP(A2923,Vlookups!O:P,2,FALSE)</f>
        <v>LOCAL</v>
      </c>
      <c r="C2923" s="5" t="str">
        <f t="shared" si="929"/>
        <v>E</v>
      </c>
      <c r="D2923" s="5" t="str">
        <f t="shared" si="930"/>
        <v>51</v>
      </c>
      <c r="E2923" s="5" t="str">
        <f t="shared" si="931"/>
        <v>63--</v>
      </c>
      <c r="F2923" s="5" t="str">
        <f>VLOOKUP(E2923,Vlookups!K:M,3,FALSE)</f>
        <v>Op Exp</v>
      </c>
      <c r="G2923" s="5" t="str">
        <f t="shared" si="932"/>
        <v>6319</v>
      </c>
      <c r="H2923" s="5" t="str">
        <f t="shared" si="933"/>
        <v>SUPPLIES M/O</v>
      </c>
      <c r="I2923" s="5" t="str">
        <f t="shared" si="934"/>
        <v>001</v>
      </c>
      <c r="J2923" s="5" t="str">
        <f>VLOOKUP(I2923,Vlookups!A:D,2,FALSE)</f>
        <v>GARLAND ELEMENTARY SCHOOL</v>
      </c>
      <c r="K2923" s="5" t="str">
        <f>VLOOKUP(I2923,Vlookups!A:D,3,FALSE)</f>
        <v>GARLAND K8</v>
      </c>
      <c r="L2923" s="5" t="str">
        <f t="shared" si="935"/>
        <v>99</v>
      </c>
      <c r="M2923" s="5" t="str">
        <f t="shared" si="936"/>
        <v>937</v>
      </c>
      <c r="N2923" s="5" t="str">
        <f>VLOOKUP(M2923,Vlookups!G:I,2,FALSE)</f>
        <v>FACILITIES MAINTENANCE &amp; OPS</v>
      </c>
      <c r="O2923" s="5" t="str">
        <f>VLOOKUP(M2923,Vlookups!G:I,3,FALSE)</f>
        <v>MAINT</v>
      </c>
      <c r="P2923" s="6">
        <f t="shared" si="937"/>
        <v>19783</v>
      </c>
      <c r="Q2923" s="6">
        <f t="shared" si="938"/>
        <v>3544.52</v>
      </c>
      <c r="R2923" s="6">
        <f t="shared" si="939"/>
        <v>8061.45</v>
      </c>
      <c r="S2923" s="6">
        <f t="shared" si="940"/>
        <v>19448.18</v>
      </c>
      <c r="T2923" s="6">
        <f t="shared" si="941"/>
        <v>-334.82</v>
      </c>
      <c r="U2923" t="s">
        <v>2981</v>
      </c>
      <c r="V2923" t="s">
        <v>2287</v>
      </c>
      <c r="W2923" s="2">
        <v>19783</v>
      </c>
      <c r="X2923" s="2">
        <v>3544.52</v>
      </c>
      <c r="Y2923" s="2">
        <v>8061.45</v>
      </c>
      <c r="Z2923" s="2">
        <v>7271.1</v>
      </c>
      <c r="AA2923" s="2">
        <v>19448.18</v>
      </c>
      <c r="AB2923" s="3">
        <v>-334.82</v>
      </c>
    </row>
    <row r="2924" spans="1:28">
      <c r="A2924" s="5" t="str">
        <f t="shared" si="928"/>
        <v>420</v>
      </c>
      <c r="B2924" s="5" t="str">
        <f>VLOOKUP(A2924,Vlookups!O:P,2,FALSE)</f>
        <v>LOCAL</v>
      </c>
      <c r="C2924" s="5" t="str">
        <f t="shared" si="929"/>
        <v>E</v>
      </c>
      <c r="D2924" s="5" t="str">
        <f t="shared" si="930"/>
        <v>51</v>
      </c>
      <c r="E2924" s="5" t="str">
        <f t="shared" si="931"/>
        <v>63--</v>
      </c>
      <c r="F2924" s="5" t="str">
        <f>VLOOKUP(E2924,Vlookups!K:M,3,FALSE)</f>
        <v>Op Exp</v>
      </c>
      <c r="G2924" s="5" t="str">
        <f t="shared" si="932"/>
        <v>6319</v>
      </c>
      <c r="H2924" s="5" t="str">
        <f t="shared" si="933"/>
        <v>SUPPLIES M/O</v>
      </c>
      <c r="I2924" s="5" t="str">
        <f t="shared" si="934"/>
        <v>002</v>
      </c>
      <c r="J2924" s="5" t="str">
        <f>VLOOKUP(I2924,Vlookups!A:D,2,FALSE)</f>
        <v>GARLAND MIDDLE SCHOOL</v>
      </c>
      <c r="K2924" s="5" t="str">
        <f>VLOOKUP(I2924,Vlookups!A:D,3,FALSE)</f>
        <v>GARLAND K8</v>
      </c>
      <c r="L2924" s="5" t="str">
        <f t="shared" si="935"/>
        <v>99</v>
      </c>
      <c r="M2924" s="5" t="str">
        <f t="shared" si="936"/>
        <v>937</v>
      </c>
      <c r="N2924" s="5" t="str">
        <f>VLOOKUP(M2924,Vlookups!G:I,2,FALSE)</f>
        <v>FACILITIES MAINTENANCE &amp; OPS</v>
      </c>
      <c r="O2924" s="5" t="str">
        <f>VLOOKUP(M2924,Vlookups!G:I,3,FALSE)</f>
        <v>MAINT</v>
      </c>
      <c r="P2924" s="6">
        <f t="shared" si="937"/>
        <v>10270</v>
      </c>
      <c r="Q2924" s="6">
        <f t="shared" si="938"/>
        <v>1745.81</v>
      </c>
      <c r="R2924" s="6">
        <f t="shared" si="939"/>
        <v>3646.69</v>
      </c>
      <c r="S2924" s="6">
        <f t="shared" si="940"/>
        <v>9584.82</v>
      </c>
      <c r="T2924" s="6">
        <f t="shared" si="941"/>
        <v>-685.18</v>
      </c>
      <c r="U2924" t="s">
        <v>2982</v>
      </c>
      <c r="V2924" t="s">
        <v>2287</v>
      </c>
      <c r="W2924" s="2">
        <v>10270</v>
      </c>
      <c r="X2924" s="2">
        <v>1745.81</v>
      </c>
      <c r="Y2924" s="2">
        <v>3646.69</v>
      </c>
      <c r="Z2924" s="2">
        <v>4511.18</v>
      </c>
      <c r="AA2924" s="2">
        <v>9584.82</v>
      </c>
      <c r="AB2924" s="3">
        <v>-685.18</v>
      </c>
    </row>
    <row r="2925" spans="1:28">
      <c r="A2925" s="5" t="str">
        <f t="shared" si="928"/>
        <v>420</v>
      </c>
      <c r="B2925" s="5" t="str">
        <f>VLOOKUP(A2925,Vlookups!O:P,2,FALSE)</f>
        <v>LOCAL</v>
      </c>
      <c r="C2925" s="5" t="str">
        <f t="shared" si="929"/>
        <v>E</v>
      </c>
      <c r="D2925" s="5" t="str">
        <f t="shared" si="930"/>
        <v>51</v>
      </c>
      <c r="E2925" s="5" t="str">
        <f t="shared" si="931"/>
        <v>63--</v>
      </c>
      <c r="F2925" s="5" t="str">
        <f>VLOOKUP(E2925,Vlookups!K:M,3,FALSE)</f>
        <v>Op Exp</v>
      </c>
      <c r="G2925" s="5" t="str">
        <f t="shared" si="932"/>
        <v>6319</v>
      </c>
      <c r="H2925" s="5" t="str">
        <f t="shared" si="933"/>
        <v>SUPPLIES M/O</v>
      </c>
      <c r="I2925" s="5" t="str">
        <f t="shared" si="934"/>
        <v>003</v>
      </c>
      <c r="J2925" s="5" t="str">
        <f>VLOOKUP(I2925,Vlookups!A:D,2,FALSE)</f>
        <v>GARLAND HIGH SCHOOL</v>
      </c>
      <c r="K2925" s="5" t="str">
        <f>VLOOKUP(I2925,Vlookups!A:D,3,FALSE)</f>
        <v>GARLAND HS</v>
      </c>
      <c r="L2925" s="5" t="str">
        <f t="shared" si="935"/>
        <v>99</v>
      </c>
      <c r="M2925" s="5" t="str">
        <f t="shared" si="936"/>
        <v>937</v>
      </c>
      <c r="N2925" s="5" t="str">
        <f>VLOOKUP(M2925,Vlookups!G:I,2,FALSE)</f>
        <v>FACILITIES MAINTENANCE &amp; OPS</v>
      </c>
      <c r="O2925" s="5" t="str">
        <f>VLOOKUP(M2925,Vlookups!G:I,3,FALSE)</f>
        <v>MAINT</v>
      </c>
      <c r="P2925" s="6">
        <f t="shared" si="937"/>
        <v>19897</v>
      </c>
      <c r="Q2925" s="6">
        <f t="shared" si="938"/>
        <v>3388.34</v>
      </c>
      <c r="R2925" s="6">
        <f t="shared" si="939"/>
        <v>10381.120000000001</v>
      </c>
      <c r="S2925" s="6">
        <f t="shared" si="940"/>
        <v>29030</v>
      </c>
      <c r="T2925" s="6">
        <f t="shared" si="941"/>
        <v>9133</v>
      </c>
      <c r="U2925" t="s">
        <v>2983</v>
      </c>
      <c r="V2925" t="s">
        <v>2287</v>
      </c>
      <c r="W2925" s="2">
        <v>19897</v>
      </c>
      <c r="X2925" s="2">
        <v>3388.34</v>
      </c>
      <c r="Y2925" s="2">
        <v>10381.120000000001</v>
      </c>
      <c r="Z2925" s="2">
        <v>5953.09</v>
      </c>
      <c r="AA2925" s="2">
        <v>29030</v>
      </c>
      <c r="AB2925" s="2">
        <v>9133</v>
      </c>
    </row>
    <row r="2926" spans="1:28">
      <c r="A2926" s="5" t="str">
        <f t="shared" si="928"/>
        <v>420</v>
      </c>
      <c r="B2926" s="5" t="str">
        <f>VLOOKUP(A2926,Vlookups!O:P,2,FALSE)</f>
        <v>LOCAL</v>
      </c>
      <c r="C2926" s="5" t="str">
        <f t="shared" si="929"/>
        <v>E</v>
      </c>
      <c r="D2926" s="5" t="str">
        <f t="shared" si="930"/>
        <v>51</v>
      </c>
      <c r="E2926" s="5" t="str">
        <f t="shared" si="931"/>
        <v>63--</v>
      </c>
      <c r="F2926" s="5" t="str">
        <f>VLOOKUP(E2926,Vlookups!K:M,3,FALSE)</f>
        <v>Op Exp</v>
      </c>
      <c r="G2926" s="5" t="str">
        <f t="shared" si="932"/>
        <v>6319</v>
      </c>
      <c r="H2926" s="5" t="str">
        <f t="shared" si="933"/>
        <v>SUPPLIES M/O</v>
      </c>
      <c r="I2926" s="5" t="str">
        <f t="shared" si="934"/>
        <v>004</v>
      </c>
      <c r="J2926" s="5" t="str">
        <f>VLOOKUP(I2926,Vlookups!A:D,2,FALSE)</f>
        <v>ARLINGTON ELEMENTARY SCHOOL</v>
      </c>
      <c r="K2926" s="5" t="str">
        <f>VLOOKUP(I2926,Vlookups!A:D,3,FALSE)</f>
        <v>ARLINGTON K8</v>
      </c>
      <c r="L2926" s="5" t="str">
        <f t="shared" si="935"/>
        <v>99</v>
      </c>
      <c r="M2926" s="5" t="str">
        <f t="shared" si="936"/>
        <v>937</v>
      </c>
      <c r="N2926" s="5" t="str">
        <f>VLOOKUP(M2926,Vlookups!G:I,2,FALSE)</f>
        <v>FACILITIES MAINTENANCE &amp; OPS</v>
      </c>
      <c r="O2926" s="5" t="str">
        <f>VLOOKUP(M2926,Vlookups!G:I,3,FALSE)</f>
        <v>MAINT</v>
      </c>
      <c r="P2926" s="6">
        <f t="shared" si="937"/>
        <v>22033</v>
      </c>
      <c r="Q2926" s="6">
        <f t="shared" si="938"/>
        <v>2270.1799999999998</v>
      </c>
      <c r="R2926" s="6">
        <f t="shared" si="939"/>
        <v>5915.44</v>
      </c>
      <c r="S2926" s="6">
        <f t="shared" si="940"/>
        <v>19448.18</v>
      </c>
      <c r="T2926" s="6">
        <f t="shared" si="941"/>
        <v>-2584.8200000000002</v>
      </c>
      <c r="U2926" t="s">
        <v>2984</v>
      </c>
      <c r="V2926" t="s">
        <v>2287</v>
      </c>
      <c r="W2926" s="2">
        <v>22033</v>
      </c>
      <c r="X2926" s="2">
        <v>2270.1799999999998</v>
      </c>
      <c r="Y2926" s="2">
        <v>5915.44</v>
      </c>
      <c r="Z2926" s="2">
        <v>12347.76</v>
      </c>
      <c r="AA2926" s="2">
        <v>19448.18</v>
      </c>
      <c r="AB2926" s="3">
        <v>-2584.8200000000002</v>
      </c>
    </row>
    <row r="2927" spans="1:28">
      <c r="A2927" s="5" t="str">
        <f t="shared" si="928"/>
        <v>420</v>
      </c>
      <c r="B2927" s="5" t="str">
        <f>VLOOKUP(A2927,Vlookups!O:P,2,FALSE)</f>
        <v>LOCAL</v>
      </c>
      <c r="C2927" s="5" t="str">
        <f t="shared" si="929"/>
        <v>E</v>
      </c>
      <c r="D2927" s="5" t="str">
        <f t="shared" si="930"/>
        <v>51</v>
      </c>
      <c r="E2927" s="5" t="str">
        <f t="shared" si="931"/>
        <v>63--</v>
      </c>
      <c r="F2927" s="5" t="str">
        <f>VLOOKUP(E2927,Vlookups!K:M,3,FALSE)</f>
        <v>Op Exp</v>
      </c>
      <c r="G2927" s="5" t="str">
        <f t="shared" si="932"/>
        <v>6319</v>
      </c>
      <c r="H2927" s="5" t="str">
        <f t="shared" si="933"/>
        <v>SUPPLIES M/O</v>
      </c>
      <c r="I2927" s="5" t="str">
        <f t="shared" si="934"/>
        <v>005</v>
      </c>
      <c r="J2927" s="5" t="str">
        <f>VLOOKUP(I2927,Vlookups!A:D,2,FALSE)</f>
        <v>ARLINGTON MIDDLE SCHOOL</v>
      </c>
      <c r="K2927" s="5" t="str">
        <f>VLOOKUP(I2927,Vlookups!A:D,3,FALSE)</f>
        <v>ARLINGTON K8</v>
      </c>
      <c r="L2927" s="5" t="str">
        <f t="shared" si="935"/>
        <v>99</v>
      </c>
      <c r="M2927" s="5" t="str">
        <f t="shared" si="936"/>
        <v>937</v>
      </c>
      <c r="N2927" s="5" t="str">
        <f>VLOOKUP(M2927,Vlookups!G:I,2,FALSE)</f>
        <v>FACILITIES MAINTENANCE &amp; OPS</v>
      </c>
      <c r="O2927" s="5" t="str">
        <f>VLOOKUP(M2927,Vlookups!G:I,3,FALSE)</f>
        <v>MAINT</v>
      </c>
      <c r="P2927" s="6">
        <f t="shared" si="937"/>
        <v>10100</v>
      </c>
      <c r="Q2927" s="6">
        <f t="shared" si="938"/>
        <v>1118.1500000000001</v>
      </c>
      <c r="R2927" s="6">
        <f t="shared" si="939"/>
        <v>2183.3000000000002</v>
      </c>
      <c r="S2927" s="6">
        <f t="shared" si="940"/>
        <v>9584.82</v>
      </c>
      <c r="T2927" s="6">
        <f t="shared" si="941"/>
        <v>-515.17999999999995</v>
      </c>
      <c r="U2927" t="s">
        <v>2985</v>
      </c>
      <c r="V2927" t="s">
        <v>2287</v>
      </c>
      <c r="W2927" s="2">
        <v>10100</v>
      </c>
      <c r="X2927" s="2">
        <v>1118.1500000000001</v>
      </c>
      <c r="Y2927" s="2">
        <v>2183.3000000000002</v>
      </c>
      <c r="Z2927" s="2">
        <v>6103.18</v>
      </c>
      <c r="AA2927" s="2">
        <v>9584.82</v>
      </c>
      <c r="AB2927" s="3">
        <v>-515.17999999999995</v>
      </c>
    </row>
    <row r="2928" spans="1:28">
      <c r="A2928" s="5" t="str">
        <f t="shared" si="928"/>
        <v>420</v>
      </c>
      <c r="B2928" s="5" t="str">
        <f>VLOOKUP(A2928,Vlookups!O:P,2,FALSE)</f>
        <v>LOCAL</v>
      </c>
      <c r="C2928" s="5" t="str">
        <f t="shared" si="929"/>
        <v>E</v>
      </c>
      <c r="D2928" s="5" t="str">
        <f t="shared" si="930"/>
        <v>51</v>
      </c>
      <c r="E2928" s="5" t="str">
        <f t="shared" si="931"/>
        <v>63--</v>
      </c>
      <c r="F2928" s="5" t="str">
        <f>VLOOKUP(E2928,Vlookups!K:M,3,FALSE)</f>
        <v>Op Exp</v>
      </c>
      <c r="G2928" s="5" t="str">
        <f t="shared" si="932"/>
        <v>6319</v>
      </c>
      <c r="H2928" s="5" t="str">
        <f t="shared" si="933"/>
        <v>SUPPLIES M/O</v>
      </c>
      <c r="I2928" s="5" t="str">
        <f t="shared" si="934"/>
        <v>006</v>
      </c>
      <c r="J2928" s="5" t="str">
        <f>VLOOKUP(I2928,Vlookups!A:D,2,FALSE)</f>
        <v>ARLINGTON HIGH SCHOOL</v>
      </c>
      <c r="K2928" s="5" t="str">
        <f>VLOOKUP(I2928,Vlookups!A:D,3,FALSE)</f>
        <v>ARLINGTON HS</v>
      </c>
      <c r="L2928" s="5" t="str">
        <f t="shared" si="935"/>
        <v>99</v>
      </c>
      <c r="M2928" s="5" t="str">
        <f t="shared" si="936"/>
        <v>937</v>
      </c>
      <c r="N2928" s="5" t="str">
        <f>VLOOKUP(M2928,Vlookups!G:I,2,FALSE)</f>
        <v>FACILITIES MAINTENANCE &amp; OPS</v>
      </c>
      <c r="O2928" s="5" t="str">
        <f>VLOOKUP(M2928,Vlookups!G:I,3,FALSE)</f>
        <v>MAINT</v>
      </c>
      <c r="P2928" s="6">
        <f t="shared" si="937"/>
        <v>16880</v>
      </c>
      <c r="Q2928" s="6">
        <f t="shared" si="938"/>
        <v>3388.34</v>
      </c>
      <c r="R2928" s="6">
        <f t="shared" si="939"/>
        <v>7499.08</v>
      </c>
      <c r="S2928" s="6">
        <f t="shared" si="940"/>
        <v>29030</v>
      </c>
      <c r="T2928" s="6">
        <f t="shared" si="941"/>
        <v>12150</v>
      </c>
      <c r="U2928" t="s">
        <v>2986</v>
      </c>
      <c r="V2928" t="s">
        <v>2287</v>
      </c>
      <c r="W2928" s="2">
        <v>16880</v>
      </c>
      <c r="X2928" s="2">
        <v>3388.34</v>
      </c>
      <c r="Y2928" s="2">
        <v>7499.08</v>
      </c>
      <c r="Z2928" s="2">
        <v>5724.28</v>
      </c>
      <c r="AA2928" s="2">
        <v>29030</v>
      </c>
      <c r="AB2928" s="2">
        <v>12150</v>
      </c>
    </row>
    <row r="2929" spans="1:28">
      <c r="A2929" s="5" t="str">
        <f t="shared" si="928"/>
        <v>420</v>
      </c>
      <c r="B2929" s="5" t="str">
        <f>VLOOKUP(A2929,Vlookups!O:P,2,FALSE)</f>
        <v>LOCAL</v>
      </c>
      <c r="C2929" s="5" t="str">
        <f t="shared" si="929"/>
        <v>E</v>
      </c>
      <c r="D2929" s="5" t="str">
        <f t="shared" si="930"/>
        <v>51</v>
      </c>
      <c r="E2929" s="5" t="str">
        <f t="shared" si="931"/>
        <v>63--</v>
      </c>
      <c r="F2929" s="5" t="str">
        <f>VLOOKUP(E2929,Vlookups!K:M,3,FALSE)</f>
        <v>Op Exp</v>
      </c>
      <c r="G2929" s="5" t="str">
        <f t="shared" si="932"/>
        <v>6319</v>
      </c>
      <c r="H2929" s="5" t="str">
        <f t="shared" si="933"/>
        <v>SUPPLIES M/O</v>
      </c>
      <c r="I2929" s="5" t="str">
        <f t="shared" si="934"/>
        <v>007</v>
      </c>
      <c r="J2929" s="5" t="str">
        <f>VLOOKUP(I2929,Vlookups!A:D,2,FALSE)</f>
        <v>KELLER ELEMENTARY SCHOOL</v>
      </c>
      <c r="K2929" s="5" t="str">
        <f>VLOOKUP(I2929,Vlookups!A:D,3,FALSE)</f>
        <v>KELLER K8</v>
      </c>
      <c r="L2929" s="5" t="str">
        <f t="shared" si="935"/>
        <v>99</v>
      </c>
      <c r="M2929" s="5" t="str">
        <f t="shared" si="936"/>
        <v>937</v>
      </c>
      <c r="N2929" s="5" t="str">
        <f>VLOOKUP(M2929,Vlookups!G:I,2,FALSE)</f>
        <v>FACILITIES MAINTENANCE &amp; OPS</v>
      </c>
      <c r="O2929" s="5" t="str">
        <f>VLOOKUP(M2929,Vlookups!G:I,3,FALSE)</f>
        <v>MAINT</v>
      </c>
      <c r="P2929" s="6">
        <f t="shared" si="937"/>
        <v>16827</v>
      </c>
      <c r="Q2929" s="6">
        <f t="shared" si="938"/>
        <v>2270.1799999999998</v>
      </c>
      <c r="R2929" s="6">
        <f t="shared" si="939"/>
        <v>8003.13</v>
      </c>
      <c r="S2929" s="6">
        <f t="shared" si="940"/>
        <v>19448.18</v>
      </c>
      <c r="T2929" s="6">
        <f t="shared" si="941"/>
        <v>2621.1799999999998</v>
      </c>
      <c r="U2929" t="s">
        <v>2987</v>
      </c>
      <c r="V2929" t="s">
        <v>2287</v>
      </c>
      <c r="W2929" s="2">
        <v>16827</v>
      </c>
      <c r="X2929" s="2">
        <v>2270.1799999999998</v>
      </c>
      <c r="Y2929" s="2">
        <v>8003.13</v>
      </c>
      <c r="Z2929" s="2">
        <v>5518.3</v>
      </c>
      <c r="AA2929" s="2">
        <v>19448.18</v>
      </c>
      <c r="AB2929" s="2">
        <v>2621.1799999999998</v>
      </c>
    </row>
    <row r="2930" spans="1:28">
      <c r="A2930" s="5" t="str">
        <f t="shared" si="928"/>
        <v>420</v>
      </c>
      <c r="B2930" s="5" t="str">
        <f>VLOOKUP(A2930,Vlookups!O:P,2,FALSE)</f>
        <v>LOCAL</v>
      </c>
      <c r="C2930" s="5" t="str">
        <f t="shared" si="929"/>
        <v>E</v>
      </c>
      <c r="D2930" s="5" t="str">
        <f t="shared" si="930"/>
        <v>51</v>
      </c>
      <c r="E2930" s="5" t="str">
        <f t="shared" si="931"/>
        <v>63--</v>
      </c>
      <c r="F2930" s="5" t="str">
        <f>VLOOKUP(E2930,Vlookups!K:M,3,FALSE)</f>
        <v>Op Exp</v>
      </c>
      <c r="G2930" s="5" t="str">
        <f t="shared" si="932"/>
        <v>6319</v>
      </c>
      <c r="H2930" s="5" t="str">
        <f t="shared" si="933"/>
        <v>SUPPLIES M/O</v>
      </c>
      <c r="I2930" s="5" t="str">
        <f t="shared" si="934"/>
        <v>008</v>
      </c>
      <c r="J2930" s="5" t="str">
        <f>VLOOKUP(I2930,Vlookups!A:D,2,FALSE)</f>
        <v>KELLER MIDDLE SCHOOL</v>
      </c>
      <c r="K2930" s="5" t="str">
        <f>VLOOKUP(I2930,Vlookups!A:D,3,FALSE)</f>
        <v>KELLER K8</v>
      </c>
      <c r="L2930" s="5" t="str">
        <f t="shared" si="935"/>
        <v>99</v>
      </c>
      <c r="M2930" s="5" t="str">
        <f t="shared" si="936"/>
        <v>937</v>
      </c>
      <c r="N2930" s="5" t="str">
        <f>VLOOKUP(M2930,Vlookups!G:I,2,FALSE)</f>
        <v>FACILITIES MAINTENANCE &amp; OPS</v>
      </c>
      <c r="O2930" s="5" t="str">
        <f>VLOOKUP(M2930,Vlookups!G:I,3,FALSE)</f>
        <v>MAINT</v>
      </c>
      <c r="P2930" s="6">
        <f t="shared" si="937"/>
        <v>15000</v>
      </c>
      <c r="Q2930" s="6">
        <f t="shared" si="938"/>
        <v>1118.1500000000001</v>
      </c>
      <c r="R2930" s="6">
        <f t="shared" si="939"/>
        <v>3632.73</v>
      </c>
      <c r="S2930" s="6">
        <f t="shared" si="940"/>
        <v>9584.82</v>
      </c>
      <c r="T2930" s="6">
        <f t="shared" si="941"/>
        <v>-5415.18</v>
      </c>
      <c r="U2930" t="s">
        <v>2988</v>
      </c>
      <c r="V2930" t="s">
        <v>2287</v>
      </c>
      <c r="W2930" s="2">
        <v>15000</v>
      </c>
      <c r="X2930" s="2">
        <v>1118.1500000000001</v>
      </c>
      <c r="Y2930" s="2">
        <v>3632.73</v>
      </c>
      <c r="Z2930" s="2">
        <v>9887.25</v>
      </c>
      <c r="AA2930" s="2">
        <v>9584.82</v>
      </c>
      <c r="AB2930" s="3">
        <v>-5415.18</v>
      </c>
    </row>
    <row r="2931" spans="1:28">
      <c r="A2931" s="5" t="str">
        <f t="shared" si="928"/>
        <v>420</v>
      </c>
      <c r="B2931" s="5" t="str">
        <f>VLOOKUP(A2931,Vlookups!O:P,2,FALSE)</f>
        <v>LOCAL</v>
      </c>
      <c r="C2931" s="5" t="str">
        <f t="shared" si="929"/>
        <v>E</v>
      </c>
      <c r="D2931" s="5" t="str">
        <f t="shared" si="930"/>
        <v>51</v>
      </c>
      <c r="E2931" s="5" t="str">
        <f t="shared" si="931"/>
        <v>63--</v>
      </c>
      <c r="F2931" s="5" t="str">
        <f>VLOOKUP(E2931,Vlookups!K:M,3,FALSE)</f>
        <v>Op Exp</v>
      </c>
      <c r="G2931" s="5" t="str">
        <f t="shared" si="932"/>
        <v>6319</v>
      </c>
      <c r="H2931" s="5" t="str">
        <f t="shared" si="933"/>
        <v>SUPPLIES M/O</v>
      </c>
      <c r="I2931" s="5" t="str">
        <f t="shared" si="934"/>
        <v>009</v>
      </c>
      <c r="J2931" s="5" t="str">
        <f>VLOOKUP(I2931,Vlookups!A:D,2,FALSE)</f>
        <v>KELLER HIGH SCHOOL</v>
      </c>
      <c r="K2931" s="5" t="str">
        <f>VLOOKUP(I2931,Vlookups!A:D,3,FALSE)</f>
        <v>KELLER HS</v>
      </c>
      <c r="L2931" s="5" t="str">
        <f t="shared" si="935"/>
        <v>99</v>
      </c>
      <c r="M2931" s="5" t="str">
        <f t="shared" si="936"/>
        <v>937</v>
      </c>
      <c r="N2931" s="5" t="str">
        <f>VLOOKUP(M2931,Vlookups!G:I,2,FALSE)</f>
        <v>FACILITIES MAINTENANCE &amp; OPS</v>
      </c>
      <c r="O2931" s="5" t="str">
        <f>VLOOKUP(M2931,Vlookups!G:I,3,FALSE)</f>
        <v>MAINT</v>
      </c>
      <c r="P2931" s="6">
        <f t="shared" si="937"/>
        <v>19376</v>
      </c>
      <c r="Q2931" s="6">
        <f t="shared" si="938"/>
        <v>3388.34</v>
      </c>
      <c r="R2931" s="6">
        <f t="shared" si="939"/>
        <v>12368.24</v>
      </c>
      <c r="S2931" s="6">
        <f t="shared" si="940"/>
        <v>29030</v>
      </c>
      <c r="T2931" s="6">
        <f t="shared" si="941"/>
        <v>9654</v>
      </c>
      <c r="U2931" t="s">
        <v>2989</v>
      </c>
      <c r="V2931" t="s">
        <v>2287</v>
      </c>
      <c r="W2931" s="2">
        <v>19376</v>
      </c>
      <c r="X2931" s="2">
        <v>3388.34</v>
      </c>
      <c r="Y2931" s="2">
        <v>12368.24</v>
      </c>
      <c r="Z2931" s="2">
        <v>3344.32</v>
      </c>
      <c r="AA2931" s="2">
        <v>29030</v>
      </c>
      <c r="AB2931" s="2">
        <v>9654</v>
      </c>
    </row>
    <row r="2932" spans="1:28">
      <c r="A2932" s="5" t="str">
        <f t="shared" si="928"/>
        <v>420</v>
      </c>
      <c r="B2932" s="5" t="str">
        <f>VLOOKUP(A2932,Vlookups!O:P,2,FALSE)</f>
        <v>LOCAL</v>
      </c>
      <c r="C2932" s="5" t="str">
        <f t="shared" si="929"/>
        <v>E</v>
      </c>
      <c r="D2932" s="5" t="str">
        <f t="shared" si="930"/>
        <v>51</v>
      </c>
      <c r="E2932" s="5" t="str">
        <f t="shared" si="931"/>
        <v>63--</v>
      </c>
      <c r="F2932" s="5" t="str">
        <f>VLOOKUP(E2932,Vlookups!K:M,3,FALSE)</f>
        <v>Op Exp</v>
      </c>
      <c r="G2932" s="5" t="str">
        <f t="shared" si="932"/>
        <v>6319</v>
      </c>
      <c r="H2932" s="5" t="str">
        <f t="shared" si="933"/>
        <v>SUPPLIES M/O</v>
      </c>
      <c r="I2932" s="5" t="str">
        <f t="shared" si="934"/>
        <v>010</v>
      </c>
      <c r="J2932" s="5" t="str">
        <f>VLOOKUP(I2932,Vlookups!A:D,2,FALSE)</f>
        <v>GRAND PRAIRIE ELEMENTARY SCHOO</v>
      </c>
      <c r="K2932" s="5" t="str">
        <f>VLOOKUP(I2932,Vlookups!A:D,3,FALSE)</f>
        <v>GRAND PR K8</v>
      </c>
      <c r="L2932" s="5" t="str">
        <f t="shared" si="935"/>
        <v>11</v>
      </c>
      <c r="M2932" s="5" t="str">
        <f t="shared" si="936"/>
        <v>937</v>
      </c>
      <c r="N2932" s="5" t="str">
        <f>VLOOKUP(M2932,Vlookups!G:I,2,FALSE)</f>
        <v>FACILITIES MAINTENANCE &amp; OPS</v>
      </c>
      <c r="O2932" s="5" t="str">
        <f>VLOOKUP(M2932,Vlookups!G:I,3,FALSE)</f>
        <v>MAINT</v>
      </c>
      <c r="P2932" s="6">
        <f t="shared" si="937"/>
        <v>0</v>
      </c>
      <c r="Q2932" s="6">
        <f t="shared" si="938"/>
        <v>0</v>
      </c>
      <c r="R2932" s="6">
        <f t="shared" si="939"/>
        <v>20.07</v>
      </c>
      <c r="S2932" s="6">
        <f t="shared" si="940"/>
        <v>0</v>
      </c>
      <c r="T2932" s="6">
        <f t="shared" si="941"/>
        <v>0</v>
      </c>
      <c r="U2932" t="s">
        <v>2990</v>
      </c>
      <c r="V2932" t="s">
        <v>2287</v>
      </c>
      <c r="W2932" s="2">
        <v>0</v>
      </c>
      <c r="X2932" s="2">
        <v>0</v>
      </c>
      <c r="Y2932" s="2">
        <v>20.07</v>
      </c>
      <c r="Z2932" s="3">
        <v>-20.07</v>
      </c>
      <c r="AA2932" s="2">
        <v>0</v>
      </c>
      <c r="AB2932" s="2">
        <v>0</v>
      </c>
    </row>
    <row r="2933" spans="1:28">
      <c r="A2933" s="5" t="str">
        <f t="shared" si="928"/>
        <v>420</v>
      </c>
      <c r="B2933" s="5" t="str">
        <f>VLOOKUP(A2933,Vlookups!O:P,2,FALSE)</f>
        <v>LOCAL</v>
      </c>
      <c r="C2933" s="5" t="str">
        <f t="shared" si="929"/>
        <v>E</v>
      </c>
      <c r="D2933" s="5" t="str">
        <f t="shared" si="930"/>
        <v>51</v>
      </c>
      <c r="E2933" s="5" t="str">
        <f t="shared" si="931"/>
        <v>63--</v>
      </c>
      <c r="F2933" s="5" t="str">
        <f>VLOOKUP(E2933,Vlookups!K:M,3,FALSE)</f>
        <v>Op Exp</v>
      </c>
      <c r="G2933" s="5" t="str">
        <f t="shared" si="932"/>
        <v>6319</v>
      </c>
      <c r="H2933" s="5" t="str">
        <f t="shared" si="933"/>
        <v>SUPPLIES M/O</v>
      </c>
      <c r="I2933" s="5" t="str">
        <f t="shared" si="934"/>
        <v>010</v>
      </c>
      <c r="J2933" s="5" t="str">
        <f>VLOOKUP(I2933,Vlookups!A:D,2,FALSE)</f>
        <v>GRAND PRAIRIE ELEMENTARY SCHOO</v>
      </c>
      <c r="K2933" s="5" t="str">
        <f>VLOOKUP(I2933,Vlookups!A:D,3,FALSE)</f>
        <v>GRAND PR K8</v>
      </c>
      <c r="L2933" s="5" t="str">
        <f t="shared" si="935"/>
        <v>99</v>
      </c>
      <c r="M2933" s="5" t="str">
        <f t="shared" si="936"/>
        <v>937</v>
      </c>
      <c r="N2933" s="5" t="str">
        <f>VLOOKUP(M2933,Vlookups!G:I,2,FALSE)</f>
        <v>FACILITIES MAINTENANCE &amp; OPS</v>
      </c>
      <c r="O2933" s="5" t="str">
        <f>VLOOKUP(M2933,Vlookups!G:I,3,FALSE)</f>
        <v>MAINT</v>
      </c>
      <c r="P2933" s="6">
        <f t="shared" si="937"/>
        <v>18182</v>
      </c>
      <c r="Q2933" s="6">
        <f t="shared" si="938"/>
        <v>2270.1799999999998</v>
      </c>
      <c r="R2933" s="6">
        <f t="shared" si="939"/>
        <v>7689.37</v>
      </c>
      <c r="S2933" s="6">
        <f t="shared" si="940"/>
        <v>19448.18</v>
      </c>
      <c r="T2933" s="6">
        <f t="shared" si="941"/>
        <v>1266.18</v>
      </c>
      <c r="U2933" t="s">
        <v>2991</v>
      </c>
      <c r="V2933" t="s">
        <v>2287</v>
      </c>
      <c r="W2933" s="2">
        <v>18182</v>
      </c>
      <c r="X2933" s="2">
        <v>2270.1799999999998</v>
      </c>
      <c r="Y2933" s="2">
        <v>7689.37</v>
      </c>
      <c r="Z2933" s="2">
        <v>6632.99</v>
      </c>
      <c r="AA2933" s="2">
        <v>19448.18</v>
      </c>
      <c r="AB2933" s="2">
        <v>1266.18</v>
      </c>
    </row>
    <row r="2934" spans="1:28">
      <c r="A2934" s="5" t="str">
        <f t="shared" si="928"/>
        <v>420</v>
      </c>
      <c r="B2934" s="5" t="str">
        <f>VLOOKUP(A2934,Vlookups!O:P,2,FALSE)</f>
        <v>LOCAL</v>
      </c>
      <c r="C2934" s="5" t="str">
        <f t="shared" si="929"/>
        <v>E</v>
      </c>
      <c r="D2934" s="5" t="str">
        <f t="shared" si="930"/>
        <v>51</v>
      </c>
      <c r="E2934" s="5" t="str">
        <f t="shared" si="931"/>
        <v>63--</v>
      </c>
      <c r="F2934" s="5" t="str">
        <f>VLOOKUP(E2934,Vlookups!K:M,3,FALSE)</f>
        <v>Op Exp</v>
      </c>
      <c r="G2934" s="5" t="str">
        <f t="shared" si="932"/>
        <v>6319</v>
      </c>
      <c r="H2934" s="5" t="str">
        <f t="shared" si="933"/>
        <v>SUPPLIES M/O</v>
      </c>
      <c r="I2934" s="5" t="str">
        <f t="shared" si="934"/>
        <v>011</v>
      </c>
      <c r="J2934" s="5" t="str">
        <f>VLOOKUP(I2934,Vlookups!A:D,2,FALSE)</f>
        <v>GRAND PRAIRIE MIDDLE SCHOOL</v>
      </c>
      <c r="K2934" s="5" t="str">
        <f>VLOOKUP(I2934,Vlookups!A:D,3,FALSE)</f>
        <v>GRAND PR K8</v>
      </c>
      <c r="L2934" s="5" t="str">
        <f t="shared" si="935"/>
        <v>99</v>
      </c>
      <c r="M2934" s="5" t="str">
        <f t="shared" si="936"/>
        <v>937</v>
      </c>
      <c r="N2934" s="5" t="str">
        <f>VLOOKUP(M2934,Vlookups!G:I,2,FALSE)</f>
        <v>FACILITIES MAINTENANCE &amp; OPS</v>
      </c>
      <c r="O2934" s="5" t="str">
        <f>VLOOKUP(M2934,Vlookups!G:I,3,FALSE)</f>
        <v>MAINT</v>
      </c>
      <c r="P2934" s="6">
        <f t="shared" si="937"/>
        <v>10308</v>
      </c>
      <c r="Q2934" s="6">
        <f t="shared" si="938"/>
        <v>1118.1500000000001</v>
      </c>
      <c r="R2934" s="6">
        <f t="shared" si="939"/>
        <v>3533.21</v>
      </c>
      <c r="S2934" s="6">
        <f t="shared" si="940"/>
        <v>9584.82</v>
      </c>
      <c r="T2934" s="6">
        <f t="shared" si="941"/>
        <v>-723.18</v>
      </c>
      <c r="U2934" t="s">
        <v>2992</v>
      </c>
      <c r="V2934" t="s">
        <v>2287</v>
      </c>
      <c r="W2934" s="2">
        <v>10308</v>
      </c>
      <c r="X2934" s="2">
        <v>1118.1500000000001</v>
      </c>
      <c r="Y2934" s="2">
        <v>3533.21</v>
      </c>
      <c r="Z2934" s="2">
        <v>5151.4399999999996</v>
      </c>
      <c r="AA2934" s="2">
        <v>9584.82</v>
      </c>
      <c r="AB2934" s="3">
        <v>-723.18</v>
      </c>
    </row>
    <row r="2935" spans="1:28">
      <c r="A2935" s="5" t="str">
        <f t="shared" si="928"/>
        <v>420</v>
      </c>
      <c r="B2935" s="5" t="str">
        <f>VLOOKUP(A2935,Vlookups!O:P,2,FALSE)</f>
        <v>LOCAL</v>
      </c>
      <c r="C2935" s="5" t="str">
        <f t="shared" si="929"/>
        <v>E</v>
      </c>
      <c r="D2935" s="5" t="str">
        <f t="shared" si="930"/>
        <v>51</v>
      </c>
      <c r="E2935" s="5" t="str">
        <f t="shared" si="931"/>
        <v>63--</v>
      </c>
      <c r="F2935" s="5" t="str">
        <f>VLOOKUP(E2935,Vlookups!K:M,3,FALSE)</f>
        <v>Op Exp</v>
      </c>
      <c r="G2935" s="5" t="str">
        <f t="shared" si="932"/>
        <v>6319</v>
      </c>
      <c r="H2935" s="5" t="str">
        <f t="shared" si="933"/>
        <v>SUPPLIES M/O</v>
      </c>
      <c r="I2935" s="5" t="str">
        <f t="shared" si="934"/>
        <v>012</v>
      </c>
      <c r="J2935" s="5" t="str">
        <f>VLOOKUP(I2935,Vlookups!A:D,2,FALSE)</f>
        <v>NORTH RICHLAND HILLS ELEMENTAR</v>
      </c>
      <c r="K2935" s="5" t="str">
        <f>VLOOKUP(I2935,Vlookups!A:D,3,FALSE)</f>
        <v>NORTH RICHLAND HILLS K8</v>
      </c>
      <c r="L2935" s="5" t="str">
        <f t="shared" si="935"/>
        <v>11</v>
      </c>
      <c r="M2935" s="5" t="str">
        <f t="shared" si="936"/>
        <v>937</v>
      </c>
      <c r="N2935" s="5" t="str">
        <f>VLOOKUP(M2935,Vlookups!G:I,2,FALSE)</f>
        <v>FACILITIES MAINTENANCE &amp; OPS</v>
      </c>
      <c r="O2935" s="5" t="str">
        <f>VLOOKUP(M2935,Vlookups!G:I,3,FALSE)</f>
        <v>MAINT</v>
      </c>
      <c r="P2935" s="6">
        <f t="shared" si="937"/>
        <v>430.68</v>
      </c>
      <c r="Q2935" s="6">
        <f t="shared" si="938"/>
        <v>0</v>
      </c>
      <c r="R2935" s="6">
        <f t="shared" si="939"/>
        <v>430.68</v>
      </c>
      <c r="S2935" s="6">
        <f t="shared" si="940"/>
        <v>0</v>
      </c>
      <c r="T2935" s="6">
        <f t="shared" si="941"/>
        <v>-430.68</v>
      </c>
      <c r="U2935" t="s">
        <v>2993</v>
      </c>
      <c r="V2935" t="s">
        <v>2287</v>
      </c>
      <c r="W2935" s="2">
        <v>430.68</v>
      </c>
      <c r="X2935" s="2">
        <v>0</v>
      </c>
      <c r="Y2935" s="2">
        <v>430.68</v>
      </c>
      <c r="Z2935" s="2">
        <v>0</v>
      </c>
      <c r="AA2935" s="2">
        <v>0</v>
      </c>
      <c r="AB2935" s="3">
        <v>-430.68</v>
      </c>
    </row>
    <row r="2936" spans="1:28">
      <c r="A2936" s="5" t="str">
        <f t="shared" si="928"/>
        <v>420</v>
      </c>
      <c r="B2936" s="5" t="str">
        <f>VLOOKUP(A2936,Vlookups!O:P,2,FALSE)</f>
        <v>LOCAL</v>
      </c>
      <c r="C2936" s="5" t="str">
        <f t="shared" si="929"/>
        <v>E</v>
      </c>
      <c r="D2936" s="5" t="str">
        <f t="shared" si="930"/>
        <v>51</v>
      </c>
      <c r="E2936" s="5" t="str">
        <f t="shared" si="931"/>
        <v>63--</v>
      </c>
      <c r="F2936" s="5" t="str">
        <f>VLOOKUP(E2936,Vlookups!K:M,3,FALSE)</f>
        <v>Op Exp</v>
      </c>
      <c r="G2936" s="5" t="str">
        <f t="shared" si="932"/>
        <v>6319</v>
      </c>
      <c r="H2936" s="5" t="str">
        <f t="shared" si="933"/>
        <v>SUPPLIES M/O</v>
      </c>
      <c r="I2936" s="5" t="str">
        <f t="shared" si="934"/>
        <v>012</v>
      </c>
      <c r="J2936" s="5" t="str">
        <f>VLOOKUP(I2936,Vlookups!A:D,2,FALSE)</f>
        <v>NORTH RICHLAND HILLS ELEMENTAR</v>
      </c>
      <c r="K2936" s="5" t="str">
        <f>VLOOKUP(I2936,Vlookups!A:D,3,FALSE)</f>
        <v>NORTH RICHLAND HILLS K8</v>
      </c>
      <c r="L2936" s="5" t="str">
        <f t="shared" si="935"/>
        <v>99</v>
      </c>
      <c r="M2936" s="5" t="str">
        <f t="shared" si="936"/>
        <v>937</v>
      </c>
      <c r="N2936" s="5" t="str">
        <f>VLOOKUP(M2936,Vlookups!G:I,2,FALSE)</f>
        <v>FACILITIES MAINTENANCE &amp; OPS</v>
      </c>
      <c r="O2936" s="5" t="str">
        <f>VLOOKUP(M2936,Vlookups!G:I,3,FALSE)</f>
        <v>MAINT</v>
      </c>
      <c r="P2936" s="6">
        <f t="shared" si="937"/>
        <v>24353.32</v>
      </c>
      <c r="Q2936" s="6">
        <f t="shared" si="938"/>
        <v>2270.1799999999998</v>
      </c>
      <c r="R2936" s="6">
        <f t="shared" si="939"/>
        <v>11763.96</v>
      </c>
      <c r="S2936" s="6">
        <f t="shared" si="940"/>
        <v>19448.18</v>
      </c>
      <c r="T2936" s="6">
        <f t="shared" si="941"/>
        <v>-4905.1400000000003</v>
      </c>
      <c r="U2936" t="s">
        <v>2994</v>
      </c>
      <c r="V2936" t="s">
        <v>2287</v>
      </c>
      <c r="W2936" s="2">
        <v>24353.32</v>
      </c>
      <c r="X2936" s="2">
        <v>2270.1799999999998</v>
      </c>
      <c r="Y2936" s="2">
        <v>11763.96</v>
      </c>
      <c r="Z2936" s="2">
        <v>9412.49</v>
      </c>
      <c r="AA2936" s="2">
        <v>19448.18</v>
      </c>
      <c r="AB2936" s="3">
        <v>-4905.1400000000003</v>
      </c>
    </row>
    <row r="2937" spans="1:28">
      <c r="A2937" s="5" t="str">
        <f t="shared" si="928"/>
        <v>420</v>
      </c>
      <c r="B2937" s="5" t="str">
        <f>VLOOKUP(A2937,Vlookups!O:P,2,FALSE)</f>
        <v>LOCAL</v>
      </c>
      <c r="C2937" s="5" t="str">
        <f t="shared" si="929"/>
        <v>E</v>
      </c>
      <c r="D2937" s="5" t="str">
        <f t="shared" si="930"/>
        <v>51</v>
      </c>
      <c r="E2937" s="5" t="str">
        <f t="shared" si="931"/>
        <v>63--</v>
      </c>
      <c r="F2937" s="5" t="str">
        <f>VLOOKUP(E2937,Vlookups!K:M,3,FALSE)</f>
        <v>Op Exp</v>
      </c>
      <c r="G2937" s="5" t="str">
        <f t="shared" si="932"/>
        <v>6319</v>
      </c>
      <c r="H2937" s="5" t="str">
        <f t="shared" si="933"/>
        <v>SUPPLIES M/O</v>
      </c>
      <c r="I2937" s="5" t="str">
        <f t="shared" si="934"/>
        <v>013</v>
      </c>
      <c r="J2937" s="5" t="str">
        <f>VLOOKUP(I2937,Vlookups!A:D,2,FALSE)</f>
        <v>NORTH RICHLAND HILLS MIDDLE SC</v>
      </c>
      <c r="K2937" s="5" t="str">
        <f>VLOOKUP(I2937,Vlookups!A:D,3,FALSE)</f>
        <v>NORTH RICHLAND HILLS K8</v>
      </c>
      <c r="L2937" s="5" t="str">
        <f t="shared" si="935"/>
        <v>99</v>
      </c>
      <c r="M2937" s="5" t="str">
        <f t="shared" si="936"/>
        <v>937</v>
      </c>
      <c r="N2937" s="5" t="str">
        <f>VLOOKUP(M2937,Vlookups!G:I,2,FALSE)</f>
        <v>FACILITIES MAINTENANCE &amp; OPS</v>
      </c>
      <c r="O2937" s="5" t="str">
        <f>VLOOKUP(M2937,Vlookups!G:I,3,FALSE)</f>
        <v>MAINT</v>
      </c>
      <c r="P2937" s="6">
        <f t="shared" si="937"/>
        <v>10913</v>
      </c>
      <c r="Q2937" s="6">
        <f t="shared" si="938"/>
        <v>1118.1500000000001</v>
      </c>
      <c r="R2937" s="6">
        <f t="shared" si="939"/>
        <v>5541.91</v>
      </c>
      <c r="S2937" s="6">
        <f t="shared" si="940"/>
        <v>9584.82</v>
      </c>
      <c r="T2937" s="6">
        <f t="shared" si="941"/>
        <v>-1328.18</v>
      </c>
      <c r="U2937" t="s">
        <v>2995</v>
      </c>
      <c r="V2937" t="s">
        <v>2287</v>
      </c>
      <c r="W2937" s="2">
        <v>10913</v>
      </c>
      <c r="X2937" s="2">
        <v>1118.1500000000001</v>
      </c>
      <c r="Y2937" s="2">
        <v>5541.91</v>
      </c>
      <c r="Z2937" s="2">
        <v>3916.14</v>
      </c>
      <c r="AA2937" s="2">
        <v>9584.82</v>
      </c>
      <c r="AB2937" s="3">
        <v>-1328.18</v>
      </c>
    </row>
    <row r="2938" spans="1:28">
      <c r="A2938" s="5" t="str">
        <f t="shared" si="928"/>
        <v>420</v>
      </c>
      <c r="B2938" s="5" t="str">
        <f>VLOOKUP(A2938,Vlookups!O:P,2,FALSE)</f>
        <v>LOCAL</v>
      </c>
      <c r="C2938" s="5" t="str">
        <f t="shared" si="929"/>
        <v>E</v>
      </c>
      <c r="D2938" s="5" t="str">
        <f t="shared" si="930"/>
        <v>51</v>
      </c>
      <c r="E2938" s="5" t="str">
        <f t="shared" si="931"/>
        <v>63--</v>
      </c>
      <c r="F2938" s="5" t="str">
        <f>VLOOKUP(E2938,Vlookups!K:M,3,FALSE)</f>
        <v>Op Exp</v>
      </c>
      <c r="G2938" s="5" t="str">
        <f t="shared" si="932"/>
        <v>6319</v>
      </c>
      <c r="H2938" s="5" t="str">
        <f t="shared" si="933"/>
        <v>SUPPLIES M/O</v>
      </c>
      <c r="I2938" s="5" t="str">
        <f t="shared" si="934"/>
        <v>014</v>
      </c>
      <c r="J2938" s="5" t="str">
        <f>VLOOKUP(I2938,Vlookups!A:D,2,FALSE)</f>
        <v>KATY ELEMENTARY SCHOOL</v>
      </c>
      <c r="K2938" s="5" t="str">
        <f>VLOOKUP(I2938,Vlookups!A:D,3,FALSE)</f>
        <v>KATY K8</v>
      </c>
      <c r="L2938" s="5" t="str">
        <f t="shared" si="935"/>
        <v>11</v>
      </c>
      <c r="M2938" s="5" t="str">
        <f t="shared" si="936"/>
        <v>937</v>
      </c>
      <c r="N2938" s="5" t="str">
        <f>VLOOKUP(M2938,Vlookups!G:I,2,FALSE)</f>
        <v>FACILITIES MAINTENANCE &amp; OPS</v>
      </c>
      <c r="O2938" s="5" t="str">
        <f>VLOOKUP(M2938,Vlookups!G:I,3,FALSE)</f>
        <v>MAINT</v>
      </c>
      <c r="P2938" s="6">
        <f t="shared" si="937"/>
        <v>2413.0100000000002</v>
      </c>
      <c r="Q2938" s="6">
        <f t="shared" si="938"/>
        <v>0</v>
      </c>
      <c r="R2938" s="6">
        <f t="shared" si="939"/>
        <v>13.06</v>
      </c>
      <c r="S2938" s="6">
        <f t="shared" si="940"/>
        <v>0</v>
      </c>
      <c r="T2938" s="6">
        <f t="shared" si="941"/>
        <v>-2413.0100000000002</v>
      </c>
      <c r="U2938" t="s">
        <v>2996</v>
      </c>
      <c r="V2938" t="s">
        <v>2287</v>
      </c>
      <c r="W2938" s="2">
        <v>2413.0100000000002</v>
      </c>
      <c r="X2938" s="2">
        <v>0</v>
      </c>
      <c r="Y2938" s="2">
        <v>13.06</v>
      </c>
      <c r="Z2938" s="2">
        <v>2399.9499999999998</v>
      </c>
      <c r="AA2938" s="2">
        <v>0</v>
      </c>
      <c r="AB2938" s="3">
        <v>-2413.0100000000002</v>
      </c>
    </row>
    <row r="2939" spans="1:28">
      <c r="A2939" s="5" t="str">
        <f t="shared" si="928"/>
        <v>420</v>
      </c>
      <c r="B2939" s="5" t="str">
        <f>VLOOKUP(A2939,Vlookups!O:P,2,FALSE)</f>
        <v>LOCAL</v>
      </c>
      <c r="C2939" s="5" t="str">
        <f t="shared" si="929"/>
        <v>E</v>
      </c>
      <c r="D2939" s="5" t="str">
        <f t="shared" si="930"/>
        <v>51</v>
      </c>
      <c r="E2939" s="5" t="str">
        <f t="shared" si="931"/>
        <v>63--</v>
      </c>
      <c r="F2939" s="5" t="str">
        <f>VLOOKUP(E2939,Vlookups!K:M,3,FALSE)</f>
        <v>Op Exp</v>
      </c>
      <c r="G2939" s="5" t="str">
        <f t="shared" si="932"/>
        <v>6319</v>
      </c>
      <c r="H2939" s="5" t="str">
        <f t="shared" si="933"/>
        <v>SUPPLIES M/O</v>
      </c>
      <c r="I2939" s="5" t="str">
        <f t="shared" si="934"/>
        <v>014</v>
      </c>
      <c r="J2939" s="5" t="str">
        <f>VLOOKUP(I2939,Vlookups!A:D,2,FALSE)</f>
        <v>KATY ELEMENTARY SCHOOL</v>
      </c>
      <c r="K2939" s="5" t="str">
        <f>VLOOKUP(I2939,Vlookups!A:D,3,FALSE)</f>
        <v>KATY K8</v>
      </c>
      <c r="L2939" s="5" t="str">
        <f t="shared" si="935"/>
        <v>99</v>
      </c>
      <c r="M2939" s="5" t="str">
        <f t="shared" si="936"/>
        <v>937</v>
      </c>
      <c r="N2939" s="5" t="str">
        <f>VLOOKUP(M2939,Vlookups!G:I,2,FALSE)</f>
        <v>FACILITIES MAINTENANCE &amp; OPS</v>
      </c>
      <c r="O2939" s="5" t="str">
        <f>VLOOKUP(M2939,Vlookups!G:I,3,FALSE)</f>
        <v>MAINT</v>
      </c>
      <c r="P2939" s="6">
        <f t="shared" si="937"/>
        <v>21624.99</v>
      </c>
      <c r="Q2939" s="6">
        <f t="shared" si="938"/>
        <v>2155.84</v>
      </c>
      <c r="R2939" s="6">
        <f t="shared" si="939"/>
        <v>10306.52</v>
      </c>
      <c r="S2939" s="6">
        <f t="shared" si="940"/>
        <v>19448.18</v>
      </c>
      <c r="T2939" s="6">
        <f t="shared" si="941"/>
        <v>-2176.81</v>
      </c>
      <c r="U2939" t="s">
        <v>2997</v>
      </c>
      <c r="V2939" t="s">
        <v>2287</v>
      </c>
      <c r="W2939" s="2">
        <v>21624.99</v>
      </c>
      <c r="X2939" s="2">
        <v>2155.84</v>
      </c>
      <c r="Y2939" s="2">
        <v>10306.52</v>
      </c>
      <c r="Z2939" s="2">
        <v>7946.76</v>
      </c>
      <c r="AA2939" s="2">
        <v>19448.18</v>
      </c>
      <c r="AB2939" s="3">
        <v>-2176.81</v>
      </c>
    </row>
    <row r="2940" spans="1:28">
      <c r="A2940" s="5" t="str">
        <f t="shared" si="928"/>
        <v>420</v>
      </c>
      <c r="B2940" s="5" t="str">
        <f>VLOOKUP(A2940,Vlookups!O:P,2,FALSE)</f>
        <v>LOCAL</v>
      </c>
      <c r="C2940" s="5" t="str">
        <f t="shared" si="929"/>
        <v>E</v>
      </c>
      <c r="D2940" s="5" t="str">
        <f t="shared" si="930"/>
        <v>51</v>
      </c>
      <c r="E2940" s="5" t="str">
        <f t="shared" si="931"/>
        <v>63--</v>
      </c>
      <c r="F2940" s="5" t="str">
        <f>VLOOKUP(E2940,Vlookups!K:M,3,FALSE)</f>
        <v>Op Exp</v>
      </c>
      <c r="G2940" s="5" t="str">
        <f t="shared" si="932"/>
        <v>6319</v>
      </c>
      <c r="H2940" s="5" t="str">
        <f t="shared" si="933"/>
        <v>SUPPLIES M/O</v>
      </c>
      <c r="I2940" s="5" t="str">
        <f t="shared" si="934"/>
        <v>015</v>
      </c>
      <c r="J2940" s="5" t="str">
        <f>VLOOKUP(I2940,Vlookups!A:D,2,FALSE)</f>
        <v>KATY MIDDLE SCHOOL</v>
      </c>
      <c r="K2940" s="5" t="str">
        <f>VLOOKUP(I2940,Vlookups!A:D,3,FALSE)</f>
        <v>KATY K8</v>
      </c>
      <c r="L2940" s="5" t="str">
        <f t="shared" si="935"/>
        <v>99</v>
      </c>
      <c r="M2940" s="5" t="str">
        <f t="shared" si="936"/>
        <v>937</v>
      </c>
      <c r="N2940" s="5" t="str">
        <f>VLOOKUP(M2940,Vlookups!G:I,2,FALSE)</f>
        <v>FACILITIES MAINTENANCE &amp; OPS</v>
      </c>
      <c r="O2940" s="5" t="str">
        <f>VLOOKUP(M2940,Vlookups!G:I,3,FALSE)</f>
        <v>MAINT</v>
      </c>
      <c r="P2940" s="6">
        <f t="shared" si="937"/>
        <v>10650</v>
      </c>
      <c r="Q2940" s="6">
        <f t="shared" si="938"/>
        <v>1061.8399999999999</v>
      </c>
      <c r="R2940" s="6">
        <f t="shared" si="939"/>
        <v>4493.88</v>
      </c>
      <c r="S2940" s="6">
        <f t="shared" si="940"/>
        <v>9584.82</v>
      </c>
      <c r="T2940" s="6">
        <f t="shared" si="941"/>
        <v>-1065.18</v>
      </c>
      <c r="U2940" t="s">
        <v>2998</v>
      </c>
      <c r="V2940" t="s">
        <v>2287</v>
      </c>
      <c r="W2940" s="2">
        <v>10650</v>
      </c>
      <c r="X2940" s="2">
        <v>1061.8399999999999</v>
      </c>
      <c r="Y2940" s="2">
        <v>4493.88</v>
      </c>
      <c r="Z2940" s="2">
        <v>4560.32</v>
      </c>
      <c r="AA2940" s="2">
        <v>9584.82</v>
      </c>
      <c r="AB2940" s="3">
        <v>-1065.18</v>
      </c>
    </row>
    <row r="2941" spans="1:28">
      <c r="A2941" s="5" t="str">
        <f t="shared" si="928"/>
        <v>420</v>
      </c>
      <c r="B2941" s="5" t="str">
        <f>VLOOKUP(A2941,Vlookups!O:P,2,FALSE)</f>
        <v>LOCAL</v>
      </c>
      <c r="C2941" s="5" t="str">
        <f t="shared" si="929"/>
        <v>E</v>
      </c>
      <c r="D2941" s="5" t="str">
        <f t="shared" si="930"/>
        <v>51</v>
      </c>
      <c r="E2941" s="5" t="str">
        <f t="shared" si="931"/>
        <v>63--</v>
      </c>
      <c r="F2941" s="5" t="str">
        <f>VLOOKUP(E2941,Vlookups!K:M,3,FALSE)</f>
        <v>Op Exp</v>
      </c>
      <c r="G2941" s="5" t="str">
        <f t="shared" si="932"/>
        <v>6319</v>
      </c>
      <c r="H2941" s="5" t="str">
        <f t="shared" si="933"/>
        <v>SUPPLIES M/O</v>
      </c>
      <c r="I2941" s="5" t="str">
        <f t="shared" si="934"/>
        <v>016</v>
      </c>
      <c r="J2941" s="5" t="str">
        <f>VLOOKUP(I2941,Vlookups!A:D,2,FALSE)</f>
        <v>WESTPARK ELEMENTARY SCHOOL</v>
      </c>
      <c r="K2941" s="5" t="str">
        <f>VLOOKUP(I2941,Vlookups!A:D,3,FALSE)</f>
        <v>WESTPARK K8</v>
      </c>
      <c r="L2941" s="5" t="str">
        <f t="shared" si="935"/>
        <v>99</v>
      </c>
      <c r="M2941" s="5" t="str">
        <f t="shared" si="936"/>
        <v>937</v>
      </c>
      <c r="N2941" s="5" t="str">
        <f>VLOOKUP(M2941,Vlookups!G:I,2,FALSE)</f>
        <v>FACILITIES MAINTENANCE &amp; OPS</v>
      </c>
      <c r="O2941" s="5" t="str">
        <f>VLOOKUP(M2941,Vlookups!G:I,3,FALSE)</f>
        <v>MAINT</v>
      </c>
      <c r="P2941" s="6">
        <f t="shared" si="937"/>
        <v>23600</v>
      </c>
      <c r="Q2941" s="6">
        <f t="shared" si="938"/>
        <v>2270.1799999999998</v>
      </c>
      <c r="R2941" s="6">
        <f t="shared" si="939"/>
        <v>11907.79</v>
      </c>
      <c r="S2941" s="6">
        <f t="shared" si="940"/>
        <v>19448.18</v>
      </c>
      <c r="T2941" s="6">
        <f t="shared" si="941"/>
        <v>-4151.82</v>
      </c>
      <c r="U2941" t="s">
        <v>2999</v>
      </c>
      <c r="V2941" t="s">
        <v>2287</v>
      </c>
      <c r="W2941" s="2">
        <v>23600</v>
      </c>
      <c r="X2941" s="2">
        <v>2270.1799999999998</v>
      </c>
      <c r="Y2941" s="2">
        <v>11907.79</v>
      </c>
      <c r="Z2941" s="2">
        <v>7565.66</v>
      </c>
      <c r="AA2941" s="2">
        <v>19448.18</v>
      </c>
      <c r="AB2941" s="3">
        <v>-4151.82</v>
      </c>
    </row>
    <row r="2942" spans="1:28">
      <c r="A2942" s="5" t="str">
        <f t="shared" si="928"/>
        <v>420</v>
      </c>
      <c r="B2942" s="5" t="str">
        <f>VLOOKUP(A2942,Vlookups!O:P,2,FALSE)</f>
        <v>LOCAL</v>
      </c>
      <c r="C2942" s="5" t="str">
        <f t="shared" si="929"/>
        <v>E</v>
      </c>
      <c r="D2942" s="5" t="str">
        <f t="shared" si="930"/>
        <v>51</v>
      </c>
      <c r="E2942" s="5" t="str">
        <f t="shared" si="931"/>
        <v>63--</v>
      </c>
      <c r="F2942" s="5" t="str">
        <f>VLOOKUP(E2942,Vlookups!K:M,3,FALSE)</f>
        <v>Op Exp</v>
      </c>
      <c r="G2942" s="5" t="str">
        <f t="shared" si="932"/>
        <v>6319</v>
      </c>
      <c r="H2942" s="5" t="str">
        <f t="shared" si="933"/>
        <v>SUPPLIES M/O</v>
      </c>
      <c r="I2942" s="5" t="str">
        <f t="shared" si="934"/>
        <v>017</v>
      </c>
      <c r="J2942" s="5" t="str">
        <f>VLOOKUP(I2942,Vlookups!A:D,2,FALSE)</f>
        <v>WESTPARK MIDDLE SCHOOL</v>
      </c>
      <c r="K2942" s="5" t="str">
        <f>VLOOKUP(I2942,Vlookups!A:D,3,FALSE)</f>
        <v>WESTPARK K8</v>
      </c>
      <c r="L2942" s="5" t="str">
        <f t="shared" si="935"/>
        <v>99</v>
      </c>
      <c r="M2942" s="5" t="str">
        <f t="shared" si="936"/>
        <v>937</v>
      </c>
      <c r="N2942" s="5" t="str">
        <f>VLOOKUP(M2942,Vlookups!G:I,2,FALSE)</f>
        <v>FACILITIES MAINTENANCE &amp; OPS</v>
      </c>
      <c r="O2942" s="5" t="str">
        <f>VLOOKUP(M2942,Vlookups!G:I,3,FALSE)</f>
        <v>MAINT</v>
      </c>
      <c r="P2942" s="6">
        <f t="shared" si="937"/>
        <v>12500</v>
      </c>
      <c r="Q2942" s="6">
        <f t="shared" si="938"/>
        <v>1118.1500000000001</v>
      </c>
      <c r="R2942" s="6">
        <f t="shared" si="939"/>
        <v>5308.65</v>
      </c>
      <c r="S2942" s="6">
        <f t="shared" si="940"/>
        <v>9584.82</v>
      </c>
      <c r="T2942" s="6">
        <f t="shared" si="941"/>
        <v>-2915.18</v>
      </c>
      <c r="U2942" t="s">
        <v>3000</v>
      </c>
      <c r="V2942" t="s">
        <v>2287</v>
      </c>
      <c r="W2942" s="2">
        <v>12500</v>
      </c>
      <c r="X2942" s="2">
        <v>1118.1500000000001</v>
      </c>
      <c r="Y2942" s="2">
        <v>5308.65</v>
      </c>
      <c r="Z2942" s="2">
        <v>5268.63</v>
      </c>
      <c r="AA2942" s="2">
        <v>9584.82</v>
      </c>
      <c r="AB2942" s="3">
        <v>-2915.18</v>
      </c>
    </row>
    <row r="2943" spans="1:28">
      <c r="A2943" s="5" t="str">
        <f t="shared" si="928"/>
        <v>420</v>
      </c>
      <c r="B2943" s="5" t="str">
        <f>VLOOKUP(A2943,Vlookups!O:P,2,FALSE)</f>
        <v>LOCAL</v>
      </c>
      <c r="C2943" s="5" t="str">
        <f t="shared" si="929"/>
        <v>E</v>
      </c>
      <c r="D2943" s="5" t="str">
        <f t="shared" si="930"/>
        <v>51</v>
      </c>
      <c r="E2943" s="5" t="str">
        <f t="shared" si="931"/>
        <v>63--</v>
      </c>
      <c r="F2943" s="5" t="str">
        <f>VLOOKUP(E2943,Vlookups!K:M,3,FALSE)</f>
        <v>Op Exp</v>
      </c>
      <c r="G2943" s="5" t="str">
        <f t="shared" si="932"/>
        <v>6319</v>
      </c>
      <c r="H2943" s="5" t="str">
        <f t="shared" si="933"/>
        <v>SUPPLIES M/O</v>
      </c>
      <c r="I2943" s="5" t="str">
        <f t="shared" si="934"/>
        <v>018</v>
      </c>
      <c r="J2943" s="5" t="str">
        <f>VLOOKUP(I2943,Vlookups!A:D,2,FALSE)</f>
        <v>KATY/WEST PARK HS</v>
      </c>
      <c r="K2943" s="5" t="str">
        <f>VLOOKUP(I2943,Vlookups!A:D,3,FALSE)</f>
        <v>KATY WESTPARK HS</v>
      </c>
      <c r="L2943" s="5" t="str">
        <f t="shared" si="935"/>
        <v>99</v>
      </c>
      <c r="M2943" s="5" t="str">
        <f t="shared" si="936"/>
        <v>937</v>
      </c>
      <c r="N2943" s="5" t="str">
        <f>VLOOKUP(M2943,Vlookups!G:I,2,FALSE)</f>
        <v>FACILITIES MAINTENANCE &amp; OPS</v>
      </c>
      <c r="O2943" s="5" t="str">
        <f>VLOOKUP(M2943,Vlookups!G:I,3,FALSE)</f>
        <v>MAINT</v>
      </c>
      <c r="P2943" s="6">
        <f t="shared" si="937"/>
        <v>25000</v>
      </c>
      <c r="Q2943" s="6">
        <f t="shared" si="938"/>
        <v>3260.09</v>
      </c>
      <c r="R2943" s="6">
        <f t="shared" si="939"/>
        <v>10911.45</v>
      </c>
      <c r="S2943" s="6">
        <f t="shared" si="940"/>
        <v>29030</v>
      </c>
      <c r="T2943" s="6">
        <f t="shared" si="941"/>
        <v>4030</v>
      </c>
      <c r="U2943" t="s">
        <v>3001</v>
      </c>
      <c r="V2943" t="s">
        <v>2287</v>
      </c>
      <c r="W2943" s="2">
        <v>25000</v>
      </c>
      <c r="X2943" s="2">
        <v>3260.09</v>
      </c>
      <c r="Y2943" s="2">
        <v>10911.45</v>
      </c>
      <c r="Z2943" s="2">
        <v>9335.0400000000009</v>
      </c>
      <c r="AA2943" s="2">
        <v>29030</v>
      </c>
      <c r="AB2943" s="2">
        <v>4030</v>
      </c>
    </row>
    <row r="2944" spans="1:28">
      <c r="A2944" s="5" t="str">
        <f t="shared" si="928"/>
        <v>420</v>
      </c>
      <c r="B2944" s="5" t="str">
        <f>VLOOKUP(A2944,Vlookups!O:P,2,FALSE)</f>
        <v>LOCAL</v>
      </c>
      <c r="C2944" s="5" t="str">
        <f t="shared" si="929"/>
        <v>E</v>
      </c>
      <c r="D2944" s="5" t="str">
        <f t="shared" si="930"/>
        <v>51</v>
      </c>
      <c r="E2944" s="5" t="str">
        <f t="shared" si="931"/>
        <v>63--</v>
      </c>
      <c r="F2944" s="5" t="str">
        <f>VLOOKUP(E2944,Vlookups!K:M,3,FALSE)</f>
        <v>Op Exp</v>
      </c>
      <c r="G2944" s="5" t="str">
        <f t="shared" si="932"/>
        <v>6319</v>
      </c>
      <c r="H2944" s="5" t="str">
        <f t="shared" si="933"/>
        <v>SUPPLIES M/O</v>
      </c>
      <c r="I2944" s="5" t="str">
        <f t="shared" si="934"/>
        <v>019</v>
      </c>
      <c r="J2944" s="5" t="str">
        <f>VLOOKUP(I2944,Vlookups!A:D,2,FALSE)</f>
        <v>LANCASTER ELEMENTARY</v>
      </c>
      <c r="K2944" s="5" t="str">
        <f>VLOOKUP(I2944,Vlookups!A:D,3,FALSE)</f>
        <v>LANCASTER K8</v>
      </c>
      <c r="L2944" s="5" t="str">
        <f t="shared" si="935"/>
        <v>99</v>
      </c>
      <c r="M2944" s="5" t="str">
        <f t="shared" si="936"/>
        <v>937</v>
      </c>
      <c r="N2944" s="5" t="str">
        <f>VLOOKUP(M2944,Vlookups!G:I,2,FALSE)</f>
        <v>FACILITIES MAINTENANCE &amp; OPS</v>
      </c>
      <c r="O2944" s="5" t="str">
        <f>VLOOKUP(M2944,Vlookups!G:I,3,FALSE)</f>
        <v>MAINT</v>
      </c>
      <c r="P2944" s="6">
        <f t="shared" si="937"/>
        <v>22268</v>
      </c>
      <c r="Q2944" s="6">
        <f t="shared" si="938"/>
        <v>2270.1799999999998</v>
      </c>
      <c r="R2944" s="6">
        <f t="shared" si="939"/>
        <v>8869.0499999999993</v>
      </c>
      <c r="S2944" s="6">
        <f t="shared" si="940"/>
        <v>19448.18</v>
      </c>
      <c r="T2944" s="6">
        <f t="shared" si="941"/>
        <v>-2819.82</v>
      </c>
      <c r="U2944" t="s">
        <v>3002</v>
      </c>
      <c r="V2944" t="s">
        <v>2287</v>
      </c>
      <c r="W2944" s="2">
        <v>22268</v>
      </c>
      <c r="X2944" s="2">
        <v>2270.1799999999998</v>
      </c>
      <c r="Y2944" s="2">
        <v>8869.0499999999993</v>
      </c>
      <c r="Z2944" s="2">
        <v>7905.51</v>
      </c>
      <c r="AA2944" s="2">
        <v>19448.18</v>
      </c>
      <c r="AB2944" s="3">
        <v>-2819.82</v>
      </c>
    </row>
    <row r="2945" spans="1:28">
      <c r="A2945" s="5" t="str">
        <f t="shared" si="928"/>
        <v>420</v>
      </c>
      <c r="B2945" s="5" t="str">
        <f>VLOOKUP(A2945,Vlookups!O:P,2,FALSE)</f>
        <v>LOCAL</v>
      </c>
      <c r="C2945" s="5" t="str">
        <f t="shared" si="929"/>
        <v>E</v>
      </c>
      <c r="D2945" s="5" t="str">
        <f t="shared" si="930"/>
        <v>51</v>
      </c>
      <c r="E2945" s="5" t="str">
        <f t="shared" si="931"/>
        <v>63--</v>
      </c>
      <c r="F2945" s="5" t="str">
        <f>VLOOKUP(E2945,Vlookups!K:M,3,FALSE)</f>
        <v>Op Exp</v>
      </c>
      <c r="G2945" s="5" t="str">
        <f t="shared" si="932"/>
        <v>6319</v>
      </c>
      <c r="H2945" s="5" t="str">
        <f t="shared" si="933"/>
        <v>SUPPLIES M/O</v>
      </c>
      <c r="I2945" s="5" t="str">
        <f t="shared" si="934"/>
        <v>020</v>
      </c>
      <c r="J2945" s="5" t="str">
        <f>VLOOKUP(I2945,Vlookups!A:D,2,FALSE)</f>
        <v>LANCASTER MIDDLE SCHOOL</v>
      </c>
      <c r="K2945" s="5" t="str">
        <f>VLOOKUP(I2945,Vlookups!A:D,3,FALSE)</f>
        <v>LANCASTER K8</v>
      </c>
      <c r="L2945" s="5" t="str">
        <f t="shared" si="935"/>
        <v>99</v>
      </c>
      <c r="M2945" s="5" t="str">
        <f t="shared" si="936"/>
        <v>937</v>
      </c>
      <c r="N2945" s="5" t="str">
        <f>VLOOKUP(M2945,Vlookups!G:I,2,FALSE)</f>
        <v>FACILITIES MAINTENANCE &amp; OPS</v>
      </c>
      <c r="O2945" s="5" t="str">
        <f>VLOOKUP(M2945,Vlookups!G:I,3,FALSE)</f>
        <v>MAINT</v>
      </c>
      <c r="P2945" s="6">
        <f t="shared" si="937"/>
        <v>10127</v>
      </c>
      <c r="Q2945" s="6">
        <f t="shared" si="938"/>
        <v>1118.1500000000001</v>
      </c>
      <c r="R2945" s="6">
        <f t="shared" si="939"/>
        <v>2327.13</v>
      </c>
      <c r="S2945" s="6">
        <f t="shared" si="940"/>
        <v>9584.82</v>
      </c>
      <c r="T2945" s="6">
        <f t="shared" si="941"/>
        <v>-542.17999999999995</v>
      </c>
      <c r="U2945" t="s">
        <v>3003</v>
      </c>
      <c r="V2945" t="s">
        <v>2287</v>
      </c>
      <c r="W2945" s="2">
        <v>10127</v>
      </c>
      <c r="X2945" s="2">
        <v>1118.1500000000001</v>
      </c>
      <c r="Y2945" s="2">
        <v>2327.13</v>
      </c>
      <c r="Z2945" s="2">
        <v>5324.72</v>
      </c>
      <c r="AA2945" s="2">
        <v>9584.82</v>
      </c>
      <c r="AB2945" s="3">
        <v>-542.17999999999995</v>
      </c>
    </row>
    <row r="2946" spans="1:28">
      <c r="A2946" s="5" t="str">
        <f t="shared" si="928"/>
        <v>420</v>
      </c>
      <c r="B2946" s="5" t="str">
        <f>VLOOKUP(A2946,Vlookups!O:P,2,FALSE)</f>
        <v>LOCAL</v>
      </c>
      <c r="C2946" s="5" t="str">
        <f t="shared" si="929"/>
        <v>E</v>
      </c>
      <c r="D2946" s="5" t="str">
        <f t="shared" si="930"/>
        <v>51</v>
      </c>
      <c r="E2946" s="5" t="str">
        <f t="shared" si="931"/>
        <v>63--</v>
      </c>
      <c r="F2946" s="5" t="str">
        <f>VLOOKUP(E2946,Vlookups!K:M,3,FALSE)</f>
        <v>Op Exp</v>
      </c>
      <c r="G2946" s="5" t="str">
        <f t="shared" si="932"/>
        <v>6319</v>
      </c>
      <c r="H2946" s="5" t="str">
        <f t="shared" si="933"/>
        <v>SUPPLIES M/O</v>
      </c>
      <c r="I2946" s="5" t="str">
        <f t="shared" si="934"/>
        <v>021</v>
      </c>
      <c r="J2946" s="5" t="str">
        <f>VLOOKUP(I2946,Vlookups!A:D,2,FALSE)</f>
        <v>WOODHAVEN ELEMENTARY</v>
      </c>
      <c r="K2946" s="5" t="str">
        <f>VLOOKUP(I2946,Vlookups!A:D,3,FALSE)</f>
        <v>WOODHAVEN K8</v>
      </c>
      <c r="L2946" s="5" t="str">
        <f t="shared" si="935"/>
        <v>99</v>
      </c>
      <c r="M2946" s="5" t="str">
        <f t="shared" si="936"/>
        <v>937</v>
      </c>
      <c r="N2946" s="5" t="str">
        <f>VLOOKUP(M2946,Vlookups!G:I,2,FALSE)</f>
        <v>FACILITIES MAINTENANCE &amp; OPS</v>
      </c>
      <c r="O2946" s="5" t="str">
        <f>VLOOKUP(M2946,Vlookups!G:I,3,FALSE)</f>
        <v>MAINT</v>
      </c>
      <c r="P2946" s="6">
        <f t="shared" si="937"/>
        <v>24990</v>
      </c>
      <c r="Q2946" s="6">
        <f t="shared" si="938"/>
        <v>3076.17</v>
      </c>
      <c r="R2946" s="6">
        <f t="shared" si="939"/>
        <v>11900.43</v>
      </c>
      <c r="S2946" s="6">
        <f t="shared" si="940"/>
        <v>19448.18</v>
      </c>
      <c r="T2946" s="6">
        <f t="shared" si="941"/>
        <v>-5541.82</v>
      </c>
      <c r="U2946" t="s">
        <v>3004</v>
      </c>
      <c r="V2946" t="s">
        <v>2287</v>
      </c>
      <c r="W2946" s="2">
        <v>24990</v>
      </c>
      <c r="X2946" s="2">
        <v>3076.17</v>
      </c>
      <c r="Y2946" s="2">
        <v>11900.43</v>
      </c>
      <c r="Z2946" s="2">
        <v>8813.23</v>
      </c>
      <c r="AA2946" s="2">
        <v>19448.18</v>
      </c>
      <c r="AB2946" s="3">
        <v>-5541.82</v>
      </c>
    </row>
    <row r="2947" spans="1:28">
      <c r="A2947" s="5" t="str">
        <f t="shared" si="928"/>
        <v>420</v>
      </c>
      <c r="B2947" s="5" t="str">
        <f>VLOOKUP(A2947,Vlookups!O:P,2,FALSE)</f>
        <v>LOCAL</v>
      </c>
      <c r="C2947" s="5" t="str">
        <f t="shared" si="929"/>
        <v>E</v>
      </c>
      <c r="D2947" s="5" t="str">
        <f t="shared" si="930"/>
        <v>51</v>
      </c>
      <c r="E2947" s="5" t="str">
        <f t="shared" si="931"/>
        <v>63--</v>
      </c>
      <c r="F2947" s="5" t="str">
        <f>VLOOKUP(E2947,Vlookups!K:M,3,FALSE)</f>
        <v>Op Exp</v>
      </c>
      <c r="G2947" s="5" t="str">
        <f t="shared" si="932"/>
        <v>6319</v>
      </c>
      <c r="H2947" s="5" t="str">
        <f t="shared" si="933"/>
        <v>SUPPLIES M/O</v>
      </c>
      <c r="I2947" s="5" t="str">
        <f t="shared" si="934"/>
        <v>022</v>
      </c>
      <c r="J2947" s="5" t="str">
        <f>VLOOKUP(I2947,Vlookups!A:D,2,FALSE)</f>
        <v>WOODHAVEN MIDDLE SCHOOL</v>
      </c>
      <c r="K2947" s="5" t="str">
        <f>VLOOKUP(I2947,Vlookups!A:D,3,FALSE)</f>
        <v>WOODHAVEN K8</v>
      </c>
      <c r="L2947" s="5" t="str">
        <f t="shared" si="935"/>
        <v>99</v>
      </c>
      <c r="M2947" s="5" t="str">
        <f t="shared" si="936"/>
        <v>937</v>
      </c>
      <c r="N2947" s="5" t="str">
        <f>VLOOKUP(M2947,Vlookups!G:I,2,FALSE)</f>
        <v>FACILITIES MAINTENANCE &amp; OPS</v>
      </c>
      <c r="O2947" s="5" t="str">
        <f>VLOOKUP(M2947,Vlookups!G:I,3,FALSE)</f>
        <v>MAINT</v>
      </c>
      <c r="P2947" s="6">
        <f t="shared" si="937"/>
        <v>9210</v>
      </c>
      <c r="Q2947" s="6">
        <f t="shared" si="938"/>
        <v>1165.42</v>
      </c>
      <c r="R2947" s="6">
        <f t="shared" si="939"/>
        <v>4756.8</v>
      </c>
      <c r="S2947" s="6">
        <f t="shared" si="940"/>
        <v>9584.82</v>
      </c>
      <c r="T2947" s="6">
        <f t="shared" si="941"/>
        <v>374.82</v>
      </c>
      <c r="U2947" t="s">
        <v>3005</v>
      </c>
      <c r="V2947" t="s">
        <v>2287</v>
      </c>
      <c r="W2947" s="2">
        <v>9210</v>
      </c>
      <c r="X2947" s="2">
        <v>1165.42</v>
      </c>
      <c r="Y2947" s="2">
        <v>4756.8</v>
      </c>
      <c r="Z2947" s="2">
        <v>2903.15</v>
      </c>
      <c r="AA2947" s="2">
        <v>9584.82</v>
      </c>
      <c r="AB2947" s="2">
        <v>374.82</v>
      </c>
    </row>
    <row r="2948" spans="1:28">
      <c r="A2948" s="5" t="str">
        <f t="shared" si="928"/>
        <v>420</v>
      </c>
      <c r="B2948" s="5" t="str">
        <f>VLOOKUP(A2948,Vlookups!O:P,2,FALSE)</f>
        <v>LOCAL</v>
      </c>
      <c r="C2948" s="5" t="str">
        <f t="shared" si="929"/>
        <v>E</v>
      </c>
      <c r="D2948" s="5" t="str">
        <f t="shared" si="930"/>
        <v>51</v>
      </c>
      <c r="E2948" s="5" t="str">
        <f t="shared" si="931"/>
        <v>63--</v>
      </c>
      <c r="F2948" s="5" t="str">
        <f>VLOOKUP(E2948,Vlookups!K:M,3,FALSE)</f>
        <v>Op Exp</v>
      </c>
      <c r="G2948" s="5" t="str">
        <f t="shared" si="932"/>
        <v>6319</v>
      </c>
      <c r="H2948" s="5" t="str">
        <f t="shared" si="933"/>
        <v>SUPPLIES M/O</v>
      </c>
      <c r="I2948" s="5" t="str">
        <f t="shared" si="934"/>
        <v>023</v>
      </c>
      <c r="J2948" s="5" t="str">
        <f>VLOOKUP(I2948,Vlookups!A:D,2,FALSE)</f>
        <v>SAGINAW ELEMENTARY</v>
      </c>
      <c r="K2948" s="5" t="str">
        <f>VLOOKUP(I2948,Vlookups!A:D,3,FALSE)</f>
        <v>SAGINAW K8</v>
      </c>
      <c r="L2948" s="5" t="str">
        <f t="shared" si="935"/>
        <v>99</v>
      </c>
      <c r="M2948" s="5" t="str">
        <f t="shared" si="936"/>
        <v>937</v>
      </c>
      <c r="N2948" s="5" t="str">
        <f>VLOOKUP(M2948,Vlookups!G:I,2,FALSE)</f>
        <v>FACILITIES MAINTENANCE &amp; OPS</v>
      </c>
      <c r="O2948" s="5" t="str">
        <f>VLOOKUP(M2948,Vlookups!G:I,3,FALSE)</f>
        <v>MAINT</v>
      </c>
      <c r="P2948" s="6">
        <f t="shared" si="937"/>
        <v>14482</v>
      </c>
      <c r="Q2948" s="6">
        <f t="shared" si="938"/>
        <v>2270.1799999999998</v>
      </c>
      <c r="R2948" s="6">
        <f t="shared" si="939"/>
        <v>8763.5499999999993</v>
      </c>
      <c r="S2948" s="6">
        <f t="shared" si="940"/>
        <v>19448.18</v>
      </c>
      <c r="T2948" s="6">
        <f t="shared" si="941"/>
        <v>4966.18</v>
      </c>
      <c r="U2948" t="s">
        <v>3006</v>
      </c>
      <c r="V2948" t="s">
        <v>2287</v>
      </c>
      <c r="W2948" s="2">
        <v>14482</v>
      </c>
      <c r="X2948" s="2">
        <v>2270.1799999999998</v>
      </c>
      <c r="Y2948" s="2">
        <v>8763.5499999999993</v>
      </c>
      <c r="Z2948" s="2">
        <v>3335.72</v>
      </c>
      <c r="AA2948" s="2">
        <v>19448.18</v>
      </c>
      <c r="AB2948" s="2">
        <v>4966.18</v>
      </c>
    </row>
    <row r="2949" spans="1:28">
      <c r="A2949" s="5" t="str">
        <f t="shared" si="928"/>
        <v>420</v>
      </c>
      <c r="B2949" s="5" t="str">
        <f>VLOOKUP(A2949,Vlookups!O:P,2,FALSE)</f>
        <v>LOCAL</v>
      </c>
      <c r="C2949" s="5" t="str">
        <f t="shared" si="929"/>
        <v>E</v>
      </c>
      <c r="D2949" s="5" t="str">
        <f t="shared" si="930"/>
        <v>51</v>
      </c>
      <c r="E2949" s="5" t="str">
        <f t="shared" si="931"/>
        <v>63--</v>
      </c>
      <c r="F2949" s="5" t="str">
        <f>VLOOKUP(E2949,Vlookups!K:M,3,FALSE)</f>
        <v>Op Exp</v>
      </c>
      <c r="G2949" s="5" t="str">
        <f t="shared" si="932"/>
        <v>6319</v>
      </c>
      <c r="H2949" s="5" t="str">
        <f t="shared" si="933"/>
        <v>SUPPLIES M/O</v>
      </c>
      <c r="I2949" s="5" t="str">
        <f t="shared" si="934"/>
        <v>024</v>
      </c>
      <c r="J2949" s="5" t="str">
        <f>VLOOKUP(I2949,Vlookups!A:D,2,FALSE)</f>
        <v>SAGINAW MIDDLE SCHOOL</v>
      </c>
      <c r="K2949" s="5" t="str">
        <f>VLOOKUP(I2949,Vlookups!A:D,3,FALSE)</f>
        <v>SAGINAW K8</v>
      </c>
      <c r="L2949" s="5" t="str">
        <f t="shared" si="935"/>
        <v>99</v>
      </c>
      <c r="M2949" s="5" t="str">
        <f t="shared" si="936"/>
        <v>937</v>
      </c>
      <c r="N2949" s="5" t="str">
        <f>VLOOKUP(M2949,Vlookups!G:I,2,FALSE)</f>
        <v>FACILITIES MAINTENANCE &amp; OPS</v>
      </c>
      <c r="O2949" s="5" t="str">
        <f>VLOOKUP(M2949,Vlookups!G:I,3,FALSE)</f>
        <v>MAINT</v>
      </c>
      <c r="P2949" s="6">
        <f t="shared" si="937"/>
        <v>11662</v>
      </c>
      <c r="Q2949" s="6">
        <f t="shared" si="938"/>
        <v>1118.1500000000001</v>
      </c>
      <c r="R2949" s="6">
        <f t="shared" si="939"/>
        <v>3565.11</v>
      </c>
      <c r="S2949" s="6">
        <f t="shared" si="940"/>
        <v>9584.82</v>
      </c>
      <c r="T2949" s="6">
        <f t="shared" si="941"/>
        <v>-2077.1799999999998</v>
      </c>
      <c r="U2949" t="s">
        <v>3007</v>
      </c>
      <c r="V2949" t="s">
        <v>2287</v>
      </c>
      <c r="W2949" s="2">
        <v>11662</v>
      </c>
      <c r="X2949" s="2">
        <v>1118.1500000000001</v>
      </c>
      <c r="Y2949" s="2">
        <v>3565.11</v>
      </c>
      <c r="Z2949" s="2">
        <v>6955.59</v>
      </c>
      <c r="AA2949" s="2">
        <v>9584.82</v>
      </c>
      <c r="AB2949" s="3">
        <v>-2077.1799999999998</v>
      </c>
    </row>
    <row r="2950" spans="1:28">
      <c r="A2950" s="5" t="str">
        <f t="shared" si="928"/>
        <v>420</v>
      </c>
      <c r="B2950" s="5" t="str">
        <f>VLOOKUP(A2950,Vlookups!O:P,2,FALSE)</f>
        <v>LOCAL</v>
      </c>
      <c r="C2950" s="5" t="str">
        <f t="shared" si="929"/>
        <v>E</v>
      </c>
      <c r="D2950" s="5" t="str">
        <f t="shared" si="930"/>
        <v>51</v>
      </c>
      <c r="E2950" s="5" t="str">
        <f t="shared" si="931"/>
        <v>63--</v>
      </c>
      <c r="F2950" s="5" t="str">
        <f>VLOOKUP(E2950,Vlookups!K:M,3,FALSE)</f>
        <v>Op Exp</v>
      </c>
      <c r="G2950" s="5" t="str">
        <f t="shared" si="932"/>
        <v>6319</v>
      </c>
      <c r="H2950" s="5" t="str">
        <f t="shared" si="933"/>
        <v>SUPPLIES M/O</v>
      </c>
      <c r="I2950" s="5" t="str">
        <f t="shared" si="934"/>
        <v>025</v>
      </c>
      <c r="J2950" s="5" t="str">
        <f>VLOOKUP(I2950,Vlookups!A:D,2,FALSE)</f>
        <v>WINDMILL LAKES ELEMENTARY</v>
      </c>
      <c r="K2950" s="5" t="str">
        <f>VLOOKUP(I2950,Vlookups!A:D,3,FALSE)</f>
        <v>WINDMILL LAKES K8</v>
      </c>
      <c r="L2950" s="5" t="str">
        <f t="shared" si="935"/>
        <v>99</v>
      </c>
      <c r="M2950" s="5" t="str">
        <f t="shared" si="936"/>
        <v>937</v>
      </c>
      <c r="N2950" s="5" t="str">
        <f>VLOOKUP(M2950,Vlookups!G:I,2,FALSE)</f>
        <v>FACILITIES MAINTENANCE &amp; OPS</v>
      </c>
      <c r="O2950" s="5" t="str">
        <f>VLOOKUP(M2950,Vlookups!G:I,3,FALSE)</f>
        <v>MAINT</v>
      </c>
      <c r="P2950" s="6">
        <f t="shared" si="937"/>
        <v>17105</v>
      </c>
      <c r="Q2950" s="6">
        <f t="shared" si="938"/>
        <v>2270.1799999999998</v>
      </c>
      <c r="R2950" s="6">
        <f t="shared" si="939"/>
        <v>9573.9699999999993</v>
      </c>
      <c r="S2950" s="6">
        <f t="shared" si="940"/>
        <v>19615.18</v>
      </c>
      <c r="T2950" s="6">
        <f t="shared" si="941"/>
        <v>2510.1799999999998</v>
      </c>
      <c r="U2950" t="s">
        <v>3008</v>
      </c>
      <c r="V2950" t="s">
        <v>2287</v>
      </c>
      <c r="W2950" s="2">
        <v>17105</v>
      </c>
      <c r="X2950" s="2">
        <v>2270.1799999999998</v>
      </c>
      <c r="Y2950" s="2">
        <v>9573.9699999999993</v>
      </c>
      <c r="Z2950" s="2">
        <v>4285.1400000000003</v>
      </c>
      <c r="AA2950" s="2">
        <v>19615.18</v>
      </c>
      <c r="AB2950" s="2">
        <v>2510.1799999999998</v>
      </c>
    </row>
    <row r="2951" spans="1:28">
      <c r="A2951" s="5" t="str">
        <f t="shared" si="928"/>
        <v>420</v>
      </c>
      <c r="B2951" s="5" t="str">
        <f>VLOOKUP(A2951,Vlookups!O:P,2,FALSE)</f>
        <v>LOCAL</v>
      </c>
      <c r="C2951" s="5" t="str">
        <f t="shared" si="929"/>
        <v>E</v>
      </c>
      <c r="D2951" s="5" t="str">
        <f t="shared" si="930"/>
        <v>51</v>
      </c>
      <c r="E2951" s="5" t="str">
        <f t="shared" si="931"/>
        <v>63--</v>
      </c>
      <c r="F2951" s="5" t="str">
        <f>VLOOKUP(E2951,Vlookups!K:M,3,FALSE)</f>
        <v>Op Exp</v>
      </c>
      <c r="G2951" s="5" t="str">
        <f t="shared" si="932"/>
        <v>6319</v>
      </c>
      <c r="H2951" s="5" t="str">
        <f t="shared" si="933"/>
        <v>SUPPLIES M/O</v>
      </c>
      <c r="I2951" s="5" t="str">
        <f t="shared" si="934"/>
        <v>026</v>
      </c>
      <c r="J2951" s="5" t="str">
        <f>VLOOKUP(I2951,Vlookups!A:D,2,FALSE)</f>
        <v>WM LAKES MIDDLE SCHOOL</v>
      </c>
      <c r="K2951" s="5" t="str">
        <f>VLOOKUP(I2951,Vlookups!A:D,3,FALSE)</f>
        <v>WINDMILL LAKES K8</v>
      </c>
      <c r="L2951" s="5" t="str">
        <f t="shared" si="935"/>
        <v>99</v>
      </c>
      <c r="M2951" s="5" t="str">
        <f t="shared" si="936"/>
        <v>937</v>
      </c>
      <c r="N2951" s="5" t="str">
        <f>VLOOKUP(M2951,Vlookups!G:I,2,FALSE)</f>
        <v>FACILITIES MAINTENANCE &amp; OPS</v>
      </c>
      <c r="O2951" s="5" t="str">
        <f>VLOOKUP(M2951,Vlookups!G:I,3,FALSE)</f>
        <v>MAINT</v>
      </c>
      <c r="P2951" s="6">
        <f t="shared" si="937"/>
        <v>10154</v>
      </c>
      <c r="Q2951" s="6">
        <f t="shared" si="938"/>
        <v>1118.1500000000001</v>
      </c>
      <c r="R2951" s="6">
        <f t="shared" si="939"/>
        <v>3828.63</v>
      </c>
      <c r="S2951" s="6">
        <f t="shared" si="940"/>
        <v>9667.82</v>
      </c>
      <c r="T2951" s="6">
        <f t="shared" si="941"/>
        <v>-486.18</v>
      </c>
      <c r="U2951" t="s">
        <v>3009</v>
      </c>
      <c r="V2951" t="s">
        <v>2287</v>
      </c>
      <c r="W2951" s="2">
        <v>10154</v>
      </c>
      <c r="X2951" s="2">
        <v>1118.1500000000001</v>
      </c>
      <c r="Y2951" s="2">
        <v>3828.63</v>
      </c>
      <c r="Z2951" s="2">
        <v>4809.08</v>
      </c>
      <c r="AA2951" s="2">
        <v>9667.82</v>
      </c>
      <c r="AB2951" s="3">
        <v>-486.18</v>
      </c>
    </row>
    <row r="2952" spans="1:28">
      <c r="A2952" s="5" t="str">
        <f t="shared" si="928"/>
        <v>420</v>
      </c>
      <c r="B2952" s="5" t="str">
        <f>VLOOKUP(A2952,Vlookups!O:P,2,FALSE)</f>
        <v>LOCAL</v>
      </c>
      <c r="C2952" s="5" t="str">
        <f t="shared" si="929"/>
        <v>E</v>
      </c>
      <c r="D2952" s="5" t="str">
        <f t="shared" si="930"/>
        <v>51</v>
      </c>
      <c r="E2952" s="5" t="str">
        <f t="shared" si="931"/>
        <v>63--</v>
      </c>
      <c r="F2952" s="5" t="str">
        <f>VLOOKUP(E2952,Vlookups!K:M,3,FALSE)</f>
        <v>Op Exp</v>
      </c>
      <c r="G2952" s="5" t="str">
        <f t="shared" si="932"/>
        <v>6319</v>
      </c>
      <c r="H2952" s="5" t="str">
        <f t="shared" si="933"/>
        <v>SUPPLIES M/O</v>
      </c>
      <c r="I2952" s="5" t="str">
        <f t="shared" si="934"/>
        <v>027</v>
      </c>
      <c r="J2952" s="5" t="str">
        <f>VLOOKUP(I2952,Vlookups!A:D,2,FALSE)</f>
        <v>HOUSTON OREM ELEMENTARY</v>
      </c>
      <c r="K2952" s="5" t="str">
        <f>VLOOKUP(I2952,Vlookups!A:D,3,FALSE)</f>
        <v>OREM K8</v>
      </c>
      <c r="L2952" s="5" t="str">
        <f t="shared" si="935"/>
        <v>99</v>
      </c>
      <c r="M2952" s="5" t="str">
        <f t="shared" si="936"/>
        <v>937</v>
      </c>
      <c r="N2952" s="5" t="str">
        <f>VLOOKUP(M2952,Vlookups!G:I,2,FALSE)</f>
        <v>FACILITIES MAINTENANCE &amp; OPS</v>
      </c>
      <c r="O2952" s="5" t="str">
        <f>VLOOKUP(M2952,Vlookups!G:I,3,FALSE)</f>
        <v>MAINT</v>
      </c>
      <c r="P2952" s="6">
        <f t="shared" si="937"/>
        <v>18114</v>
      </c>
      <c r="Q2952" s="6">
        <f t="shared" si="938"/>
        <v>2185.59</v>
      </c>
      <c r="R2952" s="6">
        <f t="shared" si="939"/>
        <v>8435.82</v>
      </c>
      <c r="S2952" s="6">
        <f t="shared" si="940"/>
        <v>19448.18</v>
      </c>
      <c r="T2952" s="6">
        <f t="shared" si="941"/>
        <v>1334.18</v>
      </c>
      <c r="U2952" t="s">
        <v>3010</v>
      </c>
      <c r="V2952" t="s">
        <v>2287</v>
      </c>
      <c r="W2952" s="2">
        <v>18114</v>
      </c>
      <c r="X2952" s="2">
        <v>2185.59</v>
      </c>
      <c r="Y2952" s="2">
        <v>8435.82</v>
      </c>
      <c r="Z2952" s="2">
        <v>5207.25</v>
      </c>
      <c r="AA2952" s="2">
        <v>19448.18</v>
      </c>
      <c r="AB2952" s="2">
        <v>1334.18</v>
      </c>
    </row>
    <row r="2953" spans="1:28">
      <c r="A2953" s="5" t="str">
        <f t="shared" si="928"/>
        <v>420</v>
      </c>
      <c r="B2953" s="5" t="str">
        <f>VLOOKUP(A2953,Vlookups!O:P,2,FALSE)</f>
        <v>LOCAL</v>
      </c>
      <c r="C2953" s="5" t="str">
        <f t="shared" si="929"/>
        <v>E</v>
      </c>
      <c r="D2953" s="5" t="str">
        <f t="shared" si="930"/>
        <v>51</v>
      </c>
      <c r="E2953" s="5" t="str">
        <f t="shared" si="931"/>
        <v>63--</v>
      </c>
      <c r="F2953" s="5" t="str">
        <f>VLOOKUP(E2953,Vlookups!K:M,3,FALSE)</f>
        <v>Op Exp</v>
      </c>
      <c r="G2953" s="5" t="str">
        <f t="shared" si="932"/>
        <v>6319</v>
      </c>
      <c r="H2953" s="5" t="str">
        <f t="shared" si="933"/>
        <v>SUPPLIES M/O</v>
      </c>
      <c r="I2953" s="5" t="str">
        <f t="shared" si="934"/>
        <v>028</v>
      </c>
      <c r="J2953" s="5" t="str">
        <f>VLOOKUP(I2953,Vlookups!A:D,2,FALSE)</f>
        <v>HOUSTON OREM MIDDLE SCHOOL</v>
      </c>
      <c r="K2953" s="5" t="str">
        <f>VLOOKUP(I2953,Vlookups!A:D,3,FALSE)</f>
        <v>OREM K8</v>
      </c>
      <c r="L2953" s="5" t="str">
        <f t="shared" si="935"/>
        <v>99</v>
      </c>
      <c r="M2953" s="5" t="str">
        <f t="shared" si="936"/>
        <v>937</v>
      </c>
      <c r="N2953" s="5" t="str">
        <f>VLOOKUP(M2953,Vlookups!G:I,2,FALSE)</f>
        <v>FACILITIES MAINTENANCE &amp; OPS</v>
      </c>
      <c r="O2953" s="5" t="str">
        <f>VLOOKUP(M2953,Vlookups!G:I,3,FALSE)</f>
        <v>MAINT</v>
      </c>
      <c r="P2953" s="6">
        <f t="shared" si="937"/>
        <v>10591</v>
      </c>
      <c r="Q2953" s="6">
        <f t="shared" si="938"/>
        <v>1076.49</v>
      </c>
      <c r="R2953" s="6">
        <f t="shared" si="939"/>
        <v>3640.17</v>
      </c>
      <c r="S2953" s="6">
        <f t="shared" si="940"/>
        <v>9584.82</v>
      </c>
      <c r="T2953" s="6">
        <f t="shared" si="941"/>
        <v>-1006.18</v>
      </c>
      <c r="U2953" t="s">
        <v>3011</v>
      </c>
      <c r="V2953" t="s">
        <v>2287</v>
      </c>
      <c r="W2953" s="2">
        <v>10591</v>
      </c>
      <c r="X2953" s="2">
        <v>1076.49</v>
      </c>
      <c r="Y2953" s="2">
        <v>3640.17</v>
      </c>
      <c r="Z2953" s="2">
        <v>4748.72</v>
      </c>
      <c r="AA2953" s="2">
        <v>9584.82</v>
      </c>
      <c r="AB2953" s="3">
        <v>-1006.18</v>
      </c>
    </row>
    <row r="2954" spans="1:28">
      <c r="A2954" s="5" t="str">
        <f t="shared" si="928"/>
        <v>420</v>
      </c>
      <c r="B2954" s="5" t="str">
        <f>VLOOKUP(A2954,Vlookups!O:P,2,FALSE)</f>
        <v>LOCAL</v>
      </c>
      <c r="C2954" s="5" t="str">
        <f t="shared" si="929"/>
        <v>E</v>
      </c>
      <c r="D2954" s="5" t="str">
        <f t="shared" si="930"/>
        <v>51</v>
      </c>
      <c r="E2954" s="5" t="str">
        <f t="shared" si="931"/>
        <v>63--</v>
      </c>
      <c r="F2954" s="5" t="str">
        <f>VLOOKUP(E2954,Vlookups!K:M,3,FALSE)</f>
        <v>Op Exp</v>
      </c>
      <c r="G2954" s="5" t="str">
        <f t="shared" si="932"/>
        <v>6319</v>
      </c>
      <c r="H2954" s="5" t="str">
        <f t="shared" si="933"/>
        <v>SUPPLIES M/O</v>
      </c>
      <c r="I2954" s="5" t="str">
        <f t="shared" si="934"/>
        <v>030</v>
      </c>
      <c r="J2954" s="5" t="str">
        <f>VLOOKUP(I2954,Vlookups!A:D,2,FALSE)</f>
        <v>COLLEGE STATION ELEMENTARY</v>
      </c>
      <c r="K2954" s="5" t="str">
        <f>VLOOKUP(I2954,Vlookups!A:D,3,FALSE)</f>
        <v>COLLEGE STATION K8</v>
      </c>
      <c r="L2954" s="5" t="str">
        <f t="shared" si="935"/>
        <v>99</v>
      </c>
      <c r="M2954" s="5" t="str">
        <f t="shared" si="936"/>
        <v>937</v>
      </c>
      <c r="N2954" s="5" t="str">
        <f>VLOOKUP(M2954,Vlookups!G:I,2,FALSE)</f>
        <v>FACILITIES MAINTENANCE &amp; OPS</v>
      </c>
      <c r="O2954" s="5" t="str">
        <f>VLOOKUP(M2954,Vlookups!G:I,3,FALSE)</f>
        <v>MAINT</v>
      </c>
      <c r="P2954" s="6">
        <f t="shared" si="937"/>
        <v>15336</v>
      </c>
      <c r="Q2954" s="6">
        <f t="shared" si="938"/>
        <v>2905.94</v>
      </c>
      <c r="R2954" s="6">
        <f t="shared" si="939"/>
        <v>6398.23</v>
      </c>
      <c r="S2954" s="6">
        <f t="shared" si="940"/>
        <v>19448.18</v>
      </c>
      <c r="T2954" s="6">
        <f t="shared" si="941"/>
        <v>4112.18</v>
      </c>
      <c r="U2954" t="s">
        <v>3012</v>
      </c>
      <c r="V2954" t="s">
        <v>2287</v>
      </c>
      <c r="W2954" s="2">
        <v>15336</v>
      </c>
      <c r="X2954" s="2">
        <v>2905.94</v>
      </c>
      <c r="Y2954" s="2">
        <v>6398.23</v>
      </c>
      <c r="Z2954" s="2">
        <v>5700.09</v>
      </c>
      <c r="AA2954" s="2">
        <v>19448.18</v>
      </c>
      <c r="AB2954" s="2">
        <v>4112.18</v>
      </c>
    </row>
    <row r="2955" spans="1:28">
      <c r="A2955" s="5" t="str">
        <f t="shared" ref="A2955:A3018" si="942">LEFT(U2955,3)</f>
        <v>420</v>
      </c>
      <c r="B2955" s="5" t="str">
        <f>VLOOKUP(A2955,Vlookups!O:P,2,FALSE)</f>
        <v>LOCAL</v>
      </c>
      <c r="C2955" s="5" t="str">
        <f t="shared" ref="C2955:C3018" si="943">RIGHT(LEFT(U2955,5),1)</f>
        <v>E</v>
      </c>
      <c r="D2955" s="5" t="str">
        <f t="shared" ref="D2955:D3018" si="944">RIGHT(LEFT(U2955,8),2)</f>
        <v>51</v>
      </c>
      <c r="E2955" s="5" t="str">
        <f t="shared" ref="E2955:E3018" si="945">CONCATENATE(LEFT(G2955,2),"--")</f>
        <v>63--</v>
      </c>
      <c r="F2955" s="5" t="str">
        <f>VLOOKUP(E2955,Vlookups!K:M,3,FALSE)</f>
        <v>Op Exp</v>
      </c>
      <c r="G2955" s="5" t="str">
        <f t="shared" ref="G2955:G3018" si="946">MID(U2955,10,4)</f>
        <v>6319</v>
      </c>
      <c r="H2955" s="5" t="str">
        <f t="shared" ref="H2955:H3018" si="947">V2955</f>
        <v>SUPPLIES M/O</v>
      </c>
      <c r="I2955" s="5" t="str">
        <f t="shared" ref="I2955:I3018" si="948">LEFT(RIGHT(U2955,12),3)</f>
        <v>031</v>
      </c>
      <c r="J2955" s="5" t="str">
        <f>VLOOKUP(I2955,Vlookups!A:D,2,FALSE)</f>
        <v>COLLEGE STATION MIDDLE SCHOOL</v>
      </c>
      <c r="K2955" s="5" t="str">
        <f>VLOOKUP(I2955,Vlookups!A:D,3,FALSE)</f>
        <v>COLLEGE STATION K8</v>
      </c>
      <c r="L2955" s="5" t="str">
        <f t="shared" ref="L2955:L3018" si="949">LEFT(RIGHT(U2955,6),2)</f>
        <v>99</v>
      </c>
      <c r="M2955" s="5" t="str">
        <f t="shared" ref="M2955:M3018" si="950">RIGHT(U2955,3)</f>
        <v>937</v>
      </c>
      <c r="N2955" s="5" t="str">
        <f>VLOOKUP(M2955,Vlookups!G:I,2,FALSE)</f>
        <v>FACILITIES MAINTENANCE &amp; OPS</v>
      </c>
      <c r="O2955" s="5" t="str">
        <f>VLOOKUP(M2955,Vlookups!G:I,3,FALSE)</f>
        <v>MAINT</v>
      </c>
      <c r="P2955" s="6">
        <f t="shared" ref="P2955:P3018" si="951">W2955</f>
        <v>10170</v>
      </c>
      <c r="Q2955" s="6">
        <f t="shared" ref="Q2955:Q3018" si="952">X2955</f>
        <v>1431.29</v>
      </c>
      <c r="R2955" s="6">
        <f t="shared" ref="R2955:R3018" si="953">Y2955</f>
        <v>2961.09</v>
      </c>
      <c r="S2955" s="6">
        <f t="shared" ref="S2955:S3018" si="954">AA2955</f>
        <v>9584.82</v>
      </c>
      <c r="T2955" s="6">
        <f t="shared" ref="T2955:T3018" si="955">AB2955</f>
        <v>-585.17999999999995</v>
      </c>
      <c r="U2955" t="s">
        <v>3013</v>
      </c>
      <c r="V2955" t="s">
        <v>2287</v>
      </c>
      <c r="W2955" s="2">
        <v>10170</v>
      </c>
      <c r="X2955" s="2">
        <v>1431.29</v>
      </c>
      <c r="Y2955" s="2">
        <v>2961.09</v>
      </c>
      <c r="Z2955" s="2">
        <v>5614.23</v>
      </c>
      <c r="AA2955" s="2">
        <v>9584.82</v>
      </c>
      <c r="AB2955" s="3">
        <v>-585.17999999999995</v>
      </c>
    </row>
    <row r="2956" spans="1:28">
      <c r="A2956" s="5" t="str">
        <f t="shared" si="942"/>
        <v>420</v>
      </c>
      <c r="B2956" s="5" t="str">
        <f>VLOOKUP(A2956,Vlookups!O:P,2,FALSE)</f>
        <v>LOCAL</v>
      </c>
      <c r="C2956" s="5" t="str">
        <f t="shared" si="943"/>
        <v>E</v>
      </c>
      <c r="D2956" s="5" t="str">
        <f t="shared" si="944"/>
        <v>51</v>
      </c>
      <c r="E2956" s="5" t="str">
        <f t="shared" si="945"/>
        <v>63--</v>
      </c>
      <c r="F2956" s="5" t="str">
        <f>VLOOKUP(E2956,Vlookups!K:M,3,FALSE)</f>
        <v>Op Exp</v>
      </c>
      <c r="G2956" s="5" t="str">
        <f t="shared" si="946"/>
        <v>6319</v>
      </c>
      <c r="H2956" s="5" t="str">
        <f t="shared" si="947"/>
        <v>SUPPLIES M/O</v>
      </c>
      <c r="I2956" s="5" t="str">
        <f t="shared" si="948"/>
        <v>032</v>
      </c>
      <c r="J2956" s="5" t="str">
        <f>VLOOKUP(I2956,Vlookups!A:D,2,FALSE)</f>
        <v>LANCASTER HS</v>
      </c>
      <c r="K2956" s="5" t="str">
        <f>VLOOKUP(I2956,Vlookups!A:D,3,FALSE)</f>
        <v>LANCASTER HS</v>
      </c>
      <c r="L2956" s="5" t="str">
        <f t="shared" si="949"/>
        <v>99</v>
      </c>
      <c r="M2956" s="5" t="str">
        <f t="shared" si="950"/>
        <v>937</v>
      </c>
      <c r="N2956" s="5" t="str">
        <f>VLOOKUP(M2956,Vlookups!G:I,2,FALSE)</f>
        <v>FACILITIES MAINTENANCE &amp; OPS</v>
      </c>
      <c r="O2956" s="5" t="str">
        <f>VLOOKUP(M2956,Vlookups!G:I,3,FALSE)</f>
        <v>MAINT</v>
      </c>
      <c r="P2956" s="6">
        <f t="shared" si="951"/>
        <v>12933</v>
      </c>
      <c r="Q2956" s="6">
        <f t="shared" si="952"/>
        <v>3388.34</v>
      </c>
      <c r="R2956" s="6">
        <f t="shared" si="953"/>
        <v>1450.98</v>
      </c>
      <c r="S2956" s="6">
        <f t="shared" si="954"/>
        <v>29030</v>
      </c>
      <c r="T2956" s="6">
        <f t="shared" si="955"/>
        <v>16097</v>
      </c>
      <c r="U2956" t="s">
        <v>3014</v>
      </c>
      <c r="V2956" t="s">
        <v>2287</v>
      </c>
      <c r="W2956" s="2">
        <v>12933</v>
      </c>
      <c r="X2956" s="2">
        <v>3388.34</v>
      </c>
      <c r="Y2956" s="2">
        <v>1450.98</v>
      </c>
      <c r="Z2956" s="2">
        <v>8093.68</v>
      </c>
      <c r="AA2956" s="2">
        <v>29030</v>
      </c>
      <c r="AB2956" s="2">
        <v>16097</v>
      </c>
    </row>
    <row r="2957" spans="1:28">
      <c r="A2957" s="5" t="str">
        <f t="shared" si="942"/>
        <v>420</v>
      </c>
      <c r="B2957" s="5" t="str">
        <f>VLOOKUP(A2957,Vlookups!O:P,2,FALSE)</f>
        <v>LOCAL</v>
      </c>
      <c r="C2957" s="5" t="str">
        <f t="shared" si="943"/>
        <v>E</v>
      </c>
      <c r="D2957" s="5" t="str">
        <f t="shared" si="944"/>
        <v>51</v>
      </c>
      <c r="E2957" s="5" t="str">
        <f t="shared" si="945"/>
        <v>63--</v>
      </c>
      <c r="F2957" s="5" t="str">
        <f>VLOOKUP(E2957,Vlookups!K:M,3,FALSE)</f>
        <v>Op Exp</v>
      </c>
      <c r="G2957" s="5" t="str">
        <f t="shared" si="946"/>
        <v>6319</v>
      </c>
      <c r="H2957" s="5" t="str">
        <f t="shared" si="947"/>
        <v>SUPPLIES M/O</v>
      </c>
      <c r="I2957" s="5" t="str">
        <f t="shared" si="948"/>
        <v>033</v>
      </c>
      <c r="J2957" s="5" t="str">
        <f>VLOOKUP(I2957,Vlookups!A:D,2,FALSE)</f>
        <v>WINDMILL LAKES HS</v>
      </c>
      <c r="K2957" s="5" t="str">
        <f>VLOOKUP(I2957,Vlookups!A:D,3,FALSE)</f>
        <v>WINDMILL LAKES HS</v>
      </c>
      <c r="L2957" s="5" t="str">
        <f t="shared" si="949"/>
        <v>99</v>
      </c>
      <c r="M2957" s="5" t="str">
        <f t="shared" si="950"/>
        <v>937</v>
      </c>
      <c r="N2957" s="5" t="str">
        <f>VLOOKUP(M2957,Vlookups!G:I,2,FALSE)</f>
        <v>FACILITIES MAINTENANCE &amp; OPS</v>
      </c>
      <c r="O2957" s="5" t="str">
        <f>VLOOKUP(M2957,Vlookups!G:I,3,FALSE)</f>
        <v>MAINT</v>
      </c>
      <c r="P2957" s="6">
        <f t="shared" si="951"/>
        <v>22492</v>
      </c>
      <c r="Q2957" s="6">
        <f t="shared" si="952"/>
        <v>4647.34</v>
      </c>
      <c r="R2957" s="6">
        <f t="shared" si="953"/>
        <v>7999.26</v>
      </c>
      <c r="S2957" s="6">
        <f t="shared" si="954"/>
        <v>29030</v>
      </c>
      <c r="T2957" s="6">
        <f t="shared" si="955"/>
        <v>6538</v>
      </c>
      <c r="U2957" t="s">
        <v>3015</v>
      </c>
      <c r="V2957" t="s">
        <v>2287</v>
      </c>
      <c r="W2957" s="2">
        <v>22492</v>
      </c>
      <c r="X2957" s="2">
        <v>4647.34</v>
      </c>
      <c r="Y2957" s="2">
        <v>7999.26</v>
      </c>
      <c r="Z2957" s="2">
        <v>9577.9</v>
      </c>
      <c r="AA2957" s="2">
        <v>29030</v>
      </c>
      <c r="AB2957" s="2">
        <v>6538</v>
      </c>
    </row>
    <row r="2958" spans="1:28">
      <c r="A2958" s="5" t="str">
        <f t="shared" si="942"/>
        <v>420</v>
      </c>
      <c r="B2958" s="5" t="str">
        <f>VLOOKUP(A2958,Vlookups!O:P,2,FALSE)</f>
        <v>LOCAL</v>
      </c>
      <c r="C2958" s="5" t="str">
        <f t="shared" si="943"/>
        <v>E</v>
      </c>
      <c r="D2958" s="5" t="str">
        <f t="shared" si="944"/>
        <v>51</v>
      </c>
      <c r="E2958" s="5" t="str">
        <f t="shared" si="945"/>
        <v>63--</v>
      </c>
      <c r="F2958" s="5" t="str">
        <f>VLOOKUP(E2958,Vlookups!K:M,3,FALSE)</f>
        <v>Op Exp</v>
      </c>
      <c r="G2958" s="5" t="str">
        <f t="shared" si="946"/>
        <v>6319</v>
      </c>
      <c r="H2958" s="5" t="str">
        <f t="shared" si="947"/>
        <v>SUPPLIES M/O</v>
      </c>
      <c r="I2958" s="5" t="str">
        <f t="shared" si="948"/>
        <v>034</v>
      </c>
      <c r="J2958" s="5" t="str">
        <f>VLOOKUP(I2958,Vlookups!A:D,2,FALSE)</f>
        <v>AGGIELAND HIGH SCHOOL</v>
      </c>
      <c r="K2958" s="5" t="str">
        <f>VLOOKUP(I2958,Vlookups!A:D,3,FALSE)</f>
        <v>AGGIELAND HS</v>
      </c>
      <c r="L2958" s="5" t="str">
        <f t="shared" si="949"/>
        <v>99</v>
      </c>
      <c r="M2958" s="5" t="str">
        <f t="shared" si="950"/>
        <v>937</v>
      </c>
      <c r="N2958" s="5" t="str">
        <f>VLOOKUP(M2958,Vlookups!G:I,2,FALSE)</f>
        <v>FACILITIES MAINTENANCE &amp; OPS</v>
      </c>
      <c r="O2958" s="5" t="str">
        <f>VLOOKUP(M2958,Vlookups!G:I,3,FALSE)</f>
        <v>MAINT</v>
      </c>
      <c r="P2958" s="6">
        <f t="shared" si="951"/>
        <v>11100</v>
      </c>
      <c r="Q2958" s="6">
        <f t="shared" si="952"/>
        <v>3588.32</v>
      </c>
      <c r="R2958" s="6">
        <f t="shared" si="953"/>
        <v>2486.7800000000002</v>
      </c>
      <c r="S2958" s="6">
        <f t="shared" si="954"/>
        <v>29030</v>
      </c>
      <c r="T2958" s="6">
        <f t="shared" si="955"/>
        <v>17930</v>
      </c>
      <c r="U2958" t="s">
        <v>3016</v>
      </c>
      <c r="V2958" t="s">
        <v>2287</v>
      </c>
      <c r="W2958" s="2">
        <v>11100</v>
      </c>
      <c r="X2958" s="2">
        <v>3588.32</v>
      </c>
      <c r="Y2958" s="2">
        <v>2486.7800000000002</v>
      </c>
      <c r="Z2958" s="2">
        <v>4753.34</v>
      </c>
      <c r="AA2958" s="2">
        <v>29030</v>
      </c>
      <c r="AB2958" s="2">
        <v>17930</v>
      </c>
    </row>
    <row r="2959" spans="1:28">
      <c r="A2959" s="5" t="str">
        <f t="shared" si="942"/>
        <v>420</v>
      </c>
      <c r="B2959" s="5" t="str">
        <f>VLOOKUP(A2959,Vlookups!O:P,2,FALSE)</f>
        <v>LOCAL</v>
      </c>
      <c r="C2959" s="5" t="str">
        <f t="shared" si="943"/>
        <v>E</v>
      </c>
      <c r="D2959" s="5" t="str">
        <f t="shared" si="944"/>
        <v>51</v>
      </c>
      <c r="E2959" s="5" t="str">
        <f t="shared" si="945"/>
        <v>63--</v>
      </c>
      <c r="F2959" s="5" t="str">
        <f>VLOOKUP(E2959,Vlookups!K:M,3,FALSE)</f>
        <v>Op Exp</v>
      </c>
      <c r="G2959" s="5" t="str">
        <f t="shared" si="946"/>
        <v>6319</v>
      </c>
      <c r="H2959" s="5" t="str">
        <f t="shared" si="947"/>
        <v>SUPPLIES M/O</v>
      </c>
      <c r="I2959" s="5" t="str">
        <f t="shared" si="948"/>
        <v>035</v>
      </c>
      <c r="J2959" s="5" t="str">
        <f>VLOOKUP(I2959,Vlookups!A:D,2,FALSE)</f>
        <v>Richmond Elementary</v>
      </c>
      <c r="K2959" s="5" t="str">
        <f>VLOOKUP(I2959,Vlookups!A:D,3,FALSE)</f>
        <v>RICHMOND K8</v>
      </c>
      <c r="L2959" s="5" t="str">
        <f t="shared" si="949"/>
        <v>99</v>
      </c>
      <c r="M2959" s="5" t="str">
        <f t="shared" si="950"/>
        <v>937</v>
      </c>
      <c r="N2959" s="5" t="str">
        <f>VLOOKUP(M2959,Vlookups!G:I,2,FALSE)</f>
        <v>FACILITIES MAINTENANCE &amp; OPS</v>
      </c>
      <c r="O2959" s="5" t="str">
        <f>VLOOKUP(M2959,Vlookups!G:I,3,FALSE)</f>
        <v>MAINT</v>
      </c>
      <c r="P2959" s="6">
        <f t="shared" si="951"/>
        <v>0</v>
      </c>
      <c r="Q2959" s="6">
        <f t="shared" si="952"/>
        <v>0</v>
      </c>
      <c r="R2959" s="6">
        <f t="shared" si="953"/>
        <v>0</v>
      </c>
      <c r="S2959" s="6">
        <f t="shared" si="954"/>
        <v>56298.18</v>
      </c>
      <c r="T2959" s="6">
        <f t="shared" si="955"/>
        <v>56298.18</v>
      </c>
      <c r="U2959" t="s">
        <v>3017</v>
      </c>
      <c r="V2959" t="s">
        <v>2287</v>
      </c>
      <c r="W2959" s="2">
        <v>0</v>
      </c>
      <c r="X2959" s="2">
        <v>0</v>
      </c>
      <c r="Y2959" s="2">
        <v>0</v>
      </c>
      <c r="Z2959" s="2">
        <v>0</v>
      </c>
      <c r="AA2959" s="2">
        <v>56298.18</v>
      </c>
      <c r="AB2959" s="2">
        <v>56298.18</v>
      </c>
    </row>
    <row r="2960" spans="1:28">
      <c r="A2960" s="5" t="str">
        <f t="shared" si="942"/>
        <v>420</v>
      </c>
      <c r="B2960" s="5" t="str">
        <f>VLOOKUP(A2960,Vlookups!O:P,2,FALSE)</f>
        <v>LOCAL</v>
      </c>
      <c r="C2960" s="5" t="str">
        <f t="shared" si="943"/>
        <v>E</v>
      </c>
      <c r="D2960" s="5" t="str">
        <f t="shared" si="944"/>
        <v>51</v>
      </c>
      <c r="E2960" s="5" t="str">
        <f t="shared" si="945"/>
        <v>63--</v>
      </c>
      <c r="F2960" s="5" t="str">
        <f>VLOOKUP(E2960,Vlookups!K:M,3,FALSE)</f>
        <v>Op Exp</v>
      </c>
      <c r="G2960" s="5" t="str">
        <f t="shared" si="946"/>
        <v>6319</v>
      </c>
      <c r="H2960" s="5" t="str">
        <f t="shared" si="947"/>
        <v>SUPPLIES M/O</v>
      </c>
      <c r="I2960" s="5" t="str">
        <f t="shared" si="948"/>
        <v>036</v>
      </c>
      <c r="J2960" s="5" t="str">
        <f>VLOOKUP(I2960,Vlookups!A:D,2,FALSE)</f>
        <v>Richmond Middle School</v>
      </c>
      <c r="K2960" s="5" t="str">
        <f>VLOOKUP(I2960,Vlookups!A:D,3,FALSE)</f>
        <v>RICHMOND K8</v>
      </c>
      <c r="L2960" s="5" t="str">
        <f t="shared" si="949"/>
        <v>99</v>
      </c>
      <c r="M2960" s="5" t="str">
        <f t="shared" si="950"/>
        <v>937</v>
      </c>
      <c r="N2960" s="5" t="str">
        <f>VLOOKUP(M2960,Vlookups!G:I,2,FALSE)</f>
        <v>FACILITIES MAINTENANCE &amp; OPS</v>
      </c>
      <c r="O2960" s="5" t="str">
        <f>VLOOKUP(M2960,Vlookups!G:I,3,FALSE)</f>
        <v>MAINT</v>
      </c>
      <c r="P2960" s="6">
        <f t="shared" si="951"/>
        <v>0</v>
      </c>
      <c r="Q2960" s="6">
        <f t="shared" si="952"/>
        <v>0</v>
      </c>
      <c r="R2960" s="6">
        <f t="shared" si="953"/>
        <v>0</v>
      </c>
      <c r="S2960" s="6">
        <f t="shared" si="954"/>
        <v>27734.82</v>
      </c>
      <c r="T2960" s="6">
        <f t="shared" si="955"/>
        <v>27734.82</v>
      </c>
      <c r="U2960" t="s">
        <v>3018</v>
      </c>
      <c r="V2960" t="s">
        <v>2287</v>
      </c>
      <c r="W2960" s="2">
        <v>0</v>
      </c>
      <c r="X2960" s="2">
        <v>0</v>
      </c>
      <c r="Y2960" s="2">
        <v>0</v>
      </c>
      <c r="Z2960" s="2">
        <v>0</v>
      </c>
      <c r="AA2960" s="2">
        <v>27734.82</v>
      </c>
      <c r="AB2960" s="2">
        <v>27734.82</v>
      </c>
    </row>
    <row r="2961" spans="1:28">
      <c r="A2961" s="5" t="str">
        <f t="shared" si="942"/>
        <v>420</v>
      </c>
      <c r="B2961" s="5" t="str">
        <f>VLOOKUP(A2961,Vlookups!O:P,2,FALSE)</f>
        <v>LOCAL</v>
      </c>
      <c r="C2961" s="5" t="str">
        <f t="shared" si="943"/>
        <v>E</v>
      </c>
      <c r="D2961" s="5" t="str">
        <f t="shared" si="944"/>
        <v>51</v>
      </c>
      <c r="E2961" s="5" t="str">
        <f t="shared" si="945"/>
        <v>63--</v>
      </c>
      <c r="F2961" s="5" t="str">
        <f>VLOOKUP(E2961,Vlookups!K:M,3,FALSE)</f>
        <v>Op Exp</v>
      </c>
      <c r="G2961" s="5" t="str">
        <f t="shared" si="946"/>
        <v>6319</v>
      </c>
      <c r="H2961" s="5" t="str">
        <f t="shared" si="947"/>
        <v>SUPPLIES M/O</v>
      </c>
      <c r="I2961" s="5" t="str">
        <f t="shared" si="948"/>
        <v>037</v>
      </c>
      <c r="J2961" s="5" t="str">
        <f>VLOOKUP(I2961,Vlookups!A:D,2,FALSE)</f>
        <v>Heritage Elementary</v>
      </c>
      <c r="K2961" s="5" t="str">
        <f>VLOOKUP(I2961,Vlookups!A:D,3,FALSE)</f>
        <v>HERITAGE K8</v>
      </c>
      <c r="L2961" s="5" t="str">
        <f t="shared" si="949"/>
        <v>99</v>
      </c>
      <c r="M2961" s="5" t="str">
        <f t="shared" si="950"/>
        <v>937</v>
      </c>
      <c r="N2961" s="5" t="str">
        <f>VLOOKUP(M2961,Vlookups!G:I,2,FALSE)</f>
        <v>FACILITIES MAINTENANCE &amp; OPS</v>
      </c>
      <c r="O2961" s="5" t="str">
        <f>VLOOKUP(M2961,Vlookups!G:I,3,FALSE)</f>
        <v>MAINT</v>
      </c>
      <c r="P2961" s="6">
        <f t="shared" si="951"/>
        <v>0</v>
      </c>
      <c r="Q2961" s="6">
        <f t="shared" si="952"/>
        <v>0</v>
      </c>
      <c r="R2961" s="6">
        <f t="shared" si="953"/>
        <v>0</v>
      </c>
      <c r="S2961" s="6">
        <f t="shared" si="954"/>
        <v>56298.18</v>
      </c>
      <c r="T2961" s="6">
        <f t="shared" si="955"/>
        <v>56298.18</v>
      </c>
      <c r="U2961" t="s">
        <v>3019</v>
      </c>
      <c r="V2961" t="s">
        <v>2287</v>
      </c>
      <c r="W2961" s="2">
        <v>0</v>
      </c>
      <c r="X2961" s="2">
        <v>0</v>
      </c>
      <c r="Y2961" s="2">
        <v>0</v>
      </c>
      <c r="Z2961" s="2">
        <v>0</v>
      </c>
      <c r="AA2961" s="2">
        <v>56298.18</v>
      </c>
      <c r="AB2961" s="2">
        <v>56298.18</v>
      </c>
    </row>
    <row r="2962" spans="1:28">
      <c r="A2962" s="5" t="str">
        <f t="shared" si="942"/>
        <v>420</v>
      </c>
      <c r="B2962" s="5" t="str">
        <f>VLOOKUP(A2962,Vlookups!O:P,2,FALSE)</f>
        <v>LOCAL</v>
      </c>
      <c r="C2962" s="5" t="str">
        <f t="shared" si="943"/>
        <v>E</v>
      </c>
      <c r="D2962" s="5" t="str">
        <f t="shared" si="944"/>
        <v>51</v>
      </c>
      <c r="E2962" s="5" t="str">
        <f t="shared" si="945"/>
        <v>63--</v>
      </c>
      <c r="F2962" s="5" t="str">
        <f>VLOOKUP(E2962,Vlookups!K:M,3,FALSE)</f>
        <v>Op Exp</v>
      </c>
      <c r="G2962" s="5" t="str">
        <f t="shared" si="946"/>
        <v>6319</v>
      </c>
      <c r="H2962" s="5" t="str">
        <f t="shared" si="947"/>
        <v>SUPPLIES M/O</v>
      </c>
      <c r="I2962" s="5" t="str">
        <f t="shared" si="948"/>
        <v>038</v>
      </c>
      <c r="J2962" s="5" t="str">
        <f>VLOOKUP(I2962,Vlookups!A:D,2,FALSE)</f>
        <v>Heritage Middle School</v>
      </c>
      <c r="K2962" s="5" t="str">
        <f>VLOOKUP(I2962,Vlookups!A:D,3,FALSE)</f>
        <v>HERITAGE K8</v>
      </c>
      <c r="L2962" s="5" t="str">
        <f t="shared" si="949"/>
        <v>99</v>
      </c>
      <c r="M2962" s="5" t="str">
        <f t="shared" si="950"/>
        <v>937</v>
      </c>
      <c r="N2962" s="5" t="str">
        <f>VLOOKUP(M2962,Vlookups!G:I,2,FALSE)</f>
        <v>FACILITIES MAINTENANCE &amp; OPS</v>
      </c>
      <c r="O2962" s="5" t="str">
        <f>VLOOKUP(M2962,Vlookups!G:I,3,FALSE)</f>
        <v>MAINT</v>
      </c>
      <c r="P2962" s="6">
        <f t="shared" si="951"/>
        <v>0</v>
      </c>
      <c r="Q2962" s="6">
        <f t="shared" si="952"/>
        <v>0</v>
      </c>
      <c r="R2962" s="6">
        <f t="shared" si="953"/>
        <v>0</v>
      </c>
      <c r="S2962" s="6">
        <f t="shared" si="954"/>
        <v>27734.82</v>
      </c>
      <c r="T2962" s="6">
        <f t="shared" si="955"/>
        <v>27734.82</v>
      </c>
      <c r="U2962" t="s">
        <v>3020</v>
      </c>
      <c r="V2962" t="s">
        <v>2287</v>
      </c>
      <c r="W2962" s="2">
        <v>0</v>
      </c>
      <c r="X2962" s="2">
        <v>0</v>
      </c>
      <c r="Y2962" s="2">
        <v>0</v>
      </c>
      <c r="Z2962" s="2">
        <v>0</v>
      </c>
      <c r="AA2962" s="2">
        <v>27734.82</v>
      </c>
      <c r="AB2962" s="2">
        <v>27734.82</v>
      </c>
    </row>
    <row r="2963" spans="1:28">
      <c r="A2963" s="5" t="str">
        <f t="shared" si="942"/>
        <v>420</v>
      </c>
      <c r="B2963" s="5" t="str">
        <f>VLOOKUP(A2963,Vlookups!O:P,2,FALSE)</f>
        <v>LOCAL</v>
      </c>
      <c r="C2963" s="5" t="str">
        <f t="shared" si="943"/>
        <v>E</v>
      </c>
      <c r="D2963" s="5" t="str">
        <f t="shared" si="944"/>
        <v>51</v>
      </c>
      <c r="E2963" s="5" t="str">
        <f t="shared" si="945"/>
        <v>63--</v>
      </c>
      <c r="F2963" s="5" t="str">
        <f>VLOOKUP(E2963,Vlookups!K:M,3,FALSE)</f>
        <v>Op Exp</v>
      </c>
      <c r="G2963" s="5" t="str">
        <f t="shared" si="946"/>
        <v>6319</v>
      </c>
      <c r="H2963" s="5" t="str">
        <f t="shared" si="947"/>
        <v>SUPPLIES M/O</v>
      </c>
      <c r="I2963" s="5" t="str">
        <f t="shared" si="948"/>
        <v>039</v>
      </c>
      <c r="J2963" s="5" t="str">
        <f>VLOOKUP(I2963,Vlookups!A:D,2,FALSE)</f>
        <v>Pearland Elementary</v>
      </c>
      <c r="K2963" s="5" t="str">
        <f>VLOOKUP(I2963,Vlookups!A:D,3,FALSE)</f>
        <v>PEARLAND K8</v>
      </c>
      <c r="L2963" s="5" t="str">
        <f t="shared" si="949"/>
        <v>99</v>
      </c>
      <c r="M2963" s="5" t="str">
        <f t="shared" si="950"/>
        <v>937</v>
      </c>
      <c r="N2963" s="5" t="str">
        <f>VLOOKUP(M2963,Vlookups!G:I,2,FALSE)</f>
        <v>FACILITIES MAINTENANCE &amp; OPS</v>
      </c>
      <c r="O2963" s="5" t="str">
        <f>VLOOKUP(M2963,Vlookups!G:I,3,FALSE)</f>
        <v>MAINT</v>
      </c>
      <c r="P2963" s="6">
        <f t="shared" si="951"/>
        <v>0</v>
      </c>
      <c r="Q2963" s="6">
        <f t="shared" si="952"/>
        <v>0</v>
      </c>
      <c r="R2963" s="6">
        <f t="shared" si="953"/>
        <v>0</v>
      </c>
      <c r="S2963" s="6">
        <f t="shared" si="954"/>
        <v>56298.18</v>
      </c>
      <c r="T2963" s="6">
        <f t="shared" si="955"/>
        <v>56298.18</v>
      </c>
      <c r="U2963" t="s">
        <v>3021</v>
      </c>
      <c r="V2963" t="s">
        <v>2287</v>
      </c>
      <c r="W2963" s="2">
        <v>0</v>
      </c>
      <c r="X2963" s="2">
        <v>0</v>
      </c>
      <c r="Y2963" s="2">
        <v>0</v>
      </c>
      <c r="Z2963" s="2">
        <v>0</v>
      </c>
      <c r="AA2963" s="2">
        <v>56298.18</v>
      </c>
      <c r="AB2963" s="2">
        <v>56298.18</v>
      </c>
    </row>
    <row r="2964" spans="1:28">
      <c r="A2964" s="5" t="str">
        <f t="shared" si="942"/>
        <v>420</v>
      </c>
      <c r="B2964" s="5" t="str">
        <f>VLOOKUP(A2964,Vlookups!O:P,2,FALSE)</f>
        <v>LOCAL</v>
      </c>
      <c r="C2964" s="5" t="str">
        <f t="shared" si="943"/>
        <v>E</v>
      </c>
      <c r="D2964" s="5" t="str">
        <f t="shared" si="944"/>
        <v>51</v>
      </c>
      <c r="E2964" s="5" t="str">
        <f t="shared" si="945"/>
        <v>63--</v>
      </c>
      <c r="F2964" s="5" t="str">
        <f>VLOOKUP(E2964,Vlookups!K:M,3,FALSE)</f>
        <v>Op Exp</v>
      </c>
      <c r="G2964" s="5" t="str">
        <f t="shared" si="946"/>
        <v>6319</v>
      </c>
      <c r="H2964" s="5" t="str">
        <f t="shared" si="947"/>
        <v>SUPPLIES M/O</v>
      </c>
      <c r="I2964" s="5" t="str">
        <f t="shared" si="948"/>
        <v>040</v>
      </c>
      <c r="J2964" s="5" t="str">
        <f>VLOOKUP(I2964,Vlookups!A:D,2,FALSE)</f>
        <v>Pearland Middle School</v>
      </c>
      <c r="K2964" s="5" t="str">
        <f>VLOOKUP(I2964,Vlookups!A:D,3,FALSE)</f>
        <v>PEARLAND K8</v>
      </c>
      <c r="L2964" s="5" t="str">
        <f t="shared" si="949"/>
        <v>99</v>
      </c>
      <c r="M2964" s="5" t="str">
        <f t="shared" si="950"/>
        <v>937</v>
      </c>
      <c r="N2964" s="5" t="str">
        <f>VLOOKUP(M2964,Vlookups!G:I,2,FALSE)</f>
        <v>FACILITIES MAINTENANCE &amp; OPS</v>
      </c>
      <c r="O2964" s="5" t="str">
        <f>VLOOKUP(M2964,Vlookups!G:I,3,FALSE)</f>
        <v>MAINT</v>
      </c>
      <c r="P2964" s="6">
        <f t="shared" si="951"/>
        <v>0</v>
      </c>
      <c r="Q2964" s="6">
        <f t="shared" si="952"/>
        <v>0</v>
      </c>
      <c r="R2964" s="6">
        <f t="shared" si="953"/>
        <v>0</v>
      </c>
      <c r="S2964" s="6">
        <f t="shared" si="954"/>
        <v>27734.82</v>
      </c>
      <c r="T2964" s="6">
        <f t="shared" si="955"/>
        <v>27734.82</v>
      </c>
      <c r="U2964" t="s">
        <v>3022</v>
      </c>
      <c r="V2964" t="s">
        <v>2287</v>
      </c>
      <c r="W2964" s="2">
        <v>0</v>
      </c>
      <c r="X2964" s="2">
        <v>0</v>
      </c>
      <c r="Y2964" s="2">
        <v>0</v>
      </c>
      <c r="Z2964" s="2">
        <v>0</v>
      </c>
      <c r="AA2964" s="2">
        <v>27734.82</v>
      </c>
      <c r="AB2964" s="2">
        <v>27734.82</v>
      </c>
    </row>
    <row r="2965" spans="1:28">
      <c r="A2965" s="5" t="str">
        <f t="shared" si="942"/>
        <v>420</v>
      </c>
      <c r="B2965" s="5" t="str">
        <f>VLOOKUP(A2965,Vlookups!O:P,2,FALSE)</f>
        <v>LOCAL</v>
      </c>
      <c r="C2965" s="5" t="str">
        <f t="shared" si="943"/>
        <v>E</v>
      </c>
      <c r="D2965" s="5" t="str">
        <f t="shared" si="944"/>
        <v>51</v>
      </c>
      <c r="E2965" s="5" t="str">
        <f t="shared" si="945"/>
        <v>63--</v>
      </c>
      <c r="F2965" s="5" t="str">
        <f>VLOOKUP(E2965,Vlookups!K:M,3,FALSE)</f>
        <v>Op Exp</v>
      </c>
      <c r="G2965" s="5" t="str">
        <f t="shared" si="946"/>
        <v>6319</v>
      </c>
      <c r="H2965" s="5" t="str">
        <f t="shared" si="947"/>
        <v>SUPPLIES M/O</v>
      </c>
      <c r="I2965" s="5" t="str">
        <f t="shared" si="948"/>
        <v>041</v>
      </c>
      <c r="J2965" s="5" t="str">
        <f>VLOOKUP(I2965,Vlookups!A:D,2,FALSE)</f>
        <v>BG Rarmiez Middle School</v>
      </c>
      <c r="K2965" s="5" t="str">
        <f>VLOOKUP(I2965,Vlookups!A:D,3,FALSE)</f>
        <v>BG RAMIREZ K8</v>
      </c>
      <c r="L2965" s="5" t="str">
        <f t="shared" si="949"/>
        <v>99</v>
      </c>
      <c r="M2965" s="5" t="str">
        <f t="shared" si="950"/>
        <v>937</v>
      </c>
      <c r="N2965" s="5" t="str">
        <f>VLOOKUP(M2965,Vlookups!G:I,2,FALSE)</f>
        <v>FACILITIES MAINTENANCE &amp; OPS</v>
      </c>
      <c r="O2965" s="5" t="str">
        <f>VLOOKUP(M2965,Vlookups!G:I,3,FALSE)</f>
        <v>MAINT</v>
      </c>
      <c r="P2965" s="6">
        <f t="shared" si="951"/>
        <v>5000</v>
      </c>
      <c r="Q2965" s="6">
        <f t="shared" si="952"/>
        <v>1118.19</v>
      </c>
      <c r="R2965" s="6">
        <f t="shared" si="953"/>
        <v>1079.3499999999999</v>
      </c>
      <c r="S2965" s="6">
        <f t="shared" si="954"/>
        <v>19448.18</v>
      </c>
      <c r="T2965" s="6">
        <f t="shared" si="955"/>
        <v>14448.18</v>
      </c>
      <c r="U2965" t="s">
        <v>3023</v>
      </c>
      <c r="V2965" t="s">
        <v>2287</v>
      </c>
      <c r="W2965" s="2">
        <v>5000</v>
      </c>
      <c r="X2965" s="2">
        <v>1118.19</v>
      </c>
      <c r="Y2965" s="2">
        <v>1079.3499999999999</v>
      </c>
      <c r="Z2965" s="2">
        <v>2241.13</v>
      </c>
      <c r="AA2965" s="2">
        <v>19448.18</v>
      </c>
      <c r="AB2965" s="2">
        <v>14448.18</v>
      </c>
    </row>
    <row r="2966" spans="1:28">
      <c r="A2966" s="5" t="str">
        <f t="shared" si="942"/>
        <v>420</v>
      </c>
      <c r="B2966" s="5" t="str">
        <f>VLOOKUP(A2966,Vlookups!O:P,2,FALSE)</f>
        <v>LOCAL</v>
      </c>
      <c r="C2966" s="5" t="str">
        <f t="shared" si="943"/>
        <v>E</v>
      </c>
      <c r="D2966" s="5" t="str">
        <f t="shared" si="944"/>
        <v>51</v>
      </c>
      <c r="E2966" s="5" t="str">
        <f t="shared" si="945"/>
        <v>63--</v>
      </c>
      <c r="F2966" s="5" t="str">
        <f>VLOOKUP(E2966,Vlookups!K:M,3,FALSE)</f>
        <v>Op Exp</v>
      </c>
      <c r="G2966" s="5" t="str">
        <f t="shared" si="946"/>
        <v>6319</v>
      </c>
      <c r="H2966" s="5" t="str">
        <f t="shared" si="947"/>
        <v>SUPPLIES M/O</v>
      </c>
      <c r="I2966" s="5" t="str">
        <f t="shared" si="948"/>
        <v>042</v>
      </c>
      <c r="J2966" s="5" t="str">
        <f>VLOOKUP(I2966,Vlookups!A:D,2,FALSE)</f>
        <v>BG Ramirez Elementary</v>
      </c>
      <c r="K2966" s="5" t="str">
        <f>VLOOKUP(I2966,Vlookups!A:D,3,FALSE)</f>
        <v>BG RAMIREZ K8</v>
      </c>
      <c r="L2966" s="5" t="str">
        <f t="shared" si="949"/>
        <v>99</v>
      </c>
      <c r="M2966" s="5" t="str">
        <f t="shared" si="950"/>
        <v>937</v>
      </c>
      <c r="N2966" s="5" t="str">
        <f>VLOOKUP(M2966,Vlookups!G:I,2,FALSE)</f>
        <v>FACILITIES MAINTENANCE &amp; OPS</v>
      </c>
      <c r="O2966" s="5" t="str">
        <f>VLOOKUP(M2966,Vlookups!G:I,3,FALSE)</f>
        <v>MAINT</v>
      </c>
      <c r="P2966" s="6">
        <f t="shared" si="951"/>
        <v>23580</v>
      </c>
      <c r="Q2966" s="6">
        <f t="shared" si="952"/>
        <v>2270.17</v>
      </c>
      <c r="R2966" s="6">
        <f t="shared" si="953"/>
        <v>12287.04</v>
      </c>
      <c r="S2966" s="6">
        <f t="shared" si="954"/>
        <v>9584.82</v>
      </c>
      <c r="T2966" s="6">
        <f t="shared" si="955"/>
        <v>-13995.18</v>
      </c>
      <c r="U2966" t="s">
        <v>3024</v>
      </c>
      <c r="V2966" t="s">
        <v>2287</v>
      </c>
      <c r="W2966" s="2">
        <v>23580</v>
      </c>
      <c r="X2966" s="2">
        <v>2270.17</v>
      </c>
      <c r="Y2966" s="2">
        <v>12287.04</v>
      </c>
      <c r="Z2966" s="2">
        <v>7496.57</v>
      </c>
      <c r="AA2966" s="2">
        <v>9584.82</v>
      </c>
      <c r="AB2966" s="3">
        <v>-13995.18</v>
      </c>
    </row>
    <row r="2967" spans="1:28">
      <c r="A2967" s="5" t="str">
        <f t="shared" si="942"/>
        <v>420</v>
      </c>
      <c r="B2967" s="5" t="str">
        <f>VLOOKUP(A2967,Vlookups!O:P,2,FALSE)</f>
        <v>LOCAL</v>
      </c>
      <c r="C2967" s="5" t="str">
        <f t="shared" si="943"/>
        <v>E</v>
      </c>
      <c r="D2967" s="5" t="str">
        <f t="shared" si="944"/>
        <v>51</v>
      </c>
      <c r="E2967" s="5" t="str">
        <f t="shared" si="945"/>
        <v>63--</v>
      </c>
      <c r="F2967" s="5" t="str">
        <f>VLOOKUP(E2967,Vlookups!K:M,3,FALSE)</f>
        <v>Op Exp</v>
      </c>
      <c r="G2967" s="5" t="str">
        <f t="shared" si="946"/>
        <v>6319</v>
      </c>
      <c r="H2967" s="5" t="str">
        <f t="shared" si="947"/>
        <v>SUPPLIES M/O</v>
      </c>
      <c r="I2967" s="5" t="str">
        <f t="shared" si="948"/>
        <v>043</v>
      </c>
      <c r="J2967" s="5" t="str">
        <f>VLOOKUP(I2967,Vlookups!A:D,2,FALSE)</f>
        <v>MSG Ramirez Elementary</v>
      </c>
      <c r="K2967" s="5" t="str">
        <f>VLOOKUP(I2967,Vlookups!A:D,3,FALSE)</f>
        <v>MSG RAMIREZ K8</v>
      </c>
      <c r="L2967" s="5" t="str">
        <f t="shared" si="949"/>
        <v>99</v>
      </c>
      <c r="M2967" s="5" t="str">
        <f t="shared" si="950"/>
        <v>937</v>
      </c>
      <c r="N2967" s="5" t="str">
        <f>VLOOKUP(M2967,Vlookups!G:I,2,FALSE)</f>
        <v>FACILITIES MAINTENANCE &amp; OPS</v>
      </c>
      <c r="O2967" s="5" t="str">
        <f>VLOOKUP(M2967,Vlookups!G:I,3,FALSE)</f>
        <v>MAINT</v>
      </c>
      <c r="P2967" s="6">
        <f t="shared" si="951"/>
        <v>44467</v>
      </c>
      <c r="Q2967" s="6">
        <f t="shared" si="952"/>
        <v>2300.02</v>
      </c>
      <c r="R2967" s="6">
        <f t="shared" si="953"/>
        <v>36059.22</v>
      </c>
      <c r="S2967" s="6">
        <f t="shared" si="954"/>
        <v>19448.18</v>
      </c>
      <c r="T2967" s="6">
        <f t="shared" si="955"/>
        <v>-25018.82</v>
      </c>
      <c r="U2967" t="s">
        <v>3025</v>
      </c>
      <c r="V2967" t="s">
        <v>2287</v>
      </c>
      <c r="W2967" s="2">
        <v>44467</v>
      </c>
      <c r="X2967" s="2">
        <v>2300.02</v>
      </c>
      <c r="Y2967" s="2">
        <v>36059.22</v>
      </c>
      <c r="Z2967" s="2">
        <v>3852.28</v>
      </c>
      <c r="AA2967" s="2">
        <v>19448.18</v>
      </c>
      <c r="AB2967" s="3">
        <v>-25018.82</v>
      </c>
    </row>
    <row r="2968" spans="1:28">
      <c r="A2968" s="5" t="str">
        <f t="shared" si="942"/>
        <v>420</v>
      </c>
      <c r="B2968" s="5" t="str">
        <f>VLOOKUP(A2968,Vlookups!O:P,2,FALSE)</f>
        <v>LOCAL</v>
      </c>
      <c r="C2968" s="5" t="str">
        <f t="shared" si="943"/>
        <v>E</v>
      </c>
      <c r="D2968" s="5" t="str">
        <f t="shared" si="944"/>
        <v>51</v>
      </c>
      <c r="E2968" s="5" t="str">
        <f t="shared" si="945"/>
        <v>63--</v>
      </c>
      <c r="F2968" s="5" t="str">
        <f>VLOOKUP(E2968,Vlookups!K:M,3,FALSE)</f>
        <v>Op Exp</v>
      </c>
      <c r="G2968" s="5" t="str">
        <f t="shared" si="946"/>
        <v>6319</v>
      </c>
      <c r="H2968" s="5" t="str">
        <f t="shared" si="947"/>
        <v>SUPPLIES M/O</v>
      </c>
      <c r="I2968" s="5" t="str">
        <f t="shared" si="948"/>
        <v>044</v>
      </c>
      <c r="J2968" s="5" t="str">
        <f>VLOOKUP(I2968,Vlookups!A:D,2,FALSE)</f>
        <v>MSG Ramirez Middle School</v>
      </c>
      <c r="K2968" s="5" t="str">
        <f>VLOOKUP(I2968,Vlookups!A:D,3,FALSE)</f>
        <v>MSG RAMIREZ K8</v>
      </c>
      <c r="L2968" s="5" t="str">
        <f t="shared" si="949"/>
        <v>99</v>
      </c>
      <c r="M2968" s="5" t="str">
        <f t="shared" si="950"/>
        <v>937</v>
      </c>
      <c r="N2968" s="5" t="str">
        <f>VLOOKUP(M2968,Vlookups!G:I,2,FALSE)</f>
        <v>FACILITIES MAINTENANCE &amp; OPS</v>
      </c>
      <c r="O2968" s="5" t="str">
        <f>VLOOKUP(M2968,Vlookups!G:I,3,FALSE)</f>
        <v>MAINT</v>
      </c>
      <c r="P2968" s="6">
        <f t="shared" si="951"/>
        <v>13660</v>
      </c>
      <c r="Q2968" s="6">
        <f t="shared" si="952"/>
        <v>1118.1500000000001</v>
      </c>
      <c r="R2968" s="6">
        <f t="shared" si="953"/>
        <v>7360.31</v>
      </c>
      <c r="S2968" s="6">
        <f t="shared" si="954"/>
        <v>9584.82</v>
      </c>
      <c r="T2968" s="6">
        <f t="shared" si="955"/>
        <v>-4075.18</v>
      </c>
      <c r="U2968" t="s">
        <v>3026</v>
      </c>
      <c r="V2968" t="s">
        <v>2287</v>
      </c>
      <c r="W2968" s="2">
        <v>13660</v>
      </c>
      <c r="X2968" s="2">
        <v>1118.1500000000001</v>
      </c>
      <c r="Y2968" s="2">
        <v>7360.31</v>
      </c>
      <c r="Z2968" s="2">
        <v>4161.55</v>
      </c>
      <c r="AA2968" s="2">
        <v>9584.82</v>
      </c>
      <c r="AB2968" s="3">
        <v>-4075.18</v>
      </c>
    </row>
    <row r="2969" spans="1:28">
      <c r="A2969" s="5" t="str">
        <f t="shared" si="942"/>
        <v>420</v>
      </c>
      <c r="B2969" s="5" t="str">
        <f>VLOOKUP(A2969,Vlookups!O:P,2,FALSE)</f>
        <v>LOCAL</v>
      </c>
      <c r="C2969" s="5" t="str">
        <f t="shared" si="943"/>
        <v>E</v>
      </c>
      <c r="D2969" s="5" t="str">
        <f t="shared" si="944"/>
        <v>51</v>
      </c>
      <c r="E2969" s="5" t="str">
        <f t="shared" si="945"/>
        <v>63--</v>
      </c>
      <c r="F2969" s="5" t="str">
        <f>VLOOKUP(E2969,Vlookups!K:M,3,FALSE)</f>
        <v>Op Exp</v>
      </c>
      <c r="G2969" s="5" t="str">
        <f t="shared" si="946"/>
        <v>6319</v>
      </c>
      <c r="H2969" s="5" t="str">
        <f t="shared" si="947"/>
        <v>SUPPLIES M/O</v>
      </c>
      <c r="I2969" s="5" t="str">
        <f t="shared" si="948"/>
        <v>045</v>
      </c>
      <c r="J2969" s="5" t="str">
        <f>VLOOKUP(I2969,Vlookups!A:D,2,FALSE)</f>
        <v>Liberty HS</v>
      </c>
      <c r="K2969" s="5" t="str">
        <f>VLOOKUP(I2969,Vlookups!A:D,3,FALSE)</f>
        <v>LIBERTY HS</v>
      </c>
      <c r="L2969" s="5" t="str">
        <f t="shared" si="949"/>
        <v>99</v>
      </c>
      <c r="M2969" s="5" t="str">
        <f t="shared" si="950"/>
        <v>937</v>
      </c>
      <c r="N2969" s="5" t="str">
        <f>VLOOKUP(M2969,Vlookups!G:I,2,FALSE)</f>
        <v>FACILITIES MAINTENANCE &amp; OPS</v>
      </c>
      <c r="O2969" s="5" t="str">
        <f>VLOOKUP(M2969,Vlookups!G:I,3,FALSE)</f>
        <v>MAINT</v>
      </c>
      <c r="P2969" s="6">
        <f t="shared" si="951"/>
        <v>0</v>
      </c>
      <c r="Q2969" s="6">
        <f t="shared" si="952"/>
        <v>0</v>
      </c>
      <c r="R2969" s="6">
        <f t="shared" si="953"/>
        <v>32.5</v>
      </c>
      <c r="S2969" s="6">
        <f t="shared" si="954"/>
        <v>29030</v>
      </c>
      <c r="T2969" s="6">
        <f t="shared" si="955"/>
        <v>29030</v>
      </c>
      <c r="U2969" t="s">
        <v>3027</v>
      </c>
      <c r="V2969" t="s">
        <v>2287</v>
      </c>
      <c r="W2969" s="2">
        <v>0</v>
      </c>
      <c r="X2969" s="2">
        <v>0</v>
      </c>
      <c r="Y2969" s="2">
        <v>32.5</v>
      </c>
      <c r="Z2969" s="3">
        <v>-32.5</v>
      </c>
      <c r="AA2969" s="2">
        <v>29030</v>
      </c>
      <c r="AB2969" s="2">
        <v>29030</v>
      </c>
    </row>
    <row r="2970" spans="1:28">
      <c r="A2970" s="5" t="str">
        <f t="shared" si="942"/>
        <v>420</v>
      </c>
      <c r="B2970" s="5" t="str">
        <f>VLOOKUP(A2970,Vlookups!O:P,2,FALSE)</f>
        <v>LOCAL</v>
      </c>
      <c r="C2970" s="5" t="str">
        <f t="shared" si="943"/>
        <v>E</v>
      </c>
      <c r="D2970" s="5" t="str">
        <f t="shared" si="944"/>
        <v>51</v>
      </c>
      <c r="E2970" s="5" t="str">
        <f t="shared" si="945"/>
        <v>63--</v>
      </c>
      <c r="F2970" s="5" t="str">
        <f>VLOOKUP(E2970,Vlookups!K:M,3,FALSE)</f>
        <v>Op Exp</v>
      </c>
      <c r="G2970" s="5" t="str">
        <f t="shared" si="946"/>
        <v>6319</v>
      </c>
      <c r="H2970" s="5" t="str">
        <f t="shared" si="947"/>
        <v>SUPPLIES M/O</v>
      </c>
      <c r="I2970" s="5" t="str">
        <f t="shared" si="948"/>
        <v>746</v>
      </c>
      <c r="J2970" s="5" t="str">
        <f>VLOOKUP(I2970,Vlookups!A:D,2,FALSE)</f>
        <v>AREA OFFICE DALLAS</v>
      </c>
      <c r="K2970" s="5" t="str">
        <f>VLOOKUP(I2970,Vlookups!A:D,3,FALSE)</f>
        <v>AREA OFFICE DALLAS</v>
      </c>
      <c r="L2970" s="5" t="str">
        <f t="shared" si="949"/>
        <v>99</v>
      </c>
      <c r="M2970" s="5" t="str">
        <f t="shared" si="950"/>
        <v>937</v>
      </c>
      <c r="N2970" s="5" t="str">
        <f>VLOOKUP(M2970,Vlookups!G:I,2,FALSE)</f>
        <v>FACILITIES MAINTENANCE &amp; OPS</v>
      </c>
      <c r="O2970" s="5" t="str">
        <f>VLOOKUP(M2970,Vlookups!G:I,3,FALSE)</f>
        <v>MAINT</v>
      </c>
      <c r="P2970" s="6">
        <f t="shared" si="951"/>
        <v>0</v>
      </c>
      <c r="Q2970" s="6">
        <f t="shared" si="952"/>
        <v>0</v>
      </c>
      <c r="R2970" s="6">
        <f t="shared" si="953"/>
        <v>-28.85</v>
      </c>
      <c r="S2970" s="6">
        <f t="shared" si="954"/>
        <v>0</v>
      </c>
      <c r="T2970" s="6">
        <f t="shared" si="955"/>
        <v>0</v>
      </c>
      <c r="U2970" t="s">
        <v>3028</v>
      </c>
      <c r="V2970" t="s">
        <v>2287</v>
      </c>
      <c r="W2970" s="2">
        <v>0</v>
      </c>
      <c r="X2970" s="2">
        <v>0</v>
      </c>
      <c r="Y2970" s="3">
        <v>-28.85</v>
      </c>
      <c r="Z2970" s="2">
        <v>28.85</v>
      </c>
      <c r="AA2970" s="2">
        <v>0</v>
      </c>
      <c r="AB2970" s="2">
        <v>0</v>
      </c>
    </row>
    <row r="2971" spans="1:28">
      <c r="A2971" s="5" t="str">
        <f t="shared" si="942"/>
        <v>420</v>
      </c>
      <c r="B2971" s="5" t="str">
        <f>VLOOKUP(A2971,Vlookups!O:P,2,FALSE)</f>
        <v>LOCAL</v>
      </c>
      <c r="C2971" s="5" t="str">
        <f t="shared" si="943"/>
        <v>E</v>
      </c>
      <c r="D2971" s="5" t="str">
        <f t="shared" si="944"/>
        <v>51</v>
      </c>
      <c r="E2971" s="5" t="str">
        <f t="shared" si="945"/>
        <v>63--</v>
      </c>
      <c r="F2971" s="5" t="str">
        <f>VLOOKUP(E2971,Vlookups!K:M,3,FALSE)</f>
        <v>Op Exp</v>
      </c>
      <c r="G2971" s="5" t="str">
        <f t="shared" si="946"/>
        <v>6319</v>
      </c>
      <c r="H2971" s="5" t="str">
        <f t="shared" si="947"/>
        <v>SUPPLIES M/O</v>
      </c>
      <c r="I2971" s="5" t="str">
        <f t="shared" si="948"/>
        <v>747</v>
      </c>
      <c r="J2971" s="5" t="str">
        <f>VLOOKUP(I2971,Vlookups!A:D,2,FALSE)</f>
        <v>AREA OFFICE TARRANT</v>
      </c>
      <c r="K2971" s="5" t="str">
        <f>VLOOKUP(I2971,Vlookups!A:D,3,FALSE)</f>
        <v>AREA OFFICE TARRANT</v>
      </c>
      <c r="L2971" s="5" t="str">
        <f t="shared" si="949"/>
        <v>99</v>
      </c>
      <c r="M2971" s="5" t="str">
        <f t="shared" si="950"/>
        <v>937</v>
      </c>
      <c r="N2971" s="5" t="str">
        <f>VLOOKUP(M2971,Vlookups!G:I,2,FALSE)</f>
        <v>FACILITIES MAINTENANCE &amp; OPS</v>
      </c>
      <c r="O2971" s="5" t="str">
        <f>VLOOKUP(M2971,Vlookups!G:I,3,FALSE)</f>
        <v>MAINT</v>
      </c>
      <c r="P2971" s="6">
        <f t="shared" si="951"/>
        <v>10000</v>
      </c>
      <c r="Q2971" s="6">
        <f t="shared" si="952"/>
        <v>1493.71</v>
      </c>
      <c r="R2971" s="6">
        <f t="shared" si="953"/>
        <v>10.86</v>
      </c>
      <c r="S2971" s="6">
        <f t="shared" si="954"/>
        <v>0</v>
      </c>
      <c r="T2971" s="6">
        <f t="shared" si="955"/>
        <v>-10000</v>
      </c>
      <c r="U2971" t="s">
        <v>3029</v>
      </c>
      <c r="V2971" t="s">
        <v>2287</v>
      </c>
      <c r="W2971" s="2">
        <v>10000</v>
      </c>
      <c r="X2971" s="2">
        <v>1493.71</v>
      </c>
      <c r="Y2971" s="2">
        <v>10.86</v>
      </c>
      <c r="Z2971" s="2">
        <v>8495.43</v>
      </c>
      <c r="AA2971" s="2">
        <v>0</v>
      </c>
      <c r="AB2971" s="3">
        <v>-10000</v>
      </c>
    </row>
    <row r="2972" spans="1:28">
      <c r="A2972" s="5" t="str">
        <f t="shared" si="942"/>
        <v>420</v>
      </c>
      <c r="B2972" s="5" t="str">
        <f>VLOOKUP(A2972,Vlookups!O:P,2,FALSE)</f>
        <v>LOCAL</v>
      </c>
      <c r="C2972" s="5" t="str">
        <f t="shared" si="943"/>
        <v>E</v>
      </c>
      <c r="D2972" s="5" t="str">
        <f t="shared" si="944"/>
        <v>51</v>
      </c>
      <c r="E2972" s="5" t="str">
        <f t="shared" si="945"/>
        <v>63--</v>
      </c>
      <c r="F2972" s="5" t="str">
        <f>VLOOKUP(E2972,Vlookups!K:M,3,FALSE)</f>
        <v>Op Exp</v>
      </c>
      <c r="G2972" s="5" t="str">
        <f t="shared" si="946"/>
        <v>6319</v>
      </c>
      <c r="H2972" s="5" t="str">
        <f t="shared" si="947"/>
        <v>SUPPLIES M/O</v>
      </c>
      <c r="I2972" s="5" t="str">
        <f t="shared" si="948"/>
        <v>748</v>
      </c>
      <c r="J2972" s="5" t="str">
        <f>VLOOKUP(I2972,Vlookups!A:D,2,FALSE)</f>
        <v>AREA OFFICE HOUSTON</v>
      </c>
      <c r="K2972" s="5" t="str">
        <f>VLOOKUP(I2972,Vlookups!A:D,3,FALSE)</f>
        <v>AREA OFFICE HOUSTON</v>
      </c>
      <c r="L2972" s="5" t="str">
        <f t="shared" si="949"/>
        <v>99</v>
      </c>
      <c r="M2972" s="5" t="str">
        <f t="shared" si="950"/>
        <v>937</v>
      </c>
      <c r="N2972" s="5" t="str">
        <f>VLOOKUP(M2972,Vlookups!G:I,2,FALSE)</f>
        <v>FACILITIES MAINTENANCE &amp; OPS</v>
      </c>
      <c r="O2972" s="5" t="str">
        <f>VLOOKUP(M2972,Vlookups!G:I,3,FALSE)</f>
        <v>MAINT</v>
      </c>
      <c r="P2972" s="6">
        <f t="shared" si="951"/>
        <v>10000</v>
      </c>
      <c r="Q2972" s="6">
        <f t="shared" si="952"/>
        <v>1493.71</v>
      </c>
      <c r="R2972" s="6">
        <f t="shared" si="953"/>
        <v>540.29</v>
      </c>
      <c r="S2972" s="6">
        <f t="shared" si="954"/>
        <v>0</v>
      </c>
      <c r="T2972" s="6">
        <f t="shared" si="955"/>
        <v>-10000</v>
      </c>
      <c r="U2972" t="s">
        <v>3030</v>
      </c>
      <c r="V2972" t="s">
        <v>2287</v>
      </c>
      <c r="W2972" s="2">
        <v>10000</v>
      </c>
      <c r="X2972" s="2">
        <v>1493.71</v>
      </c>
      <c r="Y2972" s="2">
        <v>540.29</v>
      </c>
      <c r="Z2972" s="2">
        <v>7966</v>
      </c>
      <c r="AA2972" s="2">
        <v>0</v>
      </c>
      <c r="AB2972" s="3">
        <v>-10000</v>
      </c>
    </row>
    <row r="2973" spans="1:28">
      <c r="A2973" s="5" t="str">
        <f t="shared" si="942"/>
        <v>420</v>
      </c>
      <c r="B2973" s="5" t="str">
        <f>VLOOKUP(A2973,Vlookups!O:P,2,FALSE)</f>
        <v>LOCAL</v>
      </c>
      <c r="C2973" s="5" t="str">
        <f t="shared" si="943"/>
        <v>E</v>
      </c>
      <c r="D2973" s="5" t="str">
        <f t="shared" si="944"/>
        <v>51</v>
      </c>
      <c r="E2973" s="5" t="str">
        <f t="shared" si="945"/>
        <v>63--</v>
      </c>
      <c r="F2973" s="5" t="str">
        <f>VLOOKUP(E2973,Vlookups!K:M,3,FALSE)</f>
        <v>Op Exp</v>
      </c>
      <c r="G2973" s="5" t="str">
        <f t="shared" si="946"/>
        <v>6319</v>
      </c>
      <c r="H2973" s="5" t="str">
        <f t="shared" si="947"/>
        <v>SUPPLIES M/O</v>
      </c>
      <c r="I2973" s="5" t="str">
        <f t="shared" si="948"/>
        <v>749</v>
      </c>
      <c r="J2973" s="5" t="str">
        <f>VLOOKUP(I2973,Vlookups!A:D,2,FALSE)</f>
        <v>CHARTER HQ/WAREHOUSE</v>
      </c>
      <c r="K2973" s="5" t="str">
        <f>VLOOKUP(I2973,Vlookups!A:D,3,FALSE)</f>
        <v>CHARTER HQ/WAREHOUSE</v>
      </c>
      <c r="L2973" s="5" t="str">
        <f t="shared" si="949"/>
        <v>99</v>
      </c>
      <c r="M2973" s="5" t="str">
        <f t="shared" si="950"/>
        <v>937</v>
      </c>
      <c r="N2973" s="5" t="str">
        <f>VLOOKUP(M2973,Vlookups!G:I,2,FALSE)</f>
        <v>FACILITIES MAINTENANCE &amp; OPS</v>
      </c>
      <c r="O2973" s="5" t="str">
        <f>VLOOKUP(M2973,Vlookups!G:I,3,FALSE)</f>
        <v>MAINT</v>
      </c>
      <c r="P2973" s="6">
        <f t="shared" si="951"/>
        <v>32572</v>
      </c>
      <c r="Q2973" s="6">
        <f t="shared" si="952"/>
        <v>7884.87</v>
      </c>
      <c r="R2973" s="6">
        <f t="shared" si="953"/>
        <v>15841.77</v>
      </c>
      <c r="S2973" s="6">
        <f t="shared" si="954"/>
        <v>58815</v>
      </c>
      <c r="T2973" s="6">
        <f t="shared" si="955"/>
        <v>26243</v>
      </c>
      <c r="U2973" t="s">
        <v>3031</v>
      </c>
      <c r="V2973" t="s">
        <v>2287</v>
      </c>
      <c r="W2973" s="2">
        <v>32572</v>
      </c>
      <c r="X2973" s="2">
        <v>7884.87</v>
      </c>
      <c r="Y2973" s="2">
        <v>15841.77</v>
      </c>
      <c r="Z2973" s="2">
        <v>5736.49</v>
      </c>
      <c r="AA2973" s="2">
        <v>58815</v>
      </c>
      <c r="AB2973" s="2">
        <v>26243</v>
      </c>
    </row>
    <row r="2974" spans="1:28">
      <c r="A2974" s="5" t="str">
        <f t="shared" si="942"/>
        <v>420</v>
      </c>
      <c r="B2974" s="5" t="str">
        <f>VLOOKUP(A2974,Vlookups!O:P,2,FALSE)</f>
        <v>LOCAL</v>
      </c>
      <c r="C2974" s="5" t="str">
        <f t="shared" si="943"/>
        <v>E</v>
      </c>
      <c r="D2974" s="5" t="str">
        <f t="shared" si="944"/>
        <v>51</v>
      </c>
      <c r="E2974" s="5" t="str">
        <f t="shared" si="945"/>
        <v>63--</v>
      </c>
      <c r="F2974" s="5" t="str">
        <f>VLOOKUP(E2974,Vlookups!K:M,3,FALSE)</f>
        <v>Op Exp</v>
      </c>
      <c r="G2974" s="5" t="str">
        <f t="shared" si="946"/>
        <v>6319</v>
      </c>
      <c r="H2974" s="5" t="str">
        <f t="shared" si="947"/>
        <v>SUPPLIES M/O</v>
      </c>
      <c r="I2974" s="5" t="str">
        <f t="shared" si="948"/>
        <v>749</v>
      </c>
      <c r="J2974" s="5" t="str">
        <f>VLOOKUP(I2974,Vlookups!A:D,2,FALSE)</f>
        <v>CHARTER HQ/WAREHOUSE</v>
      </c>
      <c r="K2974" s="5" t="str">
        <f>VLOOKUP(I2974,Vlookups!A:D,3,FALSE)</f>
        <v>CHARTER HQ/WAREHOUSE</v>
      </c>
      <c r="L2974" s="5" t="str">
        <f t="shared" si="949"/>
        <v>99</v>
      </c>
      <c r="M2974" s="5" t="str">
        <f t="shared" si="950"/>
        <v>939</v>
      </c>
      <c r="N2974" s="5" t="str">
        <f>VLOOKUP(M2974,Vlookups!G:I,2,FALSE)</f>
        <v>INSTRUCTIONAL MATERIALS</v>
      </c>
      <c r="O2974" s="5" t="str">
        <f>VLOOKUP(M2974,Vlookups!G:I,3,FALSE)</f>
        <v>DSASS</v>
      </c>
      <c r="P2974" s="6">
        <f t="shared" si="951"/>
        <v>25000</v>
      </c>
      <c r="Q2974" s="6">
        <f t="shared" si="952"/>
        <v>0</v>
      </c>
      <c r="R2974" s="6">
        <f t="shared" si="953"/>
        <v>521</v>
      </c>
      <c r="S2974" s="6">
        <f t="shared" si="954"/>
        <v>0</v>
      </c>
      <c r="T2974" s="6">
        <f t="shared" si="955"/>
        <v>-25000</v>
      </c>
      <c r="U2974" t="s">
        <v>3032</v>
      </c>
      <c r="V2974" t="s">
        <v>2287</v>
      </c>
      <c r="W2974" s="2">
        <v>25000</v>
      </c>
      <c r="X2974" s="2">
        <v>0</v>
      </c>
      <c r="Y2974" s="2">
        <v>521</v>
      </c>
      <c r="Z2974" s="2">
        <v>24479</v>
      </c>
      <c r="AA2974" s="2">
        <v>0</v>
      </c>
      <c r="AB2974" s="3">
        <v>-25000</v>
      </c>
    </row>
    <row r="2975" spans="1:28">
      <c r="A2975" s="5" t="str">
        <f t="shared" si="942"/>
        <v>420</v>
      </c>
      <c r="B2975" s="5" t="str">
        <f>VLOOKUP(A2975,Vlookups!O:P,2,FALSE)</f>
        <v>LOCAL</v>
      </c>
      <c r="C2975" s="5" t="str">
        <f t="shared" si="943"/>
        <v>E</v>
      </c>
      <c r="D2975" s="5" t="str">
        <f t="shared" si="944"/>
        <v>51</v>
      </c>
      <c r="E2975" s="5" t="str">
        <f t="shared" si="945"/>
        <v>63--</v>
      </c>
      <c r="F2975" s="5" t="str">
        <f>VLOOKUP(E2975,Vlookups!K:M,3,FALSE)</f>
        <v>Op Exp</v>
      </c>
      <c r="G2975" s="5" t="str">
        <f t="shared" si="946"/>
        <v>6319</v>
      </c>
      <c r="H2975" s="5" t="str">
        <f t="shared" si="947"/>
        <v>SUPPLIES M/O</v>
      </c>
      <c r="I2975" s="5" t="str">
        <f t="shared" si="948"/>
        <v>998</v>
      </c>
      <c r="J2975" s="5" t="e">
        <f>VLOOKUP(I2975,Vlookups!A:D,2,FALSE)</f>
        <v>#N/A</v>
      </c>
      <c r="K2975" s="5" t="e">
        <f>VLOOKUP(I2975,Vlookups!A:D,3,FALSE)</f>
        <v>#N/A</v>
      </c>
      <c r="L2975" s="5" t="str">
        <f t="shared" si="949"/>
        <v>99</v>
      </c>
      <c r="M2975" s="5" t="str">
        <f t="shared" si="950"/>
        <v>937</v>
      </c>
      <c r="N2975" s="5" t="str">
        <f>VLOOKUP(M2975,Vlookups!G:I,2,FALSE)</f>
        <v>FACILITIES MAINTENANCE &amp; OPS</v>
      </c>
      <c r="O2975" s="5" t="str">
        <f>VLOOKUP(M2975,Vlookups!G:I,3,FALSE)</f>
        <v>MAINT</v>
      </c>
      <c r="P2975" s="6">
        <f t="shared" si="951"/>
        <v>21173</v>
      </c>
      <c r="Q2975" s="6">
        <f t="shared" si="952"/>
        <v>0</v>
      </c>
      <c r="R2975" s="6">
        <f t="shared" si="953"/>
        <v>5330.69</v>
      </c>
      <c r="S2975" s="6">
        <f t="shared" si="954"/>
        <v>24940</v>
      </c>
      <c r="T2975" s="6">
        <f t="shared" si="955"/>
        <v>3767</v>
      </c>
      <c r="U2975" t="s">
        <v>3033</v>
      </c>
      <c r="V2975" t="s">
        <v>2287</v>
      </c>
      <c r="W2975" s="2">
        <v>21173</v>
      </c>
      <c r="X2975" s="2">
        <v>0</v>
      </c>
      <c r="Y2975" s="2">
        <v>5330.69</v>
      </c>
      <c r="Z2975" s="2">
        <v>15629.1</v>
      </c>
      <c r="AA2975" s="2">
        <v>24940</v>
      </c>
      <c r="AB2975" s="2">
        <v>3767</v>
      </c>
    </row>
    <row r="2976" spans="1:28">
      <c r="A2976" s="5" t="str">
        <f t="shared" si="942"/>
        <v>420</v>
      </c>
      <c r="B2976" s="5" t="str">
        <f>VLOOKUP(A2976,Vlookups!O:P,2,FALSE)</f>
        <v>LOCAL</v>
      </c>
      <c r="C2976" s="5" t="str">
        <f t="shared" si="943"/>
        <v>E</v>
      </c>
      <c r="D2976" s="5" t="str">
        <f t="shared" si="944"/>
        <v>51</v>
      </c>
      <c r="E2976" s="5" t="str">
        <f t="shared" si="945"/>
        <v>63--</v>
      </c>
      <c r="F2976" s="5" t="str">
        <f>VLOOKUP(E2976,Vlookups!K:M,3,FALSE)</f>
        <v>Op Exp</v>
      </c>
      <c r="G2976" s="5" t="str">
        <f t="shared" si="946"/>
        <v>6319</v>
      </c>
      <c r="H2976" s="5" t="str">
        <f t="shared" si="947"/>
        <v>SUPPLIES M/O</v>
      </c>
      <c r="I2976" s="5" t="str">
        <f t="shared" si="948"/>
        <v>999</v>
      </c>
      <c r="J2976" s="5" t="str">
        <f>VLOOKUP(I2976,Vlookups!A:D,2,FALSE)</f>
        <v>CHARTER WIDE</v>
      </c>
      <c r="K2976" s="5" t="str">
        <f>VLOOKUP(I2976,Vlookups!A:D,3,FALSE)</f>
        <v>CHARTER WIDE</v>
      </c>
      <c r="L2976" s="5" t="str">
        <f t="shared" si="949"/>
        <v>99</v>
      </c>
      <c r="M2976" s="5" t="str">
        <f t="shared" si="950"/>
        <v>937</v>
      </c>
      <c r="N2976" s="5" t="str">
        <f>VLOOKUP(M2976,Vlookups!G:I,2,FALSE)</f>
        <v>FACILITIES MAINTENANCE &amp; OPS</v>
      </c>
      <c r="O2976" s="5" t="str">
        <f>VLOOKUP(M2976,Vlookups!G:I,3,FALSE)</f>
        <v>MAINT</v>
      </c>
      <c r="P2976" s="6">
        <f t="shared" si="951"/>
        <v>116214.54</v>
      </c>
      <c r="Q2976" s="6">
        <f t="shared" si="952"/>
        <v>0</v>
      </c>
      <c r="R2976" s="6">
        <f t="shared" si="953"/>
        <v>25974.2</v>
      </c>
      <c r="S2976" s="6">
        <f t="shared" si="954"/>
        <v>0</v>
      </c>
      <c r="T2976" s="6">
        <f t="shared" si="955"/>
        <v>-116214.54</v>
      </c>
      <c r="U2976" t="s">
        <v>3034</v>
      </c>
      <c r="V2976" t="s">
        <v>2287</v>
      </c>
      <c r="W2976" s="2">
        <v>116214.54</v>
      </c>
      <c r="X2976" s="2">
        <v>0</v>
      </c>
      <c r="Y2976" s="2">
        <v>25974.2</v>
      </c>
      <c r="Z2976" s="2">
        <v>90240.34</v>
      </c>
      <c r="AA2976" s="2">
        <v>0</v>
      </c>
      <c r="AB2976" s="3">
        <v>-116214.54</v>
      </c>
    </row>
    <row r="2977" spans="1:28">
      <c r="A2977" s="5" t="str">
        <f t="shared" si="942"/>
        <v>420</v>
      </c>
      <c r="B2977" s="5" t="str">
        <f>VLOOKUP(A2977,Vlookups!O:P,2,FALSE)</f>
        <v>LOCAL</v>
      </c>
      <c r="C2977" s="5" t="str">
        <f t="shared" si="943"/>
        <v>E</v>
      </c>
      <c r="D2977" s="5" t="str">
        <f t="shared" si="944"/>
        <v>51</v>
      </c>
      <c r="E2977" s="5" t="str">
        <f t="shared" si="945"/>
        <v>63--</v>
      </c>
      <c r="F2977" s="5" t="str">
        <f>VLOOKUP(E2977,Vlookups!K:M,3,FALSE)</f>
        <v>Op Exp</v>
      </c>
      <c r="G2977" s="5" t="str">
        <f t="shared" si="946"/>
        <v>6319</v>
      </c>
      <c r="H2977" s="5" t="str">
        <f t="shared" si="947"/>
        <v>SUPPLIES M/O</v>
      </c>
      <c r="I2977" s="5" t="str">
        <f t="shared" si="948"/>
        <v>748</v>
      </c>
      <c r="J2977" s="5" t="str">
        <f>VLOOKUP(I2977,Vlookups!A:D,2,FALSE)</f>
        <v>AREA OFFICE HOUSTON</v>
      </c>
      <c r="K2977" s="5" t="str">
        <f>VLOOKUP(I2977,Vlookups!A:D,3,FALSE)</f>
        <v>AREA OFFICE HOUSTON</v>
      </c>
      <c r="L2977" s="5" t="str">
        <f t="shared" si="949"/>
        <v>99</v>
      </c>
      <c r="M2977" s="5" t="str">
        <f t="shared" si="950"/>
        <v>937</v>
      </c>
      <c r="N2977" s="5" t="str">
        <f>VLOOKUP(M2977,Vlookups!G:I,2,FALSE)</f>
        <v>FACILITIES MAINTENANCE &amp; OPS</v>
      </c>
      <c r="O2977" s="5" t="str">
        <f>VLOOKUP(M2977,Vlookups!G:I,3,FALSE)</f>
        <v>MAINT</v>
      </c>
      <c r="P2977" s="6">
        <f t="shared" si="951"/>
        <v>109768</v>
      </c>
      <c r="Q2977" s="6">
        <f t="shared" si="952"/>
        <v>0</v>
      </c>
      <c r="R2977" s="6">
        <f t="shared" si="953"/>
        <v>103720.64</v>
      </c>
      <c r="S2977" s="6">
        <f t="shared" si="954"/>
        <v>205119</v>
      </c>
      <c r="T2977" s="6">
        <f t="shared" si="955"/>
        <v>95351</v>
      </c>
      <c r="U2977" t="s">
        <v>3035</v>
      </c>
      <c r="V2977" t="s">
        <v>2287</v>
      </c>
      <c r="W2977" s="2">
        <v>109768</v>
      </c>
      <c r="X2977" s="2">
        <v>0</v>
      </c>
      <c r="Y2977" s="2">
        <v>103720.64</v>
      </c>
      <c r="Z2977" s="2">
        <v>6047.36</v>
      </c>
      <c r="AA2977" s="2">
        <v>205119</v>
      </c>
      <c r="AB2977" s="2">
        <v>95351</v>
      </c>
    </row>
    <row r="2978" spans="1:28">
      <c r="A2978" s="5" t="str">
        <f t="shared" si="942"/>
        <v>420</v>
      </c>
      <c r="B2978" s="5" t="str">
        <f>VLOOKUP(A2978,Vlookups!O:P,2,FALSE)</f>
        <v>LOCAL</v>
      </c>
      <c r="C2978" s="5" t="str">
        <f t="shared" si="943"/>
        <v>E</v>
      </c>
      <c r="D2978" s="5" t="str">
        <f t="shared" si="944"/>
        <v>51</v>
      </c>
      <c r="E2978" s="5" t="str">
        <f t="shared" si="945"/>
        <v>63--</v>
      </c>
      <c r="F2978" s="5" t="str">
        <f>VLOOKUP(E2978,Vlookups!K:M,3,FALSE)</f>
        <v>Op Exp</v>
      </c>
      <c r="G2978" s="5" t="str">
        <f t="shared" si="946"/>
        <v>6319</v>
      </c>
      <c r="H2978" s="5" t="str">
        <f t="shared" si="947"/>
        <v>SUPPLIES M/O</v>
      </c>
      <c r="I2978" s="5" t="str">
        <f t="shared" si="948"/>
        <v>749</v>
      </c>
      <c r="J2978" s="5" t="str">
        <f>VLOOKUP(I2978,Vlookups!A:D,2,FALSE)</f>
        <v>CHARTER HQ/WAREHOUSE</v>
      </c>
      <c r="K2978" s="5" t="str">
        <f>VLOOKUP(I2978,Vlookups!A:D,3,FALSE)</f>
        <v>CHARTER HQ/WAREHOUSE</v>
      </c>
      <c r="L2978" s="5" t="str">
        <f t="shared" si="949"/>
        <v>99</v>
      </c>
      <c r="M2978" s="5" t="str">
        <f t="shared" si="950"/>
        <v>937</v>
      </c>
      <c r="N2978" s="5" t="str">
        <f>VLOOKUP(M2978,Vlookups!G:I,2,FALSE)</f>
        <v>FACILITIES MAINTENANCE &amp; OPS</v>
      </c>
      <c r="O2978" s="5" t="str">
        <f>VLOOKUP(M2978,Vlookups!G:I,3,FALSE)</f>
        <v>MAINT</v>
      </c>
      <c r="P2978" s="6">
        <f t="shared" si="951"/>
        <v>66027</v>
      </c>
      <c r="Q2978" s="6">
        <f t="shared" si="952"/>
        <v>12990.7</v>
      </c>
      <c r="R2978" s="6">
        <f t="shared" si="953"/>
        <v>37762.559999999998</v>
      </c>
      <c r="S2978" s="6">
        <f t="shared" si="954"/>
        <v>205119</v>
      </c>
      <c r="T2978" s="6">
        <f t="shared" si="955"/>
        <v>139092</v>
      </c>
      <c r="U2978" t="s">
        <v>3036</v>
      </c>
      <c r="V2978" t="s">
        <v>2287</v>
      </c>
      <c r="W2978" s="2">
        <v>66027</v>
      </c>
      <c r="X2978" s="2">
        <v>12990.7</v>
      </c>
      <c r="Y2978" s="2">
        <v>37762.559999999998</v>
      </c>
      <c r="Z2978" s="2">
        <v>15273.74</v>
      </c>
      <c r="AA2978" s="2">
        <v>205119</v>
      </c>
      <c r="AB2978" s="2">
        <v>139092</v>
      </c>
    </row>
    <row r="2979" spans="1:28">
      <c r="A2979" s="5" t="str">
        <f t="shared" si="942"/>
        <v>420</v>
      </c>
      <c r="B2979" s="5" t="str">
        <f>VLOOKUP(A2979,Vlookups!O:P,2,FALSE)</f>
        <v>LOCAL</v>
      </c>
      <c r="C2979" s="5" t="str">
        <f t="shared" si="943"/>
        <v>E</v>
      </c>
      <c r="D2979" s="5" t="str">
        <f t="shared" si="944"/>
        <v>51</v>
      </c>
      <c r="E2979" s="5" t="str">
        <f t="shared" si="945"/>
        <v>63--</v>
      </c>
      <c r="F2979" s="5" t="str">
        <f>VLOOKUP(E2979,Vlookups!K:M,3,FALSE)</f>
        <v>Op Exp</v>
      </c>
      <c r="G2979" s="5" t="str">
        <f t="shared" si="946"/>
        <v>6319</v>
      </c>
      <c r="H2979" s="5" t="str">
        <f t="shared" si="947"/>
        <v>SUPPLIES M/O</v>
      </c>
      <c r="I2979" s="5" t="str">
        <f t="shared" si="948"/>
        <v>999</v>
      </c>
      <c r="J2979" s="5" t="str">
        <f>VLOOKUP(I2979,Vlookups!A:D,2,FALSE)</f>
        <v>CHARTER WIDE</v>
      </c>
      <c r="K2979" s="5" t="str">
        <f>VLOOKUP(I2979,Vlookups!A:D,3,FALSE)</f>
        <v>CHARTER WIDE</v>
      </c>
      <c r="L2979" s="5" t="str">
        <f t="shared" si="949"/>
        <v>99</v>
      </c>
      <c r="M2979" s="5" t="str">
        <f t="shared" si="950"/>
        <v>937</v>
      </c>
      <c r="N2979" s="5" t="str">
        <f>VLOOKUP(M2979,Vlookups!G:I,2,FALSE)</f>
        <v>FACILITIES MAINTENANCE &amp; OPS</v>
      </c>
      <c r="O2979" s="5" t="str">
        <f>VLOOKUP(M2979,Vlookups!G:I,3,FALSE)</f>
        <v>MAINT</v>
      </c>
      <c r="P2979" s="6">
        <f t="shared" si="951"/>
        <v>74045</v>
      </c>
      <c r="Q2979" s="6">
        <f t="shared" si="952"/>
        <v>20755.52</v>
      </c>
      <c r="R2979" s="6">
        <f t="shared" si="953"/>
        <v>29732.83</v>
      </c>
      <c r="S2979" s="6">
        <f t="shared" si="954"/>
        <v>0</v>
      </c>
      <c r="T2979" s="6">
        <f t="shared" si="955"/>
        <v>-74045</v>
      </c>
      <c r="U2979" t="s">
        <v>3037</v>
      </c>
      <c r="V2979" t="s">
        <v>2287</v>
      </c>
      <c r="W2979" s="2">
        <v>74045</v>
      </c>
      <c r="X2979" s="2">
        <v>20755.52</v>
      </c>
      <c r="Y2979" s="2">
        <v>29732.83</v>
      </c>
      <c r="Z2979" s="2">
        <v>23556.65</v>
      </c>
      <c r="AA2979" s="2">
        <v>0</v>
      </c>
      <c r="AB2979" s="3">
        <v>-74045</v>
      </c>
    </row>
    <row r="2980" spans="1:28">
      <c r="A2980" s="5" t="str">
        <f t="shared" si="942"/>
        <v>420</v>
      </c>
      <c r="B2980" s="5" t="str">
        <f>VLOOKUP(A2980,Vlookups!O:P,2,FALSE)</f>
        <v>LOCAL</v>
      </c>
      <c r="C2980" s="5" t="str">
        <f t="shared" si="943"/>
        <v>E</v>
      </c>
      <c r="D2980" s="5" t="str">
        <f t="shared" si="944"/>
        <v>51</v>
      </c>
      <c r="E2980" s="5" t="str">
        <f t="shared" si="945"/>
        <v>63--</v>
      </c>
      <c r="F2980" s="5" t="str">
        <f>VLOOKUP(E2980,Vlookups!K:M,3,FALSE)</f>
        <v>Op Exp</v>
      </c>
      <c r="G2980" s="5" t="str">
        <f t="shared" si="946"/>
        <v>6319</v>
      </c>
      <c r="H2980" s="5" t="str">
        <f t="shared" si="947"/>
        <v>SUPPLIES M/O</v>
      </c>
      <c r="I2980" s="5" t="str">
        <f t="shared" si="948"/>
        <v>749</v>
      </c>
      <c r="J2980" s="5" t="str">
        <f>VLOOKUP(I2980,Vlookups!A:D,2,FALSE)</f>
        <v>CHARTER HQ/WAREHOUSE</v>
      </c>
      <c r="K2980" s="5" t="str">
        <f>VLOOKUP(I2980,Vlookups!A:D,3,FALSE)</f>
        <v>CHARTER HQ/WAREHOUSE</v>
      </c>
      <c r="L2980" s="5" t="str">
        <f t="shared" si="949"/>
        <v>99</v>
      </c>
      <c r="M2980" s="5" t="str">
        <f t="shared" si="950"/>
        <v>937</v>
      </c>
      <c r="N2980" s="5" t="str">
        <f>VLOOKUP(M2980,Vlookups!G:I,2,FALSE)</f>
        <v>FACILITIES MAINTENANCE &amp; OPS</v>
      </c>
      <c r="O2980" s="5" t="str">
        <f>VLOOKUP(M2980,Vlookups!G:I,3,FALSE)</f>
        <v>MAINT</v>
      </c>
      <c r="P2980" s="6">
        <f t="shared" si="951"/>
        <v>10000</v>
      </c>
      <c r="Q2980" s="6">
        <f t="shared" si="952"/>
        <v>0</v>
      </c>
      <c r="R2980" s="6">
        <f t="shared" si="953"/>
        <v>4937.28</v>
      </c>
      <c r="S2980" s="6">
        <f t="shared" si="954"/>
        <v>177000</v>
      </c>
      <c r="T2980" s="6">
        <f t="shared" si="955"/>
        <v>167000</v>
      </c>
      <c r="U2980" t="s">
        <v>3038</v>
      </c>
      <c r="V2980" t="s">
        <v>2287</v>
      </c>
      <c r="W2980" s="2">
        <v>10000</v>
      </c>
      <c r="X2980" s="2">
        <v>0</v>
      </c>
      <c r="Y2980" s="2">
        <v>4937.28</v>
      </c>
      <c r="Z2980" s="2">
        <v>4806.58</v>
      </c>
      <c r="AA2980" s="2">
        <v>177000</v>
      </c>
      <c r="AB2980" s="2">
        <v>167000</v>
      </c>
    </row>
    <row r="2981" spans="1:28">
      <c r="A2981" s="5" t="str">
        <f t="shared" si="942"/>
        <v>420</v>
      </c>
      <c r="B2981" s="5" t="str">
        <f>VLOOKUP(A2981,Vlookups!O:P,2,FALSE)</f>
        <v>LOCAL</v>
      </c>
      <c r="C2981" s="5" t="str">
        <f t="shared" si="943"/>
        <v>E</v>
      </c>
      <c r="D2981" s="5" t="str">
        <f t="shared" si="944"/>
        <v>51</v>
      </c>
      <c r="E2981" s="5" t="str">
        <f t="shared" si="945"/>
        <v>63--</v>
      </c>
      <c r="F2981" s="5" t="str">
        <f>VLOOKUP(E2981,Vlookups!K:M,3,FALSE)</f>
        <v>Op Exp</v>
      </c>
      <c r="G2981" s="5" t="str">
        <f t="shared" si="946"/>
        <v>6399</v>
      </c>
      <c r="H2981" s="5" t="str">
        <f t="shared" si="947"/>
        <v>GENERAL SUPPLIES</v>
      </c>
      <c r="I2981" s="5" t="str">
        <f t="shared" si="948"/>
        <v>001</v>
      </c>
      <c r="J2981" s="5" t="str">
        <f>VLOOKUP(I2981,Vlookups!A:D,2,FALSE)</f>
        <v>GARLAND ELEMENTARY SCHOOL</v>
      </c>
      <c r="K2981" s="5" t="str">
        <f>VLOOKUP(I2981,Vlookups!A:D,3,FALSE)</f>
        <v>GARLAND K8</v>
      </c>
      <c r="L2981" s="5" t="str">
        <f t="shared" si="949"/>
        <v>99</v>
      </c>
      <c r="M2981" s="5" t="str">
        <f t="shared" si="950"/>
        <v>937</v>
      </c>
      <c r="N2981" s="5" t="str">
        <f>VLOOKUP(M2981,Vlookups!G:I,2,FALSE)</f>
        <v>FACILITIES MAINTENANCE &amp; OPS</v>
      </c>
      <c r="O2981" s="5" t="str">
        <f>VLOOKUP(M2981,Vlookups!G:I,3,FALSE)</f>
        <v>MAINT</v>
      </c>
      <c r="P2981" s="6">
        <f t="shared" si="951"/>
        <v>2539</v>
      </c>
      <c r="Q2981" s="6">
        <f t="shared" si="952"/>
        <v>341.84</v>
      </c>
      <c r="R2981" s="6">
        <f t="shared" si="953"/>
        <v>1922.35</v>
      </c>
      <c r="S2981" s="6">
        <f t="shared" si="954"/>
        <v>0.67</v>
      </c>
      <c r="T2981" s="6">
        <f t="shared" si="955"/>
        <v>-2538.33</v>
      </c>
      <c r="U2981" t="s">
        <v>3039</v>
      </c>
      <c r="V2981" t="s">
        <v>54</v>
      </c>
      <c r="W2981" s="2">
        <v>2539</v>
      </c>
      <c r="X2981" s="2">
        <v>341.84</v>
      </c>
      <c r="Y2981" s="2">
        <v>1922.35</v>
      </c>
      <c r="Z2981" s="2">
        <v>274.81</v>
      </c>
      <c r="AA2981" s="2">
        <v>0.67</v>
      </c>
      <c r="AB2981" s="3">
        <v>-2538.33</v>
      </c>
    </row>
    <row r="2982" spans="1:28">
      <c r="A2982" s="5" t="str">
        <f t="shared" si="942"/>
        <v>420</v>
      </c>
      <c r="B2982" s="5" t="str">
        <f>VLOOKUP(A2982,Vlookups!O:P,2,FALSE)</f>
        <v>LOCAL</v>
      </c>
      <c r="C2982" s="5" t="str">
        <f t="shared" si="943"/>
        <v>E</v>
      </c>
      <c r="D2982" s="5" t="str">
        <f t="shared" si="944"/>
        <v>51</v>
      </c>
      <c r="E2982" s="5" t="str">
        <f t="shared" si="945"/>
        <v>63--</v>
      </c>
      <c r="F2982" s="5" t="str">
        <f>VLOOKUP(E2982,Vlookups!K:M,3,FALSE)</f>
        <v>Op Exp</v>
      </c>
      <c r="G2982" s="5" t="str">
        <f t="shared" si="946"/>
        <v>6399</v>
      </c>
      <c r="H2982" s="5" t="str">
        <f t="shared" si="947"/>
        <v>GENERAL SUPPLIES</v>
      </c>
      <c r="I2982" s="5" t="str">
        <f t="shared" si="948"/>
        <v>002</v>
      </c>
      <c r="J2982" s="5" t="str">
        <f>VLOOKUP(I2982,Vlookups!A:D,2,FALSE)</f>
        <v>GARLAND MIDDLE SCHOOL</v>
      </c>
      <c r="K2982" s="5" t="str">
        <f>VLOOKUP(I2982,Vlookups!A:D,3,FALSE)</f>
        <v>GARLAND K8</v>
      </c>
      <c r="L2982" s="5" t="str">
        <f t="shared" si="949"/>
        <v>99</v>
      </c>
      <c r="M2982" s="5" t="str">
        <f t="shared" si="950"/>
        <v>937</v>
      </c>
      <c r="N2982" s="5" t="str">
        <f>VLOOKUP(M2982,Vlookups!G:I,2,FALSE)</f>
        <v>FACILITIES MAINTENANCE &amp; OPS</v>
      </c>
      <c r="O2982" s="5" t="str">
        <f>VLOOKUP(M2982,Vlookups!G:I,3,FALSE)</f>
        <v>MAINT</v>
      </c>
      <c r="P2982" s="6">
        <f t="shared" si="951"/>
        <v>1251</v>
      </c>
      <c r="Q2982" s="6">
        <f t="shared" si="952"/>
        <v>168.37</v>
      </c>
      <c r="R2982" s="6">
        <f t="shared" si="953"/>
        <v>925.68</v>
      </c>
      <c r="S2982" s="6">
        <f t="shared" si="954"/>
        <v>0.33</v>
      </c>
      <c r="T2982" s="6">
        <f t="shared" si="955"/>
        <v>-1250.67</v>
      </c>
      <c r="U2982" t="s">
        <v>3040</v>
      </c>
      <c r="V2982" t="s">
        <v>54</v>
      </c>
      <c r="W2982" s="2">
        <v>1251</v>
      </c>
      <c r="X2982" s="2">
        <v>168.37</v>
      </c>
      <c r="Y2982" s="2">
        <v>925.68</v>
      </c>
      <c r="Z2982" s="2">
        <v>156.94999999999999</v>
      </c>
      <c r="AA2982" s="2">
        <v>0.33</v>
      </c>
      <c r="AB2982" s="3">
        <v>-1250.67</v>
      </c>
    </row>
    <row r="2983" spans="1:28">
      <c r="A2983" s="5" t="str">
        <f t="shared" si="942"/>
        <v>420</v>
      </c>
      <c r="B2983" s="5" t="str">
        <f>VLOOKUP(A2983,Vlookups!O:P,2,FALSE)</f>
        <v>LOCAL</v>
      </c>
      <c r="C2983" s="5" t="str">
        <f t="shared" si="943"/>
        <v>E</v>
      </c>
      <c r="D2983" s="5" t="str">
        <f t="shared" si="944"/>
        <v>51</v>
      </c>
      <c r="E2983" s="5" t="str">
        <f t="shared" si="945"/>
        <v>63--</v>
      </c>
      <c r="F2983" s="5" t="str">
        <f>VLOOKUP(E2983,Vlookups!K:M,3,FALSE)</f>
        <v>Op Exp</v>
      </c>
      <c r="G2983" s="5" t="str">
        <f t="shared" si="946"/>
        <v>6399</v>
      </c>
      <c r="H2983" s="5" t="str">
        <f t="shared" si="947"/>
        <v>GENERAL SUPPLIES</v>
      </c>
      <c r="I2983" s="5" t="str">
        <f t="shared" si="948"/>
        <v>003</v>
      </c>
      <c r="J2983" s="5" t="str">
        <f>VLOOKUP(I2983,Vlookups!A:D,2,FALSE)</f>
        <v>GARLAND HIGH SCHOOL</v>
      </c>
      <c r="K2983" s="5" t="str">
        <f>VLOOKUP(I2983,Vlookups!A:D,3,FALSE)</f>
        <v>GARLAND HS</v>
      </c>
      <c r="L2983" s="5" t="str">
        <f t="shared" si="949"/>
        <v>99</v>
      </c>
      <c r="M2983" s="5" t="str">
        <f t="shared" si="950"/>
        <v>937</v>
      </c>
      <c r="N2983" s="5" t="str">
        <f>VLOOKUP(M2983,Vlookups!G:I,2,FALSE)</f>
        <v>FACILITIES MAINTENANCE &amp; OPS</v>
      </c>
      <c r="O2983" s="5" t="str">
        <f>VLOOKUP(M2983,Vlookups!G:I,3,FALSE)</f>
        <v>MAINT</v>
      </c>
      <c r="P2983" s="6">
        <f t="shared" si="951"/>
        <v>15098</v>
      </c>
      <c r="Q2983" s="6">
        <f t="shared" si="952"/>
        <v>510.2</v>
      </c>
      <c r="R2983" s="6">
        <f t="shared" si="953"/>
        <v>14385.98</v>
      </c>
      <c r="S2983" s="6">
        <f t="shared" si="954"/>
        <v>1</v>
      </c>
      <c r="T2983" s="6">
        <f t="shared" si="955"/>
        <v>-15097</v>
      </c>
      <c r="U2983" t="s">
        <v>3041</v>
      </c>
      <c r="V2983" t="s">
        <v>54</v>
      </c>
      <c r="W2983" s="2">
        <v>15098</v>
      </c>
      <c r="X2983" s="2">
        <v>510.2</v>
      </c>
      <c r="Y2983" s="2">
        <v>14385.98</v>
      </c>
      <c r="Z2983" s="2">
        <v>201.82</v>
      </c>
      <c r="AA2983" s="2">
        <v>1</v>
      </c>
      <c r="AB2983" s="3">
        <v>-15097</v>
      </c>
    </row>
    <row r="2984" spans="1:28">
      <c r="A2984" s="5" t="str">
        <f t="shared" si="942"/>
        <v>420</v>
      </c>
      <c r="B2984" s="5" t="str">
        <f>VLOOKUP(A2984,Vlookups!O:P,2,FALSE)</f>
        <v>LOCAL</v>
      </c>
      <c r="C2984" s="5" t="str">
        <f t="shared" si="943"/>
        <v>E</v>
      </c>
      <c r="D2984" s="5" t="str">
        <f t="shared" si="944"/>
        <v>51</v>
      </c>
      <c r="E2984" s="5" t="str">
        <f t="shared" si="945"/>
        <v>63--</v>
      </c>
      <c r="F2984" s="5" t="str">
        <f>VLOOKUP(E2984,Vlookups!K:M,3,FALSE)</f>
        <v>Op Exp</v>
      </c>
      <c r="G2984" s="5" t="str">
        <f t="shared" si="946"/>
        <v>6399</v>
      </c>
      <c r="H2984" s="5" t="str">
        <f t="shared" si="947"/>
        <v>GENERAL SUPPLIES</v>
      </c>
      <c r="I2984" s="5" t="str">
        <f t="shared" si="948"/>
        <v>004</v>
      </c>
      <c r="J2984" s="5" t="str">
        <f>VLOOKUP(I2984,Vlookups!A:D,2,FALSE)</f>
        <v>ARLINGTON ELEMENTARY SCHOOL</v>
      </c>
      <c r="K2984" s="5" t="str">
        <f>VLOOKUP(I2984,Vlookups!A:D,3,FALSE)</f>
        <v>ARLINGTON K8</v>
      </c>
      <c r="L2984" s="5" t="str">
        <f t="shared" si="949"/>
        <v>99</v>
      </c>
      <c r="M2984" s="5" t="str">
        <f t="shared" si="950"/>
        <v>937</v>
      </c>
      <c r="N2984" s="5" t="str">
        <f>VLOOKUP(M2984,Vlookups!G:I,2,FALSE)</f>
        <v>FACILITIES MAINTENANCE &amp; OPS</v>
      </c>
      <c r="O2984" s="5" t="str">
        <f>VLOOKUP(M2984,Vlookups!G:I,3,FALSE)</f>
        <v>MAINT</v>
      </c>
      <c r="P2984" s="6">
        <f t="shared" si="951"/>
        <v>10609</v>
      </c>
      <c r="Q2984" s="6">
        <f t="shared" si="952"/>
        <v>341.84</v>
      </c>
      <c r="R2984" s="6">
        <f t="shared" si="953"/>
        <v>9898.2999999999993</v>
      </c>
      <c r="S2984" s="6">
        <f t="shared" si="954"/>
        <v>0.67</v>
      </c>
      <c r="T2984" s="6">
        <f t="shared" si="955"/>
        <v>-10608.33</v>
      </c>
      <c r="U2984" t="s">
        <v>3042</v>
      </c>
      <c r="V2984" t="s">
        <v>54</v>
      </c>
      <c r="W2984" s="2">
        <v>10609</v>
      </c>
      <c r="X2984" s="2">
        <v>341.84</v>
      </c>
      <c r="Y2984" s="2">
        <v>9898.2999999999993</v>
      </c>
      <c r="Z2984" s="2">
        <v>308.94</v>
      </c>
      <c r="AA2984" s="2">
        <v>0.67</v>
      </c>
      <c r="AB2984" s="3">
        <v>-10608.33</v>
      </c>
    </row>
    <row r="2985" spans="1:28">
      <c r="A2985" s="5" t="str">
        <f t="shared" si="942"/>
        <v>420</v>
      </c>
      <c r="B2985" s="5" t="str">
        <f>VLOOKUP(A2985,Vlookups!O:P,2,FALSE)</f>
        <v>LOCAL</v>
      </c>
      <c r="C2985" s="5" t="str">
        <f t="shared" si="943"/>
        <v>E</v>
      </c>
      <c r="D2985" s="5" t="str">
        <f t="shared" si="944"/>
        <v>51</v>
      </c>
      <c r="E2985" s="5" t="str">
        <f t="shared" si="945"/>
        <v>63--</v>
      </c>
      <c r="F2985" s="5" t="str">
        <f>VLOOKUP(E2985,Vlookups!K:M,3,FALSE)</f>
        <v>Op Exp</v>
      </c>
      <c r="G2985" s="5" t="str">
        <f t="shared" si="946"/>
        <v>6399</v>
      </c>
      <c r="H2985" s="5" t="str">
        <f t="shared" si="947"/>
        <v>GENERAL SUPPLIES</v>
      </c>
      <c r="I2985" s="5" t="str">
        <f t="shared" si="948"/>
        <v>005</v>
      </c>
      <c r="J2985" s="5" t="str">
        <f>VLOOKUP(I2985,Vlookups!A:D,2,FALSE)</f>
        <v>ARLINGTON MIDDLE SCHOOL</v>
      </c>
      <c r="K2985" s="5" t="str">
        <f>VLOOKUP(I2985,Vlookups!A:D,3,FALSE)</f>
        <v>ARLINGTON K8</v>
      </c>
      <c r="L2985" s="5" t="str">
        <f t="shared" si="949"/>
        <v>99</v>
      </c>
      <c r="M2985" s="5" t="str">
        <f t="shared" si="950"/>
        <v>937</v>
      </c>
      <c r="N2985" s="5" t="str">
        <f>VLOOKUP(M2985,Vlookups!G:I,2,FALSE)</f>
        <v>FACILITIES MAINTENANCE &amp; OPS</v>
      </c>
      <c r="O2985" s="5" t="str">
        <f>VLOOKUP(M2985,Vlookups!G:I,3,FALSE)</f>
        <v>MAINT</v>
      </c>
      <c r="P2985" s="6">
        <f t="shared" si="951"/>
        <v>3000</v>
      </c>
      <c r="Q2985" s="6">
        <f t="shared" si="952"/>
        <v>168.37</v>
      </c>
      <c r="R2985" s="6">
        <f t="shared" si="953"/>
        <v>2196.81</v>
      </c>
      <c r="S2985" s="6">
        <f t="shared" si="954"/>
        <v>0.33</v>
      </c>
      <c r="T2985" s="6">
        <f t="shared" si="955"/>
        <v>-2999.67</v>
      </c>
      <c r="U2985" t="s">
        <v>3043</v>
      </c>
      <c r="V2985" t="s">
        <v>54</v>
      </c>
      <c r="W2985" s="2">
        <v>3000</v>
      </c>
      <c r="X2985" s="2">
        <v>168.37</v>
      </c>
      <c r="Y2985" s="2">
        <v>2196.81</v>
      </c>
      <c r="Z2985" s="2">
        <v>634.82000000000005</v>
      </c>
      <c r="AA2985" s="2">
        <v>0.33</v>
      </c>
      <c r="AB2985" s="3">
        <v>-2999.67</v>
      </c>
    </row>
    <row r="2986" spans="1:28">
      <c r="A2986" s="5" t="str">
        <f t="shared" si="942"/>
        <v>420</v>
      </c>
      <c r="B2986" s="5" t="str">
        <f>VLOOKUP(A2986,Vlookups!O:P,2,FALSE)</f>
        <v>LOCAL</v>
      </c>
      <c r="C2986" s="5" t="str">
        <f t="shared" si="943"/>
        <v>E</v>
      </c>
      <c r="D2986" s="5" t="str">
        <f t="shared" si="944"/>
        <v>51</v>
      </c>
      <c r="E2986" s="5" t="str">
        <f t="shared" si="945"/>
        <v>63--</v>
      </c>
      <c r="F2986" s="5" t="str">
        <f>VLOOKUP(E2986,Vlookups!K:M,3,FALSE)</f>
        <v>Op Exp</v>
      </c>
      <c r="G2986" s="5" t="str">
        <f t="shared" si="946"/>
        <v>6399</v>
      </c>
      <c r="H2986" s="5" t="str">
        <f t="shared" si="947"/>
        <v>GENERAL SUPPLIES</v>
      </c>
      <c r="I2986" s="5" t="str">
        <f t="shared" si="948"/>
        <v>006</v>
      </c>
      <c r="J2986" s="5" t="str">
        <f>VLOOKUP(I2986,Vlookups!A:D,2,FALSE)</f>
        <v>ARLINGTON HIGH SCHOOL</v>
      </c>
      <c r="K2986" s="5" t="str">
        <f>VLOOKUP(I2986,Vlookups!A:D,3,FALSE)</f>
        <v>ARLINGTON HS</v>
      </c>
      <c r="L2986" s="5" t="str">
        <f t="shared" si="949"/>
        <v>99</v>
      </c>
      <c r="M2986" s="5" t="str">
        <f t="shared" si="950"/>
        <v>937</v>
      </c>
      <c r="N2986" s="5" t="str">
        <f>VLOOKUP(M2986,Vlookups!G:I,2,FALSE)</f>
        <v>FACILITIES MAINTENANCE &amp; OPS</v>
      </c>
      <c r="O2986" s="5" t="str">
        <f>VLOOKUP(M2986,Vlookups!G:I,3,FALSE)</f>
        <v>MAINT</v>
      </c>
      <c r="P2986" s="6">
        <f t="shared" si="951"/>
        <v>13550</v>
      </c>
      <c r="Q2986" s="6">
        <f t="shared" si="952"/>
        <v>510.2</v>
      </c>
      <c r="R2986" s="6">
        <f t="shared" si="953"/>
        <v>10272.969999999999</v>
      </c>
      <c r="S2986" s="6">
        <f t="shared" si="954"/>
        <v>1</v>
      </c>
      <c r="T2986" s="6">
        <f t="shared" si="955"/>
        <v>-13549</v>
      </c>
      <c r="U2986" t="s">
        <v>3044</v>
      </c>
      <c r="V2986" t="s">
        <v>54</v>
      </c>
      <c r="W2986" s="2">
        <v>13550</v>
      </c>
      <c r="X2986" s="2">
        <v>510.2</v>
      </c>
      <c r="Y2986" s="2">
        <v>10272.969999999999</v>
      </c>
      <c r="Z2986" s="2">
        <v>2766.83</v>
      </c>
      <c r="AA2986" s="2">
        <v>1</v>
      </c>
      <c r="AB2986" s="3">
        <v>-13549</v>
      </c>
    </row>
    <row r="2987" spans="1:28">
      <c r="A2987" s="5" t="str">
        <f t="shared" si="942"/>
        <v>420</v>
      </c>
      <c r="B2987" s="5" t="str">
        <f>VLOOKUP(A2987,Vlookups!O:P,2,FALSE)</f>
        <v>LOCAL</v>
      </c>
      <c r="C2987" s="5" t="str">
        <f t="shared" si="943"/>
        <v>E</v>
      </c>
      <c r="D2987" s="5" t="str">
        <f t="shared" si="944"/>
        <v>51</v>
      </c>
      <c r="E2987" s="5" t="str">
        <f t="shared" si="945"/>
        <v>63--</v>
      </c>
      <c r="F2987" s="5" t="str">
        <f>VLOOKUP(E2987,Vlookups!K:M,3,FALSE)</f>
        <v>Op Exp</v>
      </c>
      <c r="G2987" s="5" t="str">
        <f t="shared" si="946"/>
        <v>6399</v>
      </c>
      <c r="H2987" s="5" t="str">
        <f t="shared" si="947"/>
        <v>GENERAL SUPPLIES</v>
      </c>
      <c r="I2987" s="5" t="str">
        <f t="shared" si="948"/>
        <v>007</v>
      </c>
      <c r="J2987" s="5" t="str">
        <f>VLOOKUP(I2987,Vlookups!A:D,2,FALSE)</f>
        <v>KELLER ELEMENTARY SCHOOL</v>
      </c>
      <c r="K2987" s="5" t="str">
        <f>VLOOKUP(I2987,Vlookups!A:D,3,FALSE)</f>
        <v>KELLER K8</v>
      </c>
      <c r="L2987" s="5" t="str">
        <f t="shared" si="949"/>
        <v>99</v>
      </c>
      <c r="M2987" s="5" t="str">
        <f t="shared" si="950"/>
        <v>937</v>
      </c>
      <c r="N2987" s="5" t="str">
        <f>VLOOKUP(M2987,Vlookups!G:I,2,FALSE)</f>
        <v>FACILITIES MAINTENANCE &amp; OPS</v>
      </c>
      <c r="O2987" s="5" t="str">
        <f>VLOOKUP(M2987,Vlookups!G:I,3,FALSE)</f>
        <v>MAINT</v>
      </c>
      <c r="P2987" s="6">
        <f t="shared" si="951"/>
        <v>7554.92</v>
      </c>
      <c r="Q2987" s="6">
        <f t="shared" si="952"/>
        <v>1040.58</v>
      </c>
      <c r="R2987" s="6">
        <f t="shared" si="953"/>
        <v>5226.18</v>
      </c>
      <c r="S2987" s="6">
        <f t="shared" si="954"/>
        <v>0.67</v>
      </c>
      <c r="T2987" s="6">
        <f t="shared" si="955"/>
        <v>-7554.25</v>
      </c>
      <c r="U2987" t="s">
        <v>3045</v>
      </c>
      <c r="V2987" t="s">
        <v>54</v>
      </c>
      <c r="W2987" s="2">
        <v>7554.92</v>
      </c>
      <c r="X2987" s="2">
        <v>1040.58</v>
      </c>
      <c r="Y2987" s="2">
        <v>5226.18</v>
      </c>
      <c r="Z2987" s="2">
        <v>207.85</v>
      </c>
      <c r="AA2987" s="2">
        <v>0.67</v>
      </c>
      <c r="AB2987" s="3">
        <v>-7554.25</v>
      </c>
    </row>
    <row r="2988" spans="1:28">
      <c r="A2988" s="5" t="str">
        <f t="shared" si="942"/>
        <v>420</v>
      </c>
      <c r="B2988" s="5" t="str">
        <f>VLOOKUP(A2988,Vlookups!O:P,2,FALSE)</f>
        <v>LOCAL</v>
      </c>
      <c r="C2988" s="5" t="str">
        <f t="shared" si="943"/>
        <v>E</v>
      </c>
      <c r="D2988" s="5" t="str">
        <f t="shared" si="944"/>
        <v>51</v>
      </c>
      <c r="E2988" s="5" t="str">
        <f t="shared" si="945"/>
        <v>63--</v>
      </c>
      <c r="F2988" s="5" t="str">
        <f>VLOOKUP(E2988,Vlookups!K:M,3,FALSE)</f>
        <v>Op Exp</v>
      </c>
      <c r="G2988" s="5" t="str">
        <f t="shared" si="946"/>
        <v>6399</v>
      </c>
      <c r="H2988" s="5" t="str">
        <f t="shared" si="947"/>
        <v>GENERAL SUPPLIES</v>
      </c>
      <c r="I2988" s="5" t="str">
        <f t="shared" si="948"/>
        <v>008</v>
      </c>
      <c r="J2988" s="5" t="str">
        <f>VLOOKUP(I2988,Vlookups!A:D,2,FALSE)</f>
        <v>KELLER MIDDLE SCHOOL</v>
      </c>
      <c r="K2988" s="5" t="str">
        <f>VLOOKUP(I2988,Vlookups!A:D,3,FALSE)</f>
        <v>KELLER K8</v>
      </c>
      <c r="L2988" s="5" t="str">
        <f t="shared" si="949"/>
        <v>99</v>
      </c>
      <c r="M2988" s="5" t="str">
        <f t="shared" si="950"/>
        <v>937</v>
      </c>
      <c r="N2988" s="5" t="str">
        <f>VLOOKUP(M2988,Vlookups!G:I,2,FALSE)</f>
        <v>FACILITIES MAINTENANCE &amp; OPS</v>
      </c>
      <c r="O2988" s="5" t="str">
        <f>VLOOKUP(M2988,Vlookups!G:I,3,FALSE)</f>
        <v>MAINT</v>
      </c>
      <c r="P2988" s="6">
        <f t="shared" si="951"/>
        <v>1040</v>
      </c>
      <c r="Q2988" s="6">
        <f t="shared" si="952"/>
        <v>512.53</v>
      </c>
      <c r="R2988" s="6">
        <f t="shared" si="953"/>
        <v>24.97</v>
      </c>
      <c r="S2988" s="6">
        <f t="shared" si="954"/>
        <v>0.33</v>
      </c>
      <c r="T2988" s="6">
        <f t="shared" si="955"/>
        <v>-1039.67</v>
      </c>
      <c r="U2988" t="s">
        <v>3046</v>
      </c>
      <c r="V2988" t="s">
        <v>54</v>
      </c>
      <c r="W2988" s="2">
        <v>1040</v>
      </c>
      <c r="X2988" s="2">
        <v>512.53</v>
      </c>
      <c r="Y2988" s="2">
        <v>24.97</v>
      </c>
      <c r="Z2988" s="2">
        <v>502.5</v>
      </c>
      <c r="AA2988" s="2">
        <v>0.33</v>
      </c>
      <c r="AB2988" s="3">
        <v>-1039.67</v>
      </c>
    </row>
    <row r="2989" spans="1:28">
      <c r="A2989" s="5" t="str">
        <f t="shared" si="942"/>
        <v>420</v>
      </c>
      <c r="B2989" s="5" t="str">
        <f>VLOOKUP(A2989,Vlookups!O:P,2,FALSE)</f>
        <v>LOCAL</v>
      </c>
      <c r="C2989" s="5" t="str">
        <f t="shared" si="943"/>
        <v>E</v>
      </c>
      <c r="D2989" s="5" t="str">
        <f t="shared" si="944"/>
        <v>51</v>
      </c>
      <c r="E2989" s="5" t="str">
        <f t="shared" si="945"/>
        <v>63--</v>
      </c>
      <c r="F2989" s="5" t="str">
        <f>VLOOKUP(E2989,Vlookups!K:M,3,FALSE)</f>
        <v>Op Exp</v>
      </c>
      <c r="G2989" s="5" t="str">
        <f t="shared" si="946"/>
        <v>6399</v>
      </c>
      <c r="H2989" s="5" t="str">
        <f t="shared" si="947"/>
        <v>GENERAL SUPPLIES</v>
      </c>
      <c r="I2989" s="5" t="str">
        <f t="shared" si="948"/>
        <v>009</v>
      </c>
      <c r="J2989" s="5" t="str">
        <f>VLOOKUP(I2989,Vlookups!A:D,2,FALSE)</f>
        <v>KELLER HIGH SCHOOL</v>
      </c>
      <c r="K2989" s="5" t="str">
        <f>VLOOKUP(I2989,Vlookups!A:D,3,FALSE)</f>
        <v>KELLER HS</v>
      </c>
      <c r="L2989" s="5" t="str">
        <f t="shared" si="949"/>
        <v>99</v>
      </c>
      <c r="M2989" s="5" t="str">
        <f t="shared" si="950"/>
        <v>937</v>
      </c>
      <c r="N2989" s="5" t="str">
        <f>VLOOKUP(M2989,Vlookups!G:I,2,FALSE)</f>
        <v>FACILITIES MAINTENANCE &amp; OPS</v>
      </c>
      <c r="O2989" s="5" t="str">
        <f>VLOOKUP(M2989,Vlookups!G:I,3,FALSE)</f>
        <v>MAINT</v>
      </c>
      <c r="P2989" s="6">
        <f t="shared" si="951"/>
        <v>19990</v>
      </c>
      <c r="Q2989" s="6">
        <f t="shared" si="952"/>
        <v>510.2</v>
      </c>
      <c r="R2989" s="6">
        <f t="shared" si="953"/>
        <v>19154.18</v>
      </c>
      <c r="S2989" s="6">
        <f t="shared" si="954"/>
        <v>1</v>
      </c>
      <c r="T2989" s="6">
        <f t="shared" si="955"/>
        <v>-19989</v>
      </c>
      <c r="U2989" t="s">
        <v>3047</v>
      </c>
      <c r="V2989" t="s">
        <v>54</v>
      </c>
      <c r="W2989" s="2">
        <v>19990</v>
      </c>
      <c r="X2989" s="2">
        <v>510.2</v>
      </c>
      <c r="Y2989" s="2">
        <v>19154.18</v>
      </c>
      <c r="Z2989" s="2">
        <v>325.62</v>
      </c>
      <c r="AA2989" s="2">
        <v>1</v>
      </c>
      <c r="AB2989" s="3">
        <v>-19989</v>
      </c>
    </row>
    <row r="2990" spans="1:28">
      <c r="A2990" s="5" t="str">
        <f t="shared" si="942"/>
        <v>420</v>
      </c>
      <c r="B2990" s="5" t="str">
        <f>VLOOKUP(A2990,Vlookups!O:P,2,FALSE)</f>
        <v>LOCAL</v>
      </c>
      <c r="C2990" s="5" t="str">
        <f t="shared" si="943"/>
        <v>E</v>
      </c>
      <c r="D2990" s="5" t="str">
        <f t="shared" si="944"/>
        <v>51</v>
      </c>
      <c r="E2990" s="5" t="str">
        <f t="shared" si="945"/>
        <v>63--</v>
      </c>
      <c r="F2990" s="5" t="str">
        <f>VLOOKUP(E2990,Vlookups!K:M,3,FALSE)</f>
        <v>Op Exp</v>
      </c>
      <c r="G2990" s="5" t="str">
        <f t="shared" si="946"/>
        <v>6399</v>
      </c>
      <c r="H2990" s="5" t="str">
        <f t="shared" si="947"/>
        <v>GENERAL SUPPLIES</v>
      </c>
      <c r="I2990" s="5" t="str">
        <f t="shared" si="948"/>
        <v>010</v>
      </c>
      <c r="J2990" s="5" t="str">
        <f>VLOOKUP(I2990,Vlookups!A:D,2,FALSE)</f>
        <v>GRAND PRAIRIE ELEMENTARY SCHOO</v>
      </c>
      <c r="K2990" s="5" t="str">
        <f>VLOOKUP(I2990,Vlookups!A:D,3,FALSE)</f>
        <v>GRAND PR K8</v>
      </c>
      <c r="L2990" s="5" t="str">
        <f t="shared" si="949"/>
        <v>99</v>
      </c>
      <c r="M2990" s="5" t="str">
        <f t="shared" si="950"/>
        <v>937</v>
      </c>
      <c r="N2990" s="5" t="str">
        <f>VLOOKUP(M2990,Vlookups!G:I,2,FALSE)</f>
        <v>FACILITIES MAINTENANCE &amp; OPS</v>
      </c>
      <c r="O2990" s="5" t="str">
        <f>VLOOKUP(M2990,Vlookups!G:I,3,FALSE)</f>
        <v>MAINT</v>
      </c>
      <c r="P2990" s="6">
        <f t="shared" si="951"/>
        <v>8914</v>
      </c>
      <c r="Q2990" s="6">
        <f t="shared" si="952"/>
        <v>341.84</v>
      </c>
      <c r="R2990" s="6">
        <f t="shared" si="953"/>
        <v>6851.26</v>
      </c>
      <c r="S2990" s="6">
        <f t="shared" si="954"/>
        <v>0.67</v>
      </c>
      <c r="T2990" s="6">
        <f t="shared" si="955"/>
        <v>-8913.33</v>
      </c>
      <c r="U2990" t="s">
        <v>3048</v>
      </c>
      <c r="V2990" t="s">
        <v>54</v>
      </c>
      <c r="W2990" s="2">
        <v>8914</v>
      </c>
      <c r="X2990" s="2">
        <v>341.84</v>
      </c>
      <c r="Y2990" s="2">
        <v>6851.26</v>
      </c>
      <c r="Z2990" s="2">
        <v>1720.9</v>
      </c>
      <c r="AA2990" s="2">
        <v>0.67</v>
      </c>
      <c r="AB2990" s="3">
        <v>-8913.33</v>
      </c>
    </row>
    <row r="2991" spans="1:28">
      <c r="A2991" s="5" t="str">
        <f t="shared" si="942"/>
        <v>420</v>
      </c>
      <c r="B2991" s="5" t="str">
        <f>VLOOKUP(A2991,Vlookups!O:P,2,FALSE)</f>
        <v>LOCAL</v>
      </c>
      <c r="C2991" s="5" t="str">
        <f t="shared" si="943"/>
        <v>E</v>
      </c>
      <c r="D2991" s="5" t="str">
        <f t="shared" si="944"/>
        <v>51</v>
      </c>
      <c r="E2991" s="5" t="str">
        <f t="shared" si="945"/>
        <v>63--</v>
      </c>
      <c r="F2991" s="5" t="str">
        <f>VLOOKUP(E2991,Vlookups!K:M,3,FALSE)</f>
        <v>Op Exp</v>
      </c>
      <c r="G2991" s="5" t="str">
        <f t="shared" si="946"/>
        <v>6399</v>
      </c>
      <c r="H2991" s="5" t="str">
        <f t="shared" si="947"/>
        <v>GENERAL SUPPLIES</v>
      </c>
      <c r="I2991" s="5" t="str">
        <f t="shared" si="948"/>
        <v>011</v>
      </c>
      <c r="J2991" s="5" t="str">
        <f>VLOOKUP(I2991,Vlookups!A:D,2,FALSE)</f>
        <v>GRAND PRAIRIE MIDDLE SCHOOL</v>
      </c>
      <c r="K2991" s="5" t="str">
        <f>VLOOKUP(I2991,Vlookups!A:D,3,FALSE)</f>
        <v>GRAND PR K8</v>
      </c>
      <c r="L2991" s="5" t="str">
        <f t="shared" si="949"/>
        <v>99</v>
      </c>
      <c r="M2991" s="5" t="str">
        <f t="shared" si="950"/>
        <v>937</v>
      </c>
      <c r="N2991" s="5" t="str">
        <f>VLOOKUP(M2991,Vlookups!G:I,2,FALSE)</f>
        <v>FACILITIES MAINTENANCE &amp; OPS</v>
      </c>
      <c r="O2991" s="5" t="str">
        <f>VLOOKUP(M2991,Vlookups!G:I,3,FALSE)</f>
        <v>MAINT</v>
      </c>
      <c r="P2991" s="6">
        <f t="shared" si="951"/>
        <v>1000</v>
      </c>
      <c r="Q2991" s="6">
        <f t="shared" si="952"/>
        <v>168.37</v>
      </c>
      <c r="R2991" s="6">
        <f t="shared" si="953"/>
        <v>171.42</v>
      </c>
      <c r="S2991" s="6">
        <f t="shared" si="954"/>
        <v>0.33</v>
      </c>
      <c r="T2991" s="6">
        <f t="shared" si="955"/>
        <v>-999.67</v>
      </c>
      <c r="U2991" t="s">
        <v>3049</v>
      </c>
      <c r="V2991" t="s">
        <v>54</v>
      </c>
      <c r="W2991" s="2">
        <v>1000</v>
      </c>
      <c r="X2991" s="2">
        <v>168.37</v>
      </c>
      <c r="Y2991" s="2">
        <v>171.42</v>
      </c>
      <c r="Z2991" s="2">
        <v>660.21</v>
      </c>
      <c r="AA2991" s="2">
        <v>0.33</v>
      </c>
      <c r="AB2991" s="3">
        <v>-999.67</v>
      </c>
    </row>
    <row r="2992" spans="1:28">
      <c r="A2992" s="5" t="str">
        <f t="shared" si="942"/>
        <v>420</v>
      </c>
      <c r="B2992" s="5" t="str">
        <f>VLOOKUP(A2992,Vlookups!O:P,2,FALSE)</f>
        <v>LOCAL</v>
      </c>
      <c r="C2992" s="5" t="str">
        <f t="shared" si="943"/>
        <v>E</v>
      </c>
      <c r="D2992" s="5" t="str">
        <f t="shared" si="944"/>
        <v>51</v>
      </c>
      <c r="E2992" s="5" t="str">
        <f t="shared" si="945"/>
        <v>63--</v>
      </c>
      <c r="F2992" s="5" t="str">
        <f>VLOOKUP(E2992,Vlookups!K:M,3,FALSE)</f>
        <v>Op Exp</v>
      </c>
      <c r="G2992" s="5" t="str">
        <f t="shared" si="946"/>
        <v>6399</v>
      </c>
      <c r="H2992" s="5" t="str">
        <f t="shared" si="947"/>
        <v>GENERAL SUPPLIES</v>
      </c>
      <c r="I2992" s="5" t="str">
        <f t="shared" si="948"/>
        <v>012</v>
      </c>
      <c r="J2992" s="5" t="str">
        <f>VLOOKUP(I2992,Vlookups!A:D,2,FALSE)</f>
        <v>NORTH RICHLAND HILLS ELEMENTAR</v>
      </c>
      <c r="K2992" s="5" t="str">
        <f>VLOOKUP(I2992,Vlookups!A:D,3,FALSE)</f>
        <v>NORTH RICHLAND HILLS K8</v>
      </c>
      <c r="L2992" s="5" t="str">
        <f t="shared" si="949"/>
        <v>99</v>
      </c>
      <c r="M2992" s="5" t="str">
        <f t="shared" si="950"/>
        <v>937</v>
      </c>
      <c r="N2992" s="5" t="str">
        <f>VLOOKUP(M2992,Vlookups!G:I,2,FALSE)</f>
        <v>FACILITIES MAINTENANCE &amp; OPS</v>
      </c>
      <c r="O2992" s="5" t="str">
        <f>VLOOKUP(M2992,Vlookups!G:I,3,FALSE)</f>
        <v>MAINT</v>
      </c>
      <c r="P2992" s="6">
        <f t="shared" si="951"/>
        <v>2995</v>
      </c>
      <c r="Q2992" s="6">
        <f t="shared" si="952"/>
        <v>341.84</v>
      </c>
      <c r="R2992" s="6">
        <f t="shared" si="953"/>
        <v>2511.14</v>
      </c>
      <c r="S2992" s="6">
        <f t="shared" si="954"/>
        <v>0.67</v>
      </c>
      <c r="T2992" s="6">
        <f t="shared" si="955"/>
        <v>-2994.33</v>
      </c>
      <c r="U2992" t="s">
        <v>3050</v>
      </c>
      <c r="V2992" t="s">
        <v>54</v>
      </c>
      <c r="W2992" s="2">
        <v>2995</v>
      </c>
      <c r="X2992" s="2">
        <v>341.84</v>
      </c>
      <c r="Y2992" s="2">
        <v>2511.14</v>
      </c>
      <c r="Z2992" s="2">
        <v>142.02000000000001</v>
      </c>
      <c r="AA2992" s="2">
        <v>0.67</v>
      </c>
      <c r="AB2992" s="3">
        <v>-2994.33</v>
      </c>
    </row>
    <row r="2993" spans="1:28">
      <c r="A2993" s="5" t="str">
        <f t="shared" si="942"/>
        <v>420</v>
      </c>
      <c r="B2993" s="5" t="str">
        <f>VLOOKUP(A2993,Vlookups!O:P,2,FALSE)</f>
        <v>LOCAL</v>
      </c>
      <c r="C2993" s="5" t="str">
        <f t="shared" si="943"/>
        <v>E</v>
      </c>
      <c r="D2993" s="5" t="str">
        <f t="shared" si="944"/>
        <v>51</v>
      </c>
      <c r="E2993" s="5" t="str">
        <f t="shared" si="945"/>
        <v>63--</v>
      </c>
      <c r="F2993" s="5" t="str">
        <f>VLOOKUP(E2993,Vlookups!K:M,3,FALSE)</f>
        <v>Op Exp</v>
      </c>
      <c r="G2993" s="5" t="str">
        <f t="shared" si="946"/>
        <v>6399</v>
      </c>
      <c r="H2993" s="5" t="str">
        <f t="shared" si="947"/>
        <v>GENERAL SUPPLIES</v>
      </c>
      <c r="I2993" s="5" t="str">
        <f t="shared" si="948"/>
        <v>013</v>
      </c>
      <c r="J2993" s="5" t="str">
        <f>VLOOKUP(I2993,Vlookups!A:D,2,FALSE)</f>
        <v>NORTH RICHLAND HILLS MIDDLE SC</v>
      </c>
      <c r="K2993" s="5" t="str">
        <f>VLOOKUP(I2993,Vlookups!A:D,3,FALSE)</f>
        <v>NORTH RICHLAND HILLS K8</v>
      </c>
      <c r="L2993" s="5" t="str">
        <f t="shared" si="949"/>
        <v>99</v>
      </c>
      <c r="M2993" s="5" t="str">
        <f t="shared" si="950"/>
        <v>937</v>
      </c>
      <c r="N2993" s="5" t="str">
        <f>VLOOKUP(M2993,Vlookups!G:I,2,FALSE)</f>
        <v>FACILITIES MAINTENANCE &amp; OPS</v>
      </c>
      <c r="O2993" s="5" t="str">
        <f>VLOOKUP(M2993,Vlookups!G:I,3,FALSE)</f>
        <v>MAINT</v>
      </c>
      <c r="P2993" s="6">
        <f t="shared" si="951"/>
        <v>700</v>
      </c>
      <c r="Q2993" s="6">
        <f t="shared" si="952"/>
        <v>168.37</v>
      </c>
      <c r="R2993" s="6">
        <f t="shared" si="953"/>
        <v>92.04</v>
      </c>
      <c r="S2993" s="6">
        <f t="shared" si="954"/>
        <v>0.33</v>
      </c>
      <c r="T2993" s="6">
        <f t="shared" si="955"/>
        <v>-699.67</v>
      </c>
      <c r="U2993" t="s">
        <v>3051</v>
      </c>
      <c r="V2993" t="s">
        <v>54</v>
      </c>
      <c r="W2993" s="2">
        <v>700</v>
      </c>
      <c r="X2993" s="2">
        <v>168.37</v>
      </c>
      <c r="Y2993" s="2">
        <v>92.04</v>
      </c>
      <c r="Z2993" s="2">
        <v>439.59</v>
      </c>
      <c r="AA2993" s="2">
        <v>0.33</v>
      </c>
      <c r="AB2993" s="3">
        <v>-699.67</v>
      </c>
    </row>
    <row r="2994" spans="1:28">
      <c r="A2994" s="5" t="str">
        <f t="shared" si="942"/>
        <v>420</v>
      </c>
      <c r="B2994" s="5" t="str">
        <f>VLOOKUP(A2994,Vlookups!O:P,2,FALSE)</f>
        <v>LOCAL</v>
      </c>
      <c r="C2994" s="5" t="str">
        <f t="shared" si="943"/>
        <v>E</v>
      </c>
      <c r="D2994" s="5" t="str">
        <f t="shared" si="944"/>
        <v>51</v>
      </c>
      <c r="E2994" s="5" t="str">
        <f t="shared" si="945"/>
        <v>63--</v>
      </c>
      <c r="F2994" s="5" t="str">
        <f>VLOOKUP(E2994,Vlookups!K:M,3,FALSE)</f>
        <v>Op Exp</v>
      </c>
      <c r="G2994" s="5" t="str">
        <f t="shared" si="946"/>
        <v>6399</v>
      </c>
      <c r="H2994" s="5" t="str">
        <f t="shared" si="947"/>
        <v>GENERAL SUPPLIES</v>
      </c>
      <c r="I2994" s="5" t="str">
        <f t="shared" si="948"/>
        <v>014</v>
      </c>
      <c r="J2994" s="5" t="str">
        <f>VLOOKUP(I2994,Vlookups!A:D,2,FALSE)</f>
        <v>KATY ELEMENTARY SCHOOL</v>
      </c>
      <c r="K2994" s="5" t="str">
        <f>VLOOKUP(I2994,Vlookups!A:D,3,FALSE)</f>
        <v>KATY K8</v>
      </c>
      <c r="L2994" s="5" t="str">
        <f t="shared" si="949"/>
        <v>99</v>
      </c>
      <c r="M2994" s="5" t="str">
        <f t="shared" si="950"/>
        <v>937</v>
      </c>
      <c r="N2994" s="5" t="str">
        <f>VLOOKUP(M2994,Vlookups!G:I,2,FALSE)</f>
        <v>FACILITIES MAINTENANCE &amp; OPS</v>
      </c>
      <c r="O2994" s="5" t="str">
        <f>VLOOKUP(M2994,Vlookups!G:I,3,FALSE)</f>
        <v>MAINT</v>
      </c>
      <c r="P2994" s="6">
        <f t="shared" si="951"/>
        <v>10601</v>
      </c>
      <c r="Q2994" s="6">
        <f t="shared" si="952"/>
        <v>341.84</v>
      </c>
      <c r="R2994" s="6">
        <f t="shared" si="953"/>
        <v>8091.44</v>
      </c>
      <c r="S2994" s="6">
        <f t="shared" si="954"/>
        <v>0.67</v>
      </c>
      <c r="T2994" s="6">
        <f t="shared" si="955"/>
        <v>-10600.33</v>
      </c>
      <c r="U2994" t="s">
        <v>3052</v>
      </c>
      <c r="V2994" t="s">
        <v>54</v>
      </c>
      <c r="W2994" s="2">
        <v>10601</v>
      </c>
      <c r="X2994" s="2">
        <v>341.84</v>
      </c>
      <c r="Y2994" s="2">
        <v>8091.44</v>
      </c>
      <c r="Z2994" s="2">
        <v>2141.2800000000002</v>
      </c>
      <c r="AA2994" s="2">
        <v>0.67</v>
      </c>
      <c r="AB2994" s="3">
        <v>-10600.33</v>
      </c>
    </row>
    <row r="2995" spans="1:28">
      <c r="A2995" s="5" t="str">
        <f t="shared" si="942"/>
        <v>420</v>
      </c>
      <c r="B2995" s="5" t="str">
        <f>VLOOKUP(A2995,Vlookups!O:P,2,FALSE)</f>
        <v>LOCAL</v>
      </c>
      <c r="C2995" s="5" t="str">
        <f t="shared" si="943"/>
        <v>E</v>
      </c>
      <c r="D2995" s="5" t="str">
        <f t="shared" si="944"/>
        <v>51</v>
      </c>
      <c r="E2995" s="5" t="str">
        <f t="shared" si="945"/>
        <v>63--</v>
      </c>
      <c r="F2995" s="5" t="str">
        <f>VLOOKUP(E2995,Vlookups!K:M,3,FALSE)</f>
        <v>Op Exp</v>
      </c>
      <c r="G2995" s="5" t="str">
        <f t="shared" si="946"/>
        <v>6399</v>
      </c>
      <c r="H2995" s="5" t="str">
        <f t="shared" si="947"/>
        <v>GENERAL SUPPLIES</v>
      </c>
      <c r="I2995" s="5" t="str">
        <f t="shared" si="948"/>
        <v>015</v>
      </c>
      <c r="J2995" s="5" t="str">
        <f>VLOOKUP(I2995,Vlookups!A:D,2,FALSE)</f>
        <v>KATY MIDDLE SCHOOL</v>
      </c>
      <c r="K2995" s="5" t="str">
        <f>VLOOKUP(I2995,Vlookups!A:D,3,FALSE)</f>
        <v>KATY K8</v>
      </c>
      <c r="L2995" s="5" t="str">
        <f t="shared" si="949"/>
        <v>99</v>
      </c>
      <c r="M2995" s="5" t="str">
        <f t="shared" si="950"/>
        <v>937</v>
      </c>
      <c r="N2995" s="5" t="str">
        <f>VLOOKUP(M2995,Vlookups!G:I,2,FALSE)</f>
        <v>FACILITIES MAINTENANCE &amp; OPS</v>
      </c>
      <c r="O2995" s="5" t="str">
        <f>VLOOKUP(M2995,Vlookups!G:I,3,FALSE)</f>
        <v>MAINT</v>
      </c>
      <c r="P2995" s="6">
        <f t="shared" si="951"/>
        <v>5800</v>
      </c>
      <c r="Q2995" s="6">
        <f t="shared" si="952"/>
        <v>168.37</v>
      </c>
      <c r="R2995" s="6">
        <f t="shared" si="953"/>
        <v>3615.44</v>
      </c>
      <c r="S2995" s="6">
        <f t="shared" si="954"/>
        <v>0.33</v>
      </c>
      <c r="T2995" s="6">
        <f t="shared" si="955"/>
        <v>-5799.67</v>
      </c>
      <c r="U2995" t="s">
        <v>3053</v>
      </c>
      <c r="V2995" t="s">
        <v>54</v>
      </c>
      <c r="W2995" s="2">
        <v>5800</v>
      </c>
      <c r="X2995" s="2">
        <v>168.37</v>
      </c>
      <c r="Y2995" s="2">
        <v>3615.44</v>
      </c>
      <c r="Z2995" s="2">
        <v>2003.16</v>
      </c>
      <c r="AA2995" s="2">
        <v>0.33</v>
      </c>
      <c r="AB2995" s="3">
        <v>-5799.67</v>
      </c>
    </row>
    <row r="2996" spans="1:28">
      <c r="A2996" s="5" t="str">
        <f t="shared" si="942"/>
        <v>420</v>
      </c>
      <c r="B2996" s="5" t="str">
        <f>VLOOKUP(A2996,Vlookups!O:P,2,FALSE)</f>
        <v>LOCAL</v>
      </c>
      <c r="C2996" s="5" t="str">
        <f t="shared" si="943"/>
        <v>E</v>
      </c>
      <c r="D2996" s="5" t="str">
        <f t="shared" si="944"/>
        <v>51</v>
      </c>
      <c r="E2996" s="5" t="str">
        <f t="shared" si="945"/>
        <v>63--</v>
      </c>
      <c r="F2996" s="5" t="str">
        <f>VLOOKUP(E2996,Vlookups!K:M,3,FALSE)</f>
        <v>Op Exp</v>
      </c>
      <c r="G2996" s="5" t="str">
        <f t="shared" si="946"/>
        <v>6399</v>
      </c>
      <c r="H2996" s="5" t="str">
        <f t="shared" si="947"/>
        <v>GENERAL SUPPLIES</v>
      </c>
      <c r="I2996" s="5" t="str">
        <f t="shared" si="948"/>
        <v>016</v>
      </c>
      <c r="J2996" s="5" t="str">
        <f>VLOOKUP(I2996,Vlookups!A:D,2,FALSE)</f>
        <v>WESTPARK ELEMENTARY SCHOOL</v>
      </c>
      <c r="K2996" s="5" t="str">
        <f>VLOOKUP(I2996,Vlookups!A:D,3,FALSE)</f>
        <v>WESTPARK K8</v>
      </c>
      <c r="L2996" s="5" t="str">
        <f t="shared" si="949"/>
        <v>99</v>
      </c>
      <c r="M2996" s="5" t="str">
        <f t="shared" si="950"/>
        <v>937</v>
      </c>
      <c r="N2996" s="5" t="str">
        <f>VLOOKUP(M2996,Vlookups!G:I,2,FALSE)</f>
        <v>FACILITIES MAINTENANCE &amp; OPS</v>
      </c>
      <c r="O2996" s="5" t="str">
        <f>VLOOKUP(M2996,Vlookups!G:I,3,FALSE)</f>
        <v>MAINT</v>
      </c>
      <c r="P2996" s="6">
        <f t="shared" si="951"/>
        <v>6800</v>
      </c>
      <c r="Q2996" s="6">
        <f t="shared" si="952"/>
        <v>341.84</v>
      </c>
      <c r="R2996" s="6">
        <f t="shared" si="953"/>
        <v>6021.16</v>
      </c>
      <c r="S2996" s="6">
        <f t="shared" si="954"/>
        <v>0.67</v>
      </c>
      <c r="T2996" s="6">
        <f t="shared" si="955"/>
        <v>-6799.33</v>
      </c>
      <c r="U2996" t="s">
        <v>3054</v>
      </c>
      <c r="V2996" t="s">
        <v>54</v>
      </c>
      <c r="W2996" s="2">
        <v>6800</v>
      </c>
      <c r="X2996" s="2">
        <v>341.84</v>
      </c>
      <c r="Y2996" s="2">
        <v>6021.16</v>
      </c>
      <c r="Z2996" s="2">
        <v>437</v>
      </c>
      <c r="AA2996" s="2">
        <v>0.67</v>
      </c>
      <c r="AB2996" s="3">
        <v>-6799.33</v>
      </c>
    </row>
    <row r="2997" spans="1:28">
      <c r="A2997" s="5" t="str">
        <f t="shared" si="942"/>
        <v>420</v>
      </c>
      <c r="B2997" s="5" t="str">
        <f>VLOOKUP(A2997,Vlookups!O:P,2,FALSE)</f>
        <v>LOCAL</v>
      </c>
      <c r="C2997" s="5" t="str">
        <f t="shared" si="943"/>
        <v>E</v>
      </c>
      <c r="D2997" s="5" t="str">
        <f t="shared" si="944"/>
        <v>51</v>
      </c>
      <c r="E2997" s="5" t="str">
        <f t="shared" si="945"/>
        <v>63--</v>
      </c>
      <c r="F2997" s="5" t="str">
        <f>VLOOKUP(E2997,Vlookups!K:M,3,FALSE)</f>
        <v>Op Exp</v>
      </c>
      <c r="G2997" s="5" t="str">
        <f t="shared" si="946"/>
        <v>6399</v>
      </c>
      <c r="H2997" s="5" t="str">
        <f t="shared" si="947"/>
        <v>GENERAL SUPPLIES</v>
      </c>
      <c r="I2997" s="5" t="str">
        <f t="shared" si="948"/>
        <v>017</v>
      </c>
      <c r="J2997" s="5" t="str">
        <f>VLOOKUP(I2997,Vlookups!A:D,2,FALSE)</f>
        <v>WESTPARK MIDDLE SCHOOL</v>
      </c>
      <c r="K2997" s="5" t="str">
        <f>VLOOKUP(I2997,Vlookups!A:D,3,FALSE)</f>
        <v>WESTPARK K8</v>
      </c>
      <c r="L2997" s="5" t="str">
        <f t="shared" si="949"/>
        <v>99</v>
      </c>
      <c r="M2997" s="5" t="str">
        <f t="shared" si="950"/>
        <v>937</v>
      </c>
      <c r="N2997" s="5" t="str">
        <f>VLOOKUP(M2997,Vlookups!G:I,2,FALSE)</f>
        <v>FACILITIES MAINTENANCE &amp; OPS</v>
      </c>
      <c r="O2997" s="5" t="str">
        <f>VLOOKUP(M2997,Vlookups!G:I,3,FALSE)</f>
        <v>MAINT</v>
      </c>
      <c r="P2997" s="6">
        <f t="shared" si="951"/>
        <v>900</v>
      </c>
      <c r="Q2997" s="6">
        <f t="shared" si="952"/>
        <v>168.37</v>
      </c>
      <c r="R2997" s="6">
        <f t="shared" si="953"/>
        <v>396.14</v>
      </c>
      <c r="S2997" s="6">
        <f t="shared" si="954"/>
        <v>0.33</v>
      </c>
      <c r="T2997" s="6">
        <f t="shared" si="955"/>
        <v>-899.67</v>
      </c>
      <c r="U2997" t="s">
        <v>3055</v>
      </c>
      <c r="V2997" t="s">
        <v>54</v>
      </c>
      <c r="W2997" s="2">
        <v>900</v>
      </c>
      <c r="X2997" s="2">
        <v>168.37</v>
      </c>
      <c r="Y2997" s="2">
        <v>396.14</v>
      </c>
      <c r="Z2997" s="2">
        <v>335.49</v>
      </c>
      <c r="AA2997" s="2">
        <v>0.33</v>
      </c>
      <c r="AB2997" s="3">
        <v>-899.67</v>
      </c>
    </row>
    <row r="2998" spans="1:28">
      <c r="A2998" s="5" t="str">
        <f t="shared" si="942"/>
        <v>420</v>
      </c>
      <c r="B2998" s="5" t="str">
        <f>VLOOKUP(A2998,Vlookups!O:P,2,FALSE)</f>
        <v>LOCAL</v>
      </c>
      <c r="C2998" s="5" t="str">
        <f t="shared" si="943"/>
        <v>E</v>
      </c>
      <c r="D2998" s="5" t="str">
        <f t="shared" si="944"/>
        <v>51</v>
      </c>
      <c r="E2998" s="5" t="str">
        <f t="shared" si="945"/>
        <v>63--</v>
      </c>
      <c r="F2998" s="5" t="str">
        <f>VLOOKUP(E2998,Vlookups!K:M,3,FALSE)</f>
        <v>Op Exp</v>
      </c>
      <c r="G2998" s="5" t="str">
        <f t="shared" si="946"/>
        <v>6399</v>
      </c>
      <c r="H2998" s="5" t="str">
        <f t="shared" si="947"/>
        <v>GENERAL SUPPLIES</v>
      </c>
      <c r="I2998" s="5" t="str">
        <f t="shared" si="948"/>
        <v>018</v>
      </c>
      <c r="J2998" s="5" t="str">
        <f>VLOOKUP(I2998,Vlookups!A:D,2,FALSE)</f>
        <v>KATY/WEST PARK HS</v>
      </c>
      <c r="K2998" s="5" t="str">
        <f>VLOOKUP(I2998,Vlookups!A:D,3,FALSE)</f>
        <v>KATY WESTPARK HS</v>
      </c>
      <c r="L2998" s="5" t="str">
        <f t="shared" si="949"/>
        <v>99</v>
      </c>
      <c r="M2998" s="5" t="str">
        <f t="shared" si="950"/>
        <v>937</v>
      </c>
      <c r="N2998" s="5" t="str">
        <f>VLOOKUP(M2998,Vlookups!G:I,2,FALSE)</f>
        <v>FACILITIES MAINTENANCE &amp; OPS</v>
      </c>
      <c r="O2998" s="5" t="str">
        <f>VLOOKUP(M2998,Vlookups!G:I,3,FALSE)</f>
        <v>MAINT</v>
      </c>
      <c r="P2998" s="6">
        <f t="shared" si="951"/>
        <v>9463</v>
      </c>
      <c r="Q2998" s="6">
        <f t="shared" si="952"/>
        <v>510.2</v>
      </c>
      <c r="R2998" s="6">
        <f t="shared" si="953"/>
        <v>7837.39</v>
      </c>
      <c r="S2998" s="6">
        <f t="shared" si="954"/>
        <v>1</v>
      </c>
      <c r="T2998" s="6">
        <f t="shared" si="955"/>
        <v>-9462</v>
      </c>
      <c r="U2998" t="s">
        <v>3056</v>
      </c>
      <c r="V2998" t="s">
        <v>54</v>
      </c>
      <c r="W2998" s="2">
        <v>9463</v>
      </c>
      <c r="X2998" s="2">
        <v>510.2</v>
      </c>
      <c r="Y2998" s="2">
        <v>7837.39</v>
      </c>
      <c r="Z2998" s="2">
        <v>1115.4100000000001</v>
      </c>
      <c r="AA2998" s="2">
        <v>1</v>
      </c>
      <c r="AB2998" s="3">
        <v>-9462</v>
      </c>
    </row>
    <row r="2999" spans="1:28">
      <c r="A2999" s="5" t="str">
        <f t="shared" si="942"/>
        <v>420</v>
      </c>
      <c r="B2999" s="5" t="str">
        <f>VLOOKUP(A2999,Vlookups!O:P,2,FALSE)</f>
        <v>LOCAL</v>
      </c>
      <c r="C2999" s="5" t="str">
        <f t="shared" si="943"/>
        <v>E</v>
      </c>
      <c r="D2999" s="5" t="str">
        <f t="shared" si="944"/>
        <v>51</v>
      </c>
      <c r="E2999" s="5" t="str">
        <f t="shared" si="945"/>
        <v>63--</v>
      </c>
      <c r="F2999" s="5" t="str">
        <f>VLOOKUP(E2999,Vlookups!K:M,3,FALSE)</f>
        <v>Op Exp</v>
      </c>
      <c r="G2999" s="5" t="str">
        <f t="shared" si="946"/>
        <v>6399</v>
      </c>
      <c r="H2999" s="5" t="str">
        <f t="shared" si="947"/>
        <v>GENERAL SUPPLIES</v>
      </c>
      <c r="I2999" s="5" t="str">
        <f t="shared" si="948"/>
        <v>019</v>
      </c>
      <c r="J2999" s="5" t="str">
        <f>VLOOKUP(I2999,Vlookups!A:D,2,FALSE)</f>
        <v>LANCASTER ELEMENTARY</v>
      </c>
      <c r="K2999" s="5" t="str">
        <f>VLOOKUP(I2999,Vlookups!A:D,3,FALSE)</f>
        <v>LANCASTER K8</v>
      </c>
      <c r="L2999" s="5" t="str">
        <f t="shared" si="949"/>
        <v>99</v>
      </c>
      <c r="M2999" s="5" t="str">
        <f t="shared" si="950"/>
        <v>937</v>
      </c>
      <c r="N2999" s="5" t="str">
        <f>VLOOKUP(M2999,Vlookups!G:I,2,FALSE)</f>
        <v>FACILITIES MAINTENANCE &amp; OPS</v>
      </c>
      <c r="O2999" s="5" t="str">
        <f>VLOOKUP(M2999,Vlookups!G:I,3,FALSE)</f>
        <v>MAINT</v>
      </c>
      <c r="P2999" s="6">
        <f t="shared" si="951"/>
        <v>6607</v>
      </c>
      <c r="Q2999" s="6">
        <f t="shared" si="952"/>
        <v>341.84</v>
      </c>
      <c r="R2999" s="6">
        <f t="shared" si="953"/>
        <v>6126.31</v>
      </c>
      <c r="S2999" s="6">
        <f t="shared" si="954"/>
        <v>0.67</v>
      </c>
      <c r="T2999" s="6">
        <f t="shared" si="955"/>
        <v>-6606.33</v>
      </c>
      <c r="U2999" t="s">
        <v>3057</v>
      </c>
      <c r="V2999" t="s">
        <v>54</v>
      </c>
      <c r="W2999" s="2">
        <v>6607</v>
      </c>
      <c r="X2999" s="2">
        <v>341.84</v>
      </c>
      <c r="Y2999" s="2">
        <v>6126.31</v>
      </c>
      <c r="Z2999" s="2">
        <v>138.85</v>
      </c>
      <c r="AA2999" s="2">
        <v>0.67</v>
      </c>
      <c r="AB2999" s="3">
        <v>-6606.33</v>
      </c>
    </row>
    <row r="3000" spans="1:28">
      <c r="A3000" s="5" t="str">
        <f t="shared" si="942"/>
        <v>420</v>
      </c>
      <c r="B3000" s="5" t="str">
        <f>VLOOKUP(A3000,Vlookups!O:P,2,FALSE)</f>
        <v>LOCAL</v>
      </c>
      <c r="C3000" s="5" t="str">
        <f t="shared" si="943"/>
        <v>E</v>
      </c>
      <c r="D3000" s="5" t="str">
        <f t="shared" si="944"/>
        <v>51</v>
      </c>
      <c r="E3000" s="5" t="str">
        <f t="shared" si="945"/>
        <v>63--</v>
      </c>
      <c r="F3000" s="5" t="str">
        <f>VLOOKUP(E3000,Vlookups!K:M,3,FALSE)</f>
        <v>Op Exp</v>
      </c>
      <c r="G3000" s="5" t="str">
        <f t="shared" si="946"/>
        <v>6399</v>
      </c>
      <c r="H3000" s="5" t="str">
        <f t="shared" si="947"/>
        <v>GENERAL SUPPLIES</v>
      </c>
      <c r="I3000" s="5" t="str">
        <f t="shared" si="948"/>
        <v>020</v>
      </c>
      <c r="J3000" s="5" t="str">
        <f>VLOOKUP(I3000,Vlookups!A:D,2,FALSE)</f>
        <v>LANCASTER MIDDLE SCHOOL</v>
      </c>
      <c r="K3000" s="5" t="str">
        <f>VLOOKUP(I3000,Vlookups!A:D,3,FALSE)</f>
        <v>LANCASTER K8</v>
      </c>
      <c r="L3000" s="5" t="str">
        <f t="shared" si="949"/>
        <v>99</v>
      </c>
      <c r="M3000" s="5" t="str">
        <f t="shared" si="950"/>
        <v>937</v>
      </c>
      <c r="N3000" s="5" t="str">
        <f>VLOOKUP(M3000,Vlookups!G:I,2,FALSE)</f>
        <v>FACILITIES MAINTENANCE &amp; OPS</v>
      </c>
      <c r="O3000" s="5" t="str">
        <f>VLOOKUP(M3000,Vlookups!G:I,3,FALSE)</f>
        <v>MAINT</v>
      </c>
      <c r="P3000" s="6">
        <f t="shared" si="951"/>
        <v>700</v>
      </c>
      <c r="Q3000" s="6">
        <f t="shared" si="952"/>
        <v>168.37</v>
      </c>
      <c r="R3000" s="6">
        <f t="shared" si="953"/>
        <v>31.32</v>
      </c>
      <c r="S3000" s="6">
        <f t="shared" si="954"/>
        <v>0.33</v>
      </c>
      <c r="T3000" s="6">
        <f t="shared" si="955"/>
        <v>-699.67</v>
      </c>
      <c r="U3000" t="s">
        <v>3058</v>
      </c>
      <c r="V3000" t="s">
        <v>54</v>
      </c>
      <c r="W3000" s="2">
        <v>700</v>
      </c>
      <c r="X3000" s="2">
        <v>168.37</v>
      </c>
      <c r="Y3000" s="2">
        <v>31.32</v>
      </c>
      <c r="Z3000" s="2">
        <v>500.31</v>
      </c>
      <c r="AA3000" s="2">
        <v>0.33</v>
      </c>
      <c r="AB3000" s="3">
        <v>-699.67</v>
      </c>
    </row>
    <row r="3001" spans="1:28">
      <c r="A3001" s="5" t="str">
        <f t="shared" si="942"/>
        <v>420</v>
      </c>
      <c r="B3001" s="5" t="str">
        <f>VLOOKUP(A3001,Vlookups!O:P,2,FALSE)</f>
        <v>LOCAL</v>
      </c>
      <c r="C3001" s="5" t="str">
        <f t="shared" si="943"/>
        <v>E</v>
      </c>
      <c r="D3001" s="5" t="str">
        <f t="shared" si="944"/>
        <v>51</v>
      </c>
      <c r="E3001" s="5" t="str">
        <f t="shared" si="945"/>
        <v>63--</v>
      </c>
      <c r="F3001" s="5" t="str">
        <f>VLOOKUP(E3001,Vlookups!K:M,3,FALSE)</f>
        <v>Op Exp</v>
      </c>
      <c r="G3001" s="5" t="str">
        <f t="shared" si="946"/>
        <v>6399</v>
      </c>
      <c r="H3001" s="5" t="str">
        <f t="shared" si="947"/>
        <v>GENERAL SUPPLIES</v>
      </c>
      <c r="I3001" s="5" t="str">
        <f t="shared" si="948"/>
        <v>021</v>
      </c>
      <c r="J3001" s="5" t="str">
        <f>VLOOKUP(I3001,Vlookups!A:D,2,FALSE)</f>
        <v>WOODHAVEN ELEMENTARY</v>
      </c>
      <c r="K3001" s="5" t="str">
        <f>VLOOKUP(I3001,Vlookups!A:D,3,FALSE)</f>
        <v>WOODHAVEN K8</v>
      </c>
      <c r="L3001" s="5" t="str">
        <f t="shared" si="949"/>
        <v>99</v>
      </c>
      <c r="M3001" s="5" t="str">
        <f t="shared" si="950"/>
        <v>937</v>
      </c>
      <c r="N3001" s="5" t="str">
        <f>VLOOKUP(M3001,Vlookups!G:I,2,FALSE)</f>
        <v>FACILITIES MAINTENANCE &amp; OPS</v>
      </c>
      <c r="O3001" s="5" t="str">
        <f>VLOOKUP(M3001,Vlookups!G:I,3,FALSE)</f>
        <v>MAINT</v>
      </c>
      <c r="P3001" s="6">
        <f t="shared" si="951"/>
        <v>9000</v>
      </c>
      <c r="Q3001" s="6">
        <f t="shared" si="952"/>
        <v>1243.97</v>
      </c>
      <c r="R3001" s="6">
        <f t="shared" si="953"/>
        <v>7217.27</v>
      </c>
      <c r="S3001" s="6">
        <f t="shared" si="954"/>
        <v>0.67</v>
      </c>
      <c r="T3001" s="6">
        <f t="shared" si="955"/>
        <v>-8999.33</v>
      </c>
      <c r="U3001" t="s">
        <v>3059</v>
      </c>
      <c r="V3001" t="s">
        <v>54</v>
      </c>
      <c r="W3001" s="2">
        <v>9000</v>
      </c>
      <c r="X3001" s="2">
        <v>1243.97</v>
      </c>
      <c r="Y3001" s="2">
        <v>7217.27</v>
      </c>
      <c r="Z3001" s="3">
        <v>-816.69</v>
      </c>
      <c r="AA3001" s="2">
        <v>0.67</v>
      </c>
      <c r="AB3001" s="3">
        <v>-8999.33</v>
      </c>
    </row>
    <row r="3002" spans="1:28">
      <c r="A3002" s="5" t="str">
        <f t="shared" si="942"/>
        <v>420</v>
      </c>
      <c r="B3002" s="5" t="str">
        <f>VLOOKUP(A3002,Vlookups!O:P,2,FALSE)</f>
        <v>LOCAL</v>
      </c>
      <c r="C3002" s="5" t="str">
        <f t="shared" si="943"/>
        <v>E</v>
      </c>
      <c r="D3002" s="5" t="str">
        <f t="shared" si="944"/>
        <v>51</v>
      </c>
      <c r="E3002" s="5" t="str">
        <f t="shared" si="945"/>
        <v>63--</v>
      </c>
      <c r="F3002" s="5" t="str">
        <f>VLOOKUP(E3002,Vlookups!K:M,3,FALSE)</f>
        <v>Op Exp</v>
      </c>
      <c r="G3002" s="5" t="str">
        <f t="shared" si="946"/>
        <v>6399</v>
      </c>
      <c r="H3002" s="5" t="str">
        <f t="shared" si="947"/>
        <v>GENERAL SUPPLIES</v>
      </c>
      <c r="I3002" s="5" t="str">
        <f t="shared" si="948"/>
        <v>022</v>
      </c>
      <c r="J3002" s="5" t="str">
        <f>VLOOKUP(I3002,Vlookups!A:D,2,FALSE)</f>
        <v>WOODHAVEN MIDDLE SCHOOL</v>
      </c>
      <c r="K3002" s="5" t="str">
        <f>VLOOKUP(I3002,Vlookups!A:D,3,FALSE)</f>
        <v>WOODHAVEN K8</v>
      </c>
      <c r="L3002" s="5" t="str">
        <f t="shared" si="949"/>
        <v>99</v>
      </c>
      <c r="M3002" s="5" t="str">
        <f t="shared" si="950"/>
        <v>937</v>
      </c>
      <c r="N3002" s="5" t="str">
        <f>VLOOKUP(M3002,Vlookups!G:I,2,FALSE)</f>
        <v>FACILITIES MAINTENANCE &amp; OPS</v>
      </c>
      <c r="O3002" s="5" t="str">
        <f>VLOOKUP(M3002,Vlookups!G:I,3,FALSE)</f>
        <v>MAINT</v>
      </c>
      <c r="P3002" s="6">
        <f t="shared" si="951"/>
        <v>1200</v>
      </c>
      <c r="Q3002" s="6">
        <f t="shared" si="952"/>
        <v>612.70000000000005</v>
      </c>
      <c r="R3002" s="6">
        <f t="shared" si="953"/>
        <v>117.61</v>
      </c>
      <c r="S3002" s="6">
        <f t="shared" si="954"/>
        <v>0.33</v>
      </c>
      <c r="T3002" s="6">
        <f t="shared" si="955"/>
        <v>-1199.67</v>
      </c>
      <c r="U3002" t="s">
        <v>3060</v>
      </c>
      <c r="V3002" t="s">
        <v>54</v>
      </c>
      <c r="W3002" s="2">
        <v>1200</v>
      </c>
      <c r="X3002" s="2">
        <v>612.70000000000005</v>
      </c>
      <c r="Y3002" s="2">
        <v>117.61</v>
      </c>
      <c r="Z3002" s="2">
        <v>469.69</v>
      </c>
      <c r="AA3002" s="2">
        <v>0.33</v>
      </c>
      <c r="AB3002" s="3">
        <v>-1199.67</v>
      </c>
    </row>
    <row r="3003" spans="1:28">
      <c r="A3003" s="5" t="str">
        <f t="shared" si="942"/>
        <v>420</v>
      </c>
      <c r="B3003" s="5" t="str">
        <f>VLOOKUP(A3003,Vlookups!O:P,2,FALSE)</f>
        <v>LOCAL</v>
      </c>
      <c r="C3003" s="5" t="str">
        <f t="shared" si="943"/>
        <v>E</v>
      </c>
      <c r="D3003" s="5" t="str">
        <f t="shared" si="944"/>
        <v>51</v>
      </c>
      <c r="E3003" s="5" t="str">
        <f t="shared" si="945"/>
        <v>63--</v>
      </c>
      <c r="F3003" s="5" t="str">
        <f>VLOOKUP(E3003,Vlookups!K:M,3,FALSE)</f>
        <v>Op Exp</v>
      </c>
      <c r="G3003" s="5" t="str">
        <f t="shared" si="946"/>
        <v>6399</v>
      </c>
      <c r="H3003" s="5" t="str">
        <f t="shared" si="947"/>
        <v>GENERAL SUPPLIES</v>
      </c>
      <c r="I3003" s="5" t="str">
        <f t="shared" si="948"/>
        <v>023</v>
      </c>
      <c r="J3003" s="5" t="str">
        <f>VLOOKUP(I3003,Vlookups!A:D,2,FALSE)</f>
        <v>SAGINAW ELEMENTARY</v>
      </c>
      <c r="K3003" s="5" t="str">
        <f>VLOOKUP(I3003,Vlookups!A:D,3,FALSE)</f>
        <v>SAGINAW K8</v>
      </c>
      <c r="L3003" s="5" t="str">
        <f t="shared" si="949"/>
        <v>99</v>
      </c>
      <c r="M3003" s="5" t="str">
        <f t="shared" si="950"/>
        <v>937</v>
      </c>
      <c r="N3003" s="5" t="str">
        <f>VLOOKUP(M3003,Vlookups!G:I,2,FALSE)</f>
        <v>FACILITIES MAINTENANCE &amp; OPS</v>
      </c>
      <c r="O3003" s="5" t="str">
        <f>VLOOKUP(M3003,Vlookups!G:I,3,FALSE)</f>
        <v>MAINT</v>
      </c>
      <c r="P3003" s="6">
        <f t="shared" si="951"/>
        <v>13131.35</v>
      </c>
      <c r="Q3003" s="6">
        <f t="shared" si="952"/>
        <v>341.84</v>
      </c>
      <c r="R3003" s="6">
        <f t="shared" si="953"/>
        <v>12122.77</v>
      </c>
      <c r="S3003" s="6">
        <f t="shared" si="954"/>
        <v>0.67</v>
      </c>
      <c r="T3003" s="6">
        <f t="shared" si="955"/>
        <v>-13130.68</v>
      </c>
      <c r="U3003" t="s">
        <v>3061</v>
      </c>
      <c r="V3003" t="s">
        <v>54</v>
      </c>
      <c r="W3003" s="2">
        <v>13131.35</v>
      </c>
      <c r="X3003" s="2">
        <v>341.84</v>
      </c>
      <c r="Y3003" s="2">
        <v>12122.77</v>
      </c>
      <c r="Z3003" s="2">
        <v>661.8</v>
      </c>
      <c r="AA3003" s="2">
        <v>0.67</v>
      </c>
      <c r="AB3003" s="3">
        <v>-13130.68</v>
      </c>
    </row>
    <row r="3004" spans="1:28">
      <c r="A3004" s="5" t="str">
        <f t="shared" si="942"/>
        <v>420</v>
      </c>
      <c r="B3004" s="5" t="str">
        <f>VLOOKUP(A3004,Vlookups!O:P,2,FALSE)</f>
        <v>LOCAL</v>
      </c>
      <c r="C3004" s="5" t="str">
        <f t="shared" si="943"/>
        <v>E</v>
      </c>
      <c r="D3004" s="5" t="str">
        <f t="shared" si="944"/>
        <v>51</v>
      </c>
      <c r="E3004" s="5" t="str">
        <f t="shared" si="945"/>
        <v>63--</v>
      </c>
      <c r="F3004" s="5" t="str">
        <f>VLOOKUP(E3004,Vlookups!K:M,3,FALSE)</f>
        <v>Op Exp</v>
      </c>
      <c r="G3004" s="5" t="str">
        <f t="shared" si="946"/>
        <v>6399</v>
      </c>
      <c r="H3004" s="5" t="str">
        <f t="shared" si="947"/>
        <v>GENERAL SUPPLIES</v>
      </c>
      <c r="I3004" s="5" t="str">
        <f t="shared" si="948"/>
        <v>024</v>
      </c>
      <c r="J3004" s="5" t="str">
        <f>VLOOKUP(I3004,Vlookups!A:D,2,FALSE)</f>
        <v>SAGINAW MIDDLE SCHOOL</v>
      </c>
      <c r="K3004" s="5" t="str">
        <f>VLOOKUP(I3004,Vlookups!A:D,3,FALSE)</f>
        <v>SAGINAW K8</v>
      </c>
      <c r="L3004" s="5" t="str">
        <f t="shared" si="949"/>
        <v>99</v>
      </c>
      <c r="M3004" s="5" t="str">
        <f t="shared" si="950"/>
        <v>937</v>
      </c>
      <c r="N3004" s="5" t="str">
        <f>VLOOKUP(M3004,Vlookups!G:I,2,FALSE)</f>
        <v>FACILITIES MAINTENANCE &amp; OPS</v>
      </c>
      <c r="O3004" s="5" t="str">
        <f>VLOOKUP(M3004,Vlookups!G:I,3,FALSE)</f>
        <v>MAINT</v>
      </c>
      <c r="P3004" s="6">
        <f t="shared" si="951"/>
        <v>2665.11</v>
      </c>
      <c r="Q3004" s="6">
        <f t="shared" si="952"/>
        <v>168.31</v>
      </c>
      <c r="R3004" s="6">
        <f t="shared" si="953"/>
        <v>1582.85</v>
      </c>
      <c r="S3004" s="6">
        <f t="shared" si="954"/>
        <v>0.33</v>
      </c>
      <c r="T3004" s="6">
        <f t="shared" si="955"/>
        <v>-2664.78</v>
      </c>
      <c r="U3004" t="s">
        <v>3062</v>
      </c>
      <c r="V3004" t="s">
        <v>54</v>
      </c>
      <c r="W3004" s="2">
        <v>2665.11</v>
      </c>
      <c r="X3004" s="2">
        <v>168.31</v>
      </c>
      <c r="Y3004" s="2">
        <v>1582.85</v>
      </c>
      <c r="Z3004" s="2">
        <v>913.95</v>
      </c>
      <c r="AA3004" s="2">
        <v>0.33</v>
      </c>
      <c r="AB3004" s="3">
        <v>-2664.78</v>
      </c>
    </row>
    <row r="3005" spans="1:28">
      <c r="A3005" s="5" t="str">
        <f t="shared" si="942"/>
        <v>420</v>
      </c>
      <c r="B3005" s="5" t="str">
        <f>VLOOKUP(A3005,Vlookups!O:P,2,FALSE)</f>
        <v>LOCAL</v>
      </c>
      <c r="C3005" s="5" t="str">
        <f t="shared" si="943"/>
        <v>E</v>
      </c>
      <c r="D3005" s="5" t="str">
        <f t="shared" si="944"/>
        <v>51</v>
      </c>
      <c r="E3005" s="5" t="str">
        <f t="shared" si="945"/>
        <v>63--</v>
      </c>
      <c r="F3005" s="5" t="str">
        <f>VLOOKUP(E3005,Vlookups!K:M,3,FALSE)</f>
        <v>Op Exp</v>
      </c>
      <c r="G3005" s="5" t="str">
        <f t="shared" si="946"/>
        <v>6399</v>
      </c>
      <c r="H3005" s="5" t="str">
        <f t="shared" si="947"/>
        <v>GENERAL SUPPLIES</v>
      </c>
      <c r="I3005" s="5" t="str">
        <f t="shared" si="948"/>
        <v>025</v>
      </c>
      <c r="J3005" s="5" t="str">
        <f>VLOOKUP(I3005,Vlookups!A:D,2,FALSE)</f>
        <v>WINDMILL LAKES ELEMENTARY</v>
      </c>
      <c r="K3005" s="5" t="str">
        <f>VLOOKUP(I3005,Vlookups!A:D,3,FALSE)</f>
        <v>WINDMILL LAKES K8</v>
      </c>
      <c r="L3005" s="5" t="str">
        <f t="shared" si="949"/>
        <v>99</v>
      </c>
      <c r="M3005" s="5" t="str">
        <f t="shared" si="950"/>
        <v>937</v>
      </c>
      <c r="N3005" s="5" t="str">
        <f>VLOOKUP(M3005,Vlookups!G:I,2,FALSE)</f>
        <v>FACILITIES MAINTENANCE &amp; OPS</v>
      </c>
      <c r="O3005" s="5" t="str">
        <f>VLOOKUP(M3005,Vlookups!G:I,3,FALSE)</f>
        <v>MAINT</v>
      </c>
      <c r="P3005" s="6">
        <f t="shared" si="951"/>
        <v>5686</v>
      </c>
      <c r="Q3005" s="6">
        <f t="shared" si="952"/>
        <v>341.84</v>
      </c>
      <c r="R3005" s="6">
        <f t="shared" si="953"/>
        <v>5121.41</v>
      </c>
      <c r="S3005" s="6">
        <f t="shared" si="954"/>
        <v>0.67</v>
      </c>
      <c r="T3005" s="6">
        <f t="shared" si="955"/>
        <v>-5685.33</v>
      </c>
      <c r="U3005" t="s">
        <v>3063</v>
      </c>
      <c r="V3005" t="s">
        <v>54</v>
      </c>
      <c r="W3005" s="2">
        <v>5686</v>
      </c>
      <c r="X3005" s="2">
        <v>341.84</v>
      </c>
      <c r="Y3005" s="2">
        <v>5121.41</v>
      </c>
      <c r="Z3005" s="2">
        <v>222.75</v>
      </c>
      <c r="AA3005" s="2">
        <v>0.67</v>
      </c>
      <c r="AB3005" s="3">
        <v>-5685.33</v>
      </c>
    </row>
    <row r="3006" spans="1:28">
      <c r="A3006" s="5" t="str">
        <f t="shared" si="942"/>
        <v>420</v>
      </c>
      <c r="B3006" s="5" t="str">
        <f>VLOOKUP(A3006,Vlookups!O:P,2,FALSE)</f>
        <v>LOCAL</v>
      </c>
      <c r="C3006" s="5" t="str">
        <f t="shared" si="943"/>
        <v>E</v>
      </c>
      <c r="D3006" s="5" t="str">
        <f t="shared" si="944"/>
        <v>51</v>
      </c>
      <c r="E3006" s="5" t="str">
        <f t="shared" si="945"/>
        <v>63--</v>
      </c>
      <c r="F3006" s="5" t="str">
        <f>VLOOKUP(E3006,Vlookups!K:M,3,FALSE)</f>
        <v>Op Exp</v>
      </c>
      <c r="G3006" s="5" t="str">
        <f t="shared" si="946"/>
        <v>6399</v>
      </c>
      <c r="H3006" s="5" t="str">
        <f t="shared" si="947"/>
        <v>GENERAL SUPPLIES</v>
      </c>
      <c r="I3006" s="5" t="str">
        <f t="shared" si="948"/>
        <v>026</v>
      </c>
      <c r="J3006" s="5" t="str">
        <f>VLOOKUP(I3006,Vlookups!A:D,2,FALSE)</f>
        <v>WM LAKES MIDDLE SCHOOL</v>
      </c>
      <c r="K3006" s="5" t="str">
        <f>VLOOKUP(I3006,Vlookups!A:D,3,FALSE)</f>
        <v>WINDMILL LAKES K8</v>
      </c>
      <c r="L3006" s="5" t="str">
        <f t="shared" si="949"/>
        <v>99</v>
      </c>
      <c r="M3006" s="5" t="str">
        <f t="shared" si="950"/>
        <v>937</v>
      </c>
      <c r="N3006" s="5" t="str">
        <f>VLOOKUP(M3006,Vlookups!G:I,2,FALSE)</f>
        <v>FACILITIES MAINTENANCE &amp; OPS</v>
      </c>
      <c r="O3006" s="5" t="str">
        <f>VLOOKUP(M3006,Vlookups!G:I,3,FALSE)</f>
        <v>MAINT</v>
      </c>
      <c r="P3006" s="6">
        <f t="shared" si="951"/>
        <v>800</v>
      </c>
      <c r="Q3006" s="6">
        <f t="shared" si="952"/>
        <v>168.37</v>
      </c>
      <c r="R3006" s="6">
        <f t="shared" si="953"/>
        <v>174.83</v>
      </c>
      <c r="S3006" s="6">
        <f t="shared" si="954"/>
        <v>0.33</v>
      </c>
      <c r="T3006" s="6">
        <f t="shared" si="955"/>
        <v>-799.67</v>
      </c>
      <c r="U3006" t="s">
        <v>3064</v>
      </c>
      <c r="V3006" t="s">
        <v>54</v>
      </c>
      <c r="W3006" s="2">
        <v>800</v>
      </c>
      <c r="X3006" s="2">
        <v>168.37</v>
      </c>
      <c r="Y3006" s="2">
        <v>174.83</v>
      </c>
      <c r="Z3006" s="2">
        <v>456.8</v>
      </c>
      <c r="AA3006" s="2">
        <v>0.33</v>
      </c>
      <c r="AB3006" s="3">
        <v>-799.67</v>
      </c>
    </row>
    <row r="3007" spans="1:28">
      <c r="A3007" s="5" t="str">
        <f t="shared" si="942"/>
        <v>420</v>
      </c>
      <c r="B3007" s="5" t="str">
        <f>VLOOKUP(A3007,Vlookups!O:P,2,FALSE)</f>
        <v>LOCAL</v>
      </c>
      <c r="C3007" s="5" t="str">
        <f t="shared" si="943"/>
        <v>E</v>
      </c>
      <c r="D3007" s="5" t="str">
        <f t="shared" si="944"/>
        <v>51</v>
      </c>
      <c r="E3007" s="5" t="str">
        <f t="shared" si="945"/>
        <v>63--</v>
      </c>
      <c r="F3007" s="5" t="str">
        <f>VLOOKUP(E3007,Vlookups!K:M,3,FALSE)</f>
        <v>Op Exp</v>
      </c>
      <c r="G3007" s="5" t="str">
        <f t="shared" si="946"/>
        <v>6399</v>
      </c>
      <c r="H3007" s="5" t="str">
        <f t="shared" si="947"/>
        <v>GENERAL SUPPLIES</v>
      </c>
      <c r="I3007" s="5" t="str">
        <f t="shared" si="948"/>
        <v>027</v>
      </c>
      <c r="J3007" s="5" t="str">
        <f>VLOOKUP(I3007,Vlookups!A:D,2,FALSE)</f>
        <v>HOUSTON OREM ELEMENTARY</v>
      </c>
      <c r="K3007" s="5" t="str">
        <f>VLOOKUP(I3007,Vlookups!A:D,3,FALSE)</f>
        <v>OREM K8</v>
      </c>
      <c r="L3007" s="5" t="str">
        <f t="shared" si="949"/>
        <v>99</v>
      </c>
      <c r="M3007" s="5" t="str">
        <f t="shared" si="950"/>
        <v>937</v>
      </c>
      <c r="N3007" s="5" t="str">
        <f>VLOOKUP(M3007,Vlookups!G:I,2,FALSE)</f>
        <v>FACILITIES MAINTENANCE &amp; OPS</v>
      </c>
      <c r="O3007" s="5" t="str">
        <f>VLOOKUP(M3007,Vlookups!G:I,3,FALSE)</f>
        <v>MAINT</v>
      </c>
      <c r="P3007" s="6">
        <f t="shared" si="951"/>
        <v>0</v>
      </c>
      <c r="Q3007" s="6">
        <f t="shared" si="952"/>
        <v>341.84</v>
      </c>
      <c r="R3007" s="6">
        <f t="shared" si="953"/>
        <v>5805.4</v>
      </c>
      <c r="S3007" s="6">
        <f t="shared" si="954"/>
        <v>0.67</v>
      </c>
      <c r="T3007" s="6">
        <f t="shared" si="955"/>
        <v>0.67</v>
      </c>
      <c r="U3007" t="s">
        <v>3065</v>
      </c>
      <c r="V3007" t="s">
        <v>54</v>
      </c>
      <c r="W3007" s="2">
        <v>0</v>
      </c>
      <c r="X3007" s="2">
        <v>341.84</v>
      </c>
      <c r="Y3007" s="2">
        <v>5805.4</v>
      </c>
      <c r="Z3007" s="3">
        <v>-6147.24</v>
      </c>
      <c r="AA3007" s="2">
        <v>0.67</v>
      </c>
      <c r="AB3007" s="2">
        <v>0.67</v>
      </c>
    </row>
    <row r="3008" spans="1:28">
      <c r="A3008" s="5" t="str">
        <f t="shared" si="942"/>
        <v>420</v>
      </c>
      <c r="B3008" s="5" t="str">
        <f>VLOOKUP(A3008,Vlookups!O:P,2,FALSE)</f>
        <v>LOCAL</v>
      </c>
      <c r="C3008" s="5" t="str">
        <f t="shared" si="943"/>
        <v>E</v>
      </c>
      <c r="D3008" s="5" t="str">
        <f t="shared" si="944"/>
        <v>51</v>
      </c>
      <c r="E3008" s="5" t="str">
        <f t="shared" si="945"/>
        <v>63--</v>
      </c>
      <c r="F3008" s="5" t="str">
        <f>VLOOKUP(E3008,Vlookups!K:M,3,FALSE)</f>
        <v>Op Exp</v>
      </c>
      <c r="G3008" s="5" t="str">
        <f t="shared" si="946"/>
        <v>6399</v>
      </c>
      <c r="H3008" s="5" t="str">
        <f t="shared" si="947"/>
        <v>GENERAL SUPPLIES</v>
      </c>
      <c r="I3008" s="5" t="str">
        <f t="shared" si="948"/>
        <v>028</v>
      </c>
      <c r="J3008" s="5" t="str">
        <f>VLOOKUP(I3008,Vlookups!A:D,2,FALSE)</f>
        <v>HOUSTON OREM MIDDLE SCHOOL</v>
      </c>
      <c r="K3008" s="5" t="str">
        <f>VLOOKUP(I3008,Vlookups!A:D,3,FALSE)</f>
        <v>OREM K8</v>
      </c>
      <c r="L3008" s="5" t="str">
        <f t="shared" si="949"/>
        <v>99</v>
      </c>
      <c r="M3008" s="5" t="str">
        <f t="shared" si="950"/>
        <v>937</v>
      </c>
      <c r="N3008" s="5" t="str">
        <f>VLOOKUP(M3008,Vlookups!G:I,2,FALSE)</f>
        <v>FACILITIES MAINTENANCE &amp; OPS</v>
      </c>
      <c r="O3008" s="5" t="str">
        <f>VLOOKUP(M3008,Vlookups!G:I,3,FALSE)</f>
        <v>MAINT</v>
      </c>
      <c r="P3008" s="6">
        <f t="shared" si="951"/>
        <v>0</v>
      </c>
      <c r="Q3008" s="6">
        <f t="shared" si="952"/>
        <v>168.37</v>
      </c>
      <c r="R3008" s="6">
        <f t="shared" si="953"/>
        <v>0</v>
      </c>
      <c r="S3008" s="6">
        <f t="shared" si="954"/>
        <v>0.33</v>
      </c>
      <c r="T3008" s="6">
        <f t="shared" si="955"/>
        <v>0.33</v>
      </c>
      <c r="U3008" t="s">
        <v>3066</v>
      </c>
      <c r="V3008" t="s">
        <v>54</v>
      </c>
      <c r="W3008" s="2">
        <v>0</v>
      </c>
      <c r="X3008" s="2">
        <v>168.37</v>
      </c>
      <c r="Y3008" s="2">
        <v>0</v>
      </c>
      <c r="Z3008" s="3">
        <v>-168.37</v>
      </c>
      <c r="AA3008" s="2">
        <v>0.33</v>
      </c>
      <c r="AB3008" s="2">
        <v>0.33</v>
      </c>
    </row>
    <row r="3009" spans="1:28">
      <c r="A3009" s="5" t="str">
        <f t="shared" si="942"/>
        <v>420</v>
      </c>
      <c r="B3009" s="5" t="str">
        <f>VLOOKUP(A3009,Vlookups!O:P,2,FALSE)</f>
        <v>LOCAL</v>
      </c>
      <c r="C3009" s="5" t="str">
        <f t="shared" si="943"/>
        <v>E</v>
      </c>
      <c r="D3009" s="5" t="str">
        <f t="shared" si="944"/>
        <v>51</v>
      </c>
      <c r="E3009" s="5" t="str">
        <f t="shared" si="945"/>
        <v>63--</v>
      </c>
      <c r="F3009" s="5" t="str">
        <f>VLOOKUP(E3009,Vlookups!K:M,3,FALSE)</f>
        <v>Op Exp</v>
      </c>
      <c r="G3009" s="5" t="str">
        <f t="shared" si="946"/>
        <v>6399</v>
      </c>
      <c r="H3009" s="5" t="str">
        <f t="shared" si="947"/>
        <v>GENERAL SUPPLIES</v>
      </c>
      <c r="I3009" s="5" t="str">
        <f t="shared" si="948"/>
        <v>030</v>
      </c>
      <c r="J3009" s="5" t="str">
        <f>VLOOKUP(I3009,Vlookups!A:D,2,FALSE)</f>
        <v>COLLEGE STATION ELEMENTARY</v>
      </c>
      <c r="K3009" s="5" t="str">
        <f>VLOOKUP(I3009,Vlookups!A:D,3,FALSE)</f>
        <v>COLLEGE STATION K8</v>
      </c>
      <c r="L3009" s="5" t="str">
        <f t="shared" si="949"/>
        <v>99</v>
      </c>
      <c r="M3009" s="5" t="str">
        <f t="shared" si="950"/>
        <v>937</v>
      </c>
      <c r="N3009" s="5" t="str">
        <f>VLOOKUP(M3009,Vlookups!G:I,2,FALSE)</f>
        <v>FACILITIES MAINTENANCE &amp; OPS</v>
      </c>
      <c r="O3009" s="5" t="str">
        <f>VLOOKUP(M3009,Vlookups!G:I,3,FALSE)</f>
        <v>MAINT</v>
      </c>
      <c r="P3009" s="6">
        <f t="shared" si="951"/>
        <v>6098</v>
      </c>
      <c r="Q3009" s="6">
        <f t="shared" si="952"/>
        <v>341.84</v>
      </c>
      <c r="R3009" s="6">
        <f t="shared" si="953"/>
        <v>5319.53</v>
      </c>
      <c r="S3009" s="6">
        <f t="shared" si="954"/>
        <v>0.67</v>
      </c>
      <c r="T3009" s="6">
        <f t="shared" si="955"/>
        <v>-6097.33</v>
      </c>
      <c r="U3009" t="s">
        <v>3067</v>
      </c>
      <c r="V3009" t="s">
        <v>54</v>
      </c>
      <c r="W3009" s="2">
        <v>6098</v>
      </c>
      <c r="X3009" s="2">
        <v>341.84</v>
      </c>
      <c r="Y3009" s="2">
        <v>5319.53</v>
      </c>
      <c r="Z3009" s="2">
        <v>400.34</v>
      </c>
      <c r="AA3009" s="2">
        <v>0.67</v>
      </c>
      <c r="AB3009" s="3">
        <v>-6097.33</v>
      </c>
    </row>
    <row r="3010" spans="1:28">
      <c r="A3010" s="5" t="str">
        <f t="shared" si="942"/>
        <v>420</v>
      </c>
      <c r="B3010" s="5" t="str">
        <f>VLOOKUP(A3010,Vlookups!O:P,2,FALSE)</f>
        <v>LOCAL</v>
      </c>
      <c r="C3010" s="5" t="str">
        <f t="shared" si="943"/>
        <v>E</v>
      </c>
      <c r="D3010" s="5" t="str">
        <f t="shared" si="944"/>
        <v>51</v>
      </c>
      <c r="E3010" s="5" t="str">
        <f t="shared" si="945"/>
        <v>63--</v>
      </c>
      <c r="F3010" s="5" t="str">
        <f>VLOOKUP(E3010,Vlookups!K:M,3,FALSE)</f>
        <v>Op Exp</v>
      </c>
      <c r="G3010" s="5" t="str">
        <f t="shared" si="946"/>
        <v>6399</v>
      </c>
      <c r="H3010" s="5" t="str">
        <f t="shared" si="947"/>
        <v>GENERAL SUPPLIES</v>
      </c>
      <c r="I3010" s="5" t="str">
        <f t="shared" si="948"/>
        <v>031</v>
      </c>
      <c r="J3010" s="5" t="str">
        <f>VLOOKUP(I3010,Vlookups!A:D,2,FALSE)</f>
        <v>COLLEGE STATION MIDDLE SCHOOL</v>
      </c>
      <c r="K3010" s="5" t="str">
        <f>VLOOKUP(I3010,Vlookups!A:D,3,FALSE)</f>
        <v>COLLEGE STATION K8</v>
      </c>
      <c r="L3010" s="5" t="str">
        <f t="shared" si="949"/>
        <v>99</v>
      </c>
      <c r="M3010" s="5" t="str">
        <f t="shared" si="950"/>
        <v>937</v>
      </c>
      <c r="N3010" s="5" t="str">
        <f>VLOOKUP(M3010,Vlookups!G:I,2,FALSE)</f>
        <v>FACILITIES MAINTENANCE &amp; OPS</v>
      </c>
      <c r="O3010" s="5" t="str">
        <f>VLOOKUP(M3010,Vlookups!G:I,3,FALSE)</f>
        <v>MAINT</v>
      </c>
      <c r="P3010" s="6">
        <f t="shared" si="951"/>
        <v>1349</v>
      </c>
      <c r="Q3010" s="6">
        <f t="shared" si="952"/>
        <v>168.37</v>
      </c>
      <c r="R3010" s="6">
        <f t="shared" si="953"/>
        <v>63.3</v>
      </c>
      <c r="S3010" s="6">
        <f t="shared" si="954"/>
        <v>0.33</v>
      </c>
      <c r="T3010" s="6">
        <f t="shared" si="955"/>
        <v>-1348.67</v>
      </c>
      <c r="U3010" t="s">
        <v>3068</v>
      </c>
      <c r="V3010" t="s">
        <v>54</v>
      </c>
      <c r="W3010" s="2">
        <v>1349</v>
      </c>
      <c r="X3010" s="2">
        <v>168.37</v>
      </c>
      <c r="Y3010" s="2">
        <v>63.3</v>
      </c>
      <c r="Z3010" s="2">
        <v>1099.45</v>
      </c>
      <c r="AA3010" s="2">
        <v>0.33</v>
      </c>
      <c r="AB3010" s="3">
        <v>-1348.67</v>
      </c>
    </row>
    <row r="3011" spans="1:28">
      <c r="A3011" s="5" t="str">
        <f t="shared" si="942"/>
        <v>420</v>
      </c>
      <c r="B3011" s="5" t="str">
        <f>VLOOKUP(A3011,Vlookups!O:P,2,FALSE)</f>
        <v>LOCAL</v>
      </c>
      <c r="C3011" s="5" t="str">
        <f t="shared" si="943"/>
        <v>E</v>
      </c>
      <c r="D3011" s="5" t="str">
        <f t="shared" si="944"/>
        <v>51</v>
      </c>
      <c r="E3011" s="5" t="str">
        <f t="shared" si="945"/>
        <v>63--</v>
      </c>
      <c r="F3011" s="5" t="str">
        <f>VLOOKUP(E3011,Vlookups!K:M,3,FALSE)</f>
        <v>Op Exp</v>
      </c>
      <c r="G3011" s="5" t="str">
        <f t="shared" si="946"/>
        <v>6399</v>
      </c>
      <c r="H3011" s="5" t="str">
        <f t="shared" si="947"/>
        <v>GENERAL SUPPLIES</v>
      </c>
      <c r="I3011" s="5" t="str">
        <f t="shared" si="948"/>
        <v>032</v>
      </c>
      <c r="J3011" s="5" t="str">
        <f>VLOOKUP(I3011,Vlookups!A:D,2,FALSE)</f>
        <v>LANCASTER HS</v>
      </c>
      <c r="K3011" s="5" t="str">
        <f>VLOOKUP(I3011,Vlookups!A:D,3,FALSE)</f>
        <v>LANCASTER HS</v>
      </c>
      <c r="L3011" s="5" t="str">
        <f t="shared" si="949"/>
        <v>99</v>
      </c>
      <c r="M3011" s="5" t="str">
        <f t="shared" si="950"/>
        <v>937</v>
      </c>
      <c r="N3011" s="5" t="str">
        <f>VLOOKUP(M3011,Vlookups!G:I,2,FALSE)</f>
        <v>FACILITIES MAINTENANCE &amp; OPS</v>
      </c>
      <c r="O3011" s="5" t="str">
        <f>VLOOKUP(M3011,Vlookups!G:I,3,FALSE)</f>
        <v>MAINT</v>
      </c>
      <c r="P3011" s="6">
        <f t="shared" si="951"/>
        <v>15800</v>
      </c>
      <c r="Q3011" s="6">
        <f t="shared" si="952"/>
        <v>704.2</v>
      </c>
      <c r="R3011" s="6">
        <f t="shared" si="953"/>
        <v>13597.88</v>
      </c>
      <c r="S3011" s="6">
        <f t="shared" si="954"/>
        <v>1</v>
      </c>
      <c r="T3011" s="6">
        <f t="shared" si="955"/>
        <v>-15799</v>
      </c>
      <c r="U3011" t="s">
        <v>3069</v>
      </c>
      <c r="V3011" t="s">
        <v>54</v>
      </c>
      <c r="W3011" s="2">
        <v>15800</v>
      </c>
      <c r="X3011" s="2">
        <v>704.2</v>
      </c>
      <c r="Y3011" s="2">
        <v>13597.88</v>
      </c>
      <c r="Z3011" s="2">
        <v>721.92</v>
      </c>
      <c r="AA3011" s="2">
        <v>1</v>
      </c>
      <c r="AB3011" s="3">
        <v>-15799</v>
      </c>
    </row>
    <row r="3012" spans="1:28">
      <c r="A3012" s="5" t="str">
        <f t="shared" si="942"/>
        <v>420</v>
      </c>
      <c r="B3012" s="5" t="str">
        <f>VLOOKUP(A3012,Vlookups!O:P,2,FALSE)</f>
        <v>LOCAL</v>
      </c>
      <c r="C3012" s="5" t="str">
        <f t="shared" si="943"/>
        <v>E</v>
      </c>
      <c r="D3012" s="5" t="str">
        <f t="shared" si="944"/>
        <v>51</v>
      </c>
      <c r="E3012" s="5" t="str">
        <f t="shared" si="945"/>
        <v>63--</v>
      </c>
      <c r="F3012" s="5" t="str">
        <f>VLOOKUP(E3012,Vlookups!K:M,3,FALSE)</f>
        <v>Op Exp</v>
      </c>
      <c r="G3012" s="5" t="str">
        <f t="shared" si="946"/>
        <v>6399</v>
      </c>
      <c r="H3012" s="5" t="str">
        <f t="shared" si="947"/>
        <v>GENERAL SUPPLIES</v>
      </c>
      <c r="I3012" s="5" t="str">
        <f t="shared" si="948"/>
        <v>033</v>
      </c>
      <c r="J3012" s="5" t="str">
        <f>VLOOKUP(I3012,Vlookups!A:D,2,FALSE)</f>
        <v>WINDMILL LAKES HS</v>
      </c>
      <c r="K3012" s="5" t="str">
        <f>VLOOKUP(I3012,Vlookups!A:D,3,FALSE)</f>
        <v>WINDMILL LAKES HS</v>
      </c>
      <c r="L3012" s="5" t="str">
        <f t="shared" si="949"/>
        <v>99</v>
      </c>
      <c r="M3012" s="5" t="str">
        <f t="shared" si="950"/>
        <v>937</v>
      </c>
      <c r="N3012" s="5" t="str">
        <f>VLOOKUP(M3012,Vlookups!G:I,2,FALSE)</f>
        <v>FACILITIES MAINTENANCE &amp; OPS</v>
      </c>
      <c r="O3012" s="5" t="str">
        <f>VLOOKUP(M3012,Vlookups!G:I,3,FALSE)</f>
        <v>MAINT</v>
      </c>
      <c r="P3012" s="6">
        <f t="shared" si="951"/>
        <v>7895</v>
      </c>
      <c r="Q3012" s="6">
        <f t="shared" si="952"/>
        <v>510.2</v>
      </c>
      <c r="R3012" s="6">
        <f t="shared" si="953"/>
        <v>5883.06</v>
      </c>
      <c r="S3012" s="6">
        <f t="shared" si="954"/>
        <v>1</v>
      </c>
      <c r="T3012" s="6">
        <f t="shared" si="955"/>
        <v>-7894</v>
      </c>
      <c r="U3012" t="s">
        <v>3070</v>
      </c>
      <c r="V3012" t="s">
        <v>54</v>
      </c>
      <c r="W3012" s="2">
        <v>7895</v>
      </c>
      <c r="X3012" s="2">
        <v>510.2</v>
      </c>
      <c r="Y3012" s="2">
        <v>5883.06</v>
      </c>
      <c r="Z3012" s="2">
        <v>1501.74</v>
      </c>
      <c r="AA3012" s="2">
        <v>1</v>
      </c>
      <c r="AB3012" s="3">
        <v>-7894</v>
      </c>
    </row>
    <row r="3013" spans="1:28">
      <c r="A3013" s="5" t="str">
        <f t="shared" si="942"/>
        <v>420</v>
      </c>
      <c r="B3013" s="5" t="str">
        <f>VLOOKUP(A3013,Vlookups!O:P,2,FALSE)</f>
        <v>LOCAL</v>
      </c>
      <c r="C3013" s="5" t="str">
        <f t="shared" si="943"/>
        <v>E</v>
      </c>
      <c r="D3013" s="5" t="str">
        <f t="shared" si="944"/>
        <v>51</v>
      </c>
      <c r="E3013" s="5" t="str">
        <f t="shared" si="945"/>
        <v>63--</v>
      </c>
      <c r="F3013" s="5" t="str">
        <f>VLOOKUP(E3013,Vlookups!K:M,3,FALSE)</f>
        <v>Op Exp</v>
      </c>
      <c r="G3013" s="5" t="str">
        <f t="shared" si="946"/>
        <v>6399</v>
      </c>
      <c r="H3013" s="5" t="str">
        <f t="shared" si="947"/>
        <v>GENERAL SUPPLIES</v>
      </c>
      <c r="I3013" s="5" t="str">
        <f t="shared" si="948"/>
        <v>034</v>
      </c>
      <c r="J3013" s="5" t="str">
        <f>VLOOKUP(I3013,Vlookups!A:D,2,FALSE)</f>
        <v>AGGIELAND HIGH SCHOOL</v>
      </c>
      <c r="K3013" s="5" t="str">
        <f>VLOOKUP(I3013,Vlookups!A:D,3,FALSE)</f>
        <v>AGGIELAND HS</v>
      </c>
      <c r="L3013" s="5" t="str">
        <f t="shared" si="949"/>
        <v>99</v>
      </c>
      <c r="M3013" s="5" t="str">
        <f t="shared" si="950"/>
        <v>937</v>
      </c>
      <c r="N3013" s="5" t="str">
        <f>VLOOKUP(M3013,Vlookups!G:I,2,FALSE)</f>
        <v>FACILITIES MAINTENANCE &amp; OPS</v>
      </c>
      <c r="O3013" s="5" t="str">
        <f>VLOOKUP(M3013,Vlookups!G:I,3,FALSE)</f>
        <v>MAINT</v>
      </c>
      <c r="P3013" s="6">
        <f t="shared" si="951"/>
        <v>60700</v>
      </c>
      <c r="Q3013" s="6">
        <f t="shared" si="952"/>
        <v>5384.84</v>
      </c>
      <c r="R3013" s="6">
        <f t="shared" si="953"/>
        <v>55271.77</v>
      </c>
      <c r="S3013" s="6">
        <f t="shared" si="954"/>
        <v>1</v>
      </c>
      <c r="T3013" s="6">
        <f t="shared" si="955"/>
        <v>-60699</v>
      </c>
      <c r="U3013" t="s">
        <v>3071</v>
      </c>
      <c r="V3013" t="s">
        <v>54</v>
      </c>
      <c r="W3013" s="2">
        <v>60700</v>
      </c>
      <c r="X3013" s="2">
        <v>5384.84</v>
      </c>
      <c r="Y3013" s="2">
        <v>55271.77</v>
      </c>
      <c r="Z3013" s="2">
        <v>43.39</v>
      </c>
      <c r="AA3013" s="2">
        <v>1</v>
      </c>
      <c r="AB3013" s="3">
        <v>-60699</v>
      </c>
    </row>
    <row r="3014" spans="1:28">
      <c r="A3014" s="5" t="str">
        <f t="shared" si="942"/>
        <v>420</v>
      </c>
      <c r="B3014" s="5" t="str">
        <f>VLOOKUP(A3014,Vlookups!O:P,2,FALSE)</f>
        <v>LOCAL</v>
      </c>
      <c r="C3014" s="5" t="str">
        <f t="shared" si="943"/>
        <v>E</v>
      </c>
      <c r="D3014" s="5" t="str">
        <f t="shared" si="944"/>
        <v>51</v>
      </c>
      <c r="E3014" s="5" t="str">
        <f t="shared" si="945"/>
        <v>63--</v>
      </c>
      <c r="F3014" s="5" t="str">
        <f>VLOOKUP(E3014,Vlookups!K:M,3,FALSE)</f>
        <v>Op Exp</v>
      </c>
      <c r="G3014" s="5" t="str">
        <f t="shared" si="946"/>
        <v>6399</v>
      </c>
      <c r="H3014" s="5" t="str">
        <f t="shared" si="947"/>
        <v>GENERAL SUPPLIES</v>
      </c>
      <c r="I3014" s="5" t="str">
        <f t="shared" si="948"/>
        <v>035</v>
      </c>
      <c r="J3014" s="5" t="str">
        <f>VLOOKUP(I3014,Vlookups!A:D,2,FALSE)</f>
        <v>Richmond Elementary</v>
      </c>
      <c r="K3014" s="5" t="str">
        <f>VLOOKUP(I3014,Vlookups!A:D,3,FALSE)</f>
        <v>RICHMOND K8</v>
      </c>
      <c r="L3014" s="5" t="str">
        <f t="shared" si="949"/>
        <v>99</v>
      </c>
      <c r="M3014" s="5" t="str">
        <f t="shared" si="950"/>
        <v>937</v>
      </c>
      <c r="N3014" s="5" t="str">
        <f>VLOOKUP(M3014,Vlookups!G:I,2,FALSE)</f>
        <v>FACILITIES MAINTENANCE &amp; OPS</v>
      </c>
      <c r="O3014" s="5" t="str">
        <f>VLOOKUP(M3014,Vlookups!G:I,3,FALSE)</f>
        <v>MAINT</v>
      </c>
      <c r="P3014" s="6">
        <f t="shared" si="951"/>
        <v>15379.91</v>
      </c>
      <c r="Q3014" s="6">
        <f t="shared" si="952"/>
        <v>8397.5300000000007</v>
      </c>
      <c r="R3014" s="6">
        <f t="shared" si="953"/>
        <v>6982.38</v>
      </c>
      <c r="S3014" s="6">
        <f t="shared" si="954"/>
        <v>0.67</v>
      </c>
      <c r="T3014" s="6">
        <f t="shared" si="955"/>
        <v>-15379.24</v>
      </c>
      <c r="U3014" t="s">
        <v>3072</v>
      </c>
      <c r="V3014" t="s">
        <v>54</v>
      </c>
      <c r="W3014" s="2">
        <v>15379.91</v>
      </c>
      <c r="X3014" s="2">
        <v>8397.5300000000007</v>
      </c>
      <c r="Y3014" s="2">
        <v>6982.38</v>
      </c>
      <c r="Z3014" s="2">
        <v>0</v>
      </c>
      <c r="AA3014" s="2">
        <v>0.67</v>
      </c>
      <c r="AB3014" s="3">
        <v>-15379.24</v>
      </c>
    </row>
    <row r="3015" spans="1:28">
      <c r="A3015" s="5" t="str">
        <f t="shared" si="942"/>
        <v>420</v>
      </c>
      <c r="B3015" s="5" t="str">
        <f>VLOOKUP(A3015,Vlookups!O:P,2,FALSE)</f>
        <v>LOCAL</v>
      </c>
      <c r="C3015" s="5" t="str">
        <f t="shared" si="943"/>
        <v>E</v>
      </c>
      <c r="D3015" s="5" t="str">
        <f t="shared" si="944"/>
        <v>51</v>
      </c>
      <c r="E3015" s="5" t="str">
        <f t="shared" si="945"/>
        <v>63--</v>
      </c>
      <c r="F3015" s="5" t="str">
        <f>VLOOKUP(E3015,Vlookups!K:M,3,FALSE)</f>
        <v>Op Exp</v>
      </c>
      <c r="G3015" s="5" t="str">
        <f t="shared" si="946"/>
        <v>6399</v>
      </c>
      <c r="H3015" s="5" t="str">
        <f t="shared" si="947"/>
        <v>GENERAL SUPPLIES</v>
      </c>
      <c r="I3015" s="5" t="str">
        <f t="shared" si="948"/>
        <v>036</v>
      </c>
      <c r="J3015" s="5" t="str">
        <f>VLOOKUP(I3015,Vlookups!A:D,2,FALSE)</f>
        <v>Richmond Middle School</v>
      </c>
      <c r="K3015" s="5" t="str">
        <f>VLOOKUP(I3015,Vlookups!A:D,3,FALSE)</f>
        <v>RICHMOND K8</v>
      </c>
      <c r="L3015" s="5" t="str">
        <f t="shared" si="949"/>
        <v>99</v>
      </c>
      <c r="M3015" s="5" t="str">
        <f t="shared" si="950"/>
        <v>937</v>
      </c>
      <c r="N3015" s="5" t="str">
        <f>VLOOKUP(M3015,Vlookups!G:I,2,FALSE)</f>
        <v>FACILITIES MAINTENANCE &amp; OPS</v>
      </c>
      <c r="O3015" s="5" t="str">
        <f>VLOOKUP(M3015,Vlookups!G:I,3,FALSE)</f>
        <v>MAINT</v>
      </c>
      <c r="P3015" s="6">
        <f t="shared" si="951"/>
        <v>7575.17</v>
      </c>
      <c r="Q3015" s="6">
        <f t="shared" si="952"/>
        <v>4136.09</v>
      </c>
      <c r="R3015" s="6">
        <f t="shared" si="953"/>
        <v>3439.08</v>
      </c>
      <c r="S3015" s="6">
        <f t="shared" si="954"/>
        <v>0.33</v>
      </c>
      <c r="T3015" s="6">
        <f t="shared" si="955"/>
        <v>-7574.84</v>
      </c>
      <c r="U3015" t="s">
        <v>3073</v>
      </c>
      <c r="V3015" t="s">
        <v>54</v>
      </c>
      <c r="W3015" s="2">
        <v>7575.17</v>
      </c>
      <c r="X3015" s="2">
        <v>4136.09</v>
      </c>
      <c r="Y3015" s="2">
        <v>3439.08</v>
      </c>
      <c r="Z3015" s="2">
        <v>0</v>
      </c>
      <c r="AA3015" s="2">
        <v>0.33</v>
      </c>
      <c r="AB3015" s="3">
        <v>-7574.84</v>
      </c>
    </row>
    <row r="3016" spans="1:28">
      <c r="A3016" s="5" t="str">
        <f t="shared" si="942"/>
        <v>420</v>
      </c>
      <c r="B3016" s="5" t="str">
        <f>VLOOKUP(A3016,Vlookups!O:P,2,FALSE)</f>
        <v>LOCAL</v>
      </c>
      <c r="C3016" s="5" t="str">
        <f t="shared" si="943"/>
        <v>E</v>
      </c>
      <c r="D3016" s="5" t="str">
        <f t="shared" si="944"/>
        <v>51</v>
      </c>
      <c r="E3016" s="5" t="str">
        <f t="shared" si="945"/>
        <v>63--</v>
      </c>
      <c r="F3016" s="5" t="str">
        <f>VLOOKUP(E3016,Vlookups!K:M,3,FALSE)</f>
        <v>Op Exp</v>
      </c>
      <c r="G3016" s="5" t="str">
        <f t="shared" si="946"/>
        <v>6399</v>
      </c>
      <c r="H3016" s="5" t="str">
        <f t="shared" si="947"/>
        <v>GENERAL SUPPLIES</v>
      </c>
      <c r="I3016" s="5" t="str">
        <f t="shared" si="948"/>
        <v>037</v>
      </c>
      <c r="J3016" s="5" t="str">
        <f>VLOOKUP(I3016,Vlookups!A:D,2,FALSE)</f>
        <v>Heritage Elementary</v>
      </c>
      <c r="K3016" s="5" t="str">
        <f>VLOOKUP(I3016,Vlookups!A:D,3,FALSE)</f>
        <v>HERITAGE K8</v>
      </c>
      <c r="L3016" s="5" t="str">
        <f t="shared" si="949"/>
        <v>99</v>
      </c>
      <c r="M3016" s="5" t="str">
        <f t="shared" si="950"/>
        <v>937</v>
      </c>
      <c r="N3016" s="5" t="str">
        <f>VLOOKUP(M3016,Vlookups!G:I,2,FALSE)</f>
        <v>FACILITIES MAINTENANCE &amp; OPS</v>
      </c>
      <c r="O3016" s="5" t="str">
        <f>VLOOKUP(M3016,Vlookups!G:I,3,FALSE)</f>
        <v>MAINT</v>
      </c>
      <c r="P3016" s="6">
        <f t="shared" si="951"/>
        <v>0</v>
      </c>
      <c r="Q3016" s="6">
        <f t="shared" si="952"/>
        <v>0</v>
      </c>
      <c r="R3016" s="6">
        <f t="shared" si="953"/>
        <v>0</v>
      </c>
      <c r="S3016" s="6">
        <f t="shared" si="954"/>
        <v>0.67</v>
      </c>
      <c r="T3016" s="6">
        <f t="shared" si="955"/>
        <v>0.67</v>
      </c>
      <c r="U3016" t="s">
        <v>3074</v>
      </c>
      <c r="V3016" t="s">
        <v>54</v>
      </c>
      <c r="W3016" s="2">
        <v>0</v>
      </c>
      <c r="X3016" s="2">
        <v>0</v>
      </c>
      <c r="Y3016" s="2">
        <v>0</v>
      </c>
      <c r="Z3016" s="2">
        <v>0</v>
      </c>
      <c r="AA3016" s="2">
        <v>0.67</v>
      </c>
      <c r="AB3016" s="2">
        <v>0.67</v>
      </c>
    </row>
    <row r="3017" spans="1:28">
      <c r="A3017" s="5" t="str">
        <f t="shared" si="942"/>
        <v>420</v>
      </c>
      <c r="B3017" s="5" t="str">
        <f>VLOOKUP(A3017,Vlookups!O:P,2,FALSE)</f>
        <v>LOCAL</v>
      </c>
      <c r="C3017" s="5" t="str">
        <f t="shared" si="943"/>
        <v>E</v>
      </c>
      <c r="D3017" s="5" t="str">
        <f t="shared" si="944"/>
        <v>51</v>
      </c>
      <c r="E3017" s="5" t="str">
        <f t="shared" si="945"/>
        <v>63--</v>
      </c>
      <c r="F3017" s="5" t="str">
        <f>VLOOKUP(E3017,Vlookups!K:M,3,FALSE)</f>
        <v>Op Exp</v>
      </c>
      <c r="G3017" s="5" t="str">
        <f t="shared" si="946"/>
        <v>6399</v>
      </c>
      <c r="H3017" s="5" t="str">
        <f t="shared" si="947"/>
        <v>GENERAL SUPPLIES</v>
      </c>
      <c r="I3017" s="5" t="str">
        <f t="shared" si="948"/>
        <v>038</v>
      </c>
      <c r="J3017" s="5" t="str">
        <f>VLOOKUP(I3017,Vlookups!A:D,2,FALSE)</f>
        <v>Heritage Middle School</v>
      </c>
      <c r="K3017" s="5" t="str">
        <f>VLOOKUP(I3017,Vlookups!A:D,3,FALSE)</f>
        <v>HERITAGE K8</v>
      </c>
      <c r="L3017" s="5" t="str">
        <f t="shared" si="949"/>
        <v>99</v>
      </c>
      <c r="M3017" s="5" t="str">
        <f t="shared" si="950"/>
        <v>937</v>
      </c>
      <c r="N3017" s="5" t="str">
        <f>VLOOKUP(M3017,Vlookups!G:I,2,FALSE)</f>
        <v>FACILITIES MAINTENANCE &amp; OPS</v>
      </c>
      <c r="O3017" s="5" t="str">
        <f>VLOOKUP(M3017,Vlookups!G:I,3,FALSE)</f>
        <v>MAINT</v>
      </c>
      <c r="P3017" s="6">
        <f t="shared" si="951"/>
        <v>0</v>
      </c>
      <c r="Q3017" s="6">
        <f t="shared" si="952"/>
        <v>0</v>
      </c>
      <c r="R3017" s="6">
        <f t="shared" si="953"/>
        <v>0</v>
      </c>
      <c r="S3017" s="6">
        <f t="shared" si="954"/>
        <v>0.33</v>
      </c>
      <c r="T3017" s="6">
        <f t="shared" si="955"/>
        <v>0.33</v>
      </c>
      <c r="U3017" t="s">
        <v>3075</v>
      </c>
      <c r="V3017" t="s">
        <v>54</v>
      </c>
      <c r="W3017" s="2">
        <v>0</v>
      </c>
      <c r="X3017" s="2">
        <v>0</v>
      </c>
      <c r="Y3017" s="2">
        <v>0</v>
      </c>
      <c r="Z3017" s="2">
        <v>0</v>
      </c>
      <c r="AA3017" s="2">
        <v>0.33</v>
      </c>
      <c r="AB3017" s="2">
        <v>0.33</v>
      </c>
    </row>
    <row r="3018" spans="1:28">
      <c r="A3018" s="5" t="str">
        <f t="shared" si="942"/>
        <v>420</v>
      </c>
      <c r="B3018" s="5" t="str">
        <f>VLOOKUP(A3018,Vlookups!O:P,2,FALSE)</f>
        <v>LOCAL</v>
      </c>
      <c r="C3018" s="5" t="str">
        <f t="shared" si="943"/>
        <v>E</v>
      </c>
      <c r="D3018" s="5" t="str">
        <f t="shared" si="944"/>
        <v>51</v>
      </c>
      <c r="E3018" s="5" t="str">
        <f t="shared" si="945"/>
        <v>63--</v>
      </c>
      <c r="F3018" s="5" t="str">
        <f>VLOOKUP(E3018,Vlookups!K:M,3,FALSE)</f>
        <v>Op Exp</v>
      </c>
      <c r="G3018" s="5" t="str">
        <f t="shared" si="946"/>
        <v>6399</v>
      </c>
      <c r="H3018" s="5" t="str">
        <f t="shared" si="947"/>
        <v>GENERAL SUPPLIES</v>
      </c>
      <c r="I3018" s="5" t="str">
        <f t="shared" si="948"/>
        <v>039</v>
      </c>
      <c r="J3018" s="5" t="str">
        <f>VLOOKUP(I3018,Vlookups!A:D,2,FALSE)</f>
        <v>Pearland Elementary</v>
      </c>
      <c r="K3018" s="5" t="str">
        <f>VLOOKUP(I3018,Vlookups!A:D,3,FALSE)</f>
        <v>PEARLAND K8</v>
      </c>
      <c r="L3018" s="5" t="str">
        <f t="shared" si="949"/>
        <v>99</v>
      </c>
      <c r="M3018" s="5" t="str">
        <f t="shared" si="950"/>
        <v>937</v>
      </c>
      <c r="N3018" s="5" t="str">
        <f>VLOOKUP(M3018,Vlookups!G:I,2,FALSE)</f>
        <v>FACILITIES MAINTENANCE &amp; OPS</v>
      </c>
      <c r="O3018" s="5" t="str">
        <f>VLOOKUP(M3018,Vlookups!G:I,3,FALSE)</f>
        <v>MAINT</v>
      </c>
      <c r="P3018" s="6">
        <f t="shared" si="951"/>
        <v>0</v>
      </c>
      <c r="Q3018" s="6">
        <f t="shared" si="952"/>
        <v>0</v>
      </c>
      <c r="R3018" s="6">
        <f t="shared" si="953"/>
        <v>0</v>
      </c>
      <c r="S3018" s="6">
        <f t="shared" si="954"/>
        <v>0.67</v>
      </c>
      <c r="T3018" s="6">
        <f t="shared" si="955"/>
        <v>0.67</v>
      </c>
      <c r="U3018" t="s">
        <v>3076</v>
      </c>
      <c r="V3018" t="s">
        <v>54</v>
      </c>
      <c r="W3018" s="2">
        <v>0</v>
      </c>
      <c r="X3018" s="2">
        <v>0</v>
      </c>
      <c r="Y3018" s="2">
        <v>0</v>
      </c>
      <c r="Z3018" s="2">
        <v>0</v>
      </c>
      <c r="AA3018" s="2">
        <v>0.67</v>
      </c>
      <c r="AB3018" s="2">
        <v>0.67</v>
      </c>
    </row>
    <row r="3019" spans="1:28">
      <c r="A3019" s="5" t="str">
        <f t="shared" ref="A3019:A3082" si="956">LEFT(U3019,3)</f>
        <v>420</v>
      </c>
      <c r="B3019" s="5" t="str">
        <f>VLOOKUP(A3019,Vlookups!O:P,2,FALSE)</f>
        <v>LOCAL</v>
      </c>
      <c r="C3019" s="5" t="str">
        <f t="shared" ref="C3019:C3082" si="957">RIGHT(LEFT(U3019,5),1)</f>
        <v>E</v>
      </c>
      <c r="D3019" s="5" t="str">
        <f t="shared" ref="D3019:D3082" si="958">RIGHT(LEFT(U3019,8),2)</f>
        <v>51</v>
      </c>
      <c r="E3019" s="5" t="str">
        <f t="shared" ref="E3019:E3082" si="959">CONCATENATE(LEFT(G3019,2),"--")</f>
        <v>63--</v>
      </c>
      <c r="F3019" s="5" t="str">
        <f>VLOOKUP(E3019,Vlookups!K:M,3,FALSE)</f>
        <v>Op Exp</v>
      </c>
      <c r="G3019" s="5" t="str">
        <f t="shared" ref="G3019:G3082" si="960">MID(U3019,10,4)</f>
        <v>6399</v>
      </c>
      <c r="H3019" s="5" t="str">
        <f t="shared" ref="H3019:H3082" si="961">V3019</f>
        <v>GENERAL SUPPLIES</v>
      </c>
      <c r="I3019" s="5" t="str">
        <f t="shared" ref="I3019:I3082" si="962">LEFT(RIGHT(U3019,12),3)</f>
        <v>040</v>
      </c>
      <c r="J3019" s="5" t="str">
        <f>VLOOKUP(I3019,Vlookups!A:D,2,FALSE)</f>
        <v>Pearland Middle School</v>
      </c>
      <c r="K3019" s="5" t="str">
        <f>VLOOKUP(I3019,Vlookups!A:D,3,FALSE)</f>
        <v>PEARLAND K8</v>
      </c>
      <c r="L3019" s="5" t="str">
        <f t="shared" ref="L3019:L3082" si="963">LEFT(RIGHT(U3019,6),2)</f>
        <v>99</v>
      </c>
      <c r="M3019" s="5" t="str">
        <f t="shared" ref="M3019:M3082" si="964">RIGHT(U3019,3)</f>
        <v>937</v>
      </c>
      <c r="N3019" s="5" t="str">
        <f>VLOOKUP(M3019,Vlookups!G:I,2,FALSE)</f>
        <v>FACILITIES MAINTENANCE &amp; OPS</v>
      </c>
      <c r="O3019" s="5" t="str">
        <f>VLOOKUP(M3019,Vlookups!G:I,3,FALSE)</f>
        <v>MAINT</v>
      </c>
      <c r="P3019" s="6">
        <f t="shared" ref="P3019:P3082" si="965">W3019</f>
        <v>0</v>
      </c>
      <c r="Q3019" s="6">
        <f t="shared" ref="Q3019:Q3082" si="966">X3019</f>
        <v>0</v>
      </c>
      <c r="R3019" s="6">
        <f t="shared" ref="R3019:R3082" si="967">Y3019</f>
        <v>0</v>
      </c>
      <c r="S3019" s="6">
        <f t="shared" ref="S3019:S3082" si="968">AA3019</f>
        <v>0.33</v>
      </c>
      <c r="T3019" s="6">
        <f t="shared" ref="T3019:T3082" si="969">AB3019</f>
        <v>0.33</v>
      </c>
      <c r="U3019" t="s">
        <v>3077</v>
      </c>
      <c r="V3019" t="s">
        <v>54</v>
      </c>
      <c r="W3019" s="2">
        <v>0</v>
      </c>
      <c r="X3019" s="2">
        <v>0</v>
      </c>
      <c r="Y3019" s="2">
        <v>0</v>
      </c>
      <c r="Z3019" s="2">
        <v>0</v>
      </c>
      <c r="AA3019" s="2">
        <v>0.33</v>
      </c>
      <c r="AB3019" s="2">
        <v>0.33</v>
      </c>
    </row>
    <row r="3020" spans="1:28">
      <c r="A3020" s="5" t="str">
        <f t="shared" si="956"/>
        <v>420</v>
      </c>
      <c r="B3020" s="5" t="str">
        <f>VLOOKUP(A3020,Vlookups!O:P,2,FALSE)</f>
        <v>LOCAL</v>
      </c>
      <c r="C3020" s="5" t="str">
        <f t="shared" si="957"/>
        <v>E</v>
      </c>
      <c r="D3020" s="5" t="str">
        <f t="shared" si="958"/>
        <v>51</v>
      </c>
      <c r="E3020" s="5" t="str">
        <f t="shared" si="959"/>
        <v>63--</v>
      </c>
      <c r="F3020" s="5" t="str">
        <f>VLOOKUP(E3020,Vlookups!K:M,3,FALSE)</f>
        <v>Op Exp</v>
      </c>
      <c r="G3020" s="5" t="str">
        <f t="shared" si="960"/>
        <v>6399</v>
      </c>
      <c r="H3020" s="5" t="str">
        <f t="shared" si="961"/>
        <v>GENERAL SUPPLIES</v>
      </c>
      <c r="I3020" s="5" t="str">
        <f t="shared" si="962"/>
        <v>041</v>
      </c>
      <c r="J3020" s="5" t="str">
        <f>VLOOKUP(I3020,Vlookups!A:D,2,FALSE)</f>
        <v>BG Rarmiez Middle School</v>
      </c>
      <c r="K3020" s="5" t="str">
        <f>VLOOKUP(I3020,Vlookups!A:D,3,FALSE)</f>
        <v>BG RAMIREZ K8</v>
      </c>
      <c r="L3020" s="5" t="str">
        <f t="shared" si="963"/>
        <v>99</v>
      </c>
      <c r="M3020" s="5" t="str">
        <f t="shared" si="964"/>
        <v>937</v>
      </c>
      <c r="N3020" s="5" t="str">
        <f>VLOOKUP(M3020,Vlookups!G:I,2,FALSE)</f>
        <v>FACILITIES MAINTENANCE &amp; OPS</v>
      </c>
      <c r="O3020" s="5" t="str">
        <f>VLOOKUP(M3020,Vlookups!G:I,3,FALSE)</f>
        <v>MAINT</v>
      </c>
      <c r="P3020" s="6">
        <f t="shared" si="965"/>
        <v>1000</v>
      </c>
      <c r="Q3020" s="6">
        <f t="shared" si="966"/>
        <v>265.81</v>
      </c>
      <c r="R3020" s="6">
        <f t="shared" si="967"/>
        <v>190.41</v>
      </c>
      <c r="S3020" s="6">
        <f t="shared" si="968"/>
        <v>0.67</v>
      </c>
      <c r="T3020" s="6">
        <f t="shared" si="969"/>
        <v>-999.33</v>
      </c>
      <c r="U3020" t="s">
        <v>3078</v>
      </c>
      <c r="V3020" t="s">
        <v>54</v>
      </c>
      <c r="W3020" s="2">
        <v>1000</v>
      </c>
      <c r="X3020" s="2">
        <v>265.81</v>
      </c>
      <c r="Y3020" s="2">
        <v>190.41</v>
      </c>
      <c r="Z3020" s="2">
        <v>543.78</v>
      </c>
      <c r="AA3020" s="2">
        <v>0.67</v>
      </c>
      <c r="AB3020" s="3">
        <v>-999.33</v>
      </c>
    </row>
    <row r="3021" spans="1:28">
      <c r="A3021" s="5" t="str">
        <f t="shared" si="956"/>
        <v>420</v>
      </c>
      <c r="B3021" s="5" t="str">
        <f>VLOOKUP(A3021,Vlookups!O:P,2,FALSE)</f>
        <v>LOCAL</v>
      </c>
      <c r="C3021" s="5" t="str">
        <f t="shared" si="957"/>
        <v>E</v>
      </c>
      <c r="D3021" s="5" t="str">
        <f t="shared" si="958"/>
        <v>51</v>
      </c>
      <c r="E3021" s="5" t="str">
        <f t="shared" si="959"/>
        <v>63--</v>
      </c>
      <c r="F3021" s="5" t="str">
        <f>VLOOKUP(E3021,Vlookups!K:M,3,FALSE)</f>
        <v>Op Exp</v>
      </c>
      <c r="G3021" s="5" t="str">
        <f t="shared" si="960"/>
        <v>6399</v>
      </c>
      <c r="H3021" s="5" t="str">
        <f t="shared" si="961"/>
        <v>GENERAL SUPPLIES</v>
      </c>
      <c r="I3021" s="5" t="str">
        <f t="shared" si="962"/>
        <v>042</v>
      </c>
      <c r="J3021" s="5" t="str">
        <f>VLOOKUP(I3021,Vlookups!A:D,2,FALSE)</f>
        <v>BG Ramirez Elementary</v>
      </c>
      <c r="K3021" s="5" t="str">
        <f>VLOOKUP(I3021,Vlookups!A:D,3,FALSE)</f>
        <v>BG RAMIREZ K8</v>
      </c>
      <c r="L3021" s="5" t="str">
        <f t="shared" si="963"/>
        <v>99</v>
      </c>
      <c r="M3021" s="5" t="str">
        <f t="shared" si="964"/>
        <v>937</v>
      </c>
      <c r="N3021" s="5" t="str">
        <f>VLOOKUP(M3021,Vlookups!G:I,2,FALSE)</f>
        <v>FACILITIES MAINTENANCE &amp; OPS</v>
      </c>
      <c r="O3021" s="5" t="str">
        <f>VLOOKUP(M3021,Vlookups!G:I,3,FALSE)</f>
        <v>MAINT</v>
      </c>
      <c r="P3021" s="6">
        <f t="shared" si="965"/>
        <v>57529</v>
      </c>
      <c r="Q3021" s="6">
        <f t="shared" si="966"/>
        <v>539.66999999999996</v>
      </c>
      <c r="R3021" s="6">
        <f t="shared" si="967"/>
        <v>56671.55</v>
      </c>
      <c r="S3021" s="6">
        <f t="shared" si="968"/>
        <v>0.33</v>
      </c>
      <c r="T3021" s="6">
        <f t="shared" si="969"/>
        <v>-57528.67</v>
      </c>
      <c r="U3021" t="s">
        <v>3079</v>
      </c>
      <c r="V3021" t="s">
        <v>54</v>
      </c>
      <c r="W3021" s="2">
        <v>57529</v>
      </c>
      <c r="X3021" s="2">
        <v>539.66999999999996</v>
      </c>
      <c r="Y3021" s="2">
        <v>56671.55</v>
      </c>
      <c r="Z3021" s="2">
        <v>317.77999999999997</v>
      </c>
      <c r="AA3021" s="2">
        <v>0.33</v>
      </c>
      <c r="AB3021" s="3">
        <v>-57528.67</v>
      </c>
    </row>
    <row r="3022" spans="1:28">
      <c r="A3022" s="5" t="str">
        <f t="shared" si="956"/>
        <v>420</v>
      </c>
      <c r="B3022" s="5" t="str">
        <f>VLOOKUP(A3022,Vlookups!O:P,2,FALSE)</f>
        <v>LOCAL</v>
      </c>
      <c r="C3022" s="5" t="str">
        <f t="shared" si="957"/>
        <v>E</v>
      </c>
      <c r="D3022" s="5" t="str">
        <f t="shared" si="958"/>
        <v>51</v>
      </c>
      <c r="E3022" s="5" t="str">
        <f t="shared" si="959"/>
        <v>63--</v>
      </c>
      <c r="F3022" s="5" t="str">
        <f>VLOOKUP(E3022,Vlookups!K:M,3,FALSE)</f>
        <v>Op Exp</v>
      </c>
      <c r="G3022" s="5" t="str">
        <f t="shared" si="960"/>
        <v>6399</v>
      </c>
      <c r="H3022" s="5" t="str">
        <f t="shared" si="961"/>
        <v>GENERAL SUPPLIES</v>
      </c>
      <c r="I3022" s="5" t="str">
        <f t="shared" si="962"/>
        <v>043</v>
      </c>
      <c r="J3022" s="5" t="str">
        <f>VLOOKUP(I3022,Vlookups!A:D,2,FALSE)</f>
        <v>MSG Ramirez Elementary</v>
      </c>
      <c r="K3022" s="5" t="str">
        <f>VLOOKUP(I3022,Vlookups!A:D,3,FALSE)</f>
        <v>MSG RAMIREZ K8</v>
      </c>
      <c r="L3022" s="5" t="str">
        <f t="shared" si="963"/>
        <v>99</v>
      </c>
      <c r="M3022" s="5" t="str">
        <f t="shared" si="964"/>
        <v>937</v>
      </c>
      <c r="N3022" s="5" t="str">
        <f>VLOOKUP(M3022,Vlookups!G:I,2,FALSE)</f>
        <v>FACILITIES MAINTENANCE &amp; OPS</v>
      </c>
      <c r="O3022" s="5" t="str">
        <f>VLOOKUP(M3022,Vlookups!G:I,3,FALSE)</f>
        <v>MAINT</v>
      </c>
      <c r="P3022" s="6">
        <f t="shared" si="965"/>
        <v>27744</v>
      </c>
      <c r="Q3022" s="6">
        <f t="shared" si="966"/>
        <v>1121.8399999999999</v>
      </c>
      <c r="R3022" s="6">
        <f t="shared" si="967"/>
        <v>26597.18</v>
      </c>
      <c r="S3022" s="6">
        <f t="shared" si="968"/>
        <v>0.67</v>
      </c>
      <c r="T3022" s="6">
        <f t="shared" si="969"/>
        <v>-27743.33</v>
      </c>
      <c r="U3022" t="s">
        <v>3080</v>
      </c>
      <c r="V3022" t="s">
        <v>54</v>
      </c>
      <c r="W3022" s="2">
        <v>27744</v>
      </c>
      <c r="X3022" s="2">
        <v>1121.8399999999999</v>
      </c>
      <c r="Y3022" s="2">
        <v>26597.18</v>
      </c>
      <c r="Z3022" s="2">
        <v>24.98</v>
      </c>
      <c r="AA3022" s="2">
        <v>0.67</v>
      </c>
      <c r="AB3022" s="3">
        <v>-27743.33</v>
      </c>
    </row>
    <row r="3023" spans="1:28">
      <c r="A3023" s="5" t="str">
        <f t="shared" si="956"/>
        <v>420</v>
      </c>
      <c r="B3023" s="5" t="str">
        <f>VLOOKUP(A3023,Vlookups!O:P,2,FALSE)</f>
        <v>LOCAL</v>
      </c>
      <c r="C3023" s="5" t="str">
        <f t="shared" si="957"/>
        <v>E</v>
      </c>
      <c r="D3023" s="5" t="str">
        <f t="shared" si="958"/>
        <v>51</v>
      </c>
      <c r="E3023" s="5" t="str">
        <f t="shared" si="959"/>
        <v>63--</v>
      </c>
      <c r="F3023" s="5" t="str">
        <f>VLOOKUP(E3023,Vlookups!K:M,3,FALSE)</f>
        <v>Op Exp</v>
      </c>
      <c r="G3023" s="5" t="str">
        <f t="shared" si="960"/>
        <v>6399</v>
      </c>
      <c r="H3023" s="5" t="str">
        <f t="shared" si="961"/>
        <v>GENERAL SUPPLIES</v>
      </c>
      <c r="I3023" s="5" t="str">
        <f t="shared" si="962"/>
        <v>044</v>
      </c>
      <c r="J3023" s="5" t="str">
        <f>VLOOKUP(I3023,Vlookups!A:D,2,FALSE)</f>
        <v>MSG Ramirez Middle School</v>
      </c>
      <c r="K3023" s="5" t="str">
        <f>VLOOKUP(I3023,Vlookups!A:D,3,FALSE)</f>
        <v>MSG RAMIREZ K8</v>
      </c>
      <c r="L3023" s="5" t="str">
        <f t="shared" si="963"/>
        <v>99</v>
      </c>
      <c r="M3023" s="5" t="str">
        <f t="shared" si="964"/>
        <v>937</v>
      </c>
      <c r="N3023" s="5" t="str">
        <f>VLOOKUP(M3023,Vlookups!G:I,2,FALSE)</f>
        <v>FACILITIES MAINTENANCE &amp; OPS</v>
      </c>
      <c r="O3023" s="5" t="str">
        <f>VLOOKUP(M3023,Vlookups!G:I,3,FALSE)</f>
        <v>MAINT</v>
      </c>
      <c r="P3023" s="6">
        <f t="shared" si="965"/>
        <v>7572</v>
      </c>
      <c r="Q3023" s="6">
        <f t="shared" si="966"/>
        <v>168.37</v>
      </c>
      <c r="R3023" s="6">
        <f t="shared" si="967"/>
        <v>7147.76</v>
      </c>
      <c r="S3023" s="6">
        <f t="shared" si="968"/>
        <v>0.33</v>
      </c>
      <c r="T3023" s="6">
        <f t="shared" si="969"/>
        <v>-7571.67</v>
      </c>
      <c r="U3023" t="s">
        <v>3081</v>
      </c>
      <c r="V3023" t="s">
        <v>54</v>
      </c>
      <c r="W3023" s="2">
        <v>7572</v>
      </c>
      <c r="X3023" s="2">
        <v>168.37</v>
      </c>
      <c r="Y3023" s="2">
        <v>7147.76</v>
      </c>
      <c r="Z3023" s="2">
        <v>255.87</v>
      </c>
      <c r="AA3023" s="2">
        <v>0.33</v>
      </c>
      <c r="AB3023" s="3">
        <v>-7571.67</v>
      </c>
    </row>
    <row r="3024" spans="1:28">
      <c r="A3024" s="5" t="str">
        <f t="shared" si="956"/>
        <v>420</v>
      </c>
      <c r="B3024" s="5" t="str">
        <f>VLOOKUP(A3024,Vlookups!O:P,2,FALSE)</f>
        <v>LOCAL</v>
      </c>
      <c r="C3024" s="5" t="str">
        <f t="shared" si="957"/>
        <v>E</v>
      </c>
      <c r="D3024" s="5" t="str">
        <f t="shared" si="958"/>
        <v>51</v>
      </c>
      <c r="E3024" s="5" t="str">
        <f t="shared" si="959"/>
        <v>63--</v>
      </c>
      <c r="F3024" s="5" t="str">
        <f>VLOOKUP(E3024,Vlookups!K:M,3,FALSE)</f>
        <v>Op Exp</v>
      </c>
      <c r="G3024" s="5" t="str">
        <f t="shared" si="960"/>
        <v>6399</v>
      </c>
      <c r="H3024" s="5" t="str">
        <f t="shared" si="961"/>
        <v>GENERAL SUPPLIES</v>
      </c>
      <c r="I3024" s="5" t="str">
        <f t="shared" si="962"/>
        <v>045</v>
      </c>
      <c r="J3024" s="5" t="str">
        <f>VLOOKUP(I3024,Vlookups!A:D,2,FALSE)</f>
        <v>Liberty HS</v>
      </c>
      <c r="K3024" s="5" t="str">
        <f>VLOOKUP(I3024,Vlookups!A:D,3,FALSE)</f>
        <v>LIBERTY HS</v>
      </c>
      <c r="L3024" s="5" t="str">
        <f t="shared" si="963"/>
        <v>99</v>
      </c>
      <c r="M3024" s="5" t="str">
        <f t="shared" si="964"/>
        <v>937</v>
      </c>
      <c r="N3024" s="5" t="str">
        <f>VLOOKUP(M3024,Vlookups!G:I,2,FALSE)</f>
        <v>FACILITIES MAINTENANCE &amp; OPS</v>
      </c>
      <c r="O3024" s="5" t="str">
        <f>VLOOKUP(M3024,Vlookups!G:I,3,FALSE)</f>
        <v>MAINT</v>
      </c>
      <c r="P3024" s="6">
        <f t="shared" si="965"/>
        <v>500</v>
      </c>
      <c r="Q3024" s="6">
        <f t="shared" si="966"/>
        <v>0</v>
      </c>
      <c r="R3024" s="6">
        <f t="shared" si="967"/>
        <v>41.7</v>
      </c>
      <c r="S3024" s="6">
        <f t="shared" si="968"/>
        <v>1</v>
      </c>
      <c r="T3024" s="6">
        <f t="shared" si="969"/>
        <v>-499</v>
      </c>
      <c r="U3024" t="s">
        <v>3082</v>
      </c>
      <c r="V3024" t="s">
        <v>54</v>
      </c>
      <c r="W3024" s="2">
        <v>500</v>
      </c>
      <c r="X3024" s="2">
        <v>0</v>
      </c>
      <c r="Y3024" s="2">
        <v>41.7</v>
      </c>
      <c r="Z3024" s="2">
        <v>458.3</v>
      </c>
      <c r="AA3024" s="2">
        <v>1</v>
      </c>
      <c r="AB3024" s="3">
        <v>-499</v>
      </c>
    </row>
    <row r="3025" spans="1:28">
      <c r="A3025" s="5" t="str">
        <f t="shared" si="956"/>
        <v>420</v>
      </c>
      <c r="B3025" s="5" t="str">
        <f>VLOOKUP(A3025,Vlookups!O:P,2,FALSE)</f>
        <v>LOCAL</v>
      </c>
      <c r="C3025" s="5" t="str">
        <f t="shared" si="957"/>
        <v>E</v>
      </c>
      <c r="D3025" s="5" t="str">
        <f t="shared" si="958"/>
        <v>51</v>
      </c>
      <c r="E3025" s="5" t="str">
        <f t="shared" si="959"/>
        <v>63--</v>
      </c>
      <c r="F3025" s="5" t="str">
        <f>VLOOKUP(E3025,Vlookups!K:M,3,FALSE)</f>
        <v>Op Exp</v>
      </c>
      <c r="G3025" s="5" t="str">
        <f t="shared" si="960"/>
        <v>6399</v>
      </c>
      <c r="H3025" s="5" t="str">
        <f t="shared" si="961"/>
        <v>GENERAL SUPPLIES</v>
      </c>
      <c r="I3025" s="5" t="str">
        <f t="shared" si="962"/>
        <v>749</v>
      </c>
      <c r="J3025" s="5" t="str">
        <f>VLOOKUP(I3025,Vlookups!A:D,2,FALSE)</f>
        <v>CHARTER HQ/WAREHOUSE</v>
      </c>
      <c r="K3025" s="5" t="str">
        <f>VLOOKUP(I3025,Vlookups!A:D,3,FALSE)</f>
        <v>CHARTER HQ/WAREHOUSE</v>
      </c>
      <c r="L3025" s="5" t="str">
        <f t="shared" si="963"/>
        <v>99</v>
      </c>
      <c r="M3025" s="5" t="str">
        <f t="shared" si="964"/>
        <v>937</v>
      </c>
      <c r="N3025" s="5" t="str">
        <f>VLOOKUP(M3025,Vlookups!G:I,2,FALSE)</f>
        <v>FACILITIES MAINTENANCE &amp; OPS</v>
      </c>
      <c r="O3025" s="5" t="str">
        <f>VLOOKUP(M3025,Vlookups!G:I,3,FALSE)</f>
        <v>MAINT</v>
      </c>
      <c r="P3025" s="6">
        <f t="shared" si="965"/>
        <v>42230</v>
      </c>
      <c r="Q3025" s="6">
        <f t="shared" si="966"/>
        <v>765.31</v>
      </c>
      <c r="R3025" s="6">
        <f t="shared" si="967"/>
        <v>43560.36</v>
      </c>
      <c r="S3025" s="6">
        <f t="shared" si="968"/>
        <v>39000</v>
      </c>
      <c r="T3025" s="6">
        <f t="shared" si="969"/>
        <v>-3230</v>
      </c>
      <c r="U3025" t="s">
        <v>3083</v>
      </c>
      <c r="V3025" t="s">
        <v>54</v>
      </c>
      <c r="W3025" s="2">
        <v>42230</v>
      </c>
      <c r="X3025" s="2">
        <v>765.31</v>
      </c>
      <c r="Y3025" s="2">
        <v>43560.36</v>
      </c>
      <c r="Z3025" s="3">
        <v>-2128.5500000000002</v>
      </c>
      <c r="AA3025" s="2">
        <v>39000</v>
      </c>
      <c r="AB3025" s="3">
        <v>-3230</v>
      </c>
    </row>
    <row r="3026" spans="1:28">
      <c r="A3026" s="5" t="str">
        <f t="shared" si="956"/>
        <v>420</v>
      </c>
      <c r="B3026" s="5" t="str">
        <f>VLOOKUP(A3026,Vlookups!O:P,2,FALSE)</f>
        <v>LOCAL</v>
      </c>
      <c r="C3026" s="5" t="str">
        <f t="shared" si="957"/>
        <v>E</v>
      </c>
      <c r="D3026" s="5" t="str">
        <f t="shared" si="958"/>
        <v>51</v>
      </c>
      <c r="E3026" s="5" t="str">
        <f t="shared" si="959"/>
        <v>63--</v>
      </c>
      <c r="F3026" s="5" t="str">
        <f>VLOOKUP(E3026,Vlookups!K:M,3,FALSE)</f>
        <v>Op Exp</v>
      </c>
      <c r="G3026" s="5" t="str">
        <f t="shared" si="960"/>
        <v>6399</v>
      </c>
      <c r="H3026" s="5" t="str">
        <f t="shared" si="961"/>
        <v>GENERAL SUPPLIES</v>
      </c>
      <c r="I3026" s="5" t="str">
        <f t="shared" si="962"/>
        <v>750</v>
      </c>
      <c r="J3026" s="5" t="str">
        <f>VLOOKUP(I3026,Vlookups!A:D,2,FALSE)</f>
        <v>BUSINESS OFFICE</v>
      </c>
      <c r="K3026" s="5" t="str">
        <f>VLOOKUP(I3026,Vlookups!A:D,3,FALSE)</f>
        <v>BUSINESS OFFICE</v>
      </c>
      <c r="L3026" s="5" t="str">
        <f t="shared" si="963"/>
        <v>99</v>
      </c>
      <c r="M3026" s="5" t="str">
        <f t="shared" si="964"/>
        <v>937</v>
      </c>
      <c r="N3026" s="5" t="str">
        <f>VLOOKUP(M3026,Vlookups!G:I,2,FALSE)</f>
        <v>FACILITIES MAINTENANCE &amp; OPS</v>
      </c>
      <c r="O3026" s="5" t="str">
        <f>VLOOKUP(M3026,Vlookups!G:I,3,FALSE)</f>
        <v>MAINT</v>
      </c>
      <c r="P3026" s="6">
        <f t="shared" si="965"/>
        <v>1500</v>
      </c>
      <c r="Q3026" s="6">
        <f t="shared" si="966"/>
        <v>0</v>
      </c>
      <c r="R3026" s="6">
        <f t="shared" si="967"/>
        <v>10323.91</v>
      </c>
      <c r="S3026" s="6">
        <f t="shared" si="968"/>
        <v>0</v>
      </c>
      <c r="T3026" s="6">
        <f t="shared" si="969"/>
        <v>-1500</v>
      </c>
      <c r="U3026" t="s">
        <v>3084</v>
      </c>
      <c r="V3026" t="s">
        <v>54</v>
      </c>
      <c r="W3026" s="2">
        <v>1500</v>
      </c>
      <c r="X3026" s="2">
        <v>0</v>
      </c>
      <c r="Y3026" s="2">
        <v>10323.91</v>
      </c>
      <c r="Z3026" s="3">
        <v>-8823.91</v>
      </c>
      <c r="AA3026" s="2">
        <v>0</v>
      </c>
      <c r="AB3026" s="3">
        <v>-1500</v>
      </c>
    </row>
    <row r="3027" spans="1:28">
      <c r="A3027" s="5" t="str">
        <f t="shared" si="956"/>
        <v>420</v>
      </c>
      <c r="B3027" s="5" t="str">
        <f>VLOOKUP(A3027,Vlookups!O:P,2,FALSE)</f>
        <v>LOCAL</v>
      </c>
      <c r="C3027" s="5" t="str">
        <f t="shared" si="957"/>
        <v>E</v>
      </c>
      <c r="D3027" s="5" t="str">
        <f t="shared" si="958"/>
        <v>51</v>
      </c>
      <c r="E3027" s="5" t="str">
        <f t="shared" si="959"/>
        <v>63--</v>
      </c>
      <c r="F3027" s="5" t="str">
        <f>VLOOKUP(E3027,Vlookups!K:M,3,FALSE)</f>
        <v>Op Exp</v>
      </c>
      <c r="G3027" s="5" t="str">
        <f t="shared" si="960"/>
        <v>6399</v>
      </c>
      <c r="H3027" s="5" t="str">
        <f t="shared" si="961"/>
        <v>GENERAL SUPPLIES</v>
      </c>
      <c r="I3027" s="5" t="str">
        <f t="shared" si="962"/>
        <v>998</v>
      </c>
      <c r="J3027" s="5" t="e">
        <f>VLOOKUP(I3027,Vlookups!A:D,2,FALSE)</f>
        <v>#N/A</v>
      </c>
      <c r="K3027" s="5" t="e">
        <f>VLOOKUP(I3027,Vlookups!A:D,3,FALSE)</f>
        <v>#N/A</v>
      </c>
      <c r="L3027" s="5" t="str">
        <f t="shared" si="963"/>
        <v>99</v>
      </c>
      <c r="M3027" s="5" t="str">
        <f t="shared" si="964"/>
        <v>937</v>
      </c>
      <c r="N3027" s="5" t="str">
        <f>VLOOKUP(M3027,Vlookups!G:I,2,FALSE)</f>
        <v>FACILITIES MAINTENANCE &amp; OPS</v>
      </c>
      <c r="O3027" s="5" t="str">
        <f>VLOOKUP(M3027,Vlookups!G:I,3,FALSE)</f>
        <v>MAINT</v>
      </c>
      <c r="P3027" s="6">
        <f t="shared" si="965"/>
        <v>26273.62</v>
      </c>
      <c r="Q3027" s="6">
        <f t="shared" si="966"/>
        <v>2500.1799999999998</v>
      </c>
      <c r="R3027" s="6">
        <f t="shared" si="967"/>
        <v>23701.33</v>
      </c>
      <c r="S3027" s="6">
        <f t="shared" si="968"/>
        <v>19200</v>
      </c>
      <c r="T3027" s="6">
        <f t="shared" si="969"/>
        <v>-7073.62</v>
      </c>
      <c r="U3027" t="s">
        <v>3085</v>
      </c>
      <c r="V3027" t="s">
        <v>54</v>
      </c>
      <c r="W3027" s="2">
        <v>26273.62</v>
      </c>
      <c r="X3027" s="2">
        <v>2500.1799999999998</v>
      </c>
      <c r="Y3027" s="2">
        <v>23701.33</v>
      </c>
      <c r="Z3027" s="3">
        <v>-246.89</v>
      </c>
      <c r="AA3027" s="2">
        <v>19200</v>
      </c>
      <c r="AB3027" s="3">
        <v>-7073.62</v>
      </c>
    </row>
    <row r="3028" spans="1:28">
      <c r="A3028" s="5" t="str">
        <f t="shared" si="956"/>
        <v>420</v>
      </c>
      <c r="B3028" s="5" t="str">
        <f>VLOOKUP(A3028,Vlookups!O:P,2,FALSE)</f>
        <v>LOCAL</v>
      </c>
      <c r="C3028" s="5" t="str">
        <f t="shared" si="957"/>
        <v>E</v>
      </c>
      <c r="D3028" s="5" t="str">
        <f t="shared" si="958"/>
        <v>51</v>
      </c>
      <c r="E3028" s="5" t="str">
        <f t="shared" si="959"/>
        <v>63--</v>
      </c>
      <c r="F3028" s="5" t="str">
        <f>VLOOKUP(E3028,Vlookups!K:M,3,FALSE)</f>
        <v>Op Exp</v>
      </c>
      <c r="G3028" s="5" t="str">
        <f t="shared" si="960"/>
        <v>6399</v>
      </c>
      <c r="H3028" s="5" t="str">
        <f t="shared" si="961"/>
        <v>GENERAL SUPPLIES</v>
      </c>
      <c r="I3028" s="5" t="str">
        <f t="shared" si="962"/>
        <v>999</v>
      </c>
      <c r="J3028" s="5" t="str">
        <f>VLOOKUP(I3028,Vlookups!A:D,2,FALSE)</f>
        <v>CHARTER WIDE</v>
      </c>
      <c r="K3028" s="5" t="str">
        <f>VLOOKUP(I3028,Vlookups!A:D,3,FALSE)</f>
        <v>CHARTER WIDE</v>
      </c>
      <c r="L3028" s="5" t="str">
        <f t="shared" si="963"/>
        <v>99</v>
      </c>
      <c r="M3028" s="5" t="str">
        <f t="shared" si="964"/>
        <v>930</v>
      </c>
      <c r="N3028" s="5" t="str">
        <f>VLOOKUP(M3028,Vlookups!G:I,2,FALSE)</f>
        <v>CONSTRUCTION</v>
      </c>
      <c r="O3028" s="5" t="str">
        <f>VLOOKUP(M3028,Vlookups!G:I,3,FALSE)</f>
        <v>DSO</v>
      </c>
      <c r="P3028" s="6">
        <f t="shared" si="965"/>
        <v>0</v>
      </c>
      <c r="Q3028" s="6">
        <f t="shared" si="966"/>
        <v>0</v>
      </c>
      <c r="R3028" s="6">
        <f t="shared" si="967"/>
        <v>0</v>
      </c>
      <c r="S3028" s="6">
        <f t="shared" si="968"/>
        <v>10000</v>
      </c>
      <c r="T3028" s="6">
        <f t="shared" si="969"/>
        <v>10000</v>
      </c>
      <c r="U3028" t="s">
        <v>3086</v>
      </c>
      <c r="V3028" t="s">
        <v>54</v>
      </c>
      <c r="W3028" s="2">
        <v>0</v>
      </c>
      <c r="X3028" s="2">
        <v>0</v>
      </c>
      <c r="Y3028" s="2">
        <v>0</v>
      </c>
      <c r="Z3028" s="2">
        <v>0</v>
      </c>
      <c r="AA3028" s="2">
        <v>10000</v>
      </c>
      <c r="AB3028" s="2">
        <v>10000</v>
      </c>
    </row>
    <row r="3029" spans="1:28">
      <c r="A3029" s="5" t="str">
        <f t="shared" si="956"/>
        <v>420</v>
      </c>
      <c r="B3029" s="5" t="str">
        <f>VLOOKUP(A3029,Vlookups!O:P,2,FALSE)</f>
        <v>LOCAL</v>
      </c>
      <c r="C3029" s="5" t="str">
        <f t="shared" si="957"/>
        <v>E</v>
      </c>
      <c r="D3029" s="5" t="str">
        <f t="shared" si="958"/>
        <v>51</v>
      </c>
      <c r="E3029" s="5" t="str">
        <f t="shared" si="959"/>
        <v>63--</v>
      </c>
      <c r="F3029" s="5" t="str">
        <f>VLOOKUP(E3029,Vlookups!K:M,3,FALSE)</f>
        <v>Op Exp</v>
      </c>
      <c r="G3029" s="5" t="str">
        <f t="shared" si="960"/>
        <v>6399</v>
      </c>
      <c r="H3029" s="5" t="str">
        <f t="shared" si="961"/>
        <v>GENERAL SUPPLIES</v>
      </c>
      <c r="I3029" s="5" t="str">
        <f t="shared" si="962"/>
        <v>999</v>
      </c>
      <c r="J3029" s="5" t="str">
        <f>VLOOKUP(I3029,Vlookups!A:D,2,FALSE)</f>
        <v>CHARTER WIDE</v>
      </c>
      <c r="K3029" s="5" t="str">
        <f>VLOOKUP(I3029,Vlookups!A:D,3,FALSE)</f>
        <v>CHARTER WIDE</v>
      </c>
      <c r="L3029" s="5" t="str">
        <f t="shared" si="963"/>
        <v>99</v>
      </c>
      <c r="M3029" s="5" t="str">
        <f t="shared" si="964"/>
        <v>937</v>
      </c>
      <c r="N3029" s="5" t="str">
        <f>VLOOKUP(M3029,Vlookups!G:I,2,FALSE)</f>
        <v>FACILITIES MAINTENANCE &amp; OPS</v>
      </c>
      <c r="O3029" s="5" t="str">
        <f>VLOOKUP(M3029,Vlookups!G:I,3,FALSE)</f>
        <v>MAINT</v>
      </c>
      <c r="P3029" s="6">
        <f t="shared" si="965"/>
        <v>27020</v>
      </c>
      <c r="Q3029" s="6">
        <f t="shared" si="966"/>
        <v>0</v>
      </c>
      <c r="R3029" s="6">
        <f t="shared" si="967"/>
        <v>17555.689999999999</v>
      </c>
      <c r="S3029" s="6">
        <f t="shared" si="968"/>
        <v>0</v>
      </c>
      <c r="T3029" s="6">
        <f t="shared" si="969"/>
        <v>-27020</v>
      </c>
      <c r="U3029" t="s">
        <v>3087</v>
      </c>
      <c r="V3029" t="s">
        <v>54</v>
      </c>
      <c r="W3029" s="2">
        <v>27020</v>
      </c>
      <c r="X3029" s="2">
        <v>0</v>
      </c>
      <c r="Y3029" s="2">
        <v>17555.689999999999</v>
      </c>
      <c r="Z3029" s="2">
        <v>9464.31</v>
      </c>
      <c r="AA3029" s="2">
        <v>0</v>
      </c>
      <c r="AB3029" s="3">
        <v>-27020</v>
      </c>
    </row>
    <row r="3030" spans="1:28">
      <c r="A3030" s="5" t="str">
        <f t="shared" si="956"/>
        <v>420</v>
      </c>
      <c r="B3030" s="5" t="str">
        <f>VLOOKUP(A3030,Vlookups!O:P,2,FALSE)</f>
        <v>LOCAL</v>
      </c>
      <c r="C3030" s="5" t="str">
        <f t="shared" si="957"/>
        <v>E</v>
      </c>
      <c r="D3030" s="5" t="str">
        <f t="shared" si="958"/>
        <v>51</v>
      </c>
      <c r="E3030" s="5" t="str">
        <f t="shared" si="959"/>
        <v>63--</v>
      </c>
      <c r="F3030" s="5" t="str">
        <f>VLOOKUP(E3030,Vlookups!K:M,3,FALSE)</f>
        <v>Op Exp</v>
      </c>
      <c r="G3030" s="5" t="str">
        <f t="shared" si="960"/>
        <v>6399</v>
      </c>
      <c r="H3030" s="5" t="str">
        <f t="shared" si="961"/>
        <v>GENERAL SUPPLIES</v>
      </c>
      <c r="I3030" s="5" t="str">
        <f t="shared" si="962"/>
        <v>999</v>
      </c>
      <c r="J3030" s="5" t="str">
        <f>VLOOKUP(I3030,Vlookups!A:D,2,FALSE)</f>
        <v>CHARTER WIDE</v>
      </c>
      <c r="K3030" s="5" t="str">
        <f>VLOOKUP(I3030,Vlookups!A:D,3,FALSE)</f>
        <v>CHARTER WIDE</v>
      </c>
      <c r="L3030" s="5" t="str">
        <f t="shared" si="963"/>
        <v>99</v>
      </c>
      <c r="M3030" s="5" t="str">
        <f t="shared" si="964"/>
        <v>937</v>
      </c>
      <c r="N3030" s="5" t="str">
        <f>VLOOKUP(M3030,Vlookups!G:I,2,FALSE)</f>
        <v>FACILITIES MAINTENANCE &amp; OPS</v>
      </c>
      <c r="O3030" s="5" t="str">
        <f>VLOOKUP(M3030,Vlookups!G:I,3,FALSE)</f>
        <v>MAINT</v>
      </c>
      <c r="P3030" s="6">
        <f t="shared" si="965"/>
        <v>35700</v>
      </c>
      <c r="Q3030" s="6">
        <f t="shared" si="966"/>
        <v>2876.72</v>
      </c>
      <c r="R3030" s="6">
        <f t="shared" si="967"/>
        <v>29211.29</v>
      </c>
      <c r="S3030" s="6">
        <f t="shared" si="968"/>
        <v>0</v>
      </c>
      <c r="T3030" s="6">
        <f t="shared" si="969"/>
        <v>-35700</v>
      </c>
      <c r="U3030" t="s">
        <v>3088</v>
      </c>
      <c r="V3030" t="s">
        <v>54</v>
      </c>
      <c r="W3030" s="2">
        <v>35700</v>
      </c>
      <c r="X3030" s="2">
        <v>2876.72</v>
      </c>
      <c r="Y3030" s="2">
        <v>29211.29</v>
      </c>
      <c r="Z3030" s="2">
        <v>3611.99</v>
      </c>
      <c r="AA3030" s="2">
        <v>0</v>
      </c>
      <c r="AB3030" s="3">
        <v>-35700</v>
      </c>
    </row>
    <row r="3031" spans="1:28">
      <c r="A3031" s="5" t="str">
        <f t="shared" si="956"/>
        <v>420</v>
      </c>
      <c r="B3031" s="5" t="str">
        <f>VLOOKUP(A3031,Vlookups!O:P,2,FALSE)</f>
        <v>LOCAL</v>
      </c>
      <c r="C3031" s="5" t="str">
        <f t="shared" si="957"/>
        <v>E</v>
      </c>
      <c r="D3031" s="5" t="str">
        <f t="shared" si="958"/>
        <v>51</v>
      </c>
      <c r="E3031" s="5" t="str">
        <f t="shared" si="959"/>
        <v>63--</v>
      </c>
      <c r="F3031" s="5" t="str">
        <f>VLOOKUP(E3031,Vlookups!K:M,3,FALSE)</f>
        <v>Op Exp</v>
      </c>
      <c r="G3031" s="5" t="str">
        <f t="shared" si="960"/>
        <v>6399</v>
      </c>
      <c r="H3031" s="5" t="str">
        <f t="shared" si="961"/>
        <v>GENERAL SUPPLIES</v>
      </c>
      <c r="I3031" s="5" t="str">
        <f t="shared" si="962"/>
        <v>999</v>
      </c>
      <c r="J3031" s="5" t="str">
        <f>VLOOKUP(I3031,Vlookups!A:D,2,FALSE)</f>
        <v>CHARTER WIDE</v>
      </c>
      <c r="K3031" s="5" t="str">
        <f>VLOOKUP(I3031,Vlookups!A:D,3,FALSE)</f>
        <v>CHARTER WIDE</v>
      </c>
      <c r="L3031" s="5" t="str">
        <f t="shared" si="963"/>
        <v>99</v>
      </c>
      <c r="M3031" s="5" t="str">
        <f t="shared" si="964"/>
        <v>937</v>
      </c>
      <c r="N3031" s="5" t="str">
        <f>VLOOKUP(M3031,Vlookups!G:I,2,FALSE)</f>
        <v>FACILITIES MAINTENANCE &amp; OPS</v>
      </c>
      <c r="O3031" s="5" t="str">
        <f>VLOOKUP(M3031,Vlookups!G:I,3,FALSE)</f>
        <v>MAINT</v>
      </c>
      <c r="P3031" s="6">
        <f t="shared" si="965"/>
        <v>129356</v>
      </c>
      <c r="Q3031" s="6">
        <f t="shared" si="966"/>
        <v>21104.58</v>
      </c>
      <c r="R3031" s="6">
        <f t="shared" si="967"/>
        <v>97927.12</v>
      </c>
      <c r="S3031" s="6">
        <f t="shared" si="968"/>
        <v>0</v>
      </c>
      <c r="T3031" s="6">
        <f t="shared" si="969"/>
        <v>-129356</v>
      </c>
      <c r="U3031" t="s">
        <v>3089</v>
      </c>
      <c r="V3031" t="s">
        <v>54</v>
      </c>
      <c r="W3031" s="2">
        <v>129356</v>
      </c>
      <c r="X3031" s="2">
        <v>21104.58</v>
      </c>
      <c r="Y3031" s="2">
        <v>97927.12</v>
      </c>
      <c r="Z3031" s="2">
        <v>6621.03</v>
      </c>
      <c r="AA3031" s="2">
        <v>0</v>
      </c>
      <c r="AB3031" s="3">
        <v>-129356</v>
      </c>
    </row>
    <row r="3032" spans="1:28">
      <c r="A3032" s="5" t="str">
        <f t="shared" si="956"/>
        <v>420</v>
      </c>
      <c r="B3032" s="5" t="str">
        <f>VLOOKUP(A3032,Vlookups!O:P,2,FALSE)</f>
        <v>LOCAL</v>
      </c>
      <c r="C3032" s="5" t="str">
        <f t="shared" si="957"/>
        <v>E</v>
      </c>
      <c r="D3032" s="5" t="str">
        <f t="shared" si="958"/>
        <v>51</v>
      </c>
      <c r="E3032" s="5" t="str">
        <f t="shared" si="959"/>
        <v>64--</v>
      </c>
      <c r="F3032" s="5" t="str">
        <f>VLOOKUP(E3032,Vlookups!K:M,3,FALSE)</f>
        <v>Op Exp</v>
      </c>
      <c r="G3032" s="5" t="str">
        <f t="shared" si="960"/>
        <v>6411</v>
      </c>
      <c r="H3032" s="5" t="str">
        <f t="shared" si="961"/>
        <v>EMPLOYEE TRAVEL</v>
      </c>
      <c r="I3032" s="5" t="str">
        <f t="shared" si="962"/>
        <v>001</v>
      </c>
      <c r="J3032" s="5" t="str">
        <f>VLOOKUP(I3032,Vlookups!A:D,2,FALSE)</f>
        <v>GARLAND ELEMENTARY SCHOOL</v>
      </c>
      <c r="K3032" s="5" t="str">
        <f>VLOOKUP(I3032,Vlookups!A:D,3,FALSE)</f>
        <v>GARLAND K8</v>
      </c>
      <c r="L3032" s="5" t="str">
        <f t="shared" si="963"/>
        <v>99</v>
      </c>
      <c r="M3032" s="5" t="str">
        <f t="shared" si="964"/>
        <v>937</v>
      </c>
      <c r="N3032" s="5" t="str">
        <f>VLOOKUP(M3032,Vlookups!G:I,2,FALSE)</f>
        <v>FACILITIES MAINTENANCE &amp; OPS</v>
      </c>
      <c r="O3032" s="5" t="str">
        <f>VLOOKUP(M3032,Vlookups!G:I,3,FALSE)</f>
        <v>MAINT</v>
      </c>
      <c r="P3032" s="6">
        <f t="shared" si="965"/>
        <v>0</v>
      </c>
      <c r="Q3032" s="6">
        <f t="shared" si="966"/>
        <v>0</v>
      </c>
      <c r="R3032" s="6">
        <f t="shared" si="967"/>
        <v>0</v>
      </c>
      <c r="S3032" s="6">
        <f t="shared" si="968"/>
        <v>134</v>
      </c>
      <c r="T3032" s="6">
        <f t="shared" si="969"/>
        <v>134</v>
      </c>
      <c r="U3032" t="s">
        <v>3090</v>
      </c>
      <c r="V3032" t="s">
        <v>56</v>
      </c>
      <c r="W3032" s="2">
        <v>0</v>
      </c>
      <c r="X3032" s="2">
        <v>0</v>
      </c>
      <c r="Y3032" s="2">
        <v>0</v>
      </c>
      <c r="Z3032" s="2">
        <v>0</v>
      </c>
      <c r="AA3032" s="2">
        <v>134</v>
      </c>
      <c r="AB3032" s="2">
        <v>134</v>
      </c>
    </row>
    <row r="3033" spans="1:28">
      <c r="A3033" s="5" t="str">
        <f t="shared" si="956"/>
        <v>420</v>
      </c>
      <c r="B3033" s="5" t="str">
        <f>VLOOKUP(A3033,Vlookups!O:P,2,FALSE)</f>
        <v>LOCAL</v>
      </c>
      <c r="C3033" s="5" t="str">
        <f t="shared" si="957"/>
        <v>E</v>
      </c>
      <c r="D3033" s="5" t="str">
        <f t="shared" si="958"/>
        <v>51</v>
      </c>
      <c r="E3033" s="5" t="str">
        <f t="shared" si="959"/>
        <v>64--</v>
      </c>
      <c r="F3033" s="5" t="str">
        <f>VLOOKUP(E3033,Vlookups!K:M,3,FALSE)</f>
        <v>Op Exp</v>
      </c>
      <c r="G3033" s="5" t="str">
        <f t="shared" si="960"/>
        <v>6411</v>
      </c>
      <c r="H3033" s="5" t="str">
        <f t="shared" si="961"/>
        <v>EMPLOYEE TRAVEL</v>
      </c>
      <c r="I3033" s="5" t="str">
        <f t="shared" si="962"/>
        <v>002</v>
      </c>
      <c r="J3033" s="5" t="str">
        <f>VLOOKUP(I3033,Vlookups!A:D,2,FALSE)</f>
        <v>GARLAND MIDDLE SCHOOL</v>
      </c>
      <c r="K3033" s="5" t="str">
        <f>VLOOKUP(I3033,Vlookups!A:D,3,FALSE)</f>
        <v>GARLAND K8</v>
      </c>
      <c r="L3033" s="5" t="str">
        <f t="shared" si="963"/>
        <v>99</v>
      </c>
      <c r="M3033" s="5" t="str">
        <f t="shared" si="964"/>
        <v>937</v>
      </c>
      <c r="N3033" s="5" t="str">
        <f>VLOOKUP(M3033,Vlookups!G:I,2,FALSE)</f>
        <v>FACILITIES MAINTENANCE &amp; OPS</v>
      </c>
      <c r="O3033" s="5" t="str">
        <f>VLOOKUP(M3033,Vlookups!G:I,3,FALSE)</f>
        <v>MAINT</v>
      </c>
      <c r="P3033" s="6">
        <f t="shared" si="965"/>
        <v>0</v>
      </c>
      <c r="Q3033" s="6">
        <f t="shared" si="966"/>
        <v>0</v>
      </c>
      <c r="R3033" s="6">
        <f t="shared" si="967"/>
        <v>0</v>
      </c>
      <c r="S3033" s="6">
        <f t="shared" si="968"/>
        <v>66</v>
      </c>
      <c r="T3033" s="6">
        <f t="shared" si="969"/>
        <v>66</v>
      </c>
      <c r="U3033" t="s">
        <v>3091</v>
      </c>
      <c r="V3033" t="s">
        <v>56</v>
      </c>
      <c r="W3033" s="2">
        <v>0</v>
      </c>
      <c r="X3033" s="2">
        <v>0</v>
      </c>
      <c r="Y3033" s="2">
        <v>0</v>
      </c>
      <c r="Z3033" s="2">
        <v>0</v>
      </c>
      <c r="AA3033" s="2">
        <v>66</v>
      </c>
      <c r="AB3033" s="2">
        <v>66</v>
      </c>
    </row>
    <row r="3034" spans="1:28">
      <c r="A3034" s="5" t="str">
        <f t="shared" si="956"/>
        <v>420</v>
      </c>
      <c r="B3034" s="5" t="str">
        <f>VLOOKUP(A3034,Vlookups!O:P,2,FALSE)</f>
        <v>LOCAL</v>
      </c>
      <c r="C3034" s="5" t="str">
        <f t="shared" si="957"/>
        <v>E</v>
      </c>
      <c r="D3034" s="5" t="str">
        <f t="shared" si="958"/>
        <v>51</v>
      </c>
      <c r="E3034" s="5" t="str">
        <f t="shared" si="959"/>
        <v>64--</v>
      </c>
      <c r="F3034" s="5" t="str">
        <f>VLOOKUP(E3034,Vlookups!K:M,3,FALSE)</f>
        <v>Op Exp</v>
      </c>
      <c r="G3034" s="5" t="str">
        <f t="shared" si="960"/>
        <v>6411</v>
      </c>
      <c r="H3034" s="5" t="str">
        <f t="shared" si="961"/>
        <v>EMPLOYEE TRAVEL</v>
      </c>
      <c r="I3034" s="5" t="str">
        <f t="shared" si="962"/>
        <v>003</v>
      </c>
      <c r="J3034" s="5" t="str">
        <f>VLOOKUP(I3034,Vlookups!A:D,2,FALSE)</f>
        <v>GARLAND HIGH SCHOOL</v>
      </c>
      <c r="K3034" s="5" t="str">
        <f>VLOOKUP(I3034,Vlookups!A:D,3,FALSE)</f>
        <v>GARLAND HS</v>
      </c>
      <c r="L3034" s="5" t="str">
        <f t="shared" si="963"/>
        <v>99</v>
      </c>
      <c r="M3034" s="5" t="str">
        <f t="shared" si="964"/>
        <v>937</v>
      </c>
      <c r="N3034" s="5" t="str">
        <f>VLOOKUP(M3034,Vlookups!G:I,2,FALSE)</f>
        <v>FACILITIES MAINTENANCE &amp; OPS</v>
      </c>
      <c r="O3034" s="5" t="str">
        <f>VLOOKUP(M3034,Vlookups!G:I,3,FALSE)</f>
        <v>MAINT</v>
      </c>
      <c r="P3034" s="6">
        <f t="shared" si="965"/>
        <v>0</v>
      </c>
      <c r="Q3034" s="6">
        <f t="shared" si="966"/>
        <v>0</v>
      </c>
      <c r="R3034" s="6">
        <f t="shared" si="967"/>
        <v>0</v>
      </c>
      <c r="S3034" s="6">
        <f t="shared" si="968"/>
        <v>200</v>
      </c>
      <c r="T3034" s="6">
        <f t="shared" si="969"/>
        <v>200</v>
      </c>
      <c r="U3034" t="s">
        <v>3092</v>
      </c>
      <c r="V3034" t="s">
        <v>56</v>
      </c>
      <c r="W3034" s="2">
        <v>0</v>
      </c>
      <c r="X3034" s="2">
        <v>0</v>
      </c>
      <c r="Y3034" s="2">
        <v>0</v>
      </c>
      <c r="Z3034" s="2">
        <v>0</v>
      </c>
      <c r="AA3034" s="2">
        <v>200</v>
      </c>
      <c r="AB3034" s="2">
        <v>200</v>
      </c>
    </row>
    <row r="3035" spans="1:28">
      <c r="A3035" s="5" t="str">
        <f t="shared" si="956"/>
        <v>420</v>
      </c>
      <c r="B3035" s="5" t="str">
        <f>VLOOKUP(A3035,Vlookups!O:P,2,FALSE)</f>
        <v>LOCAL</v>
      </c>
      <c r="C3035" s="5" t="str">
        <f t="shared" si="957"/>
        <v>E</v>
      </c>
      <c r="D3035" s="5" t="str">
        <f t="shared" si="958"/>
        <v>51</v>
      </c>
      <c r="E3035" s="5" t="str">
        <f t="shared" si="959"/>
        <v>64--</v>
      </c>
      <c r="F3035" s="5" t="str">
        <f>VLOOKUP(E3035,Vlookups!K:M,3,FALSE)</f>
        <v>Op Exp</v>
      </c>
      <c r="G3035" s="5" t="str">
        <f t="shared" si="960"/>
        <v>6411</v>
      </c>
      <c r="H3035" s="5" t="str">
        <f t="shared" si="961"/>
        <v>EMPLOYEE TRAVEL</v>
      </c>
      <c r="I3035" s="5" t="str">
        <f t="shared" si="962"/>
        <v>004</v>
      </c>
      <c r="J3035" s="5" t="str">
        <f>VLOOKUP(I3035,Vlookups!A:D,2,FALSE)</f>
        <v>ARLINGTON ELEMENTARY SCHOOL</v>
      </c>
      <c r="K3035" s="5" t="str">
        <f>VLOOKUP(I3035,Vlookups!A:D,3,FALSE)</f>
        <v>ARLINGTON K8</v>
      </c>
      <c r="L3035" s="5" t="str">
        <f t="shared" si="963"/>
        <v>99</v>
      </c>
      <c r="M3035" s="5" t="str">
        <f t="shared" si="964"/>
        <v>937</v>
      </c>
      <c r="N3035" s="5" t="str">
        <f>VLOOKUP(M3035,Vlookups!G:I,2,FALSE)</f>
        <v>FACILITIES MAINTENANCE &amp; OPS</v>
      </c>
      <c r="O3035" s="5" t="str">
        <f>VLOOKUP(M3035,Vlookups!G:I,3,FALSE)</f>
        <v>MAINT</v>
      </c>
      <c r="P3035" s="6">
        <f t="shared" si="965"/>
        <v>0</v>
      </c>
      <c r="Q3035" s="6">
        <f t="shared" si="966"/>
        <v>0</v>
      </c>
      <c r="R3035" s="6">
        <f t="shared" si="967"/>
        <v>0</v>
      </c>
      <c r="S3035" s="6">
        <f t="shared" si="968"/>
        <v>134</v>
      </c>
      <c r="T3035" s="6">
        <f t="shared" si="969"/>
        <v>134</v>
      </c>
      <c r="U3035" t="s">
        <v>3093</v>
      </c>
      <c r="V3035" t="s">
        <v>56</v>
      </c>
      <c r="W3035" s="2">
        <v>0</v>
      </c>
      <c r="X3035" s="2">
        <v>0</v>
      </c>
      <c r="Y3035" s="2">
        <v>0</v>
      </c>
      <c r="Z3035" s="2">
        <v>0</v>
      </c>
      <c r="AA3035" s="2">
        <v>134</v>
      </c>
      <c r="AB3035" s="2">
        <v>134</v>
      </c>
    </row>
    <row r="3036" spans="1:28">
      <c r="A3036" s="5" t="str">
        <f t="shared" si="956"/>
        <v>420</v>
      </c>
      <c r="B3036" s="5" t="str">
        <f>VLOOKUP(A3036,Vlookups!O:P,2,FALSE)</f>
        <v>LOCAL</v>
      </c>
      <c r="C3036" s="5" t="str">
        <f t="shared" si="957"/>
        <v>E</v>
      </c>
      <c r="D3036" s="5" t="str">
        <f t="shared" si="958"/>
        <v>51</v>
      </c>
      <c r="E3036" s="5" t="str">
        <f t="shared" si="959"/>
        <v>64--</v>
      </c>
      <c r="F3036" s="5" t="str">
        <f>VLOOKUP(E3036,Vlookups!K:M,3,FALSE)</f>
        <v>Op Exp</v>
      </c>
      <c r="G3036" s="5" t="str">
        <f t="shared" si="960"/>
        <v>6411</v>
      </c>
      <c r="H3036" s="5" t="str">
        <f t="shared" si="961"/>
        <v>EMPLOYEE TRAVEL</v>
      </c>
      <c r="I3036" s="5" t="str">
        <f t="shared" si="962"/>
        <v>005</v>
      </c>
      <c r="J3036" s="5" t="str">
        <f>VLOOKUP(I3036,Vlookups!A:D,2,FALSE)</f>
        <v>ARLINGTON MIDDLE SCHOOL</v>
      </c>
      <c r="K3036" s="5" t="str">
        <f>VLOOKUP(I3036,Vlookups!A:D,3,FALSE)</f>
        <v>ARLINGTON K8</v>
      </c>
      <c r="L3036" s="5" t="str">
        <f t="shared" si="963"/>
        <v>99</v>
      </c>
      <c r="M3036" s="5" t="str">
        <f t="shared" si="964"/>
        <v>937</v>
      </c>
      <c r="N3036" s="5" t="str">
        <f>VLOOKUP(M3036,Vlookups!G:I,2,FALSE)</f>
        <v>FACILITIES MAINTENANCE &amp; OPS</v>
      </c>
      <c r="O3036" s="5" t="str">
        <f>VLOOKUP(M3036,Vlookups!G:I,3,FALSE)</f>
        <v>MAINT</v>
      </c>
      <c r="P3036" s="6">
        <f t="shared" si="965"/>
        <v>0</v>
      </c>
      <c r="Q3036" s="6">
        <f t="shared" si="966"/>
        <v>0</v>
      </c>
      <c r="R3036" s="6">
        <f t="shared" si="967"/>
        <v>0</v>
      </c>
      <c r="S3036" s="6">
        <f t="shared" si="968"/>
        <v>66</v>
      </c>
      <c r="T3036" s="6">
        <f t="shared" si="969"/>
        <v>66</v>
      </c>
      <c r="U3036" t="s">
        <v>3094</v>
      </c>
      <c r="V3036" t="s">
        <v>56</v>
      </c>
      <c r="W3036" s="2">
        <v>0</v>
      </c>
      <c r="X3036" s="2">
        <v>0</v>
      </c>
      <c r="Y3036" s="2">
        <v>0</v>
      </c>
      <c r="Z3036" s="2">
        <v>0</v>
      </c>
      <c r="AA3036" s="2">
        <v>66</v>
      </c>
      <c r="AB3036" s="2">
        <v>66</v>
      </c>
    </row>
    <row r="3037" spans="1:28">
      <c r="A3037" s="5" t="str">
        <f t="shared" si="956"/>
        <v>420</v>
      </c>
      <c r="B3037" s="5" t="str">
        <f>VLOOKUP(A3037,Vlookups!O:P,2,FALSE)</f>
        <v>LOCAL</v>
      </c>
      <c r="C3037" s="5" t="str">
        <f t="shared" si="957"/>
        <v>E</v>
      </c>
      <c r="D3037" s="5" t="str">
        <f t="shared" si="958"/>
        <v>51</v>
      </c>
      <c r="E3037" s="5" t="str">
        <f t="shared" si="959"/>
        <v>64--</v>
      </c>
      <c r="F3037" s="5" t="str">
        <f>VLOOKUP(E3037,Vlookups!K:M,3,FALSE)</f>
        <v>Op Exp</v>
      </c>
      <c r="G3037" s="5" t="str">
        <f t="shared" si="960"/>
        <v>6411</v>
      </c>
      <c r="H3037" s="5" t="str">
        <f t="shared" si="961"/>
        <v>EMPLOYEE TRAVEL</v>
      </c>
      <c r="I3037" s="5" t="str">
        <f t="shared" si="962"/>
        <v>006</v>
      </c>
      <c r="J3037" s="5" t="str">
        <f>VLOOKUP(I3037,Vlookups!A:D,2,FALSE)</f>
        <v>ARLINGTON HIGH SCHOOL</v>
      </c>
      <c r="K3037" s="5" t="str">
        <f>VLOOKUP(I3037,Vlookups!A:D,3,FALSE)</f>
        <v>ARLINGTON HS</v>
      </c>
      <c r="L3037" s="5" t="str">
        <f t="shared" si="963"/>
        <v>99</v>
      </c>
      <c r="M3037" s="5" t="str">
        <f t="shared" si="964"/>
        <v>937</v>
      </c>
      <c r="N3037" s="5" t="str">
        <f>VLOOKUP(M3037,Vlookups!G:I,2,FALSE)</f>
        <v>FACILITIES MAINTENANCE &amp; OPS</v>
      </c>
      <c r="O3037" s="5" t="str">
        <f>VLOOKUP(M3037,Vlookups!G:I,3,FALSE)</f>
        <v>MAINT</v>
      </c>
      <c r="P3037" s="6">
        <f t="shared" si="965"/>
        <v>0</v>
      </c>
      <c r="Q3037" s="6">
        <f t="shared" si="966"/>
        <v>0</v>
      </c>
      <c r="R3037" s="6">
        <f t="shared" si="967"/>
        <v>0</v>
      </c>
      <c r="S3037" s="6">
        <f t="shared" si="968"/>
        <v>200</v>
      </c>
      <c r="T3037" s="6">
        <f t="shared" si="969"/>
        <v>200</v>
      </c>
      <c r="U3037" t="s">
        <v>3095</v>
      </c>
      <c r="V3037" t="s">
        <v>56</v>
      </c>
      <c r="W3037" s="2">
        <v>0</v>
      </c>
      <c r="X3037" s="2">
        <v>0</v>
      </c>
      <c r="Y3037" s="2">
        <v>0</v>
      </c>
      <c r="Z3037" s="2">
        <v>0</v>
      </c>
      <c r="AA3037" s="2">
        <v>200</v>
      </c>
      <c r="AB3037" s="2">
        <v>200</v>
      </c>
    </row>
    <row r="3038" spans="1:28">
      <c r="A3038" s="5" t="str">
        <f t="shared" si="956"/>
        <v>420</v>
      </c>
      <c r="B3038" s="5" t="str">
        <f>VLOOKUP(A3038,Vlookups!O:P,2,FALSE)</f>
        <v>LOCAL</v>
      </c>
      <c r="C3038" s="5" t="str">
        <f t="shared" si="957"/>
        <v>E</v>
      </c>
      <c r="D3038" s="5" t="str">
        <f t="shared" si="958"/>
        <v>51</v>
      </c>
      <c r="E3038" s="5" t="str">
        <f t="shared" si="959"/>
        <v>64--</v>
      </c>
      <c r="F3038" s="5" t="str">
        <f>VLOOKUP(E3038,Vlookups!K:M,3,FALSE)</f>
        <v>Op Exp</v>
      </c>
      <c r="G3038" s="5" t="str">
        <f t="shared" si="960"/>
        <v>6411</v>
      </c>
      <c r="H3038" s="5" t="str">
        <f t="shared" si="961"/>
        <v>EMPLOYEE TRAVEL</v>
      </c>
      <c r="I3038" s="5" t="str">
        <f t="shared" si="962"/>
        <v>007</v>
      </c>
      <c r="J3038" s="5" t="str">
        <f>VLOOKUP(I3038,Vlookups!A:D,2,FALSE)</f>
        <v>KELLER ELEMENTARY SCHOOL</v>
      </c>
      <c r="K3038" s="5" t="str">
        <f>VLOOKUP(I3038,Vlookups!A:D,3,FALSE)</f>
        <v>KELLER K8</v>
      </c>
      <c r="L3038" s="5" t="str">
        <f t="shared" si="963"/>
        <v>99</v>
      </c>
      <c r="M3038" s="5" t="str">
        <f t="shared" si="964"/>
        <v>937</v>
      </c>
      <c r="N3038" s="5" t="str">
        <f>VLOOKUP(M3038,Vlookups!G:I,2,FALSE)</f>
        <v>FACILITIES MAINTENANCE &amp; OPS</v>
      </c>
      <c r="O3038" s="5" t="str">
        <f>VLOOKUP(M3038,Vlookups!G:I,3,FALSE)</f>
        <v>MAINT</v>
      </c>
      <c r="P3038" s="6">
        <f t="shared" si="965"/>
        <v>1500</v>
      </c>
      <c r="Q3038" s="6">
        <f t="shared" si="966"/>
        <v>0</v>
      </c>
      <c r="R3038" s="6">
        <f t="shared" si="967"/>
        <v>49.89</v>
      </c>
      <c r="S3038" s="6">
        <f t="shared" si="968"/>
        <v>134</v>
      </c>
      <c r="T3038" s="6">
        <f t="shared" si="969"/>
        <v>-1366</v>
      </c>
      <c r="U3038" t="s">
        <v>3096</v>
      </c>
      <c r="V3038" t="s">
        <v>56</v>
      </c>
      <c r="W3038" s="2">
        <v>1500</v>
      </c>
      <c r="X3038" s="2">
        <v>0</v>
      </c>
      <c r="Y3038" s="2">
        <v>49.89</v>
      </c>
      <c r="Z3038" s="2">
        <v>1450.11</v>
      </c>
      <c r="AA3038" s="2">
        <v>134</v>
      </c>
      <c r="AB3038" s="3">
        <v>-1366</v>
      </c>
    </row>
    <row r="3039" spans="1:28">
      <c r="A3039" s="5" t="str">
        <f t="shared" si="956"/>
        <v>420</v>
      </c>
      <c r="B3039" s="5" t="str">
        <f>VLOOKUP(A3039,Vlookups!O:P,2,FALSE)</f>
        <v>LOCAL</v>
      </c>
      <c r="C3039" s="5" t="str">
        <f t="shared" si="957"/>
        <v>E</v>
      </c>
      <c r="D3039" s="5" t="str">
        <f t="shared" si="958"/>
        <v>51</v>
      </c>
      <c r="E3039" s="5" t="str">
        <f t="shared" si="959"/>
        <v>64--</v>
      </c>
      <c r="F3039" s="5" t="str">
        <f>VLOOKUP(E3039,Vlookups!K:M,3,FALSE)</f>
        <v>Op Exp</v>
      </c>
      <c r="G3039" s="5" t="str">
        <f t="shared" si="960"/>
        <v>6411</v>
      </c>
      <c r="H3039" s="5" t="str">
        <f t="shared" si="961"/>
        <v>EMPLOYEE TRAVEL</v>
      </c>
      <c r="I3039" s="5" t="str">
        <f t="shared" si="962"/>
        <v>008</v>
      </c>
      <c r="J3039" s="5" t="str">
        <f>VLOOKUP(I3039,Vlookups!A:D,2,FALSE)</f>
        <v>KELLER MIDDLE SCHOOL</v>
      </c>
      <c r="K3039" s="5" t="str">
        <f>VLOOKUP(I3039,Vlookups!A:D,3,FALSE)</f>
        <v>KELLER K8</v>
      </c>
      <c r="L3039" s="5" t="str">
        <f t="shared" si="963"/>
        <v>99</v>
      </c>
      <c r="M3039" s="5" t="str">
        <f t="shared" si="964"/>
        <v>937</v>
      </c>
      <c r="N3039" s="5" t="str">
        <f>VLOOKUP(M3039,Vlookups!G:I,2,FALSE)</f>
        <v>FACILITIES MAINTENANCE &amp; OPS</v>
      </c>
      <c r="O3039" s="5" t="str">
        <f>VLOOKUP(M3039,Vlookups!G:I,3,FALSE)</f>
        <v>MAINT</v>
      </c>
      <c r="P3039" s="6">
        <f t="shared" si="965"/>
        <v>0</v>
      </c>
      <c r="Q3039" s="6">
        <f t="shared" si="966"/>
        <v>0</v>
      </c>
      <c r="R3039" s="6">
        <f t="shared" si="967"/>
        <v>0</v>
      </c>
      <c r="S3039" s="6">
        <f t="shared" si="968"/>
        <v>66</v>
      </c>
      <c r="T3039" s="6">
        <f t="shared" si="969"/>
        <v>66</v>
      </c>
      <c r="U3039" t="s">
        <v>3097</v>
      </c>
      <c r="V3039" t="s">
        <v>56</v>
      </c>
      <c r="W3039" s="2">
        <v>0</v>
      </c>
      <c r="X3039" s="2">
        <v>0</v>
      </c>
      <c r="Y3039" s="2">
        <v>0</v>
      </c>
      <c r="Z3039" s="2">
        <v>0</v>
      </c>
      <c r="AA3039" s="2">
        <v>66</v>
      </c>
      <c r="AB3039" s="2">
        <v>66</v>
      </c>
    </row>
    <row r="3040" spans="1:28">
      <c r="A3040" s="5" t="str">
        <f t="shared" si="956"/>
        <v>420</v>
      </c>
      <c r="B3040" s="5" t="str">
        <f>VLOOKUP(A3040,Vlookups!O:P,2,FALSE)</f>
        <v>LOCAL</v>
      </c>
      <c r="C3040" s="5" t="str">
        <f t="shared" si="957"/>
        <v>E</v>
      </c>
      <c r="D3040" s="5" t="str">
        <f t="shared" si="958"/>
        <v>51</v>
      </c>
      <c r="E3040" s="5" t="str">
        <f t="shared" si="959"/>
        <v>64--</v>
      </c>
      <c r="F3040" s="5" t="str">
        <f>VLOOKUP(E3040,Vlookups!K:M,3,FALSE)</f>
        <v>Op Exp</v>
      </c>
      <c r="G3040" s="5" t="str">
        <f t="shared" si="960"/>
        <v>6411</v>
      </c>
      <c r="H3040" s="5" t="str">
        <f t="shared" si="961"/>
        <v>EMPLOYEE TRAVEL</v>
      </c>
      <c r="I3040" s="5" t="str">
        <f t="shared" si="962"/>
        <v>009</v>
      </c>
      <c r="J3040" s="5" t="str">
        <f>VLOOKUP(I3040,Vlookups!A:D,2,FALSE)</f>
        <v>KELLER HIGH SCHOOL</v>
      </c>
      <c r="K3040" s="5" t="str">
        <f>VLOOKUP(I3040,Vlookups!A:D,3,FALSE)</f>
        <v>KELLER HS</v>
      </c>
      <c r="L3040" s="5" t="str">
        <f t="shared" si="963"/>
        <v>99</v>
      </c>
      <c r="M3040" s="5" t="str">
        <f t="shared" si="964"/>
        <v>937</v>
      </c>
      <c r="N3040" s="5" t="str">
        <f>VLOOKUP(M3040,Vlookups!G:I,2,FALSE)</f>
        <v>FACILITIES MAINTENANCE &amp; OPS</v>
      </c>
      <c r="O3040" s="5" t="str">
        <f>VLOOKUP(M3040,Vlookups!G:I,3,FALSE)</f>
        <v>MAINT</v>
      </c>
      <c r="P3040" s="6">
        <f t="shared" si="965"/>
        <v>0</v>
      </c>
      <c r="Q3040" s="6">
        <f t="shared" si="966"/>
        <v>0</v>
      </c>
      <c r="R3040" s="6">
        <f t="shared" si="967"/>
        <v>0</v>
      </c>
      <c r="S3040" s="6">
        <f t="shared" si="968"/>
        <v>200</v>
      </c>
      <c r="T3040" s="6">
        <f t="shared" si="969"/>
        <v>200</v>
      </c>
      <c r="U3040" t="s">
        <v>3098</v>
      </c>
      <c r="V3040" t="s">
        <v>56</v>
      </c>
      <c r="W3040" s="2">
        <v>0</v>
      </c>
      <c r="X3040" s="2">
        <v>0</v>
      </c>
      <c r="Y3040" s="2">
        <v>0</v>
      </c>
      <c r="Z3040" s="2">
        <v>0</v>
      </c>
      <c r="AA3040" s="2">
        <v>200</v>
      </c>
      <c r="AB3040" s="2">
        <v>200</v>
      </c>
    </row>
    <row r="3041" spans="1:28">
      <c r="A3041" s="5" t="str">
        <f t="shared" si="956"/>
        <v>420</v>
      </c>
      <c r="B3041" s="5" t="str">
        <f>VLOOKUP(A3041,Vlookups!O:P,2,FALSE)</f>
        <v>LOCAL</v>
      </c>
      <c r="C3041" s="5" t="str">
        <f t="shared" si="957"/>
        <v>E</v>
      </c>
      <c r="D3041" s="5" t="str">
        <f t="shared" si="958"/>
        <v>51</v>
      </c>
      <c r="E3041" s="5" t="str">
        <f t="shared" si="959"/>
        <v>64--</v>
      </c>
      <c r="F3041" s="5" t="str">
        <f>VLOOKUP(E3041,Vlookups!K:M,3,FALSE)</f>
        <v>Op Exp</v>
      </c>
      <c r="G3041" s="5" t="str">
        <f t="shared" si="960"/>
        <v>6411</v>
      </c>
      <c r="H3041" s="5" t="str">
        <f t="shared" si="961"/>
        <v>EMPLOYEE TRAVEL</v>
      </c>
      <c r="I3041" s="5" t="str">
        <f t="shared" si="962"/>
        <v>010</v>
      </c>
      <c r="J3041" s="5" t="str">
        <f>VLOOKUP(I3041,Vlookups!A:D,2,FALSE)</f>
        <v>GRAND PRAIRIE ELEMENTARY SCHOO</v>
      </c>
      <c r="K3041" s="5" t="str">
        <f>VLOOKUP(I3041,Vlookups!A:D,3,FALSE)</f>
        <v>GRAND PR K8</v>
      </c>
      <c r="L3041" s="5" t="str">
        <f t="shared" si="963"/>
        <v>99</v>
      </c>
      <c r="M3041" s="5" t="str">
        <f t="shared" si="964"/>
        <v>937</v>
      </c>
      <c r="N3041" s="5" t="str">
        <f>VLOOKUP(M3041,Vlookups!G:I,2,FALSE)</f>
        <v>FACILITIES MAINTENANCE &amp; OPS</v>
      </c>
      <c r="O3041" s="5" t="str">
        <f>VLOOKUP(M3041,Vlookups!G:I,3,FALSE)</f>
        <v>MAINT</v>
      </c>
      <c r="P3041" s="6">
        <f t="shared" si="965"/>
        <v>1500</v>
      </c>
      <c r="Q3041" s="6">
        <f t="shared" si="966"/>
        <v>0</v>
      </c>
      <c r="R3041" s="6">
        <f t="shared" si="967"/>
        <v>37.42</v>
      </c>
      <c r="S3041" s="6">
        <f t="shared" si="968"/>
        <v>134</v>
      </c>
      <c r="T3041" s="6">
        <f t="shared" si="969"/>
        <v>-1366</v>
      </c>
      <c r="U3041" t="s">
        <v>3099</v>
      </c>
      <c r="V3041" t="s">
        <v>56</v>
      </c>
      <c r="W3041" s="2">
        <v>1500</v>
      </c>
      <c r="X3041" s="2">
        <v>0</v>
      </c>
      <c r="Y3041" s="2">
        <v>37.42</v>
      </c>
      <c r="Z3041" s="2">
        <v>1462.58</v>
      </c>
      <c r="AA3041" s="2">
        <v>134</v>
      </c>
      <c r="AB3041" s="3">
        <v>-1366</v>
      </c>
    </row>
    <row r="3042" spans="1:28">
      <c r="A3042" s="5" t="str">
        <f t="shared" si="956"/>
        <v>420</v>
      </c>
      <c r="B3042" s="5" t="str">
        <f>VLOOKUP(A3042,Vlookups!O:P,2,FALSE)</f>
        <v>LOCAL</v>
      </c>
      <c r="C3042" s="5" t="str">
        <f t="shared" si="957"/>
        <v>E</v>
      </c>
      <c r="D3042" s="5" t="str">
        <f t="shared" si="958"/>
        <v>51</v>
      </c>
      <c r="E3042" s="5" t="str">
        <f t="shared" si="959"/>
        <v>64--</v>
      </c>
      <c r="F3042" s="5" t="str">
        <f>VLOOKUP(E3042,Vlookups!K:M,3,FALSE)</f>
        <v>Op Exp</v>
      </c>
      <c r="G3042" s="5" t="str">
        <f t="shared" si="960"/>
        <v>6411</v>
      </c>
      <c r="H3042" s="5" t="str">
        <f t="shared" si="961"/>
        <v>EMPLOYEE TRAVEL</v>
      </c>
      <c r="I3042" s="5" t="str">
        <f t="shared" si="962"/>
        <v>011</v>
      </c>
      <c r="J3042" s="5" t="str">
        <f>VLOOKUP(I3042,Vlookups!A:D,2,FALSE)</f>
        <v>GRAND PRAIRIE MIDDLE SCHOOL</v>
      </c>
      <c r="K3042" s="5" t="str">
        <f>VLOOKUP(I3042,Vlookups!A:D,3,FALSE)</f>
        <v>GRAND PR K8</v>
      </c>
      <c r="L3042" s="5" t="str">
        <f t="shared" si="963"/>
        <v>99</v>
      </c>
      <c r="M3042" s="5" t="str">
        <f t="shared" si="964"/>
        <v>937</v>
      </c>
      <c r="N3042" s="5" t="str">
        <f>VLOOKUP(M3042,Vlookups!G:I,2,FALSE)</f>
        <v>FACILITIES MAINTENANCE &amp; OPS</v>
      </c>
      <c r="O3042" s="5" t="str">
        <f>VLOOKUP(M3042,Vlookups!G:I,3,FALSE)</f>
        <v>MAINT</v>
      </c>
      <c r="P3042" s="6">
        <f t="shared" si="965"/>
        <v>0</v>
      </c>
      <c r="Q3042" s="6">
        <f t="shared" si="966"/>
        <v>0</v>
      </c>
      <c r="R3042" s="6">
        <f t="shared" si="967"/>
        <v>0</v>
      </c>
      <c r="S3042" s="6">
        <f t="shared" si="968"/>
        <v>66</v>
      </c>
      <c r="T3042" s="6">
        <f t="shared" si="969"/>
        <v>66</v>
      </c>
      <c r="U3042" t="s">
        <v>3100</v>
      </c>
      <c r="V3042" t="s">
        <v>56</v>
      </c>
      <c r="W3042" s="2">
        <v>0</v>
      </c>
      <c r="X3042" s="2">
        <v>0</v>
      </c>
      <c r="Y3042" s="2">
        <v>0</v>
      </c>
      <c r="Z3042" s="2">
        <v>0</v>
      </c>
      <c r="AA3042" s="2">
        <v>66</v>
      </c>
      <c r="AB3042" s="2">
        <v>66</v>
      </c>
    </row>
    <row r="3043" spans="1:28">
      <c r="A3043" s="5" t="str">
        <f t="shared" si="956"/>
        <v>420</v>
      </c>
      <c r="B3043" s="5" t="str">
        <f>VLOOKUP(A3043,Vlookups!O:P,2,FALSE)</f>
        <v>LOCAL</v>
      </c>
      <c r="C3043" s="5" t="str">
        <f t="shared" si="957"/>
        <v>E</v>
      </c>
      <c r="D3043" s="5" t="str">
        <f t="shared" si="958"/>
        <v>51</v>
      </c>
      <c r="E3043" s="5" t="str">
        <f t="shared" si="959"/>
        <v>64--</v>
      </c>
      <c r="F3043" s="5" t="str">
        <f>VLOOKUP(E3043,Vlookups!K:M,3,FALSE)</f>
        <v>Op Exp</v>
      </c>
      <c r="G3043" s="5" t="str">
        <f t="shared" si="960"/>
        <v>6411</v>
      </c>
      <c r="H3043" s="5" t="str">
        <f t="shared" si="961"/>
        <v>EMPLOYEE TRAVEL</v>
      </c>
      <c r="I3043" s="5" t="str">
        <f t="shared" si="962"/>
        <v>012</v>
      </c>
      <c r="J3043" s="5" t="str">
        <f>VLOOKUP(I3043,Vlookups!A:D,2,FALSE)</f>
        <v>NORTH RICHLAND HILLS ELEMENTAR</v>
      </c>
      <c r="K3043" s="5" t="str">
        <f>VLOOKUP(I3043,Vlookups!A:D,3,FALSE)</f>
        <v>NORTH RICHLAND HILLS K8</v>
      </c>
      <c r="L3043" s="5" t="str">
        <f t="shared" si="963"/>
        <v>99</v>
      </c>
      <c r="M3043" s="5" t="str">
        <f t="shared" si="964"/>
        <v>937</v>
      </c>
      <c r="N3043" s="5" t="str">
        <f>VLOOKUP(M3043,Vlookups!G:I,2,FALSE)</f>
        <v>FACILITIES MAINTENANCE &amp; OPS</v>
      </c>
      <c r="O3043" s="5" t="str">
        <f>VLOOKUP(M3043,Vlookups!G:I,3,FALSE)</f>
        <v>MAINT</v>
      </c>
      <c r="P3043" s="6">
        <f t="shared" si="965"/>
        <v>0</v>
      </c>
      <c r="Q3043" s="6">
        <f t="shared" si="966"/>
        <v>0</v>
      </c>
      <c r="R3043" s="6">
        <f t="shared" si="967"/>
        <v>0</v>
      </c>
      <c r="S3043" s="6">
        <f t="shared" si="968"/>
        <v>134</v>
      </c>
      <c r="T3043" s="6">
        <f t="shared" si="969"/>
        <v>134</v>
      </c>
      <c r="U3043" t="s">
        <v>3101</v>
      </c>
      <c r="V3043" t="s">
        <v>56</v>
      </c>
      <c r="W3043" s="2">
        <v>0</v>
      </c>
      <c r="X3043" s="2">
        <v>0</v>
      </c>
      <c r="Y3043" s="2">
        <v>0</v>
      </c>
      <c r="Z3043" s="2">
        <v>0</v>
      </c>
      <c r="AA3043" s="2">
        <v>134</v>
      </c>
      <c r="AB3043" s="2">
        <v>134</v>
      </c>
    </row>
    <row r="3044" spans="1:28">
      <c r="A3044" s="5" t="str">
        <f t="shared" si="956"/>
        <v>420</v>
      </c>
      <c r="B3044" s="5" t="str">
        <f>VLOOKUP(A3044,Vlookups!O:P,2,FALSE)</f>
        <v>LOCAL</v>
      </c>
      <c r="C3044" s="5" t="str">
        <f t="shared" si="957"/>
        <v>E</v>
      </c>
      <c r="D3044" s="5" t="str">
        <f t="shared" si="958"/>
        <v>51</v>
      </c>
      <c r="E3044" s="5" t="str">
        <f t="shared" si="959"/>
        <v>64--</v>
      </c>
      <c r="F3044" s="5" t="str">
        <f>VLOOKUP(E3044,Vlookups!K:M,3,FALSE)</f>
        <v>Op Exp</v>
      </c>
      <c r="G3044" s="5" t="str">
        <f t="shared" si="960"/>
        <v>6411</v>
      </c>
      <c r="H3044" s="5" t="str">
        <f t="shared" si="961"/>
        <v>EMPLOYEE TRAVEL</v>
      </c>
      <c r="I3044" s="5" t="str">
        <f t="shared" si="962"/>
        <v>013</v>
      </c>
      <c r="J3044" s="5" t="str">
        <f>VLOOKUP(I3044,Vlookups!A:D,2,FALSE)</f>
        <v>NORTH RICHLAND HILLS MIDDLE SC</v>
      </c>
      <c r="K3044" s="5" t="str">
        <f>VLOOKUP(I3044,Vlookups!A:D,3,FALSE)</f>
        <v>NORTH RICHLAND HILLS K8</v>
      </c>
      <c r="L3044" s="5" t="str">
        <f t="shared" si="963"/>
        <v>99</v>
      </c>
      <c r="M3044" s="5" t="str">
        <f t="shared" si="964"/>
        <v>937</v>
      </c>
      <c r="N3044" s="5" t="str">
        <f>VLOOKUP(M3044,Vlookups!G:I,2,FALSE)</f>
        <v>FACILITIES MAINTENANCE &amp; OPS</v>
      </c>
      <c r="O3044" s="5" t="str">
        <f>VLOOKUP(M3044,Vlookups!G:I,3,FALSE)</f>
        <v>MAINT</v>
      </c>
      <c r="P3044" s="6">
        <f t="shared" si="965"/>
        <v>0</v>
      </c>
      <c r="Q3044" s="6">
        <f t="shared" si="966"/>
        <v>0</v>
      </c>
      <c r="R3044" s="6">
        <f t="shared" si="967"/>
        <v>0</v>
      </c>
      <c r="S3044" s="6">
        <f t="shared" si="968"/>
        <v>66</v>
      </c>
      <c r="T3044" s="6">
        <f t="shared" si="969"/>
        <v>66</v>
      </c>
      <c r="U3044" t="s">
        <v>3102</v>
      </c>
      <c r="V3044" t="s">
        <v>56</v>
      </c>
      <c r="W3044" s="2">
        <v>0</v>
      </c>
      <c r="X3044" s="2">
        <v>0</v>
      </c>
      <c r="Y3044" s="2">
        <v>0</v>
      </c>
      <c r="Z3044" s="2">
        <v>0</v>
      </c>
      <c r="AA3044" s="2">
        <v>66</v>
      </c>
      <c r="AB3044" s="2">
        <v>66</v>
      </c>
    </row>
    <row r="3045" spans="1:28">
      <c r="A3045" s="5" t="str">
        <f t="shared" si="956"/>
        <v>420</v>
      </c>
      <c r="B3045" s="5" t="str">
        <f>VLOOKUP(A3045,Vlookups!O:P,2,FALSE)</f>
        <v>LOCAL</v>
      </c>
      <c r="C3045" s="5" t="str">
        <f t="shared" si="957"/>
        <v>E</v>
      </c>
      <c r="D3045" s="5" t="str">
        <f t="shared" si="958"/>
        <v>51</v>
      </c>
      <c r="E3045" s="5" t="str">
        <f t="shared" si="959"/>
        <v>64--</v>
      </c>
      <c r="F3045" s="5" t="str">
        <f>VLOOKUP(E3045,Vlookups!K:M,3,FALSE)</f>
        <v>Op Exp</v>
      </c>
      <c r="G3045" s="5" t="str">
        <f t="shared" si="960"/>
        <v>6411</v>
      </c>
      <c r="H3045" s="5" t="str">
        <f t="shared" si="961"/>
        <v>EMPLOYEE TRAVEL</v>
      </c>
      <c r="I3045" s="5" t="str">
        <f t="shared" si="962"/>
        <v>014</v>
      </c>
      <c r="J3045" s="5" t="str">
        <f>VLOOKUP(I3045,Vlookups!A:D,2,FALSE)</f>
        <v>KATY ELEMENTARY SCHOOL</v>
      </c>
      <c r="K3045" s="5" t="str">
        <f>VLOOKUP(I3045,Vlookups!A:D,3,FALSE)</f>
        <v>KATY K8</v>
      </c>
      <c r="L3045" s="5" t="str">
        <f t="shared" si="963"/>
        <v>99</v>
      </c>
      <c r="M3045" s="5" t="str">
        <f t="shared" si="964"/>
        <v>937</v>
      </c>
      <c r="N3045" s="5" t="str">
        <f>VLOOKUP(M3045,Vlookups!G:I,2,FALSE)</f>
        <v>FACILITIES MAINTENANCE &amp; OPS</v>
      </c>
      <c r="O3045" s="5" t="str">
        <f>VLOOKUP(M3045,Vlookups!G:I,3,FALSE)</f>
        <v>MAINT</v>
      </c>
      <c r="P3045" s="6">
        <f t="shared" si="965"/>
        <v>1500</v>
      </c>
      <c r="Q3045" s="6">
        <f t="shared" si="966"/>
        <v>0</v>
      </c>
      <c r="R3045" s="6">
        <f t="shared" si="967"/>
        <v>83</v>
      </c>
      <c r="S3045" s="6">
        <f t="shared" si="968"/>
        <v>134</v>
      </c>
      <c r="T3045" s="6">
        <f t="shared" si="969"/>
        <v>-1366</v>
      </c>
      <c r="U3045" t="s">
        <v>3103</v>
      </c>
      <c r="V3045" t="s">
        <v>56</v>
      </c>
      <c r="W3045" s="2">
        <v>1500</v>
      </c>
      <c r="X3045" s="2">
        <v>0</v>
      </c>
      <c r="Y3045" s="2">
        <v>83</v>
      </c>
      <c r="Z3045" s="2">
        <v>1417</v>
      </c>
      <c r="AA3045" s="2">
        <v>134</v>
      </c>
      <c r="AB3045" s="3">
        <v>-1366</v>
      </c>
    </row>
    <row r="3046" spans="1:28">
      <c r="A3046" s="5" t="str">
        <f t="shared" si="956"/>
        <v>420</v>
      </c>
      <c r="B3046" s="5" t="str">
        <f>VLOOKUP(A3046,Vlookups!O:P,2,FALSE)</f>
        <v>LOCAL</v>
      </c>
      <c r="C3046" s="5" t="str">
        <f t="shared" si="957"/>
        <v>E</v>
      </c>
      <c r="D3046" s="5" t="str">
        <f t="shared" si="958"/>
        <v>51</v>
      </c>
      <c r="E3046" s="5" t="str">
        <f t="shared" si="959"/>
        <v>64--</v>
      </c>
      <c r="F3046" s="5" t="str">
        <f>VLOOKUP(E3046,Vlookups!K:M,3,FALSE)</f>
        <v>Op Exp</v>
      </c>
      <c r="G3046" s="5" t="str">
        <f t="shared" si="960"/>
        <v>6411</v>
      </c>
      <c r="H3046" s="5" t="str">
        <f t="shared" si="961"/>
        <v>EMPLOYEE TRAVEL</v>
      </c>
      <c r="I3046" s="5" t="str">
        <f t="shared" si="962"/>
        <v>015</v>
      </c>
      <c r="J3046" s="5" t="str">
        <f>VLOOKUP(I3046,Vlookups!A:D,2,FALSE)</f>
        <v>KATY MIDDLE SCHOOL</v>
      </c>
      <c r="K3046" s="5" t="str">
        <f>VLOOKUP(I3046,Vlookups!A:D,3,FALSE)</f>
        <v>KATY K8</v>
      </c>
      <c r="L3046" s="5" t="str">
        <f t="shared" si="963"/>
        <v>99</v>
      </c>
      <c r="M3046" s="5" t="str">
        <f t="shared" si="964"/>
        <v>937</v>
      </c>
      <c r="N3046" s="5" t="str">
        <f>VLOOKUP(M3046,Vlookups!G:I,2,FALSE)</f>
        <v>FACILITIES MAINTENANCE &amp; OPS</v>
      </c>
      <c r="O3046" s="5" t="str">
        <f>VLOOKUP(M3046,Vlookups!G:I,3,FALSE)</f>
        <v>MAINT</v>
      </c>
      <c r="P3046" s="6">
        <f t="shared" si="965"/>
        <v>0</v>
      </c>
      <c r="Q3046" s="6">
        <f t="shared" si="966"/>
        <v>0</v>
      </c>
      <c r="R3046" s="6">
        <f t="shared" si="967"/>
        <v>0</v>
      </c>
      <c r="S3046" s="6">
        <f t="shared" si="968"/>
        <v>66</v>
      </c>
      <c r="T3046" s="6">
        <f t="shared" si="969"/>
        <v>66</v>
      </c>
      <c r="U3046" t="s">
        <v>3104</v>
      </c>
      <c r="V3046" t="s">
        <v>56</v>
      </c>
      <c r="W3046" s="2">
        <v>0</v>
      </c>
      <c r="X3046" s="2">
        <v>0</v>
      </c>
      <c r="Y3046" s="2">
        <v>0</v>
      </c>
      <c r="Z3046" s="2">
        <v>0</v>
      </c>
      <c r="AA3046" s="2">
        <v>66</v>
      </c>
      <c r="AB3046" s="2">
        <v>66</v>
      </c>
    </row>
    <row r="3047" spans="1:28">
      <c r="A3047" s="5" t="str">
        <f t="shared" si="956"/>
        <v>420</v>
      </c>
      <c r="B3047" s="5" t="str">
        <f>VLOOKUP(A3047,Vlookups!O:P,2,FALSE)</f>
        <v>LOCAL</v>
      </c>
      <c r="C3047" s="5" t="str">
        <f t="shared" si="957"/>
        <v>E</v>
      </c>
      <c r="D3047" s="5" t="str">
        <f t="shared" si="958"/>
        <v>51</v>
      </c>
      <c r="E3047" s="5" t="str">
        <f t="shared" si="959"/>
        <v>64--</v>
      </c>
      <c r="F3047" s="5" t="str">
        <f>VLOOKUP(E3047,Vlookups!K:M,3,FALSE)</f>
        <v>Op Exp</v>
      </c>
      <c r="G3047" s="5" t="str">
        <f t="shared" si="960"/>
        <v>6411</v>
      </c>
      <c r="H3047" s="5" t="str">
        <f t="shared" si="961"/>
        <v>EMPLOYEE TRAVEL</v>
      </c>
      <c r="I3047" s="5" t="str">
        <f t="shared" si="962"/>
        <v>016</v>
      </c>
      <c r="J3047" s="5" t="str">
        <f>VLOOKUP(I3047,Vlookups!A:D,2,FALSE)</f>
        <v>WESTPARK ELEMENTARY SCHOOL</v>
      </c>
      <c r="K3047" s="5" t="str">
        <f>VLOOKUP(I3047,Vlookups!A:D,3,FALSE)</f>
        <v>WESTPARK K8</v>
      </c>
      <c r="L3047" s="5" t="str">
        <f t="shared" si="963"/>
        <v>99</v>
      </c>
      <c r="M3047" s="5" t="str">
        <f t="shared" si="964"/>
        <v>937</v>
      </c>
      <c r="N3047" s="5" t="str">
        <f>VLOOKUP(M3047,Vlookups!G:I,2,FALSE)</f>
        <v>FACILITIES MAINTENANCE &amp; OPS</v>
      </c>
      <c r="O3047" s="5" t="str">
        <f>VLOOKUP(M3047,Vlookups!G:I,3,FALSE)</f>
        <v>MAINT</v>
      </c>
      <c r="P3047" s="6">
        <f t="shared" si="965"/>
        <v>1500</v>
      </c>
      <c r="Q3047" s="6">
        <f t="shared" si="966"/>
        <v>0</v>
      </c>
      <c r="R3047" s="6">
        <f t="shared" si="967"/>
        <v>83</v>
      </c>
      <c r="S3047" s="6">
        <f t="shared" si="968"/>
        <v>134</v>
      </c>
      <c r="T3047" s="6">
        <f t="shared" si="969"/>
        <v>-1366</v>
      </c>
      <c r="U3047" t="s">
        <v>3105</v>
      </c>
      <c r="V3047" t="s">
        <v>56</v>
      </c>
      <c r="W3047" s="2">
        <v>1500</v>
      </c>
      <c r="X3047" s="2">
        <v>0</v>
      </c>
      <c r="Y3047" s="2">
        <v>83</v>
      </c>
      <c r="Z3047" s="2">
        <v>1417</v>
      </c>
      <c r="AA3047" s="2">
        <v>134</v>
      </c>
      <c r="AB3047" s="3">
        <v>-1366</v>
      </c>
    </row>
    <row r="3048" spans="1:28">
      <c r="A3048" s="5" t="str">
        <f t="shared" si="956"/>
        <v>420</v>
      </c>
      <c r="B3048" s="5" t="str">
        <f>VLOOKUP(A3048,Vlookups!O:P,2,FALSE)</f>
        <v>LOCAL</v>
      </c>
      <c r="C3048" s="5" t="str">
        <f t="shared" si="957"/>
        <v>E</v>
      </c>
      <c r="D3048" s="5" t="str">
        <f t="shared" si="958"/>
        <v>51</v>
      </c>
      <c r="E3048" s="5" t="str">
        <f t="shared" si="959"/>
        <v>64--</v>
      </c>
      <c r="F3048" s="5" t="str">
        <f>VLOOKUP(E3048,Vlookups!K:M,3,FALSE)</f>
        <v>Op Exp</v>
      </c>
      <c r="G3048" s="5" t="str">
        <f t="shared" si="960"/>
        <v>6411</v>
      </c>
      <c r="H3048" s="5" t="str">
        <f t="shared" si="961"/>
        <v>EMPLOYEE TRAVEL</v>
      </c>
      <c r="I3048" s="5" t="str">
        <f t="shared" si="962"/>
        <v>017</v>
      </c>
      <c r="J3048" s="5" t="str">
        <f>VLOOKUP(I3048,Vlookups!A:D,2,FALSE)</f>
        <v>WESTPARK MIDDLE SCHOOL</v>
      </c>
      <c r="K3048" s="5" t="str">
        <f>VLOOKUP(I3048,Vlookups!A:D,3,FALSE)</f>
        <v>WESTPARK K8</v>
      </c>
      <c r="L3048" s="5" t="str">
        <f t="shared" si="963"/>
        <v>99</v>
      </c>
      <c r="M3048" s="5" t="str">
        <f t="shared" si="964"/>
        <v>937</v>
      </c>
      <c r="N3048" s="5" t="str">
        <f>VLOOKUP(M3048,Vlookups!G:I,2,FALSE)</f>
        <v>FACILITIES MAINTENANCE &amp; OPS</v>
      </c>
      <c r="O3048" s="5" t="str">
        <f>VLOOKUP(M3048,Vlookups!G:I,3,FALSE)</f>
        <v>MAINT</v>
      </c>
      <c r="P3048" s="6">
        <f t="shared" si="965"/>
        <v>0</v>
      </c>
      <c r="Q3048" s="6">
        <f t="shared" si="966"/>
        <v>0</v>
      </c>
      <c r="R3048" s="6">
        <f t="shared" si="967"/>
        <v>0</v>
      </c>
      <c r="S3048" s="6">
        <f t="shared" si="968"/>
        <v>66</v>
      </c>
      <c r="T3048" s="6">
        <f t="shared" si="969"/>
        <v>66</v>
      </c>
      <c r="U3048" t="s">
        <v>3106</v>
      </c>
      <c r="V3048" t="s">
        <v>56</v>
      </c>
      <c r="W3048" s="2">
        <v>0</v>
      </c>
      <c r="X3048" s="2">
        <v>0</v>
      </c>
      <c r="Y3048" s="2">
        <v>0</v>
      </c>
      <c r="Z3048" s="2">
        <v>0</v>
      </c>
      <c r="AA3048" s="2">
        <v>66</v>
      </c>
      <c r="AB3048" s="2">
        <v>66</v>
      </c>
    </row>
    <row r="3049" spans="1:28">
      <c r="A3049" s="5" t="str">
        <f t="shared" si="956"/>
        <v>420</v>
      </c>
      <c r="B3049" s="5" t="str">
        <f>VLOOKUP(A3049,Vlookups!O:P,2,FALSE)</f>
        <v>LOCAL</v>
      </c>
      <c r="C3049" s="5" t="str">
        <f t="shared" si="957"/>
        <v>E</v>
      </c>
      <c r="D3049" s="5" t="str">
        <f t="shared" si="958"/>
        <v>51</v>
      </c>
      <c r="E3049" s="5" t="str">
        <f t="shared" si="959"/>
        <v>64--</v>
      </c>
      <c r="F3049" s="5" t="str">
        <f>VLOOKUP(E3049,Vlookups!K:M,3,FALSE)</f>
        <v>Op Exp</v>
      </c>
      <c r="G3049" s="5" t="str">
        <f t="shared" si="960"/>
        <v>6411</v>
      </c>
      <c r="H3049" s="5" t="str">
        <f t="shared" si="961"/>
        <v>EMPLOYEE TRAVEL</v>
      </c>
      <c r="I3049" s="5" t="str">
        <f t="shared" si="962"/>
        <v>018</v>
      </c>
      <c r="J3049" s="5" t="str">
        <f>VLOOKUP(I3049,Vlookups!A:D,2,FALSE)</f>
        <v>KATY/WEST PARK HS</v>
      </c>
      <c r="K3049" s="5" t="str">
        <f>VLOOKUP(I3049,Vlookups!A:D,3,FALSE)</f>
        <v>KATY WESTPARK HS</v>
      </c>
      <c r="L3049" s="5" t="str">
        <f t="shared" si="963"/>
        <v>99</v>
      </c>
      <c r="M3049" s="5" t="str">
        <f t="shared" si="964"/>
        <v>937</v>
      </c>
      <c r="N3049" s="5" t="str">
        <f>VLOOKUP(M3049,Vlookups!G:I,2,FALSE)</f>
        <v>FACILITIES MAINTENANCE &amp; OPS</v>
      </c>
      <c r="O3049" s="5" t="str">
        <f>VLOOKUP(M3049,Vlookups!G:I,3,FALSE)</f>
        <v>MAINT</v>
      </c>
      <c r="P3049" s="6">
        <f t="shared" si="965"/>
        <v>1500</v>
      </c>
      <c r="Q3049" s="6">
        <f t="shared" si="966"/>
        <v>0</v>
      </c>
      <c r="R3049" s="6">
        <f t="shared" si="967"/>
        <v>83</v>
      </c>
      <c r="S3049" s="6">
        <f t="shared" si="968"/>
        <v>200</v>
      </c>
      <c r="T3049" s="6">
        <f t="shared" si="969"/>
        <v>-1300</v>
      </c>
      <c r="U3049" t="s">
        <v>3107</v>
      </c>
      <c r="V3049" t="s">
        <v>56</v>
      </c>
      <c r="W3049" s="2">
        <v>1500</v>
      </c>
      <c r="X3049" s="2">
        <v>0</v>
      </c>
      <c r="Y3049" s="2">
        <v>83</v>
      </c>
      <c r="Z3049" s="2">
        <v>1417</v>
      </c>
      <c r="AA3049" s="2">
        <v>200</v>
      </c>
      <c r="AB3049" s="3">
        <v>-1300</v>
      </c>
    </row>
    <row r="3050" spans="1:28">
      <c r="A3050" s="5" t="str">
        <f t="shared" si="956"/>
        <v>420</v>
      </c>
      <c r="B3050" s="5" t="str">
        <f>VLOOKUP(A3050,Vlookups!O:P,2,FALSE)</f>
        <v>LOCAL</v>
      </c>
      <c r="C3050" s="5" t="str">
        <f t="shared" si="957"/>
        <v>E</v>
      </c>
      <c r="D3050" s="5" t="str">
        <f t="shared" si="958"/>
        <v>51</v>
      </c>
      <c r="E3050" s="5" t="str">
        <f t="shared" si="959"/>
        <v>64--</v>
      </c>
      <c r="F3050" s="5" t="str">
        <f>VLOOKUP(E3050,Vlookups!K:M,3,FALSE)</f>
        <v>Op Exp</v>
      </c>
      <c r="G3050" s="5" t="str">
        <f t="shared" si="960"/>
        <v>6411</v>
      </c>
      <c r="H3050" s="5" t="str">
        <f t="shared" si="961"/>
        <v>EMPLOYEE TRAVEL</v>
      </c>
      <c r="I3050" s="5" t="str">
        <f t="shared" si="962"/>
        <v>019</v>
      </c>
      <c r="J3050" s="5" t="str">
        <f>VLOOKUP(I3050,Vlookups!A:D,2,FALSE)</f>
        <v>LANCASTER ELEMENTARY</v>
      </c>
      <c r="K3050" s="5" t="str">
        <f>VLOOKUP(I3050,Vlookups!A:D,3,FALSE)</f>
        <v>LANCASTER K8</v>
      </c>
      <c r="L3050" s="5" t="str">
        <f t="shared" si="963"/>
        <v>99</v>
      </c>
      <c r="M3050" s="5" t="str">
        <f t="shared" si="964"/>
        <v>937</v>
      </c>
      <c r="N3050" s="5" t="str">
        <f>VLOOKUP(M3050,Vlookups!G:I,2,FALSE)</f>
        <v>FACILITIES MAINTENANCE &amp; OPS</v>
      </c>
      <c r="O3050" s="5" t="str">
        <f>VLOOKUP(M3050,Vlookups!G:I,3,FALSE)</f>
        <v>MAINT</v>
      </c>
      <c r="P3050" s="6">
        <f t="shared" si="965"/>
        <v>0</v>
      </c>
      <c r="Q3050" s="6">
        <f t="shared" si="966"/>
        <v>0</v>
      </c>
      <c r="R3050" s="6">
        <f t="shared" si="967"/>
        <v>0</v>
      </c>
      <c r="S3050" s="6">
        <f t="shared" si="968"/>
        <v>134</v>
      </c>
      <c r="T3050" s="6">
        <f t="shared" si="969"/>
        <v>134</v>
      </c>
      <c r="U3050" t="s">
        <v>3108</v>
      </c>
      <c r="V3050" t="s">
        <v>56</v>
      </c>
      <c r="W3050" s="2">
        <v>0</v>
      </c>
      <c r="X3050" s="2">
        <v>0</v>
      </c>
      <c r="Y3050" s="2">
        <v>0</v>
      </c>
      <c r="Z3050" s="2">
        <v>0</v>
      </c>
      <c r="AA3050" s="2">
        <v>134</v>
      </c>
      <c r="AB3050" s="2">
        <v>134</v>
      </c>
    </row>
    <row r="3051" spans="1:28">
      <c r="A3051" s="5" t="str">
        <f t="shared" si="956"/>
        <v>420</v>
      </c>
      <c r="B3051" s="5" t="str">
        <f>VLOOKUP(A3051,Vlookups!O:P,2,FALSE)</f>
        <v>LOCAL</v>
      </c>
      <c r="C3051" s="5" t="str">
        <f t="shared" si="957"/>
        <v>E</v>
      </c>
      <c r="D3051" s="5" t="str">
        <f t="shared" si="958"/>
        <v>51</v>
      </c>
      <c r="E3051" s="5" t="str">
        <f t="shared" si="959"/>
        <v>64--</v>
      </c>
      <c r="F3051" s="5" t="str">
        <f>VLOOKUP(E3051,Vlookups!K:M,3,FALSE)</f>
        <v>Op Exp</v>
      </c>
      <c r="G3051" s="5" t="str">
        <f t="shared" si="960"/>
        <v>6411</v>
      </c>
      <c r="H3051" s="5" t="str">
        <f t="shared" si="961"/>
        <v>EMPLOYEE TRAVEL</v>
      </c>
      <c r="I3051" s="5" t="str">
        <f t="shared" si="962"/>
        <v>020</v>
      </c>
      <c r="J3051" s="5" t="str">
        <f>VLOOKUP(I3051,Vlookups!A:D,2,FALSE)</f>
        <v>LANCASTER MIDDLE SCHOOL</v>
      </c>
      <c r="K3051" s="5" t="str">
        <f>VLOOKUP(I3051,Vlookups!A:D,3,FALSE)</f>
        <v>LANCASTER K8</v>
      </c>
      <c r="L3051" s="5" t="str">
        <f t="shared" si="963"/>
        <v>99</v>
      </c>
      <c r="M3051" s="5" t="str">
        <f t="shared" si="964"/>
        <v>937</v>
      </c>
      <c r="N3051" s="5" t="str">
        <f>VLOOKUP(M3051,Vlookups!G:I,2,FALSE)</f>
        <v>FACILITIES MAINTENANCE &amp; OPS</v>
      </c>
      <c r="O3051" s="5" t="str">
        <f>VLOOKUP(M3051,Vlookups!G:I,3,FALSE)</f>
        <v>MAINT</v>
      </c>
      <c r="P3051" s="6">
        <f t="shared" si="965"/>
        <v>0</v>
      </c>
      <c r="Q3051" s="6">
        <f t="shared" si="966"/>
        <v>0</v>
      </c>
      <c r="R3051" s="6">
        <f t="shared" si="967"/>
        <v>0</v>
      </c>
      <c r="S3051" s="6">
        <f t="shared" si="968"/>
        <v>66</v>
      </c>
      <c r="T3051" s="6">
        <f t="shared" si="969"/>
        <v>66</v>
      </c>
      <c r="U3051" t="s">
        <v>3109</v>
      </c>
      <c r="V3051" t="s">
        <v>56</v>
      </c>
      <c r="W3051" s="2">
        <v>0</v>
      </c>
      <c r="X3051" s="2">
        <v>0</v>
      </c>
      <c r="Y3051" s="2">
        <v>0</v>
      </c>
      <c r="Z3051" s="2">
        <v>0</v>
      </c>
      <c r="AA3051" s="2">
        <v>66</v>
      </c>
      <c r="AB3051" s="2">
        <v>66</v>
      </c>
    </row>
    <row r="3052" spans="1:28">
      <c r="A3052" s="5" t="str">
        <f t="shared" si="956"/>
        <v>420</v>
      </c>
      <c r="B3052" s="5" t="str">
        <f>VLOOKUP(A3052,Vlookups!O:P,2,FALSE)</f>
        <v>LOCAL</v>
      </c>
      <c r="C3052" s="5" t="str">
        <f t="shared" si="957"/>
        <v>E</v>
      </c>
      <c r="D3052" s="5" t="str">
        <f t="shared" si="958"/>
        <v>51</v>
      </c>
      <c r="E3052" s="5" t="str">
        <f t="shared" si="959"/>
        <v>64--</v>
      </c>
      <c r="F3052" s="5" t="str">
        <f>VLOOKUP(E3052,Vlookups!K:M,3,FALSE)</f>
        <v>Op Exp</v>
      </c>
      <c r="G3052" s="5" t="str">
        <f t="shared" si="960"/>
        <v>6411</v>
      </c>
      <c r="H3052" s="5" t="str">
        <f t="shared" si="961"/>
        <v>EMPLOYEE TRAVEL</v>
      </c>
      <c r="I3052" s="5" t="str">
        <f t="shared" si="962"/>
        <v>021</v>
      </c>
      <c r="J3052" s="5" t="str">
        <f>VLOOKUP(I3052,Vlookups!A:D,2,FALSE)</f>
        <v>WOODHAVEN ELEMENTARY</v>
      </c>
      <c r="K3052" s="5" t="str">
        <f>VLOOKUP(I3052,Vlookups!A:D,3,FALSE)</f>
        <v>WOODHAVEN K8</v>
      </c>
      <c r="L3052" s="5" t="str">
        <f t="shared" si="963"/>
        <v>99</v>
      </c>
      <c r="M3052" s="5" t="str">
        <f t="shared" si="964"/>
        <v>937</v>
      </c>
      <c r="N3052" s="5" t="str">
        <f>VLOOKUP(M3052,Vlookups!G:I,2,FALSE)</f>
        <v>FACILITIES MAINTENANCE &amp; OPS</v>
      </c>
      <c r="O3052" s="5" t="str">
        <f>VLOOKUP(M3052,Vlookups!G:I,3,FALSE)</f>
        <v>MAINT</v>
      </c>
      <c r="P3052" s="6">
        <f t="shared" si="965"/>
        <v>0</v>
      </c>
      <c r="Q3052" s="6">
        <f t="shared" si="966"/>
        <v>0</v>
      </c>
      <c r="R3052" s="6">
        <f t="shared" si="967"/>
        <v>0</v>
      </c>
      <c r="S3052" s="6">
        <f t="shared" si="968"/>
        <v>134</v>
      </c>
      <c r="T3052" s="6">
        <f t="shared" si="969"/>
        <v>134</v>
      </c>
      <c r="U3052" t="s">
        <v>3110</v>
      </c>
      <c r="V3052" t="s">
        <v>56</v>
      </c>
      <c r="W3052" s="2">
        <v>0</v>
      </c>
      <c r="X3052" s="2">
        <v>0</v>
      </c>
      <c r="Y3052" s="2">
        <v>0</v>
      </c>
      <c r="Z3052" s="2">
        <v>0</v>
      </c>
      <c r="AA3052" s="2">
        <v>134</v>
      </c>
      <c r="AB3052" s="2">
        <v>134</v>
      </c>
    </row>
    <row r="3053" spans="1:28">
      <c r="A3053" s="5" t="str">
        <f t="shared" si="956"/>
        <v>420</v>
      </c>
      <c r="B3053" s="5" t="str">
        <f>VLOOKUP(A3053,Vlookups!O:P,2,FALSE)</f>
        <v>LOCAL</v>
      </c>
      <c r="C3053" s="5" t="str">
        <f t="shared" si="957"/>
        <v>E</v>
      </c>
      <c r="D3053" s="5" t="str">
        <f t="shared" si="958"/>
        <v>51</v>
      </c>
      <c r="E3053" s="5" t="str">
        <f t="shared" si="959"/>
        <v>64--</v>
      </c>
      <c r="F3053" s="5" t="str">
        <f>VLOOKUP(E3053,Vlookups!K:M,3,FALSE)</f>
        <v>Op Exp</v>
      </c>
      <c r="G3053" s="5" t="str">
        <f t="shared" si="960"/>
        <v>6411</v>
      </c>
      <c r="H3053" s="5" t="str">
        <f t="shared" si="961"/>
        <v>EMPLOYEE TRAVEL</v>
      </c>
      <c r="I3053" s="5" t="str">
        <f t="shared" si="962"/>
        <v>022</v>
      </c>
      <c r="J3053" s="5" t="str">
        <f>VLOOKUP(I3053,Vlookups!A:D,2,FALSE)</f>
        <v>WOODHAVEN MIDDLE SCHOOL</v>
      </c>
      <c r="K3053" s="5" t="str">
        <f>VLOOKUP(I3053,Vlookups!A:D,3,FALSE)</f>
        <v>WOODHAVEN K8</v>
      </c>
      <c r="L3053" s="5" t="str">
        <f t="shared" si="963"/>
        <v>99</v>
      </c>
      <c r="M3053" s="5" t="str">
        <f t="shared" si="964"/>
        <v>937</v>
      </c>
      <c r="N3053" s="5" t="str">
        <f>VLOOKUP(M3053,Vlookups!G:I,2,FALSE)</f>
        <v>FACILITIES MAINTENANCE &amp; OPS</v>
      </c>
      <c r="O3053" s="5" t="str">
        <f>VLOOKUP(M3053,Vlookups!G:I,3,FALSE)</f>
        <v>MAINT</v>
      </c>
      <c r="P3053" s="6">
        <f t="shared" si="965"/>
        <v>0</v>
      </c>
      <c r="Q3053" s="6">
        <f t="shared" si="966"/>
        <v>0</v>
      </c>
      <c r="R3053" s="6">
        <f t="shared" si="967"/>
        <v>0</v>
      </c>
      <c r="S3053" s="6">
        <f t="shared" si="968"/>
        <v>66</v>
      </c>
      <c r="T3053" s="6">
        <f t="shared" si="969"/>
        <v>66</v>
      </c>
      <c r="U3053" t="s">
        <v>3111</v>
      </c>
      <c r="V3053" t="s">
        <v>56</v>
      </c>
      <c r="W3053" s="2">
        <v>0</v>
      </c>
      <c r="X3053" s="2">
        <v>0</v>
      </c>
      <c r="Y3053" s="2">
        <v>0</v>
      </c>
      <c r="Z3053" s="2">
        <v>0</v>
      </c>
      <c r="AA3053" s="2">
        <v>66</v>
      </c>
      <c r="AB3053" s="2">
        <v>66</v>
      </c>
    </row>
    <row r="3054" spans="1:28">
      <c r="A3054" s="5" t="str">
        <f t="shared" si="956"/>
        <v>420</v>
      </c>
      <c r="B3054" s="5" t="str">
        <f>VLOOKUP(A3054,Vlookups!O:P,2,FALSE)</f>
        <v>LOCAL</v>
      </c>
      <c r="C3054" s="5" t="str">
        <f t="shared" si="957"/>
        <v>E</v>
      </c>
      <c r="D3054" s="5" t="str">
        <f t="shared" si="958"/>
        <v>51</v>
      </c>
      <c r="E3054" s="5" t="str">
        <f t="shared" si="959"/>
        <v>64--</v>
      </c>
      <c r="F3054" s="5" t="str">
        <f>VLOOKUP(E3054,Vlookups!K:M,3,FALSE)</f>
        <v>Op Exp</v>
      </c>
      <c r="G3054" s="5" t="str">
        <f t="shared" si="960"/>
        <v>6411</v>
      </c>
      <c r="H3054" s="5" t="str">
        <f t="shared" si="961"/>
        <v>EMPLOYEE TRAVEL</v>
      </c>
      <c r="I3054" s="5" t="str">
        <f t="shared" si="962"/>
        <v>023</v>
      </c>
      <c r="J3054" s="5" t="str">
        <f>VLOOKUP(I3054,Vlookups!A:D,2,FALSE)</f>
        <v>SAGINAW ELEMENTARY</v>
      </c>
      <c r="K3054" s="5" t="str">
        <f>VLOOKUP(I3054,Vlookups!A:D,3,FALSE)</f>
        <v>SAGINAW K8</v>
      </c>
      <c r="L3054" s="5" t="str">
        <f t="shared" si="963"/>
        <v>99</v>
      </c>
      <c r="M3054" s="5" t="str">
        <f t="shared" si="964"/>
        <v>937</v>
      </c>
      <c r="N3054" s="5" t="str">
        <f>VLOOKUP(M3054,Vlookups!G:I,2,FALSE)</f>
        <v>FACILITIES MAINTENANCE &amp; OPS</v>
      </c>
      <c r="O3054" s="5" t="str">
        <f>VLOOKUP(M3054,Vlookups!G:I,3,FALSE)</f>
        <v>MAINT</v>
      </c>
      <c r="P3054" s="6">
        <f t="shared" si="965"/>
        <v>0</v>
      </c>
      <c r="Q3054" s="6">
        <f t="shared" si="966"/>
        <v>0</v>
      </c>
      <c r="R3054" s="6">
        <f t="shared" si="967"/>
        <v>0</v>
      </c>
      <c r="S3054" s="6">
        <f t="shared" si="968"/>
        <v>134</v>
      </c>
      <c r="T3054" s="6">
        <f t="shared" si="969"/>
        <v>134</v>
      </c>
      <c r="U3054" t="s">
        <v>3112</v>
      </c>
      <c r="V3054" t="s">
        <v>56</v>
      </c>
      <c r="W3054" s="2">
        <v>0</v>
      </c>
      <c r="X3054" s="2">
        <v>0</v>
      </c>
      <c r="Y3054" s="2">
        <v>0</v>
      </c>
      <c r="Z3054" s="2">
        <v>0</v>
      </c>
      <c r="AA3054" s="2">
        <v>134</v>
      </c>
      <c r="AB3054" s="2">
        <v>134</v>
      </c>
    </row>
    <row r="3055" spans="1:28">
      <c r="A3055" s="5" t="str">
        <f t="shared" si="956"/>
        <v>420</v>
      </c>
      <c r="B3055" s="5" t="str">
        <f>VLOOKUP(A3055,Vlookups!O:P,2,FALSE)</f>
        <v>LOCAL</v>
      </c>
      <c r="C3055" s="5" t="str">
        <f t="shared" si="957"/>
        <v>E</v>
      </c>
      <c r="D3055" s="5" t="str">
        <f t="shared" si="958"/>
        <v>51</v>
      </c>
      <c r="E3055" s="5" t="str">
        <f t="shared" si="959"/>
        <v>64--</v>
      </c>
      <c r="F3055" s="5" t="str">
        <f>VLOOKUP(E3055,Vlookups!K:M,3,FALSE)</f>
        <v>Op Exp</v>
      </c>
      <c r="G3055" s="5" t="str">
        <f t="shared" si="960"/>
        <v>6411</v>
      </c>
      <c r="H3055" s="5" t="str">
        <f t="shared" si="961"/>
        <v>EMPLOYEE TRAVEL</v>
      </c>
      <c r="I3055" s="5" t="str">
        <f t="shared" si="962"/>
        <v>024</v>
      </c>
      <c r="J3055" s="5" t="str">
        <f>VLOOKUP(I3055,Vlookups!A:D,2,FALSE)</f>
        <v>SAGINAW MIDDLE SCHOOL</v>
      </c>
      <c r="K3055" s="5" t="str">
        <f>VLOOKUP(I3055,Vlookups!A:D,3,FALSE)</f>
        <v>SAGINAW K8</v>
      </c>
      <c r="L3055" s="5" t="str">
        <f t="shared" si="963"/>
        <v>99</v>
      </c>
      <c r="M3055" s="5" t="str">
        <f t="shared" si="964"/>
        <v>937</v>
      </c>
      <c r="N3055" s="5" t="str">
        <f>VLOOKUP(M3055,Vlookups!G:I,2,FALSE)</f>
        <v>FACILITIES MAINTENANCE &amp; OPS</v>
      </c>
      <c r="O3055" s="5" t="str">
        <f>VLOOKUP(M3055,Vlookups!G:I,3,FALSE)</f>
        <v>MAINT</v>
      </c>
      <c r="P3055" s="6">
        <f t="shared" si="965"/>
        <v>0</v>
      </c>
      <c r="Q3055" s="6">
        <f t="shared" si="966"/>
        <v>0</v>
      </c>
      <c r="R3055" s="6">
        <f t="shared" si="967"/>
        <v>0</v>
      </c>
      <c r="S3055" s="6">
        <f t="shared" si="968"/>
        <v>66</v>
      </c>
      <c r="T3055" s="6">
        <f t="shared" si="969"/>
        <v>66</v>
      </c>
      <c r="U3055" t="s">
        <v>3113</v>
      </c>
      <c r="V3055" t="s">
        <v>56</v>
      </c>
      <c r="W3055" s="2">
        <v>0</v>
      </c>
      <c r="X3055" s="2">
        <v>0</v>
      </c>
      <c r="Y3055" s="2">
        <v>0</v>
      </c>
      <c r="Z3055" s="2">
        <v>0</v>
      </c>
      <c r="AA3055" s="2">
        <v>66</v>
      </c>
      <c r="AB3055" s="2">
        <v>66</v>
      </c>
    </row>
    <row r="3056" spans="1:28">
      <c r="A3056" s="5" t="str">
        <f t="shared" si="956"/>
        <v>420</v>
      </c>
      <c r="B3056" s="5" t="str">
        <f>VLOOKUP(A3056,Vlookups!O:P,2,FALSE)</f>
        <v>LOCAL</v>
      </c>
      <c r="C3056" s="5" t="str">
        <f t="shared" si="957"/>
        <v>E</v>
      </c>
      <c r="D3056" s="5" t="str">
        <f t="shared" si="958"/>
        <v>51</v>
      </c>
      <c r="E3056" s="5" t="str">
        <f t="shared" si="959"/>
        <v>64--</v>
      </c>
      <c r="F3056" s="5" t="str">
        <f>VLOOKUP(E3056,Vlookups!K:M,3,FALSE)</f>
        <v>Op Exp</v>
      </c>
      <c r="G3056" s="5" t="str">
        <f t="shared" si="960"/>
        <v>6411</v>
      </c>
      <c r="H3056" s="5" t="str">
        <f t="shared" si="961"/>
        <v>EMPLOYEE TRAVEL</v>
      </c>
      <c r="I3056" s="5" t="str">
        <f t="shared" si="962"/>
        <v>025</v>
      </c>
      <c r="J3056" s="5" t="str">
        <f>VLOOKUP(I3056,Vlookups!A:D,2,FALSE)</f>
        <v>WINDMILL LAKES ELEMENTARY</v>
      </c>
      <c r="K3056" s="5" t="str">
        <f>VLOOKUP(I3056,Vlookups!A:D,3,FALSE)</f>
        <v>WINDMILL LAKES K8</v>
      </c>
      <c r="L3056" s="5" t="str">
        <f t="shared" si="963"/>
        <v>99</v>
      </c>
      <c r="M3056" s="5" t="str">
        <f t="shared" si="964"/>
        <v>937</v>
      </c>
      <c r="N3056" s="5" t="str">
        <f>VLOOKUP(M3056,Vlookups!G:I,2,FALSE)</f>
        <v>FACILITIES MAINTENANCE &amp; OPS</v>
      </c>
      <c r="O3056" s="5" t="str">
        <f>VLOOKUP(M3056,Vlookups!G:I,3,FALSE)</f>
        <v>MAINT</v>
      </c>
      <c r="P3056" s="6">
        <f t="shared" si="965"/>
        <v>1500</v>
      </c>
      <c r="Q3056" s="6">
        <f t="shared" si="966"/>
        <v>0</v>
      </c>
      <c r="R3056" s="6">
        <f t="shared" si="967"/>
        <v>83</v>
      </c>
      <c r="S3056" s="6">
        <f t="shared" si="968"/>
        <v>134</v>
      </c>
      <c r="T3056" s="6">
        <f t="shared" si="969"/>
        <v>-1366</v>
      </c>
      <c r="U3056" t="s">
        <v>3114</v>
      </c>
      <c r="V3056" t="s">
        <v>56</v>
      </c>
      <c r="W3056" s="2">
        <v>1500</v>
      </c>
      <c r="X3056" s="2">
        <v>0</v>
      </c>
      <c r="Y3056" s="2">
        <v>83</v>
      </c>
      <c r="Z3056" s="2">
        <v>1417</v>
      </c>
      <c r="AA3056" s="2">
        <v>134</v>
      </c>
      <c r="AB3056" s="3">
        <v>-1366</v>
      </c>
    </row>
    <row r="3057" spans="1:28">
      <c r="A3057" s="5" t="str">
        <f t="shared" si="956"/>
        <v>420</v>
      </c>
      <c r="B3057" s="5" t="str">
        <f>VLOOKUP(A3057,Vlookups!O:P,2,FALSE)</f>
        <v>LOCAL</v>
      </c>
      <c r="C3057" s="5" t="str">
        <f t="shared" si="957"/>
        <v>E</v>
      </c>
      <c r="D3057" s="5" t="str">
        <f t="shared" si="958"/>
        <v>51</v>
      </c>
      <c r="E3057" s="5" t="str">
        <f t="shared" si="959"/>
        <v>64--</v>
      </c>
      <c r="F3057" s="5" t="str">
        <f>VLOOKUP(E3057,Vlookups!K:M,3,FALSE)</f>
        <v>Op Exp</v>
      </c>
      <c r="G3057" s="5" t="str">
        <f t="shared" si="960"/>
        <v>6411</v>
      </c>
      <c r="H3057" s="5" t="str">
        <f t="shared" si="961"/>
        <v>EMPLOYEE TRAVEL</v>
      </c>
      <c r="I3057" s="5" t="str">
        <f t="shared" si="962"/>
        <v>026</v>
      </c>
      <c r="J3057" s="5" t="str">
        <f>VLOOKUP(I3057,Vlookups!A:D,2,FALSE)</f>
        <v>WM LAKES MIDDLE SCHOOL</v>
      </c>
      <c r="K3057" s="5" t="str">
        <f>VLOOKUP(I3057,Vlookups!A:D,3,FALSE)</f>
        <v>WINDMILL LAKES K8</v>
      </c>
      <c r="L3057" s="5" t="str">
        <f t="shared" si="963"/>
        <v>99</v>
      </c>
      <c r="M3057" s="5" t="str">
        <f t="shared" si="964"/>
        <v>937</v>
      </c>
      <c r="N3057" s="5" t="str">
        <f>VLOOKUP(M3057,Vlookups!G:I,2,FALSE)</f>
        <v>FACILITIES MAINTENANCE &amp; OPS</v>
      </c>
      <c r="O3057" s="5" t="str">
        <f>VLOOKUP(M3057,Vlookups!G:I,3,FALSE)</f>
        <v>MAINT</v>
      </c>
      <c r="P3057" s="6">
        <f t="shared" si="965"/>
        <v>0</v>
      </c>
      <c r="Q3057" s="6">
        <f t="shared" si="966"/>
        <v>0</v>
      </c>
      <c r="R3057" s="6">
        <f t="shared" si="967"/>
        <v>0</v>
      </c>
      <c r="S3057" s="6">
        <f t="shared" si="968"/>
        <v>66</v>
      </c>
      <c r="T3057" s="6">
        <f t="shared" si="969"/>
        <v>66</v>
      </c>
      <c r="U3057" t="s">
        <v>3115</v>
      </c>
      <c r="V3057" t="s">
        <v>56</v>
      </c>
      <c r="W3057" s="2">
        <v>0</v>
      </c>
      <c r="X3057" s="2">
        <v>0</v>
      </c>
      <c r="Y3057" s="2">
        <v>0</v>
      </c>
      <c r="Z3057" s="2">
        <v>0</v>
      </c>
      <c r="AA3057" s="2">
        <v>66</v>
      </c>
      <c r="AB3057" s="2">
        <v>66</v>
      </c>
    </row>
    <row r="3058" spans="1:28">
      <c r="A3058" s="5" t="str">
        <f t="shared" si="956"/>
        <v>420</v>
      </c>
      <c r="B3058" s="5" t="str">
        <f>VLOOKUP(A3058,Vlookups!O:P,2,FALSE)</f>
        <v>LOCAL</v>
      </c>
      <c r="C3058" s="5" t="str">
        <f t="shared" si="957"/>
        <v>E</v>
      </c>
      <c r="D3058" s="5" t="str">
        <f t="shared" si="958"/>
        <v>51</v>
      </c>
      <c r="E3058" s="5" t="str">
        <f t="shared" si="959"/>
        <v>64--</v>
      </c>
      <c r="F3058" s="5" t="str">
        <f>VLOOKUP(E3058,Vlookups!K:M,3,FALSE)</f>
        <v>Op Exp</v>
      </c>
      <c r="G3058" s="5" t="str">
        <f t="shared" si="960"/>
        <v>6411</v>
      </c>
      <c r="H3058" s="5" t="str">
        <f t="shared" si="961"/>
        <v>EMPLOYEE TRAVEL</v>
      </c>
      <c r="I3058" s="5" t="str">
        <f t="shared" si="962"/>
        <v>027</v>
      </c>
      <c r="J3058" s="5" t="str">
        <f>VLOOKUP(I3058,Vlookups!A:D,2,FALSE)</f>
        <v>HOUSTON OREM ELEMENTARY</v>
      </c>
      <c r="K3058" s="5" t="str">
        <f>VLOOKUP(I3058,Vlookups!A:D,3,FALSE)</f>
        <v>OREM K8</v>
      </c>
      <c r="L3058" s="5" t="str">
        <f t="shared" si="963"/>
        <v>99</v>
      </c>
      <c r="M3058" s="5" t="str">
        <f t="shared" si="964"/>
        <v>937</v>
      </c>
      <c r="N3058" s="5" t="str">
        <f>VLOOKUP(M3058,Vlookups!G:I,2,FALSE)</f>
        <v>FACILITIES MAINTENANCE &amp; OPS</v>
      </c>
      <c r="O3058" s="5" t="str">
        <f>VLOOKUP(M3058,Vlookups!G:I,3,FALSE)</f>
        <v>MAINT</v>
      </c>
      <c r="P3058" s="6">
        <f t="shared" si="965"/>
        <v>1500</v>
      </c>
      <c r="Q3058" s="6">
        <f t="shared" si="966"/>
        <v>0</v>
      </c>
      <c r="R3058" s="6">
        <f t="shared" si="967"/>
        <v>83</v>
      </c>
      <c r="S3058" s="6">
        <f t="shared" si="968"/>
        <v>134</v>
      </c>
      <c r="T3058" s="6">
        <f t="shared" si="969"/>
        <v>-1366</v>
      </c>
      <c r="U3058" t="s">
        <v>3116</v>
      </c>
      <c r="V3058" t="s">
        <v>56</v>
      </c>
      <c r="W3058" s="2">
        <v>1500</v>
      </c>
      <c r="X3058" s="2">
        <v>0</v>
      </c>
      <c r="Y3058" s="2">
        <v>83</v>
      </c>
      <c r="Z3058" s="2">
        <v>1417</v>
      </c>
      <c r="AA3058" s="2">
        <v>134</v>
      </c>
      <c r="AB3058" s="3">
        <v>-1366</v>
      </c>
    </row>
    <row r="3059" spans="1:28">
      <c r="A3059" s="5" t="str">
        <f t="shared" si="956"/>
        <v>420</v>
      </c>
      <c r="B3059" s="5" t="str">
        <f>VLOOKUP(A3059,Vlookups!O:P,2,FALSE)</f>
        <v>LOCAL</v>
      </c>
      <c r="C3059" s="5" t="str">
        <f t="shared" si="957"/>
        <v>E</v>
      </c>
      <c r="D3059" s="5" t="str">
        <f t="shared" si="958"/>
        <v>51</v>
      </c>
      <c r="E3059" s="5" t="str">
        <f t="shared" si="959"/>
        <v>64--</v>
      </c>
      <c r="F3059" s="5" t="str">
        <f>VLOOKUP(E3059,Vlookups!K:M,3,FALSE)</f>
        <v>Op Exp</v>
      </c>
      <c r="G3059" s="5" t="str">
        <f t="shared" si="960"/>
        <v>6411</v>
      </c>
      <c r="H3059" s="5" t="str">
        <f t="shared" si="961"/>
        <v>EMPLOYEE TRAVEL</v>
      </c>
      <c r="I3059" s="5" t="str">
        <f t="shared" si="962"/>
        <v>028</v>
      </c>
      <c r="J3059" s="5" t="str">
        <f>VLOOKUP(I3059,Vlookups!A:D,2,FALSE)</f>
        <v>HOUSTON OREM MIDDLE SCHOOL</v>
      </c>
      <c r="K3059" s="5" t="str">
        <f>VLOOKUP(I3059,Vlookups!A:D,3,FALSE)</f>
        <v>OREM K8</v>
      </c>
      <c r="L3059" s="5" t="str">
        <f t="shared" si="963"/>
        <v>99</v>
      </c>
      <c r="M3059" s="5" t="str">
        <f t="shared" si="964"/>
        <v>937</v>
      </c>
      <c r="N3059" s="5" t="str">
        <f>VLOOKUP(M3059,Vlookups!G:I,2,FALSE)</f>
        <v>FACILITIES MAINTENANCE &amp; OPS</v>
      </c>
      <c r="O3059" s="5" t="str">
        <f>VLOOKUP(M3059,Vlookups!G:I,3,FALSE)</f>
        <v>MAINT</v>
      </c>
      <c r="P3059" s="6">
        <f t="shared" si="965"/>
        <v>0</v>
      </c>
      <c r="Q3059" s="6">
        <f t="shared" si="966"/>
        <v>0</v>
      </c>
      <c r="R3059" s="6">
        <f t="shared" si="967"/>
        <v>0</v>
      </c>
      <c r="S3059" s="6">
        <f t="shared" si="968"/>
        <v>66</v>
      </c>
      <c r="T3059" s="6">
        <f t="shared" si="969"/>
        <v>66</v>
      </c>
      <c r="U3059" t="s">
        <v>3117</v>
      </c>
      <c r="V3059" t="s">
        <v>56</v>
      </c>
      <c r="W3059" s="2">
        <v>0</v>
      </c>
      <c r="X3059" s="2">
        <v>0</v>
      </c>
      <c r="Y3059" s="2">
        <v>0</v>
      </c>
      <c r="Z3059" s="2">
        <v>0</v>
      </c>
      <c r="AA3059" s="2">
        <v>66</v>
      </c>
      <c r="AB3059" s="2">
        <v>66</v>
      </c>
    </row>
    <row r="3060" spans="1:28">
      <c r="A3060" s="5" t="str">
        <f t="shared" si="956"/>
        <v>420</v>
      </c>
      <c r="B3060" s="5" t="str">
        <f>VLOOKUP(A3060,Vlookups!O:P,2,FALSE)</f>
        <v>LOCAL</v>
      </c>
      <c r="C3060" s="5" t="str">
        <f t="shared" si="957"/>
        <v>E</v>
      </c>
      <c r="D3060" s="5" t="str">
        <f t="shared" si="958"/>
        <v>51</v>
      </c>
      <c r="E3060" s="5" t="str">
        <f t="shared" si="959"/>
        <v>64--</v>
      </c>
      <c r="F3060" s="5" t="str">
        <f>VLOOKUP(E3060,Vlookups!K:M,3,FALSE)</f>
        <v>Op Exp</v>
      </c>
      <c r="G3060" s="5" t="str">
        <f t="shared" si="960"/>
        <v>6411</v>
      </c>
      <c r="H3060" s="5" t="str">
        <f t="shared" si="961"/>
        <v>EMPLOYEE TRAVEL</v>
      </c>
      <c r="I3060" s="5" t="str">
        <f t="shared" si="962"/>
        <v>030</v>
      </c>
      <c r="J3060" s="5" t="str">
        <f>VLOOKUP(I3060,Vlookups!A:D,2,FALSE)</f>
        <v>COLLEGE STATION ELEMENTARY</v>
      </c>
      <c r="K3060" s="5" t="str">
        <f>VLOOKUP(I3060,Vlookups!A:D,3,FALSE)</f>
        <v>COLLEGE STATION K8</v>
      </c>
      <c r="L3060" s="5" t="str">
        <f t="shared" si="963"/>
        <v>99</v>
      </c>
      <c r="M3060" s="5" t="str">
        <f t="shared" si="964"/>
        <v>937</v>
      </c>
      <c r="N3060" s="5" t="str">
        <f>VLOOKUP(M3060,Vlookups!G:I,2,FALSE)</f>
        <v>FACILITIES MAINTENANCE &amp; OPS</v>
      </c>
      <c r="O3060" s="5" t="str">
        <f>VLOOKUP(M3060,Vlookups!G:I,3,FALSE)</f>
        <v>MAINT</v>
      </c>
      <c r="P3060" s="6">
        <f t="shared" si="965"/>
        <v>3000</v>
      </c>
      <c r="Q3060" s="6">
        <f t="shared" si="966"/>
        <v>0</v>
      </c>
      <c r="R3060" s="6">
        <f t="shared" si="967"/>
        <v>274.39</v>
      </c>
      <c r="S3060" s="6">
        <f t="shared" si="968"/>
        <v>134</v>
      </c>
      <c r="T3060" s="6">
        <f t="shared" si="969"/>
        <v>-2866</v>
      </c>
      <c r="U3060" t="s">
        <v>3118</v>
      </c>
      <c r="V3060" t="s">
        <v>56</v>
      </c>
      <c r="W3060" s="2">
        <v>3000</v>
      </c>
      <c r="X3060" s="2">
        <v>0</v>
      </c>
      <c r="Y3060" s="2">
        <v>274.39</v>
      </c>
      <c r="Z3060" s="2">
        <v>2725.61</v>
      </c>
      <c r="AA3060" s="2">
        <v>134</v>
      </c>
      <c r="AB3060" s="3">
        <v>-2866</v>
      </c>
    </row>
    <row r="3061" spans="1:28">
      <c r="A3061" s="5" t="str">
        <f t="shared" si="956"/>
        <v>420</v>
      </c>
      <c r="B3061" s="5" t="str">
        <f>VLOOKUP(A3061,Vlookups!O:P,2,FALSE)</f>
        <v>LOCAL</v>
      </c>
      <c r="C3061" s="5" t="str">
        <f t="shared" si="957"/>
        <v>E</v>
      </c>
      <c r="D3061" s="5" t="str">
        <f t="shared" si="958"/>
        <v>51</v>
      </c>
      <c r="E3061" s="5" t="str">
        <f t="shared" si="959"/>
        <v>64--</v>
      </c>
      <c r="F3061" s="5" t="str">
        <f>VLOOKUP(E3061,Vlookups!K:M,3,FALSE)</f>
        <v>Op Exp</v>
      </c>
      <c r="G3061" s="5" t="str">
        <f t="shared" si="960"/>
        <v>6411</v>
      </c>
      <c r="H3061" s="5" t="str">
        <f t="shared" si="961"/>
        <v>EMPLOYEE TRAVEL</v>
      </c>
      <c r="I3061" s="5" t="str">
        <f t="shared" si="962"/>
        <v>031</v>
      </c>
      <c r="J3061" s="5" t="str">
        <f>VLOOKUP(I3061,Vlookups!A:D,2,FALSE)</f>
        <v>COLLEGE STATION MIDDLE SCHOOL</v>
      </c>
      <c r="K3061" s="5" t="str">
        <f>VLOOKUP(I3061,Vlookups!A:D,3,FALSE)</f>
        <v>COLLEGE STATION K8</v>
      </c>
      <c r="L3061" s="5" t="str">
        <f t="shared" si="963"/>
        <v>99</v>
      </c>
      <c r="M3061" s="5" t="str">
        <f t="shared" si="964"/>
        <v>937</v>
      </c>
      <c r="N3061" s="5" t="str">
        <f>VLOOKUP(M3061,Vlookups!G:I,2,FALSE)</f>
        <v>FACILITIES MAINTENANCE &amp; OPS</v>
      </c>
      <c r="O3061" s="5" t="str">
        <f>VLOOKUP(M3061,Vlookups!G:I,3,FALSE)</f>
        <v>MAINT</v>
      </c>
      <c r="P3061" s="6">
        <f t="shared" si="965"/>
        <v>0</v>
      </c>
      <c r="Q3061" s="6">
        <f t="shared" si="966"/>
        <v>0</v>
      </c>
      <c r="R3061" s="6">
        <f t="shared" si="967"/>
        <v>0</v>
      </c>
      <c r="S3061" s="6">
        <f t="shared" si="968"/>
        <v>66</v>
      </c>
      <c r="T3061" s="6">
        <f t="shared" si="969"/>
        <v>66</v>
      </c>
      <c r="U3061" t="s">
        <v>3119</v>
      </c>
      <c r="V3061" t="s">
        <v>56</v>
      </c>
      <c r="W3061" s="2">
        <v>0</v>
      </c>
      <c r="X3061" s="2">
        <v>0</v>
      </c>
      <c r="Y3061" s="2">
        <v>0</v>
      </c>
      <c r="Z3061" s="2">
        <v>0</v>
      </c>
      <c r="AA3061" s="2">
        <v>66</v>
      </c>
      <c r="AB3061" s="2">
        <v>66</v>
      </c>
    </row>
    <row r="3062" spans="1:28">
      <c r="A3062" s="5" t="str">
        <f t="shared" si="956"/>
        <v>420</v>
      </c>
      <c r="B3062" s="5" t="str">
        <f>VLOOKUP(A3062,Vlookups!O:P,2,FALSE)</f>
        <v>LOCAL</v>
      </c>
      <c r="C3062" s="5" t="str">
        <f t="shared" si="957"/>
        <v>E</v>
      </c>
      <c r="D3062" s="5" t="str">
        <f t="shared" si="958"/>
        <v>51</v>
      </c>
      <c r="E3062" s="5" t="str">
        <f t="shared" si="959"/>
        <v>64--</v>
      </c>
      <c r="F3062" s="5" t="str">
        <f>VLOOKUP(E3062,Vlookups!K:M,3,FALSE)</f>
        <v>Op Exp</v>
      </c>
      <c r="G3062" s="5" t="str">
        <f t="shared" si="960"/>
        <v>6411</v>
      </c>
      <c r="H3062" s="5" t="str">
        <f t="shared" si="961"/>
        <v>EMPLOYEE TRAVEL</v>
      </c>
      <c r="I3062" s="5" t="str">
        <f t="shared" si="962"/>
        <v>032</v>
      </c>
      <c r="J3062" s="5" t="str">
        <f>VLOOKUP(I3062,Vlookups!A:D,2,FALSE)</f>
        <v>LANCASTER HS</v>
      </c>
      <c r="K3062" s="5" t="str">
        <f>VLOOKUP(I3062,Vlookups!A:D,3,FALSE)</f>
        <v>LANCASTER HS</v>
      </c>
      <c r="L3062" s="5" t="str">
        <f t="shared" si="963"/>
        <v>99</v>
      </c>
      <c r="M3062" s="5" t="str">
        <f t="shared" si="964"/>
        <v>937</v>
      </c>
      <c r="N3062" s="5" t="str">
        <f>VLOOKUP(M3062,Vlookups!G:I,2,FALSE)</f>
        <v>FACILITIES MAINTENANCE &amp; OPS</v>
      </c>
      <c r="O3062" s="5" t="str">
        <f>VLOOKUP(M3062,Vlookups!G:I,3,FALSE)</f>
        <v>MAINT</v>
      </c>
      <c r="P3062" s="6">
        <f t="shared" si="965"/>
        <v>0</v>
      </c>
      <c r="Q3062" s="6">
        <f t="shared" si="966"/>
        <v>0</v>
      </c>
      <c r="R3062" s="6">
        <f t="shared" si="967"/>
        <v>0</v>
      </c>
      <c r="S3062" s="6">
        <f t="shared" si="968"/>
        <v>200</v>
      </c>
      <c r="T3062" s="6">
        <f t="shared" si="969"/>
        <v>200</v>
      </c>
      <c r="U3062" t="s">
        <v>3120</v>
      </c>
      <c r="V3062" t="s">
        <v>56</v>
      </c>
      <c r="W3062" s="2">
        <v>0</v>
      </c>
      <c r="X3062" s="2">
        <v>0</v>
      </c>
      <c r="Y3062" s="2">
        <v>0</v>
      </c>
      <c r="Z3062" s="2">
        <v>0</v>
      </c>
      <c r="AA3062" s="2">
        <v>200</v>
      </c>
      <c r="AB3062" s="2">
        <v>200</v>
      </c>
    </row>
    <row r="3063" spans="1:28">
      <c r="A3063" s="5" t="str">
        <f t="shared" si="956"/>
        <v>420</v>
      </c>
      <c r="B3063" s="5" t="str">
        <f>VLOOKUP(A3063,Vlookups!O:P,2,FALSE)</f>
        <v>LOCAL</v>
      </c>
      <c r="C3063" s="5" t="str">
        <f t="shared" si="957"/>
        <v>E</v>
      </c>
      <c r="D3063" s="5" t="str">
        <f t="shared" si="958"/>
        <v>51</v>
      </c>
      <c r="E3063" s="5" t="str">
        <f t="shared" si="959"/>
        <v>64--</v>
      </c>
      <c r="F3063" s="5" t="str">
        <f>VLOOKUP(E3063,Vlookups!K:M,3,FALSE)</f>
        <v>Op Exp</v>
      </c>
      <c r="G3063" s="5" t="str">
        <f t="shared" si="960"/>
        <v>6411</v>
      </c>
      <c r="H3063" s="5" t="str">
        <f t="shared" si="961"/>
        <v>EMPLOYEE TRAVEL</v>
      </c>
      <c r="I3063" s="5" t="str">
        <f t="shared" si="962"/>
        <v>033</v>
      </c>
      <c r="J3063" s="5" t="str">
        <f>VLOOKUP(I3063,Vlookups!A:D,2,FALSE)</f>
        <v>WINDMILL LAKES HS</v>
      </c>
      <c r="K3063" s="5" t="str">
        <f>VLOOKUP(I3063,Vlookups!A:D,3,FALSE)</f>
        <v>WINDMILL LAKES HS</v>
      </c>
      <c r="L3063" s="5" t="str">
        <f t="shared" si="963"/>
        <v>99</v>
      </c>
      <c r="M3063" s="5" t="str">
        <f t="shared" si="964"/>
        <v>937</v>
      </c>
      <c r="N3063" s="5" t="str">
        <f>VLOOKUP(M3063,Vlookups!G:I,2,FALSE)</f>
        <v>FACILITIES MAINTENANCE &amp; OPS</v>
      </c>
      <c r="O3063" s="5" t="str">
        <f>VLOOKUP(M3063,Vlookups!G:I,3,FALSE)</f>
        <v>MAINT</v>
      </c>
      <c r="P3063" s="6">
        <f t="shared" si="965"/>
        <v>0</v>
      </c>
      <c r="Q3063" s="6">
        <f t="shared" si="966"/>
        <v>0</v>
      </c>
      <c r="R3063" s="6">
        <f t="shared" si="967"/>
        <v>0</v>
      </c>
      <c r="S3063" s="6">
        <f t="shared" si="968"/>
        <v>400</v>
      </c>
      <c r="T3063" s="6">
        <f t="shared" si="969"/>
        <v>400</v>
      </c>
      <c r="U3063" t="s">
        <v>3121</v>
      </c>
      <c r="V3063" t="s">
        <v>56</v>
      </c>
      <c r="W3063" s="2">
        <v>0</v>
      </c>
      <c r="X3063" s="2">
        <v>0</v>
      </c>
      <c r="Y3063" s="2">
        <v>0</v>
      </c>
      <c r="Z3063" s="2">
        <v>0</v>
      </c>
      <c r="AA3063" s="2">
        <v>400</v>
      </c>
      <c r="AB3063" s="2">
        <v>400</v>
      </c>
    </row>
    <row r="3064" spans="1:28">
      <c r="A3064" s="5" t="str">
        <f t="shared" si="956"/>
        <v>420</v>
      </c>
      <c r="B3064" s="5" t="str">
        <f>VLOOKUP(A3064,Vlookups!O:P,2,FALSE)</f>
        <v>LOCAL</v>
      </c>
      <c r="C3064" s="5" t="str">
        <f t="shared" si="957"/>
        <v>E</v>
      </c>
      <c r="D3064" s="5" t="str">
        <f t="shared" si="958"/>
        <v>51</v>
      </c>
      <c r="E3064" s="5" t="str">
        <f t="shared" si="959"/>
        <v>64--</v>
      </c>
      <c r="F3064" s="5" t="str">
        <f>VLOOKUP(E3064,Vlookups!K:M,3,FALSE)</f>
        <v>Op Exp</v>
      </c>
      <c r="G3064" s="5" t="str">
        <f t="shared" si="960"/>
        <v>6411</v>
      </c>
      <c r="H3064" s="5" t="str">
        <f t="shared" si="961"/>
        <v>EMPLOYEE TRAVEL</v>
      </c>
      <c r="I3064" s="5" t="str">
        <f t="shared" si="962"/>
        <v>034</v>
      </c>
      <c r="J3064" s="5" t="str">
        <f>VLOOKUP(I3064,Vlookups!A:D,2,FALSE)</f>
        <v>AGGIELAND HIGH SCHOOL</v>
      </c>
      <c r="K3064" s="5" t="str">
        <f>VLOOKUP(I3064,Vlookups!A:D,3,FALSE)</f>
        <v>AGGIELAND HS</v>
      </c>
      <c r="L3064" s="5" t="str">
        <f t="shared" si="963"/>
        <v>99</v>
      </c>
      <c r="M3064" s="5" t="str">
        <f t="shared" si="964"/>
        <v>937</v>
      </c>
      <c r="N3064" s="5" t="str">
        <f>VLOOKUP(M3064,Vlookups!G:I,2,FALSE)</f>
        <v>FACILITIES MAINTENANCE &amp; OPS</v>
      </c>
      <c r="O3064" s="5" t="str">
        <f>VLOOKUP(M3064,Vlookups!G:I,3,FALSE)</f>
        <v>MAINT</v>
      </c>
      <c r="P3064" s="6">
        <f t="shared" si="965"/>
        <v>1500</v>
      </c>
      <c r="Q3064" s="6">
        <f t="shared" si="966"/>
        <v>0</v>
      </c>
      <c r="R3064" s="6">
        <f t="shared" si="967"/>
        <v>83</v>
      </c>
      <c r="S3064" s="6">
        <f t="shared" si="968"/>
        <v>200</v>
      </c>
      <c r="T3064" s="6">
        <f t="shared" si="969"/>
        <v>-1300</v>
      </c>
      <c r="U3064" t="s">
        <v>3122</v>
      </c>
      <c r="V3064" t="s">
        <v>56</v>
      </c>
      <c r="W3064" s="2">
        <v>1500</v>
      </c>
      <c r="X3064" s="2">
        <v>0</v>
      </c>
      <c r="Y3064" s="2">
        <v>83</v>
      </c>
      <c r="Z3064" s="2">
        <v>1417</v>
      </c>
      <c r="AA3064" s="2">
        <v>200</v>
      </c>
      <c r="AB3064" s="3">
        <v>-1300</v>
      </c>
    </row>
    <row r="3065" spans="1:28">
      <c r="A3065" s="5" t="str">
        <f t="shared" si="956"/>
        <v>420</v>
      </c>
      <c r="B3065" s="5" t="str">
        <f>VLOOKUP(A3065,Vlookups!O:P,2,FALSE)</f>
        <v>LOCAL</v>
      </c>
      <c r="C3065" s="5" t="str">
        <f t="shared" si="957"/>
        <v>E</v>
      </c>
      <c r="D3065" s="5" t="str">
        <f t="shared" si="958"/>
        <v>51</v>
      </c>
      <c r="E3065" s="5" t="str">
        <f t="shared" si="959"/>
        <v>64--</v>
      </c>
      <c r="F3065" s="5" t="str">
        <f>VLOOKUP(E3065,Vlookups!K:M,3,FALSE)</f>
        <v>Op Exp</v>
      </c>
      <c r="G3065" s="5" t="str">
        <f t="shared" si="960"/>
        <v>6411</v>
      </c>
      <c r="H3065" s="5" t="str">
        <f t="shared" si="961"/>
        <v>EMPLOYEE TRAVEL</v>
      </c>
      <c r="I3065" s="5" t="str">
        <f t="shared" si="962"/>
        <v>035</v>
      </c>
      <c r="J3065" s="5" t="str">
        <f>VLOOKUP(I3065,Vlookups!A:D,2,FALSE)</f>
        <v>Richmond Elementary</v>
      </c>
      <c r="K3065" s="5" t="str">
        <f>VLOOKUP(I3065,Vlookups!A:D,3,FALSE)</f>
        <v>RICHMOND K8</v>
      </c>
      <c r="L3065" s="5" t="str">
        <f t="shared" si="963"/>
        <v>99</v>
      </c>
      <c r="M3065" s="5" t="str">
        <f t="shared" si="964"/>
        <v>937</v>
      </c>
      <c r="N3065" s="5" t="str">
        <f>VLOOKUP(M3065,Vlookups!G:I,2,FALSE)</f>
        <v>FACILITIES MAINTENANCE &amp; OPS</v>
      </c>
      <c r="O3065" s="5" t="str">
        <f>VLOOKUP(M3065,Vlookups!G:I,3,FALSE)</f>
        <v>MAINT</v>
      </c>
      <c r="P3065" s="6">
        <f t="shared" si="965"/>
        <v>0</v>
      </c>
      <c r="Q3065" s="6">
        <f t="shared" si="966"/>
        <v>0</v>
      </c>
      <c r="R3065" s="6">
        <f t="shared" si="967"/>
        <v>0</v>
      </c>
      <c r="S3065" s="6">
        <f t="shared" si="968"/>
        <v>134</v>
      </c>
      <c r="T3065" s="6">
        <f t="shared" si="969"/>
        <v>134</v>
      </c>
      <c r="U3065" t="s">
        <v>3123</v>
      </c>
      <c r="V3065" t="s">
        <v>56</v>
      </c>
      <c r="W3065" s="2">
        <v>0</v>
      </c>
      <c r="X3065" s="2">
        <v>0</v>
      </c>
      <c r="Y3065" s="2">
        <v>0</v>
      </c>
      <c r="Z3065" s="2">
        <v>0</v>
      </c>
      <c r="AA3065" s="2">
        <v>134</v>
      </c>
      <c r="AB3065" s="2">
        <v>134</v>
      </c>
    </row>
    <row r="3066" spans="1:28">
      <c r="A3066" s="5" t="str">
        <f t="shared" si="956"/>
        <v>420</v>
      </c>
      <c r="B3066" s="5" t="str">
        <f>VLOOKUP(A3066,Vlookups!O:P,2,FALSE)</f>
        <v>LOCAL</v>
      </c>
      <c r="C3066" s="5" t="str">
        <f t="shared" si="957"/>
        <v>E</v>
      </c>
      <c r="D3066" s="5" t="str">
        <f t="shared" si="958"/>
        <v>51</v>
      </c>
      <c r="E3066" s="5" t="str">
        <f t="shared" si="959"/>
        <v>64--</v>
      </c>
      <c r="F3066" s="5" t="str">
        <f>VLOOKUP(E3066,Vlookups!K:M,3,FALSE)</f>
        <v>Op Exp</v>
      </c>
      <c r="G3066" s="5" t="str">
        <f t="shared" si="960"/>
        <v>6411</v>
      </c>
      <c r="H3066" s="5" t="str">
        <f t="shared" si="961"/>
        <v>EMPLOYEE TRAVEL</v>
      </c>
      <c r="I3066" s="5" t="str">
        <f t="shared" si="962"/>
        <v>036</v>
      </c>
      <c r="J3066" s="5" t="str">
        <f>VLOOKUP(I3066,Vlookups!A:D,2,FALSE)</f>
        <v>Richmond Middle School</v>
      </c>
      <c r="K3066" s="5" t="str">
        <f>VLOOKUP(I3066,Vlookups!A:D,3,FALSE)</f>
        <v>RICHMOND K8</v>
      </c>
      <c r="L3066" s="5" t="str">
        <f t="shared" si="963"/>
        <v>99</v>
      </c>
      <c r="M3066" s="5" t="str">
        <f t="shared" si="964"/>
        <v>937</v>
      </c>
      <c r="N3066" s="5" t="str">
        <f>VLOOKUP(M3066,Vlookups!G:I,2,FALSE)</f>
        <v>FACILITIES MAINTENANCE &amp; OPS</v>
      </c>
      <c r="O3066" s="5" t="str">
        <f>VLOOKUP(M3066,Vlookups!G:I,3,FALSE)</f>
        <v>MAINT</v>
      </c>
      <c r="P3066" s="6">
        <f t="shared" si="965"/>
        <v>0</v>
      </c>
      <c r="Q3066" s="6">
        <f t="shared" si="966"/>
        <v>0</v>
      </c>
      <c r="R3066" s="6">
        <f t="shared" si="967"/>
        <v>0</v>
      </c>
      <c r="S3066" s="6">
        <f t="shared" si="968"/>
        <v>66</v>
      </c>
      <c r="T3066" s="6">
        <f t="shared" si="969"/>
        <v>66</v>
      </c>
      <c r="U3066" t="s">
        <v>3124</v>
      </c>
      <c r="V3066" t="s">
        <v>56</v>
      </c>
      <c r="W3066" s="2">
        <v>0</v>
      </c>
      <c r="X3066" s="2">
        <v>0</v>
      </c>
      <c r="Y3066" s="2">
        <v>0</v>
      </c>
      <c r="Z3066" s="2">
        <v>0</v>
      </c>
      <c r="AA3066" s="2">
        <v>66</v>
      </c>
      <c r="AB3066" s="2">
        <v>66</v>
      </c>
    </row>
    <row r="3067" spans="1:28">
      <c r="A3067" s="5" t="str">
        <f t="shared" si="956"/>
        <v>420</v>
      </c>
      <c r="B3067" s="5" t="str">
        <f>VLOOKUP(A3067,Vlookups!O:P,2,FALSE)</f>
        <v>LOCAL</v>
      </c>
      <c r="C3067" s="5" t="str">
        <f t="shared" si="957"/>
        <v>E</v>
      </c>
      <c r="D3067" s="5" t="str">
        <f t="shared" si="958"/>
        <v>51</v>
      </c>
      <c r="E3067" s="5" t="str">
        <f t="shared" si="959"/>
        <v>64--</v>
      </c>
      <c r="F3067" s="5" t="str">
        <f>VLOOKUP(E3067,Vlookups!K:M,3,FALSE)</f>
        <v>Op Exp</v>
      </c>
      <c r="G3067" s="5" t="str">
        <f t="shared" si="960"/>
        <v>6411</v>
      </c>
      <c r="H3067" s="5" t="str">
        <f t="shared" si="961"/>
        <v>EMPLOYEE TRAVEL</v>
      </c>
      <c r="I3067" s="5" t="str">
        <f t="shared" si="962"/>
        <v>037</v>
      </c>
      <c r="J3067" s="5" t="str">
        <f>VLOOKUP(I3067,Vlookups!A:D,2,FALSE)</f>
        <v>Heritage Elementary</v>
      </c>
      <c r="K3067" s="5" t="str">
        <f>VLOOKUP(I3067,Vlookups!A:D,3,FALSE)</f>
        <v>HERITAGE K8</v>
      </c>
      <c r="L3067" s="5" t="str">
        <f t="shared" si="963"/>
        <v>99</v>
      </c>
      <c r="M3067" s="5" t="str">
        <f t="shared" si="964"/>
        <v>937</v>
      </c>
      <c r="N3067" s="5" t="str">
        <f>VLOOKUP(M3067,Vlookups!G:I,2,FALSE)</f>
        <v>FACILITIES MAINTENANCE &amp; OPS</v>
      </c>
      <c r="O3067" s="5" t="str">
        <f>VLOOKUP(M3067,Vlookups!G:I,3,FALSE)</f>
        <v>MAINT</v>
      </c>
      <c r="P3067" s="6">
        <f t="shared" si="965"/>
        <v>0</v>
      </c>
      <c r="Q3067" s="6">
        <f t="shared" si="966"/>
        <v>0</v>
      </c>
      <c r="R3067" s="6">
        <f t="shared" si="967"/>
        <v>0</v>
      </c>
      <c r="S3067" s="6">
        <f t="shared" si="968"/>
        <v>134</v>
      </c>
      <c r="T3067" s="6">
        <f t="shared" si="969"/>
        <v>134</v>
      </c>
      <c r="U3067" t="s">
        <v>3125</v>
      </c>
      <c r="V3067" t="s">
        <v>56</v>
      </c>
      <c r="W3067" s="2">
        <v>0</v>
      </c>
      <c r="X3067" s="2">
        <v>0</v>
      </c>
      <c r="Y3067" s="2">
        <v>0</v>
      </c>
      <c r="Z3067" s="2">
        <v>0</v>
      </c>
      <c r="AA3067" s="2">
        <v>134</v>
      </c>
      <c r="AB3067" s="2">
        <v>134</v>
      </c>
    </row>
    <row r="3068" spans="1:28">
      <c r="A3068" s="5" t="str">
        <f t="shared" si="956"/>
        <v>420</v>
      </c>
      <c r="B3068" s="5" t="str">
        <f>VLOOKUP(A3068,Vlookups!O:P,2,FALSE)</f>
        <v>LOCAL</v>
      </c>
      <c r="C3068" s="5" t="str">
        <f t="shared" si="957"/>
        <v>E</v>
      </c>
      <c r="D3068" s="5" t="str">
        <f t="shared" si="958"/>
        <v>51</v>
      </c>
      <c r="E3068" s="5" t="str">
        <f t="shared" si="959"/>
        <v>64--</v>
      </c>
      <c r="F3068" s="5" t="str">
        <f>VLOOKUP(E3068,Vlookups!K:M,3,FALSE)</f>
        <v>Op Exp</v>
      </c>
      <c r="G3068" s="5" t="str">
        <f t="shared" si="960"/>
        <v>6411</v>
      </c>
      <c r="H3068" s="5" t="str">
        <f t="shared" si="961"/>
        <v>EMPLOYEE TRAVEL</v>
      </c>
      <c r="I3068" s="5" t="str">
        <f t="shared" si="962"/>
        <v>038</v>
      </c>
      <c r="J3068" s="5" t="str">
        <f>VLOOKUP(I3068,Vlookups!A:D,2,FALSE)</f>
        <v>Heritage Middle School</v>
      </c>
      <c r="K3068" s="5" t="str">
        <f>VLOOKUP(I3068,Vlookups!A:D,3,FALSE)</f>
        <v>HERITAGE K8</v>
      </c>
      <c r="L3068" s="5" t="str">
        <f t="shared" si="963"/>
        <v>99</v>
      </c>
      <c r="M3068" s="5" t="str">
        <f t="shared" si="964"/>
        <v>937</v>
      </c>
      <c r="N3068" s="5" t="str">
        <f>VLOOKUP(M3068,Vlookups!G:I,2,FALSE)</f>
        <v>FACILITIES MAINTENANCE &amp; OPS</v>
      </c>
      <c r="O3068" s="5" t="str">
        <f>VLOOKUP(M3068,Vlookups!G:I,3,FALSE)</f>
        <v>MAINT</v>
      </c>
      <c r="P3068" s="6">
        <f t="shared" si="965"/>
        <v>0</v>
      </c>
      <c r="Q3068" s="6">
        <f t="shared" si="966"/>
        <v>0</v>
      </c>
      <c r="R3068" s="6">
        <f t="shared" si="967"/>
        <v>0</v>
      </c>
      <c r="S3068" s="6">
        <f t="shared" si="968"/>
        <v>66</v>
      </c>
      <c r="T3068" s="6">
        <f t="shared" si="969"/>
        <v>66</v>
      </c>
      <c r="U3068" t="s">
        <v>3126</v>
      </c>
      <c r="V3068" t="s">
        <v>56</v>
      </c>
      <c r="W3068" s="2">
        <v>0</v>
      </c>
      <c r="X3068" s="2">
        <v>0</v>
      </c>
      <c r="Y3068" s="2">
        <v>0</v>
      </c>
      <c r="Z3068" s="2">
        <v>0</v>
      </c>
      <c r="AA3068" s="2">
        <v>66</v>
      </c>
      <c r="AB3068" s="2">
        <v>66</v>
      </c>
    </row>
    <row r="3069" spans="1:28">
      <c r="A3069" s="5" t="str">
        <f t="shared" si="956"/>
        <v>420</v>
      </c>
      <c r="B3069" s="5" t="str">
        <f>VLOOKUP(A3069,Vlookups!O:P,2,FALSE)</f>
        <v>LOCAL</v>
      </c>
      <c r="C3069" s="5" t="str">
        <f t="shared" si="957"/>
        <v>E</v>
      </c>
      <c r="D3069" s="5" t="str">
        <f t="shared" si="958"/>
        <v>51</v>
      </c>
      <c r="E3069" s="5" t="str">
        <f t="shared" si="959"/>
        <v>64--</v>
      </c>
      <c r="F3069" s="5" t="str">
        <f>VLOOKUP(E3069,Vlookups!K:M,3,FALSE)</f>
        <v>Op Exp</v>
      </c>
      <c r="G3069" s="5" t="str">
        <f t="shared" si="960"/>
        <v>6411</v>
      </c>
      <c r="H3069" s="5" t="str">
        <f t="shared" si="961"/>
        <v>EMPLOYEE TRAVEL</v>
      </c>
      <c r="I3069" s="5" t="str">
        <f t="shared" si="962"/>
        <v>039</v>
      </c>
      <c r="J3069" s="5" t="str">
        <f>VLOOKUP(I3069,Vlookups!A:D,2,FALSE)</f>
        <v>Pearland Elementary</v>
      </c>
      <c r="K3069" s="5" t="str">
        <f>VLOOKUP(I3069,Vlookups!A:D,3,FALSE)</f>
        <v>PEARLAND K8</v>
      </c>
      <c r="L3069" s="5" t="str">
        <f t="shared" si="963"/>
        <v>99</v>
      </c>
      <c r="M3069" s="5" t="str">
        <f t="shared" si="964"/>
        <v>937</v>
      </c>
      <c r="N3069" s="5" t="str">
        <f>VLOOKUP(M3069,Vlookups!G:I,2,FALSE)</f>
        <v>FACILITIES MAINTENANCE &amp; OPS</v>
      </c>
      <c r="O3069" s="5" t="str">
        <f>VLOOKUP(M3069,Vlookups!G:I,3,FALSE)</f>
        <v>MAINT</v>
      </c>
      <c r="P3069" s="6">
        <f t="shared" si="965"/>
        <v>0</v>
      </c>
      <c r="Q3069" s="6">
        <f t="shared" si="966"/>
        <v>0</v>
      </c>
      <c r="R3069" s="6">
        <f t="shared" si="967"/>
        <v>0</v>
      </c>
      <c r="S3069" s="6">
        <f t="shared" si="968"/>
        <v>134</v>
      </c>
      <c r="T3069" s="6">
        <f t="shared" si="969"/>
        <v>134</v>
      </c>
      <c r="U3069" t="s">
        <v>3127</v>
      </c>
      <c r="V3069" t="s">
        <v>56</v>
      </c>
      <c r="W3069" s="2">
        <v>0</v>
      </c>
      <c r="X3069" s="2">
        <v>0</v>
      </c>
      <c r="Y3069" s="2">
        <v>0</v>
      </c>
      <c r="Z3069" s="2">
        <v>0</v>
      </c>
      <c r="AA3069" s="2">
        <v>134</v>
      </c>
      <c r="AB3069" s="2">
        <v>134</v>
      </c>
    </row>
    <row r="3070" spans="1:28">
      <c r="A3070" s="5" t="str">
        <f t="shared" si="956"/>
        <v>420</v>
      </c>
      <c r="B3070" s="5" t="str">
        <f>VLOOKUP(A3070,Vlookups!O:P,2,FALSE)</f>
        <v>LOCAL</v>
      </c>
      <c r="C3070" s="5" t="str">
        <f t="shared" si="957"/>
        <v>E</v>
      </c>
      <c r="D3070" s="5" t="str">
        <f t="shared" si="958"/>
        <v>51</v>
      </c>
      <c r="E3070" s="5" t="str">
        <f t="shared" si="959"/>
        <v>64--</v>
      </c>
      <c r="F3070" s="5" t="str">
        <f>VLOOKUP(E3070,Vlookups!K:M,3,FALSE)</f>
        <v>Op Exp</v>
      </c>
      <c r="G3070" s="5" t="str">
        <f t="shared" si="960"/>
        <v>6411</v>
      </c>
      <c r="H3070" s="5" t="str">
        <f t="shared" si="961"/>
        <v>EMPLOYEE TRAVEL</v>
      </c>
      <c r="I3070" s="5" t="str">
        <f t="shared" si="962"/>
        <v>040</v>
      </c>
      <c r="J3070" s="5" t="str">
        <f>VLOOKUP(I3070,Vlookups!A:D,2,FALSE)</f>
        <v>Pearland Middle School</v>
      </c>
      <c r="K3070" s="5" t="str">
        <f>VLOOKUP(I3070,Vlookups!A:D,3,FALSE)</f>
        <v>PEARLAND K8</v>
      </c>
      <c r="L3070" s="5" t="str">
        <f t="shared" si="963"/>
        <v>99</v>
      </c>
      <c r="M3070" s="5" t="str">
        <f t="shared" si="964"/>
        <v>937</v>
      </c>
      <c r="N3070" s="5" t="str">
        <f>VLOOKUP(M3070,Vlookups!G:I,2,FALSE)</f>
        <v>FACILITIES MAINTENANCE &amp; OPS</v>
      </c>
      <c r="O3070" s="5" t="str">
        <f>VLOOKUP(M3070,Vlookups!G:I,3,FALSE)</f>
        <v>MAINT</v>
      </c>
      <c r="P3070" s="6">
        <f t="shared" si="965"/>
        <v>0</v>
      </c>
      <c r="Q3070" s="6">
        <f t="shared" si="966"/>
        <v>0</v>
      </c>
      <c r="R3070" s="6">
        <f t="shared" si="967"/>
        <v>0</v>
      </c>
      <c r="S3070" s="6">
        <f t="shared" si="968"/>
        <v>66</v>
      </c>
      <c r="T3070" s="6">
        <f t="shared" si="969"/>
        <v>66</v>
      </c>
      <c r="U3070" t="s">
        <v>3128</v>
      </c>
      <c r="V3070" t="s">
        <v>56</v>
      </c>
      <c r="W3070" s="2">
        <v>0</v>
      </c>
      <c r="X3070" s="2">
        <v>0</v>
      </c>
      <c r="Y3070" s="2">
        <v>0</v>
      </c>
      <c r="Z3070" s="2">
        <v>0</v>
      </c>
      <c r="AA3070" s="2">
        <v>66</v>
      </c>
      <c r="AB3070" s="2">
        <v>66</v>
      </c>
    </row>
    <row r="3071" spans="1:28">
      <c r="A3071" s="5" t="str">
        <f t="shared" si="956"/>
        <v>420</v>
      </c>
      <c r="B3071" s="5" t="str">
        <f>VLOOKUP(A3071,Vlookups!O:P,2,FALSE)</f>
        <v>LOCAL</v>
      </c>
      <c r="C3071" s="5" t="str">
        <f t="shared" si="957"/>
        <v>E</v>
      </c>
      <c r="D3071" s="5" t="str">
        <f t="shared" si="958"/>
        <v>51</v>
      </c>
      <c r="E3071" s="5" t="str">
        <f t="shared" si="959"/>
        <v>64--</v>
      </c>
      <c r="F3071" s="5" t="str">
        <f>VLOOKUP(E3071,Vlookups!K:M,3,FALSE)</f>
        <v>Op Exp</v>
      </c>
      <c r="G3071" s="5" t="str">
        <f t="shared" si="960"/>
        <v>6411</v>
      </c>
      <c r="H3071" s="5" t="str">
        <f t="shared" si="961"/>
        <v>EMPLOYEE TRAVEL</v>
      </c>
      <c r="I3071" s="5" t="str">
        <f t="shared" si="962"/>
        <v>041</v>
      </c>
      <c r="J3071" s="5" t="str">
        <f>VLOOKUP(I3071,Vlookups!A:D,2,FALSE)</f>
        <v>BG Rarmiez Middle School</v>
      </c>
      <c r="K3071" s="5" t="str">
        <f>VLOOKUP(I3071,Vlookups!A:D,3,FALSE)</f>
        <v>BG RAMIREZ K8</v>
      </c>
      <c r="L3071" s="5" t="str">
        <f t="shared" si="963"/>
        <v>99</v>
      </c>
      <c r="M3071" s="5" t="str">
        <f t="shared" si="964"/>
        <v>937</v>
      </c>
      <c r="N3071" s="5" t="str">
        <f>VLOOKUP(M3071,Vlookups!G:I,2,FALSE)</f>
        <v>FACILITIES MAINTENANCE &amp; OPS</v>
      </c>
      <c r="O3071" s="5" t="str">
        <f>VLOOKUP(M3071,Vlookups!G:I,3,FALSE)</f>
        <v>MAINT</v>
      </c>
      <c r="P3071" s="6">
        <f t="shared" si="965"/>
        <v>0</v>
      </c>
      <c r="Q3071" s="6">
        <f t="shared" si="966"/>
        <v>0</v>
      </c>
      <c r="R3071" s="6">
        <f t="shared" si="967"/>
        <v>0</v>
      </c>
      <c r="S3071" s="6">
        <f t="shared" si="968"/>
        <v>134</v>
      </c>
      <c r="T3071" s="6">
        <f t="shared" si="969"/>
        <v>134</v>
      </c>
      <c r="U3071" t="s">
        <v>3129</v>
      </c>
      <c r="V3071" t="s">
        <v>56</v>
      </c>
      <c r="W3071" s="2">
        <v>0</v>
      </c>
      <c r="X3071" s="2">
        <v>0</v>
      </c>
      <c r="Y3071" s="2">
        <v>0</v>
      </c>
      <c r="Z3071" s="2">
        <v>0</v>
      </c>
      <c r="AA3071" s="2">
        <v>134</v>
      </c>
      <c r="AB3071" s="2">
        <v>134</v>
      </c>
    </row>
    <row r="3072" spans="1:28">
      <c r="A3072" s="5" t="str">
        <f t="shared" si="956"/>
        <v>420</v>
      </c>
      <c r="B3072" s="5" t="str">
        <f>VLOOKUP(A3072,Vlookups!O:P,2,FALSE)</f>
        <v>LOCAL</v>
      </c>
      <c r="C3072" s="5" t="str">
        <f t="shared" si="957"/>
        <v>E</v>
      </c>
      <c r="D3072" s="5" t="str">
        <f t="shared" si="958"/>
        <v>51</v>
      </c>
      <c r="E3072" s="5" t="str">
        <f t="shared" si="959"/>
        <v>64--</v>
      </c>
      <c r="F3072" s="5" t="str">
        <f>VLOOKUP(E3072,Vlookups!K:M,3,FALSE)</f>
        <v>Op Exp</v>
      </c>
      <c r="G3072" s="5" t="str">
        <f t="shared" si="960"/>
        <v>6411</v>
      </c>
      <c r="H3072" s="5" t="str">
        <f t="shared" si="961"/>
        <v>EMPLOYEE TRAVEL</v>
      </c>
      <c r="I3072" s="5" t="str">
        <f t="shared" si="962"/>
        <v>042</v>
      </c>
      <c r="J3072" s="5" t="str">
        <f>VLOOKUP(I3072,Vlookups!A:D,2,FALSE)</f>
        <v>BG Ramirez Elementary</v>
      </c>
      <c r="K3072" s="5" t="str">
        <f>VLOOKUP(I3072,Vlookups!A:D,3,FALSE)</f>
        <v>BG RAMIREZ K8</v>
      </c>
      <c r="L3072" s="5" t="str">
        <f t="shared" si="963"/>
        <v>99</v>
      </c>
      <c r="M3072" s="5" t="str">
        <f t="shared" si="964"/>
        <v>937</v>
      </c>
      <c r="N3072" s="5" t="str">
        <f>VLOOKUP(M3072,Vlookups!G:I,2,FALSE)</f>
        <v>FACILITIES MAINTENANCE &amp; OPS</v>
      </c>
      <c r="O3072" s="5" t="str">
        <f>VLOOKUP(M3072,Vlookups!G:I,3,FALSE)</f>
        <v>MAINT</v>
      </c>
      <c r="P3072" s="6">
        <f t="shared" si="965"/>
        <v>0</v>
      </c>
      <c r="Q3072" s="6">
        <f t="shared" si="966"/>
        <v>0</v>
      </c>
      <c r="R3072" s="6">
        <f t="shared" si="967"/>
        <v>0</v>
      </c>
      <c r="S3072" s="6">
        <f t="shared" si="968"/>
        <v>66</v>
      </c>
      <c r="T3072" s="6">
        <f t="shared" si="969"/>
        <v>66</v>
      </c>
      <c r="U3072" t="s">
        <v>3130</v>
      </c>
      <c r="V3072" t="s">
        <v>56</v>
      </c>
      <c r="W3072" s="2">
        <v>0</v>
      </c>
      <c r="X3072" s="2">
        <v>0</v>
      </c>
      <c r="Y3072" s="2">
        <v>0</v>
      </c>
      <c r="Z3072" s="2">
        <v>0</v>
      </c>
      <c r="AA3072" s="2">
        <v>66</v>
      </c>
      <c r="AB3072" s="2">
        <v>66</v>
      </c>
    </row>
    <row r="3073" spans="1:28">
      <c r="A3073" s="5" t="str">
        <f t="shared" si="956"/>
        <v>420</v>
      </c>
      <c r="B3073" s="5" t="str">
        <f>VLOOKUP(A3073,Vlookups!O:P,2,FALSE)</f>
        <v>LOCAL</v>
      </c>
      <c r="C3073" s="5" t="str">
        <f t="shared" si="957"/>
        <v>E</v>
      </c>
      <c r="D3073" s="5" t="str">
        <f t="shared" si="958"/>
        <v>51</v>
      </c>
      <c r="E3073" s="5" t="str">
        <f t="shared" si="959"/>
        <v>64--</v>
      </c>
      <c r="F3073" s="5" t="str">
        <f>VLOOKUP(E3073,Vlookups!K:M,3,FALSE)</f>
        <v>Op Exp</v>
      </c>
      <c r="G3073" s="5" t="str">
        <f t="shared" si="960"/>
        <v>6411</v>
      </c>
      <c r="H3073" s="5" t="str">
        <f t="shared" si="961"/>
        <v>EMPLOYEE TRAVEL</v>
      </c>
      <c r="I3073" s="5" t="str">
        <f t="shared" si="962"/>
        <v>043</v>
      </c>
      <c r="J3073" s="5" t="str">
        <f>VLOOKUP(I3073,Vlookups!A:D,2,FALSE)</f>
        <v>MSG Ramirez Elementary</v>
      </c>
      <c r="K3073" s="5" t="str">
        <f>VLOOKUP(I3073,Vlookups!A:D,3,FALSE)</f>
        <v>MSG RAMIREZ K8</v>
      </c>
      <c r="L3073" s="5" t="str">
        <f t="shared" si="963"/>
        <v>99</v>
      </c>
      <c r="M3073" s="5" t="str">
        <f t="shared" si="964"/>
        <v>937</v>
      </c>
      <c r="N3073" s="5" t="str">
        <f>VLOOKUP(M3073,Vlookups!G:I,2,FALSE)</f>
        <v>FACILITIES MAINTENANCE &amp; OPS</v>
      </c>
      <c r="O3073" s="5" t="str">
        <f>VLOOKUP(M3073,Vlookups!G:I,3,FALSE)</f>
        <v>MAINT</v>
      </c>
      <c r="P3073" s="6">
        <f t="shared" si="965"/>
        <v>0</v>
      </c>
      <c r="Q3073" s="6">
        <f t="shared" si="966"/>
        <v>0</v>
      </c>
      <c r="R3073" s="6">
        <f t="shared" si="967"/>
        <v>0</v>
      </c>
      <c r="S3073" s="6">
        <f t="shared" si="968"/>
        <v>134</v>
      </c>
      <c r="T3073" s="6">
        <f t="shared" si="969"/>
        <v>134</v>
      </c>
      <c r="U3073" t="s">
        <v>3131</v>
      </c>
      <c r="V3073" t="s">
        <v>56</v>
      </c>
      <c r="W3073" s="2">
        <v>0</v>
      </c>
      <c r="X3073" s="2">
        <v>0</v>
      </c>
      <c r="Y3073" s="2">
        <v>0</v>
      </c>
      <c r="Z3073" s="2">
        <v>0</v>
      </c>
      <c r="AA3073" s="2">
        <v>134</v>
      </c>
      <c r="AB3073" s="2">
        <v>134</v>
      </c>
    </row>
    <row r="3074" spans="1:28">
      <c r="A3074" s="5" t="str">
        <f t="shared" si="956"/>
        <v>420</v>
      </c>
      <c r="B3074" s="5" t="str">
        <f>VLOOKUP(A3074,Vlookups!O:P,2,FALSE)</f>
        <v>LOCAL</v>
      </c>
      <c r="C3074" s="5" t="str">
        <f t="shared" si="957"/>
        <v>E</v>
      </c>
      <c r="D3074" s="5" t="str">
        <f t="shared" si="958"/>
        <v>51</v>
      </c>
      <c r="E3074" s="5" t="str">
        <f t="shared" si="959"/>
        <v>64--</v>
      </c>
      <c r="F3074" s="5" t="str">
        <f>VLOOKUP(E3074,Vlookups!K:M,3,FALSE)</f>
        <v>Op Exp</v>
      </c>
      <c r="G3074" s="5" t="str">
        <f t="shared" si="960"/>
        <v>6411</v>
      </c>
      <c r="H3074" s="5" t="str">
        <f t="shared" si="961"/>
        <v>EMPLOYEE TRAVEL</v>
      </c>
      <c r="I3074" s="5" t="str">
        <f t="shared" si="962"/>
        <v>044</v>
      </c>
      <c r="J3074" s="5" t="str">
        <f>VLOOKUP(I3074,Vlookups!A:D,2,FALSE)</f>
        <v>MSG Ramirez Middle School</v>
      </c>
      <c r="K3074" s="5" t="str">
        <f>VLOOKUP(I3074,Vlookups!A:D,3,FALSE)</f>
        <v>MSG RAMIREZ K8</v>
      </c>
      <c r="L3074" s="5" t="str">
        <f t="shared" si="963"/>
        <v>99</v>
      </c>
      <c r="M3074" s="5" t="str">
        <f t="shared" si="964"/>
        <v>937</v>
      </c>
      <c r="N3074" s="5" t="str">
        <f>VLOOKUP(M3074,Vlookups!G:I,2,FALSE)</f>
        <v>FACILITIES MAINTENANCE &amp; OPS</v>
      </c>
      <c r="O3074" s="5" t="str">
        <f>VLOOKUP(M3074,Vlookups!G:I,3,FALSE)</f>
        <v>MAINT</v>
      </c>
      <c r="P3074" s="6">
        <f t="shared" si="965"/>
        <v>0</v>
      </c>
      <c r="Q3074" s="6">
        <f t="shared" si="966"/>
        <v>0</v>
      </c>
      <c r="R3074" s="6">
        <f t="shared" si="967"/>
        <v>0</v>
      </c>
      <c r="S3074" s="6">
        <f t="shared" si="968"/>
        <v>66</v>
      </c>
      <c r="T3074" s="6">
        <f t="shared" si="969"/>
        <v>66</v>
      </c>
      <c r="U3074" t="s">
        <v>3132</v>
      </c>
      <c r="V3074" t="s">
        <v>56</v>
      </c>
      <c r="W3074" s="2">
        <v>0</v>
      </c>
      <c r="X3074" s="2">
        <v>0</v>
      </c>
      <c r="Y3074" s="2">
        <v>0</v>
      </c>
      <c r="Z3074" s="2">
        <v>0</v>
      </c>
      <c r="AA3074" s="2">
        <v>66</v>
      </c>
      <c r="AB3074" s="2">
        <v>66</v>
      </c>
    </row>
    <row r="3075" spans="1:28">
      <c r="A3075" s="5" t="str">
        <f t="shared" si="956"/>
        <v>420</v>
      </c>
      <c r="B3075" s="5" t="str">
        <f>VLOOKUP(A3075,Vlookups!O:P,2,FALSE)</f>
        <v>LOCAL</v>
      </c>
      <c r="C3075" s="5" t="str">
        <f t="shared" si="957"/>
        <v>E</v>
      </c>
      <c r="D3075" s="5" t="str">
        <f t="shared" si="958"/>
        <v>51</v>
      </c>
      <c r="E3075" s="5" t="str">
        <f t="shared" si="959"/>
        <v>64--</v>
      </c>
      <c r="F3075" s="5" t="str">
        <f>VLOOKUP(E3075,Vlookups!K:M,3,FALSE)</f>
        <v>Op Exp</v>
      </c>
      <c r="G3075" s="5" t="str">
        <f t="shared" si="960"/>
        <v>6411</v>
      </c>
      <c r="H3075" s="5" t="str">
        <f t="shared" si="961"/>
        <v>EMPLOYEE TRAVEL</v>
      </c>
      <c r="I3075" s="5" t="str">
        <f t="shared" si="962"/>
        <v>045</v>
      </c>
      <c r="J3075" s="5" t="str">
        <f>VLOOKUP(I3075,Vlookups!A:D,2,FALSE)</f>
        <v>Liberty HS</v>
      </c>
      <c r="K3075" s="5" t="str">
        <f>VLOOKUP(I3075,Vlookups!A:D,3,FALSE)</f>
        <v>LIBERTY HS</v>
      </c>
      <c r="L3075" s="5" t="str">
        <f t="shared" si="963"/>
        <v>99</v>
      </c>
      <c r="M3075" s="5" t="str">
        <f t="shared" si="964"/>
        <v>937</v>
      </c>
      <c r="N3075" s="5" t="str">
        <f>VLOOKUP(M3075,Vlookups!G:I,2,FALSE)</f>
        <v>FACILITIES MAINTENANCE &amp; OPS</v>
      </c>
      <c r="O3075" s="5" t="str">
        <f>VLOOKUP(M3075,Vlookups!G:I,3,FALSE)</f>
        <v>MAINT</v>
      </c>
      <c r="P3075" s="6">
        <f t="shared" si="965"/>
        <v>0</v>
      </c>
      <c r="Q3075" s="6">
        <f t="shared" si="966"/>
        <v>0</v>
      </c>
      <c r="R3075" s="6">
        <f t="shared" si="967"/>
        <v>0</v>
      </c>
      <c r="S3075" s="6">
        <f t="shared" si="968"/>
        <v>200</v>
      </c>
      <c r="T3075" s="6">
        <f t="shared" si="969"/>
        <v>200</v>
      </c>
      <c r="U3075" t="s">
        <v>3133</v>
      </c>
      <c r="V3075" t="s">
        <v>56</v>
      </c>
      <c r="W3075" s="2">
        <v>0</v>
      </c>
      <c r="X3075" s="2">
        <v>0</v>
      </c>
      <c r="Y3075" s="2">
        <v>0</v>
      </c>
      <c r="Z3075" s="2">
        <v>0</v>
      </c>
      <c r="AA3075" s="2">
        <v>200</v>
      </c>
      <c r="AB3075" s="2">
        <v>200</v>
      </c>
    </row>
    <row r="3076" spans="1:28">
      <c r="A3076" s="5" t="str">
        <f t="shared" si="956"/>
        <v>420</v>
      </c>
      <c r="B3076" s="5" t="str">
        <f>VLOOKUP(A3076,Vlookups!O:P,2,FALSE)</f>
        <v>LOCAL</v>
      </c>
      <c r="C3076" s="5" t="str">
        <f t="shared" si="957"/>
        <v>E</v>
      </c>
      <c r="D3076" s="5" t="str">
        <f t="shared" si="958"/>
        <v>51</v>
      </c>
      <c r="E3076" s="5" t="str">
        <f t="shared" si="959"/>
        <v>64--</v>
      </c>
      <c r="F3076" s="5" t="str">
        <f>VLOOKUP(E3076,Vlookups!K:M,3,FALSE)</f>
        <v>Op Exp</v>
      </c>
      <c r="G3076" s="5" t="str">
        <f t="shared" si="960"/>
        <v>6411</v>
      </c>
      <c r="H3076" s="5" t="str">
        <f t="shared" si="961"/>
        <v>EMPLOYEE TRAVEL</v>
      </c>
      <c r="I3076" s="5" t="str">
        <f t="shared" si="962"/>
        <v>749</v>
      </c>
      <c r="J3076" s="5" t="str">
        <f>VLOOKUP(I3076,Vlookups!A:D,2,FALSE)</f>
        <v>CHARTER HQ/WAREHOUSE</v>
      </c>
      <c r="K3076" s="5" t="str">
        <f>VLOOKUP(I3076,Vlookups!A:D,3,FALSE)</f>
        <v>CHARTER HQ/WAREHOUSE</v>
      </c>
      <c r="L3076" s="5" t="str">
        <f t="shared" si="963"/>
        <v>99</v>
      </c>
      <c r="M3076" s="5" t="str">
        <f t="shared" si="964"/>
        <v>707</v>
      </c>
      <c r="N3076" s="5" t="str">
        <f>VLOOKUP(M3076,Vlookups!G:I,2,FALSE)</f>
        <v>DEPUTY SUPERINTENDENT OF OPS</v>
      </c>
      <c r="O3076" s="5" t="str">
        <f>VLOOKUP(M3076,Vlookups!G:I,3,FALSE)</f>
        <v>DSO</v>
      </c>
      <c r="P3076" s="6">
        <f t="shared" si="965"/>
        <v>0</v>
      </c>
      <c r="Q3076" s="6">
        <f t="shared" si="966"/>
        <v>0</v>
      </c>
      <c r="R3076" s="6">
        <f t="shared" si="967"/>
        <v>9412.2199999999993</v>
      </c>
      <c r="S3076" s="6">
        <f t="shared" si="968"/>
        <v>0</v>
      </c>
      <c r="T3076" s="6">
        <f t="shared" si="969"/>
        <v>0</v>
      </c>
      <c r="U3076" t="s">
        <v>3134</v>
      </c>
      <c r="V3076" t="s">
        <v>56</v>
      </c>
      <c r="W3076" s="2">
        <v>0</v>
      </c>
      <c r="X3076" s="2">
        <v>0</v>
      </c>
      <c r="Y3076" s="2">
        <v>9412.2199999999993</v>
      </c>
      <c r="Z3076" s="3">
        <v>-9412.2199999999993</v>
      </c>
      <c r="AA3076" s="2">
        <v>0</v>
      </c>
      <c r="AB3076" s="2">
        <v>0</v>
      </c>
    </row>
    <row r="3077" spans="1:28">
      <c r="A3077" s="5" t="str">
        <f t="shared" si="956"/>
        <v>420</v>
      </c>
      <c r="B3077" s="5" t="str">
        <f>VLOOKUP(A3077,Vlookups!O:P,2,FALSE)</f>
        <v>LOCAL</v>
      </c>
      <c r="C3077" s="5" t="str">
        <f t="shared" si="957"/>
        <v>E</v>
      </c>
      <c r="D3077" s="5" t="str">
        <f t="shared" si="958"/>
        <v>51</v>
      </c>
      <c r="E3077" s="5" t="str">
        <f t="shared" si="959"/>
        <v>64--</v>
      </c>
      <c r="F3077" s="5" t="str">
        <f>VLOOKUP(E3077,Vlookups!K:M,3,FALSE)</f>
        <v>Op Exp</v>
      </c>
      <c r="G3077" s="5" t="str">
        <f t="shared" si="960"/>
        <v>6411</v>
      </c>
      <c r="H3077" s="5" t="str">
        <f t="shared" si="961"/>
        <v>EMPLOYEE TRAVEL</v>
      </c>
      <c r="I3077" s="5" t="str">
        <f t="shared" si="962"/>
        <v>749</v>
      </c>
      <c r="J3077" s="5" t="str">
        <f>VLOOKUP(I3077,Vlookups!A:D,2,FALSE)</f>
        <v>CHARTER HQ/WAREHOUSE</v>
      </c>
      <c r="K3077" s="5" t="str">
        <f>VLOOKUP(I3077,Vlookups!A:D,3,FALSE)</f>
        <v>CHARTER HQ/WAREHOUSE</v>
      </c>
      <c r="L3077" s="5" t="str">
        <f t="shared" si="963"/>
        <v>99</v>
      </c>
      <c r="M3077" s="5" t="str">
        <f t="shared" si="964"/>
        <v>930</v>
      </c>
      <c r="N3077" s="5" t="str">
        <f>VLOOKUP(M3077,Vlookups!G:I,2,FALSE)</f>
        <v>CONSTRUCTION</v>
      </c>
      <c r="O3077" s="5" t="str">
        <f>VLOOKUP(M3077,Vlookups!G:I,3,FALSE)</f>
        <v>DSO</v>
      </c>
      <c r="P3077" s="6">
        <f t="shared" si="965"/>
        <v>0</v>
      </c>
      <c r="Q3077" s="6">
        <f t="shared" si="966"/>
        <v>0</v>
      </c>
      <c r="R3077" s="6">
        <f t="shared" si="967"/>
        <v>6916.2</v>
      </c>
      <c r="S3077" s="6">
        <f t="shared" si="968"/>
        <v>0</v>
      </c>
      <c r="T3077" s="6">
        <f t="shared" si="969"/>
        <v>0</v>
      </c>
      <c r="U3077" t="s">
        <v>3135</v>
      </c>
      <c r="V3077" t="s">
        <v>56</v>
      </c>
      <c r="W3077" s="2">
        <v>0</v>
      </c>
      <c r="X3077" s="2">
        <v>0</v>
      </c>
      <c r="Y3077" s="2">
        <v>6916.2</v>
      </c>
      <c r="Z3077" s="3">
        <v>-6916.2</v>
      </c>
      <c r="AA3077" s="2">
        <v>0</v>
      </c>
      <c r="AB3077" s="2">
        <v>0</v>
      </c>
    </row>
    <row r="3078" spans="1:28">
      <c r="A3078" s="5" t="str">
        <f t="shared" si="956"/>
        <v>420</v>
      </c>
      <c r="B3078" s="5" t="str">
        <f>VLOOKUP(A3078,Vlookups!O:P,2,FALSE)</f>
        <v>LOCAL</v>
      </c>
      <c r="C3078" s="5" t="str">
        <f t="shared" si="957"/>
        <v>E</v>
      </c>
      <c r="D3078" s="5" t="str">
        <f t="shared" si="958"/>
        <v>51</v>
      </c>
      <c r="E3078" s="5" t="str">
        <f t="shared" si="959"/>
        <v>64--</v>
      </c>
      <c r="F3078" s="5" t="str">
        <f>VLOOKUP(E3078,Vlookups!K:M,3,FALSE)</f>
        <v>Op Exp</v>
      </c>
      <c r="G3078" s="5" t="str">
        <f t="shared" si="960"/>
        <v>6411</v>
      </c>
      <c r="H3078" s="5" t="str">
        <f t="shared" si="961"/>
        <v>EMPLOYEE TRAVEL</v>
      </c>
      <c r="I3078" s="5" t="str">
        <f t="shared" si="962"/>
        <v>749</v>
      </c>
      <c r="J3078" s="5" t="str">
        <f>VLOOKUP(I3078,Vlookups!A:D,2,FALSE)</f>
        <v>CHARTER HQ/WAREHOUSE</v>
      </c>
      <c r="K3078" s="5" t="str">
        <f>VLOOKUP(I3078,Vlookups!A:D,3,FALSE)</f>
        <v>CHARTER HQ/WAREHOUSE</v>
      </c>
      <c r="L3078" s="5" t="str">
        <f t="shared" si="963"/>
        <v>99</v>
      </c>
      <c r="M3078" s="5" t="str">
        <f t="shared" si="964"/>
        <v>937</v>
      </c>
      <c r="N3078" s="5" t="str">
        <f>VLOOKUP(M3078,Vlookups!G:I,2,FALSE)</f>
        <v>FACILITIES MAINTENANCE &amp; OPS</v>
      </c>
      <c r="O3078" s="5" t="str">
        <f>VLOOKUP(M3078,Vlookups!G:I,3,FALSE)</f>
        <v>MAINT</v>
      </c>
      <c r="P3078" s="6">
        <f t="shared" si="965"/>
        <v>13000</v>
      </c>
      <c r="Q3078" s="6">
        <f t="shared" si="966"/>
        <v>0</v>
      </c>
      <c r="R3078" s="6">
        <f t="shared" si="967"/>
        <v>6285.18</v>
      </c>
      <c r="S3078" s="6">
        <f t="shared" si="968"/>
        <v>36000</v>
      </c>
      <c r="T3078" s="6">
        <f t="shared" si="969"/>
        <v>23000</v>
      </c>
      <c r="U3078" t="s">
        <v>3136</v>
      </c>
      <c r="V3078" t="s">
        <v>56</v>
      </c>
      <c r="W3078" s="2">
        <v>13000</v>
      </c>
      <c r="X3078" s="2">
        <v>0</v>
      </c>
      <c r="Y3078" s="2">
        <v>6285.18</v>
      </c>
      <c r="Z3078" s="2">
        <v>6714.82</v>
      </c>
      <c r="AA3078" s="2">
        <v>36000</v>
      </c>
      <c r="AB3078" s="2">
        <v>23000</v>
      </c>
    </row>
    <row r="3079" spans="1:28">
      <c r="A3079" s="5" t="str">
        <f t="shared" si="956"/>
        <v>420</v>
      </c>
      <c r="B3079" s="5" t="str">
        <f>VLOOKUP(A3079,Vlookups!O:P,2,FALSE)</f>
        <v>LOCAL</v>
      </c>
      <c r="C3079" s="5" t="str">
        <f t="shared" si="957"/>
        <v>E</v>
      </c>
      <c r="D3079" s="5" t="str">
        <f t="shared" si="958"/>
        <v>51</v>
      </c>
      <c r="E3079" s="5" t="str">
        <f t="shared" si="959"/>
        <v>64--</v>
      </c>
      <c r="F3079" s="5" t="str">
        <f>VLOOKUP(E3079,Vlookups!K:M,3,FALSE)</f>
        <v>Op Exp</v>
      </c>
      <c r="G3079" s="5" t="str">
        <f t="shared" si="960"/>
        <v>6411</v>
      </c>
      <c r="H3079" s="5" t="str">
        <f t="shared" si="961"/>
        <v>EMPLOYEE TRAVEL</v>
      </c>
      <c r="I3079" s="5" t="str">
        <f t="shared" si="962"/>
        <v>999</v>
      </c>
      <c r="J3079" s="5" t="str">
        <f>VLOOKUP(I3079,Vlookups!A:D,2,FALSE)</f>
        <v>CHARTER WIDE</v>
      </c>
      <c r="K3079" s="5" t="str">
        <f>VLOOKUP(I3079,Vlookups!A:D,3,FALSE)</f>
        <v>CHARTER WIDE</v>
      </c>
      <c r="L3079" s="5" t="str">
        <f t="shared" si="963"/>
        <v>99</v>
      </c>
      <c r="M3079" s="5" t="str">
        <f t="shared" si="964"/>
        <v>930</v>
      </c>
      <c r="N3079" s="5" t="str">
        <f>VLOOKUP(M3079,Vlookups!G:I,2,FALSE)</f>
        <v>CONSTRUCTION</v>
      </c>
      <c r="O3079" s="5" t="str">
        <f>VLOOKUP(M3079,Vlookups!G:I,3,FALSE)</f>
        <v>DSO</v>
      </c>
      <c r="P3079" s="6">
        <f t="shared" si="965"/>
        <v>0</v>
      </c>
      <c r="Q3079" s="6">
        <f t="shared" si="966"/>
        <v>0</v>
      </c>
      <c r="R3079" s="6">
        <f t="shared" si="967"/>
        <v>0</v>
      </c>
      <c r="S3079" s="6">
        <f t="shared" si="968"/>
        <v>37500</v>
      </c>
      <c r="T3079" s="6">
        <f t="shared" si="969"/>
        <v>37500</v>
      </c>
      <c r="U3079" t="s">
        <v>3137</v>
      </c>
      <c r="V3079" t="s">
        <v>56</v>
      </c>
      <c r="W3079" s="2">
        <v>0</v>
      </c>
      <c r="X3079" s="2">
        <v>0</v>
      </c>
      <c r="Y3079" s="2">
        <v>0</v>
      </c>
      <c r="Z3079" s="2">
        <v>0</v>
      </c>
      <c r="AA3079" s="2">
        <v>37500</v>
      </c>
      <c r="AB3079" s="2">
        <v>37500</v>
      </c>
    </row>
    <row r="3080" spans="1:28">
      <c r="A3080" s="5" t="str">
        <f t="shared" si="956"/>
        <v>420</v>
      </c>
      <c r="B3080" s="5" t="str">
        <f>VLOOKUP(A3080,Vlookups!O:P,2,FALSE)</f>
        <v>LOCAL</v>
      </c>
      <c r="C3080" s="5" t="str">
        <f t="shared" si="957"/>
        <v>E</v>
      </c>
      <c r="D3080" s="5" t="str">
        <f t="shared" si="958"/>
        <v>51</v>
      </c>
      <c r="E3080" s="5" t="str">
        <f t="shared" si="959"/>
        <v>64--</v>
      </c>
      <c r="F3080" s="5" t="str">
        <f>VLOOKUP(E3080,Vlookups!K:M,3,FALSE)</f>
        <v>Op Exp</v>
      </c>
      <c r="G3080" s="5" t="str">
        <f t="shared" si="960"/>
        <v>6411</v>
      </c>
      <c r="H3080" s="5" t="str">
        <f t="shared" si="961"/>
        <v>EMPLOYEE TRAVEL</v>
      </c>
      <c r="I3080" s="5" t="str">
        <f t="shared" si="962"/>
        <v>999</v>
      </c>
      <c r="J3080" s="5" t="str">
        <f>VLOOKUP(I3080,Vlookups!A:D,2,FALSE)</f>
        <v>CHARTER WIDE</v>
      </c>
      <c r="K3080" s="5" t="str">
        <f>VLOOKUP(I3080,Vlookups!A:D,3,FALSE)</f>
        <v>CHARTER WIDE</v>
      </c>
      <c r="L3080" s="5" t="str">
        <f t="shared" si="963"/>
        <v>99</v>
      </c>
      <c r="M3080" s="5" t="str">
        <f t="shared" si="964"/>
        <v>937</v>
      </c>
      <c r="N3080" s="5" t="str">
        <f>VLOOKUP(M3080,Vlookups!G:I,2,FALSE)</f>
        <v>FACILITIES MAINTENANCE &amp; OPS</v>
      </c>
      <c r="O3080" s="5" t="str">
        <f>VLOOKUP(M3080,Vlookups!G:I,3,FALSE)</f>
        <v>MAINT</v>
      </c>
      <c r="P3080" s="6">
        <f t="shared" si="965"/>
        <v>26042</v>
      </c>
      <c r="Q3080" s="6">
        <f t="shared" si="966"/>
        <v>0</v>
      </c>
      <c r="R3080" s="6">
        <f t="shared" si="967"/>
        <v>714.21</v>
      </c>
      <c r="S3080" s="6">
        <f t="shared" si="968"/>
        <v>0</v>
      </c>
      <c r="T3080" s="6">
        <f t="shared" si="969"/>
        <v>-26042</v>
      </c>
      <c r="U3080" t="s">
        <v>3138</v>
      </c>
      <c r="V3080" t="s">
        <v>56</v>
      </c>
      <c r="W3080" s="2">
        <v>26042</v>
      </c>
      <c r="X3080" s="2">
        <v>0</v>
      </c>
      <c r="Y3080" s="2">
        <v>714.21</v>
      </c>
      <c r="Z3080" s="2">
        <v>25327.79</v>
      </c>
      <c r="AA3080" s="2">
        <v>0</v>
      </c>
      <c r="AB3080" s="3">
        <v>-26042</v>
      </c>
    </row>
    <row r="3081" spans="1:28">
      <c r="A3081" s="5" t="str">
        <f t="shared" si="956"/>
        <v>420</v>
      </c>
      <c r="B3081" s="5" t="str">
        <f>VLOOKUP(A3081,Vlookups!O:P,2,FALSE)</f>
        <v>LOCAL</v>
      </c>
      <c r="C3081" s="5" t="str">
        <f t="shared" si="957"/>
        <v>E</v>
      </c>
      <c r="D3081" s="5" t="str">
        <f t="shared" si="958"/>
        <v>51</v>
      </c>
      <c r="E3081" s="5" t="str">
        <f t="shared" si="959"/>
        <v>64--</v>
      </c>
      <c r="F3081" s="5" t="str">
        <f>VLOOKUP(E3081,Vlookups!K:M,3,FALSE)</f>
        <v>Op Exp</v>
      </c>
      <c r="G3081" s="5" t="str">
        <f t="shared" si="960"/>
        <v>6429</v>
      </c>
      <c r="H3081" s="5" t="str">
        <f t="shared" si="961"/>
        <v>INS/BONDING COSTS</v>
      </c>
      <c r="I3081" s="5" t="str">
        <f t="shared" si="962"/>
        <v>999</v>
      </c>
      <c r="J3081" s="5" t="str">
        <f>VLOOKUP(I3081,Vlookups!A:D,2,FALSE)</f>
        <v>CHARTER WIDE</v>
      </c>
      <c r="K3081" s="5" t="str">
        <f>VLOOKUP(I3081,Vlookups!A:D,3,FALSE)</f>
        <v>CHARTER WIDE</v>
      </c>
      <c r="L3081" s="5" t="str">
        <f t="shared" si="963"/>
        <v>99</v>
      </c>
      <c r="M3081" s="5" t="str">
        <f t="shared" si="964"/>
        <v>731</v>
      </c>
      <c r="N3081" s="5" t="str">
        <f>VLOOKUP(M3081,Vlookups!G:I,2,FALSE)</f>
        <v>CHIEF ADMINISTRATIVE OFFICER</v>
      </c>
      <c r="O3081" s="5" t="str">
        <f>VLOOKUP(M3081,Vlookups!G:I,3,FALSE)</f>
        <v>CADO</v>
      </c>
      <c r="P3081" s="6">
        <f t="shared" si="965"/>
        <v>2671991</v>
      </c>
      <c r="Q3081" s="6">
        <f t="shared" si="966"/>
        <v>0</v>
      </c>
      <c r="R3081" s="6">
        <f t="shared" si="967"/>
        <v>3198890.91</v>
      </c>
      <c r="S3081" s="6">
        <f t="shared" si="968"/>
        <v>3843808.38</v>
      </c>
      <c r="T3081" s="6">
        <f t="shared" si="969"/>
        <v>1171817.3799999999</v>
      </c>
      <c r="U3081" t="s">
        <v>3139</v>
      </c>
      <c r="V3081" t="s">
        <v>1670</v>
      </c>
      <c r="W3081" s="2">
        <v>2671991</v>
      </c>
      <c r="X3081" s="2">
        <v>0</v>
      </c>
      <c r="Y3081" s="2">
        <v>3198890.91</v>
      </c>
      <c r="Z3081" s="3">
        <v>-526899.91</v>
      </c>
      <c r="AA3081" s="2">
        <v>3843808.38</v>
      </c>
      <c r="AB3081" s="2">
        <v>1171817.3799999999</v>
      </c>
    </row>
    <row r="3082" spans="1:28">
      <c r="A3082" s="5" t="str">
        <f t="shared" si="956"/>
        <v>420</v>
      </c>
      <c r="B3082" s="5" t="str">
        <f>VLOOKUP(A3082,Vlookups!O:P,2,FALSE)</f>
        <v>LOCAL</v>
      </c>
      <c r="C3082" s="5" t="str">
        <f t="shared" si="957"/>
        <v>E</v>
      </c>
      <c r="D3082" s="5" t="str">
        <f t="shared" si="958"/>
        <v>51</v>
      </c>
      <c r="E3082" s="5" t="str">
        <f t="shared" si="959"/>
        <v>64--</v>
      </c>
      <c r="F3082" s="5" t="str">
        <f>VLOOKUP(E3082,Vlookups!K:M,3,FALSE)</f>
        <v>Op Exp</v>
      </c>
      <c r="G3082" s="5" t="str">
        <f t="shared" si="960"/>
        <v>6429</v>
      </c>
      <c r="H3082" s="5" t="str">
        <f t="shared" si="961"/>
        <v>INS/BONDING COSTS</v>
      </c>
      <c r="I3082" s="5" t="str">
        <f t="shared" si="962"/>
        <v>999</v>
      </c>
      <c r="J3082" s="5" t="str">
        <f>VLOOKUP(I3082,Vlookups!A:D,2,FALSE)</f>
        <v>CHARTER WIDE</v>
      </c>
      <c r="K3082" s="5" t="str">
        <f>VLOOKUP(I3082,Vlookups!A:D,3,FALSE)</f>
        <v>CHARTER WIDE</v>
      </c>
      <c r="L3082" s="5" t="str">
        <f t="shared" si="963"/>
        <v>99</v>
      </c>
      <c r="M3082" s="5" t="str">
        <f t="shared" si="964"/>
        <v>937</v>
      </c>
      <c r="N3082" s="5" t="str">
        <f>VLOOKUP(M3082,Vlookups!G:I,2,FALSE)</f>
        <v>FACILITIES MAINTENANCE &amp; OPS</v>
      </c>
      <c r="O3082" s="5" t="str">
        <f>VLOOKUP(M3082,Vlookups!G:I,3,FALSE)</f>
        <v>MAINT</v>
      </c>
      <c r="P3082" s="6">
        <f t="shared" si="965"/>
        <v>0</v>
      </c>
      <c r="Q3082" s="6">
        <f t="shared" si="966"/>
        <v>0</v>
      </c>
      <c r="R3082" s="6">
        <f t="shared" si="967"/>
        <v>351186</v>
      </c>
      <c r="S3082" s="6">
        <f t="shared" si="968"/>
        <v>0</v>
      </c>
      <c r="T3082" s="6">
        <f t="shared" si="969"/>
        <v>0</v>
      </c>
      <c r="U3082" t="s">
        <v>3140</v>
      </c>
      <c r="V3082" t="s">
        <v>1670</v>
      </c>
      <c r="W3082" s="2">
        <v>0</v>
      </c>
      <c r="X3082" s="2">
        <v>0</v>
      </c>
      <c r="Y3082" s="2">
        <v>351186</v>
      </c>
      <c r="Z3082" s="3">
        <v>-351186</v>
      </c>
      <c r="AA3082" s="2">
        <v>0</v>
      </c>
      <c r="AB3082" s="2">
        <v>0</v>
      </c>
    </row>
    <row r="3083" spans="1:28">
      <c r="A3083" s="5" t="str">
        <f t="shared" ref="A3083:A3146" si="970">LEFT(U3083,3)</f>
        <v>420</v>
      </c>
      <c r="B3083" s="5" t="str">
        <f>VLOOKUP(A3083,Vlookups!O:P,2,FALSE)</f>
        <v>LOCAL</v>
      </c>
      <c r="C3083" s="5" t="str">
        <f t="shared" ref="C3083:C3146" si="971">RIGHT(LEFT(U3083,5),1)</f>
        <v>E</v>
      </c>
      <c r="D3083" s="5" t="str">
        <f t="shared" ref="D3083:D3146" si="972">RIGHT(LEFT(U3083,8),2)</f>
        <v>51</v>
      </c>
      <c r="E3083" s="5" t="str">
        <f t="shared" ref="E3083:E3146" si="973">CONCATENATE(LEFT(G3083,2),"--")</f>
        <v>64--</v>
      </c>
      <c r="F3083" s="5" t="str">
        <f>VLOOKUP(E3083,Vlookups!K:M,3,FALSE)</f>
        <v>Op Exp</v>
      </c>
      <c r="G3083" s="5" t="str">
        <f t="shared" ref="G3083:G3146" si="974">MID(U3083,10,4)</f>
        <v>6495</v>
      </c>
      <c r="H3083" s="5" t="str">
        <f t="shared" ref="H3083:H3146" si="975">V3083</f>
        <v>MEMBERSHIPS AND DUES</v>
      </c>
      <c r="I3083" s="5" t="str">
        <f t="shared" ref="I3083:I3146" si="976">LEFT(RIGHT(U3083,12),3)</f>
        <v>999</v>
      </c>
      <c r="J3083" s="5" t="str">
        <f>VLOOKUP(I3083,Vlookups!A:D,2,FALSE)</f>
        <v>CHARTER WIDE</v>
      </c>
      <c r="K3083" s="5" t="str">
        <f>VLOOKUP(I3083,Vlookups!A:D,3,FALSE)</f>
        <v>CHARTER WIDE</v>
      </c>
      <c r="L3083" s="5" t="str">
        <f t="shared" ref="L3083:L3146" si="977">LEFT(RIGHT(U3083,6),2)</f>
        <v>99</v>
      </c>
      <c r="M3083" s="5" t="str">
        <f t="shared" ref="M3083:M3146" si="978">RIGHT(U3083,3)</f>
        <v>937</v>
      </c>
      <c r="N3083" s="5" t="str">
        <f>VLOOKUP(M3083,Vlookups!G:I,2,FALSE)</f>
        <v>FACILITIES MAINTENANCE &amp; OPS</v>
      </c>
      <c r="O3083" s="5" t="str">
        <f>VLOOKUP(M3083,Vlookups!G:I,3,FALSE)</f>
        <v>MAINT</v>
      </c>
      <c r="P3083" s="6">
        <f t="shared" ref="P3083:P3146" si="979">W3083</f>
        <v>150</v>
      </c>
      <c r="Q3083" s="6">
        <f t="shared" ref="Q3083:Q3146" si="980">X3083</f>
        <v>0</v>
      </c>
      <c r="R3083" s="6">
        <f t="shared" ref="R3083:R3146" si="981">Y3083</f>
        <v>150</v>
      </c>
      <c r="S3083" s="6">
        <f t="shared" ref="S3083:S3146" si="982">AA3083</f>
        <v>5625</v>
      </c>
      <c r="T3083" s="6">
        <f t="shared" ref="T3083:T3146" si="983">AB3083</f>
        <v>5475</v>
      </c>
      <c r="U3083" t="s">
        <v>3141</v>
      </c>
      <c r="V3083" t="s">
        <v>560</v>
      </c>
      <c r="W3083" s="2">
        <v>150</v>
      </c>
      <c r="X3083" s="2">
        <v>0</v>
      </c>
      <c r="Y3083" s="2">
        <v>150</v>
      </c>
      <c r="Z3083" s="2">
        <v>0</v>
      </c>
      <c r="AA3083" s="2">
        <v>5625</v>
      </c>
      <c r="AB3083" s="2">
        <v>5475</v>
      </c>
    </row>
    <row r="3084" spans="1:28">
      <c r="A3084" s="5" t="str">
        <f t="shared" si="970"/>
        <v>420</v>
      </c>
      <c r="B3084" s="5" t="str">
        <f>VLOOKUP(A3084,Vlookups!O:P,2,FALSE)</f>
        <v>LOCAL</v>
      </c>
      <c r="C3084" s="5" t="str">
        <f t="shared" si="971"/>
        <v>E</v>
      </c>
      <c r="D3084" s="5" t="str">
        <f t="shared" si="972"/>
        <v>51</v>
      </c>
      <c r="E3084" s="5" t="str">
        <f t="shared" si="973"/>
        <v>64--</v>
      </c>
      <c r="F3084" s="5" t="str">
        <f>VLOOKUP(E3084,Vlookups!K:M,3,FALSE)</f>
        <v>Op Exp</v>
      </c>
      <c r="G3084" s="5" t="str">
        <f t="shared" si="974"/>
        <v>6499</v>
      </c>
      <c r="H3084" s="5" t="str">
        <f t="shared" si="975"/>
        <v>MISC OP COSTS</v>
      </c>
      <c r="I3084" s="5" t="str">
        <f t="shared" si="976"/>
        <v>001</v>
      </c>
      <c r="J3084" s="5" t="str">
        <f>VLOOKUP(I3084,Vlookups!A:D,2,FALSE)</f>
        <v>GARLAND ELEMENTARY SCHOOL</v>
      </c>
      <c r="K3084" s="5" t="str">
        <f>VLOOKUP(I3084,Vlookups!A:D,3,FALSE)</f>
        <v>GARLAND K8</v>
      </c>
      <c r="L3084" s="5" t="str">
        <f t="shared" si="977"/>
        <v>99</v>
      </c>
      <c r="M3084" s="5" t="str">
        <f t="shared" si="978"/>
        <v>937</v>
      </c>
      <c r="N3084" s="5" t="str">
        <f>VLOOKUP(M3084,Vlookups!G:I,2,FALSE)</f>
        <v>FACILITIES MAINTENANCE &amp; OPS</v>
      </c>
      <c r="O3084" s="5" t="str">
        <f>VLOOKUP(M3084,Vlookups!G:I,3,FALSE)</f>
        <v>MAINT</v>
      </c>
      <c r="P3084" s="6">
        <f t="shared" si="979"/>
        <v>2010</v>
      </c>
      <c r="Q3084" s="6">
        <f t="shared" si="980"/>
        <v>0</v>
      </c>
      <c r="R3084" s="6">
        <f t="shared" si="981"/>
        <v>130</v>
      </c>
      <c r="S3084" s="6">
        <f t="shared" si="982"/>
        <v>2680</v>
      </c>
      <c r="T3084" s="6">
        <f t="shared" si="983"/>
        <v>670</v>
      </c>
      <c r="U3084" t="s">
        <v>3142</v>
      </c>
      <c r="V3084" t="s">
        <v>183</v>
      </c>
      <c r="W3084" s="2">
        <v>2010</v>
      </c>
      <c r="X3084" s="2">
        <v>0</v>
      </c>
      <c r="Y3084" s="2">
        <v>130</v>
      </c>
      <c r="Z3084" s="2">
        <v>1880</v>
      </c>
      <c r="AA3084" s="2">
        <v>2680</v>
      </c>
      <c r="AB3084" s="2">
        <v>670</v>
      </c>
    </row>
    <row r="3085" spans="1:28">
      <c r="A3085" s="5" t="str">
        <f t="shared" si="970"/>
        <v>420</v>
      </c>
      <c r="B3085" s="5" t="str">
        <f>VLOOKUP(A3085,Vlookups!O:P,2,FALSE)</f>
        <v>LOCAL</v>
      </c>
      <c r="C3085" s="5" t="str">
        <f t="shared" si="971"/>
        <v>E</v>
      </c>
      <c r="D3085" s="5" t="str">
        <f t="shared" si="972"/>
        <v>51</v>
      </c>
      <c r="E3085" s="5" t="str">
        <f t="shared" si="973"/>
        <v>64--</v>
      </c>
      <c r="F3085" s="5" t="str">
        <f>VLOOKUP(E3085,Vlookups!K:M,3,FALSE)</f>
        <v>Op Exp</v>
      </c>
      <c r="G3085" s="5" t="str">
        <f t="shared" si="974"/>
        <v>6499</v>
      </c>
      <c r="H3085" s="5" t="str">
        <f t="shared" si="975"/>
        <v>MISC OP COSTS</v>
      </c>
      <c r="I3085" s="5" t="str">
        <f t="shared" si="976"/>
        <v>002</v>
      </c>
      <c r="J3085" s="5" t="str">
        <f>VLOOKUP(I3085,Vlookups!A:D,2,FALSE)</f>
        <v>GARLAND MIDDLE SCHOOL</v>
      </c>
      <c r="K3085" s="5" t="str">
        <f>VLOOKUP(I3085,Vlookups!A:D,3,FALSE)</f>
        <v>GARLAND K8</v>
      </c>
      <c r="L3085" s="5" t="str">
        <f t="shared" si="977"/>
        <v>99</v>
      </c>
      <c r="M3085" s="5" t="str">
        <f t="shared" si="978"/>
        <v>937</v>
      </c>
      <c r="N3085" s="5" t="str">
        <f>VLOOKUP(M3085,Vlookups!G:I,2,FALSE)</f>
        <v>FACILITIES MAINTENANCE &amp; OPS</v>
      </c>
      <c r="O3085" s="5" t="str">
        <f>VLOOKUP(M3085,Vlookups!G:I,3,FALSE)</f>
        <v>MAINT</v>
      </c>
      <c r="P3085" s="6">
        <f t="shared" si="979"/>
        <v>990</v>
      </c>
      <c r="Q3085" s="6">
        <f t="shared" si="980"/>
        <v>0</v>
      </c>
      <c r="R3085" s="6">
        <f t="shared" si="981"/>
        <v>70</v>
      </c>
      <c r="S3085" s="6">
        <f t="shared" si="982"/>
        <v>1320</v>
      </c>
      <c r="T3085" s="6">
        <f t="shared" si="983"/>
        <v>330</v>
      </c>
      <c r="U3085" t="s">
        <v>3143</v>
      </c>
      <c r="V3085" t="s">
        <v>183</v>
      </c>
      <c r="W3085" s="2">
        <v>990</v>
      </c>
      <c r="X3085" s="2">
        <v>0</v>
      </c>
      <c r="Y3085" s="2">
        <v>70</v>
      </c>
      <c r="Z3085" s="2">
        <v>920</v>
      </c>
      <c r="AA3085" s="2">
        <v>1320</v>
      </c>
      <c r="AB3085" s="2">
        <v>330</v>
      </c>
    </row>
    <row r="3086" spans="1:28">
      <c r="A3086" s="5" t="str">
        <f t="shared" si="970"/>
        <v>420</v>
      </c>
      <c r="B3086" s="5" t="str">
        <f>VLOOKUP(A3086,Vlookups!O:P,2,FALSE)</f>
        <v>LOCAL</v>
      </c>
      <c r="C3086" s="5" t="str">
        <f t="shared" si="971"/>
        <v>E</v>
      </c>
      <c r="D3086" s="5" t="str">
        <f t="shared" si="972"/>
        <v>51</v>
      </c>
      <c r="E3086" s="5" t="str">
        <f t="shared" si="973"/>
        <v>64--</v>
      </c>
      <c r="F3086" s="5" t="str">
        <f>VLOOKUP(E3086,Vlookups!K:M,3,FALSE)</f>
        <v>Op Exp</v>
      </c>
      <c r="G3086" s="5" t="str">
        <f t="shared" si="974"/>
        <v>6499</v>
      </c>
      <c r="H3086" s="5" t="str">
        <f t="shared" si="975"/>
        <v>MISC OP COSTS</v>
      </c>
      <c r="I3086" s="5" t="str">
        <f t="shared" si="976"/>
        <v>003</v>
      </c>
      <c r="J3086" s="5" t="str">
        <f>VLOOKUP(I3086,Vlookups!A:D,2,FALSE)</f>
        <v>GARLAND HIGH SCHOOL</v>
      </c>
      <c r="K3086" s="5" t="str">
        <f>VLOOKUP(I3086,Vlookups!A:D,3,FALSE)</f>
        <v>GARLAND HS</v>
      </c>
      <c r="L3086" s="5" t="str">
        <f t="shared" si="977"/>
        <v>99</v>
      </c>
      <c r="M3086" s="5" t="str">
        <f t="shared" si="978"/>
        <v>937</v>
      </c>
      <c r="N3086" s="5" t="str">
        <f>VLOOKUP(M3086,Vlookups!G:I,2,FALSE)</f>
        <v>FACILITIES MAINTENANCE &amp; OPS</v>
      </c>
      <c r="O3086" s="5" t="str">
        <f>VLOOKUP(M3086,Vlookups!G:I,3,FALSE)</f>
        <v>MAINT</v>
      </c>
      <c r="P3086" s="6">
        <f t="shared" si="979"/>
        <v>3000</v>
      </c>
      <c r="Q3086" s="6">
        <f t="shared" si="980"/>
        <v>0</v>
      </c>
      <c r="R3086" s="6">
        <f t="shared" si="981"/>
        <v>0</v>
      </c>
      <c r="S3086" s="6">
        <f t="shared" si="982"/>
        <v>4000</v>
      </c>
      <c r="T3086" s="6">
        <f t="shared" si="983"/>
        <v>1000</v>
      </c>
      <c r="U3086" t="s">
        <v>3144</v>
      </c>
      <c r="V3086" t="s">
        <v>183</v>
      </c>
      <c r="W3086" s="2">
        <v>3000</v>
      </c>
      <c r="X3086" s="2">
        <v>0</v>
      </c>
      <c r="Y3086" s="2">
        <v>0</v>
      </c>
      <c r="Z3086" s="2">
        <v>3000</v>
      </c>
      <c r="AA3086" s="2">
        <v>4000</v>
      </c>
      <c r="AB3086" s="2">
        <v>1000</v>
      </c>
    </row>
    <row r="3087" spans="1:28">
      <c r="A3087" s="5" t="str">
        <f t="shared" si="970"/>
        <v>420</v>
      </c>
      <c r="B3087" s="5" t="str">
        <f>VLOOKUP(A3087,Vlookups!O:P,2,FALSE)</f>
        <v>LOCAL</v>
      </c>
      <c r="C3087" s="5" t="str">
        <f t="shared" si="971"/>
        <v>E</v>
      </c>
      <c r="D3087" s="5" t="str">
        <f t="shared" si="972"/>
        <v>51</v>
      </c>
      <c r="E3087" s="5" t="str">
        <f t="shared" si="973"/>
        <v>64--</v>
      </c>
      <c r="F3087" s="5" t="str">
        <f>VLOOKUP(E3087,Vlookups!K:M,3,FALSE)</f>
        <v>Op Exp</v>
      </c>
      <c r="G3087" s="5" t="str">
        <f t="shared" si="974"/>
        <v>6499</v>
      </c>
      <c r="H3087" s="5" t="str">
        <f t="shared" si="975"/>
        <v>MISC OP COSTS</v>
      </c>
      <c r="I3087" s="5" t="str">
        <f t="shared" si="976"/>
        <v>004</v>
      </c>
      <c r="J3087" s="5" t="str">
        <f>VLOOKUP(I3087,Vlookups!A:D,2,FALSE)</f>
        <v>ARLINGTON ELEMENTARY SCHOOL</v>
      </c>
      <c r="K3087" s="5" t="str">
        <f>VLOOKUP(I3087,Vlookups!A:D,3,FALSE)</f>
        <v>ARLINGTON K8</v>
      </c>
      <c r="L3087" s="5" t="str">
        <f t="shared" si="977"/>
        <v>99</v>
      </c>
      <c r="M3087" s="5" t="str">
        <f t="shared" si="978"/>
        <v>937</v>
      </c>
      <c r="N3087" s="5" t="str">
        <f>VLOOKUP(M3087,Vlookups!G:I,2,FALSE)</f>
        <v>FACILITIES MAINTENANCE &amp; OPS</v>
      </c>
      <c r="O3087" s="5" t="str">
        <f>VLOOKUP(M3087,Vlookups!G:I,3,FALSE)</f>
        <v>MAINT</v>
      </c>
      <c r="P3087" s="6">
        <f t="shared" si="979"/>
        <v>2594</v>
      </c>
      <c r="Q3087" s="6">
        <f t="shared" si="980"/>
        <v>0</v>
      </c>
      <c r="R3087" s="6">
        <f t="shared" si="981"/>
        <v>93.8</v>
      </c>
      <c r="S3087" s="6">
        <f t="shared" si="982"/>
        <v>2680</v>
      </c>
      <c r="T3087" s="6">
        <f t="shared" si="983"/>
        <v>86</v>
      </c>
      <c r="U3087" t="s">
        <v>3145</v>
      </c>
      <c r="V3087" t="s">
        <v>183</v>
      </c>
      <c r="W3087" s="2">
        <v>2594</v>
      </c>
      <c r="X3087" s="2">
        <v>0</v>
      </c>
      <c r="Y3087" s="2">
        <v>93.8</v>
      </c>
      <c r="Z3087" s="2">
        <v>2500.1999999999998</v>
      </c>
      <c r="AA3087" s="2">
        <v>2680</v>
      </c>
      <c r="AB3087" s="2">
        <v>86</v>
      </c>
    </row>
    <row r="3088" spans="1:28">
      <c r="A3088" s="5" t="str">
        <f t="shared" si="970"/>
        <v>420</v>
      </c>
      <c r="B3088" s="5" t="str">
        <f>VLOOKUP(A3088,Vlookups!O:P,2,FALSE)</f>
        <v>LOCAL</v>
      </c>
      <c r="C3088" s="5" t="str">
        <f t="shared" si="971"/>
        <v>E</v>
      </c>
      <c r="D3088" s="5" t="str">
        <f t="shared" si="972"/>
        <v>51</v>
      </c>
      <c r="E3088" s="5" t="str">
        <f t="shared" si="973"/>
        <v>64--</v>
      </c>
      <c r="F3088" s="5" t="str">
        <f>VLOOKUP(E3088,Vlookups!K:M,3,FALSE)</f>
        <v>Op Exp</v>
      </c>
      <c r="G3088" s="5" t="str">
        <f t="shared" si="974"/>
        <v>6499</v>
      </c>
      <c r="H3088" s="5" t="str">
        <f t="shared" si="975"/>
        <v>MISC OP COSTS</v>
      </c>
      <c r="I3088" s="5" t="str">
        <f t="shared" si="976"/>
        <v>005</v>
      </c>
      <c r="J3088" s="5" t="str">
        <f>VLOOKUP(I3088,Vlookups!A:D,2,FALSE)</f>
        <v>ARLINGTON MIDDLE SCHOOL</v>
      </c>
      <c r="K3088" s="5" t="str">
        <f>VLOOKUP(I3088,Vlookups!A:D,3,FALSE)</f>
        <v>ARLINGTON K8</v>
      </c>
      <c r="L3088" s="5" t="str">
        <f t="shared" si="977"/>
        <v>99</v>
      </c>
      <c r="M3088" s="5" t="str">
        <f t="shared" si="978"/>
        <v>937</v>
      </c>
      <c r="N3088" s="5" t="str">
        <f>VLOOKUP(M3088,Vlookups!G:I,2,FALSE)</f>
        <v>FACILITIES MAINTENANCE &amp; OPS</v>
      </c>
      <c r="O3088" s="5" t="str">
        <f>VLOOKUP(M3088,Vlookups!G:I,3,FALSE)</f>
        <v>MAINT</v>
      </c>
      <c r="P3088" s="6">
        <f t="shared" si="979"/>
        <v>2547</v>
      </c>
      <c r="Q3088" s="6">
        <f t="shared" si="980"/>
        <v>0</v>
      </c>
      <c r="R3088" s="6">
        <f t="shared" si="981"/>
        <v>46.2</v>
      </c>
      <c r="S3088" s="6">
        <f t="shared" si="982"/>
        <v>1320</v>
      </c>
      <c r="T3088" s="6">
        <f t="shared" si="983"/>
        <v>-1227</v>
      </c>
      <c r="U3088" t="s">
        <v>3146</v>
      </c>
      <c r="V3088" t="s">
        <v>183</v>
      </c>
      <c r="W3088" s="2">
        <v>2547</v>
      </c>
      <c r="X3088" s="2">
        <v>0</v>
      </c>
      <c r="Y3088" s="2">
        <v>46.2</v>
      </c>
      <c r="Z3088" s="2">
        <v>2500.8000000000002</v>
      </c>
      <c r="AA3088" s="2">
        <v>1320</v>
      </c>
      <c r="AB3088" s="3">
        <v>-1227</v>
      </c>
    </row>
    <row r="3089" spans="1:28">
      <c r="A3089" s="5" t="str">
        <f t="shared" si="970"/>
        <v>420</v>
      </c>
      <c r="B3089" s="5" t="str">
        <f>VLOOKUP(A3089,Vlookups!O:P,2,FALSE)</f>
        <v>LOCAL</v>
      </c>
      <c r="C3089" s="5" t="str">
        <f t="shared" si="971"/>
        <v>E</v>
      </c>
      <c r="D3089" s="5" t="str">
        <f t="shared" si="972"/>
        <v>51</v>
      </c>
      <c r="E3089" s="5" t="str">
        <f t="shared" si="973"/>
        <v>64--</v>
      </c>
      <c r="F3089" s="5" t="str">
        <f>VLOOKUP(E3089,Vlookups!K:M,3,FALSE)</f>
        <v>Op Exp</v>
      </c>
      <c r="G3089" s="5" t="str">
        <f t="shared" si="974"/>
        <v>6499</v>
      </c>
      <c r="H3089" s="5" t="str">
        <f t="shared" si="975"/>
        <v>MISC OP COSTS</v>
      </c>
      <c r="I3089" s="5" t="str">
        <f t="shared" si="976"/>
        <v>006</v>
      </c>
      <c r="J3089" s="5" t="str">
        <f>VLOOKUP(I3089,Vlookups!A:D,2,FALSE)</f>
        <v>ARLINGTON HIGH SCHOOL</v>
      </c>
      <c r="K3089" s="5" t="str">
        <f>VLOOKUP(I3089,Vlookups!A:D,3,FALSE)</f>
        <v>ARLINGTON HS</v>
      </c>
      <c r="L3089" s="5" t="str">
        <f t="shared" si="977"/>
        <v>99</v>
      </c>
      <c r="M3089" s="5" t="str">
        <f t="shared" si="978"/>
        <v>930</v>
      </c>
      <c r="N3089" s="5" t="str">
        <f>VLOOKUP(M3089,Vlookups!G:I,2,FALSE)</f>
        <v>CONSTRUCTION</v>
      </c>
      <c r="O3089" s="5" t="str">
        <f>VLOOKUP(M3089,Vlookups!G:I,3,FALSE)</f>
        <v>DSO</v>
      </c>
      <c r="P3089" s="6">
        <f t="shared" si="979"/>
        <v>0</v>
      </c>
      <c r="Q3089" s="6">
        <f t="shared" si="980"/>
        <v>1935.36</v>
      </c>
      <c r="R3089" s="6">
        <f t="shared" si="981"/>
        <v>0</v>
      </c>
      <c r="S3089" s="6">
        <f t="shared" si="982"/>
        <v>0</v>
      </c>
      <c r="T3089" s="6">
        <f t="shared" si="983"/>
        <v>0</v>
      </c>
      <c r="U3089" t="s">
        <v>3147</v>
      </c>
      <c r="V3089" t="s">
        <v>183</v>
      </c>
      <c r="W3089" s="2">
        <v>0</v>
      </c>
      <c r="X3089" s="2">
        <v>1935.36</v>
      </c>
      <c r="Y3089" s="2">
        <v>0</v>
      </c>
      <c r="Z3089" s="3">
        <v>-1935.36</v>
      </c>
      <c r="AA3089" s="2">
        <v>0</v>
      </c>
      <c r="AB3089" s="2">
        <v>0</v>
      </c>
    </row>
    <row r="3090" spans="1:28">
      <c r="A3090" s="5" t="str">
        <f t="shared" si="970"/>
        <v>420</v>
      </c>
      <c r="B3090" s="5" t="str">
        <f>VLOOKUP(A3090,Vlookups!O:P,2,FALSE)</f>
        <v>LOCAL</v>
      </c>
      <c r="C3090" s="5" t="str">
        <f t="shared" si="971"/>
        <v>E</v>
      </c>
      <c r="D3090" s="5" t="str">
        <f t="shared" si="972"/>
        <v>51</v>
      </c>
      <c r="E3090" s="5" t="str">
        <f t="shared" si="973"/>
        <v>64--</v>
      </c>
      <c r="F3090" s="5" t="str">
        <f>VLOOKUP(E3090,Vlookups!K:M,3,FALSE)</f>
        <v>Op Exp</v>
      </c>
      <c r="G3090" s="5" t="str">
        <f t="shared" si="974"/>
        <v>6499</v>
      </c>
      <c r="H3090" s="5" t="str">
        <f t="shared" si="975"/>
        <v>MISC OP COSTS</v>
      </c>
      <c r="I3090" s="5" t="str">
        <f t="shared" si="976"/>
        <v>006</v>
      </c>
      <c r="J3090" s="5" t="str">
        <f>VLOOKUP(I3090,Vlookups!A:D,2,FALSE)</f>
        <v>ARLINGTON HIGH SCHOOL</v>
      </c>
      <c r="K3090" s="5" t="str">
        <f>VLOOKUP(I3090,Vlookups!A:D,3,FALSE)</f>
        <v>ARLINGTON HS</v>
      </c>
      <c r="L3090" s="5" t="str">
        <f t="shared" si="977"/>
        <v>99</v>
      </c>
      <c r="M3090" s="5" t="str">
        <f t="shared" si="978"/>
        <v>937</v>
      </c>
      <c r="N3090" s="5" t="str">
        <f>VLOOKUP(M3090,Vlookups!G:I,2,FALSE)</f>
        <v>FACILITIES MAINTENANCE &amp; OPS</v>
      </c>
      <c r="O3090" s="5" t="str">
        <f>VLOOKUP(M3090,Vlookups!G:I,3,FALSE)</f>
        <v>MAINT</v>
      </c>
      <c r="P3090" s="6">
        <f t="shared" si="979"/>
        <v>3000</v>
      </c>
      <c r="Q3090" s="6">
        <f t="shared" si="980"/>
        <v>0</v>
      </c>
      <c r="R3090" s="6">
        <f t="shared" si="981"/>
        <v>0</v>
      </c>
      <c r="S3090" s="6">
        <f t="shared" si="982"/>
        <v>4000</v>
      </c>
      <c r="T3090" s="6">
        <f t="shared" si="983"/>
        <v>1000</v>
      </c>
      <c r="U3090" t="s">
        <v>3148</v>
      </c>
      <c r="V3090" t="s">
        <v>183</v>
      </c>
      <c r="W3090" s="2">
        <v>3000</v>
      </c>
      <c r="X3090" s="2">
        <v>0</v>
      </c>
      <c r="Y3090" s="2">
        <v>0</v>
      </c>
      <c r="Z3090" s="2">
        <v>3000</v>
      </c>
      <c r="AA3090" s="2">
        <v>4000</v>
      </c>
      <c r="AB3090" s="2">
        <v>1000</v>
      </c>
    </row>
    <row r="3091" spans="1:28">
      <c r="A3091" s="5" t="str">
        <f t="shared" si="970"/>
        <v>420</v>
      </c>
      <c r="B3091" s="5" t="str">
        <f>VLOOKUP(A3091,Vlookups!O:P,2,FALSE)</f>
        <v>LOCAL</v>
      </c>
      <c r="C3091" s="5" t="str">
        <f t="shared" si="971"/>
        <v>E</v>
      </c>
      <c r="D3091" s="5" t="str">
        <f t="shared" si="972"/>
        <v>51</v>
      </c>
      <c r="E3091" s="5" t="str">
        <f t="shared" si="973"/>
        <v>64--</v>
      </c>
      <c r="F3091" s="5" t="str">
        <f>VLOOKUP(E3091,Vlookups!K:M,3,FALSE)</f>
        <v>Op Exp</v>
      </c>
      <c r="G3091" s="5" t="str">
        <f t="shared" si="974"/>
        <v>6499</v>
      </c>
      <c r="H3091" s="5" t="str">
        <f t="shared" si="975"/>
        <v>MISC OP COSTS</v>
      </c>
      <c r="I3091" s="5" t="str">
        <f t="shared" si="976"/>
        <v>007</v>
      </c>
      <c r="J3091" s="5" t="str">
        <f>VLOOKUP(I3091,Vlookups!A:D,2,FALSE)</f>
        <v>KELLER ELEMENTARY SCHOOL</v>
      </c>
      <c r="K3091" s="5" t="str">
        <f>VLOOKUP(I3091,Vlookups!A:D,3,FALSE)</f>
        <v>KELLER K8</v>
      </c>
      <c r="L3091" s="5" t="str">
        <f t="shared" si="977"/>
        <v>99</v>
      </c>
      <c r="M3091" s="5" t="str">
        <f t="shared" si="978"/>
        <v>937</v>
      </c>
      <c r="N3091" s="5" t="str">
        <f>VLOOKUP(M3091,Vlookups!G:I,2,FALSE)</f>
        <v>FACILITIES MAINTENANCE &amp; OPS</v>
      </c>
      <c r="O3091" s="5" t="str">
        <f>VLOOKUP(M3091,Vlookups!G:I,3,FALSE)</f>
        <v>MAINT</v>
      </c>
      <c r="P3091" s="6">
        <f t="shared" si="979"/>
        <v>2010</v>
      </c>
      <c r="Q3091" s="6">
        <f t="shared" si="980"/>
        <v>0</v>
      </c>
      <c r="R3091" s="6">
        <f t="shared" si="981"/>
        <v>117.25</v>
      </c>
      <c r="S3091" s="6">
        <f t="shared" si="982"/>
        <v>2680</v>
      </c>
      <c r="T3091" s="6">
        <f t="shared" si="983"/>
        <v>670</v>
      </c>
      <c r="U3091" t="s">
        <v>3149</v>
      </c>
      <c r="V3091" t="s">
        <v>183</v>
      </c>
      <c r="W3091" s="2">
        <v>2010</v>
      </c>
      <c r="X3091" s="2">
        <v>0</v>
      </c>
      <c r="Y3091" s="2">
        <v>117.25</v>
      </c>
      <c r="Z3091" s="2">
        <v>1892.75</v>
      </c>
      <c r="AA3091" s="2">
        <v>2680</v>
      </c>
      <c r="AB3091" s="2">
        <v>670</v>
      </c>
    </row>
    <row r="3092" spans="1:28">
      <c r="A3092" s="5" t="str">
        <f t="shared" si="970"/>
        <v>420</v>
      </c>
      <c r="B3092" s="5" t="str">
        <f>VLOOKUP(A3092,Vlookups!O:P,2,FALSE)</f>
        <v>LOCAL</v>
      </c>
      <c r="C3092" s="5" t="str">
        <f t="shared" si="971"/>
        <v>E</v>
      </c>
      <c r="D3092" s="5" t="str">
        <f t="shared" si="972"/>
        <v>51</v>
      </c>
      <c r="E3092" s="5" t="str">
        <f t="shared" si="973"/>
        <v>64--</v>
      </c>
      <c r="F3092" s="5" t="str">
        <f>VLOOKUP(E3092,Vlookups!K:M,3,FALSE)</f>
        <v>Op Exp</v>
      </c>
      <c r="G3092" s="5" t="str">
        <f t="shared" si="974"/>
        <v>6499</v>
      </c>
      <c r="H3092" s="5" t="str">
        <f t="shared" si="975"/>
        <v>MISC OP COSTS</v>
      </c>
      <c r="I3092" s="5" t="str">
        <f t="shared" si="976"/>
        <v>008</v>
      </c>
      <c r="J3092" s="5" t="str">
        <f>VLOOKUP(I3092,Vlookups!A:D,2,FALSE)</f>
        <v>KELLER MIDDLE SCHOOL</v>
      </c>
      <c r="K3092" s="5" t="str">
        <f>VLOOKUP(I3092,Vlookups!A:D,3,FALSE)</f>
        <v>KELLER K8</v>
      </c>
      <c r="L3092" s="5" t="str">
        <f t="shared" si="977"/>
        <v>99</v>
      </c>
      <c r="M3092" s="5" t="str">
        <f t="shared" si="978"/>
        <v>937</v>
      </c>
      <c r="N3092" s="5" t="str">
        <f>VLOOKUP(M3092,Vlookups!G:I,2,FALSE)</f>
        <v>FACILITIES MAINTENANCE &amp; OPS</v>
      </c>
      <c r="O3092" s="5" t="str">
        <f>VLOOKUP(M3092,Vlookups!G:I,3,FALSE)</f>
        <v>MAINT</v>
      </c>
      <c r="P3092" s="6">
        <f t="shared" si="979"/>
        <v>990</v>
      </c>
      <c r="Q3092" s="6">
        <f t="shared" si="980"/>
        <v>0</v>
      </c>
      <c r="R3092" s="6">
        <f t="shared" si="981"/>
        <v>57.75</v>
      </c>
      <c r="S3092" s="6">
        <f t="shared" si="982"/>
        <v>1320</v>
      </c>
      <c r="T3092" s="6">
        <f t="shared" si="983"/>
        <v>330</v>
      </c>
      <c r="U3092" t="s">
        <v>3150</v>
      </c>
      <c r="V3092" t="s">
        <v>183</v>
      </c>
      <c r="W3092" s="2">
        <v>990</v>
      </c>
      <c r="X3092" s="2">
        <v>0</v>
      </c>
      <c r="Y3092" s="2">
        <v>57.75</v>
      </c>
      <c r="Z3092" s="2">
        <v>932.25</v>
      </c>
      <c r="AA3092" s="2">
        <v>1320</v>
      </c>
      <c r="AB3092" s="2">
        <v>330</v>
      </c>
    </row>
    <row r="3093" spans="1:28">
      <c r="A3093" s="5" t="str">
        <f t="shared" si="970"/>
        <v>420</v>
      </c>
      <c r="B3093" s="5" t="str">
        <f>VLOOKUP(A3093,Vlookups!O:P,2,FALSE)</f>
        <v>LOCAL</v>
      </c>
      <c r="C3093" s="5" t="str">
        <f t="shared" si="971"/>
        <v>E</v>
      </c>
      <c r="D3093" s="5" t="str">
        <f t="shared" si="972"/>
        <v>51</v>
      </c>
      <c r="E3093" s="5" t="str">
        <f t="shared" si="973"/>
        <v>64--</v>
      </c>
      <c r="F3093" s="5" t="str">
        <f>VLOOKUP(E3093,Vlookups!K:M,3,FALSE)</f>
        <v>Op Exp</v>
      </c>
      <c r="G3093" s="5" t="str">
        <f t="shared" si="974"/>
        <v>6499</v>
      </c>
      <c r="H3093" s="5" t="str">
        <f t="shared" si="975"/>
        <v>MISC OP COSTS</v>
      </c>
      <c r="I3093" s="5" t="str">
        <f t="shared" si="976"/>
        <v>009</v>
      </c>
      <c r="J3093" s="5" t="str">
        <f>VLOOKUP(I3093,Vlookups!A:D,2,FALSE)</f>
        <v>KELLER HIGH SCHOOL</v>
      </c>
      <c r="K3093" s="5" t="str">
        <f>VLOOKUP(I3093,Vlookups!A:D,3,FALSE)</f>
        <v>KELLER HS</v>
      </c>
      <c r="L3093" s="5" t="str">
        <f t="shared" si="977"/>
        <v>99</v>
      </c>
      <c r="M3093" s="5" t="str">
        <f t="shared" si="978"/>
        <v>937</v>
      </c>
      <c r="N3093" s="5" t="str">
        <f>VLOOKUP(M3093,Vlookups!G:I,2,FALSE)</f>
        <v>FACILITIES MAINTENANCE &amp; OPS</v>
      </c>
      <c r="O3093" s="5" t="str">
        <f>VLOOKUP(M3093,Vlookups!G:I,3,FALSE)</f>
        <v>MAINT</v>
      </c>
      <c r="P3093" s="6">
        <f t="shared" si="979"/>
        <v>3000</v>
      </c>
      <c r="Q3093" s="6">
        <f t="shared" si="980"/>
        <v>0</v>
      </c>
      <c r="R3093" s="6">
        <f t="shared" si="981"/>
        <v>175</v>
      </c>
      <c r="S3093" s="6">
        <f t="shared" si="982"/>
        <v>4000</v>
      </c>
      <c r="T3093" s="6">
        <f t="shared" si="983"/>
        <v>1000</v>
      </c>
      <c r="U3093" t="s">
        <v>3151</v>
      </c>
      <c r="V3093" t="s">
        <v>183</v>
      </c>
      <c r="W3093" s="2">
        <v>3000</v>
      </c>
      <c r="X3093" s="2">
        <v>0</v>
      </c>
      <c r="Y3093" s="2">
        <v>175</v>
      </c>
      <c r="Z3093" s="2">
        <v>2825</v>
      </c>
      <c r="AA3093" s="2">
        <v>4000</v>
      </c>
      <c r="AB3093" s="2">
        <v>1000</v>
      </c>
    </row>
    <row r="3094" spans="1:28">
      <c r="A3094" s="5" t="str">
        <f t="shared" si="970"/>
        <v>420</v>
      </c>
      <c r="B3094" s="5" t="str">
        <f>VLOOKUP(A3094,Vlookups!O:P,2,FALSE)</f>
        <v>LOCAL</v>
      </c>
      <c r="C3094" s="5" t="str">
        <f t="shared" si="971"/>
        <v>E</v>
      </c>
      <c r="D3094" s="5" t="str">
        <f t="shared" si="972"/>
        <v>51</v>
      </c>
      <c r="E3094" s="5" t="str">
        <f t="shared" si="973"/>
        <v>64--</v>
      </c>
      <c r="F3094" s="5" t="str">
        <f>VLOOKUP(E3094,Vlookups!K:M,3,FALSE)</f>
        <v>Op Exp</v>
      </c>
      <c r="G3094" s="5" t="str">
        <f t="shared" si="974"/>
        <v>6499</v>
      </c>
      <c r="H3094" s="5" t="str">
        <f t="shared" si="975"/>
        <v>MISC OP COSTS</v>
      </c>
      <c r="I3094" s="5" t="str">
        <f t="shared" si="976"/>
        <v>010</v>
      </c>
      <c r="J3094" s="5" t="str">
        <f>VLOOKUP(I3094,Vlookups!A:D,2,FALSE)</f>
        <v>GRAND PRAIRIE ELEMENTARY SCHOO</v>
      </c>
      <c r="K3094" s="5" t="str">
        <f>VLOOKUP(I3094,Vlookups!A:D,3,FALSE)</f>
        <v>GRAND PR K8</v>
      </c>
      <c r="L3094" s="5" t="str">
        <f t="shared" si="977"/>
        <v>99</v>
      </c>
      <c r="M3094" s="5" t="str">
        <f t="shared" si="978"/>
        <v>937</v>
      </c>
      <c r="N3094" s="5" t="str">
        <f>VLOOKUP(M3094,Vlookups!G:I,2,FALSE)</f>
        <v>FACILITIES MAINTENANCE &amp; OPS</v>
      </c>
      <c r="O3094" s="5" t="str">
        <f>VLOOKUP(M3094,Vlookups!G:I,3,FALSE)</f>
        <v>MAINT</v>
      </c>
      <c r="P3094" s="6">
        <f t="shared" si="979"/>
        <v>2010</v>
      </c>
      <c r="Q3094" s="6">
        <f t="shared" si="980"/>
        <v>0</v>
      </c>
      <c r="R3094" s="6">
        <f t="shared" si="981"/>
        <v>0</v>
      </c>
      <c r="S3094" s="6">
        <f t="shared" si="982"/>
        <v>2680</v>
      </c>
      <c r="T3094" s="6">
        <f t="shared" si="983"/>
        <v>670</v>
      </c>
      <c r="U3094" t="s">
        <v>3152</v>
      </c>
      <c r="V3094" t="s">
        <v>183</v>
      </c>
      <c r="W3094" s="2">
        <v>2010</v>
      </c>
      <c r="X3094" s="2">
        <v>0</v>
      </c>
      <c r="Y3094" s="2">
        <v>0</v>
      </c>
      <c r="Z3094" s="2">
        <v>2010</v>
      </c>
      <c r="AA3094" s="2">
        <v>2680</v>
      </c>
      <c r="AB3094" s="2">
        <v>670</v>
      </c>
    </row>
    <row r="3095" spans="1:28">
      <c r="A3095" s="5" t="str">
        <f t="shared" si="970"/>
        <v>420</v>
      </c>
      <c r="B3095" s="5" t="str">
        <f>VLOOKUP(A3095,Vlookups!O:P,2,FALSE)</f>
        <v>LOCAL</v>
      </c>
      <c r="C3095" s="5" t="str">
        <f t="shared" si="971"/>
        <v>E</v>
      </c>
      <c r="D3095" s="5" t="str">
        <f t="shared" si="972"/>
        <v>51</v>
      </c>
      <c r="E3095" s="5" t="str">
        <f t="shared" si="973"/>
        <v>64--</v>
      </c>
      <c r="F3095" s="5" t="str">
        <f>VLOOKUP(E3095,Vlookups!K:M,3,FALSE)</f>
        <v>Op Exp</v>
      </c>
      <c r="G3095" s="5" t="str">
        <f t="shared" si="974"/>
        <v>6499</v>
      </c>
      <c r="H3095" s="5" t="str">
        <f t="shared" si="975"/>
        <v>MISC OP COSTS</v>
      </c>
      <c r="I3095" s="5" t="str">
        <f t="shared" si="976"/>
        <v>011</v>
      </c>
      <c r="J3095" s="5" t="str">
        <f>VLOOKUP(I3095,Vlookups!A:D,2,FALSE)</f>
        <v>GRAND PRAIRIE MIDDLE SCHOOL</v>
      </c>
      <c r="K3095" s="5" t="str">
        <f>VLOOKUP(I3095,Vlookups!A:D,3,FALSE)</f>
        <v>GRAND PR K8</v>
      </c>
      <c r="L3095" s="5" t="str">
        <f t="shared" si="977"/>
        <v>99</v>
      </c>
      <c r="M3095" s="5" t="str">
        <f t="shared" si="978"/>
        <v>937</v>
      </c>
      <c r="N3095" s="5" t="str">
        <f>VLOOKUP(M3095,Vlookups!G:I,2,FALSE)</f>
        <v>FACILITIES MAINTENANCE &amp; OPS</v>
      </c>
      <c r="O3095" s="5" t="str">
        <f>VLOOKUP(M3095,Vlookups!G:I,3,FALSE)</f>
        <v>MAINT</v>
      </c>
      <c r="P3095" s="6">
        <f t="shared" si="979"/>
        <v>990</v>
      </c>
      <c r="Q3095" s="6">
        <f t="shared" si="980"/>
        <v>0</v>
      </c>
      <c r="R3095" s="6">
        <f t="shared" si="981"/>
        <v>0</v>
      </c>
      <c r="S3095" s="6">
        <f t="shared" si="982"/>
        <v>1320</v>
      </c>
      <c r="T3095" s="6">
        <f t="shared" si="983"/>
        <v>330</v>
      </c>
      <c r="U3095" t="s">
        <v>3153</v>
      </c>
      <c r="V3095" t="s">
        <v>183</v>
      </c>
      <c r="W3095" s="2">
        <v>990</v>
      </c>
      <c r="X3095" s="2">
        <v>0</v>
      </c>
      <c r="Y3095" s="2">
        <v>0</v>
      </c>
      <c r="Z3095" s="2">
        <v>990</v>
      </c>
      <c r="AA3095" s="2">
        <v>1320</v>
      </c>
      <c r="AB3095" s="2">
        <v>330</v>
      </c>
    </row>
    <row r="3096" spans="1:28">
      <c r="A3096" s="5" t="str">
        <f t="shared" si="970"/>
        <v>420</v>
      </c>
      <c r="B3096" s="5" t="str">
        <f>VLOOKUP(A3096,Vlookups!O:P,2,FALSE)</f>
        <v>LOCAL</v>
      </c>
      <c r="C3096" s="5" t="str">
        <f t="shared" si="971"/>
        <v>E</v>
      </c>
      <c r="D3096" s="5" t="str">
        <f t="shared" si="972"/>
        <v>51</v>
      </c>
      <c r="E3096" s="5" t="str">
        <f t="shared" si="973"/>
        <v>64--</v>
      </c>
      <c r="F3096" s="5" t="str">
        <f>VLOOKUP(E3096,Vlookups!K:M,3,FALSE)</f>
        <v>Op Exp</v>
      </c>
      <c r="G3096" s="5" t="str">
        <f t="shared" si="974"/>
        <v>6499</v>
      </c>
      <c r="H3096" s="5" t="str">
        <f t="shared" si="975"/>
        <v>MISC OP COSTS</v>
      </c>
      <c r="I3096" s="5" t="str">
        <f t="shared" si="976"/>
        <v>012</v>
      </c>
      <c r="J3096" s="5" t="str">
        <f>VLOOKUP(I3096,Vlookups!A:D,2,FALSE)</f>
        <v>NORTH RICHLAND HILLS ELEMENTAR</v>
      </c>
      <c r="K3096" s="5" t="str">
        <f>VLOOKUP(I3096,Vlookups!A:D,3,FALSE)</f>
        <v>NORTH RICHLAND HILLS K8</v>
      </c>
      <c r="L3096" s="5" t="str">
        <f t="shared" si="977"/>
        <v>99</v>
      </c>
      <c r="M3096" s="5" t="str">
        <f t="shared" si="978"/>
        <v>937</v>
      </c>
      <c r="N3096" s="5" t="str">
        <f>VLOOKUP(M3096,Vlookups!G:I,2,FALSE)</f>
        <v>FACILITIES MAINTENANCE &amp; OPS</v>
      </c>
      <c r="O3096" s="5" t="str">
        <f>VLOOKUP(M3096,Vlookups!G:I,3,FALSE)</f>
        <v>MAINT</v>
      </c>
      <c r="P3096" s="6">
        <f t="shared" si="979"/>
        <v>2010</v>
      </c>
      <c r="Q3096" s="6">
        <f t="shared" si="980"/>
        <v>0</v>
      </c>
      <c r="R3096" s="6">
        <f t="shared" si="981"/>
        <v>13.4</v>
      </c>
      <c r="S3096" s="6">
        <f t="shared" si="982"/>
        <v>2680</v>
      </c>
      <c r="T3096" s="6">
        <f t="shared" si="983"/>
        <v>670</v>
      </c>
      <c r="U3096" t="s">
        <v>3154</v>
      </c>
      <c r="V3096" t="s">
        <v>183</v>
      </c>
      <c r="W3096" s="2">
        <v>2010</v>
      </c>
      <c r="X3096" s="2">
        <v>0</v>
      </c>
      <c r="Y3096" s="2">
        <v>13.4</v>
      </c>
      <c r="Z3096" s="2">
        <v>1996.6</v>
      </c>
      <c r="AA3096" s="2">
        <v>2680</v>
      </c>
      <c r="AB3096" s="2">
        <v>670</v>
      </c>
    </row>
    <row r="3097" spans="1:28">
      <c r="A3097" s="5" t="str">
        <f t="shared" si="970"/>
        <v>420</v>
      </c>
      <c r="B3097" s="5" t="str">
        <f>VLOOKUP(A3097,Vlookups!O:P,2,FALSE)</f>
        <v>LOCAL</v>
      </c>
      <c r="C3097" s="5" t="str">
        <f t="shared" si="971"/>
        <v>E</v>
      </c>
      <c r="D3097" s="5" t="str">
        <f t="shared" si="972"/>
        <v>51</v>
      </c>
      <c r="E3097" s="5" t="str">
        <f t="shared" si="973"/>
        <v>64--</v>
      </c>
      <c r="F3097" s="5" t="str">
        <f>VLOOKUP(E3097,Vlookups!K:M,3,FALSE)</f>
        <v>Op Exp</v>
      </c>
      <c r="G3097" s="5" t="str">
        <f t="shared" si="974"/>
        <v>6499</v>
      </c>
      <c r="H3097" s="5" t="str">
        <f t="shared" si="975"/>
        <v>MISC OP COSTS</v>
      </c>
      <c r="I3097" s="5" t="str">
        <f t="shared" si="976"/>
        <v>013</v>
      </c>
      <c r="J3097" s="5" t="str">
        <f>VLOOKUP(I3097,Vlookups!A:D,2,FALSE)</f>
        <v>NORTH RICHLAND HILLS MIDDLE SC</v>
      </c>
      <c r="K3097" s="5" t="str">
        <f>VLOOKUP(I3097,Vlookups!A:D,3,FALSE)</f>
        <v>NORTH RICHLAND HILLS K8</v>
      </c>
      <c r="L3097" s="5" t="str">
        <f t="shared" si="977"/>
        <v>99</v>
      </c>
      <c r="M3097" s="5" t="str">
        <f t="shared" si="978"/>
        <v>937</v>
      </c>
      <c r="N3097" s="5" t="str">
        <f>VLOOKUP(M3097,Vlookups!G:I,2,FALSE)</f>
        <v>FACILITIES MAINTENANCE &amp; OPS</v>
      </c>
      <c r="O3097" s="5" t="str">
        <f>VLOOKUP(M3097,Vlookups!G:I,3,FALSE)</f>
        <v>MAINT</v>
      </c>
      <c r="P3097" s="6">
        <f t="shared" si="979"/>
        <v>990</v>
      </c>
      <c r="Q3097" s="6">
        <f t="shared" si="980"/>
        <v>0</v>
      </c>
      <c r="R3097" s="6">
        <f t="shared" si="981"/>
        <v>6.6</v>
      </c>
      <c r="S3097" s="6">
        <f t="shared" si="982"/>
        <v>1320</v>
      </c>
      <c r="T3097" s="6">
        <f t="shared" si="983"/>
        <v>330</v>
      </c>
      <c r="U3097" t="s">
        <v>3155</v>
      </c>
      <c r="V3097" t="s">
        <v>183</v>
      </c>
      <c r="W3097" s="2">
        <v>990</v>
      </c>
      <c r="X3097" s="2">
        <v>0</v>
      </c>
      <c r="Y3097" s="2">
        <v>6.6</v>
      </c>
      <c r="Z3097" s="2">
        <v>983.4</v>
      </c>
      <c r="AA3097" s="2">
        <v>1320</v>
      </c>
      <c r="AB3097" s="2">
        <v>330</v>
      </c>
    </row>
    <row r="3098" spans="1:28">
      <c r="A3098" s="5" t="str">
        <f t="shared" si="970"/>
        <v>420</v>
      </c>
      <c r="B3098" s="5" t="str">
        <f>VLOOKUP(A3098,Vlookups!O:P,2,FALSE)</f>
        <v>LOCAL</v>
      </c>
      <c r="C3098" s="5" t="str">
        <f t="shared" si="971"/>
        <v>E</v>
      </c>
      <c r="D3098" s="5" t="str">
        <f t="shared" si="972"/>
        <v>51</v>
      </c>
      <c r="E3098" s="5" t="str">
        <f t="shared" si="973"/>
        <v>64--</v>
      </c>
      <c r="F3098" s="5" t="str">
        <f>VLOOKUP(E3098,Vlookups!K:M,3,FALSE)</f>
        <v>Op Exp</v>
      </c>
      <c r="G3098" s="5" t="str">
        <f t="shared" si="974"/>
        <v>6499</v>
      </c>
      <c r="H3098" s="5" t="str">
        <f t="shared" si="975"/>
        <v>MISC OP COSTS</v>
      </c>
      <c r="I3098" s="5" t="str">
        <f t="shared" si="976"/>
        <v>014</v>
      </c>
      <c r="J3098" s="5" t="str">
        <f>VLOOKUP(I3098,Vlookups!A:D,2,FALSE)</f>
        <v>KATY ELEMENTARY SCHOOL</v>
      </c>
      <c r="K3098" s="5" t="str">
        <f>VLOOKUP(I3098,Vlookups!A:D,3,FALSE)</f>
        <v>KATY K8</v>
      </c>
      <c r="L3098" s="5" t="str">
        <f t="shared" si="977"/>
        <v>99</v>
      </c>
      <c r="M3098" s="5" t="str">
        <f t="shared" si="978"/>
        <v>937</v>
      </c>
      <c r="N3098" s="5" t="str">
        <f>VLOOKUP(M3098,Vlookups!G:I,2,FALSE)</f>
        <v>FACILITIES MAINTENANCE &amp; OPS</v>
      </c>
      <c r="O3098" s="5" t="str">
        <f>VLOOKUP(M3098,Vlookups!G:I,3,FALSE)</f>
        <v>MAINT</v>
      </c>
      <c r="P3098" s="6">
        <f t="shared" si="979"/>
        <v>2010</v>
      </c>
      <c r="Q3098" s="6">
        <f t="shared" si="980"/>
        <v>0</v>
      </c>
      <c r="R3098" s="6">
        <f t="shared" si="981"/>
        <v>0</v>
      </c>
      <c r="S3098" s="6">
        <f t="shared" si="982"/>
        <v>2680</v>
      </c>
      <c r="T3098" s="6">
        <f t="shared" si="983"/>
        <v>670</v>
      </c>
      <c r="U3098" t="s">
        <v>3156</v>
      </c>
      <c r="V3098" t="s">
        <v>183</v>
      </c>
      <c r="W3098" s="2">
        <v>2010</v>
      </c>
      <c r="X3098" s="2">
        <v>0</v>
      </c>
      <c r="Y3098" s="2">
        <v>0</v>
      </c>
      <c r="Z3098" s="2">
        <v>2010</v>
      </c>
      <c r="AA3098" s="2">
        <v>2680</v>
      </c>
      <c r="AB3098" s="2">
        <v>670</v>
      </c>
    </row>
    <row r="3099" spans="1:28">
      <c r="A3099" s="5" t="str">
        <f t="shared" si="970"/>
        <v>420</v>
      </c>
      <c r="B3099" s="5" t="str">
        <f>VLOOKUP(A3099,Vlookups!O:P,2,FALSE)</f>
        <v>LOCAL</v>
      </c>
      <c r="C3099" s="5" t="str">
        <f t="shared" si="971"/>
        <v>E</v>
      </c>
      <c r="D3099" s="5" t="str">
        <f t="shared" si="972"/>
        <v>51</v>
      </c>
      <c r="E3099" s="5" t="str">
        <f t="shared" si="973"/>
        <v>64--</v>
      </c>
      <c r="F3099" s="5" t="str">
        <f>VLOOKUP(E3099,Vlookups!K:M,3,FALSE)</f>
        <v>Op Exp</v>
      </c>
      <c r="G3099" s="5" t="str">
        <f t="shared" si="974"/>
        <v>6499</v>
      </c>
      <c r="H3099" s="5" t="str">
        <f t="shared" si="975"/>
        <v>MISC OP COSTS</v>
      </c>
      <c r="I3099" s="5" t="str">
        <f t="shared" si="976"/>
        <v>015</v>
      </c>
      <c r="J3099" s="5" t="str">
        <f>VLOOKUP(I3099,Vlookups!A:D,2,FALSE)</f>
        <v>KATY MIDDLE SCHOOL</v>
      </c>
      <c r="K3099" s="5" t="str">
        <f>VLOOKUP(I3099,Vlookups!A:D,3,FALSE)</f>
        <v>KATY K8</v>
      </c>
      <c r="L3099" s="5" t="str">
        <f t="shared" si="977"/>
        <v>99</v>
      </c>
      <c r="M3099" s="5" t="str">
        <f t="shared" si="978"/>
        <v>937</v>
      </c>
      <c r="N3099" s="5" t="str">
        <f>VLOOKUP(M3099,Vlookups!G:I,2,FALSE)</f>
        <v>FACILITIES MAINTENANCE &amp; OPS</v>
      </c>
      <c r="O3099" s="5" t="str">
        <f>VLOOKUP(M3099,Vlookups!G:I,3,FALSE)</f>
        <v>MAINT</v>
      </c>
      <c r="P3099" s="6">
        <f t="shared" si="979"/>
        <v>990</v>
      </c>
      <c r="Q3099" s="6">
        <f t="shared" si="980"/>
        <v>0</v>
      </c>
      <c r="R3099" s="6">
        <f t="shared" si="981"/>
        <v>0</v>
      </c>
      <c r="S3099" s="6">
        <f t="shared" si="982"/>
        <v>1320</v>
      </c>
      <c r="T3099" s="6">
        <f t="shared" si="983"/>
        <v>330</v>
      </c>
      <c r="U3099" t="s">
        <v>3157</v>
      </c>
      <c r="V3099" t="s">
        <v>183</v>
      </c>
      <c r="W3099" s="2">
        <v>990</v>
      </c>
      <c r="X3099" s="2">
        <v>0</v>
      </c>
      <c r="Y3099" s="2">
        <v>0</v>
      </c>
      <c r="Z3099" s="2">
        <v>990</v>
      </c>
      <c r="AA3099" s="2">
        <v>1320</v>
      </c>
      <c r="AB3099" s="2">
        <v>330</v>
      </c>
    </row>
    <row r="3100" spans="1:28">
      <c r="A3100" s="5" t="str">
        <f t="shared" si="970"/>
        <v>420</v>
      </c>
      <c r="B3100" s="5" t="str">
        <f>VLOOKUP(A3100,Vlookups!O:P,2,FALSE)</f>
        <v>LOCAL</v>
      </c>
      <c r="C3100" s="5" t="str">
        <f t="shared" si="971"/>
        <v>E</v>
      </c>
      <c r="D3100" s="5" t="str">
        <f t="shared" si="972"/>
        <v>51</v>
      </c>
      <c r="E3100" s="5" t="str">
        <f t="shared" si="973"/>
        <v>64--</v>
      </c>
      <c r="F3100" s="5" t="str">
        <f>VLOOKUP(E3100,Vlookups!K:M,3,FALSE)</f>
        <v>Op Exp</v>
      </c>
      <c r="G3100" s="5" t="str">
        <f t="shared" si="974"/>
        <v>6499</v>
      </c>
      <c r="H3100" s="5" t="str">
        <f t="shared" si="975"/>
        <v>MISC OP COSTS</v>
      </c>
      <c r="I3100" s="5" t="str">
        <f t="shared" si="976"/>
        <v>016</v>
      </c>
      <c r="J3100" s="5" t="str">
        <f>VLOOKUP(I3100,Vlookups!A:D,2,FALSE)</f>
        <v>WESTPARK ELEMENTARY SCHOOL</v>
      </c>
      <c r="K3100" s="5" t="str">
        <f>VLOOKUP(I3100,Vlookups!A:D,3,FALSE)</f>
        <v>WESTPARK K8</v>
      </c>
      <c r="L3100" s="5" t="str">
        <f t="shared" si="977"/>
        <v>99</v>
      </c>
      <c r="M3100" s="5" t="str">
        <f t="shared" si="978"/>
        <v>937</v>
      </c>
      <c r="N3100" s="5" t="str">
        <f>VLOOKUP(M3100,Vlookups!G:I,2,FALSE)</f>
        <v>FACILITIES MAINTENANCE &amp; OPS</v>
      </c>
      <c r="O3100" s="5" t="str">
        <f>VLOOKUP(M3100,Vlookups!G:I,3,FALSE)</f>
        <v>MAINT</v>
      </c>
      <c r="P3100" s="6">
        <f t="shared" si="979"/>
        <v>2010</v>
      </c>
      <c r="Q3100" s="6">
        <f t="shared" si="980"/>
        <v>0</v>
      </c>
      <c r="R3100" s="6">
        <f t="shared" si="981"/>
        <v>0</v>
      </c>
      <c r="S3100" s="6">
        <f t="shared" si="982"/>
        <v>2680</v>
      </c>
      <c r="T3100" s="6">
        <f t="shared" si="983"/>
        <v>670</v>
      </c>
      <c r="U3100" t="s">
        <v>3158</v>
      </c>
      <c r="V3100" t="s">
        <v>183</v>
      </c>
      <c r="W3100" s="2">
        <v>2010</v>
      </c>
      <c r="X3100" s="2">
        <v>0</v>
      </c>
      <c r="Y3100" s="2">
        <v>0</v>
      </c>
      <c r="Z3100" s="2">
        <v>2010</v>
      </c>
      <c r="AA3100" s="2">
        <v>2680</v>
      </c>
      <c r="AB3100" s="2">
        <v>670</v>
      </c>
    </row>
    <row r="3101" spans="1:28">
      <c r="A3101" s="5" t="str">
        <f t="shared" si="970"/>
        <v>420</v>
      </c>
      <c r="B3101" s="5" t="str">
        <f>VLOOKUP(A3101,Vlookups!O:P,2,FALSE)</f>
        <v>LOCAL</v>
      </c>
      <c r="C3101" s="5" t="str">
        <f t="shared" si="971"/>
        <v>E</v>
      </c>
      <c r="D3101" s="5" t="str">
        <f t="shared" si="972"/>
        <v>51</v>
      </c>
      <c r="E3101" s="5" t="str">
        <f t="shared" si="973"/>
        <v>64--</v>
      </c>
      <c r="F3101" s="5" t="str">
        <f>VLOOKUP(E3101,Vlookups!K:M,3,FALSE)</f>
        <v>Op Exp</v>
      </c>
      <c r="G3101" s="5" t="str">
        <f t="shared" si="974"/>
        <v>6499</v>
      </c>
      <c r="H3101" s="5" t="str">
        <f t="shared" si="975"/>
        <v>MISC OP COSTS</v>
      </c>
      <c r="I3101" s="5" t="str">
        <f t="shared" si="976"/>
        <v>017</v>
      </c>
      <c r="J3101" s="5" t="str">
        <f>VLOOKUP(I3101,Vlookups!A:D,2,FALSE)</f>
        <v>WESTPARK MIDDLE SCHOOL</v>
      </c>
      <c r="K3101" s="5" t="str">
        <f>VLOOKUP(I3101,Vlookups!A:D,3,FALSE)</f>
        <v>WESTPARK K8</v>
      </c>
      <c r="L3101" s="5" t="str">
        <f t="shared" si="977"/>
        <v>99</v>
      </c>
      <c r="M3101" s="5" t="str">
        <f t="shared" si="978"/>
        <v>937</v>
      </c>
      <c r="N3101" s="5" t="str">
        <f>VLOOKUP(M3101,Vlookups!G:I,2,FALSE)</f>
        <v>FACILITIES MAINTENANCE &amp; OPS</v>
      </c>
      <c r="O3101" s="5" t="str">
        <f>VLOOKUP(M3101,Vlookups!G:I,3,FALSE)</f>
        <v>MAINT</v>
      </c>
      <c r="P3101" s="6">
        <f t="shared" si="979"/>
        <v>990</v>
      </c>
      <c r="Q3101" s="6">
        <f t="shared" si="980"/>
        <v>0</v>
      </c>
      <c r="R3101" s="6">
        <f t="shared" si="981"/>
        <v>0</v>
      </c>
      <c r="S3101" s="6">
        <f t="shared" si="982"/>
        <v>1320</v>
      </c>
      <c r="T3101" s="6">
        <f t="shared" si="983"/>
        <v>330</v>
      </c>
      <c r="U3101" t="s">
        <v>3159</v>
      </c>
      <c r="V3101" t="s">
        <v>183</v>
      </c>
      <c r="W3101" s="2">
        <v>990</v>
      </c>
      <c r="X3101" s="2">
        <v>0</v>
      </c>
      <c r="Y3101" s="2">
        <v>0</v>
      </c>
      <c r="Z3101" s="2">
        <v>990</v>
      </c>
      <c r="AA3101" s="2">
        <v>1320</v>
      </c>
      <c r="AB3101" s="2">
        <v>330</v>
      </c>
    </row>
    <row r="3102" spans="1:28">
      <c r="A3102" s="5" t="str">
        <f t="shared" si="970"/>
        <v>420</v>
      </c>
      <c r="B3102" s="5" t="str">
        <f>VLOOKUP(A3102,Vlookups!O:P,2,FALSE)</f>
        <v>LOCAL</v>
      </c>
      <c r="C3102" s="5" t="str">
        <f t="shared" si="971"/>
        <v>E</v>
      </c>
      <c r="D3102" s="5" t="str">
        <f t="shared" si="972"/>
        <v>51</v>
      </c>
      <c r="E3102" s="5" t="str">
        <f t="shared" si="973"/>
        <v>64--</v>
      </c>
      <c r="F3102" s="5" t="str">
        <f>VLOOKUP(E3102,Vlookups!K:M,3,FALSE)</f>
        <v>Op Exp</v>
      </c>
      <c r="G3102" s="5" t="str">
        <f t="shared" si="974"/>
        <v>6499</v>
      </c>
      <c r="H3102" s="5" t="str">
        <f t="shared" si="975"/>
        <v>MISC OP COSTS</v>
      </c>
      <c r="I3102" s="5" t="str">
        <f t="shared" si="976"/>
        <v>018</v>
      </c>
      <c r="J3102" s="5" t="str">
        <f>VLOOKUP(I3102,Vlookups!A:D,2,FALSE)</f>
        <v>KATY/WEST PARK HS</v>
      </c>
      <c r="K3102" s="5" t="str">
        <f>VLOOKUP(I3102,Vlookups!A:D,3,FALSE)</f>
        <v>KATY WESTPARK HS</v>
      </c>
      <c r="L3102" s="5" t="str">
        <f t="shared" si="977"/>
        <v>99</v>
      </c>
      <c r="M3102" s="5" t="str">
        <f t="shared" si="978"/>
        <v>937</v>
      </c>
      <c r="N3102" s="5" t="str">
        <f>VLOOKUP(M3102,Vlookups!G:I,2,FALSE)</f>
        <v>FACILITIES MAINTENANCE &amp; OPS</v>
      </c>
      <c r="O3102" s="5" t="str">
        <f>VLOOKUP(M3102,Vlookups!G:I,3,FALSE)</f>
        <v>MAINT</v>
      </c>
      <c r="P3102" s="6">
        <f t="shared" si="979"/>
        <v>2500</v>
      </c>
      <c r="Q3102" s="6">
        <f t="shared" si="980"/>
        <v>0</v>
      </c>
      <c r="R3102" s="6">
        <f t="shared" si="981"/>
        <v>394.69</v>
      </c>
      <c r="S3102" s="6">
        <f t="shared" si="982"/>
        <v>4000</v>
      </c>
      <c r="T3102" s="6">
        <f t="shared" si="983"/>
        <v>1500</v>
      </c>
      <c r="U3102" t="s">
        <v>3160</v>
      </c>
      <c r="V3102" t="s">
        <v>183</v>
      </c>
      <c r="W3102" s="2">
        <v>2500</v>
      </c>
      <c r="X3102" s="2">
        <v>0</v>
      </c>
      <c r="Y3102" s="2">
        <v>394.69</v>
      </c>
      <c r="Z3102" s="2">
        <v>2105.31</v>
      </c>
      <c r="AA3102" s="2">
        <v>4000</v>
      </c>
      <c r="AB3102" s="2">
        <v>1500</v>
      </c>
    </row>
    <row r="3103" spans="1:28">
      <c r="A3103" s="5" t="str">
        <f t="shared" si="970"/>
        <v>420</v>
      </c>
      <c r="B3103" s="5" t="str">
        <f>VLOOKUP(A3103,Vlookups!O:P,2,FALSE)</f>
        <v>LOCAL</v>
      </c>
      <c r="C3103" s="5" t="str">
        <f t="shared" si="971"/>
        <v>E</v>
      </c>
      <c r="D3103" s="5" t="str">
        <f t="shared" si="972"/>
        <v>51</v>
      </c>
      <c r="E3103" s="5" t="str">
        <f t="shared" si="973"/>
        <v>64--</v>
      </c>
      <c r="F3103" s="5" t="str">
        <f>VLOOKUP(E3103,Vlookups!K:M,3,FALSE)</f>
        <v>Op Exp</v>
      </c>
      <c r="G3103" s="5" t="str">
        <f t="shared" si="974"/>
        <v>6499</v>
      </c>
      <c r="H3103" s="5" t="str">
        <f t="shared" si="975"/>
        <v>MISC OP COSTS</v>
      </c>
      <c r="I3103" s="5" t="str">
        <f t="shared" si="976"/>
        <v>019</v>
      </c>
      <c r="J3103" s="5" t="str">
        <f>VLOOKUP(I3103,Vlookups!A:D,2,FALSE)</f>
        <v>LANCASTER ELEMENTARY</v>
      </c>
      <c r="K3103" s="5" t="str">
        <f>VLOOKUP(I3103,Vlookups!A:D,3,FALSE)</f>
        <v>LANCASTER K8</v>
      </c>
      <c r="L3103" s="5" t="str">
        <f t="shared" si="977"/>
        <v>99</v>
      </c>
      <c r="M3103" s="5" t="str">
        <f t="shared" si="978"/>
        <v>937</v>
      </c>
      <c r="N3103" s="5" t="str">
        <f>VLOOKUP(M3103,Vlookups!G:I,2,FALSE)</f>
        <v>FACILITIES MAINTENANCE &amp; OPS</v>
      </c>
      <c r="O3103" s="5" t="str">
        <f>VLOOKUP(M3103,Vlookups!G:I,3,FALSE)</f>
        <v>MAINT</v>
      </c>
      <c r="P3103" s="6">
        <f t="shared" si="979"/>
        <v>2010</v>
      </c>
      <c r="Q3103" s="6">
        <f t="shared" si="980"/>
        <v>0</v>
      </c>
      <c r="R3103" s="6">
        <f t="shared" si="981"/>
        <v>67</v>
      </c>
      <c r="S3103" s="6">
        <f t="shared" si="982"/>
        <v>2680</v>
      </c>
      <c r="T3103" s="6">
        <f t="shared" si="983"/>
        <v>670</v>
      </c>
      <c r="U3103" t="s">
        <v>3161</v>
      </c>
      <c r="V3103" t="s">
        <v>183</v>
      </c>
      <c r="W3103" s="2">
        <v>2010</v>
      </c>
      <c r="X3103" s="2">
        <v>0</v>
      </c>
      <c r="Y3103" s="2">
        <v>67</v>
      </c>
      <c r="Z3103" s="2">
        <v>1943</v>
      </c>
      <c r="AA3103" s="2">
        <v>2680</v>
      </c>
      <c r="AB3103" s="2">
        <v>670</v>
      </c>
    </row>
    <row r="3104" spans="1:28">
      <c r="A3104" s="5" t="str">
        <f t="shared" si="970"/>
        <v>420</v>
      </c>
      <c r="B3104" s="5" t="str">
        <f>VLOOKUP(A3104,Vlookups!O:P,2,FALSE)</f>
        <v>LOCAL</v>
      </c>
      <c r="C3104" s="5" t="str">
        <f t="shared" si="971"/>
        <v>E</v>
      </c>
      <c r="D3104" s="5" t="str">
        <f t="shared" si="972"/>
        <v>51</v>
      </c>
      <c r="E3104" s="5" t="str">
        <f t="shared" si="973"/>
        <v>64--</v>
      </c>
      <c r="F3104" s="5" t="str">
        <f>VLOOKUP(E3104,Vlookups!K:M,3,FALSE)</f>
        <v>Op Exp</v>
      </c>
      <c r="G3104" s="5" t="str">
        <f t="shared" si="974"/>
        <v>6499</v>
      </c>
      <c r="H3104" s="5" t="str">
        <f t="shared" si="975"/>
        <v>MISC OP COSTS</v>
      </c>
      <c r="I3104" s="5" t="str">
        <f t="shared" si="976"/>
        <v>020</v>
      </c>
      <c r="J3104" s="5" t="str">
        <f>VLOOKUP(I3104,Vlookups!A:D,2,FALSE)</f>
        <v>LANCASTER MIDDLE SCHOOL</v>
      </c>
      <c r="K3104" s="5" t="str">
        <f>VLOOKUP(I3104,Vlookups!A:D,3,FALSE)</f>
        <v>LANCASTER K8</v>
      </c>
      <c r="L3104" s="5" t="str">
        <f t="shared" si="977"/>
        <v>99</v>
      </c>
      <c r="M3104" s="5" t="str">
        <f t="shared" si="978"/>
        <v>937</v>
      </c>
      <c r="N3104" s="5" t="str">
        <f>VLOOKUP(M3104,Vlookups!G:I,2,FALSE)</f>
        <v>FACILITIES MAINTENANCE &amp; OPS</v>
      </c>
      <c r="O3104" s="5" t="str">
        <f>VLOOKUP(M3104,Vlookups!G:I,3,FALSE)</f>
        <v>MAINT</v>
      </c>
      <c r="P3104" s="6">
        <f t="shared" si="979"/>
        <v>990</v>
      </c>
      <c r="Q3104" s="6">
        <f t="shared" si="980"/>
        <v>0</v>
      </c>
      <c r="R3104" s="6">
        <f t="shared" si="981"/>
        <v>33</v>
      </c>
      <c r="S3104" s="6">
        <f t="shared" si="982"/>
        <v>1320</v>
      </c>
      <c r="T3104" s="6">
        <f t="shared" si="983"/>
        <v>330</v>
      </c>
      <c r="U3104" t="s">
        <v>3162</v>
      </c>
      <c r="V3104" t="s">
        <v>183</v>
      </c>
      <c r="W3104" s="2">
        <v>990</v>
      </c>
      <c r="X3104" s="2">
        <v>0</v>
      </c>
      <c r="Y3104" s="2">
        <v>33</v>
      </c>
      <c r="Z3104" s="2">
        <v>957</v>
      </c>
      <c r="AA3104" s="2">
        <v>1320</v>
      </c>
      <c r="AB3104" s="2">
        <v>330</v>
      </c>
    </row>
    <row r="3105" spans="1:28">
      <c r="A3105" s="5" t="str">
        <f t="shared" si="970"/>
        <v>420</v>
      </c>
      <c r="B3105" s="5" t="str">
        <f>VLOOKUP(A3105,Vlookups!O:P,2,FALSE)</f>
        <v>LOCAL</v>
      </c>
      <c r="C3105" s="5" t="str">
        <f t="shared" si="971"/>
        <v>E</v>
      </c>
      <c r="D3105" s="5" t="str">
        <f t="shared" si="972"/>
        <v>51</v>
      </c>
      <c r="E3105" s="5" t="str">
        <f t="shared" si="973"/>
        <v>64--</v>
      </c>
      <c r="F3105" s="5" t="str">
        <f>VLOOKUP(E3105,Vlookups!K:M,3,FALSE)</f>
        <v>Op Exp</v>
      </c>
      <c r="G3105" s="5" t="str">
        <f t="shared" si="974"/>
        <v>6499</v>
      </c>
      <c r="H3105" s="5" t="str">
        <f t="shared" si="975"/>
        <v>MISC OP COSTS</v>
      </c>
      <c r="I3105" s="5" t="str">
        <f t="shared" si="976"/>
        <v>021</v>
      </c>
      <c r="J3105" s="5" t="str">
        <f>VLOOKUP(I3105,Vlookups!A:D,2,FALSE)</f>
        <v>WOODHAVEN ELEMENTARY</v>
      </c>
      <c r="K3105" s="5" t="str">
        <f>VLOOKUP(I3105,Vlookups!A:D,3,FALSE)</f>
        <v>WOODHAVEN K8</v>
      </c>
      <c r="L3105" s="5" t="str">
        <f t="shared" si="977"/>
        <v>99</v>
      </c>
      <c r="M3105" s="5" t="str">
        <f t="shared" si="978"/>
        <v>937</v>
      </c>
      <c r="N3105" s="5" t="str">
        <f>VLOOKUP(M3105,Vlookups!G:I,2,FALSE)</f>
        <v>FACILITIES MAINTENANCE &amp; OPS</v>
      </c>
      <c r="O3105" s="5" t="str">
        <f>VLOOKUP(M3105,Vlookups!G:I,3,FALSE)</f>
        <v>MAINT</v>
      </c>
      <c r="P3105" s="6">
        <f t="shared" si="979"/>
        <v>2010</v>
      </c>
      <c r="Q3105" s="6">
        <f t="shared" si="980"/>
        <v>385</v>
      </c>
      <c r="R3105" s="6">
        <f t="shared" si="981"/>
        <v>117.25</v>
      </c>
      <c r="S3105" s="6">
        <f t="shared" si="982"/>
        <v>2680</v>
      </c>
      <c r="T3105" s="6">
        <f t="shared" si="983"/>
        <v>670</v>
      </c>
      <c r="U3105" t="s">
        <v>3163</v>
      </c>
      <c r="V3105" t="s">
        <v>183</v>
      </c>
      <c r="W3105" s="2">
        <v>2010</v>
      </c>
      <c r="X3105" s="2">
        <v>385</v>
      </c>
      <c r="Y3105" s="2">
        <v>117.25</v>
      </c>
      <c r="Z3105" s="2">
        <v>1507.75</v>
      </c>
      <c r="AA3105" s="2">
        <v>2680</v>
      </c>
      <c r="AB3105" s="2">
        <v>670</v>
      </c>
    </row>
    <row r="3106" spans="1:28">
      <c r="A3106" s="5" t="str">
        <f t="shared" si="970"/>
        <v>420</v>
      </c>
      <c r="B3106" s="5" t="str">
        <f>VLOOKUP(A3106,Vlookups!O:P,2,FALSE)</f>
        <v>LOCAL</v>
      </c>
      <c r="C3106" s="5" t="str">
        <f t="shared" si="971"/>
        <v>E</v>
      </c>
      <c r="D3106" s="5" t="str">
        <f t="shared" si="972"/>
        <v>51</v>
      </c>
      <c r="E3106" s="5" t="str">
        <f t="shared" si="973"/>
        <v>64--</v>
      </c>
      <c r="F3106" s="5" t="str">
        <f>VLOOKUP(E3106,Vlookups!K:M,3,FALSE)</f>
        <v>Op Exp</v>
      </c>
      <c r="G3106" s="5" t="str">
        <f t="shared" si="974"/>
        <v>6499</v>
      </c>
      <c r="H3106" s="5" t="str">
        <f t="shared" si="975"/>
        <v>MISC OP COSTS</v>
      </c>
      <c r="I3106" s="5" t="str">
        <f t="shared" si="976"/>
        <v>022</v>
      </c>
      <c r="J3106" s="5" t="str">
        <f>VLOOKUP(I3106,Vlookups!A:D,2,FALSE)</f>
        <v>WOODHAVEN MIDDLE SCHOOL</v>
      </c>
      <c r="K3106" s="5" t="str">
        <f>VLOOKUP(I3106,Vlookups!A:D,3,FALSE)</f>
        <v>WOODHAVEN K8</v>
      </c>
      <c r="L3106" s="5" t="str">
        <f t="shared" si="977"/>
        <v>99</v>
      </c>
      <c r="M3106" s="5" t="str">
        <f t="shared" si="978"/>
        <v>937</v>
      </c>
      <c r="N3106" s="5" t="str">
        <f>VLOOKUP(M3106,Vlookups!G:I,2,FALSE)</f>
        <v>FACILITIES MAINTENANCE &amp; OPS</v>
      </c>
      <c r="O3106" s="5" t="str">
        <f>VLOOKUP(M3106,Vlookups!G:I,3,FALSE)</f>
        <v>MAINT</v>
      </c>
      <c r="P3106" s="6">
        <f t="shared" si="979"/>
        <v>990</v>
      </c>
      <c r="Q3106" s="6">
        <f t="shared" si="980"/>
        <v>0</v>
      </c>
      <c r="R3106" s="6">
        <f t="shared" si="981"/>
        <v>57.75</v>
      </c>
      <c r="S3106" s="6">
        <f t="shared" si="982"/>
        <v>1320</v>
      </c>
      <c r="T3106" s="6">
        <f t="shared" si="983"/>
        <v>330</v>
      </c>
      <c r="U3106" t="s">
        <v>3164</v>
      </c>
      <c r="V3106" t="s">
        <v>183</v>
      </c>
      <c r="W3106" s="2">
        <v>990</v>
      </c>
      <c r="X3106" s="2">
        <v>0</v>
      </c>
      <c r="Y3106" s="2">
        <v>57.75</v>
      </c>
      <c r="Z3106" s="2">
        <v>932.25</v>
      </c>
      <c r="AA3106" s="2">
        <v>1320</v>
      </c>
      <c r="AB3106" s="2">
        <v>330</v>
      </c>
    </row>
    <row r="3107" spans="1:28">
      <c r="A3107" s="5" t="str">
        <f t="shared" si="970"/>
        <v>420</v>
      </c>
      <c r="B3107" s="5" t="str">
        <f>VLOOKUP(A3107,Vlookups!O:P,2,FALSE)</f>
        <v>LOCAL</v>
      </c>
      <c r="C3107" s="5" t="str">
        <f t="shared" si="971"/>
        <v>E</v>
      </c>
      <c r="D3107" s="5" t="str">
        <f t="shared" si="972"/>
        <v>51</v>
      </c>
      <c r="E3107" s="5" t="str">
        <f t="shared" si="973"/>
        <v>64--</v>
      </c>
      <c r="F3107" s="5" t="str">
        <f>VLOOKUP(E3107,Vlookups!K:M,3,FALSE)</f>
        <v>Op Exp</v>
      </c>
      <c r="G3107" s="5" t="str">
        <f t="shared" si="974"/>
        <v>6499</v>
      </c>
      <c r="H3107" s="5" t="str">
        <f t="shared" si="975"/>
        <v>MISC OP COSTS</v>
      </c>
      <c r="I3107" s="5" t="str">
        <f t="shared" si="976"/>
        <v>023</v>
      </c>
      <c r="J3107" s="5" t="str">
        <f>VLOOKUP(I3107,Vlookups!A:D,2,FALSE)</f>
        <v>SAGINAW ELEMENTARY</v>
      </c>
      <c r="K3107" s="5" t="str">
        <f>VLOOKUP(I3107,Vlookups!A:D,3,FALSE)</f>
        <v>SAGINAW K8</v>
      </c>
      <c r="L3107" s="5" t="str">
        <f t="shared" si="977"/>
        <v>99</v>
      </c>
      <c r="M3107" s="5" t="str">
        <f t="shared" si="978"/>
        <v>937</v>
      </c>
      <c r="N3107" s="5" t="str">
        <f>VLOOKUP(M3107,Vlookups!G:I,2,FALSE)</f>
        <v>FACILITIES MAINTENANCE &amp; OPS</v>
      </c>
      <c r="O3107" s="5" t="str">
        <f>VLOOKUP(M3107,Vlookups!G:I,3,FALSE)</f>
        <v>MAINT</v>
      </c>
      <c r="P3107" s="6">
        <f t="shared" si="979"/>
        <v>2010</v>
      </c>
      <c r="Q3107" s="6">
        <f t="shared" si="980"/>
        <v>0</v>
      </c>
      <c r="R3107" s="6">
        <f t="shared" si="981"/>
        <v>0</v>
      </c>
      <c r="S3107" s="6">
        <f t="shared" si="982"/>
        <v>2680</v>
      </c>
      <c r="T3107" s="6">
        <f t="shared" si="983"/>
        <v>670</v>
      </c>
      <c r="U3107" t="s">
        <v>3165</v>
      </c>
      <c r="V3107" t="s">
        <v>183</v>
      </c>
      <c r="W3107" s="2">
        <v>2010</v>
      </c>
      <c r="X3107" s="2">
        <v>0</v>
      </c>
      <c r="Y3107" s="2">
        <v>0</v>
      </c>
      <c r="Z3107" s="2">
        <v>2010</v>
      </c>
      <c r="AA3107" s="2">
        <v>2680</v>
      </c>
      <c r="AB3107" s="2">
        <v>670</v>
      </c>
    </row>
    <row r="3108" spans="1:28">
      <c r="A3108" s="5" t="str">
        <f t="shared" si="970"/>
        <v>420</v>
      </c>
      <c r="B3108" s="5" t="str">
        <f>VLOOKUP(A3108,Vlookups!O:P,2,FALSE)</f>
        <v>LOCAL</v>
      </c>
      <c r="C3108" s="5" t="str">
        <f t="shared" si="971"/>
        <v>E</v>
      </c>
      <c r="D3108" s="5" t="str">
        <f t="shared" si="972"/>
        <v>51</v>
      </c>
      <c r="E3108" s="5" t="str">
        <f t="shared" si="973"/>
        <v>64--</v>
      </c>
      <c r="F3108" s="5" t="str">
        <f>VLOOKUP(E3108,Vlookups!K:M,3,FALSE)</f>
        <v>Op Exp</v>
      </c>
      <c r="G3108" s="5" t="str">
        <f t="shared" si="974"/>
        <v>6499</v>
      </c>
      <c r="H3108" s="5" t="str">
        <f t="shared" si="975"/>
        <v>MISC OP COSTS</v>
      </c>
      <c r="I3108" s="5" t="str">
        <f t="shared" si="976"/>
        <v>024</v>
      </c>
      <c r="J3108" s="5" t="str">
        <f>VLOOKUP(I3108,Vlookups!A:D,2,FALSE)</f>
        <v>SAGINAW MIDDLE SCHOOL</v>
      </c>
      <c r="K3108" s="5" t="str">
        <f>VLOOKUP(I3108,Vlookups!A:D,3,FALSE)</f>
        <v>SAGINAW K8</v>
      </c>
      <c r="L3108" s="5" t="str">
        <f t="shared" si="977"/>
        <v>99</v>
      </c>
      <c r="M3108" s="5" t="str">
        <f t="shared" si="978"/>
        <v>937</v>
      </c>
      <c r="N3108" s="5" t="str">
        <f>VLOOKUP(M3108,Vlookups!G:I,2,FALSE)</f>
        <v>FACILITIES MAINTENANCE &amp; OPS</v>
      </c>
      <c r="O3108" s="5" t="str">
        <f>VLOOKUP(M3108,Vlookups!G:I,3,FALSE)</f>
        <v>MAINT</v>
      </c>
      <c r="P3108" s="6">
        <f t="shared" si="979"/>
        <v>990</v>
      </c>
      <c r="Q3108" s="6">
        <f t="shared" si="980"/>
        <v>0</v>
      </c>
      <c r="R3108" s="6">
        <f t="shared" si="981"/>
        <v>0</v>
      </c>
      <c r="S3108" s="6">
        <f t="shared" si="982"/>
        <v>1320</v>
      </c>
      <c r="T3108" s="6">
        <f t="shared" si="983"/>
        <v>330</v>
      </c>
      <c r="U3108" t="s">
        <v>3166</v>
      </c>
      <c r="V3108" t="s">
        <v>183</v>
      </c>
      <c r="W3108" s="2">
        <v>990</v>
      </c>
      <c r="X3108" s="2">
        <v>0</v>
      </c>
      <c r="Y3108" s="2">
        <v>0</v>
      </c>
      <c r="Z3108" s="2">
        <v>990</v>
      </c>
      <c r="AA3108" s="2">
        <v>1320</v>
      </c>
      <c r="AB3108" s="2">
        <v>330</v>
      </c>
    </row>
    <row r="3109" spans="1:28">
      <c r="A3109" s="5" t="str">
        <f t="shared" si="970"/>
        <v>420</v>
      </c>
      <c r="B3109" s="5" t="str">
        <f>VLOOKUP(A3109,Vlookups!O:P,2,FALSE)</f>
        <v>LOCAL</v>
      </c>
      <c r="C3109" s="5" t="str">
        <f t="shared" si="971"/>
        <v>E</v>
      </c>
      <c r="D3109" s="5" t="str">
        <f t="shared" si="972"/>
        <v>51</v>
      </c>
      <c r="E3109" s="5" t="str">
        <f t="shared" si="973"/>
        <v>64--</v>
      </c>
      <c r="F3109" s="5" t="str">
        <f>VLOOKUP(E3109,Vlookups!K:M,3,FALSE)</f>
        <v>Op Exp</v>
      </c>
      <c r="G3109" s="5" t="str">
        <f t="shared" si="974"/>
        <v>6499</v>
      </c>
      <c r="H3109" s="5" t="str">
        <f t="shared" si="975"/>
        <v>MISC OP COSTS</v>
      </c>
      <c r="I3109" s="5" t="str">
        <f t="shared" si="976"/>
        <v>025</v>
      </c>
      <c r="J3109" s="5" t="str">
        <f>VLOOKUP(I3109,Vlookups!A:D,2,FALSE)</f>
        <v>WINDMILL LAKES ELEMENTARY</v>
      </c>
      <c r="K3109" s="5" t="str">
        <f>VLOOKUP(I3109,Vlookups!A:D,3,FALSE)</f>
        <v>WINDMILL LAKES K8</v>
      </c>
      <c r="L3109" s="5" t="str">
        <f t="shared" si="977"/>
        <v>99</v>
      </c>
      <c r="M3109" s="5" t="str">
        <f t="shared" si="978"/>
        <v>937</v>
      </c>
      <c r="N3109" s="5" t="str">
        <f>VLOOKUP(M3109,Vlookups!G:I,2,FALSE)</f>
        <v>FACILITIES MAINTENANCE &amp; OPS</v>
      </c>
      <c r="O3109" s="5" t="str">
        <f>VLOOKUP(M3109,Vlookups!G:I,3,FALSE)</f>
        <v>MAINT</v>
      </c>
      <c r="P3109" s="6">
        <f t="shared" si="979"/>
        <v>2010</v>
      </c>
      <c r="Q3109" s="6">
        <f t="shared" si="980"/>
        <v>0</v>
      </c>
      <c r="R3109" s="6">
        <f t="shared" si="981"/>
        <v>545.77</v>
      </c>
      <c r="S3109" s="6">
        <f t="shared" si="982"/>
        <v>2680</v>
      </c>
      <c r="T3109" s="6">
        <f t="shared" si="983"/>
        <v>670</v>
      </c>
      <c r="U3109" t="s">
        <v>3167</v>
      </c>
      <c r="V3109" t="s">
        <v>183</v>
      </c>
      <c r="W3109" s="2">
        <v>2010</v>
      </c>
      <c r="X3109" s="2">
        <v>0</v>
      </c>
      <c r="Y3109" s="2">
        <v>545.77</v>
      </c>
      <c r="Z3109" s="2">
        <v>1464.23</v>
      </c>
      <c r="AA3109" s="2">
        <v>2680</v>
      </c>
      <c r="AB3109" s="2">
        <v>670</v>
      </c>
    </row>
    <row r="3110" spans="1:28">
      <c r="A3110" s="5" t="str">
        <f t="shared" si="970"/>
        <v>420</v>
      </c>
      <c r="B3110" s="5" t="str">
        <f>VLOOKUP(A3110,Vlookups!O:P,2,FALSE)</f>
        <v>LOCAL</v>
      </c>
      <c r="C3110" s="5" t="str">
        <f t="shared" si="971"/>
        <v>E</v>
      </c>
      <c r="D3110" s="5" t="str">
        <f t="shared" si="972"/>
        <v>51</v>
      </c>
      <c r="E3110" s="5" t="str">
        <f t="shared" si="973"/>
        <v>64--</v>
      </c>
      <c r="F3110" s="5" t="str">
        <f>VLOOKUP(E3110,Vlookups!K:M,3,FALSE)</f>
        <v>Op Exp</v>
      </c>
      <c r="G3110" s="5" t="str">
        <f t="shared" si="974"/>
        <v>6499</v>
      </c>
      <c r="H3110" s="5" t="str">
        <f t="shared" si="975"/>
        <v>MISC OP COSTS</v>
      </c>
      <c r="I3110" s="5" t="str">
        <f t="shared" si="976"/>
        <v>026</v>
      </c>
      <c r="J3110" s="5" t="str">
        <f>VLOOKUP(I3110,Vlookups!A:D,2,FALSE)</f>
        <v>WM LAKES MIDDLE SCHOOL</v>
      </c>
      <c r="K3110" s="5" t="str">
        <f>VLOOKUP(I3110,Vlookups!A:D,3,FALSE)</f>
        <v>WINDMILL LAKES K8</v>
      </c>
      <c r="L3110" s="5" t="str">
        <f t="shared" si="977"/>
        <v>99</v>
      </c>
      <c r="M3110" s="5" t="str">
        <f t="shared" si="978"/>
        <v>937</v>
      </c>
      <c r="N3110" s="5" t="str">
        <f>VLOOKUP(M3110,Vlookups!G:I,2,FALSE)</f>
        <v>FACILITIES MAINTENANCE &amp; OPS</v>
      </c>
      <c r="O3110" s="5" t="str">
        <f>VLOOKUP(M3110,Vlookups!G:I,3,FALSE)</f>
        <v>MAINT</v>
      </c>
      <c r="P3110" s="6">
        <f t="shared" si="979"/>
        <v>990</v>
      </c>
      <c r="Q3110" s="6">
        <f t="shared" si="980"/>
        <v>0</v>
      </c>
      <c r="R3110" s="6">
        <f t="shared" si="981"/>
        <v>268.81</v>
      </c>
      <c r="S3110" s="6">
        <f t="shared" si="982"/>
        <v>1320</v>
      </c>
      <c r="T3110" s="6">
        <f t="shared" si="983"/>
        <v>330</v>
      </c>
      <c r="U3110" t="s">
        <v>3168</v>
      </c>
      <c r="V3110" t="s">
        <v>183</v>
      </c>
      <c r="W3110" s="2">
        <v>990</v>
      </c>
      <c r="X3110" s="2">
        <v>0</v>
      </c>
      <c r="Y3110" s="2">
        <v>268.81</v>
      </c>
      <c r="Z3110" s="2">
        <v>721.19</v>
      </c>
      <c r="AA3110" s="2">
        <v>1320</v>
      </c>
      <c r="AB3110" s="2">
        <v>330</v>
      </c>
    </row>
    <row r="3111" spans="1:28">
      <c r="A3111" s="5" t="str">
        <f t="shared" si="970"/>
        <v>420</v>
      </c>
      <c r="B3111" s="5" t="str">
        <f>VLOOKUP(A3111,Vlookups!O:P,2,FALSE)</f>
        <v>LOCAL</v>
      </c>
      <c r="C3111" s="5" t="str">
        <f t="shared" si="971"/>
        <v>E</v>
      </c>
      <c r="D3111" s="5" t="str">
        <f t="shared" si="972"/>
        <v>51</v>
      </c>
      <c r="E3111" s="5" t="str">
        <f t="shared" si="973"/>
        <v>64--</v>
      </c>
      <c r="F3111" s="5" t="str">
        <f>VLOOKUP(E3111,Vlookups!K:M,3,FALSE)</f>
        <v>Op Exp</v>
      </c>
      <c r="G3111" s="5" t="str">
        <f t="shared" si="974"/>
        <v>6499</v>
      </c>
      <c r="H3111" s="5" t="str">
        <f t="shared" si="975"/>
        <v>MISC OP COSTS</v>
      </c>
      <c r="I3111" s="5" t="str">
        <f t="shared" si="976"/>
        <v>027</v>
      </c>
      <c r="J3111" s="5" t="str">
        <f>VLOOKUP(I3111,Vlookups!A:D,2,FALSE)</f>
        <v>HOUSTON OREM ELEMENTARY</v>
      </c>
      <c r="K3111" s="5" t="str">
        <f>VLOOKUP(I3111,Vlookups!A:D,3,FALSE)</f>
        <v>OREM K8</v>
      </c>
      <c r="L3111" s="5" t="str">
        <f t="shared" si="977"/>
        <v>99</v>
      </c>
      <c r="M3111" s="5" t="str">
        <f t="shared" si="978"/>
        <v>937</v>
      </c>
      <c r="N3111" s="5" t="str">
        <f>VLOOKUP(M3111,Vlookups!G:I,2,FALSE)</f>
        <v>FACILITIES MAINTENANCE &amp; OPS</v>
      </c>
      <c r="O3111" s="5" t="str">
        <f>VLOOKUP(M3111,Vlookups!G:I,3,FALSE)</f>
        <v>MAINT</v>
      </c>
      <c r="P3111" s="6">
        <f t="shared" si="979"/>
        <v>2010</v>
      </c>
      <c r="Q3111" s="6">
        <f t="shared" si="980"/>
        <v>2493.67</v>
      </c>
      <c r="R3111" s="6">
        <f t="shared" si="981"/>
        <v>3721.89</v>
      </c>
      <c r="S3111" s="6">
        <f t="shared" si="982"/>
        <v>2680</v>
      </c>
      <c r="T3111" s="6">
        <f t="shared" si="983"/>
        <v>670</v>
      </c>
      <c r="U3111" t="s">
        <v>3169</v>
      </c>
      <c r="V3111" t="s">
        <v>183</v>
      </c>
      <c r="W3111" s="2">
        <v>2010</v>
      </c>
      <c r="X3111" s="2">
        <v>2493.67</v>
      </c>
      <c r="Y3111" s="2">
        <v>3721.89</v>
      </c>
      <c r="Z3111" s="3">
        <v>-4205.5600000000004</v>
      </c>
      <c r="AA3111" s="2">
        <v>2680</v>
      </c>
      <c r="AB3111" s="2">
        <v>670</v>
      </c>
    </row>
    <row r="3112" spans="1:28">
      <c r="A3112" s="5" t="str">
        <f t="shared" si="970"/>
        <v>420</v>
      </c>
      <c r="B3112" s="5" t="str">
        <f>VLOOKUP(A3112,Vlookups!O:P,2,FALSE)</f>
        <v>LOCAL</v>
      </c>
      <c r="C3112" s="5" t="str">
        <f t="shared" si="971"/>
        <v>E</v>
      </c>
      <c r="D3112" s="5" t="str">
        <f t="shared" si="972"/>
        <v>51</v>
      </c>
      <c r="E3112" s="5" t="str">
        <f t="shared" si="973"/>
        <v>64--</v>
      </c>
      <c r="F3112" s="5" t="str">
        <f>VLOOKUP(E3112,Vlookups!K:M,3,FALSE)</f>
        <v>Op Exp</v>
      </c>
      <c r="G3112" s="5" t="str">
        <f t="shared" si="974"/>
        <v>6499</v>
      </c>
      <c r="H3112" s="5" t="str">
        <f t="shared" si="975"/>
        <v>MISC OP COSTS</v>
      </c>
      <c r="I3112" s="5" t="str">
        <f t="shared" si="976"/>
        <v>028</v>
      </c>
      <c r="J3112" s="5" t="str">
        <f>VLOOKUP(I3112,Vlookups!A:D,2,FALSE)</f>
        <v>HOUSTON OREM MIDDLE SCHOOL</v>
      </c>
      <c r="K3112" s="5" t="str">
        <f>VLOOKUP(I3112,Vlookups!A:D,3,FALSE)</f>
        <v>OREM K8</v>
      </c>
      <c r="L3112" s="5" t="str">
        <f t="shared" si="977"/>
        <v>99</v>
      </c>
      <c r="M3112" s="5" t="str">
        <f t="shared" si="978"/>
        <v>937</v>
      </c>
      <c r="N3112" s="5" t="str">
        <f>VLOOKUP(M3112,Vlookups!G:I,2,FALSE)</f>
        <v>FACILITIES MAINTENANCE &amp; OPS</v>
      </c>
      <c r="O3112" s="5" t="str">
        <f>VLOOKUP(M3112,Vlookups!G:I,3,FALSE)</f>
        <v>MAINT</v>
      </c>
      <c r="P3112" s="6">
        <f t="shared" si="979"/>
        <v>990</v>
      </c>
      <c r="Q3112" s="6">
        <f t="shared" si="980"/>
        <v>1228.22</v>
      </c>
      <c r="R3112" s="6">
        <f t="shared" si="981"/>
        <v>0</v>
      </c>
      <c r="S3112" s="6">
        <f t="shared" si="982"/>
        <v>1320</v>
      </c>
      <c r="T3112" s="6">
        <f t="shared" si="983"/>
        <v>330</v>
      </c>
      <c r="U3112" t="s">
        <v>3170</v>
      </c>
      <c r="V3112" t="s">
        <v>183</v>
      </c>
      <c r="W3112" s="2">
        <v>990</v>
      </c>
      <c r="X3112" s="2">
        <v>1228.22</v>
      </c>
      <c r="Y3112" s="2">
        <v>0</v>
      </c>
      <c r="Z3112" s="3">
        <v>-238.22</v>
      </c>
      <c r="AA3112" s="2">
        <v>1320</v>
      </c>
      <c r="AB3112" s="2">
        <v>330</v>
      </c>
    </row>
    <row r="3113" spans="1:28">
      <c r="A3113" s="5" t="str">
        <f t="shared" si="970"/>
        <v>420</v>
      </c>
      <c r="B3113" s="5" t="str">
        <f>VLOOKUP(A3113,Vlookups!O:P,2,FALSE)</f>
        <v>LOCAL</v>
      </c>
      <c r="C3113" s="5" t="str">
        <f t="shared" si="971"/>
        <v>E</v>
      </c>
      <c r="D3113" s="5" t="str">
        <f t="shared" si="972"/>
        <v>51</v>
      </c>
      <c r="E3113" s="5" t="str">
        <f t="shared" si="973"/>
        <v>64--</v>
      </c>
      <c r="F3113" s="5" t="str">
        <f>VLOOKUP(E3113,Vlookups!K:M,3,FALSE)</f>
        <v>Op Exp</v>
      </c>
      <c r="G3113" s="5" t="str">
        <f t="shared" si="974"/>
        <v>6499</v>
      </c>
      <c r="H3113" s="5" t="str">
        <f t="shared" si="975"/>
        <v>MISC OP COSTS</v>
      </c>
      <c r="I3113" s="5" t="str">
        <f t="shared" si="976"/>
        <v>030</v>
      </c>
      <c r="J3113" s="5" t="str">
        <f>VLOOKUP(I3113,Vlookups!A:D,2,FALSE)</f>
        <v>COLLEGE STATION ELEMENTARY</v>
      </c>
      <c r="K3113" s="5" t="str">
        <f>VLOOKUP(I3113,Vlookups!A:D,3,FALSE)</f>
        <v>COLLEGE STATION K8</v>
      </c>
      <c r="L3113" s="5" t="str">
        <f t="shared" si="977"/>
        <v>99</v>
      </c>
      <c r="M3113" s="5" t="str">
        <f t="shared" si="978"/>
        <v>937</v>
      </c>
      <c r="N3113" s="5" t="str">
        <f>VLOOKUP(M3113,Vlookups!G:I,2,FALSE)</f>
        <v>FACILITIES MAINTENANCE &amp; OPS</v>
      </c>
      <c r="O3113" s="5" t="str">
        <f>VLOOKUP(M3113,Vlookups!G:I,3,FALSE)</f>
        <v>MAINT</v>
      </c>
      <c r="P3113" s="6">
        <f t="shared" si="979"/>
        <v>2010</v>
      </c>
      <c r="Q3113" s="6">
        <f t="shared" si="980"/>
        <v>0</v>
      </c>
      <c r="R3113" s="6">
        <f t="shared" si="981"/>
        <v>0</v>
      </c>
      <c r="S3113" s="6">
        <f t="shared" si="982"/>
        <v>2680</v>
      </c>
      <c r="T3113" s="6">
        <f t="shared" si="983"/>
        <v>670</v>
      </c>
      <c r="U3113" t="s">
        <v>3171</v>
      </c>
      <c r="V3113" t="s">
        <v>183</v>
      </c>
      <c r="W3113" s="2">
        <v>2010</v>
      </c>
      <c r="X3113" s="2">
        <v>0</v>
      </c>
      <c r="Y3113" s="2">
        <v>0</v>
      </c>
      <c r="Z3113" s="2">
        <v>2010</v>
      </c>
      <c r="AA3113" s="2">
        <v>2680</v>
      </c>
      <c r="AB3113" s="2">
        <v>670</v>
      </c>
    </row>
    <row r="3114" spans="1:28">
      <c r="A3114" s="5" t="str">
        <f t="shared" si="970"/>
        <v>420</v>
      </c>
      <c r="B3114" s="5" t="str">
        <f>VLOOKUP(A3114,Vlookups!O:P,2,FALSE)</f>
        <v>LOCAL</v>
      </c>
      <c r="C3114" s="5" t="str">
        <f t="shared" si="971"/>
        <v>E</v>
      </c>
      <c r="D3114" s="5" t="str">
        <f t="shared" si="972"/>
        <v>51</v>
      </c>
      <c r="E3114" s="5" t="str">
        <f t="shared" si="973"/>
        <v>64--</v>
      </c>
      <c r="F3114" s="5" t="str">
        <f>VLOOKUP(E3114,Vlookups!K:M,3,FALSE)</f>
        <v>Op Exp</v>
      </c>
      <c r="G3114" s="5" t="str">
        <f t="shared" si="974"/>
        <v>6499</v>
      </c>
      <c r="H3114" s="5" t="str">
        <f t="shared" si="975"/>
        <v>MISC OP COSTS</v>
      </c>
      <c r="I3114" s="5" t="str">
        <f t="shared" si="976"/>
        <v>031</v>
      </c>
      <c r="J3114" s="5" t="str">
        <f>VLOOKUP(I3114,Vlookups!A:D,2,FALSE)</f>
        <v>COLLEGE STATION MIDDLE SCHOOL</v>
      </c>
      <c r="K3114" s="5" t="str">
        <f>VLOOKUP(I3114,Vlookups!A:D,3,FALSE)</f>
        <v>COLLEGE STATION K8</v>
      </c>
      <c r="L3114" s="5" t="str">
        <f t="shared" si="977"/>
        <v>99</v>
      </c>
      <c r="M3114" s="5" t="str">
        <f t="shared" si="978"/>
        <v>937</v>
      </c>
      <c r="N3114" s="5" t="str">
        <f>VLOOKUP(M3114,Vlookups!G:I,2,FALSE)</f>
        <v>FACILITIES MAINTENANCE &amp; OPS</v>
      </c>
      <c r="O3114" s="5" t="str">
        <f>VLOOKUP(M3114,Vlookups!G:I,3,FALSE)</f>
        <v>MAINT</v>
      </c>
      <c r="P3114" s="6">
        <f t="shared" si="979"/>
        <v>990</v>
      </c>
      <c r="Q3114" s="6">
        <f t="shared" si="980"/>
        <v>0</v>
      </c>
      <c r="R3114" s="6">
        <f t="shared" si="981"/>
        <v>0</v>
      </c>
      <c r="S3114" s="6">
        <f t="shared" si="982"/>
        <v>1320</v>
      </c>
      <c r="T3114" s="6">
        <f t="shared" si="983"/>
        <v>330</v>
      </c>
      <c r="U3114" t="s">
        <v>3172</v>
      </c>
      <c r="V3114" t="s">
        <v>183</v>
      </c>
      <c r="W3114" s="2">
        <v>990</v>
      </c>
      <c r="X3114" s="2">
        <v>0</v>
      </c>
      <c r="Y3114" s="2">
        <v>0</v>
      </c>
      <c r="Z3114" s="2">
        <v>990</v>
      </c>
      <c r="AA3114" s="2">
        <v>1320</v>
      </c>
      <c r="AB3114" s="2">
        <v>330</v>
      </c>
    </row>
    <row r="3115" spans="1:28">
      <c r="A3115" s="5" t="str">
        <f t="shared" si="970"/>
        <v>420</v>
      </c>
      <c r="B3115" s="5" t="str">
        <f>VLOOKUP(A3115,Vlookups!O:P,2,FALSE)</f>
        <v>LOCAL</v>
      </c>
      <c r="C3115" s="5" t="str">
        <f t="shared" si="971"/>
        <v>E</v>
      </c>
      <c r="D3115" s="5" t="str">
        <f t="shared" si="972"/>
        <v>51</v>
      </c>
      <c r="E3115" s="5" t="str">
        <f t="shared" si="973"/>
        <v>64--</v>
      </c>
      <c r="F3115" s="5" t="str">
        <f>VLOOKUP(E3115,Vlookups!K:M,3,FALSE)</f>
        <v>Op Exp</v>
      </c>
      <c r="G3115" s="5" t="str">
        <f t="shared" si="974"/>
        <v>6499</v>
      </c>
      <c r="H3115" s="5" t="str">
        <f t="shared" si="975"/>
        <v>MISC OP COSTS</v>
      </c>
      <c r="I3115" s="5" t="str">
        <f t="shared" si="976"/>
        <v>032</v>
      </c>
      <c r="J3115" s="5" t="str">
        <f>VLOOKUP(I3115,Vlookups!A:D,2,FALSE)</f>
        <v>LANCASTER HS</v>
      </c>
      <c r="K3115" s="5" t="str">
        <f>VLOOKUP(I3115,Vlookups!A:D,3,FALSE)</f>
        <v>LANCASTER HS</v>
      </c>
      <c r="L3115" s="5" t="str">
        <f t="shared" si="977"/>
        <v>99</v>
      </c>
      <c r="M3115" s="5" t="str">
        <f t="shared" si="978"/>
        <v>937</v>
      </c>
      <c r="N3115" s="5" t="str">
        <f>VLOOKUP(M3115,Vlookups!G:I,2,FALSE)</f>
        <v>FACILITIES MAINTENANCE &amp; OPS</v>
      </c>
      <c r="O3115" s="5" t="str">
        <f>VLOOKUP(M3115,Vlookups!G:I,3,FALSE)</f>
        <v>MAINT</v>
      </c>
      <c r="P3115" s="6">
        <f t="shared" si="979"/>
        <v>3000</v>
      </c>
      <c r="Q3115" s="6">
        <f t="shared" si="980"/>
        <v>0</v>
      </c>
      <c r="R3115" s="6">
        <f t="shared" si="981"/>
        <v>200</v>
      </c>
      <c r="S3115" s="6">
        <f t="shared" si="982"/>
        <v>4000</v>
      </c>
      <c r="T3115" s="6">
        <f t="shared" si="983"/>
        <v>1000</v>
      </c>
      <c r="U3115" t="s">
        <v>3173</v>
      </c>
      <c r="V3115" t="s">
        <v>183</v>
      </c>
      <c r="W3115" s="2">
        <v>3000</v>
      </c>
      <c r="X3115" s="2">
        <v>0</v>
      </c>
      <c r="Y3115" s="2">
        <v>200</v>
      </c>
      <c r="Z3115" s="2">
        <v>2800</v>
      </c>
      <c r="AA3115" s="2">
        <v>4000</v>
      </c>
      <c r="AB3115" s="2">
        <v>1000</v>
      </c>
    </row>
    <row r="3116" spans="1:28">
      <c r="A3116" s="5" t="str">
        <f t="shared" si="970"/>
        <v>420</v>
      </c>
      <c r="B3116" s="5" t="str">
        <f>VLOOKUP(A3116,Vlookups!O:P,2,FALSE)</f>
        <v>LOCAL</v>
      </c>
      <c r="C3116" s="5" t="str">
        <f t="shared" si="971"/>
        <v>E</v>
      </c>
      <c r="D3116" s="5" t="str">
        <f t="shared" si="972"/>
        <v>51</v>
      </c>
      <c r="E3116" s="5" t="str">
        <f t="shared" si="973"/>
        <v>64--</v>
      </c>
      <c r="F3116" s="5" t="str">
        <f>VLOOKUP(E3116,Vlookups!K:M,3,FALSE)</f>
        <v>Op Exp</v>
      </c>
      <c r="G3116" s="5" t="str">
        <f t="shared" si="974"/>
        <v>6499</v>
      </c>
      <c r="H3116" s="5" t="str">
        <f t="shared" si="975"/>
        <v>MISC OP COSTS</v>
      </c>
      <c r="I3116" s="5" t="str">
        <f t="shared" si="976"/>
        <v>033</v>
      </c>
      <c r="J3116" s="5" t="str">
        <f>VLOOKUP(I3116,Vlookups!A:D,2,FALSE)</f>
        <v>WINDMILL LAKES HS</v>
      </c>
      <c r="K3116" s="5" t="str">
        <f>VLOOKUP(I3116,Vlookups!A:D,3,FALSE)</f>
        <v>WINDMILL LAKES HS</v>
      </c>
      <c r="L3116" s="5" t="str">
        <f t="shared" si="977"/>
        <v>99</v>
      </c>
      <c r="M3116" s="5" t="str">
        <f t="shared" si="978"/>
        <v>937</v>
      </c>
      <c r="N3116" s="5" t="str">
        <f>VLOOKUP(M3116,Vlookups!G:I,2,FALSE)</f>
        <v>FACILITIES MAINTENANCE &amp; OPS</v>
      </c>
      <c r="O3116" s="5" t="str">
        <f>VLOOKUP(M3116,Vlookups!G:I,3,FALSE)</f>
        <v>MAINT</v>
      </c>
      <c r="P3116" s="6">
        <f t="shared" si="979"/>
        <v>3000</v>
      </c>
      <c r="Q3116" s="6">
        <f t="shared" si="980"/>
        <v>0</v>
      </c>
      <c r="R3116" s="6">
        <f t="shared" si="981"/>
        <v>93.98</v>
      </c>
      <c r="S3116" s="6">
        <f t="shared" si="982"/>
        <v>4000</v>
      </c>
      <c r="T3116" s="6">
        <f t="shared" si="983"/>
        <v>1000</v>
      </c>
      <c r="U3116" t="s">
        <v>3174</v>
      </c>
      <c r="V3116" t="s">
        <v>183</v>
      </c>
      <c r="W3116" s="2">
        <v>3000</v>
      </c>
      <c r="X3116" s="2">
        <v>0</v>
      </c>
      <c r="Y3116" s="2">
        <v>93.98</v>
      </c>
      <c r="Z3116" s="2">
        <v>2906.02</v>
      </c>
      <c r="AA3116" s="2">
        <v>4000</v>
      </c>
      <c r="AB3116" s="2">
        <v>1000</v>
      </c>
    </row>
    <row r="3117" spans="1:28">
      <c r="A3117" s="5" t="str">
        <f t="shared" si="970"/>
        <v>420</v>
      </c>
      <c r="B3117" s="5" t="str">
        <f>VLOOKUP(A3117,Vlookups!O:P,2,FALSE)</f>
        <v>LOCAL</v>
      </c>
      <c r="C3117" s="5" t="str">
        <f t="shared" si="971"/>
        <v>E</v>
      </c>
      <c r="D3117" s="5" t="str">
        <f t="shared" si="972"/>
        <v>51</v>
      </c>
      <c r="E3117" s="5" t="str">
        <f t="shared" si="973"/>
        <v>64--</v>
      </c>
      <c r="F3117" s="5" t="str">
        <f>VLOOKUP(E3117,Vlookups!K:M,3,FALSE)</f>
        <v>Op Exp</v>
      </c>
      <c r="G3117" s="5" t="str">
        <f t="shared" si="974"/>
        <v>6499</v>
      </c>
      <c r="H3117" s="5" t="str">
        <f t="shared" si="975"/>
        <v>MISC OP COSTS</v>
      </c>
      <c r="I3117" s="5" t="str">
        <f t="shared" si="976"/>
        <v>034</v>
      </c>
      <c r="J3117" s="5" t="str">
        <f>VLOOKUP(I3117,Vlookups!A:D,2,FALSE)</f>
        <v>AGGIELAND HIGH SCHOOL</v>
      </c>
      <c r="K3117" s="5" t="str">
        <f>VLOOKUP(I3117,Vlookups!A:D,3,FALSE)</f>
        <v>AGGIELAND HS</v>
      </c>
      <c r="L3117" s="5" t="str">
        <f t="shared" si="977"/>
        <v>99</v>
      </c>
      <c r="M3117" s="5" t="str">
        <f t="shared" si="978"/>
        <v>937</v>
      </c>
      <c r="N3117" s="5" t="str">
        <f>VLOOKUP(M3117,Vlookups!G:I,2,FALSE)</f>
        <v>FACILITIES MAINTENANCE &amp; OPS</v>
      </c>
      <c r="O3117" s="5" t="str">
        <f>VLOOKUP(M3117,Vlookups!G:I,3,FALSE)</f>
        <v>MAINT</v>
      </c>
      <c r="P3117" s="6">
        <f t="shared" si="979"/>
        <v>5000</v>
      </c>
      <c r="Q3117" s="6">
        <f t="shared" si="980"/>
        <v>0</v>
      </c>
      <c r="R3117" s="6">
        <f t="shared" si="981"/>
        <v>4421.41</v>
      </c>
      <c r="S3117" s="6">
        <f t="shared" si="982"/>
        <v>4000</v>
      </c>
      <c r="T3117" s="6">
        <f t="shared" si="983"/>
        <v>-1000</v>
      </c>
      <c r="U3117" t="s">
        <v>3175</v>
      </c>
      <c r="V3117" t="s">
        <v>183</v>
      </c>
      <c r="W3117" s="2">
        <v>5000</v>
      </c>
      <c r="X3117" s="2">
        <v>0</v>
      </c>
      <c r="Y3117" s="2">
        <v>4421.41</v>
      </c>
      <c r="Z3117" s="2">
        <v>578.59</v>
      </c>
      <c r="AA3117" s="2">
        <v>4000</v>
      </c>
      <c r="AB3117" s="3">
        <v>-1000</v>
      </c>
    </row>
    <row r="3118" spans="1:28">
      <c r="A3118" s="5" t="str">
        <f t="shared" si="970"/>
        <v>420</v>
      </c>
      <c r="B3118" s="5" t="str">
        <f>VLOOKUP(A3118,Vlookups!O:P,2,FALSE)</f>
        <v>LOCAL</v>
      </c>
      <c r="C3118" s="5" t="str">
        <f t="shared" si="971"/>
        <v>E</v>
      </c>
      <c r="D3118" s="5" t="str">
        <f t="shared" si="972"/>
        <v>51</v>
      </c>
      <c r="E3118" s="5" t="str">
        <f t="shared" si="973"/>
        <v>64--</v>
      </c>
      <c r="F3118" s="5" t="str">
        <f>VLOOKUP(E3118,Vlookups!K:M,3,FALSE)</f>
        <v>Op Exp</v>
      </c>
      <c r="G3118" s="5" t="str">
        <f t="shared" si="974"/>
        <v>6499</v>
      </c>
      <c r="H3118" s="5" t="str">
        <f t="shared" si="975"/>
        <v>MISC OP COSTS</v>
      </c>
      <c r="I3118" s="5" t="str">
        <f t="shared" si="976"/>
        <v>035</v>
      </c>
      <c r="J3118" s="5" t="str">
        <f>VLOOKUP(I3118,Vlookups!A:D,2,FALSE)</f>
        <v>Richmond Elementary</v>
      </c>
      <c r="K3118" s="5" t="str">
        <f>VLOOKUP(I3118,Vlookups!A:D,3,FALSE)</f>
        <v>RICHMOND K8</v>
      </c>
      <c r="L3118" s="5" t="str">
        <f t="shared" si="977"/>
        <v>99</v>
      </c>
      <c r="M3118" s="5" t="str">
        <f t="shared" si="978"/>
        <v>937</v>
      </c>
      <c r="N3118" s="5" t="str">
        <f>VLOOKUP(M3118,Vlookups!G:I,2,FALSE)</f>
        <v>FACILITIES MAINTENANCE &amp; OPS</v>
      </c>
      <c r="O3118" s="5" t="str">
        <f>VLOOKUP(M3118,Vlookups!G:I,3,FALSE)</f>
        <v>MAINT</v>
      </c>
      <c r="P3118" s="6">
        <f t="shared" si="979"/>
        <v>0</v>
      </c>
      <c r="Q3118" s="6">
        <f t="shared" si="980"/>
        <v>0</v>
      </c>
      <c r="R3118" s="6">
        <f t="shared" si="981"/>
        <v>0</v>
      </c>
      <c r="S3118" s="6">
        <f t="shared" si="982"/>
        <v>2680</v>
      </c>
      <c r="T3118" s="6">
        <f t="shared" si="983"/>
        <v>2680</v>
      </c>
      <c r="U3118" t="s">
        <v>3176</v>
      </c>
      <c r="V3118" t="s">
        <v>183</v>
      </c>
      <c r="W3118" s="2">
        <v>0</v>
      </c>
      <c r="X3118" s="2">
        <v>0</v>
      </c>
      <c r="Y3118" s="2">
        <v>0</v>
      </c>
      <c r="Z3118" s="2">
        <v>0</v>
      </c>
      <c r="AA3118" s="2">
        <v>2680</v>
      </c>
      <c r="AB3118" s="2">
        <v>2680</v>
      </c>
    </row>
    <row r="3119" spans="1:28">
      <c r="A3119" s="5" t="str">
        <f t="shared" si="970"/>
        <v>420</v>
      </c>
      <c r="B3119" s="5" t="str">
        <f>VLOOKUP(A3119,Vlookups!O:P,2,FALSE)</f>
        <v>LOCAL</v>
      </c>
      <c r="C3119" s="5" t="str">
        <f t="shared" si="971"/>
        <v>E</v>
      </c>
      <c r="D3119" s="5" t="str">
        <f t="shared" si="972"/>
        <v>51</v>
      </c>
      <c r="E3119" s="5" t="str">
        <f t="shared" si="973"/>
        <v>64--</v>
      </c>
      <c r="F3119" s="5" t="str">
        <f>VLOOKUP(E3119,Vlookups!K:M,3,FALSE)</f>
        <v>Op Exp</v>
      </c>
      <c r="G3119" s="5" t="str">
        <f t="shared" si="974"/>
        <v>6499</v>
      </c>
      <c r="H3119" s="5" t="str">
        <f t="shared" si="975"/>
        <v>MISC OP COSTS</v>
      </c>
      <c r="I3119" s="5" t="str">
        <f t="shared" si="976"/>
        <v>036</v>
      </c>
      <c r="J3119" s="5" t="str">
        <f>VLOOKUP(I3119,Vlookups!A:D,2,FALSE)</f>
        <v>Richmond Middle School</v>
      </c>
      <c r="K3119" s="5" t="str">
        <f>VLOOKUP(I3119,Vlookups!A:D,3,FALSE)</f>
        <v>RICHMOND K8</v>
      </c>
      <c r="L3119" s="5" t="str">
        <f t="shared" si="977"/>
        <v>99</v>
      </c>
      <c r="M3119" s="5" t="str">
        <f t="shared" si="978"/>
        <v>937</v>
      </c>
      <c r="N3119" s="5" t="str">
        <f>VLOOKUP(M3119,Vlookups!G:I,2,FALSE)</f>
        <v>FACILITIES MAINTENANCE &amp; OPS</v>
      </c>
      <c r="O3119" s="5" t="str">
        <f>VLOOKUP(M3119,Vlookups!G:I,3,FALSE)</f>
        <v>MAINT</v>
      </c>
      <c r="P3119" s="6">
        <f t="shared" si="979"/>
        <v>0</v>
      </c>
      <c r="Q3119" s="6">
        <f t="shared" si="980"/>
        <v>0</v>
      </c>
      <c r="R3119" s="6">
        <f t="shared" si="981"/>
        <v>0</v>
      </c>
      <c r="S3119" s="6">
        <f t="shared" si="982"/>
        <v>1320</v>
      </c>
      <c r="T3119" s="6">
        <f t="shared" si="983"/>
        <v>1320</v>
      </c>
      <c r="U3119" t="s">
        <v>3177</v>
      </c>
      <c r="V3119" t="s">
        <v>183</v>
      </c>
      <c r="W3119" s="2">
        <v>0</v>
      </c>
      <c r="X3119" s="2">
        <v>0</v>
      </c>
      <c r="Y3119" s="2">
        <v>0</v>
      </c>
      <c r="Z3119" s="2">
        <v>0</v>
      </c>
      <c r="AA3119" s="2">
        <v>1320</v>
      </c>
      <c r="AB3119" s="2">
        <v>1320</v>
      </c>
    </row>
    <row r="3120" spans="1:28">
      <c r="A3120" s="5" t="str">
        <f t="shared" si="970"/>
        <v>420</v>
      </c>
      <c r="B3120" s="5" t="str">
        <f>VLOOKUP(A3120,Vlookups!O:P,2,FALSE)</f>
        <v>LOCAL</v>
      </c>
      <c r="C3120" s="5" t="str">
        <f t="shared" si="971"/>
        <v>E</v>
      </c>
      <c r="D3120" s="5" t="str">
        <f t="shared" si="972"/>
        <v>51</v>
      </c>
      <c r="E3120" s="5" t="str">
        <f t="shared" si="973"/>
        <v>64--</v>
      </c>
      <c r="F3120" s="5" t="str">
        <f>VLOOKUP(E3120,Vlookups!K:M,3,FALSE)</f>
        <v>Op Exp</v>
      </c>
      <c r="G3120" s="5" t="str">
        <f t="shared" si="974"/>
        <v>6499</v>
      </c>
      <c r="H3120" s="5" t="str">
        <f t="shared" si="975"/>
        <v>MISC OP COSTS</v>
      </c>
      <c r="I3120" s="5" t="str">
        <f t="shared" si="976"/>
        <v>037</v>
      </c>
      <c r="J3120" s="5" t="str">
        <f>VLOOKUP(I3120,Vlookups!A:D,2,FALSE)</f>
        <v>Heritage Elementary</v>
      </c>
      <c r="K3120" s="5" t="str">
        <f>VLOOKUP(I3120,Vlookups!A:D,3,FALSE)</f>
        <v>HERITAGE K8</v>
      </c>
      <c r="L3120" s="5" t="str">
        <f t="shared" si="977"/>
        <v>99</v>
      </c>
      <c r="M3120" s="5" t="str">
        <f t="shared" si="978"/>
        <v>937</v>
      </c>
      <c r="N3120" s="5" t="str">
        <f>VLOOKUP(M3120,Vlookups!G:I,2,FALSE)</f>
        <v>FACILITIES MAINTENANCE &amp; OPS</v>
      </c>
      <c r="O3120" s="5" t="str">
        <f>VLOOKUP(M3120,Vlookups!G:I,3,FALSE)</f>
        <v>MAINT</v>
      </c>
      <c r="P3120" s="6">
        <f t="shared" si="979"/>
        <v>0</v>
      </c>
      <c r="Q3120" s="6">
        <f t="shared" si="980"/>
        <v>0</v>
      </c>
      <c r="R3120" s="6">
        <f t="shared" si="981"/>
        <v>0</v>
      </c>
      <c r="S3120" s="6">
        <f t="shared" si="982"/>
        <v>2680</v>
      </c>
      <c r="T3120" s="6">
        <f t="shared" si="983"/>
        <v>2680</v>
      </c>
      <c r="U3120" t="s">
        <v>3178</v>
      </c>
      <c r="V3120" t="s">
        <v>183</v>
      </c>
      <c r="W3120" s="2">
        <v>0</v>
      </c>
      <c r="X3120" s="2">
        <v>0</v>
      </c>
      <c r="Y3120" s="2">
        <v>0</v>
      </c>
      <c r="Z3120" s="2">
        <v>0</v>
      </c>
      <c r="AA3120" s="2">
        <v>2680</v>
      </c>
      <c r="AB3120" s="2">
        <v>2680</v>
      </c>
    </row>
    <row r="3121" spans="1:28">
      <c r="A3121" s="5" t="str">
        <f t="shared" si="970"/>
        <v>420</v>
      </c>
      <c r="B3121" s="5" t="str">
        <f>VLOOKUP(A3121,Vlookups!O:P,2,FALSE)</f>
        <v>LOCAL</v>
      </c>
      <c r="C3121" s="5" t="str">
        <f t="shared" si="971"/>
        <v>E</v>
      </c>
      <c r="D3121" s="5" t="str">
        <f t="shared" si="972"/>
        <v>51</v>
      </c>
      <c r="E3121" s="5" t="str">
        <f t="shared" si="973"/>
        <v>64--</v>
      </c>
      <c r="F3121" s="5" t="str">
        <f>VLOOKUP(E3121,Vlookups!K:M,3,FALSE)</f>
        <v>Op Exp</v>
      </c>
      <c r="G3121" s="5" t="str">
        <f t="shared" si="974"/>
        <v>6499</v>
      </c>
      <c r="H3121" s="5" t="str">
        <f t="shared" si="975"/>
        <v>MISC OP COSTS</v>
      </c>
      <c r="I3121" s="5" t="str">
        <f t="shared" si="976"/>
        <v>038</v>
      </c>
      <c r="J3121" s="5" t="str">
        <f>VLOOKUP(I3121,Vlookups!A:D,2,FALSE)</f>
        <v>Heritage Middle School</v>
      </c>
      <c r="K3121" s="5" t="str">
        <f>VLOOKUP(I3121,Vlookups!A:D,3,FALSE)</f>
        <v>HERITAGE K8</v>
      </c>
      <c r="L3121" s="5" t="str">
        <f t="shared" si="977"/>
        <v>99</v>
      </c>
      <c r="M3121" s="5" t="str">
        <f t="shared" si="978"/>
        <v>937</v>
      </c>
      <c r="N3121" s="5" t="str">
        <f>VLOOKUP(M3121,Vlookups!G:I,2,FALSE)</f>
        <v>FACILITIES MAINTENANCE &amp; OPS</v>
      </c>
      <c r="O3121" s="5" t="str">
        <f>VLOOKUP(M3121,Vlookups!G:I,3,FALSE)</f>
        <v>MAINT</v>
      </c>
      <c r="P3121" s="6">
        <f t="shared" si="979"/>
        <v>0</v>
      </c>
      <c r="Q3121" s="6">
        <f t="shared" si="980"/>
        <v>0</v>
      </c>
      <c r="R3121" s="6">
        <f t="shared" si="981"/>
        <v>0</v>
      </c>
      <c r="S3121" s="6">
        <f t="shared" si="982"/>
        <v>1320</v>
      </c>
      <c r="T3121" s="6">
        <f t="shared" si="983"/>
        <v>1320</v>
      </c>
      <c r="U3121" t="s">
        <v>3179</v>
      </c>
      <c r="V3121" t="s">
        <v>183</v>
      </c>
      <c r="W3121" s="2">
        <v>0</v>
      </c>
      <c r="X3121" s="2">
        <v>0</v>
      </c>
      <c r="Y3121" s="2">
        <v>0</v>
      </c>
      <c r="Z3121" s="2">
        <v>0</v>
      </c>
      <c r="AA3121" s="2">
        <v>1320</v>
      </c>
      <c r="AB3121" s="2">
        <v>1320</v>
      </c>
    </row>
    <row r="3122" spans="1:28">
      <c r="A3122" s="5" t="str">
        <f t="shared" si="970"/>
        <v>420</v>
      </c>
      <c r="B3122" s="5" t="str">
        <f>VLOOKUP(A3122,Vlookups!O:P,2,FALSE)</f>
        <v>LOCAL</v>
      </c>
      <c r="C3122" s="5" t="str">
        <f t="shared" si="971"/>
        <v>E</v>
      </c>
      <c r="D3122" s="5" t="str">
        <f t="shared" si="972"/>
        <v>51</v>
      </c>
      <c r="E3122" s="5" t="str">
        <f t="shared" si="973"/>
        <v>64--</v>
      </c>
      <c r="F3122" s="5" t="str">
        <f>VLOOKUP(E3122,Vlookups!K:M,3,FALSE)</f>
        <v>Op Exp</v>
      </c>
      <c r="G3122" s="5" t="str">
        <f t="shared" si="974"/>
        <v>6499</v>
      </c>
      <c r="H3122" s="5" t="str">
        <f t="shared" si="975"/>
        <v>MISC OP COSTS</v>
      </c>
      <c r="I3122" s="5" t="str">
        <f t="shared" si="976"/>
        <v>039</v>
      </c>
      <c r="J3122" s="5" t="str">
        <f>VLOOKUP(I3122,Vlookups!A:D,2,FALSE)</f>
        <v>Pearland Elementary</v>
      </c>
      <c r="K3122" s="5" t="str">
        <f>VLOOKUP(I3122,Vlookups!A:D,3,FALSE)</f>
        <v>PEARLAND K8</v>
      </c>
      <c r="L3122" s="5" t="str">
        <f t="shared" si="977"/>
        <v>99</v>
      </c>
      <c r="M3122" s="5" t="str">
        <f t="shared" si="978"/>
        <v>937</v>
      </c>
      <c r="N3122" s="5" t="str">
        <f>VLOOKUP(M3122,Vlookups!G:I,2,FALSE)</f>
        <v>FACILITIES MAINTENANCE &amp; OPS</v>
      </c>
      <c r="O3122" s="5" t="str">
        <f>VLOOKUP(M3122,Vlookups!G:I,3,FALSE)</f>
        <v>MAINT</v>
      </c>
      <c r="P3122" s="6">
        <f t="shared" si="979"/>
        <v>0</v>
      </c>
      <c r="Q3122" s="6">
        <f t="shared" si="980"/>
        <v>0</v>
      </c>
      <c r="R3122" s="6">
        <f t="shared" si="981"/>
        <v>0</v>
      </c>
      <c r="S3122" s="6">
        <f t="shared" si="982"/>
        <v>2680</v>
      </c>
      <c r="T3122" s="6">
        <f t="shared" si="983"/>
        <v>2680</v>
      </c>
      <c r="U3122" t="s">
        <v>3180</v>
      </c>
      <c r="V3122" t="s">
        <v>183</v>
      </c>
      <c r="W3122" s="2">
        <v>0</v>
      </c>
      <c r="X3122" s="2">
        <v>0</v>
      </c>
      <c r="Y3122" s="2">
        <v>0</v>
      </c>
      <c r="Z3122" s="2">
        <v>0</v>
      </c>
      <c r="AA3122" s="2">
        <v>2680</v>
      </c>
      <c r="AB3122" s="2">
        <v>2680</v>
      </c>
    </row>
    <row r="3123" spans="1:28">
      <c r="A3123" s="5" t="str">
        <f t="shared" si="970"/>
        <v>420</v>
      </c>
      <c r="B3123" s="5" t="str">
        <f>VLOOKUP(A3123,Vlookups!O:P,2,FALSE)</f>
        <v>LOCAL</v>
      </c>
      <c r="C3123" s="5" t="str">
        <f t="shared" si="971"/>
        <v>E</v>
      </c>
      <c r="D3123" s="5" t="str">
        <f t="shared" si="972"/>
        <v>51</v>
      </c>
      <c r="E3123" s="5" t="str">
        <f t="shared" si="973"/>
        <v>64--</v>
      </c>
      <c r="F3123" s="5" t="str">
        <f>VLOOKUP(E3123,Vlookups!K:M,3,FALSE)</f>
        <v>Op Exp</v>
      </c>
      <c r="G3123" s="5" t="str">
        <f t="shared" si="974"/>
        <v>6499</v>
      </c>
      <c r="H3123" s="5" t="str">
        <f t="shared" si="975"/>
        <v>MISC OP COSTS</v>
      </c>
      <c r="I3123" s="5" t="str">
        <f t="shared" si="976"/>
        <v>040</v>
      </c>
      <c r="J3123" s="5" t="str">
        <f>VLOOKUP(I3123,Vlookups!A:D,2,FALSE)</f>
        <v>Pearland Middle School</v>
      </c>
      <c r="K3123" s="5" t="str">
        <f>VLOOKUP(I3123,Vlookups!A:D,3,FALSE)</f>
        <v>PEARLAND K8</v>
      </c>
      <c r="L3123" s="5" t="str">
        <f t="shared" si="977"/>
        <v>99</v>
      </c>
      <c r="M3123" s="5" t="str">
        <f t="shared" si="978"/>
        <v>937</v>
      </c>
      <c r="N3123" s="5" t="str">
        <f>VLOOKUP(M3123,Vlookups!G:I,2,FALSE)</f>
        <v>FACILITIES MAINTENANCE &amp; OPS</v>
      </c>
      <c r="O3123" s="5" t="str">
        <f>VLOOKUP(M3123,Vlookups!G:I,3,FALSE)</f>
        <v>MAINT</v>
      </c>
      <c r="P3123" s="6">
        <f t="shared" si="979"/>
        <v>0</v>
      </c>
      <c r="Q3123" s="6">
        <f t="shared" si="980"/>
        <v>0</v>
      </c>
      <c r="R3123" s="6">
        <f t="shared" si="981"/>
        <v>0</v>
      </c>
      <c r="S3123" s="6">
        <f t="shared" si="982"/>
        <v>1320</v>
      </c>
      <c r="T3123" s="6">
        <f t="shared" si="983"/>
        <v>1320</v>
      </c>
      <c r="U3123" t="s">
        <v>3181</v>
      </c>
      <c r="V3123" t="s">
        <v>183</v>
      </c>
      <c r="W3123" s="2">
        <v>0</v>
      </c>
      <c r="X3123" s="2">
        <v>0</v>
      </c>
      <c r="Y3123" s="2">
        <v>0</v>
      </c>
      <c r="Z3123" s="2">
        <v>0</v>
      </c>
      <c r="AA3123" s="2">
        <v>1320</v>
      </c>
      <c r="AB3123" s="2">
        <v>1320</v>
      </c>
    </row>
    <row r="3124" spans="1:28">
      <c r="A3124" s="5" t="str">
        <f t="shared" si="970"/>
        <v>420</v>
      </c>
      <c r="B3124" s="5" t="str">
        <f>VLOOKUP(A3124,Vlookups!O:P,2,FALSE)</f>
        <v>LOCAL</v>
      </c>
      <c r="C3124" s="5" t="str">
        <f t="shared" si="971"/>
        <v>E</v>
      </c>
      <c r="D3124" s="5" t="str">
        <f t="shared" si="972"/>
        <v>51</v>
      </c>
      <c r="E3124" s="5" t="str">
        <f t="shared" si="973"/>
        <v>64--</v>
      </c>
      <c r="F3124" s="5" t="str">
        <f>VLOOKUP(E3124,Vlookups!K:M,3,FALSE)</f>
        <v>Op Exp</v>
      </c>
      <c r="G3124" s="5" t="str">
        <f t="shared" si="974"/>
        <v>6499</v>
      </c>
      <c r="H3124" s="5" t="str">
        <f t="shared" si="975"/>
        <v>MISC OP COSTS</v>
      </c>
      <c r="I3124" s="5" t="str">
        <f t="shared" si="976"/>
        <v>041</v>
      </c>
      <c r="J3124" s="5" t="str">
        <f>VLOOKUP(I3124,Vlookups!A:D,2,FALSE)</f>
        <v>BG Rarmiez Middle School</v>
      </c>
      <c r="K3124" s="5" t="str">
        <f>VLOOKUP(I3124,Vlookups!A:D,3,FALSE)</f>
        <v>BG RAMIREZ K8</v>
      </c>
      <c r="L3124" s="5" t="str">
        <f t="shared" si="977"/>
        <v>99</v>
      </c>
      <c r="M3124" s="5" t="str">
        <f t="shared" si="978"/>
        <v>937</v>
      </c>
      <c r="N3124" s="5" t="str">
        <f>VLOOKUP(M3124,Vlookups!G:I,2,FALSE)</f>
        <v>FACILITIES MAINTENANCE &amp; OPS</v>
      </c>
      <c r="O3124" s="5" t="str">
        <f>VLOOKUP(M3124,Vlookups!G:I,3,FALSE)</f>
        <v>MAINT</v>
      </c>
      <c r="P3124" s="6">
        <f t="shared" si="979"/>
        <v>0</v>
      </c>
      <c r="Q3124" s="6">
        <f t="shared" si="980"/>
        <v>0</v>
      </c>
      <c r="R3124" s="6">
        <f t="shared" si="981"/>
        <v>0</v>
      </c>
      <c r="S3124" s="6">
        <f t="shared" si="982"/>
        <v>2680</v>
      </c>
      <c r="T3124" s="6">
        <f t="shared" si="983"/>
        <v>2680</v>
      </c>
      <c r="U3124" t="s">
        <v>3182</v>
      </c>
      <c r="V3124" t="s">
        <v>183</v>
      </c>
      <c r="W3124" s="2">
        <v>0</v>
      </c>
      <c r="X3124" s="2">
        <v>0</v>
      </c>
      <c r="Y3124" s="2">
        <v>0</v>
      </c>
      <c r="Z3124" s="2">
        <v>0</v>
      </c>
      <c r="AA3124" s="2">
        <v>2680</v>
      </c>
      <c r="AB3124" s="2">
        <v>2680</v>
      </c>
    </row>
    <row r="3125" spans="1:28">
      <c r="A3125" s="5" t="str">
        <f t="shared" si="970"/>
        <v>420</v>
      </c>
      <c r="B3125" s="5" t="str">
        <f>VLOOKUP(A3125,Vlookups!O:P,2,FALSE)</f>
        <v>LOCAL</v>
      </c>
      <c r="C3125" s="5" t="str">
        <f t="shared" si="971"/>
        <v>E</v>
      </c>
      <c r="D3125" s="5" t="str">
        <f t="shared" si="972"/>
        <v>51</v>
      </c>
      <c r="E3125" s="5" t="str">
        <f t="shared" si="973"/>
        <v>64--</v>
      </c>
      <c r="F3125" s="5" t="str">
        <f>VLOOKUP(E3125,Vlookups!K:M,3,FALSE)</f>
        <v>Op Exp</v>
      </c>
      <c r="G3125" s="5" t="str">
        <f t="shared" si="974"/>
        <v>6499</v>
      </c>
      <c r="H3125" s="5" t="str">
        <f t="shared" si="975"/>
        <v>MISC OP COSTS</v>
      </c>
      <c r="I3125" s="5" t="str">
        <f t="shared" si="976"/>
        <v>042</v>
      </c>
      <c r="J3125" s="5" t="str">
        <f>VLOOKUP(I3125,Vlookups!A:D,2,FALSE)</f>
        <v>BG Ramirez Elementary</v>
      </c>
      <c r="K3125" s="5" t="str">
        <f>VLOOKUP(I3125,Vlookups!A:D,3,FALSE)</f>
        <v>BG RAMIREZ K8</v>
      </c>
      <c r="L3125" s="5" t="str">
        <f t="shared" si="977"/>
        <v>99</v>
      </c>
      <c r="M3125" s="5" t="str">
        <f t="shared" si="978"/>
        <v>937</v>
      </c>
      <c r="N3125" s="5" t="str">
        <f>VLOOKUP(M3125,Vlookups!G:I,2,FALSE)</f>
        <v>FACILITIES MAINTENANCE &amp; OPS</v>
      </c>
      <c r="O3125" s="5" t="str">
        <f>VLOOKUP(M3125,Vlookups!G:I,3,FALSE)</f>
        <v>MAINT</v>
      </c>
      <c r="P3125" s="6">
        <f t="shared" si="979"/>
        <v>3000</v>
      </c>
      <c r="Q3125" s="6">
        <f t="shared" si="980"/>
        <v>0</v>
      </c>
      <c r="R3125" s="6">
        <f t="shared" si="981"/>
        <v>0</v>
      </c>
      <c r="S3125" s="6">
        <f t="shared" si="982"/>
        <v>1320</v>
      </c>
      <c r="T3125" s="6">
        <f t="shared" si="983"/>
        <v>-1680</v>
      </c>
      <c r="U3125" t="s">
        <v>3183</v>
      </c>
      <c r="V3125" t="s">
        <v>183</v>
      </c>
      <c r="W3125" s="2">
        <v>3000</v>
      </c>
      <c r="X3125" s="2">
        <v>0</v>
      </c>
      <c r="Y3125" s="2">
        <v>0</v>
      </c>
      <c r="Z3125" s="2">
        <v>3000</v>
      </c>
      <c r="AA3125" s="2">
        <v>1320</v>
      </c>
      <c r="AB3125" s="3">
        <v>-1680</v>
      </c>
    </row>
    <row r="3126" spans="1:28">
      <c r="A3126" s="5" t="str">
        <f t="shared" si="970"/>
        <v>420</v>
      </c>
      <c r="B3126" s="5" t="str">
        <f>VLOOKUP(A3126,Vlookups!O:P,2,FALSE)</f>
        <v>LOCAL</v>
      </c>
      <c r="C3126" s="5" t="str">
        <f t="shared" si="971"/>
        <v>E</v>
      </c>
      <c r="D3126" s="5" t="str">
        <f t="shared" si="972"/>
        <v>51</v>
      </c>
      <c r="E3126" s="5" t="str">
        <f t="shared" si="973"/>
        <v>64--</v>
      </c>
      <c r="F3126" s="5" t="str">
        <f>VLOOKUP(E3126,Vlookups!K:M,3,FALSE)</f>
        <v>Op Exp</v>
      </c>
      <c r="G3126" s="5" t="str">
        <f t="shared" si="974"/>
        <v>6499</v>
      </c>
      <c r="H3126" s="5" t="str">
        <f t="shared" si="975"/>
        <v>MISC OP COSTS</v>
      </c>
      <c r="I3126" s="5" t="str">
        <f t="shared" si="976"/>
        <v>043</v>
      </c>
      <c r="J3126" s="5" t="str">
        <f>VLOOKUP(I3126,Vlookups!A:D,2,FALSE)</f>
        <v>MSG Ramirez Elementary</v>
      </c>
      <c r="K3126" s="5" t="str">
        <f>VLOOKUP(I3126,Vlookups!A:D,3,FALSE)</f>
        <v>MSG RAMIREZ K8</v>
      </c>
      <c r="L3126" s="5" t="str">
        <f t="shared" si="977"/>
        <v>99</v>
      </c>
      <c r="M3126" s="5" t="str">
        <f t="shared" si="978"/>
        <v>937</v>
      </c>
      <c r="N3126" s="5" t="str">
        <f>VLOOKUP(M3126,Vlookups!G:I,2,FALSE)</f>
        <v>FACILITIES MAINTENANCE &amp; OPS</v>
      </c>
      <c r="O3126" s="5" t="str">
        <f>VLOOKUP(M3126,Vlookups!G:I,3,FALSE)</f>
        <v>MAINT</v>
      </c>
      <c r="P3126" s="6">
        <f t="shared" si="979"/>
        <v>0</v>
      </c>
      <c r="Q3126" s="6">
        <f t="shared" si="980"/>
        <v>0</v>
      </c>
      <c r="R3126" s="6">
        <f t="shared" si="981"/>
        <v>0</v>
      </c>
      <c r="S3126" s="6">
        <f t="shared" si="982"/>
        <v>2680</v>
      </c>
      <c r="T3126" s="6">
        <f t="shared" si="983"/>
        <v>2680</v>
      </c>
      <c r="U3126" t="s">
        <v>3184</v>
      </c>
      <c r="V3126" t="s">
        <v>183</v>
      </c>
      <c r="W3126" s="2">
        <v>0</v>
      </c>
      <c r="X3126" s="2">
        <v>0</v>
      </c>
      <c r="Y3126" s="2">
        <v>0</v>
      </c>
      <c r="Z3126" s="2">
        <v>0</v>
      </c>
      <c r="AA3126" s="2">
        <v>2680</v>
      </c>
      <c r="AB3126" s="2">
        <v>2680</v>
      </c>
    </row>
    <row r="3127" spans="1:28">
      <c r="A3127" s="5" t="str">
        <f t="shared" si="970"/>
        <v>420</v>
      </c>
      <c r="B3127" s="5" t="str">
        <f>VLOOKUP(A3127,Vlookups!O:P,2,FALSE)</f>
        <v>LOCAL</v>
      </c>
      <c r="C3127" s="5" t="str">
        <f t="shared" si="971"/>
        <v>E</v>
      </c>
      <c r="D3127" s="5" t="str">
        <f t="shared" si="972"/>
        <v>51</v>
      </c>
      <c r="E3127" s="5" t="str">
        <f t="shared" si="973"/>
        <v>64--</v>
      </c>
      <c r="F3127" s="5" t="str">
        <f>VLOOKUP(E3127,Vlookups!K:M,3,FALSE)</f>
        <v>Op Exp</v>
      </c>
      <c r="G3127" s="5" t="str">
        <f t="shared" si="974"/>
        <v>6499</v>
      </c>
      <c r="H3127" s="5" t="str">
        <f t="shared" si="975"/>
        <v>MISC OP COSTS</v>
      </c>
      <c r="I3127" s="5" t="str">
        <f t="shared" si="976"/>
        <v>044</v>
      </c>
      <c r="J3127" s="5" t="str">
        <f>VLOOKUP(I3127,Vlookups!A:D,2,FALSE)</f>
        <v>MSG Ramirez Middle School</v>
      </c>
      <c r="K3127" s="5" t="str">
        <f>VLOOKUP(I3127,Vlookups!A:D,3,FALSE)</f>
        <v>MSG RAMIREZ K8</v>
      </c>
      <c r="L3127" s="5" t="str">
        <f t="shared" si="977"/>
        <v>99</v>
      </c>
      <c r="M3127" s="5" t="str">
        <f t="shared" si="978"/>
        <v>937</v>
      </c>
      <c r="N3127" s="5" t="str">
        <f>VLOOKUP(M3127,Vlookups!G:I,2,FALSE)</f>
        <v>FACILITIES MAINTENANCE &amp; OPS</v>
      </c>
      <c r="O3127" s="5" t="str">
        <f>VLOOKUP(M3127,Vlookups!G:I,3,FALSE)</f>
        <v>MAINT</v>
      </c>
      <c r="P3127" s="6">
        <f t="shared" si="979"/>
        <v>0</v>
      </c>
      <c r="Q3127" s="6">
        <f t="shared" si="980"/>
        <v>0</v>
      </c>
      <c r="R3127" s="6">
        <f t="shared" si="981"/>
        <v>0</v>
      </c>
      <c r="S3127" s="6">
        <f t="shared" si="982"/>
        <v>1320</v>
      </c>
      <c r="T3127" s="6">
        <f t="shared" si="983"/>
        <v>1320</v>
      </c>
      <c r="U3127" t="s">
        <v>3185</v>
      </c>
      <c r="V3127" t="s">
        <v>183</v>
      </c>
      <c r="W3127" s="2">
        <v>0</v>
      </c>
      <c r="X3127" s="2">
        <v>0</v>
      </c>
      <c r="Y3127" s="2">
        <v>0</v>
      </c>
      <c r="Z3127" s="2">
        <v>0</v>
      </c>
      <c r="AA3127" s="2">
        <v>1320</v>
      </c>
      <c r="AB3127" s="2">
        <v>1320</v>
      </c>
    </row>
    <row r="3128" spans="1:28">
      <c r="A3128" s="5" t="str">
        <f t="shared" si="970"/>
        <v>420</v>
      </c>
      <c r="B3128" s="5" t="str">
        <f>VLOOKUP(A3128,Vlookups!O:P,2,FALSE)</f>
        <v>LOCAL</v>
      </c>
      <c r="C3128" s="5" t="str">
        <f t="shared" si="971"/>
        <v>E</v>
      </c>
      <c r="D3128" s="5" t="str">
        <f t="shared" si="972"/>
        <v>51</v>
      </c>
      <c r="E3128" s="5" t="str">
        <f t="shared" si="973"/>
        <v>64--</v>
      </c>
      <c r="F3128" s="5" t="str">
        <f>VLOOKUP(E3128,Vlookups!K:M,3,FALSE)</f>
        <v>Op Exp</v>
      </c>
      <c r="G3128" s="5" t="str">
        <f t="shared" si="974"/>
        <v>6499</v>
      </c>
      <c r="H3128" s="5" t="str">
        <f t="shared" si="975"/>
        <v>MISC OP COSTS</v>
      </c>
      <c r="I3128" s="5" t="str">
        <f t="shared" si="976"/>
        <v>045</v>
      </c>
      <c r="J3128" s="5" t="str">
        <f>VLOOKUP(I3128,Vlookups!A:D,2,FALSE)</f>
        <v>Liberty HS</v>
      </c>
      <c r="K3128" s="5" t="str">
        <f>VLOOKUP(I3128,Vlookups!A:D,3,FALSE)</f>
        <v>LIBERTY HS</v>
      </c>
      <c r="L3128" s="5" t="str">
        <f t="shared" si="977"/>
        <v>99</v>
      </c>
      <c r="M3128" s="5" t="str">
        <f t="shared" si="978"/>
        <v>930</v>
      </c>
      <c r="N3128" s="5" t="str">
        <f>VLOOKUP(M3128,Vlookups!G:I,2,FALSE)</f>
        <v>CONSTRUCTION</v>
      </c>
      <c r="O3128" s="5" t="str">
        <f>VLOOKUP(M3128,Vlookups!G:I,3,FALSE)</f>
        <v>DSO</v>
      </c>
      <c r="P3128" s="6">
        <f t="shared" si="979"/>
        <v>0</v>
      </c>
      <c r="Q3128" s="6">
        <f t="shared" si="980"/>
        <v>0</v>
      </c>
      <c r="R3128" s="6">
        <f t="shared" si="981"/>
        <v>2289.21</v>
      </c>
      <c r="S3128" s="6">
        <f t="shared" si="982"/>
        <v>0</v>
      </c>
      <c r="T3128" s="6">
        <f t="shared" si="983"/>
        <v>0</v>
      </c>
      <c r="U3128" t="s">
        <v>3186</v>
      </c>
      <c r="V3128" t="s">
        <v>183</v>
      </c>
      <c r="W3128" s="2">
        <v>0</v>
      </c>
      <c r="X3128" s="2">
        <v>0</v>
      </c>
      <c r="Y3128" s="2">
        <v>2289.21</v>
      </c>
      <c r="Z3128" s="3">
        <v>-2289.21</v>
      </c>
      <c r="AA3128" s="2">
        <v>0</v>
      </c>
      <c r="AB3128" s="2">
        <v>0</v>
      </c>
    </row>
    <row r="3129" spans="1:28">
      <c r="A3129" s="5" t="str">
        <f t="shared" si="970"/>
        <v>420</v>
      </c>
      <c r="B3129" s="5" t="str">
        <f>VLOOKUP(A3129,Vlookups!O:P,2,FALSE)</f>
        <v>LOCAL</v>
      </c>
      <c r="C3129" s="5" t="str">
        <f t="shared" si="971"/>
        <v>E</v>
      </c>
      <c r="D3129" s="5" t="str">
        <f t="shared" si="972"/>
        <v>51</v>
      </c>
      <c r="E3129" s="5" t="str">
        <f t="shared" si="973"/>
        <v>64--</v>
      </c>
      <c r="F3129" s="5" t="str">
        <f>VLOOKUP(E3129,Vlookups!K:M,3,FALSE)</f>
        <v>Op Exp</v>
      </c>
      <c r="G3129" s="5" t="str">
        <f t="shared" si="974"/>
        <v>6499</v>
      </c>
      <c r="H3129" s="5" t="str">
        <f t="shared" si="975"/>
        <v>MISC OP COSTS</v>
      </c>
      <c r="I3129" s="5" t="str">
        <f t="shared" si="976"/>
        <v>045</v>
      </c>
      <c r="J3129" s="5" t="str">
        <f>VLOOKUP(I3129,Vlookups!A:D,2,FALSE)</f>
        <v>Liberty HS</v>
      </c>
      <c r="K3129" s="5" t="str">
        <f>VLOOKUP(I3129,Vlookups!A:D,3,FALSE)</f>
        <v>LIBERTY HS</v>
      </c>
      <c r="L3129" s="5" t="str">
        <f t="shared" si="977"/>
        <v>99</v>
      </c>
      <c r="M3129" s="5" t="str">
        <f t="shared" si="978"/>
        <v>937</v>
      </c>
      <c r="N3129" s="5" t="str">
        <f>VLOOKUP(M3129,Vlookups!G:I,2,FALSE)</f>
        <v>FACILITIES MAINTENANCE &amp; OPS</v>
      </c>
      <c r="O3129" s="5" t="str">
        <f>VLOOKUP(M3129,Vlookups!G:I,3,FALSE)</f>
        <v>MAINT</v>
      </c>
      <c r="P3129" s="6">
        <f t="shared" si="979"/>
        <v>0</v>
      </c>
      <c r="Q3129" s="6">
        <f t="shared" si="980"/>
        <v>0</v>
      </c>
      <c r="R3129" s="6">
        <f t="shared" si="981"/>
        <v>0</v>
      </c>
      <c r="S3129" s="6">
        <f t="shared" si="982"/>
        <v>4000</v>
      </c>
      <c r="T3129" s="6">
        <f t="shared" si="983"/>
        <v>4000</v>
      </c>
      <c r="U3129" t="s">
        <v>3187</v>
      </c>
      <c r="V3129" t="s">
        <v>183</v>
      </c>
      <c r="W3129" s="2">
        <v>0</v>
      </c>
      <c r="X3129" s="2">
        <v>0</v>
      </c>
      <c r="Y3129" s="2">
        <v>0</v>
      </c>
      <c r="Z3129" s="2">
        <v>0</v>
      </c>
      <c r="AA3129" s="2">
        <v>4000</v>
      </c>
      <c r="AB3129" s="2">
        <v>4000</v>
      </c>
    </row>
    <row r="3130" spans="1:28">
      <c r="A3130" s="5" t="str">
        <f t="shared" si="970"/>
        <v>420</v>
      </c>
      <c r="B3130" s="5" t="str">
        <f>VLOOKUP(A3130,Vlookups!O:P,2,FALSE)</f>
        <v>LOCAL</v>
      </c>
      <c r="C3130" s="5" t="str">
        <f t="shared" si="971"/>
        <v>E</v>
      </c>
      <c r="D3130" s="5" t="str">
        <f t="shared" si="972"/>
        <v>51</v>
      </c>
      <c r="E3130" s="5" t="str">
        <f t="shared" si="973"/>
        <v>64--</v>
      </c>
      <c r="F3130" s="5" t="str">
        <f>VLOOKUP(E3130,Vlookups!K:M,3,FALSE)</f>
        <v>Op Exp</v>
      </c>
      <c r="G3130" s="5" t="str">
        <f t="shared" si="974"/>
        <v>6499</v>
      </c>
      <c r="H3130" s="5" t="str">
        <f t="shared" si="975"/>
        <v>MISC OP COSTS</v>
      </c>
      <c r="I3130" s="5" t="str">
        <f t="shared" si="976"/>
        <v>749</v>
      </c>
      <c r="J3130" s="5" t="str">
        <f>VLOOKUP(I3130,Vlookups!A:D,2,FALSE)</f>
        <v>CHARTER HQ/WAREHOUSE</v>
      </c>
      <c r="K3130" s="5" t="str">
        <f>VLOOKUP(I3130,Vlookups!A:D,3,FALSE)</f>
        <v>CHARTER HQ/WAREHOUSE</v>
      </c>
      <c r="L3130" s="5" t="str">
        <f t="shared" si="977"/>
        <v>99</v>
      </c>
      <c r="M3130" s="5" t="str">
        <f t="shared" si="978"/>
        <v>937</v>
      </c>
      <c r="N3130" s="5" t="str">
        <f>VLOOKUP(M3130,Vlookups!G:I,2,FALSE)</f>
        <v>FACILITIES MAINTENANCE &amp; OPS</v>
      </c>
      <c r="O3130" s="5" t="str">
        <f>VLOOKUP(M3130,Vlookups!G:I,3,FALSE)</f>
        <v>MAINT</v>
      </c>
      <c r="P3130" s="6">
        <f t="shared" si="979"/>
        <v>2850</v>
      </c>
      <c r="Q3130" s="6">
        <f t="shared" si="980"/>
        <v>0</v>
      </c>
      <c r="R3130" s="6">
        <f t="shared" si="981"/>
        <v>1303.1099999999999</v>
      </c>
      <c r="S3130" s="6">
        <f t="shared" si="982"/>
        <v>435000</v>
      </c>
      <c r="T3130" s="6">
        <f t="shared" si="983"/>
        <v>432150</v>
      </c>
      <c r="U3130" t="s">
        <v>3188</v>
      </c>
      <c r="V3130" t="s">
        <v>183</v>
      </c>
      <c r="W3130" s="2">
        <v>2850</v>
      </c>
      <c r="X3130" s="2">
        <v>0</v>
      </c>
      <c r="Y3130" s="2">
        <v>1303.1099999999999</v>
      </c>
      <c r="Z3130" s="2">
        <v>1546.89</v>
      </c>
      <c r="AA3130" s="2">
        <v>435000</v>
      </c>
      <c r="AB3130" s="2">
        <v>432150</v>
      </c>
    </row>
    <row r="3131" spans="1:28">
      <c r="A3131" s="5" t="str">
        <f t="shared" si="970"/>
        <v>420</v>
      </c>
      <c r="B3131" s="5" t="str">
        <f>VLOOKUP(A3131,Vlookups!O:P,2,FALSE)</f>
        <v>LOCAL</v>
      </c>
      <c r="C3131" s="5" t="str">
        <f t="shared" si="971"/>
        <v>E</v>
      </c>
      <c r="D3131" s="5" t="str">
        <f t="shared" si="972"/>
        <v>51</v>
      </c>
      <c r="E3131" s="5" t="str">
        <f t="shared" si="973"/>
        <v>64--</v>
      </c>
      <c r="F3131" s="5" t="str">
        <f>VLOOKUP(E3131,Vlookups!K:M,3,FALSE)</f>
        <v>Op Exp</v>
      </c>
      <c r="G3131" s="5" t="str">
        <f t="shared" si="974"/>
        <v>6499</v>
      </c>
      <c r="H3131" s="5" t="str">
        <f t="shared" si="975"/>
        <v>MISC OP COSTS</v>
      </c>
      <c r="I3131" s="5" t="str">
        <f t="shared" si="976"/>
        <v>937</v>
      </c>
      <c r="J3131" s="5" t="e">
        <f>VLOOKUP(I3131,Vlookups!A:D,2,FALSE)</f>
        <v>#N/A</v>
      </c>
      <c r="K3131" s="5" t="e">
        <f>VLOOKUP(I3131,Vlookups!A:D,3,FALSE)</f>
        <v>#N/A</v>
      </c>
      <c r="L3131" s="5" t="str">
        <f t="shared" si="977"/>
        <v>99</v>
      </c>
      <c r="M3131" s="5" t="str">
        <f t="shared" si="978"/>
        <v>937</v>
      </c>
      <c r="N3131" s="5" t="str">
        <f>VLOOKUP(M3131,Vlookups!G:I,2,FALSE)</f>
        <v>FACILITIES MAINTENANCE &amp; OPS</v>
      </c>
      <c r="O3131" s="5" t="str">
        <f>VLOOKUP(M3131,Vlookups!G:I,3,FALSE)</f>
        <v>MAINT</v>
      </c>
      <c r="P3131" s="6">
        <f t="shared" si="979"/>
        <v>0</v>
      </c>
      <c r="Q3131" s="6">
        <f t="shared" si="980"/>
        <v>0</v>
      </c>
      <c r="R3131" s="6">
        <f t="shared" si="981"/>
        <v>-1000</v>
      </c>
      <c r="S3131" s="6">
        <f t="shared" si="982"/>
        <v>0</v>
      </c>
      <c r="T3131" s="6">
        <f t="shared" si="983"/>
        <v>0</v>
      </c>
      <c r="U3131" t="s">
        <v>3189</v>
      </c>
      <c r="V3131" t="s">
        <v>183</v>
      </c>
      <c r="W3131" s="2">
        <v>0</v>
      </c>
      <c r="X3131" s="2">
        <v>0</v>
      </c>
      <c r="Y3131" s="3">
        <v>-1000</v>
      </c>
      <c r="Z3131" s="2">
        <v>1000</v>
      </c>
      <c r="AA3131" s="2">
        <v>0</v>
      </c>
      <c r="AB3131" s="2">
        <v>0</v>
      </c>
    </row>
    <row r="3132" spans="1:28">
      <c r="A3132" s="5" t="str">
        <f t="shared" si="970"/>
        <v>420</v>
      </c>
      <c r="B3132" s="5" t="str">
        <f>VLOOKUP(A3132,Vlookups!O:P,2,FALSE)</f>
        <v>LOCAL</v>
      </c>
      <c r="C3132" s="5" t="str">
        <f t="shared" si="971"/>
        <v>E</v>
      </c>
      <c r="D3132" s="5" t="str">
        <f t="shared" si="972"/>
        <v>51</v>
      </c>
      <c r="E3132" s="5" t="str">
        <f t="shared" si="973"/>
        <v>64--</v>
      </c>
      <c r="F3132" s="5" t="str">
        <f>VLOOKUP(E3132,Vlookups!K:M,3,FALSE)</f>
        <v>Op Exp</v>
      </c>
      <c r="G3132" s="5" t="str">
        <f t="shared" si="974"/>
        <v>6499</v>
      </c>
      <c r="H3132" s="5" t="str">
        <f t="shared" si="975"/>
        <v>MISC OP COSTS</v>
      </c>
      <c r="I3132" s="5" t="str">
        <f t="shared" si="976"/>
        <v>998</v>
      </c>
      <c r="J3132" s="5" t="e">
        <f>VLOOKUP(I3132,Vlookups!A:D,2,FALSE)</f>
        <v>#N/A</v>
      </c>
      <c r="K3132" s="5" t="e">
        <f>VLOOKUP(I3132,Vlookups!A:D,3,FALSE)</f>
        <v>#N/A</v>
      </c>
      <c r="L3132" s="5" t="str">
        <f t="shared" si="977"/>
        <v>99</v>
      </c>
      <c r="M3132" s="5" t="str">
        <f t="shared" si="978"/>
        <v>937</v>
      </c>
      <c r="N3132" s="5" t="str">
        <f>VLOOKUP(M3132,Vlookups!G:I,2,FALSE)</f>
        <v>FACILITIES MAINTENANCE &amp; OPS</v>
      </c>
      <c r="O3132" s="5" t="str">
        <f>VLOOKUP(M3132,Vlookups!G:I,3,FALSE)</f>
        <v>MAINT</v>
      </c>
      <c r="P3132" s="6">
        <f t="shared" si="979"/>
        <v>7617</v>
      </c>
      <c r="Q3132" s="6">
        <f t="shared" si="980"/>
        <v>0</v>
      </c>
      <c r="R3132" s="6">
        <f t="shared" si="981"/>
        <v>125</v>
      </c>
      <c r="S3132" s="6">
        <f t="shared" si="982"/>
        <v>0</v>
      </c>
      <c r="T3132" s="6">
        <f t="shared" si="983"/>
        <v>-7617</v>
      </c>
      <c r="U3132" t="s">
        <v>3190</v>
      </c>
      <c r="V3132" t="s">
        <v>183</v>
      </c>
      <c r="W3132" s="2">
        <v>7617</v>
      </c>
      <c r="X3132" s="2">
        <v>0</v>
      </c>
      <c r="Y3132" s="2">
        <v>125</v>
      </c>
      <c r="Z3132" s="2">
        <v>7492</v>
      </c>
      <c r="AA3132" s="2">
        <v>0</v>
      </c>
      <c r="AB3132" s="3">
        <v>-7617</v>
      </c>
    </row>
    <row r="3133" spans="1:28">
      <c r="A3133" s="5" t="str">
        <f t="shared" si="970"/>
        <v>420</v>
      </c>
      <c r="B3133" s="5" t="str">
        <f>VLOOKUP(A3133,Vlookups!O:P,2,FALSE)</f>
        <v>LOCAL</v>
      </c>
      <c r="C3133" s="5" t="str">
        <f t="shared" si="971"/>
        <v>E</v>
      </c>
      <c r="D3133" s="5" t="str">
        <f t="shared" si="972"/>
        <v>51</v>
      </c>
      <c r="E3133" s="5" t="str">
        <f t="shared" si="973"/>
        <v>64--</v>
      </c>
      <c r="F3133" s="5" t="str">
        <f>VLOOKUP(E3133,Vlookups!K:M,3,FALSE)</f>
        <v>Op Exp</v>
      </c>
      <c r="G3133" s="5" t="str">
        <f t="shared" si="974"/>
        <v>6499</v>
      </c>
      <c r="H3133" s="5" t="str">
        <f t="shared" si="975"/>
        <v>MISC OP COSTS</v>
      </c>
      <c r="I3133" s="5" t="str">
        <f t="shared" si="976"/>
        <v>999</v>
      </c>
      <c r="J3133" s="5" t="str">
        <f>VLOOKUP(I3133,Vlookups!A:D,2,FALSE)</f>
        <v>CHARTER WIDE</v>
      </c>
      <c r="K3133" s="5" t="str">
        <f>VLOOKUP(I3133,Vlookups!A:D,3,FALSE)</f>
        <v>CHARTER WIDE</v>
      </c>
      <c r="L3133" s="5" t="str">
        <f t="shared" si="977"/>
        <v>99</v>
      </c>
      <c r="M3133" s="5" t="str">
        <f t="shared" si="978"/>
        <v>880</v>
      </c>
      <c r="N3133" s="5" t="str">
        <f>VLOOKUP(M3133,Vlookups!G:I,2,FALSE)</f>
        <v>TECHNOLOGY</v>
      </c>
      <c r="O3133" s="5" t="str">
        <f>VLOOKUP(M3133,Vlookups!G:I,3,FALSE)</f>
        <v>CIO</v>
      </c>
      <c r="P3133" s="6">
        <f t="shared" si="979"/>
        <v>0</v>
      </c>
      <c r="Q3133" s="6">
        <f t="shared" si="980"/>
        <v>0</v>
      </c>
      <c r="R3133" s="6">
        <f t="shared" si="981"/>
        <v>50.75</v>
      </c>
      <c r="S3133" s="6">
        <f t="shared" si="982"/>
        <v>0</v>
      </c>
      <c r="T3133" s="6">
        <f t="shared" si="983"/>
        <v>0</v>
      </c>
      <c r="U3133" t="s">
        <v>3191</v>
      </c>
      <c r="V3133" t="s">
        <v>183</v>
      </c>
      <c r="W3133" s="2">
        <v>0</v>
      </c>
      <c r="X3133" s="2">
        <v>0</v>
      </c>
      <c r="Y3133" s="2">
        <v>50.75</v>
      </c>
      <c r="Z3133" s="3">
        <v>-50.75</v>
      </c>
      <c r="AA3133" s="2">
        <v>0</v>
      </c>
      <c r="AB3133" s="2">
        <v>0</v>
      </c>
    </row>
    <row r="3134" spans="1:28">
      <c r="A3134" s="5" t="str">
        <f t="shared" si="970"/>
        <v>420</v>
      </c>
      <c r="B3134" s="5" t="str">
        <f>VLOOKUP(A3134,Vlookups!O:P,2,FALSE)</f>
        <v>LOCAL</v>
      </c>
      <c r="C3134" s="5" t="str">
        <f t="shared" si="971"/>
        <v>E</v>
      </c>
      <c r="D3134" s="5" t="str">
        <f t="shared" si="972"/>
        <v>51</v>
      </c>
      <c r="E3134" s="5" t="str">
        <f t="shared" si="973"/>
        <v>64--</v>
      </c>
      <c r="F3134" s="5" t="str">
        <f>VLOOKUP(E3134,Vlookups!K:M,3,FALSE)</f>
        <v>Op Exp</v>
      </c>
      <c r="G3134" s="5" t="str">
        <f t="shared" si="974"/>
        <v>6499</v>
      </c>
      <c r="H3134" s="5" t="str">
        <f t="shared" si="975"/>
        <v>MISC OP COSTS</v>
      </c>
      <c r="I3134" s="5" t="str">
        <f t="shared" si="976"/>
        <v>999</v>
      </c>
      <c r="J3134" s="5" t="str">
        <f>VLOOKUP(I3134,Vlookups!A:D,2,FALSE)</f>
        <v>CHARTER WIDE</v>
      </c>
      <c r="K3134" s="5" t="str">
        <f>VLOOKUP(I3134,Vlookups!A:D,3,FALSE)</f>
        <v>CHARTER WIDE</v>
      </c>
      <c r="L3134" s="5" t="str">
        <f t="shared" si="977"/>
        <v>99</v>
      </c>
      <c r="M3134" s="5" t="str">
        <f t="shared" si="978"/>
        <v>930</v>
      </c>
      <c r="N3134" s="5" t="str">
        <f>VLOOKUP(M3134,Vlookups!G:I,2,FALSE)</f>
        <v>CONSTRUCTION</v>
      </c>
      <c r="O3134" s="5" t="str">
        <f>VLOOKUP(M3134,Vlookups!G:I,3,FALSE)</f>
        <v>DSO</v>
      </c>
      <c r="P3134" s="6">
        <f t="shared" si="979"/>
        <v>0</v>
      </c>
      <c r="Q3134" s="6">
        <f t="shared" si="980"/>
        <v>0</v>
      </c>
      <c r="R3134" s="6">
        <f t="shared" si="981"/>
        <v>0</v>
      </c>
      <c r="S3134" s="6">
        <f t="shared" si="982"/>
        <v>10000</v>
      </c>
      <c r="T3134" s="6">
        <f t="shared" si="983"/>
        <v>10000</v>
      </c>
      <c r="U3134" t="s">
        <v>3192</v>
      </c>
      <c r="V3134" t="s">
        <v>183</v>
      </c>
      <c r="W3134" s="2">
        <v>0</v>
      </c>
      <c r="X3134" s="2">
        <v>0</v>
      </c>
      <c r="Y3134" s="2">
        <v>0</v>
      </c>
      <c r="Z3134" s="2">
        <v>0</v>
      </c>
      <c r="AA3134" s="2">
        <v>10000</v>
      </c>
      <c r="AB3134" s="2">
        <v>10000</v>
      </c>
    </row>
    <row r="3135" spans="1:28">
      <c r="A3135" s="5" t="str">
        <f t="shared" si="970"/>
        <v>420</v>
      </c>
      <c r="B3135" s="5" t="str">
        <f>VLOOKUP(A3135,Vlookups!O:P,2,FALSE)</f>
        <v>LOCAL</v>
      </c>
      <c r="C3135" s="5" t="str">
        <f t="shared" si="971"/>
        <v>E</v>
      </c>
      <c r="D3135" s="5" t="str">
        <f t="shared" si="972"/>
        <v>51</v>
      </c>
      <c r="E3135" s="5" t="str">
        <f t="shared" si="973"/>
        <v>64--</v>
      </c>
      <c r="F3135" s="5" t="str">
        <f>VLOOKUP(E3135,Vlookups!K:M,3,FALSE)</f>
        <v>Op Exp</v>
      </c>
      <c r="G3135" s="5" t="str">
        <f t="shared" si="974"/>
        <v>6499</v>
      </c>
      <c r="H3135" s="5" t="str">
        <f t="shared" si="975"/>
        <v>MISC OP COSTS</v>
      </c>
      <c r="I3135" s="5" t="str">
        <f t="shared" si="976"/>
        <v>999</v>
      </c>
      <c r="J3135" s="5" t="str">
        <f>VLOOKUP(I3135,Vlookups!A:D,2,FALSE)</f>
        <v>CHARTER WIDE</v>
      </c>
      <c r="K3135" s="5" t="str">
        <f>VLOOKUP(I3135,Vlookups!A:D,3,FALSE)</f>
        <v>CHARTER WIDE</v>
      </c>
      <c r="L3135" s="5" t="str">
        <f t="shared" si="977"/>
        <v>99</v>
      </c>
      <c r="M3135" s="5" t="str">
        <f t="shared" si="978"/>
        <v>937</v>
      </c>
      <c r="N3135" s="5" t="str">
        <f>VLOOKUP(M3135,Vlookups!G:I,2,FALSE)</f>
        <v>FACILITIES MAINTENANCE &amp; OPS</v>
      </c>
      <c r="O3135" s="5" t="str">
        <f>VLOOKUP(M3135,Vlookups!G:I,3,FALSE)</f>
        <v>MAINT</v>
      </c>
      <c r="P3135" s="6">
        <f t="shared" si="979"/>
        <v>133318</v>
      </c>
      <c r="Q3135" s="6">
        <f t="shared" si="980"/>
        <v>0</v>
      </c>
      <c r="R3135" s="6">
        <f t="shared" si="981"/>
        <v>151636.99</v>
      </c>
      <c r="S3135" s="6">
        <f t="shared" si="982"/>
        <v>0</v>
      </c>
      <c r="T3135" s="6">
        <f t="shared" si="983"/>
        <v>-133318</v>
      </c>
      <c r="U3135" t="s">
        <v>3193</v>
      </c>
      <c r="V3135" t="s">
        <v>183</v>
      </c>
      <c r="W3135" s="2">
        <v>133318</v>
      </c>
      <c r="X3135" s="2">
        <v>0</v>
      </c>
      <c r="Y3135" s="2">
        <v>151636.99</v>
      </c>
      <c r="Z3135" s="3">
        <v>-18318.990000000002</v>
      </c>
      <c r="AA3135" s="2">
        <v>0</v>
      </c>
      <c r="AB3135" s="3">
        <v>-133318</v>
      </c>
    </row>
    <row r="3136" spans="1:28">
      <c r="A3136" s="5" t="str">
        <f t="shared" si="970"/>
        <v>420</v>
      </c>
      <c r="B3136" s="5" t="str">
        <f>VLOOKUP(A3136,Vlookups!O:P,2,FALSE)</f>
        <v>LOCAL</v>
      </c>
      <c r="C3136" s="5" t="str">
        <f t="shared" si="971"/>
        <v>E</v>
      </c>
      <c r="D3136" s="5" t="str">
        <f t="shared" si="972"/>
        <v>51</v>
      </c>
      <c r="E3136" s="5" t="str">
        <f t="shared" si="973"/>
        <v>64--</v>
      </c>
      <c r="F3136" s="5" t="str">
        <f>VLOOKUP(E3136,Vlookups!K:M,3,FALSE)</f>
        <v>Op Exp</v>
      </c>
      <c r="G3136" s="5" t="str">
        <f t="shared" si="974"/>
        <v>6499</v>
      </c>
      <c r="H3136" s="5" t="str">
        <f t="shared" si="975"/>
        <v>MISC OP COSTS</v>
      </c>
      <c r="I3136" s="5" t="str">
        <f t="shared" si="976"/>
        <v>999</v>
      </c>
      <c r="J3136" s="5" t="str">
        <f>VLOOKUP(I3136,Vlookups!A:D,2,FALSE)</f>
        <v>CHARTER WIDE</v>
      </c>
      <c r="K3136" s="5" t="str">
        <f>VLOOKUP(I3136,Vlookups!A:D,3,FALSE)</f>
        <v>CHARTER WIDE</v>
      </c>
      <c r="L3136" s="5" t="str">
        <f t="shared" si="977"/>
        <v>99</v>
      </c>
      <c r="M3136" s="5" t="str">
        <f t="shared" si="978"/>
        <v>DEP</v>
      </c>
      <c r="N3136" s="5" t="e">
        <f>VLOOKUP(M3136,Vlookups!G:I,2,FALSE)</f>
        <v>#N/A</v>
      </c>
      <c r="O3136" s="5" t="e">
        <f>VLOOKUP(M3136,Vlookups!G:I,3,FALSE)</f>
        <v>#N/A</v>
      </c>
      <c r="P3136" s="6">
        <f t="shared" si="979"/>
        <v>0</v>
      </c>
      <c r="Q3136" s="6">
        <f t="shared" si="980"/>
        <v>0</v>
      </c>
      <c r="R3136" s="6">
        <f t="shared" si="981"/>
        <v>-22796.39</v>
      </c>
      <c r="S3136" s="6">
        <f t="shared" si="982"/>
        <v>0</v>
      </c>
      <c r="T3136" s="6">
        <f t="shared" si="983"/>
        <v>0</v>
      </c>
      <c r="U3136" t="s">
        <v>3194</v>
      </c>
      <c r="V3136" t="s">
        <v>183</v>
      </c>
      <c r="W3136" s="2">
        <v>0</v>
      </c>
      <c r="X3136" s="2">
        <v>0</v>
      </c>
      <c r="Y3136" s="3">
        <v>-22796.39</v>
      </c>
      <c r="Z3136" s="2">
        <v>22796.39</v>
      </c>
      <c r="AA3136" s="2">
        <v>0</v>
      </c>
      <c r="AB3136" s="2">
        <v>0</v>
      </c>
    </row>
    <row r="3137" spans="1:28">
      <c r="A3137" s="5" t="str">
        <f t="shared" si="970"/>
        <v>420</v>
      </c>
      <c r="B3137" s="5" t="str">
        <f>VLOOKUP(A3137,Vlookups!O:P,2,FALSE)</f>
        <v>LOCAL</v>
      </c>
      <c r="C3137" s="5" t="str">
        <f t="shared" si="971"/>
        <v>E</v>
      </c>
      <c r="D3137" s="5" t="str">
        <f t="shared" si="972"/>
        <v>52</v>
      </c>
      <c r="E3137" s="5" t="str">
        <f t="shared" si="973"/>
        <v>62--</v>
      </c>
      <c r="F3137" s="5" t="str">
        <f>VLOOKUP(E3137,Vlookups!K:M,3,FALSE)</f>
        <v>Op Exp</v>
      </c>
      <c r="G3137" s="5" t="str">
        <f t="shared" si="974"/>
        <v>6291</v>
      </c>
      <c r="H3137" s="5" t="str">
        <f t="shared" si="975"/>
        <v>CONSULTING SERVICES</v>
      </c>
      <c r="I3137" s="5" t="str">
        <f t="shared" si="976"/>
        <v>001</v>
      </c>
      <c r="J3137" s="5" t="str">
        <f>VLOOKUP(I3137,Vlookups!A:D,2,FALSE)</f>
        <v>GARLAND ELEMENTARY SCHOOL</v>
      </c>
      <c r="K3137" s="5" t="str">
        <f>VLOOKUP(I3137,Vlookups!A:D,3,FALSE)</f>
        <v>GARLAND K8</v>
      </c>
      <c r="L3137" s="5" t="str">
        <f t="shared" si="977"/>
        <v>99</v>
      </c>
      <c r="M3137" s="5" t="str">
        <f t="shared" si="978"/>
        <v>937</v>
      </c>
      <c r="N3137" s="5" t="str">
        <f>VLOOKUP(M3137,Vlookups!G:I,2,FALSE)</f>
        <v>FACILITIES MAINTENANCE &amp; OPS</v>
      </c>
      <c r="O3137" s="5" t="str">
        <f>VLOOKUP(M3137,Vlookups!G:I,3,FALSE)</f>
        <v>MAINT</v>
      </c>
      <c r="P3137" s="6">
        <f t="shared" si="979"/>
        <v>900</v>
      </c>
      <c r="Q3137" s="6">
        <f t="shared" si="980"/>
        <v>0</v>
      </c>
      <c r="R3137" s="6">
        <f t="shared" si="981"/>
        <v>765.37</v>
      </c>
      <c r="S3137" s="6">
        <f t="shared" si="982"/>
        <v>950</v>
      </c>
      <c r="T3137" s="6">
        <f t="shared" si="983"/>
        <v>50</v>
      </c>
      <c r="U3137" t="s">
        <v>3195</v>
      </c>
      <c r="V3137" t="s">
        <v>1930</v>
      </c>
      <c r="W3137" s="2">
        <v>900</v>
      </c>
      <c r="X3137" s="2">
        <v>0</v>
      </c>
      <c r="Y3137" s="2">
        <v>765.37</v>
      </c>
      <c r="Z3137" s="2">
        <v>134.63</v>
      </c>
      <c r="AA3137" s="2">
        <v>950</v>
      </c>
      <c r="AB3137" s="2">
        <v>50</v>
      </c>
    </row>
    <row r="3138" spans="1:28">
      <c r="A3138" s="5" t="str">
        <f t="shared" si="970"/>
        <v>420</v>
      </c>
      <c r="B3138" s="5" t="str">
        <f>VLOOKUP(A3138,Vlookups!O:P,2,FALSE)</f>
        <v>LOCAL</v>
      </c>
      <c r="C3138" s="5" t="str">
        <f t="shared" si="971"/>
        <v>E</v>
      </c>
      <c r="D3138" s="5" t="str">
        <f t="shared" si="972"/>
        <v>52</v>
      </c>
      <c r="E3138" s="5" t="str">
        <f t="shared" si="973"/>
        <v>62--</v>
      </c>
      <c r="F3138" s="5" t="str">
        <f>VLOOKUP(E3138,Vlookups!K:M,3,FALSE)</f>
        <v>Op Exp</v>
      </c>
      <c r="G3138" s="5" t="str">
        <f t="shared" si="974"/>
        <v>6291</v>
      </c>
      <c r="H3138" s="5" t="str">
        <f t="shared" si="975"/>
        <v>CONSULTING SERVICES</v>
      </c>
      <c r="I3138" s="5" t="str">
        <f t="shared" si="976"/>
        <v>003</v>
      </c>
      <c r="J3138" s="5" t="str">
        <f>VLOOKUP(I3138,Vlookups!A:D,2,FALSE)</f>
        <v>GARLAND HIGH SCHOOL</v>
      </c>
      <c r="K3138" s="5" t="str">
        <f>VLOOKUP(I3138,Vlookups!A:D,3,FALSE)</f>
        <v>GARLAND HS</v>
      </c>
      <c r="L3138" s="5" t="str">
        <f t="shared" si="977"/>
        <v>99</v>
      </c>
      <c r="M3138" s="5" t="str">
        <f t="shared" si="978"/>
        <v>937</v>
      </c>
      <c r="N3138" s="5" t="str">
        <f>VLOOKUP(M3138,Vlookups!G:I,2,FALSE)</f>
        <v>FACILITIES MAINTENANCE &amp; OPS</v>
      </c>
      <c r="O3138" s="5" t="str">
        <f>VLOOKUP(M3138,Vlookups!G:I,3,FALSE)</f>
        <v>MAINT</v>
      </c>
      <c r="P3138" s="6">
        <f t="shared" si="979"/>
        <v>900</v>
      </c>
      <c r="Q3138" s="6">
        <f t="shared" si="980"/>
        <v>0</v>
      </c>
      <c r="R3138" s="6">
        <f t="shared" si="981"/>
        <v>765.37</v>
      </c>
      <c r="S3138" s="6">
        <f t="shared" si="982"/>
        <v>950</v>
      </c>
      <c r="T3138" s="6">
        <f t="shared" si="983"/>
        <v>50</v>
      </c>
      <c r="U3138" t="s">
        <v>3196</v>
      </c>
      <c r="V3138" t="s">
        <v>1930</v>
      </c>
      <c r="W3138" s="2">
        <v>900</v>
      </c>
      <c r="X3138" s="2">
        <v>0</v>
      </c>
      <c r="Y3138" s="2">
        <v>765.37</v>
      </c>
      <c r="Z3138" s="2">
        <v>134.63</v>
      </c>
      <c r="AA3138" s="2">
        <v>950</v>
      </c>
      <c r="AB3138" s="2">
        <v>50</v>
      </c>
    </row>
    <row r="3139" spans="1:28">
      <c r="A3139" s="5" t="str">
        <f t="shared" si="970"/>
        <v>420</v>
      </c>
      <c r="B3139" s="5" t="str">
        <f>VLOOKUP(A3139,Vlookups!O:P,2,FALSE)</f>
        <v>LOCAL</v>
      </c>
      <c r="C3139" s="5" t="str">
        <f t="shared" si="971"/>
        <v>E</v>
      </c>
      <c r="D3139" s="5" t="str">
        <f t="shared" si="972"/>
        <v>52</v>
      </c>
      <c r="E3139" s="5" t="str">
        <f t="shared" si="973"/>
        <v>62--</v>
      </c>
      <c r="F3139" s="5" t="str">
        <f>VLOOKUP(E3139,Vlookups!K:M,3,FALSE)</f>
        <v>Op Exp</v>
      </c>
      <c r="G3139" s="5" t="str">
        <f t="shared" si="974"/>
        <v>6291</v>
      </c>
      <c r="H3139" s="5" t="str">
        <f t="shared" si="975"/>
        <v>CONSULTING SERVICES</v>
      </c>
      <c r="I3139" s="5" t="str">
        <f t="shared" si="976"/>
        <v>004</v>
      </c>
      <c r="J3139" s="5" t="str">
        <f>VLOOKUP(I3139,Vlookups!A:D,2,FALSE)</f>
        <v>ARLINGTON ELEMENTARY SCHOOL</v>
      </c>
      <c r="K3139" s="5" t="str">
        <f>VLOOKUP(I3139,Vlookups!A:D,3,FALSE)</f>
        <v>ARLINGTON K8</v>
      </c>
      <c r="L3139" s="5" t="str">
        <f t="shared" si="977"/>
        <v>99</v>
      </c>
      <c r="M3139" s="5" t="str">
        <f t="shared" si="978"/>
        <v>937</v>
      </c>
      <c r="N3139" s="5" t="str">
        <f>VLOOKUP(M3139,Vlookups!G:I,2,FALSE)</f>
        <v>FACILITIES MAINTENANCE &amp; OPS</v>
      </c>
      <c r="O3139" s="5" t="str">
        <f>VLOOKUP(M3139,Vlookups!G:I,3,FALSE)</f>
        <v>MAINT</v>
      </c>
      <c r="P3139" s="6">
        <f t="shared" si="979"/>
        <v>900</v>
      </c>
      <c r="Q3139" s="6">
        <f t="shared" si="980"/>
        <v>0</v>
      </c>
      <c r="R3139" s="6">
        <f t="shared" si="981"/>
        <v>765.37</v>
      </c>
      <c r="S3139" s="6">
        <f t="shared" si="982"/>
        <v>950</v>
      </c>
      <c r="T3139" s="6">
        <f t="shared" si="983"/>
        <v>50</v>
      </c>
      <c r="U3139" t="s">
        <v>3197</v>
      </c>
      <c r="V3139" t="s">
        <v>1930</v>
      </c>
      <c r="W3139" s="2">
        <v>900</v>
      </c>
      <c r="X3139" s="2">
        <v>0</v>
      </c>
      <c r="Y3139" s="2">
        <v>765.37</v>
      </c>
      <c r="Z3139" s="2">
        <v>134.63</v>
      </c>
      <c r="AA3139" s="2">
        <v>950</v>
      </c>
      <c r="AB3139" s="2">
        <v>50</v>
      </c>
    </row>
    <row r="3140" spans="1:28">
      <c r="A3140" s="5" t="str">
        <f t="shared" si="970"/>
        <v>420</v>
      </c>
      <c r="B3140" s="5" t="str">
        <f>VLOOKUP(A3140,Vlookups!O:P,2,FALSE)</f>
        <v>LOCAL</v>
      </c>
      <c r="C3140" s="5" t="str">
        <f t="shared" si="971"/>
        <v>E</v>
      </c>
      <c r="D3140" s="5" t="str">
        <f t="shared" si="972"/>
        <v>52</v>
      </c>
      <c r="E3140" s="5" t="str">
        <f t="shared" si="973"/>
        <v>62--</v>
      </c>
      <c r="F3140" s="5" t="str">
        <f>VLOOKUP(E3140,Vlookups!K:M,3,FALSE)</f>
        <v>Op Exp</v>
      </c>
      <c r="G3140" s="5" t="str">
        <f t="shared" si="974"/>
        <v>6291</v>
      </c>
      <c r="H3140" s="5" t="str">
        <f t="shared" si="975"/>
        <v>CONSULTING SERVICES</v>
      </c>
      <c r="I3140" s="5" t="str">
        <f t="shared" si="976"/>
        <v>006</v>
      </c>
      <c r="J3140" s="5" t="str">
        <f>VLOOKUP(I3140,Vlookups!A:D,2,FALSE)</f>
        <v>ARLINGTON HIGH SCHOOL</v>
      </c>
      <c r="K3140" s="5" t="str">
        <f>VLOOKUP(I3140,Vlookups!A:D,3,FALSE)</f>
        <v>ARLINGTON HS</v>
      </c>
      <c r="L3140" s="5" t="str">
        <f t="shared" si="977"/>
        <v>99</v>
      </c>
      <c r="M3140" s="5" t="str">
        <f t="shared" si="978"/>
        <v>937</v>
      </c>
      <c r="N3140" s="5" t="str">
        <f>VLOOKUP(M3140,Vlookups!G:I,2,FALSE)</f>
        <v>FACILITIES MAINTENANCE &amp; OPS</v>
      </c>
      <c r="O3140" s="5" t="str">
        <f>VLOOKUP(M3140,Vlookups!G:I,3,FALSE)</f>
        <v>MAINT</v>
      </c>
      <c r="P3140" s="6">
        <f t="shared" si="979"/>
        <v>900</v>
      </c>
      <c r="Q3140" s="6">
        <f t="shared" si="980"/>
        <v>0</v>
      </c>
      <c r="R3140" s="6">
        <f t="shared" si="981"/>
        <v>765.37</v>
      </c>
      <c r="S3140" s="6">
        <f t="shared" si="982"/>
        <v>950</v>
      </c>
      <c r="T3140" s="6">
        <f t="shared" si="983"/>
        <v>50</v>
      </c>
      <c r="U3140" t="s">
        <v>3198</v>
      </c>
      <c r="V3140" t="s">
        <v>1930</v>
      </c>
      <c r="W3140" s="2">
        <v>900</v>
      </c>
      <c r="X3140" s="2">
        <v>0</v>
      </c>
      <c r="Y3140" s="2">
        <v>765.37</v>
      </c>
      <c r="Z3140" s="2">
        <v>134.63</v>
      </c>
      <c r="AA3140" s="2">
        <v>950</v>
      </c>
      <c r="AB3140" s="2">
        <v>50</v>
      </c>
    </row>
    <row r="3141" spans="1:28">
      <c r="A3141" s="5" t="str">
        <f t="shared" si="970"/>
        <v>420</v>
      </c>
      <c r="B3141" s="5" t="str">
        <f>VLOOKUP(A3141,Vlookups!O:P,2,FALSE)</f>
        <v>LOCAL</v>
      </c>
      <c r="C3141" s="5" t="str">
        <f t="shared" si="971"/>
        <v>E</v>
      </c>
      <c r="D3141" s="5" t="str">
        <f t="shared" si="972"/>
        <v>52</v>
      </c>
      <c r="E3141" s="5" t="str">
        <f t="shared" si="973"/>
        <v>62--</v>
      </c>
      <c r="F3141" s="5" t="str">
        <f>VLOOKUP(E3141,Vlookups!K:M,3,FALSE)</f>
        <v>Op Exp</v>
      </c>
      <c r="G3141" s="5" t="str">
        <f t="shared" si="974"/>
        <v>6291</v>
      </c>
      <c r="H3141" s="5" t="str">
        <f t="shared" si="975"/>
        <v>CONSULTING SERVICES</v>
      </c>
      <c r="I3141" s="5" t="str">
        <f t="shared" si="976"/>
        <v>007</v>
      </c>
      <c r="J3141" s="5" t="str">
        <f>VLOOKUP(I3141,Vlookups!A:D,2,FALSE)</f>
        <v>KELLER ELEMENTARY SCHOOL</v>
      </c>
      <c r="K3141" s="5" t="str">
        <f>VLOOKUP(I3141,Vlookups!A:D,3,FALSE)</f>
        <v>KELLER K8</v>
      </c>
      <c r="L3141" s="5" t="str">
        <f t="shared" si="977"/>
        <v>99</v>
      </c>
      <c r="M3141" s="5" t="str">
        <f t="shared" si="978"/>
        <v>937</v>
      </c>
      <c r="N3141" s="5" t="str">
        <f>VLOOKUP(M3141,Vlookups!G:I,2,FALSE)</f>
        <v>FACILITIES MAINTENANCE &amp; OPS</v>
      </c>
      <c r="O3141" s="5" t="str">
        <f>VLOOKUP(M3141,Vlookups!G:I,3,FALSE)</f>
        <v>MAINT</v>
      </c>
      <c r="P3141" s="6">
        <f t="shared" si="979"/>
        <v>900</v>
      </c>
      <c r="Q3141" s="6">
        <f t="shared" si="980"/>
        <v>0</v>
      </c>
      <c r="R3141" s="6">
        <f t="shared" si="981"/>
        <v>765.37</v>
      </c>
      <c r="S3141" s="6">
        <f t="shared" si="982"/>
        <v>950</v>
      </c>
      <c r="T3141" s="6">
        <f t="shared" si="983"/>
        <v>50</v>
      </c>
      <c r="U3141" t="s">
        <v>3199</v>
      </c>
      <c r="V3141" t="s">
        <v>1930</v>
      </c>
      <c r="W3141" s="2">
        <v>900</v>
      </c>
      <c r="X3141" s="2">
        <v>0</v>
      </c>
      <c r="Y3141" s="2">
        <v>765.37</v>
      </c>
      <c r="Z3141" s="2">
        <v>134.63</v>
      </c>
      <c r="AA3141" s="2">
        <v>950</v>
      </c>
      <c r="AB3141" s="2">
        <v>50</v>
      </c>
    </row>
    <row r="3142" spans="1:28">
      <c r="A3142" s="5" t="str">
        <f t="shared" si="970"/>
        <v>420</v>
      </c>
      <c r="B3142" s="5" t="str">
        <f>VLOOKUP(A3142,Vlookups!O:P,2,FALSE)</f>
        <v>LOCAL</v>
      </c>
      <c r="C3142" s="5" t="str">
        <f t="shared" si="971"/>
        <v>E</v>
      </c>
      <c r="D3142" s="5" t="str">
        <f t="shared" si="972"/>
        <v>52</v>
      </c>
      <c r="E3142" s="5" t="str">
        <f t="shared" si="973"/>
        <v>62--</v>
      </c>
      <c r="F3142" s="5" t="str">
        <f>VLOOKUP(E3142,Vlookups!K:M,3,FALSE)</f>
        <v>Op Exp</v>
      </c>
      <c r="G3142" s="5" t="str">
        <f t="shared" si="974"/>
        <v>6291</v>
      </c>
      <c r="H3142" s="5" t="str">
        <f t="shared" si="975"/>
        <v>CONSULTING SERVICES</v>
      </c>
      <c r="I3142" s="5" t="str">
        <f t="shared" si="976"/>
        <v>009</v>
      </c>
      <c r="J3142" s="5" t="str">
        <f>VLOOKUP(I3142,Vlookups!A:D,2,FALSE)</f>
        <v>KELLER HIGH SCHOOL</v>
      </c>
      <c r="K3142" s="5" t="str">
        <f>VLOOKUP(I3142,Vlookups!A:D,3,FALSE)</f>
        <v>KELLER HS</v>
      </c>
      <c r="L3142" s="5" t="str">
        <f t="shared" si="977"/>
        <v>99</v>
      </c>
      <c r="M3142" s="5" t="str">
        <f t="shared" si="978"/>
        <v>937</v>
      </c>
      <c r="N3142" s="5" t="str">
        <f>VLOOKUP(M3142,Vlookups!G:I,2,FALSE)</f>
        <v>FACILITIES MAINTENANCE &amp; OPS</v>
      </c>
      <c r="O3142" s="5" t="str">
        <f>VLOOKUP(M3142,Vlookups!G:I,3,FALSE)</f>
        <v>MAINT</v>
      </c>
      <c r="P3142" s="6">
        <f t="shared" si="979"/>
        <v>900</v>
      </c>
      <c r="Q3142" s="6">
        <f t="shared" si="980"/>
        <v>0</v>
      </c>
      <c r="R3142" s="6">
        <f t="shared" si="981"/>
        <v>765.37</v>
      </c>
      <c r="S3142" s="6">
        <f t="shared" si="982"/>
        <v>950</v>
      </c>
      <c r="T3142" s="6">
        <f t="shared" si="983"/>
        <v>50</v>
      </c>
      <c r="U3142" t="s">
        <v>3200</v>
      </c>
      <c r="V3142" t="s">
        <v>1930</v>
      </c>
      <c r="W3142" s="2">
        <v>900</v>
      </c>
      <c r="X3142" s="2">
        <v>0</v>
      </c>
      <c r="Y3142" s="2">
        <v>765.37</v>
      </c>
      <c r="Z3142" s="2">
        <v>134.63</v>
      </c>
      <c r="AA3142" s="2">
        <v>950</v>
      </c>
      <c r="AB3142" s="2">
        <v>50</v>
      </c>
    </row>
    <row r="3143" spans="1:28">
      <c r="A3143" s="5" t="str">
        <f t="shared" si="970"/>
        <v>420</v>
      </c>
      <c r="B3143" s="5" t="str">
        <f>VLOOKUP(A3143,Vlookups!O:P,2,FALSE)</f>
        <v>LOCAL</v>
      </c>
      <c r="C3143" s="5" t="str">
        <f t="shared" si="971"/>
        <v>E</v>
      </c>
      <c r="D3143" s="5" t="str">
        <f t="shared" si="972"/>
        <v>52</v>
      </c>
      <c r="E3143" s="5" t="str">
        <f t="shared" si="973"/>
        <v>62--</v>
      </c>
      <c r="F3143" s="5" t="str">
        <f>VLOOKUP(E3143,Vlookups!K:M,3,FALSE)</f>
        <v>Op Exp</v>
      </c>
      <c r="G3143" s="5" t="str">
        <f t="shared" si="974"/>
        <v>6291</v>
      </c>
      <c r="H3143" s="5" t="str">
        <f t="shared" si="975"/>
        <v>CONSULTING SERVICES</v>
      </c>
      <c r="I3143" s="5" t="str">
        <f t="shared" si="976"/>
        <v>010</v>
      </c>
      <c r="J3143" s="5" t="str">
        <f>VLOOKUP(I3143,Vlookups!A:D,2,FALSE)</f>
        <v>GRAND PRAIRIE ELEMENTARY SCHOO</v>
      </c>
      <c r="K3143" s="5" t="str">
        <f>VLOOKUP(I3143,Vlookups!A:D,3,FALSE)</f>
        <v>GRAND PR K8</v>
      </c>
      <c r="L3143" s="5" t="str">
        <f t="shared" si="977"/>
        <v>99</v>
      </c>
      <c r="M3143" s="5" t="str">
        <f t="shared" si="978"/>
        <v>937</v>
      </c>
      <c r="N3143" s="5" t="str">
        <f>VLOOKUP(M3143,Vlookups!G:I,2,FALSE)</f>
        <v>FACILITIES MAINTENANCE &amp; OPS</v>
      </c>
      <c r="O3143" s="5" t="str">
        <f>VLOOKUP(M3143,Vlookups!G:I,3,FALSE)</f>
        <v>MAINT</v>
      </c>
      <c r="P3143" s="6">
        <f t="shared" si="979"/>
        <v>900</v>
      </c>
      <c r="Q3143" s="6">
        <f t="shared" si="980"/>
        <v>0</v>
      </c>
      <c r="R3143" s="6">
        <f t="shared" si="981"/>
        <v>765.37</v>
      </c>
      <c r="S3143" s="6">
        <f t="shared" si="982"/>
        <v>950</v>
      </c>
      <c r="T3143" s="6">
        <f t="shared" si="983"/>
        <v>50</v>
      </c>
      <c r="U3143" t="s">
        <v>3201</v>
      </c>
      <c r="V3143" t="s">
        <v>1930</v>
      </c>
      <c r="W3143" s="2">
        <v>900</v>
      </c>
      <c r="X3143" s="2">
        <v>0</v>
      </c>
      <c r="Y3143" s="2">
        <v>765.37</v>
      </c>
      <c r="Z3143" s="2">
        <v>134.63</v>
      </c>
      <c r="AA3143" s="2">
        <v>950</v>
      </c>
      <c r="AB3143" s="2">
        <v>50</v>
      </c>
    </row>
    <row r="3144" spans="1:28">
      <c r="A3144" s="5" t="str">
        <f t="shared" si="970"/>
        <v>420</v>
      </c>
      <c r="B3144" s="5" t="str">
        <f>VLOOKUP(A3144,Vlookups!O:P,2,FALSE)</f>
        <v>LOCAL</v>
      </c>
      <c r="C3144" s="5" t="str">
        <f t="shared" si="971"/>
        <v>E</v>
      </c>
      <c r="D3144" s="5" t="str">
        <f t="shared" si="972"/>
        <v>52</v>
      </c>
      <c r="E3144" s="5" t="str">
        <f t="shared" si="973"/>
        <v>62--</v>
      </c>
      <c r="F3144" s="5" t="str">
        <f>VLOOKUP(E3144,Vlookups!K:M,3,FALSE)</f>
        <v>Op Exp</v>
      </c>
      <c r="G3144" s="5" t="str">
        <f t="shared" si="974"/>
        <v>6291</v>
      </c>
      <c r="H3144" s="5" t="str">
        <f t="shared" si="975"/>
        <v>CONSULTING SERVICES</v>
      </c>
      <c r="I3144" s="5" t="str">
        <f t="shared" si="976"/>
        <v>012</v>
      </c>
      <c r="J3144" s="5" t="str">
        <f>VLOOKUP(I3144,Vlookups!A:D,2,FALSE)</f>
        <v>NORTH RICHLAND HILLS ELEMENTAR</v>
      </c>
      <c r="K3144" s="5" t="str">
        <f>VLOOKUP(I3144,Vlookups!A:D,3,FALSE)</f>
        <v>NORTH RICHLAND HILLS K8</v>
      </c>
      <c r="L3144" s="5" t="str">
        <f t="shared" si="977"/>
        <v>99</v>
      </c>
      <c r="M3144" s="5" t="str">
        <f t="shared" si="978"/>
        <v>937</v>
      </c>
      <c r="N3144" s="5" t="str">
        <f>VLOOKUP(M3144,Vlookups!G:I,2,FALSE)</f>
        <v>FACILITIES MAINTENANCE &amp; OPS</v>
      </c>
      <c r="O3144" s="5" t="str">
        <f>VLOOKUP(M3144,Vlookups!G:I,3,FALSE)</f>
        <v>MAINT</v>
      </c>
      <c r="P3144" s="6">
        <f t="shared" si="979"/>
        <v>900</v>
      </c>
      <c r="Q3144" s="6">
        <f t="shared" si="980"/>
        <v>0</v>
      </c>
      <c r="R3144" s="6">
        <f t="shared" si="981"/>
        <v>765.37</v>
      </c>
      <c r="S3144" s="6">
        <f t="shared" si="982"/>
        <v>950</v>
      </c>
      <c r="T3144" s="6">
        <f t="shared" si="983"/>
        <v>50</v>
      </c>
      <c r="U3144" t="s">
        <v>3202</v>
      </c>
      <c r="V3144" t="s">
        <v>1930</v>
      </c>
      <c r="W3144" s="2">
        <v>900</v>
      </c>
      <c r="X3144" s="2">
        <v>0</v>
      </c>
      <c r="Y3144" s="2">
        <v>765.37</v>
      </c>
      <c r="Z3144" s="2">
        <v>134.63</v>
      </c>
      <c r="AA3144" s="2">
        <v>950</v>
      </c>
      <c r="AB3144" s="2">
        <v>50</v>
      </c>
    </row>
    <row r="3145" spans="1:28">
      <c r="A3145" s="5" t="str">
        <f t="shared" si="970"/>
        <v>420</v>
      </c>
      <c r="B3145" s="5" t="str">
        <f>VLOOKUP(A3145,Vlookups!O:P,2,FALSE)</f>
        <v>LOCAL</v>
      </c>
      <c r="C3145" s="5" t="str">
        <f t="shared" si="971"/>
        <v>E</v>
      </c>
      <c r="D3145" s="5" t="str">
        <f t="shared" si="972"/>
        <v>52</v>
      </c>
      <c r="E3145" s="5" t="str">
        <f t="shared" si="973"/>
        <v>62--</v>
      </c>
      <c r="F3145" s="5" t="str">
        <f>VLOOKUP(E3145,Vlookups!K:M,3,FALSE)</f>
        <v>Op Exp</v>
      </c>
      <c r="G3145" s="5" t="str">
        <f t="shared" si="974"/>
        <v>6291</v>
      </c>
      <c r="H3145" s="5" t="str">
        <f t="shared" si="975"/>
        <v>CONSULTING SERVICES</v>
      </c>
      <c r="I3145" s="5" t="str">
        <f t="shared" si="976"/>
        <v>014</v>
      </c>
      <c r="J3145" s="5" t="str">
        <f>VLOOKUP(I3145,Vlookups!A:D,2,FALSE)</f>
        <v>KATY ELEMENTARY SCHOOL</v>
      </c>
      <c r="K3145" s="5" t="str">
        <f>VLOOKUP(I3145,Vlookups!A:D,3,FALSE)</f>
        <v>KATY K8</v>
      </c>
      <c r="L3145" s="5" t="str">
        <f t="shared" si="977"/>
        <v>99</v>
      </c>
      <c r="M3145" s="5" t="str">
        <f t="shared" si="978"/>
        <v>937</v>
      </c>
      <c r="N3145" s="5" t="str">
        <f>VLOOKUP(M3145,Vlookups!G:I,2,FALSE)</f>
        <v>FACILITIES MAINTENANCE &amp; OPS</v>
      </c>
      <c r="O3145" s="5" t="str">
        <f>VLOOKUP(M3145,Vlookups!G:I,3,FALSE)</f>
        <v>MAINT</v>
      </c>
      <c r="P3145" s="6">
        <f t="shared" si="979"/>
        <v>900</v>
      </c>
      <c r="Q3145" s="6">
        <f t="shared" si="980"/>
        <v>0</v>
      </c>
      <c r="R3145" s="6">
        <f t="shared" si="981"/>
        <v>765.37</v>
      </c>
      <c r="S3145" s="6">
        <f t="shared" si="982"/>
        <v>950</v>
      </c>
      <c r="T3145" s="6">
        <f t="shared" si="983"/>
        <v>50</v>
      </c>
      <c r="U3145" t="s">
        <v>3203</v>
      </c>
      <c r="V3145" t="s">
        <v>1930</v>
      </c>
      <c r="W3145" s="2">
        <v>900</v>
      </c>
      <c r="X3145" s="2">
        <v>0</v>
      </c>
      <c r="Y3145" s="2">
        <v>765.37</v>
      </c>
      <c r="Z3145" s="2">
        <v>134.63</v>
      </c>
      <c r="AA3145" s="2">
        <v>950</v>
      </c>
      <c r="AB3145" s="2">
        <v>50</v>
      </c>
    </row>
    <row r="3146" spans="1:28">
      <c r="A3146" s="5" t="str">
        <f t="shared" si="970"/>
        <v>420</v>
      </c>
      <c r="B3146" s="5" t="str">
        <f>VLOOKUP(A3146,Vlookups!O:P,2,FALSE)</f>
        <v>LOCAL</v>
      </c>
      <c r="C3146" s="5" t="str">
        <f t="shared" si="971"/>
        <v>E</v>
      </c>
      <c r="D3146" s="5" t="str">
        <f t="shared" si="972"/>
        <v>52</v>
      </c>
      <c r="E3146" s="5" t="str">
        <f t="shared" si="973"/>
        <v>62--</v>
      </c>
      <c r="F3146" s="5" t="str">
        <f>VLOOKUP(E3146,Vlookups!K:M,3,FALSE)</f>
        <v>Op Exp</v>
      </c>
      <c r="G3146" s="5" t="str">
        <f t="shared" si="974"/>
        <v>6291</v>
      </c>
      <c r="H3146" s="5" t="str">
        <f t="shared" si="975"/>
        <v>CONSULTING SERVICES</v>
      </c>
      <c r="I3146" s="5" t="str">
        <f t="shared" si="976"/>
        <v>016</v>
      </c>
      <c r="J3146" s="5" t="str">
        <f>VLOOKUP(I3146,Vlookups!A:D,2,FALSE)</f>
        <v>WESTPARK ELEMENTARY SCHOOL</v>
      </c>
      <c r="K3146" s="5" t="str">
        <f>VLOOKUP(I3146,Vlookups!A:D,3,FALSE)</f>
        <v>WESTPARK K8</v>
      </c>
      <c r="L3146" s="5" t="str">
        <f t="shared" si="977"/>
        <v>99</v>
      </c>
      <c r="M3146" s="5" t="str">
        <f t="shared" si="978"/>
        <v>937</v>
      </c>
      <c r="N3146" s="5" t="str">
        <f>VLOOKUP(M3146,Vlookups!G:I,2,FALSE)</f>
        <v>FACILITIES MAINTENANCE &amp; OPS</v>
      </c>
      <c r="O3146" s="5" t="str">
        <f>VLOOKUP(M3146,Vlookups!G:I,3,FALSE)</f>
        <v>MAINT</v>
      </c>
      <c r="P3146" s="6">
        <f t="shared" si="979"/>
        <v>900</v>
      </c>
      <c r="Q3146" s="6">
        <f t="shared" si="980"/>
        <v>0</v>
      </c>
      <c r="R3146" s="6">
        <f t="shared" si="981"/>
        <v>765.37</v>
      </c>
      <c r="S3146" s="6">
        <f t="shared" si="982"/>
        <v>950</v>
      </c>
      <c r="T3146" s="6">
        <f t="shared" si="983"/>
        <v>50</v>
      </c>
      <c r="U3146" t="s">
        <v>3204</v>
      </c>
      <c r="V3146" t="s">
        <v>1930</v>
      </c>
      <c r="W3146" s="2">
        <v>900</v>
      </c>
      <c r="X3146" s="2">
        <v>0</v>
      </c>
      <c r="Y3146" s="2">
        <v>765.37</v>
      </c>
      <c r="Z3146" s="2">
        <v>134.63</v>
      </c>
      <c r="AA3146" s="2">
        <v>950</v>
      </c>
      <c r="AB3146" s="2">
        <v>50</v>
      </c>
    </row>
    <row r="3147" spans="1:28">
      <c r="A3147" s="5" t="str">
        <f t="shared" ref="A3147:A3210" si="984">LEFT(U3147,3)</f>
        <v>420</v>
      </c>
      <c r="B3147" s="5" t="str">
        <f>VLOOKUP(A3147,Vlookups!O:P,2,FALSE)</f>
        <v>LOCAL</v>
      </c>
      <c r="C3147" s="5" t="str">
        <f t="shared" ref="C3147:C3210" si="985">RIGHT(LEFT(U3147,5),1)</f>
        <v>E</v>
      </c>
      <c r="D3147" s="5" t="str">
        <f t="shared" ref="D3147:D3210" si="986">RIGHT(LEFT(U3147,8),2)</f>
        <v>52</v>
      </c>
      <c r="E3147" s="5" t="str">
        <f t="shared" ref="E3147:E3210" si="987">CONCATENATE(LEFT(G3147,2),"--")</f>
        <v>62--</v>
      </c>
      <c r="F3147" s="5" t="str">
        <f>VLOOKUP(E3147,Vlookups!K:M,3,FALSE)</f>
        <v>Op Exp</v>
      </c>
      <c r="G3147" s="5" t="str">
        <f t="shared" ref="G3147:G3210" si="988">MID(U3147,10,4)</f>
        <v>6291</v>
      </c>
      <c r="H3147" s="5" t="str">
        <f t="shared" ref="H3147:H3210" si="989">V3147</f>
        <v>CONSULTING SERVICES</v>
      </c>
      <c r="I3147" s="5" t="str">
        <f t="shared" ref="I3147:I3210" si="990">LEFT(RIGHT(U3147,12),3)</f>
        <v>018</v>
      </c>
      <c r="J3147" s="5" t="str">
        <f>VLOOKUP(I3147,Vlookups!A:D,2,FALSE)</f>
        <v>KATY/WEST PARK HS</v>
      </c>
      <c r="K3147" s="5" t="str">
        <f>VLOOKUP(I3147,Vlookups!A:D,3,FALSE)</f>
        <v>KATY WESTPARK HS</v>
      </c>
      <c r="L3147" s="5" t="str">
        <f t="shared" ref="L3147:L3210" si="991">LEFT(RIGHT(U3147,6),2)</f>
        <v>99</v>
      </c>
      <c r="M3147" s="5" t="str">
        <f t="shared" ref="M3147:M3210" si="992">RIGHT(U3147,3)</f>
        <v>937</v>
      </c>
      <c r="N3147" s="5" t="str">
        <f>VLOOKUP(M3147,Vlookups!G:I,2,FALSE)</f>
        <v>FACILITIES MAINTENANCE &amp; OPS</v>
      </c>
      <c r="O3147" s="5" t="str">
        <f>VLOOKUP(M3147,Vlookups!G:I,3,FALSE)</f>
        <v>MAINT</v>
      </c>
      <c r="P3147" s="6">
        <f t="shared" ref="P3147:P3210" si="993">W3147</f>
        <v>900</v>
      </c>
      <c r="Q3147" s="6">
        <f t="shared" ref="Q3147:Q3210" si="994">X3147</f>
        <v>0</v>
      </c>
      <c r="R3147" s="6">
        <f t="shared" ref="R3147:R3210" si="995">Y3147</f>
        <v>765.37</v>
      </c>
      <c r="S3147" s="6">
        <f t="shared" ref="S3147:S3210" si="996">AA3147</f>
        <v>950</v>
      </c>
      <c r="T3147" s="6">
        <f t="shared" ref="T3147:T3210" si="997">AB3147</f>
        <v>50</v>
      </c>
      <c r="U3147" t="s">
        <v>3205</v>
      </c>
      <c r="V3147" t="s">
        <v>1930</v>
      </c>
      <c r="W3147" s="2">
        <v>900</v>
      </c>
      <c r="X3147" s="2">
        <v>0</v>
      </c>
      <c r="Y3147" s="2">
        <v>765.37</v>
      </c>
      <c r="Z3147" s="2">
        <v>134.63</v>
      </c>
      <c r="AA3147" s="2">
        <v>950</v>
      </c>
      <c r="AB3147" s="2">
        <v>50</v>
      </c>
    </row>
    <row r="3148" spans="1:28">
      <c r="A3148" s="5" t="str">
        <f t="shared" si="984"/>
        <v>420</v>
      </c>
      <c r="B3148" s="5" t="str">
        <f>VLOOKUP(A3148,Vlookups!O:P,2,FALSE)</f>
        <v>LOCAL</v>
      </c>
      <c r="C3148" s="5" t="str">
        <f t="shared" si="985"/>
        <v>E</v>
      </c>
      <c r="D3148" s="5" t="str">
        <f t="shared" si="986"/>
        <v>52</v>
      </c>
      <c r="E3148" s="5" t="str">
        <f t="shared" si="987"/>
        <v>62--</v>
      </c>
      <c r="F3148" s="5" t="str">
        <f>VLOOKUP(E3148,Vlookups!K:M,3,FALSE)</f>
        <v>Op Exp</v>
      </c>
      <c r="G3148" s="5" t="str">
        <f t="shared" si="988"/>
        <v>6291</v>
      </c>
      <c r="H3148" s="5" t="str">
        <f t="shared" si="989"/>
        <v>CONSULTING SERVICES</v>
      </c>
      <c r="I3148" s="5" t="str">
        <f t="shared" si="990"/>
        <v>019</v>
      </c>
      <c r="J3148" s="5" t="str">
        <f>VLOOKUP(I3148,Vlookups!A:D,2,FALSE)</f>
        <v>LANCASTER ELEMENTARY</v>
      </c>
      <c r="K3148" s="5" t="str">
        <f>VLOOKUP(I3148,Vlookups!A:D,3,FALSE)</f>
        <v>LANCASTER K8</v>
      </c>
      <c r="L3148" s="5" t="str">
        <f t="shared" si="991"/>
        <v>99</v>
      </c>
      <c r="M3148" s="5" t="str">
        <f t="shared" si="992"/>
        <v>937</v>
      </c>
      <c r="N3148" s="5" t="str">
        <f>VLOOKUP(M3148,Vlookups!G:I,2,FALSE)</f>
        <v>FACILITIES MAINTENANCE &amp; OPS</v>
      </c>
      <c r="O3148" s="5" t="str">
        <f>VLOOKUP(M3148,Vlookups!G:I,3,FALSE)</f>
        <v>MAINT</v>
      </c>
      <c r="P3148" s="6">
        <f t="shared" si="993"/>
        <v>900</v>
      </c>
      <c r="Q3148" s="6">
        <f t="shared" si="994"/>
        <v>0</v>
      </c>
      <c r="R3148" s="6">
        <f t="shared" si="995"/>
        <v>765.37</v>
      </c>
      <c r="S3148" s="6">
        <f t="shared" si="996"/>
        <v>950</v>
      </c>
      <c r="T3148" s="6">
        <f t="shared" si="997"/>
        <v>50</v>
      </c>
      <c r="U3148" t="s">
        <v>3206</v>
      </c>
      <c r="V3148" t="s">
        <v>1930</v>
      </c>
      <c r="W3148" s="2">
        <v>900</v>
      </c>
      <c r="X3148" s="2">
        <v>0</v>
      </c>
      <c r="Y3148" s="2">
        <v>765.37</v>
      </c>
      <c r="Z3148" s="2">
        <v>134.63</v>
      </c>
      <c r="AA3148" s="2">
        <v>950</v>
      </c>
      <c r="AB3148" s="2">
        <v>50</v>
      </c>
    </row>
    <row r="3149" spans="1:28">
      <c r="A3149" s="5" t="str">
        <f t="shared" si="984"/>
        <v>420</v>
      </c>
      <c r="B3149" s="5" t="str">
        <f>VLOOKUP(A3149,Vlookups!O:P,2,FALSE)</f>
        <v>LOCAL</v>
      </c>
      <c r="C3149" s="5" t="str">
        <f t="shared" si="985"/>
        <v>E</v>
      </c>
      <c r="D3149" s="5" t="str">
        <f t="shared" si="986"/>
        <v>52</v>
      </c>
      <c r="E3149" s="5" t="str">
        <f t="shared" si="987"/>
        <v>62--</v>
      </c>
      <c r="F3149" s="5" t="str">
        <f>VLOOKUP(E3149,Vlookups!K:M,3,FALSE)</f>
        <v>Op Exp</v>
      </c>
      <c r="G3149" s="5" t="str">
        <f t="shared" si="988"/>
        <v>6291</v>
      </c>
      <c r="H3149" s="5" t="str">
        <f t="shared" si="989"/>
        <v>CONSULTING SERVICES</v>
      </c>
      <c r="I3149" s="5" t="str">
        <f t="shared" si="990"/>
        <v>021</v>
      </c>
      <c r="J3149" s="5" t="str">
        <f>VLOOKUP(I3149,Vlookups!A:D,2,FALSE)</f>
        <v>WOODHAVEN ELEMENTARY</v>
      </c>
      <c r="K3149" s="5" t="str">
        <f>VLOOKUP(I3149,Vlookups!A:D,3,FALSE)</f>
        <v>WOODHAVEN K8</v>
      </c>
      <c r="L3149" s="5" t="str">
        <f t="shared" si="991"/>
        <v>99</v>
      </c>
      <c r="M3149" s="5" t="str">
        <f t="shared" si="992"/>
        <v>937</v>
      </c>
      <c r="N3149" s="5" t="str">
        <f>VLOOKUP(M3149,Vlookups!G:I,2,FALSE)</f>
        <v>FACILITIES MAINTENANCE &amp; OPS</v>
      </c>
      <c r="O3149" s="5" t="str">
        <f>VLOOKUP(M3149,Vlookups!G:I,3,FALSE)</f>
        <v>MAINT</v>
      </c>
      <c r="P3149" s="6">
        <f t="shared" si="993"/>
        <v>900</v>
      </c>
      <c r="Q3149" s="6">
        <f t="shared" si="994"/>
        <v>0</v>
      </c>
      <c r="R3149" s="6">
        <f t="shared" si="995"/>
        <v>765.37</v>
      </c>
      <c r="S3149" s="6">
        <f t="shared" si="996"/>
        <v>950</v>
      </c>
      <c r="T3149" s="6">
        <f t="shared" si="997"/>
        <v>50</v>
      </c>
      <c r="U3149" t="s">
        <v>3207</v>
      </c>
      <c r="V3149" t="s">
        <v>1930</v>
      </c>
      <c r="W3149" s="2">
        <v>900</v>
      </c>
      <c r="X3149" s="2">
        <v>0</v>
      </c>
      <c r="Y3149" s="2">
        <v>765.37</v>
      </c>
      <c r="Z3149" s="2">
        <v>134.63</v>
      </c>
      <c r="AA3149" s="2">
        <v>950</v>
      </c>
      <c r="AB3149" s="2">
        <v>50</v>
      </c>
    </row>
    <row r="3150" spans="1:28">
      <c r="A3150" s="5" t="str">
        <f t="shared" si="984"/>
        <v>420</v>
      </c>
      <c r="B3150" s="5" t="str">
        <f>VLOOKUP(A3150,Vlookups!O:P,2,FALSE)</f>
        <v>LOCAL</v>
      </c>
      <c r="C3150" s="5" t="str">
        <f t="shared" si="985"/>
        <v>E</v>
      </c>
      <c r="D3150" s="5" t="str">
        <f t="shared" si="986"/>
        <v>52</v>
      </c>
      <c r="E3150" s="5" t="str">
        <f t="shared" si="987"/>
        <v>62--</v>
      </c>
      <c r="F3150" s="5" t="str">
        <f>VLOOKUP(E3150,Vlookups!K:M,3,FALSE)</f>
        <v>Op Exp</v>
      </c>
      <c r="G3150" s="5" t="str">
        <f t="shared" si="988"/>
        <v>6291</v>
      </c>
      <c r="H3150" s="5" t="str">
        <f t="shared" si="989"/>
        <v>CONSULTING SERVICES</v>
      </c>
      <c r="I3150" s="5" t="str">
        <f t="shared" si="990"/>
        <v>023</v>
      </c>
      <c r="J3150" s="5" t="str">
        <f>VLOOKUP(I3150,Vlookups!A:D,2,FALSE)</f>
        <v>SAGINAW ELEMENTARY</v>
      </c>
      <c r="K3150" s="5" t="str">
        <f>VLOOKUP(I3150,Vlookups!A:D,3,FALSE)</f>
        <v>SAGINAW K8</v>
      </c>
      <c r="L3150" s="5" t="str">
        <f t="shared" si="991"/>
        <v>99</v>
      </c>
      <c r="M3150" s="5" t="str">
        <f t="shared" si="992"/>
        <v>937</v>
      </c>
      <c r="N3150" s="5" t="str">
        <f>VLOOKUP(M3150,Vlookups!G:I,2,FALSE)</f>
        <v>FACILITIES MAINTENANCE &amp; OPS</v>
      </c>
      <c r="O3150" s="5" t="str">
        <f>VLOOKUP(M3150,Vlookups!G:I,3,FALSE)</f>
        <v>MAINT</v>
      </c>
      <c r="P3150" s="6">
        <f t="shared" si="993"/>
        <v>900</v>
      </c>
      <c r="Q3150" s="6">
        <f t="shared" si="994"/>
        <v>0</v>
      </c>
      <c r="R3150" s="6">
        <f t="shared" si="995"/>
        <v>765.37</v>
      </c>
      <c r="S3150" s="6">
        <f t="shared" si="996"/>
        <v>950</v>
      </c>
      <c r="T3150" s="6">
        <f t="shared" si="997"/>
        <v>50</v>
      </c>
      <c r="U3150" t="s">
        <v>3208</v>
      </c>
      <c r="V3150" t="s">
        <v>1930</v>
      </c>
      <c r="W3150" s="2">
        <v>900</v>
      </c>
      <c r="X3150" s="2">
        <v>0</v>
      </c>
      <c r="Y3150" s="2">
        <v>765.37</v>
      </c>
      <c r="Z3150" s="2">
        <v>134.63</v>
      </c>
      <c r="AA3150" s="2">
        <v>950</v>
      </c>
      <c r="AB3150" s="2">
        <v>50</v>
      </c>
    </row>
    <row r="3151" spans="1:28">
      <c r="A3151" s="5" t="str">
        <f t="shared" si="984"/>
        <v>420</v>
      </c>
      <c r="B3151" s="5" t="str">
        <f>VLOOKUP(A3151,Vlookups!O:P,2,FALSE)</f>
        <v>LOCAL</v>
      </c>
      <c r="C3151" s="5" t="str">
        <f t="shared" si="985"/>
        <v>E</v>
      </c>
      <c r="D3151" s="5" t="str">
        <f t="shared" si="986"/>
        <v>52</v>
      </c>
      <c r="E3151" s="5" t="str">
        <f t="shared" si="987"/>
        <v>62--</v>
      </c>
      <c r="F3151" s="5" t="str">
        <f>VLOOKUP(E3151,Vlookups!K:M,3,FALSE)</f>
        <v>Op Exp</v>
      </c>
      <c r="G3151" s="5" t="str">
        <f t="shared" si="988"/>
        <v>6291</v>
      </c>
      <c r="H3151" s="5" t="str">
        <f t="shared" si="989"/>
        <v>CONSULTING SERVICES</v>
      </c>
      <c r="I3151" s="5" t="str">
        <f t="shared" si="990"/>
        <v>025</v>
      </c>
      <c r="J3151" s="5" t="str">
        <f>VLOOKUP(I3151,Vlookups!A:D,2,FALSE)</f>
        <v>WINDMILL LAKES ELEMENTARY</v>
      </c>
      <c r="K3151" s="5" t="str">
        <f>VLOOKUP(I3151,Vlookups!A:D,3,FALSE)</f>
        <v>WINDMILL LAKES K8</v>
      </c>
      <c r="L3151" s="5" t="str">
        <f t="shared" si="991"/>
        <v>99</v>
      </c>
      <c r="M3151" s="5" t="str">
        <f t="shared" si="992"/>
        <v>937</v>
      </c>
      <c r="N3151" s="5" t="str">
        <f>VLOOKUP(M3151,Vlookups!G:I,2,FALSE)</f>
        <v>FACILITIES MAINTENANCE &amp; OPS</v>
      </c>
      <c r="O3151" s="5" t="str">
        <f>VLOOKUP(M3151,Vlookups!G:I,3,FALSE)</f>
        <v>MAINT</v>
      </c>
      <c r="P3151" s="6">
        <f t="shared" si="993"/>
        <v>900</v>
      </c>
      <c r="Q3151" s="6">
        <f t="shared" si="994"/>
        <v>0</v>
      </c>
      <c r="R3151" s="6">
        <f t="shared" si="995"/>
        <v>765.37</v>
      </c>
      <c r="S3151" s="6">
        <f t="shared" si="996"/>
        <v>950</v>
      </c>
      <c r="T3151" s="6">
        <f t="shared" si="997"/>
        <v>50</v>
      </c>
      <c r="U3151" t="s">
        <v>3209</v>
      </c>
      <c r="V3151" t="s">
        <v>1930</v>
      </c>
      <c r="W3151" s="2">
        <v>900</v>
      </c>
      <c r="X3151" s="2">
        <v>0</v>
      </c>
      <c r="Y3151" s="2">
        <v>765.37</v>
      </c>
      <c r="Z3151" s="2">
        <v>134.63</v>
      </c>
      <c r="AA3151" s="2">
        <v>950</v>
      </c>
      <c r="AB3151" s="2">
        <v>50</v>
      </c>
    </row>
    <row r="3152" spans="1:28">
      <c r="A3152" s="5" t="str">
        <f t="shared" si="984"/>
        <v>420</v>
      </c>
      <c r="B3152" s="5" t="str">
        <f>VLOOKUP(A3152,Vlookups!O:P,2,FALSE)</f>
        <v>LOCAL</v>
      </c>
      <c r="C3152" s="5" t="str">
        <f t="shared" si="985"/>
        <v>E</v>
      </c>
      <c r="D3152" s="5" t="str">
        <f t="shared" si="986"/>
        <v>52</v>
      </c>
      <c r="E3152" s="5" t="str">
        <f t="shared" si="987"/>
        <v>62--</v>
      </c>
      <c r="F3152" s="5" t="str">
        <f>VLOOKUP(E3152,Vlookups!K:M,3,FALSE)</f>
        <v>Op Exp</v>
      </c>
      <c r="G3152" s="5" t="str">
        <f t="shared" si="988"/>
        <v>6291</v>
      </c>
      <c r="H3152" s="5" t="str">
        <f t="shared" si="989"/>
        <v>CONSULTING SERVICES</v>
      </c>
      <c r="I3152" s="5" t="str">
        <f t="shared" si="990"/>
        <v>027</v>
      </c>
      <c r="J3152" s="5" t="str">
        <f>VLOOKUP(I3152,Vlookups!A:D,2,FALSE)</f>
        <v>HOUSTON OREM ELEMENTARY</v>
      </c>
      <c r="K3152" s="5" t="str">
        <f>VLOOKUP(I3152,Vlookups!A:D,3,FALSE)</f>
        <v>OREM K8</v>
      </c>
      <c r="L3152" s="5" t="str">
        <f t="shared" si="991"/>
        <v>99</v>
      </c>
      <c r="M3152" s="5" t="str">
        <f t="shared" si="992"/>
        <v>937</v>
      </c>
      <c r="N3152" s="5" t="str">
        <f>VLOOKUP(M3152,Vlookups!G:I,2,FALSE)</f>
        <v>FACILITIES MAINTENANCE &amp; OPS</v>
      </c>
      <c r="O3152" s="5" t="str">
        <f>VLOOKUP(M3152,Vlookups!G:I,3,FALSE)</f>
        <v>MAINT</v>
      </c>
      <c r="P3152" s="6">
        <f t="shared" si="993"/>
        <v>900</v>
      </c>
      <c r="Q3152" s="6">
        <f t="shared" si="994"/>
        <v>0</v>
      </c>
      <c r="R3152" s="6">
        <f t="shared" si="995"/>
        <v>765.37</v>
      </c>
      <c r="S3152" s="6">
        <f t="shared" si="996"/>
        <v>950</v>
      </c>
      <c r="T3152" s="6">
        <f t="shared" si="997"/>
        <v>50</v>
      </c>
      <c r="U3152" t="s">
        <v>3210</v>
      </c>
      <c r="V3152" t="s">
        <v>1930</v>
      </c>
      <c r="W3152" s="2">
        <v>900</v>
      </c>
      <c r="X3152" s="2">
        <v>0</v>
      </c>
      <c r="Y3152" s="2">
        <v>765.37</v>
      </c>
      <c r="Z3152" s="2">
        <v>134.63</v>
      </c>
      <c r="AA3152" s="2">
        <v>950</v>
      </c>
      <c r="AB3152" s="2">
        <v>50</v>
      </c>
    </row>
    <row r="3153" spans="1:28">
      <c r="A3153" s="5" t="str">
        <f t="shared" si="984"/>
        <v>420</v>
      </c>
      <c r="B3153" s="5" t="str">
        <f>VLOOKUP(A3153,Vlookups!O:P,2,FALSE)</f>
        <v>LOCAL</v>
      </c>
      <c r="C3153" s="5" t="str">
        <f t="shared" si="985"/>
        <v>E</v>
      </c>
      <c r="D3153" s="5" t="str">
        <f t="shared" si="986"/>
        <v>52</v>
      </c>
      <c r="E3153" s="5" t="str">
        <f t="shared" si="987"/>
        <v>62--</v>
      </c>
      <c r="F3153" s="5" t="str">
        <f>VLOOKUP(E3153,Vlookups!K:M,3,FALSE)</f>
        <v>Op Exp</v>
      </c>
      <c r="G3153" s="5" t="str">
        <f t="shared" si="988"/>
        <v>6291</v>
      </c>
      <c r="H3153" s="5" t="str">
        <f t="shared" si="989"/>
        <v>CONSULTING SERVICES</v>
      </c>
      <c r="I3153" s="5" t="str">
        <f t="shared" si="990"/>
        <v>030</v>
      </c>
      <c r="J3153" s="5" t="str">
        <f>VLOOKUP(I3153,Vlookups!A:D,2,FALSE)</f>
        <v>COLLEGE STATION ELEMENTARY</v>
      </c>
      <c r="K3153" s="5" t="str">
        <f>VLOOKUP(I3153,Vlookups!A:D,3,FALSE)</f>
        <v>COLLEGE STATION K8</v>
      </c>
      <c r="L3153" s="5" t="str">
        <f t="shared" si="991"/>
        <v>99</v>
      </c>
      <c r="M3153" s="5" t="str">
        <f t="shared" si="992"/>
        <v>937</v>
      </c>
      <c r="N3153" s="5" t="str">
        <f>VLOOKUP(M3153,Vlookups!G:I,2,FALSE)</f>
        <v>FACILITIES MAINTENANCE &amp; OPS</v>
      </c>
      <c r="O3153" s="5" t="str">
        <f>VLOOKUP(M3153,Vlookups!G:I,3,FALSE)</f>
        <v>MAINT</v>
      </c>
      <c r="P3153" s="6">
        <f t="shared" si="993"/>
        <v>900</v>
      </c>
      <c r="Q3153" s="6">
        <f t="shared" si="994"/>
        <v>0</v>
      </c>
      <c r="R3153" s="6">
        <f t="shared" si="995"/>
        <v>765.37</v>
      </c>
      <c r="S3153" s="6">
        <f t="shared" si="996"/>
        <v>950</v>
      </c>
      <c r="T3153" s="6">
        <f t="shared" si="997"/>
        <v>50</v>
      </c>
      <c r="U3153" t="s">
        <v>3211</v>
      </c>
      <c r="V3153" t="s">
        <v>1930</v>
      </c>
      <c r="W3153" s="2">
        <v>900</v>
      </c>
      <c r="X3153" s="2">
        <v>0</v>
      </c>
      <c r="Y3153" s="2">
        <v>765.37</v>
      </c>
      <c r="Z3153" s="2">
        <v>134.63</v>
      </c>
      <c r="AA3153" s="2">
        <v>950</v>
      </c>
      <c r="AB3153" s="2">
        <v>50</v>
      </c>
    </row>
    <row r="3154" spans="1:28">
      <c r="A3154" s="5" t="str">
        <f t="shared" si="984"/>
        <v>420</v>
      </c>
      <c r="B3154" s="5" t="str">
        <f>VLOOKUP(A3154,Vlookups!O:P,2,FALSE)</f>
        <v>LOCAL</v>
      </c>
      <c r="C3154" s="5" t="str">
        <f t="shared" si="985"/>
        <v>E</v>
      </c>
      <c r="D3154" s="5" t="str">
        <f t="shared" si="986"/>
        <v>52</v>
      </c>
      <c r="E3154" s="5" t="str">
        <f t="shared" si="987"/>
        <v>62--</v>
      </c>
      <c r="F3154" s="5" t="str">
        <f>VLOOKUP(E3154,Vlookups!K:M,3,FALSE)</f>
        <v>Op Exp</v>
      </c>
      <c r="G3154" s="5" t="str">
        <f t="shared" si="988"/>
        <v>6291</v>
      </c>
      <c r="H3154" s="5" t="str">
        <f t="shared" si="989"/>
        <v>CONSULTING SERVICES</v>
      </c>
      <c r="I3154" s="5" t="str">
        <f t="shared" si="990"/>
        <v>032</v>
      </c>
      <c r="J3154" s="5" t="str">
        <f>VLOOKUP(I3154,Vlookups!A:D,2,FALSE)</f>
        <v>LANCASTER HS</v>
      </c>
      <c r="K3154" s="5" t="str">
        <f>VLOOKUP(I3154,Vlookups!A:D,3,FALSE)</f>
        <v>LANCASTER HS</v>
      </c>
      <c r="L3154" s="5" t="str">
        <f t="shared" si="991"/>
        <v>99</v>
      </c>
      <c r="M3154" s="5" t="str">
        <f t="shared" si="992"/>
        <v>937</v>
      </c>
      <c r="N3154" s="5" t="str">
        <f>VLOOKUP(M3154,Vlookups!G:I,2,FALSE)</f>
        <v>FACILITIES MAINTENANCE &amp; OPS</v>
      </c>
      <c r="O3154" s="5" t="str">
        <f>VLOOKUP(M3154,Vlookups!G:I,3,FALSE)</f>
        <v>MAINT</v>
      </c>
      <c r="P3154" s="6">
        <f t="shared" si="993"/>
        <v>900</v>
      </c>
      <c r="Q3154" s="6">
        <f t="shared" si="994"/>
        <v>0</v>
      </c>
      <c r="R3154" s="6">
        <f t="shared" si="995"/>
        <v>765.37</v>
      </c>
      <c r="S3154" s="6">
        <f t="shared" si="996"/>
        <v>950</v>
      </c>
      <c r="T3154" s="6">
        <f t="shared" si="997"/>
        <v>50</v>
      </c>
      <c r="U3154" t="s">
        <v>3212</v>
      </c>
      <c r="V3154" t="s">
        <v>1930</v>
      </c>
      <c r="W3154" s="2">
        <v>900</v>
      </c>
      <c r="X3154" s="2">
        <v>0</v>
      </c>
      <c r="Y3154" s="2">
        <v>765.37</v>
      </c>
      <c r="Z3154" s="2">
        <v>134.63</v>
      </c>
      <c r="AA3154" s="2">
        <v>950</v>
      </c>
      <c r="AB3154" s="2">
        <v>50</v>
      </c>
    </row>
    <row r="3155" spans="1:28">
      <c r="A3155" s="5" t="str">
        <f t="shared" si="984"/>
        <v>420</v>
      </c>
      <c r="B3155" s="5" t="str">
        <f>VLOOKUP(A3155,Vlookups!O:P,2,FALSE)</f>
        <v>LOCAL</v>
      </c>
      <c r="C3155" s="5" t="str">
        <f t="shared" si="985"/>
        <v>E</v>
      </c>
      <c r="D3155" s="5" t="str">
        <f t="shared" si="986"/>
        <v>52</v>
      </c>
      <c r="E3155" s="5" t="str">
        <f t="shared" si="987"/>
        <v>62--</v>
      </c>
      <c r="F3155" s="5" t="str">
        <f>VLOOKUP(E3155,Vlookups!K:M,3,FALSE)</f>
        <v>Op Exp</v>
      </c>
      <c r="G3155" s="5" t="str">
        <f t="shared" si="988"/>
        <v>6291</v>
      </c>
      <c r="H3155" s="5" t="str">
        <f t="shared" si="989"/>
        <v>CONSULTING SERVICES</v>
      </c>
      <c r="I3155" s="5" t="str">
        <f t="shared" si="990"/>
        <v>033</v>
      </c>
      <c r="J3155" s="5" t="str">
        <f>VLOOKUP(I3155,Vlookups!A:D,2,FALSE)</f>
        <v>WINDMILL LAKES HS</v>
      </c>
      <c r="K3155" s="5" t="str">
        <f>VLOOKUP(I3155,Vlookups!A:D,3,FALSE)</f>
        <v>WINDMILL LAKES HS</v>
      </c>
      <c r="L3155" s="5" t="str">
        <f t="shared" si="991"/>
        <v>99</v>
      </c>
      <c r="M3155" s="5" t="str">
        <f t="shared" si="992"/>
        <v>937</v>
      </c>
      <c r="N3155" s="5" t="str">
        <f>VLOOKUP(M3155,Vlookups!G:I,2,FALSE)</f>
        <v>FACILITIES MAINTENANCE &amp; OPS</v>
      </c>
      <c r="O3155" s="5" t="str">
        <f>VLOOKUP(M3155,Vlookups!G:I,3,FALSE)</f>
        <v>MAINT</v>
      </c>
      <c r="P3155" s="6">
        <f t="shared" si="993"/>
        <v>900</v>
      </c>
      <c r="Q3155" s="6">
        <f t="shared" si="994"/>
        <v>0</v>
      </c>
      <c r="R3155" s="6">
        <f t="shared" si="995"/>
        <v>765.37</v>
      </c>
      <c r="S3155" s="6">
        <f t="shared" si="996"/>
        <v>950</v>
      </c>
      <c r="T3155" s="6">
        <f t="shared" si="997"/>
        <v>50</v>
      </c>
      <c r="U3155" t="s">
        <v>3213</v>
      </c>
      <c r="V3155" t="s">
        <v>1930</v>
      </c>
      <c r="W3155" s="2">
        <v>900</v>
      </c>
      <c r="X3155" s="2">
        <v>0</v>
      </c>
      <c r="Y3155" s="2">
        <v>765.37</v>
      </c>
      <c r="Z3155" s="2">
        <v>134.63</v>
      </c>
      <c r="AA3155" s="2">
        <v>950</v>
      </c>
      <c r="AB3155" s="2">
        <v>50</v>
      </c>
    </row>
    <row r="3156" spans="1:28">
      <c r="A3156" s="5" t="str">
        <f t="shared" si="984"/>
        <v>420</v>
      </c>
      <c r="B3156" s="5" t="str">
        <f>VLOOKUP(A3156,Vlookups!O:P,2,FALSE)</f>
        <v>LOCAL</v>
      </c>
      <c r="C3156" s="5" t="str">
        <f t="shared" si="985"/>
        <v>E</v>
      </c>
      <c r="D3156" s="5" t="str">
        <f t="shared" si="986"/>
        <v>52</v>
      </c>
      <c r="E3156" s="5" t="str">
        <f t="shared" si="987"/>
        <v>62--</v>
      </c>
      <c r="F3156" s="5" t="str">
        <f>VLOOKUP(E3156,Vlookups!K:M,3,FALSE)</f>
        <v>Op Exp</v>
      </c>
      <c r="G3156" s="5" t="str">
        <f t="shared" si="988"/>
        <v>6291</v>
      </c>
      <c r="H3156" s="5" t="str">
        <f t="shared" si="989"/>
        <v>CONSULTING SERVICES</v>
      </c>
      <c r="I3156" s="5" t="str">
        <f t="shared" si="990"/>
        <v>034</v>
      </c>
      <c r="J3156" s="5" t="str">
        <f>VLOOKUP(I3156,Vlookups!A:D,2,FALSE)</f>
        <v>AGGIELAND HIGH SCHOOL</v>
      </c>
      <c r="K3156" s="5" t="str">
        <f>VLOOKUP(I3156,Vlookups!A:D,3,FALSE)</f>
        <v>AGGIELAND HS</v>
      </c>
      <c r="L3156" s="5" t="str">
        <f t="shared" si="991"/>
        <v>99</v>
      </c>
      <c r="M3156" s="5" t="str">
        <f t="shared" si="992"/>
        <v>937</v>
      </c>
      <c r="N3156" s="5" t="str">
        <f>VLOOKUP(M3156,Vlookups!G:I,2,FALSE)</f>
        <v>FACILITIES MAINTENANCE &amp; OPS</v>
      </c>
      <c r="O3156" s="5" t="str">
        <f>VLOOKUP(M3156,Vlookups!G:I,3,FALSE)</f>
        <v>MAINT</v>
      </c>
      <c r="P3156" s="6">
        <f t="shared" si="993"/>
        <v>900</v>
      </c>
      <c r="Q3156" s="6">
        <f t="shared" si="994"/>
        <v>0</v>
      </c>
      <c r="R3156" s="6">
        <f t="shared" si="995"/>
        <v>765.37</v>
      </c>
      <c r="S3156" s="6">
        <f t="shared" si="996"/>
        <v>950</v>
      </c>
      <c r="T3156" s="6">
        <f t="shared" si="997"/>
        <v>50</v>
      </c>
      <c r="U3156" t="s">
        <v>3214</v>
      </c>
      <c r="V3156" t="s">
        <v>1930</v>
      </c>
      <c r="W3156" s="2">
        <v>900</v>
      </c>
      <c r="X3156" s="2">
        <v>0</v>
      </c>
      <c r="Y3156" s="2">
        <v>765.37</v>
      </c>
      <c r="Z3156" s="2">
        <v>134.63</v>
      </c>
      <c r="AA3156" s="2">
        <v>950</v>
      </c>
      <c r="AB3156" s="2">
        <v>50</v>
      </c>
    </row>
    <row r="3157" spans="1:28">
      <c r="A3157" s="5" t="str">
        <f t="shared" si="984"/>
        <v>420</v>
      </c>
      <c r="B3157" s="5" t="str">
        <f>VLOOKUP(A3157,Vlookups!O:P,2,FALSE)</f>
        <v>LOCAL</v>
      </c>
      <c r="C3157" s="5" t="str">
        <f t="shared" si="985"/>
        <v>E</v>
      </c>
      <c r="D3157" s="5" t="str">
        <f t="shared" si="986"/>
        <v>52</v>
      </c>
      <c r="E3157" s="5" t="str">
        <f t="shared" si="987"/>
        <v>62--</v>
      </c>
      <c r="F3157" s="5" t="str">
        <f>VLOOKUP(E3157,Vlookups!K:M,3,FALSE)</f>
        <v>Op Exp</v>
      </c>
      <c r="G3157" s="5" t="str">
        <f t="shared" si="988"/>
        <v>6291</v>
      </c>
      <c r="H3157" s="5" t="str">
        <f t="shared" si="989"/>
        <v>CONSULTING SERVICES</v>
      </c>
      <c r="I3157" s="5" t="str">
        <f t="shared" si="990"/>
        <v>035</v>
      </c>
      <c r="J3157" s="5" t="str">
        <f>VLOOKUP(I3157,Vlookups!A:D,2,FALSE)</f>
        <v>Richmond Elementary</v>
      </c>
      <c r="K3157" s="5" t="str">
        <f>VLOOKUP(I3157,Vlookups!A:D,3,FALSE)</f>
        <v>RICHMOND K8</v>
      </c>
      <c r="L3157" s="5" t="str">
        <f t="shared" si="991"/>
        <v>99</v>
      </c>
      <c r="M3157" s="5" t="str">
        <f t="shared" si="992"/>
        <v>937</v>
      </c>
      <c r="N3157" s="5" t="str">
        <f>VLOOKUP(M3157,Vlookups!G:I,2,FALSE)</f>
        <v>FACILITIES MAINTENANCE &amp; OPS</v>
      </c>
      <c r="O3157" s="5" t="str">
        <f>VLOOKUP(M3157,Vlookups!G:I,3,FALSE)</f>
        <v>MAINT</v>
      </c>
      <c r="P3157" s="6">
        <f t="shared" si="993"/>
        <v>0</v>
      </c>
      <c r="Q3157" s="6">
        <f t="shared" si="994"/>
        <v>0</v>
      </c>
      <c r="R3157" s="6">
        <f t="shared" si="995"/>
        <v>0</v>
      </c>
      <c r="S3157" s="6">
        <f t="shared" si="996"/>
        <v>950</v>
      </c>
      <c r="T3157" s="6">
        <f t="shared" si="997"/>
        <v>950</v>
      </c>
      <c r="U3157" t="s">
        <v>3215</v>
      </c>
      <c r="V3157" t="s">
        <v>1930</v>
      </c>
      <c r="W3157" s="2">
        <v>0</v>
      </c>
      <c r="X3157" s="2">
        <v>0</v>
      </c>
      <c r="Y3157" s="2">
        <v>0</v>
      </c>
      <c r="Z3157" s="2">
        <v>0</v>
      </c>
      <c r="AA3157" s="2">
        <v>950</v>
      </c>
      <c r="AB3157" s="2">
        <v>950</v>
      </c>
    </row>
    <row r="3158" spans="1:28">
      <c r="A3158" s="5" t="str">
        <f t="shared" si="984"/>
        <v>420</v>
      </c>
      <c r="B3158" s="5" t="str">
        <f>VLOOKUP(A3158,Vlookups!O:P,2,FALSE)</f>
        <v>LOCAL</v>
      </c>
      <c r="C3158" s="5" t="str">
        <f t="shared" si="985"/>
        <v>E</v>
      </c>
      <c r="D3158" s="5" t="str">
        <f t="shared" si="986"/>
        <v>52</v>
      </c>
      <c r="E3158" s="5" t="str">
        <f t="shared" si="987"/>
        <v>62--</v>
      </c>
      <c r="F3158" s="5" t="str">
        <f>VLOOKUP(E3158,Vlookups!K:M,3,FALSE)</f>
        <v>Op Exp</v>
      </c>
      <c r="G3158" s="5" t="str">
        <f t="shared" si="988"/>
        <v>6291</v>
      </c>
      <c r="H3158" s="5" t="str">
        <f t="shared" si="989"/>
        <v>CONSULTING SERVICES</v>
      </c>
      <c r="I3158" s="5" t="str">
        <f t="shared" si="990"/>
        <v>037</v>
      </c>
      <c r="J3158" s="5" t="str">
        <f>VLOOKUP(I3158,Vlookups!A:D,2,FALSE)</f>
        <v>Heritage Elementary</v>
      </c>
      <c r="K3158" s="5" t="str">
        <f>VLOOKUP(I3158,Vlookups!A:D,3,FALSE)</f>
        <v>HERITAGE K8</v>
      </c>
      <c r="L3158" s="5" t="str">
        <f t="shared" si="991"/>
        <v>99</v>
      </c>
      <c r="M3158" s="5" t="str">
        <f t="shared" si="992"/>
        <v>937</v>
      </c>
      <c r="N3158" s="5" t="str">
        <f>VLOOKUP(M3158,Vlookups!G:I,2,FALSE)</f>
        <v>FACILITIES MAINTENANCE &amp; OPS</v>
      </c>
      <c r="O3158" s="5" t="str">
        <f>VLOOKUP(M3158,Vlookups!G:I,3,FALSE)</f>
        <v>MAINT</v>
      </c>
      <c r="P3158" s="6">
        <f t="shared" si="993"/>
        <v>0</v>
      </c>
      <c r="Q3158" s="6">
        <f t="shared" si="994"/>
        <v>0</v>
      </c>
      <c r="R3158" s="6">
        <f t="shared" si="995"/>
        <v>0</v>
      </c>
      <c r="S3158" s="6">
        <f t="shared" si="996"/>
        <v>950</v>
      </c>
      <c r="T3158" s="6">
        <f t="shared" si="997"/>
        <v>950</v>
      </c>
      <c r="U3158" t="s">
        <v>3216</v>
      </c>
      <c r="V3158" t="s">
        <v>1930</v>
      </c>
      <c r="W3158" s="2">
        <v>0</v>
      </c>
      <c r="X3158" s="2">
        <v>0</v>
      </c>
      <c r="Y3158" s="2">
        <v>0</v>
      </c>
      <c r="Z3158" s="2">
        <v>0</v>
      </c>
      <c r="AA3158" s="2">
        <v>950</v>
      </c>
      <c r="AB3158" s="2">
        <v>950</v>
      </c>
    </row>
    <row r="3159" spans="1:28">
      <c r="A3159" s="5" t="str">
        <f t="shared" si="984"/>
        <v>420</v>
      </c>
      <c r="B3159" s="5" t="str">
        <f>VLOOKUP(A3159,Vlookups!O:P,2,FALSE)</f>
        <v>LOCAL</v>
      </c>
      <c r="C3159" s="5" t="str">
        <f t="shared" si="985"/>
        <v>E</v>
      </c>
      <c r="D3159" s="5" t="str">
        <f t="shared" si="986"/>
        <v>52</v>
      </c>
      <c r="E3159" s="5" t="str">
        <f t="shared" si="987"/>
        <v>62--</v>
      </c>
      <c r="F3159" s="5" t="str">
        <f>VLOOKUP(E3159,Vlookups!K:M,3,FALSE)</f>
        <v>Op Exp</v>
      </c>
      <c r="G3159" s="5" t="str">
        <f t="shared" si="988"/>
        <v>6291</v>
      </c>
      <c r="H3159" s="5" t="str">
        <f t="shared" si="989"/>
        <v>CONSULTING SERVICES</v>
      </c>
      <c r="I3159" s="5" t="str">
        <f t="shared" si="990"/>
        <v>039</v>
      </c>
      <c r="J3159" s="5" t="str">
        <f>VLOOKUP(I3159,Vlookups!A:D,2,FALSE)</f>
        <v>Pearland Elementary</v>
      </c>
      <c r="K3159" s="5" t="str">
        <f>VLOOKUP(I3159,Vlookups!A:D,3,FALSE)</f>
        <v>PEARLAND K8</v>
      </c>
      <c r="L3159" s="5" t="str">
        <f t="shared" si="991"/>
        <v>99</v>
      </c>
      <c r="M3159" s="5" t="str">
        <f t="shared" si="992"/>
        <v>937</v>
      </c>
      <c r="N3159" s="5" t="str">
        <f>VLOOKUP(M3159,Vlookups!G:I,2,FALSE)</f>
        <v>FACILITIES MAINTENANCE &amp; OPS</v>
      </c>
      <c r="O3159" s="5" t="str">
        <f>VLOOKUP(M3159,Vlookups!G:I,3,FALSE)</f>
        <v>MAINT</v>
      </c>
      <c r="P3159" s="6">
        <f t="shared" si="993"/>
        <v>0</v>
      </c>
      <c r="Q3159" s="6">
        <f t="shared" si="994"/>
        <v>0</v>
      </c>
      <c r="R3159" s="6">
        <f t="shared" si="995"/>
        <v>0</v>
      </c>
      <c r="S3159" s="6">
        <f t="shared" si="996"/>
        <v>950</v>
      </c>
      <c r="T3159" s="6">
        <f t="shared" si="997"/>
        <v>950</v>
      </c>
      <c r="U3159" t="s">
        <v>3217</v>
      </c>
      <c r="V3159" t="s">
        <v>1930</v>
      </c>
      <c r="W3159" s="2">
        <v>0</v>
      </c>
      <c r="X3159" s="2">
        <v>0</v>
      </c>
      <c r="Y3159" s="2">
        <v>0</v>
      </c>
      <c r="Z3159" s="2">
        <v>0</v>
      </c>
      <c r="AA3159" s="2">
        <v>950</v>
      </c>
      <c r="AB3159" s="2">
        <v>950</v>
      </c>
    </row>
    <row r="3160" spans="1:28">
      <c r="A3160" s="5" t="str">
        <f t="shared" si="984"/>
        <v>420</v>
      </c>
      <c r="B3160" s="5" t="str">
        <f>VLOOKUP(A3160,Vlookups!O:P,2,FALSE)</f>
        <v>LOCAL</v>
      </c>
      <c r="C3160" s="5" t="str">
        <f t="shared" si="985"/>
        <v>E</v>
      </c>
      <c r="D3160" s="5" t="str">
        <f t="shared" si="986"/>
        <v>52</v>
      </c>
      <c r="E3160" s="5" t="str">
        <f t="shared" si="987"/>
        <v>62--</v>
      </c>
      <c r="F3160" s="5" t="str">
        <f>VLOOKUP(E3160,Vlookups!K:M,3,FALSE)</f>
        <v>Op Exp</v>
      </c>
      <c r="G3160" s="5" t="str">
        <f t="shared" si="988"/>
        <v>6291</v>
      </c>
      <c r="H3160" s="5" t="str">
        <f t="shared" si="989"/>
        <v>CONSULTING SERVICES</v>
      </c>
      <c r="I3160" s="5" t="str">
        <f t="shared" si="990"/>
        <v>042</v>
      </c>
      <c r="J3160" s="5" t="str">
        <f>VLOOKUP(I3160,Vlookups!A:D,2,FALSE)</f>
        <v>BG Ramirez Elementary</v>
      </c>
      <c r="K3160" s="5" t="str">
        <f>VLOOKUP(I3160,Vlookups!A:D,3,FALSE)</f>
        <v>BG RAMIREZ K8</v>
      </c>
      <c r="L3160" s="5" t="str">
        <f t="shared" si="991"/>
        <v>99</v>
      </c>
      <c r="M3160" s="5" t="str">
        <f t="shared" si="992"/>
        <v>937</v>
      </c>
      <c r="N3160" s="5" t="str">
        <f>VLOOKUP(M3160,Vlookups!G:I,2,FALSE)</f>
        <v>FACILITIES MAINTENANCE &amp; OPS</v>
      </c>
      <c r="O3160" s="5" t="str">
        <f>VLOOKUP(M3160,Vlookups!G:I,3,FALSE)</f>
        <v>MAINT</v>
      </c>
      <c r="P3160" s="6">
        <f t="shared" si="993"/>
        <v>900</v>
      </c>
      <c r="Q3160" s="6">
        <f t="shared" si="994"/>
        <v>0</v>
      </c>
      <c r="R3160" s="6">
        <f t="shared" si="995"/>
        <v>765.37</v>
      </c>
      <c r="S3160" s="6">
        <f t="shared" si="996"/>
        <v>950</v>
      </c>
      <c r="T3160" s="6">
        <f t="shared" si="997"/>
        <v>50</v>
      </c>
      <c r="U3160" t="s">
        <v>3218</v>
      </c>
      <c r="V3160" t="s">
        <v>1930</v>
      </c>
      <c r="W3160" s="2">
        <v>900</v>
      </c>
      <c r="X3160" s="2">
        <v>0</v>
      </c>
      <c r="Y3160" s="2">
        <v>765.37</v>
      </c>
      <c r="Z3160" s="2">
        <v>134.63</v>
      </c>
      <c r="AA3160" s="2">
        <v>950</v>
      </c>
      <c r="AB3160" s="2">
        <v>50</v>
      </c>
    </row>
    <row r="3161" spans="1:28">
      <c r="A3161" s="5" t="str">
        <f t="shared" si="984"/>
        <v>420</v>
      </c>
      <c r="B3161" s="5" t="str">
        <f>VLOOKUP(A3161,Vlookups!O:P,2,FALSE)</f>
        <v>LOCAL</v>
      </c>
      <c r="C3161" s="5" t="str">
        <f t="shared" si="985"/>
        <v>E</v>
      </c>
      <c r="D3161" s="5" t="str">
        <f t="shared" si="986"/>
        <v>52</v>
      </c>
      <c r="E3161" s="5" t="str">
        <f t="shared" si="987"/>
        <v>62--</v>
      </c>
      <c r="F3161" s="5" t="str">
        <f>VLOOKUP(E3161,Vlookups!K:M,3,FALSE)</f>
        <v>Op Exp</v>
      </c>
      <c r="G3161" s="5" t="str">
        <f t="shared" si="988"/>
        <v>6291</v>
      </c>
      <c r="H3161" s="5" t="str">
        <f t="shared" si="989"/>
        <v>CONSULTING SERVICES</v>
      </c>
      <c r="I3161" s="5" t="str">
        <f t="shared" si="990"/>
        <v>043</v>
      </c>
      <c r="J3161" s="5" t="str">
        <f>VLOOKUP(I3161,Vlookups!A:D,2,FALSE)</f>
        <v>MSG Ramirez Elementary</v>
      </c>
      <c r="K3161" s="5" t="str">
        <f>VLOOKUP(I3161,Vlookups!A:D,3,FALSE)</f>
        <v>MSG RAMIREZ K8</v>
      </c>
      <c r="L3161" s="5" t="str">
        <f t="shared" si="991"/>
        <v>99</v>
      </c>
      <c r="M3161" s="5" t="str">
        <f t="shared" si="992"/>
        <v>937</v>
      </c>
      <c r="N3161" s="5" t="str">
        <f>VLOOKUP(M3161,Vlookups!G:I,2,FALSE)</f>
        <v>FACILITIES MAINTENANCE &amp; OPS</v>
      </c>
      <c r="O3161" s="5" t="str">
        <f>VLOOKUP(M3161,Vlookups!G:I,3,FALSE)</f>
        <v>MAINT</v>
      </c>
      <c r="P3161" s="6">
        <f t="shared" si="993"/>
        <v>900</v>
      </c>
      <c r="Q3161" s="6">
        <f t="shared" si="994"/>
        <v>0</v>
      </c>
      <c r="R3161" s="6">
        <f t="shared" si="995"/>
        <v>765.37</v>
      </c>
      <c r="S3161" s="6">
        <f t="shared" si="996"/>
        <v>950</v>
      </c>
      <c r="T3161" s="6">
        <f t="shared" si="997"/>
        <v>50</v>
      </c>
      <c r="U3161" t="s">
        <v>3219</v>
      </c>
      <c r="V3161" t="s">
        <v>1930</v>
      </c>
      <c r="W3161" s="2">
        <v>900</v>
      </c>
      <c r="X3161" s="2">
        <v>0</v>
      </c>
      <c r="Y3161" s="2">
        <v>765.37</v>
      </c>
      <c r="Z3161" s="2">
        <v>134.63</v>
      </c>
      <c r="AA3161" s="2">
        <v>950</v>
      </c>
      <c r="AB3161" s="2">
        <v>50</v>
      </c>
    </row>
    <row r="3162" spans="1:28">
      <c r="A3162" s="5" t="str">
        <f t="shared" si="984"/>
        <v>420</v>
      </c>
      <c r="B3162" s="5" t="str">
        <f>VLOOKUP(A3162,Vlookups!O:P,2,FALSE)</f>
        <v>LOCAL</v>
      </c>
      <c r="C3162" s="5" t="str">
        <f t="shared" si="985"/>
        <v>E</v>
      </c>
      <c r="D3162" s="5" t="str">
        <f t="shared" si="986"/>
        <v>52</v>
      </c>
      <c r="E3162" s="5" t="str">
        <f t="shared" si="987"/>
        <v>62--</v>
      </c>
      <c r="F3162" s="5" t="str">
        <f>VLOOKUP(E3162,Vlookups!K:M,3,FALSE)</f>
        <v>Op Exp</v>
      </c>
      <c r="G3162" s="5" t="str">
        <f t="shared" si="988"/>
        <v>6291</v>
      </c>
      <c r="H3162" s="5" t="str">
        <f t="shared" si="989"/>
        <v>CONSULTING SERVICES</v>
      </c>
      <c r="I3162" s="5" t="str">
        <f t="shared" si="990"/>
        <v>045</v>
      </c>
      <c r="J3162" s="5" t="str">
        <f>VLOOKUP(I3162,Vlookups!A:D,2,FALSE)</f>
        <v>Liberty HS</v>
      </c>
      <c r="K3162" s="5" t="str">
        <f>VLOOKUP(I3162,Vlookups!A:D,3,FALSE)</f>
        <v>LIBERTY HS</v>
      </c>
      <c r="L3162" s="5" t="str">
        <f t="shared" si="991"/>
        <v>99</v>
      </c>
      <c r="M3162" s="5" t="str">
        <f t="shared" si="992"/>
        <v>937</v>
      </c>
      <c r="N3162" s="5" t="str">
        <f>VLOOKUP(M3162,Vlookups!G:I,2,FALSE)</f>
        <v>FACILITIES MAINTENANCE &amp; OPS</v>
      </c>
      <c r="O3162" s="5" t="str">
        <f>VLOOKUP(M3162,Vlookups!G:I,3,FALSE)</f>
        <v>MAINT</v>
      </c>
      <c r="P3162" s="6">
        <f t="shared" si="993"/>
        <v>900</v>
      </c>
      <c r="Q3162" s="6">
        <f t="shared" si="994"/>
        <v>0</v>
      </c>
      <c r="R3162" s="6">
        <f t="shared" si="995"/>
        <v>761.86</v>
      </c>
      <c r="S3162" s="6">
        <f t="shared" si="996"/>
        <v>950</v>
      </c>
      <c r="T3162" s="6">
        <f t="shared" si="997"/>
        <v>50</v>
      </c>
      <c r="U3162" t="s">
        <v>3220</v>
      </c>
      <c r="V3162" t="s">
        <v>1930</v>
      </c>
      <c r="W3162" s="2">
        <v>900</v>
      </c>
      <c r="X3162" s="2">
        <v>0</v>
      </c>
      <c r="Y3162" s="2">
        <v>761.86</v>
      </c>
      <c r="Z3162" s="2">
        <v>138.13999999999999</v>
      </c>
      <c r="AA3162" s="2">
        <v>950</v>
      </c>
      <c r="AB3162" s="2">
        <v>50</v>
      </c>
    </row>
    <row r="3163" spans="1:28">
      <c r="A3163" s="5" t="str">
        <f t="shared" si="984"/>
        <v>420</v>
      </c>
      <c r="B3163" s="5" t="str">
        <f>VLOOKUP(A3163,Vlookups!O:P,2,FALSE)</f>
        <v>LOCAL</v>
      </c>
      <c r="C3163" s="5" t="str">
        <f t="shared" si="985"/>
        <v>E</v>
      </c>
      <c r="D3163" s="5" t="str">
        <f t="shared" si="986"/>
        <v>52</v>
      </c>
      <c r="E3163" s="5" t="str">
        <f t="shared" si="987"/>
        <v>62--</v>
      </c>
      <c r="F3163" s="5" t="str">
        <f>VLOOKUP(E3163,Vlookups!K:M,3,FALSE)</f>
        <v>Op Exp</v>
      </c>
      <c r="G3163" s="5" t="str">
        <f t="shared" si="988"/>
        <v>6297</v>
      </c>
      <c r="H3163" s="5" t="str">
        <f t="shared" si="989"/>
        <v>SECURITY SERVICE/STUDENT</v>
      </c>
      <c r="I3163" s="5" t="str">
        <f t="shared" si="990"/>
        <v>001</v>
      </c>
      <c r="J3163" s="5" t="str">
        <f>VLOOKUP(I3163,Vlookups!A:D,2,FALSE)</f>
        <v>GARLAND ELEMENTARY SCHOOL</v>
      </c>
      <c r="K3163" s="5" t="str">
        <f>VLOOKUP(I3163,Vlookups!A:D,3,FALSE)</f>
        <v>GARLAND K8</v>
      </c>
      <c r="L3163" s="5" t="str">
        <f t="shared" si="991"/>
        <v>99</v>
      </c>
      <c r="M3163" s="5" t="str">
        <f t="shared" si="992"/>
        <v>937</v>
      </c>
      <c r="N3163" s="5" t="str">
        <f>VLOOKUP(M3163,Vlookups!G:I,2,FALSE)</f>
        <v>FACILITIES MAINTENANCE &amp; OPS</v>
      </c>
      <c r="O3163" s="5" t="str">
        <f>VLOOKUP(M3163,Vlookups!G:I,3,FALSE)</f>
        <v>MAINT</v>
      </c>
      <c r="P3163" s="6">
        <f t="shared" si="993"/>
        <v>37717</v>
      </c>
      <c r="Q3163" s="6">
        <f t="shared" si="994"/>
        <v>21175.46</v>
      </c>
      <c r="R3163" s="6">
        <f t="shared" si="995"/>
        <v>46811.22</v>
      </c>
      <c r="S3163" s="6">
        <f t="shared" si="996"/>
        <v>70622.73</v>
      </c>
      <c r="T3163" s="6">
        <f t="shared" si="997"/>
        <v>32905.730000000003</v>
      </c>
      <c r="U3163" t="s">
        <v>3221</v>
      </c>
      <c r="V3163" t="s">
        <v>59</v>
      </c>
      <c r="W3163" s="2">
        <v>37717</v>
      </c>
      <c r="X3163" s="2">
        <v>21175.46</v>
      </c>
      <c r="Y3163" s="2">
        <v>46811.22</v>
      </c>
      <c r="Z3163" s="3">
        <v>-30269.68</v>
      </c>
      <c r="AA3163" s="2">
        <v>70622.73</v>
      </c>
      <c r="AB3163" s="2">
        <v>32905.730000000003</v>
      </c>
    </row>
    <row r="3164" spans="1:28">
      <c r="A3164" s="5" t="str">
        <f t="shared" si="984"/>
        <v>420</v>
      </c>
      <c r="B3164" s="5" t="str">
        <f>VLOOKUP(A3164,Vlookups!O:P,2,FALSE)</f>
        <v>LOCAL</v>
      </c>
      <c r="C3164" s="5" t="str">
        <f t="shared" si="985"/>
        <v>E</v>
      </c>
      <c r="D3164" s="5" t="str">
        <f t="shared" si="986"/>
        <v>52</v>
      </c>
      <c r="E3164" s="5" t="str">
        <f t="shared" si="987"/>
        <v>62--</v>
      </c>
      <c r="F3164" s="5" t="str">
        <f>VLOOKUP(E3164,Vlookups!K:M,3,FALSE)</f>
        <v>Op Exp</v>
      </c>
      <c r="G3164" s="5" t="str">
        <f t="shared" si="988"/>
        <v>6297</v>
      </c>
      <c r="H3164" s="5" t="str">
        <f t="shared" si="989"/>
        <v>SECURITY SERVICE/STUDENT</v>
      </c>
      <c r="I3164" s="5" t="str">
        <f t="shared" si="990"/>
        <v>002</v>
      </c>
      <c r="J3164" s="5" t="str">
        <f>VLOOKUP(I3164,Vlookups!A:D,2,FALSE)</f>
        <v>GARLAND MIDDLE SCHOOL</v>
      </c>
      <c r="K3164" s="5" t="str">
        <f>VLOOKUP(I3164,Vlookups!A:D,3,FALSE)</f>
        <v>GARLAND K8</v>
      </c>
      <c r="L3164" s="5" t="str">
        <f t="shared" si="991"/>
        <v>99</v>
      </c>
      <c r="M3164" s="5" t="str">
        <f t="shared" si="992"/>
        <v>937</v>
      </c>
      <c r="N3164" s="5" t="str">
        <f>VLOOKUP(M3164,Vlookups!G:I,2,FALSE)</f>
        <v>FACILITIES MAINTENANCE &amp; OPS</v>
      </c>
      <c r="O3164" s="5" t="str">
        <f>VLOOKUP(M3164,Vlookups!G:I,3,FALSE)</f>
        <v>MAINT</v>
      </c>
      <c r="P3164" s="6">
        <f t="shared" si="993"/>
        <v>30000</v>
      </c>
      <c r="Q3164" s="6">
        <f t="shared" si="994"/>
        <v>10429.719999999999</v>
      </c>
      <c r="R3164" s="6">
        <f t="shared" si="995"/>
        <v>19730.64</v>
      </c>
      <c r="S3164" s="6">
        <f t="shared" si="996"/>
        <v>26422.73</v>
      </c>
      <c r="T3164" s="6">
        <f t="shared" si="997"/>
        <v>-3577.27</v>
      </c>
      <c r="U3164" t="s">
        <v>3222</v>
      </c>
      <c r="V3164" t="s">
        <v>59</v>
      </c>
      <c r="W3164" s="2">
        <v>30000</v>
      </c>
      <c r="X3164" s="2">
        <v>10429.719999999999</v>
      </c>
      <c r="Y3164" s="2">
        <v>19730.64</v>
      </c>
      <c r="Z3164" s="3">
        <v>-160.36000000000001</v>
      </c>
      <c r="AA3164" s="2">
        <v>26422.73</v>
      </c>
      <c r="AB3164" s="3">
        <v>-3577.27</v>
      </c>
    </row>
    <row r="3165" spans="1:28">
      <c r="A3165" s="5" t="str">
        <f t="shared" si="984"/>
        <v>420</v>
      </c>
      <c r="B3165" s="5" t="str">
        <f>VLOOKUP(A3165,Vlookups!O:P,2,FALSE)</f>
        <v>LOCAL</v>
      </c>
      <c r="C3165" s="5" t="str">
        <f t="shared" si="985"/>
        <v>E</v>
      </c>
      <c r="D3165" s="5" t="str">
        <f t="shared" si="986"/>
        <v>52</v>
      </c>
      <c r="E3165" s="5" t="str">
        <f t="shared" si="987"/>
        <v>62--</v>
      </c>
      <c r="F3165" s="5" t="str">
        <f>VLOOKUP(E3165,Vlookups!K:M,3,FALSE)</f>
        <v>Op Exp</v>
      </c>
      <c r="G3165" s="5" t="str">
        <f t="shared" si="988"/>
        <v>6297</v>
      </c>
      <c r="H3165" s="5" t="str">
        <f t="shared" si="989"/>
        <v>SECURITY SERVICE/STUDENT</v>
      </c>
      <c r="I3165" s="5" t="str">
        <f t="shared" si="990"/>
        <v>003</v>
      </c>
      <c r="J3165" s="5" t="str">
        <f>VLOOKUP(I3165,Vlookups!A:D,2,FALSE)</f>
        <v>GARLAND HIGH SCHOOL</v>
      </c>
      <c r="K3165" s="5" t="str">
        <f>VLOOKUP(I3165,Vlookups!A:D,3,FALSE)</f>
        <v>GARLAND HS</v>
      </c>
      <c r="L3165" s="5" t="str">
        <f t="shared" si="991"/>
        <v>99</v>
      </c>
      <c r="M3165" s="5" t="str">
        <f t="shared" si="992"/>
        <v>937</v>
      </c>
      <c r="N3165" s="5" t="str">
        <f>VLOOKUP(M3165,Vlookups!G:I,2,FALSE)</f>
        <v>FACILITIES MAINTENANCE &amp; OPS</v>
      </c>
      <c r="O3165" s="5" t="str">
        <f>VLOOKUP(M3165,Vlookups!G:I,3,FALSE)</f>
        <v>MAINT</v>
      </c>
      <c r="P3165" s="6">
        <f t="shared" si="993"/>
        <v>37717</v>
      </c>
      <c r="Q3165" s="6">
        <f t="shared" si="994"/>
        <v>31605.18</v>
      </c>
      <c r="R3165" s="6">
        <f t="shared" si="995"/>
        <v>66591.86</v>
      </c>
      <c r="S3165" s="6">
        <f t="shared" si="996"/>
        <v>113522.73</v>
      </c>
      <c r="T3165" s="6">
        <f t="shared" si="997"/>
        <v>75805.73</v>
      </c>
      <c r="U3165" t="s">
        <v>3223</v>
      </c>
      <c r="V3165" t="s">
        <v>59</v>
      </c>
      <c r="W3165" s="2">
        <v>37717</v>
      </c>
      <c r="X3165" s="2">
        <v>31605.18</v>
      </c>
      <c r="Y3165" s="2">
        <v>66591.86</v>
      </c>
      <c r="Z3165" s="3">
        <v>-60480.04</v>
      </c>
      <c r="AA3165" s="2">
        <v>113522.73</v>
      </c>
      <c r="AB3165" s="2">
        <v>75805.73</v>
      </c>
    </row>
    <row r="3166" spans="1:28">
      <c r="A3166" s="5" t="str">
        <f t="shared" si="984"/>
        <v>420</v>
      </c>
      <c r="B3166" s="5" t="str">
        <f>VLOOKUP(A3166,Vlookups!O:P,2,FALSE)</f>
        <v>LOCAL</v>
      </c>
      <c r="C3166" s="5" t="str">
        <f t="shared" si="985"/>
        <v>E</v>
      </c>
      <c r="D3166" s="5" t="str">
        <f t="shared" si="986"/>
        <v>52</v>
      </c>
      <c r="E3166" s="5" t="str">
        <f t="shared" si="987"/>
        <v>62--</v>
      </c>
      <c r="F3166" s="5" t="str">
        <f>VLOOKUP(E3166,Vlookups!K:M,3,FALSE)</f>
        <v>Op Exp</v>
      </c>
      <c r="G3166" s="5" t="str">
        <f t="shared" si="988"/>
        <v>6297</v>
      </c>
      <c r="H3166" s="5" t="str">
        <f t="shared" si="989"/>
        <v>SECURITY SERVICE/STUDENT</v>
      </c>
      <c r="I3166" s="5" t="str">
        <f t="shared" si="990"/>
        <v>004</v>
      </c>
      <c r="J3166" s="5" t="str">
        <f>VLOOKUP(I3166,Vlookups!A:D,2,FALSE)</f>
        <v>ARLINGTON ELEMENTARY SCHOOL</v>
      </c>
      <c r="K3166" s="5" t="str">
        <f>VLOOKUP(I3166,Vlookups!A:D,3,FALSE)</f>
        <v>ARLINGTON K8</v>
      </c>
      <c r="L3166" s="5" t="str">
        <f t="shared" si="991"/>
        <v>99</v>
      </c>
      <c r="M3166" s="5" t="str">
        <f t="shared" si="992"/>
        <v>937</v>
      </c>
      <c r="N3166" s="5" t="str">
        <f>VLOOKUP(M3166,Vlookups!G:I,2,FALSE)</f>
        <v>FACILITIES MAINTENANCE &amp; OPS</v>
      </c>
      <c r="O3166" s="5" t="str">
        <f>VLOOKUP(M3166,Vlookups!G:I,3,FALSE)</f>
        <v>MAINT</v>
      </c>
      <c r="P3166" s="6">
        <f t="shared" si="993"/>
        <v>37717</v>
      </c>
      <c r="Q3166" s="6">
        <f t="shared" si="994"/>
        <v>21175.46</v>
      </c>
      <c r="R3166" s="6">
        <f t="shared" si="995"/>
        <v>47119.47</v>
      </c>
      <c r="S3166" s="6">
        <f t="shared" si="996"/>
        <v>70622.73</v>
      </c>
      <c r="T3166" s="6">
        <f t="shared" si="997"/>
        <v>32905.730000000003</v>
      </c>
      <c r="U3166" t="s">
        <v>3224</v>
      </c>
      <c r="V3166" t="s">
        <v>59</v>
      </c>
      <c r="W3166" s="2">
        <v>37717</v>
      </c>
      <c r="X3166" s="2">
        <v>21175.46</v>
      </c>
      <c r="Y3166" s="2">
        <v>47119.47</v>
      </c>
      <c r="Z3166" s="3">
        <v>-30577.93</v>
      </c>
      <c r="AA3166" s="2">
        <v>70622.73</v>
      </c>
      <c r="AB3166" s="2">
        <v>32905.730000000003</v>
      </c>
    </row>
    <row r="3167" spans="1:28">
      <c r="A3167" s="5" t="str">
        <f t="shared" si="984"/>
        <v>420</v>
      </c>
      <c r="B3167" s="5" t="str">
        <f>VLOOKUP(A3167,Vlookups!O:P,2,FALSE)</f>
        <v>LOCAL</v>
      </c>
      <c r="C3167" s="5" t="str">
        <f t="shared" si="985"/>
        <v>E</v>
      </c>
      <c r="D3167" s="5" t="str">
        <f t="shared" si="986"/>
        <v>52</v>
      </c>
      <c r="E3167" s="5" t="str">
        <f t="shared" si="987"/>
        <v>62--</v>
      </c>
      <c r="F3167" s="5" t="str">
        <f>VLOOKUP(E3167,Vlookups!K:M,3,FALSE)</f>
        <v>Op Exp</v>
      </c>
      <c r="G3167" s="5" t="str">
        <f t="shared" si="988"/>
        <v>6297</v>
      </c>
      <c r="H3167" s="5" t="str">
        <f t="shared" si="989"/>
        <v>SECURITY SERVICE/STUDENT</v>
      </c>
      <c r="I3167" s="5" t="str">
        <f t="shared" si="990"/>
        <v>005</v>
      </c>
      <c r="J3167" s="5" t="str">
        <f>VLOOKUP(I3167,Vlookups!A:D,2,FALSE)</f>
        <v>ARLINGTON MIDDLE SCHOOL</v>
      </c>
      <c r="K3167" s="5" t="str">
        <f>VLOOKUP(I3167,Vlookups!A:D,3,FALSE)</f>
        <v>ARLINGTON K8</v>
      </c>
      <c r="L3167" s="5" t="str">
        <f t="shared" si="991"/>
        <v>99</v>
      </c>
      <c r="M3167" s="5" t="str">
        <f t="shared" si="992"/>
        <v>937</v>
      </c>
      <c r="N3167" s="5" t="str">
        <f>VLOOKUP(M3167,Vlookups!G:I,2,FALSE)</f>
        <v>FACILITIES MAINTENANCE &amp; OPS</v>
      </c>
      <c r="O3167" s="5" t="str">
        <f>VLOOKUP(M3167,Vlookups!G:I,3,FALSE)</f>
        <v>MAINT</v>
      </c>
      <c r="P3167" s="6">
        <f t="shared" si="993"/>
        <v>30000</v>
      </c>
      <c r="Q3167" s="6">
        <f t="shared" si="994"/>
        <v>10429.719999999999</v>
      </c>
      <c r="R3167" s="6">
        <f t="shared" si="995"/>
        <v>19584.89</v>
      </c>
      <c r="S3167" s="6">
        <f t="shared" si="996"/>
        <v>26422.73</v>
      </c>
      <c r="T3167" s="6">
        <f t="shared" si="997"/>
        <v>-3577.27</v>
      </c>
      <c r="U3167" t="s">
        <v>3225</v>
      </c>
      <c r="V3167" t="s">
        <v>59</v>
      </c>
      <c r="W3167" s="2">
        <v>30000</v>
      </c>
      <c r="X3167" s="2">
        <v>10429.719999999999</v>
      </c>
      <c r="Y3167" s="2">
        <v>19584.89</v>
      </c>
      <c r="Z3167" s="3">
        <v>-14.61</v>
      </c>
      <c r="AA3167" s="2">
        <v>26422.73</v>
      </c>
      <c r="AB3167" s="3">
        <v>-3577.27</v>
      </c>
    </row>
    <row r="3168" spans="1:28">
      <c r="A3168" s="5" t="str">
        <f t="shared" si="984"/>
        <v>420</v>
      </c>
      <c r="B3168" s="5" t="str">
        <f>VLOOKUP(A3168,Vlookups!O:P,2,FALSE)</f>
        <v>LOCAL</v>
      </c>
      <c r="C3168" s="5" t="str">
        <f t="shared" si="985"/>
        <v>E</v>
      </c>
      <c r="D3168" s="5" t="str">
        <f t="shared" si="986"/>
        <v>52</v>
      </c>
      <c r="E3168" s="5" t="str">
        <f t="shared" si="987"/>
        <v>62--</v>
      </c>
      <c r="F3168" s="5" t="str">
        <f>VLOOKUP(E3168,Vlookups!K:M,3,FALSE)</f>
        <v>Op Exp</v>
      </c>
      <c r="G3168" s="5" t="str">
        <f t="shared" si="988"/>
        <v>6297</v>
      </c>
      <c r="H3168" s="5" t="str">
        <f t="shared" si="989"/>
        <v>SECURITY SERVICE/STUDENT</v>
      </c>
      <c r="I3168" s="5" t="str">
        <f t="shared" si="990"/>
        <v>006</v>
      </c>
      <c r="J3168" s="5" t="str">
        <f>VLOOKUP(I3168,Vlookups!A:D,2,FALSE)</f>
        <v>ARLINGTON HIGH SCHOOL</v>
      </c>
      <c r="K3168" s="5" t="str">
        <f>VLOOKUP(I3168,Vlookups!A:D,3,FALSE)</f>
        <v>ARLINGTON HS</v>
      </c>
      <c r="L3168" s="5" t="str">
        <f t="shared" si="991"/>
        <v>99</v>
      </c>
      <c r="M3168" s="5" t="str">
        <f t="shared" si="992"/>
        <v>000</v>
      </c>
      <c r="N3168" s="5" t="str">
        <f>VLOOKUP(M3168,Vlookups!G:I,2,FALSE)</f>
        <v>FINANCE USE ONLY</v>
      </c>
      <c r="O3168" s="5" t="str">
        <f>VLOOKUP(M3168,Vlookups!G:I,3,FALSE)</f>
        <v>UNIDENTIFIED</v>
      </c>
      <c r="P3168" s="6">
        <f t="shared" si="993"/>
        <v>0</v>
      </c>
      <c r="Q3168" s="6">
        <f t="shared" si="994"/>
        <v>0</v>
      </c>
      <c r="R3168" s="6">
        <f t="shared" si="995"/>
        <v>200</v>
      </c>
      <c r="S3168" s="6">
        <f t="shared" si="996"/>
        <v>0</v>
      </c>
      <c r="T3168" s="6">
        <f t="shared" si="997"/>
        <v>0</v>
      </c>
      <c r="U3168" t="s">
        <v>3226</v>
      </c>
      <c r="V3168" t="s">
        <v>59</v>
      </c>
      <c r="W3168" s="2">
        <v>0</v>
      </c>
      <c r="X3168" s="2">
        <v>0</v>
      </c>
      <c r="Y3168" s="2">
        <v>200</v>
      </c>
      <c r="Z3168" s="3">
        <v>-200</v>
      </c>
      <c r="AA3168" s="2">
        <v>0</v>
      </c>
      <c r="AB3168" s="2">
        <v>0</v>
      </c>
    </row>
    <row r="3169" spans="1:28">
      <c r="A3169" s="5" t="str">
        <f t="shared" si="984"/>
        <v>420</v>
      </c>
      <c r="B3169" s="5" t="str">
        <f>VLOOKUP(A3169,Vlookups!O:P,2,FALSE)</f>
        <v>LOCAL</v>
      </c>
      <c r="C3169" s="5" t="str">
        <f t="shared" si="985"/>
        <v>E</v>
      </c>
      <c r="D3169" s="5" t="str">
        <f t="shared" si="986"/>
        <v>52</v>
      </c>
      <c r="E3169" s="5" t="str">
        <f t="shared" si="987"/>
        <v>62--</v>
      </c>
      <c r="F3169" s="5" t="str">
        <f>VLOOKUP(E3169,Vlookups!K:M,3,FALSE)</f>
        <v>Op Exp</v>
      </c>
      <c r="G3169" s="5" t="str">
        <f t="shared" si="988"/>
        <v>6297</v>
      </c>
      <c r="H3169" s="5" t="str">
        <f t="shared" si="989"/>
        <v>SECURITY SERVICE/STUDENT</v>
      </c>
      <c r="I3169" s="5" t="str">
        <f t="shared" si="990"/>
        <v>006</v>
      </c>
      <c r="J3169" s="5" t="str">
        <f>VLOOKUP(I3169,Vlookups!A:D,2,FALSE)</f>
        <v>ARLINGTON HIGH SCHOOL</v>
      </c>
      <c r="K3169" s="5" t="str">
        <f>VLOOKUP(I3169,Vlookups!A:D,3,FALSE)</f>
        <v>ARLINGTON HS</v>
      </c>
      <c r="L3169" s="5" t="str">
        <f t="shared" si="991"/>
        <v>99</v>
      </c>
      <c r="M3169" s="5" t="str">
        <f t="shared" si="992"/>
        <v>937</v>
      </c>
      <c r="N3169" s="5" t="str">
        <f>VLOOKUP(M3169,Vlookups!G:I,2,FALSE)</f>
        <v>FACILITIES MAINTENANCE &amp; OPS</v>
      </c>
      <c r="O3169" s="5" t="str">
        <f>VLOOKUP(M3169,Vlookups!G:I,3,FALSE)</f>
        <v>MAINT</v>
      </c>
      <c r="P3169" s="6">
        <f t="shared" si="993"/>
        <v>37717</v>
      </c>
      <c r="Q3169" s="6">
        <f t="shared" si="994"/>
        <v>31605.18</v>
      </c>
      <c r="R3169" s="6">
        <f t="shared" si="995"/>
        <v>66116.86</v>
      </c>
      <c r="S3169" s="6">
        <f t="shared" si="996"/>
        <v>113522.73</v>
      </c>
      <c r="T3169" s="6">
        <f t="shared" si="997"/>
        <v>75805.73</v>
      </c>
      <c r="U3169" t="s">
        <v>3227</v>
      </c>
      <c r="V3169" t="s">
        <v>59</v>
      </c>
      <c r="W3169" s="2">
        <v>37717</v>
      </c>
      <c r="X3169" s="2">
        <v>31605.18</v>
      </c>
      <c r="Y3169" s="2">
        <v>66116.86</v>
      </c>
      <c r="Z3169" s="3">
        <v>-60005.04</v>
      </c>
      <c r="AA3169" s="2">
        <v>113522.73</v>
      </c>
      <c r="AB3169" s="2">
        <v>75805.73</v>
      </c>
    </row>
    <row r="3170" spans="1:28">
      <c r="A3170" s="5" t="str">
        <f t="shared" si="984"/>
        <v>420</v>
      </c>
      <c r="B3170" s="5" t="str">
        <f>VLOOKUP(A3170,Vlookups!O:P,2,FALSE)</f>
        <v>LOCAL</v>
      </c>
      <c r="C3170" s="5" t="str">
        <f t="shared" si="985"/>
        <v>E</v>
      </c>
      <c r="D3170" s="5" t="str">
        <f t="shared" si="986"/>
        <v>52</v>
      </c>
      <c r="E3170" s="5" t="str">
        <f t="shared" si="987"/>
        <v>62--</v>
      </c>
      <c r="F3170" s="5" t="str">
        <f>VLOOKUP(E3170,Vlookups!K:M,3,FALSE)</f>
        <v>Op Exp</v>
      </c>
      <c r="G3170" s="5" t="str">
        <f t="shared" si="988"/>
        <v>6297</v>
      </c>
      <c r="H3170" s="5" t="str">
        <f t="shared" si="989"/>
        <v>SECURITY SERVICE/STUDENT</v>
      </c>
      <c r="I3170" s="5" t="str">
        <f t="shared" si="990"/>
        <v>007</v>
      </c>
      <c r="J3170" s="5" t="str">
        <f>VLOOKUP(I3170,Vlookups!A:D,2,FALSE)</f>
        <v>KELLER ELEMENTARY SCHOOL</v>
      </c>
      <c r="K3170" s="5" t="str">
        <f>VLOOKUP(I3170,Vlookups!A:D,3,FALSE)</f>
        <v>KELLER K8</v>
      </c>
      <c r="L3170" s="5" t="str">
        <f t="shared" si="991"/>
        <v>99</v>
      </c>
      <c r="M3170" s="5" t="str">
        <f t="shared" si="992"/>
        <v>937</v>
      </c>
      <c r="N3170" s="5" t="str">
        <f>VLOOKUP(M3170,Vlookups!G:I,2,FALSE)</f>
        <v>FACILITIES MAINTENANCE &amp; OPS</v>
      </c>
      <c r="O3170" s="5" t="str">
        <f>VLOOKUP(M3170,Vlookups!G:I,3,FALSE)</f>
        <v>MAINT</v>
      </c>
      <c r="P3170" s="6">
        <f t="shared" si="993"/>
        <v>37717</v>
      </c>
      <c r="Q3170" s="6">
        <f t="shared" si="994"/>
        <v>21175.46</v>
      </c>
      <c r="R3170" s="6">
        <f t="shared" si="995"/>
        <v>46978.720000000001</v>
      </c>
      <c r="S3170" s="6">
        <f t="shared" si="996"/>
        <v>70622.73</v>
      </c>
      <c r="T3170" s="6">
        <f t="shared" si="997"/>
        <v>32905.730000000003</v>
      </c>
      <c r="U3170" t="s">
        <v>3228</v>
      </c>
      <c r="V3170" t="s">
        <v>59</v>
      </c>
      <c r="W3170" s="2">
        <v>37717</v>
      </c>
      <c r="X3170" s="2">
        <v>21175.46</v>
      </c>
      <c r="Y3170" s="2">
        <v>46978.720000000001</v>
      </c>
      <c r="Z3170" s="3">
        <v>-30437.18</v>
      </c>
      <c r="AA3170" s="2">
        <v>70622.73</v>
      </c>
      <c r="AB3170" s="2">
        <v>32905.730000000003</v>
      </c>
    </row>
    <row r="3171" spans="1:28">
      <c r="A3171" s="5" t="str">
        <f t="shared" si="984"/>
        <v>420</v>
      </c>
      <c r="B3171" s="5" t="str">
        <f>VLOOKUP(A3171,Vlookups!O:P,2,FALSE)</f>
        <v>LOCAL</v>
      </c>
      <c r="C3171" s="5" t="str">
        <f t="shared" si="985"/>
        <v>E</v>
      </c>
      <c r="D3171" s="5" t="str">
        <f t="shared" si="986"/>
        <v>52</v>
      </c>
      <c r="E3171" s="5" t="str">
        <f t="shared" si="987"/>
        <v>62--</v>
      </c>
      <c r="F3171" s="5" t="str">
        <f>VLOOKUP(E3171,Vlookups!K:M,3,FALSE)</f>
        <v>Op Exp</v>
      </c>
      <c r="G3171" s="5" t="str">
        <f t="shared" si="988"/>
        <v>6297</v>
      </c>
      <c r="H3171" s="5" t="str">
        <f t="shared" si="989"/>
        <v>SECURITY SERVICE/STUDENT</v>
      </c>
      <c r="I3171" s="5" t="str">
        <f t="shared" si="990"/>
        <v>008</v>
      </c>
      <c r="J3171" s="5" t="str">
        <f>VLOOKUP(I3171,Vlookups!A:D,2,FALSE)</f>
        <v>KELLER MIDDLE SCHOOL</v>
      </c>
      <c r="K3171" s="5" t="str">
        <f>VLOOKUP(I3171,Vlookups!A:D,3,FALSE)</f>
        <v>KELLER K8</v>
      </c>
      <c r="L3171" s="5" t="str">
        <f t="shared" si="991"/>
        <v>99</v>
      </c>
      <c r="M3171" s="5" t="str">
        <f t="shared" si="992"/>
        <v>937</v>
      </c>
      <c r="N3171" s="5" t="str">
        <f>VLOOKUP(M3171,Vlookups!G:I,2,FALSE)</f>
        <v>FACILITIES MAINTENANCE &amp; OPS</v>
      </c>
      <c r="O3171" s="5" t="str">
        <f>VLOOKUP(M3171,Vlookups!G:I,3,FALSE)</f>
        <v>MAINT</v>
      </c>
      <c r="P3171" s="6">
        <f t="shared" si="993"/>
        <v>30000</v>
      </c>
      <c r="Q3171" s="6">
        <f t="shared" si="994"/>
        <v>10429.719999999999</v>
      </c>
      <c r="R3171" s="6">
        <f t="shared" si="995"/>
        <v>19488.14</v>
      </c>
      <c r="S3171" s="6">
        <f t="shared" si="996"/>
        <v>26422.73</v>
      </c>
      <c r="T3171" s="6">
        <f t="shared" si="997"/>
        <v>-3577.27</v>
      </c>
      <c r="U3171" t="s">
        <v>3229</v>
      </c>
      <c r="V3171" t="s">
        <v>59</v>
      </c>
      <c r="W3171" s="2">
        <v>30000</v>
      </c>
      <c r="X3171" s="2">
        <v>10429.719999999999</v>
      </c>
      <c r="Y3171" s="2">
        <v>19488.14</v>
      </c>
      <c r="Z3171" s="2">
        <v>82.14</v>
      </c>
      <c r="AA3171" s="2">
        <v>26422.73</v>
      </c>
      <c r="AB3171" s="3">
        <v>-3577.27</v>
      </c>
    </row>
    <row r="3172" spans="1:28">
      <c r="A3172" s="5" t="str">
        <f t="shared" si="984"/>
        <v>420</v>
      </c>
      <c r="B3172" s="5" t="str">
        <f>VLOOKUP(A3172,Vlookups!O:P,2,FALSE)</f>
        <v>LOCAL</v>
      </c>
      <c r="C3172" s="5" t="str">
        <f t="shared" si="985"/>
        <v>E</v>
      </c>
      <c r="D3172" s="5" t="str">
        <f t="shared" si="986"/>
        <v>52</v>
      </c>
      <c r="E3172" s="5" t="str">
        <f t="shared" si="987"/>
        <v>62--</v>
      </c>
      <c r="F3172" s="5" t="str">
        <f>VLOOKUP(E3172,Vlookups!K:M,3,FALSE)</f>
        <v>Op Exp</v>
      </c>
      <c r="G3172" s="5" t="str">
        <f t="shared" si="988"/>
        <v>6297</v>
      </c>
      <c r="H3172" s="5" t="str">
        <f t="shared" si="989"/>
        <v>SECURITY SERVICE/STUDENT</v>
      </c>
      <c r="I3172" s="5" t="str">
        <f t="shared" si="990"/>
        <v>009</v>
      </c>
      <c r="J3172" s="5" t="str">
        <f>VLOOKUP(I3172,Vlookups!A:D,2,FALSE)</f>
        <v>KELLER HIGH SCHOOL</v>
      </c>
      <c r="K3172" s="5" t="str">
        <f>VLOOKUP(I3172,Vlookups!A:D,3,FALSE)</f>
        <v>KELLER HS</v>
      </c>
      <c r="L3172" s="5" t="str">
        <f t="shared" si="991"/>
        <v>99</v>
      </c>
      <c r="M3172" s="5" t="str">
        <f t="shared" si="992"/>
        <v>937</v>
      </c>
      <c r="N3172" s="5" t="str">
        <f>VLOOKUP(M3172,Vlookups!G:I,2,FALSE)</f>
        <v>FACILITIES MAINTENANCE &amp; OPS</v>
      </c>
      <c r="O3172" s="5" t="str">
        <f>VLOOKUP(M3172,Vlookups!G:I,3,FALSE)</f>
        <v>MAINT</v>
      </c>
      <c r="P3172" s="6">
        <f t="shared" si="993"/>
        <v>37717</v>
      </c>
      <c r="Q3172" s="6">
        <f t="shared" si="994"/>
        <v>31605.18</v>
      </c>
      <c r="R3172" s="6">
        <f t="shared" si="995"/>
        <v>67966.86</v>
      </c>
      <c r="S3172" s="6">
        <f t="shared" si="996"/>
        <v>113522.73</v>
      </c>
      <c r="T3172" s="6">
        <f t="shared" si="997"/>
        <v>75805.73</v>
      </c>
      <c r="U3172" t="s">
        <v>3230</v>
      </c>
      <c r="V3172" t="s">
        <v>59</v>
      </c>
      <c r="W3172" s="2">
        <v>37717</v>
      </c>
      <c r="X3172" s="2">
        <v>31605.18</v>
      </c>
      <c r="Y3172" s="2">
        <v>67966.86</v>
      </c>
      <c r="Z3172" s="3">
        <v>-61855.040000000001</v>
      </c>
      <c r="AA3172" s="2">
        <v>113522.73</v>
      </c>
      <c r="AB3172" s="2">
        <v>75805.73</v>
      </c>
    </row>
    <row r="3173" spans="1:28">
      <c r="A3173" s="5" t="str">
        <f t="shared" si="984"/>
        <v>420</v>
      </c>
      <c r="B3173" s="5" t="str">
        <f>VLOOKUP(A3173,Vlookups!O:P,2,FALSE)</f>
        <v>LOCAL</v>
      </c>
      <c r="C3173" s="5" t="str">
        <f t="shared" si="985"/>
        <v>E</v>
      </c>
      <c r="D3173" s="5" t="str">
        <f t="shared" si="986"/>
        <v>52</v>
      </c>
      <c r="E3173" s="5" t="str">
        <f t="shared" si="987"/>
        <v>62--</v>
      </c>
      <c r="F3173" s="5" t="str">
        <f>VLOOKUP(E3173,Vlookups!K:M,3,FALSE)</f>
        <v>Op Exp</v>
      </c>
      <c r="G3173" s="5" t="str">
        <f t="shared" si="988"/>
        <v>6297</v>
      </c>
      <c r="H3173" s="5" t="str">
        <f t="shared" si="989"/>
        <v>SECURITY SERVICE/STUDENT</v>
      </c>
      <c r="I3173" s="5" t="str">
        <f t="shared" si="990"/>
        <v>010</v>
      </c>
      <c r="J3173" s="5" t="str">
        <f>VLOOKUP(I3173,Vlookups!A:D,2,FALSE)</f>
        <v>GRAND PRAIRIE ELEMENTARY SCHOO</v>
      </c>
      <c r="K3173" s="5" t="str">
        <f>VLOOKUP(I3173,Vlookups!A:D,3,FALSE)</f>
        <v>GRAND PR K8</v>
      </c>
      <c r="L3173" s="5" t="str">
        <f t="shared" si="991"/>
        <v>99</v>
      </c>
      <c r="M3173" s="5" t="str">
        <f t="shared" si="992"/>
        <v>937</v>
      </c>
      <c r="N3173" s="5" t="str">
        <f>VLOOKUP(M3173,Vlookups!G:I,2,FALSE)</f>
        <v>FACILITIES MAINTENANCE &amp; OPS</v>
      </c>
      <c r="O3173" s="5" t="str">
        <f>VLOOKUP(M3173,Vlookups!G:I,3,FALSE)</f>
        <v>MAINT</v>
      </c>
      <c r="P3173" s="6">
        <f t="shared" si="993"/>
        <v>37717</v>
      </c>
      <c r="Q3173" s="6">
        <f t="shared" si="994"/>
        <v>21175.46</v>
      </c>
      <c r="R3173" s="6">
        <f t="shared" si="995"/>
        <v>46760.97</v>
      </c>
      <c r="S3173" s="6">
        <f t="shared" si="996"/>
        <v>70622.73</v>
      </c>
      <c r="T3173" s="6">
        <f t="shared" si="997"/>
        <v>32905.730000000003</v>
      </c>
      <c r="U3173" t="s">
        <v>3231</v>
      </c>
      <c r="V3173" t="s">
        <v>59</v>
      </c>
      <c r="W3173" s="2">
        <v>37717</v>
      </c>
      <c r="X3173" s="2">
        <v>21175.46</v>
      </c>
      <c r="Y3173" s="2">
        <v>46760.97</v>
      </c>
      <c r="Z3173" s="3">
        <v>-30219.43</v>
      </c>
      <c r="AA3173" s="2">
        <v>70622.73</v>
      </c>
      <c r="AB3173" s="2">
        <v>32905.730000000003</v>
      </c>
    </row>
    <row r="3174" spans="1:28">
      <c r="A3174" s="5" t="str">
        <f t="shared" si="984"/>
        <v>420</v>
      </c>
      <c r="B3174" s="5" t="str">
        <f>VLOOKUP(A3174,Vlookups!O:P,2,FALSE)</f>
        <v>LOCAL</v>
      </c>
      <c r="C3174" s="5" t="str">
        <f t="shared" si="985"/>
        <v>E</v>
      </c>
      <c r="D3174" s="5" t="str">
        <f t="shared" si="986"/>
        <v>52</v>
      </c>
      <c r="E3174" s="5" t="str">
        <f t="shared" si="987"/>
        <v>62--</v>
      </c>
      <c r="F3174" s="5" t="str">
        <f>VLOOKUP(E3174,Vlookups!K:M,3,FALSE)</f>
        <v>Op Exp</v>
      </c>
      <c r="G3174" s="5" t="str">
        <f t="shared" si="988"/>
        <v>6297</v>
      </c>
      <c r="H3174" s="5" t="str">
        <f t="shared" si="989"/>
        <v>SECURITY SERVICE/STUDENT</v>
      </c>
      <c r="I3174" s="5" t="str">
        <f t="shared" si="990"/>
        <v>011</v>
      </c>
      <c r="J3174" s="5" t="str">
        <f>VLOOKUP(I3174,Vlookups!A:D,2,FALSE)</f>
        <v>GRAND PRAIRIE MIDDLE SCHOOL</v>
      </c>
      <c r="K3174" s="5" t="str">
        <f>VLOOKUP(I3174,Vlookups!A:D,3,FALSE)</f>
        <v>GRAND PR K8</v>
      </c>
      <c r="L3174" s="5" t="str">
        <f t="shared" si="991"/>
        <v>99</v>
      </c>
      <c r="M3174" s="5" t="str">
        <f t="shared" si="992"/>
        <v>937</v>
      </c>
      <c r="N3174" s="5" t="str">
        <f>VLOOKUP(M3174,Vlookups!G:I,2,FALSE)</f>
        <v>FACILITIES MAINTENANCE &amp; OPS</v>
      </c>
      <c r="O3174" s="5" t="str">
        <f>VLOOKUP(M3174,Vlookups!G:I,3,FALSE)</f>
        <v>MAINT</v>
      </c>
      <c r="P3174" s="6">
        <f t="shared" si="993"/>
        <v>30000</v>
      </c>
      <c r="Q3174" s="6">
        <f t="shared" si="994"/>
        <v>10429.719999999999</v>
      </c>
      <c r="R3174" s="6">
        <f t="shared" si="995"/>
        <v>19230.89</v>
      </c>
      <c r="S3174" s="6">
        <f t="shared" si="996"/>
        <v>26422.73</v>
      </c>
      <c r="T3174" s="6">
        <f t="shared" si="997"/>
        <v>-3577.27</v>
      </c>
      <c r="U3174" t="s">
        <v>3232</v>
      </c>
      <c r="V3174" t="s">
        <v>59</v>
      </c>
      <c r="W3174" s="2">
        <v>30000</v>
      </c>
      <c r="X3174" s="2">
        <v>10429.719999999999</v>
      </c>
      <c r="Y3174" s="2">
        <v>19230.89</v>
      </c>
      <c r="Z3174" s="2">
        <v>339.39</v>
      </c>
      <c r="AA3174" s="2">
        <v>26422.73</v>
      </c>
      <c r="AB3174" s="3">
        <v>-3577.27</v>
      </c>
    </row>
    <row r="3175" spans="1:28">
      <c r="A3175" s="5" t="str">
        <f t="shared" si="984"/>
        <v>420</v>
      </c>
      <c r="B3175" s="5" t="str">
        <f>VLOOKUP(A3175,Vlookups!O:P,2,FALSE)</f>
        <v>LOCAL</v>
      </c>
      <c r="C3175" s="5" t="str">
        <f t="shared" si="985"/>
        <v>E</v>
      </c>
      <c r="D3175" s="5" t="str">
        <f t="shared" si="986"/>
        <v>52</v>
      </c>
      <c r="E3175" s="5" t="str">
        <f t="shared" si="987"/>
        <v>62--</v>
      </c>
      <c r="F3175" s="5" t="str">
        <f>VLOOKUP(E3175,Vlookups!K:M,3,FALSE)</f>
        <v>Op Exp</v>
      </c>
      <c r="G3175" s="5" t="str">
        <f t="shared" si="988"/>
        <v>6297</v>
      </c>
      <c r="H3175" s="5" t="str">
        <f t="shared" si="989"/>
        <v>SECURITY SERVICE/STUDENT</v>
      </c>
      <c r="I3175" s="5" t="str">
        <f t="shared" si="990"/>
        <v>012</v>
      </c>
      <c r="J3175" s="5" t="str">
        <f>VLOOKUP(I3175,Vlookups!A:D,2,FALSE)</f>
        <v>NORTH RICHLAND HILLS ELEMENTAR</v>
      </c>
      <c r="K3175" s="5" t="str">
        <f>VLOOKUP(I3175,Vlookups!A:D,3,FALSE)</f>
        <v>NORTH RICHLAND HILLS K8</v>
      </c>
      <c r="L3175" s="5" t="str">
        <f t="shared" si="991"/>
        <v>99</v>
      </c>
      <c r="M3175" s="5" t="str">
        <f t="shared" si="992"/>
        <v>937</v>
      </c>
      <c r="N3175" s="5" t="str">
        <f>VLOOKUP(M3175,Vlookups!G:I,2,FALSE)</f>
        <v>FACILITIES MAINTENANCE &amp; OPS</v>
      </c>
      <c r="O3175" s="5" t="str">
        <f>VLOOKUP(M3175,Vlookups!G:I,3,FALSE)</f>
        <v>MAINT</v>
      </c>
      <c r="P3175" s="6">
        <f t="shared" si="993"/>
        <v>37717</v>
      </c>
      <c r="Q3175" s="6">
        <f t="shared" si="994"/>
        <v>21175.46</v>
      </c>
      <c r="R3175" s="6">
        <f t="shared" si="995"/>
        <v>47263.47</v>
      </c>
      <c r="S3175" s="6">
        <f t="shared" si="996"/>
        <v>70622.73</v>
      </c>
      <c r="T3175" s="6">
        <f t="shared" si="997"/>
        <v>32905.730000000003</v>
      </c>
      <c r="U3175" t="s">
        <v>3233</v>
      </c>
      <c r="V3175" t="s">
        <v>59</v>
      </c>
      <c r="W3175" s="2">
        <v>37717</v>
      </c>
      <c r="X3175" s="2">
        <v>21175.46</v>
      </c>
      <c r="Y3175" s="2">
        <v>47263.47</v>
      </c>
      <c r="Z3175" s="3">
        <v>-30721.93</v>
      </c>
      <c r="AA3175" s="2">
        <v>70622.73</v>
      </c>
      <c r="AB3175" s="2">
        <v>32905.730000000003</v>
      </c>
    </row>
    <row r="3176" spans="1:28">
      <c r="A3176" s="5" t="str">
        <f t="shared" si="984"/>
        <v>420</v>
      </c>
      <c r="B3176" s="5" t="str">
        <f>VLOOKUP(A3176,Vlookups!O:P,2,FALSE)</f>
        <v>LOCAL</v>
      </c>
      <c r="C3176" s="5" t="str">
        <f t="shared" si="985"/>
        <v>E</v>
      </c>
      <c r="D3176" s="5" t="str">
        <f t="shared" si="986"/>
        <v>52</v>
      </c>
      <c r="E3176" s="5" t="str">
        <f t="shared" si="987"/>
        <v>62--</v>
      </c>
      <c r="F3176" s="5" t="str">
        <f>VLOOKUP(E3176,Vlookups!K:M,3,FALSE)</f>
        <v>Op Exp</v>
      </c>
      <c r="G3176" s="5" t="str">
        <f t="shared" si="988"/>
        <v>6297</v>
      </c>
      <c r="H3176" s="5" t="str">
        <f t="shared" si="989"/>
        <v>SECURITY SERVICE/STUDENT</v>
      </c>
      <c r="I3176" s="5" t="str">
        <f t="shared" si="990"/>
        <v>013</v>
      </c>
      <c r="J3176" s="5" t="str">
        <f>VLOOKUP(I3176,Vlookups!A:D,2,FALSE)</f>
        <v>NORTH RICHLAND HILLS MIDDLE SC</v>
      </c>
      <c r="K3176" s="5" t="str">
        <f>VLOOKUP(I3176,Vlookups!A:D,3,FALSE)</f>
        <v>NORTH RICHLAND HILLS K8</v>
      </c>
      <c r="L3176" s="5" t="str">
        <f t="shared" si="991"/>
        <v>99</v>
      </c>
      <c r="M3176" s="5" t="str">
        <f t="shared" si="992"/>
        <v>937</v>
      </c>
      <c r="N3176" s="5" t="str">
        <f>VLOOKUP(M3176,Vlookups!G:I,2,FALSE)</f>
        <v>FACILITIES MAINTENANCE &amp; OPS</v>
      </c>
      <c r="O3176" s="5" t="str">
        <f>VLOOKUP(M3176,Vlookups!G:I,3,FALSE)</f>
        <v>MAINT</v>
      </c>
      <c r="P3176" s="6">
        <f t="shared" si="993"/>
        <v>30000</v>
      </c>
      <c r="Q3176" s="6">
        <f t="shared" si="994"/>
        <v>10429.719999999999</v>
      </c>
      <c r="R3176" s="6">
        <f t="shared" si="995"/>
        <v>19478.39</v>
      </c>
      <c r="S3176" s="6">
        <f t="shared" si="996"/>
        <v>26422.73</v>
      </c>
      <c r="T3176" s="6">
        <f t="shared" si="997"/>
        <v>-3577.27</v>
      </c>
      <c r="U3176" t="s">
        <v>3234</v>
      </c>
      <c r="V3176" t="s">
        <v>59</v>
      </c>
      <c r="W3176" s="2">
        <v>30000</v>
      </c>
      <c r="X3176" s="2">
        <v>10429.719999999999</v>
      </c>
      <c r="Y3176" s="2">
        <v>19478.39</v>
      </c>
      <c r="Z3176" s="2">
        <v>91.89</v>
      </c>
      <c r="AA3176" s="2">
        <v>26422.73</v>
      </c>
      <c r="AB3176" s="3">
        <v>-3577.27</v>
      </c>
    </row>
    <row r="3177" spans="1:28">
      <c r="A3177" s="5" t="str">
        <f t="shared" si="984"/>
        <v>420</v>
      </c>
      <c r="B3177" s="5" t="str">
        <f>VLOOKUP(A3177,Vlookups!O:P,2,FALSE)</f>
        <v>LOCAL</v>
      </c>
      <c r="C3177" s="5" t="str">
        <f t="shared" si="985"/>
        <v>E</v>
      </c>
      <c r="D3177" s="5" t="str">
        <f t="shared" si="986"/>
        <v>52</v>
      </c>
      <c r="E3177" s="5" t="str">
        <f t="shared" si="987"/>
        <v>62--</v>
      </c>
      <c r="F3177" s="5" t="str">
        <f>VLOOKUP(E3177,Vlookups!K:M,3,FALSE)</f>
        <v>Op Exp</v>
      </c>
      <c r="G3177" s="5" t="str">
        <f t="shared" si="988"/>
        <v>6297</v>
      </c>
      <c r="H3177" s="5" t="str">
        <f t="shared" si="989"/>
        <v>SECURITY SERVICE/STUDENT</v>
      </c>
      <c r="I3177" s="5" t="str">
        <f t="shared" si="990"/>
        <v>014</v>
      </c>
      <c r="J3177" s="5" t="str">
        <f>VLOOKUP(I3177,Vlookups!A:D,2,FALSE)</f>
        <v>KATY ELEMENTARY SCHOOL</v>
      </c>
      <c r="K3177" s="5" t="str">
        <f>VLOOKUP(I3177,Vlookups!A:D,3,FALSE)</f>
        <v>KATY K8</v>
      </c>
      <c r="L3177" s="5" t="str">
        <f t="shared" si="991"/>
        <v>99</v>
      </c>
      <c r="M3177" s="5" t="str">
        <f t="shared" si="992"/>
        <v>937</v>
      </c>
      <c r="N3177" s="5" t="str">
        <f>VLOOKUP(M3177,Vlookups!G:I,2,FALSE)</f>
        <v>FACILITIES MAINTENANCE &amp; OPS</v>
      </c>
      <c r="O3177" s="5" t="str">
        <f>VLOOKUP(M3177,Vlookups!G:I,3,FALSE)</f>
        <v>MAINT</v>
      </c>
      <c r="P3177" s="6">
        <f t="shared" si="993"/>
        <v>37717</v>
      </c>
      <c r="Q3177" s="6">
        <f t="shared" si="994"/>
        <v>21175.46</v>
      </c>
      <c r="R3177" s="6">
        <f t="shared" si="995"/>
        <v>46760.97</v>
      </c>
      <c r="S3177" s="6">
        <f t="shared" si="996"/>
        <v>70622.73</v>
      </c>
      <c r="T3177" s="6">
        <f t="shared" si="997"/>
        <v>32905.730000000003</v>
      </c>
      <c r="U3177" t="s">
        <v>3235</v>
      </c>
      <c r="V3177" t="s">
        <v>59</v>
      </c>
      <c r="W3177" s="2">
        <v>37717</v>
      </c>
      <c r="X3177" s="2">
        <v>21175.46</v>
      </c>
      <c r="Y3177" s="2">
        <v>46760.97</v>
      </c>
      <c r="Z3177" s="3">
        <v>-30219.43</v>
      </c>
      <c r="AA3177" s="2">
        <v>70622.73</v>
      </c>
      <c r="AB3177" s="2">
        <v>32905.730000000003</v>
      </c>
    </row>
    <row r="3178" spans="1:28">
      <c r="A3178" s="5" t="str">
        <f t="shared" si="984"/>
        <v>420</v>
      </c>
      <c r="B3178" s="5" t="str">
        <f>VLOOKUP(A3178,Vlookups!O:P,2,FALSE)</f>
        <v>LOCAL</v>
      </c>
      <c r="C3178" s="5" t="str">
        <f t="shared" si="985"/>
        <v>E</v>
      </c>
      <c r="D3178" s="5" t="str">
        <f t="shared" si="986"/>
        <v>52</v>
      </c>
      <c r="E3178" s="5" t="str">
        <f t="shared" si="987"/>
        <v>62--</v>
      </c>
      <c r="F3178" s="5" t="str">
        <f>VLOOKUP(E3178,Vlookups!K:M,3,FALSE)</f>
        <v>Op Exp</v>
      </c>
      <c r="G3178" s="5" t="str">
        <f t="shared" si="988"/>
        <v>6297</v>
      </c>
      <c r="H3178" s="5" t="str">
        <f t="shared" si="989"/>
        <v>SECURITY SERVICE/STUDENT</v>
      </c>
      <c r="I3178" s="5" t="str">
        <f t="shared" si="990"/>
        <v>015</v>
      </c>
      <c r="J3178" s="5" t="str">
        <f>VLOOKUP(I3178,Vlookups!A:D,2,FALSE)</f>
        <v>KATY MIDDLE SCHOOL</v>
      </c>
      <c r="K3178" s="5" t="str">
        <f>VLOOKUP(I3178,Vlookups!A:D,3,FALSE)</f>
        <v>KATY K8</v>
      </c>
      <c r="L3178" s="5" t="str">
        <f t="shared" si="991"/>
        <v>99</v>
      </c>
      <c r="M3178" s="5" t="str">
        <f t="shared" si="992"/>
        <v>937</v>
      </c>
      <c r="N3178" s="5" t="str">
        <f>VLOOKUP(M3178,Vlookups!G:I,2,FALSE)</f>
        <v>FACILITIES MAINTENANCE &amp; OPS</v>
      </c>
      <c r="O3178" s="5" t="str">
        <f>VLOOKUP(M3178,Vlookups!G:I,3,FALSE)</f>
        <v>MAINT</v>
      </c>
      <c r="P3178" s="6">
        <f t="shared" si="993"/>
        <v>30000</v>
      </c>
      <c r="Q3178" s="6">
        <f t="shared" si="994"/>
        <v>10429.719999999999</v>
      </c>
      <c r="R3178" s="6">
        <f t="shared" si="995"/>
        <v>19305.89</v>
      </c>
      <c r="S3178" s="6">
        <f t="shared" si="996"/>
        <v>26422.73</v>
      </c>
      <c r="T3178" s="6">
        <f t="shared" si="997"/>
        <v>-3577.27</v>
      </c>
      <c r="U3178" t="s">
        <v>3236</v>
      </c>
      <c r="V3178" t="s">
        <v>59</v>
      </c>
      <c r="W3178" s="2">
        <v>30000</v>
      </c>
      <c r="X3178" s="2">
        <v>10429.719999999999</v>
      </c>
      <c r="Y3178" s="2">
        <v>19305.89</v>
      </c>
      <c r="Z3178" s="2">
        <v>264.39</v>
      </c>
      <c r="AA3178" s="2">
        <v>26422.73</v>
      </c>
      <c r="AB3178" s="3">
        <v>-3577.27</v>
      </c>
    </row>
    <row r="3179" spans="1:28">
      <c r="A3179" s="5" t="str">
        <f t="shared" si="984"/>
        <v>420</v>
      </c>
      <c r="B3179" s="5" t="str">
        <f>VLOOKUP(A3179,Vlookups!O:P,2,FALSE)</f>
        <v>LOCAL</v>
      </c>
      <c r="C3179" s="5" t="str">
        <f t="shared" si="985"/>
        <v>E</v>
      </c>
      <c r="D3179" s="5" t="str">
        <f t="shared" si="986"/>
        <v>52</v>
      </c>
      <c r="E3179" s="5" t="str">
        <f t="shared" si="987"/>
        <v>62--</v>
      </c>
      <c r="F3179" s="5" t="str">
        <f>VLOOKUP(E3179,Vlookups!K:M,3,FALSE)</f>
        <v>Op Exp</v>
      </c>
      <c r="G3179" s="5" t="str">
        <f t="shared" si="988"/>
        <v>6297</v>
      </c>
      <c r="H3179" s="5" t="str">
        <f t="shared" si="989"/>
        <v>SECURITY SERVICE/STUDENT</v>
      </c>
      <c r="I3179" s="5" t="str">
        <f t="shared" si="990"/>
        <v>016</v>
      </c>
      <c r="J3179" s="5" t="str">
        <f>VLOOKUP(I3179,Vlookups!A:D,2,FALSE)</f>
        <v>WESTPARK ELEMENTARY SCHOOL</v>
      </c>
      <c r="K3179" s="5" t="str">
        <f>VLOOKUP(I3179,Vlookups!A:D,3,FALSE)</f>
        <v>WESTPARK K8</v>
      </c>
      <c r="L3179" s="5" t="str">
        <f t="shared" si="991"/>
        <v>99</v>
      </c>
      <c r="M3179" s="5" t="str">
        <f t="shared" si="992"/>
        <v>000</v>
      </c>
      <c r="N3179" s="5" t="str">
        <f>VLOOKUP(M3179,Vlookups!G:I,2,FALSE)</f>
        <v>FINANCE USE ONLY</v>
      </c>
      <c r="O3179" s="5" t="str">
        <f>VLOOKUP(M3179,Vlookups!G:I,3,FALSE)</f>
        <v>UNIDENTIFIED</v>
      </c>
      <c r="P3179" s="6">
        <f t="shared" si="993"/>
        <v>0</v>
      </c>
      <c r="Q3179" s="6">
        <f t="shared" si="994"/>
        <v>0</v>
      </c>
      <c r="R3179" s="6">
        <f t="shared" si="995"/>
        <v>134</v>
      </c>
      <c r="S3179" s="6">
        <f t="shared" si="996"/>
        <v>0</v>
      </c>
      <c r="T3179" s="6">
        <f t="shared" si="997"/>
        <v>0</v>
      </c>
      <c r="U3179" t="s">
        <v>3237</v>
      </c>
      <c r="V3179" t="s">
        <v>59</v>
      </c>
      <c r="W3179" s="2">
        <v>0</v>
      </c>
      <c r="X3179" s="2">
        <v>0</v>
      </c>
      <c r="Y3179" s="2">
        <v>134</v>
      </c>
      <c r="Z3179" s="3">
        <v>-134</v>
      </c>
      <c r="AA3179" s="2">
        <v>0</v>
      </c>
      <c r="AB3179" s="2">
        <v>0</v>
      </c>
    </row>
    <row r="3180" spans="1:28">
      <c r="A3180" s="5" t="str">
        <f t="shared" si="984"/>
        <v>420</v>
      </c>
      <c r="B3180" s="5" t="str">
        <f>VLOOKUP(A3180,Vlookups!O:P,2,FALSE)</f>
        <v>LOCAL</v>
      </c>
      <c r="C3180" s="5" t="str">
        <f t="shared" si="985"/>
        <v>E</v>
      </c>
      <c r="D3180" s="5" t="str">
        <f t="shared" si="986"/>
        <v>52</v>
      </c>
      <c r="E3180" s="5" t="str">
        <f t="shared" si="987"/>
        <v>62--</v>
      </c>
      <c r="F3180" s="5" t="str">
        <f>VLOOKUP(E3180,Vlookups!K:M,3,FALSE)</f>
        <v>Op Exp</v>
      </c>
      <c r="G3180" s="5" t="str">
        <f t="shared" si="988"/>
        <v>6297</v>
      </c>
      <c r="H3180" s="5" t="str">
        <f t="shared" si="989"/>
        <v>SECURITY SERVICE/STUDENT</v>
      </c>
      <c r="I3180" s="5" t="str">
        <f t="shared" si="990"/>
        <v>016</v>
      </c>
      <c r="J3180" s="5" t="str">
        <f>VLOOKUP(I3180,Vlookups!A:D,2,FALSE)</f>
        <v>WESTPARK ELEMENTARY SCHOOL</v>
      </c>
      <c r="K3180" s="5" t="str">
        <f>VLOOKUP(I3180,Vlookups!A:D,3,FALSE)</f>
        <v>WESTPARK K8</v>
      </c>
      <c r="L3180" s="5" t="str">
        <f t="shared" si="991"/>
        <v>99</v>
      </c>
      <c r="M3180" s="5" t="str">
        <f t="shared" si="992"/>
        <v>937</v>
      </c>
      <c r="N3180" s="5" t="str">
        <f>VLOOKUP(M3180,Vlookups!G:I,2,FALSE)</f>
        <v>FACILITIES MAINTENANCE &amp; OPS</v>
      </c>
      <c r="O3180" s="5" t="str">
        <f>VLOOKUP(M3180,Vlookups!G:I,3,FALSE)</f>
        <v>MAINT</v>
      </c>
      <c r="P3180" s="6">
        <f t="shared" si="993"/>
        <v>37717</v>
      </c>
      <c r="Q3180" s="6">
        <f t="shared" si="994"/>
        <v>21175.46</v>
      </c>
      <c r="R3180" s="6">
        <f t="shared" si="995"/>
        <v>54198.97</v>
      </c>
      <c r="S3180" s="6">
        <f t="shared" si="996"/>
        <v>70622.73</v>
      </c>
      <c r="T3180" s="6">
        <f t="shared" si="997"/>
        <v>32905.730000000003</v>
      </c>
      <c r="U3180" t="s">
        <v>3238</v>
      </c>
      <c r="V3180" t="s">
        <v>59</v>
      </c>
      <c r="W3180" s="2">
        <v>37717</v>
      </c>
      <c r="X3180" s="2">
        <v>21175.46</v>
      </c>
      <c r="Y3180" s="2">
        <v>54198.97</v>
      </c>
      <c r="Z3180" s="3">
        <v>-37657.43</v>
      </c>
      <c r="AA3180" s="2">
        <v>70622.73</v>
      </c>
      <c r="AB3180" s="2">
        <v>32905.730000000003</v>
      </c>
    </row>
    <row r="3181" spans="1:28">
      <c r="A3181" s="5" t="str">
        <f t="shared" si="984"/>
        <v>420</v>
      </c>
      <c r="B3181" s="5" t="str">
        <f>VLOOKUP(A3181,Vlookups!O:P,2,FALSE)</f>
        <v>LOCAL</v>
      </c>
      <c r="C3181" s="5" t="str">
        <f t="shared" si="985"/>
        <v>E</v>
      </c>
      <c r="D3181" s="5" t="str">
        <f t="shared" si="986"/>
        <v>52</v>
      </c>
      <c r="E3181" s="5" t="str">
        <f t="shared" si="987"/>
        <v>62--</v>
      </c>
      <c r="F3181" s="5" t="str">
        <f>VLOOKUP(E3181,Vlookups!K:M,3,FALSE)</f>
        <v>Op Exp</v>
      </c>
      <c r="G3181" s="5" t="str">
        <f t="shared" si="988"/>
        <v>6297</v>
      </c>
      <c r="H3181" s="5" t="str">
        <f t="shared" si="989"/>
        <v>SECURITY SERVICE/STUDENT</v>
      </c>
      <c r="I3181" s="5" t="str">
        <f t="shared" si="990"/>
        <v>017</v>
      </c>
      <c r="J3181" s="5" t="str">
        <f>VLOOKUP(I3181,Vlookups!A:D,2,FALSE)</f>
        <v>WESTPARK MIDDLE SCHOOL</v>
      </c>
      <c r="K3181" s="5" t="str">
        <f>VLOOKUP(I3181,Vlookups!A:D,3,FALSE)</f>
        <v>WESTPARK K8</v>
      </c>
      <c r="L3181" s="5" t="str">
        <f t="shared" si="991"/>
        <v>99</v>
      </c>
      <c r="M3181" s="5" t="str">
        <f t="shared" si="992"/>
        <v>937</v>
      </c>
      <c r="N3181" s="5" t="str">
        <f>VLOOKUP(M3181,Vlookups!G:I,2,FALSE)</f>
        <v>FACILITIES MAINTENANCE &amp; OPS</v>
      </c>
      <c r="O3181" s="5" t="str">
        <f>VLOOKUP(M3181,Vlookups!G:I,3,FALSE)</f>
        <v>MAINT</v>
      </c>
      <c r="P3181" s="6">
        <f t="shared" si="993"/>
        <v>30000</v>
      </c>
      <c r="Q3181" s="6">
        <f t="shared" si="994"/>
        <v>10429.719999999999</v>
      </c>
      <c r="R3181" s="6">
        <f t="shared" si="995"/>
        <v>21078.89</v>
      </c>
      <c r="S3181" s="6">
        <f t="shared" si="996"/>
        <v>26422.73</v>
      </c>
      <c r="T3181" s="6">
        <f t="shared" si="997"/>
        <v>-3577.27</v>
      </c>
      <c r="U3181" t="s">
        <v>3239</v>
      </c>
      <c r="V3181" t="s">
        <v>59</v>
      </c>
      <c r="W3181" s="2">
        <v>30000</v>
      </c>
      <c r="X3181" s="2">
        <v>10429.719999999999</v>
      </c>
      <c r="Y3181" s="2">
        <v>21078.89</v>
      </c>
      <c r="Z3181" s="3">
        <v>-1508.61</v>
      </c>
      <c r="AA3181" s="2">
        <v>26422.73</v>
      </c>
      <c r="AB3181" s="3">
        <v>-3577.27</v>
      </c>
    </row>
    <row r="3182" spans="1:28">
      <c r="A3182" s="5" t="str">
        <f t="shared" si="984"/>
        <v>420</v>
      </c>
      <c r="B3182" s="5" t="str">
        <f>VLOOKUP(A3182,Vlookups!O:P,2,FALSE)</f>
        <v>LOCAL</v>
      </c>
      <c r="C3182" s="5" t="str">
        <f t="shared" si="985"/>
        <v>E</v>
      </c>
      <c r="D3182" s="5" t="str">
        <f t="shared" si="986"/>
        <v>52</v>
      </c>
      <c r="E3182" s="5" t="str">
        <f t="shared" si="987"/>
        <v>62--</v>
      </c>
      <c r="F3182" s="5" t="str">
        <f>VLOOKUP(E3182,Vlookups!K:M,3,FALSE)</f>
        <v>Op Exp</v>
      </c>
      <c r="G3182" s="5" t="str">
        <f t="shared" si="988"/>
        <v>6297</v>
      </c>
      <c r="H3182" s="5" t="str">
        <f t="shared" si="989"/>
        <v>SECURITY SERVICE/STUDENT</v>
      </c>
      <c r="I3182" s="5" t="str">
        <f t="shared" si="990"/>
        <v>018</v>
      </c>
      <c r="J3182" s="5" t="str">
        <f>VLOOKUP(I3182,Vlookups!A:D,2,FALSE)</f>
        <v>KATY/WEST PARK HS</v>
      </c>
      <c r="K3182" s="5" t="str">
        <f>VLOOKUP(I3182,Vlookups!A:D,3,FALSE)</f>
        <v>KATY WESTPARK HS</v>
      </c>
      <c r="L3182" s="5" t="str">
        <f t="shared" si="991"/>
        <v>99</v>
      </c>
      <c r="M3182" s="5" t="str">
        <f t="shared" si="992"/>
        <v>937</v>
      </c>
      <c r="N3182" s="5" t="str">
        <f>VLOOKUP(M3182,Vlookups!G:I,2,FALSE)</f>
        <v>FACILITIES MAINTENANCE &amp; OPS</v>
      </c>
      <c r="O3182" s="5" t="str">
        <f>VLOOKUP(M3182,Vlookups!G:I,3,FALSE)</f>
        <v>MAINT</v>
      </c>
      <c r="P3182" s="6">
        <f t="shared" si="993"/>
        <v>37717</v>
      </c>
      <c r="Q3182" s="6">
        <f t="shared" si="994"/>
        <v>31605.18</v>
      </c>
      <c r="R3182" s="6">
        <f t="shared" si="995"/>
        <v>68441.86</v>
      </c>
      <c r="S3182" s="6">
        <f t="shared" si="996"/>
        <v>113522.73</v>
      </c>
      <c r="T3182" s="6">
        <f t="shared" si="997"/>
        <v>75805.73</v>
      </c>
      <c r="U3182" t="s">
        <v>3240</v>
      </c>
      <c r="V3182" t="s">
        <v>59</v>
      </c>
      <c r="W3182" s="2">
        <v>37717</v>
      </c>
      <c r="X3182" s="2">
        <v>31605.18</v>
      </c>
      <c r="Y3182" s="2">
        <v>68441.86</v>
      </c>
      <c r="Z3182" s="3">
        <v>-62330.04</v>
      </c>
      <c r="AA3182" s="2">
        <v>113522.73</v>
      </c>
      <c r="AB3182" s="2">
        <v>75805.73</v>
      </c>
    </row>
    <row r="3183" spans="1:28">
      <c r="A3183" s="5" t="str">
        <f t="shared" si="984"/>
        <v>420</v>
      </c>
      <c r="B3183" s="5" t="str">
        <f>VLOOKUP(A3183,Vlookups!O:P,2,FALSE)</f>
        <v>LOCAL</v>
      </c>
      <c r="C3183" s="5" t="str">
        <f t="shared" si="985"/>
        <v>E</v>
      </c>
      <c r="D3183" s="5" t="str">
        <f t="shared" si="986"/>
        <v>52</v>
      </c>
      <c r="E3183" s="5" t="str">
        <f t="shared" si="987"/>
        <v>62--</v>
      </c>
      <c r="F3183" s="5" t="str">
        <f>VLOOKUP(E3183,Vlookups!K:M,3,FALSE)</f>
        <v>Op Exp</v>
      </c>
      <c r="G3183" s="5" t="str">
        <f t="shared" si="988"/>
        <v>6297</v>
      </c>
      <c r="H3183" s="5" t="str">
        <f t="shared" si="989"/>
        <v>SECURITY SERVICE/STUDENT</v>
      </c>
      <c r="I3183" s="5" t="str">
        <f t="shared" si="990"/>
        <v>019</v>
      </c>
      <c r="J3183" s="5" t="str">
        <f>VLOOKUP(I3183,Vlookups!A:D,2,FALSE)</f>
        <v>LANCASTER ELEMENTARY</v>
      </c>
      <c r="K3183" s="5" t="str">
        <f>VLOOKUP(I3183,Vlookups!A:D,3,FALSE)</f>
        <v>LANCASTER K8</v>
      </c>
      <c r="L3183" s="5" t="str">
        <f t="shared" si="991"/>
        <v>99</v>
      </c>
      <c r="M3183" s="5" t="str">
        <f t="shared" si="992"/>
        <v>937</v>
      </c>
      <c r="N3183" s="5" t="str">
        <f>VLOOKUP(M3183,Vlookups!G:I,2,FALSE)</f>
        <v>FACILITIES MAINTENANCE &amp; OPS</v>
      </c>
      <c r="O3183" s="5" t="str">
        <f>VLOOKUP(M3183,Vlookups!G:I,3,FALSE)</f>
        <v>MAINT</v>
      </c>
      <c r="P3183" s="6">
        <f t="shared" si="993"/>
        <v>37717</v>
      </c>
      <c r="Q3183" s="6">
        <f t="shared" si="994"/>
        <v>21175.46</v>
      </c>
      <c r="R3183" s="6">
        <f t="shared" si="995"/>
        <v>46760.97</v>
      </c>
      <c r="S3183" s="6">
        <f t="shared" si="996"/>
        <v>70622.73</v>
      </c>
      <c r="T3183" s="6">
        <f t="shared" si="997"/>
        <v>32905.730000000003</v>
      </c>
      <c r="U3183" t="s">
        <v>3241</v>
      </c>
      <c r="V3183" t="s">
        <v>59</v>
      </c>
      <c r="W3183" s="2">
        <v>37717</v>
      </c>
      <c r="X3183" s="2">
        <v>21175.46</v>
      </c>
      <c r="Y3183" s="2">
        <v>46760.97</v>
      </c>
      <c r="Z3183" s="3">
        <v>-30219.43</v>
      </c>
      <c r="AA3183" s="2">
        <v>70622.73</v>
      </c>
      <c r="AB3183" s="2">
        <v>32905.730000000003</v>
      </c>
    </row>
    <row r="3184" spans="1:28">
      <c r="A3184" s="5" t="str">
        <f t="shared" si="984"/>
        <v>420</v>
      </c>
      <c r="B3184" s="5" t="str">
        <f>VLOOKUP(A3184,Vlookups!O:P,2,FALSE)</f>
        <v>LOCAL</v>
      </c>
      <c r="C3184" s="5" t="str">
        <f t="shared" si="985"/>
        <v>E</v>
      </c>
      <c r="D3184" s="5" t="str">
        <f t="shared" si="986"/>
        <v>52</v>
      </c>
      <c r="E3184" s="5" t="str">
        <f t="shared" si="987"/>
        <v>62--</v>
      </c>
      <c r="F3184" s="5" t="str">
        <f>VLOOKUP(E3184,Vlookups!K:M,3,FALSE)</f>
        <v>Op Exp</v>
      </c>
      <c r="G3184" s="5" t="str">
        <f t="shared" si="988"/>
        <v>6297</v>
      </c>
      <c r="H3184" s="5" t="str">
        <f t="shared" si="989"/>
        <v>SECURITY SERVICE/STUDENT</v>
      </c>
      <c r="I3184" s="5" t="str">
        <f t="shared" si="990"/>
        <v>020</v>
      </c>
      <c r="J3184" s="5" t="str">
        <f>VLOOKUP(I3184,Vlookups!A:D,2,FALSE)</f>
        <v>LANCASTER MIDDLE SCHOOL</v>
      </c>
      <c r="K3184" s="5" t="str">
        <f>VLOOKUP(I3184,Vlookups!A:D,3,FALSE)</f>
        <v>LANCASTER K8</v>
      </c>
      <c r="L3184" s="5" t="str">
        <f t="shared" si="991"/>
        <v>99</v>
      </c>
      <c r="M3184" s="5" t="str">
        <f t="shared" si="992"/>
        <v>937</v>
      </c>
      <c r="N3184" s="5" t="str">
        <f>VLOOKUP(M3184,Vlookups!G:I,2,FALSE)</f>
        <v>FACILITIES MAINTENANCE &amp; OPS</v>
      </c>
      <c r="O3184" s="5" t="str">
        <f>VLOOKUP(M3184,Vlookups!G:I,3,FALSE)</f>
        <v>MAINT</v>
      </c>
      <c r="P3184" s="6">
        <f t="shared" si="993"/>
        <v>30000</v>
      </c>
      <c r="Q3184" s="6">
        <f t="shared" si="994"/>
        <v>10429.719999999999</v>
      </c>
      <c r="R3184" s="6">
        <f t="shared" si="995"/>
        <v>19230.88</v>
      </c>
      <c r="S3184" s="6">
        <f t="shared" si="996"/>
        <v>26422.73</v>
      </c>
      <c r="T3184" s="6">
        <f t="shared" si="997"/>
        <v>-3577.27</v>
      </c>
      <c r="U3184" t="s">
        <v>3242</v>
      </c>
      <c r="V3184" t="s">
        <v>59</v>
      </c>
      <c r="W3184" s="2">
        <v>30000</v>
      </c>
      <c r="X3184" s="2">
        <v>10429.719999999999</v>
      </c>
      <c r="Y3184" s="2">
        <v>19230.88</v>
      </c>
      <c r="Z3184" s="2">
        <v>339.4</v>
      </c>
      <c r="AA3184" s="2">
        <v>26422.73</v>
      </c>
      <c r="AB3184" s="3">
        <v>-3577.27</v>
      </c>
    </row>
    <row r="3185" spans="1:28">
      <c r="A3185" s="5" t="str">
        <f t="shared" si="984"/>
        <v>420</v>
      </c>
      <c r="B3185" s="5" t="str">
        <f>VLOOKUP(A3185,Vlookups!O:P,2,FALSE)</f>
        <v>LOCAL</v>
      </c>
      <c r="C3185" s="5" t="str">
        <f t="shared" si="985"/>
        <v>E</v>
      </c>
      <c r="D3185" s="5" t="str">
        <f t="shared" si="986"/>
        <v>52</v>
      </c>
      <c r="E3185" s="5" t="str">
        <f t="shared" si="987"/>
        <v>62--</v>
      </c>
      <c r="F3185" s="5" t="str">
        <f>VLOOKUP(E3185,Vlookups!K:M,3,FALSE)</f>
        <v>Op Exp</v>
      </c>
      <c r="G3185" s="5" t="str">
        <f t="shared" si="988"/>
        <v>6297</v>
      </c>
      <c r="H3185" s="5" t="str">
        <f t="shared" si="989"/>
        <v>SECURITY SERVICE/STUDENT</v>
      </c>
      <c r="I3185" s="5" t="str">
        <f t="shared" si="990"/>
        <v>021</v>
      </c>
      <c r="J3185" s="5" t="str">
        <f>VLOOKUP(I3185,Vlookups!A:D,2,FALSE)</f>
        <v>WOODHAVEN ELEMENTARY</v>
      </c>
      <c r="K3185" s="5" t="str">
        <f>VLOOKUP(I3185,Vlookups!A:D,3,FALSE)</f>
        <v>WOODHAVEN K8</v>
      </c>
      <c r="L3185" s="5" t="str">
        <f t="shared" si="991"/>
        <v>99</v>
      </c>
      <c r="M3185" s="5" t="str">
        <f t="shared" si="992"/>
        <v>937</v>
      </c>
      <c r="N3185" s="5" t="str">
        <f>VLOOKUP(M3185,Vlookups!G:I,2,FALSE)</f>
        <v>FACILITIES MAINTENANCE &amp; OPS</v>
      </c>
      <c r="O3185" s="5" t="str">
        <f>VLOOKUP(M3185,Vlookups!G:I,3,FALSE)</f>
        <v>MAINT</v>
      </c>
      <c r="P3185" s="6">
        <f t="shared" si="993"/>
        <v>37717</v>
      </c>
      <c r="Q3185" s="6">
        <f t="shared" si="994"/>
        <v>21175.46</v>
      </c>
      <c r="R3185" s="6">
        <f t="shared" si="995"/>
        <v>46760.97</v>
      </c>
      <c r="S3185" s="6">
        <f t="shared" si="996"/>
        <v>70622.73</v>
      </c>
      <c r="T3185" s="6">
        <f t="shared" si="997"/>
        <v>32905.730000000003</v>
      </c>
      <c r="U3185" t="s">
        <v>3243</v>
      </c>
      <c r="V3185" t="s">
        <v>59</v>
      </c>
      <c r="W3185" s="2">
        <v>37717</v>
      </c>
      <c r="X3185" s="2">
        <v>21175.46</v>
      </c>
      <c r="Y3185" s="2">
        <v>46760.97</v>
      </c>
      <c r="Z3185" s="3">
        <v>-30219.43</v>
      </c>
      <c r="AA3185" s="2">
        <v>70622.73</v>
      </c>
      <c r="AB3185" s="2">
        <v>32905.730000000003</v>
      </c>
    </row>
    <row r="3186" spans="1:28">
      <c r="A3186" s="5" t="str">
        <f t="shared" si="984"/>
        <v>420</v>
      </c>
      <c r="B3186" s="5" t="str">
        <f>VLOOKUP(A3186,Vlookups!O:P,2,FALSE)</f>
        <v>LOCAL</v>
      </c>
      <c r="C3186" s="5" t="str">
        <f t="shared" si="985"/>
        <v>E</v>
      </c>
      <c r="D3186" s="5" t="str">
        <f t="shared" si="986"/>
        <v>52</v>
      </c>
      <c r="E3186" s="5" t="str">
        <f t="shared" si="987"/>
        <v>62--</v>
      </c>
      <c r="F3186" s="5" t="str">
        <f>VLOOKUP(E3186,Vlookups!K:M,3,FALSE)</f>
        <v>Op Exp</v>
      </c>
      <c r="G3186" s="5" t="str">
        <f t="shared" si="988"/>
        <v>6297</v>
      </c>
      <c r="H3186" s="5" t="str">
        <f t="shared" si="989"/>
        <v>SECURITY SERVICE/STUDENT</v>
      </c>
      <c r="I3186" s="5" t="str">
        <f t="shared" si="990"/>
        <v>022</v>
      </c>
      <c r="J3186" s="5" t="str">
        <f>VLOOKUP(I3186,Vlookups!A:D,2,FALSE)</f>
        <v>WOODHAVEN MIDDLE SCHOOL</v>
      </c>
      <c r="K3186" s="5" t="str">
        <f>VLOOKUP(I3186,Vlookups!A:D,3,FALSE)</f>
        <v>WOODHAVEN K8</v>
      </c>
      <c r="L3186" s="5" t="str">
        <f t="shared" si="991"/>
        <v>99</v>
      </c>
      <c r="M3186" s="5" t="str">
        <f t="shared" si="992"/>
        <v>937</v>
      </c>
      <c r="N3186" s="5" t="str">
        <f>VLOOKUP(M3186,Vlookups!G:I,2,FALSE)</f>
        <v>FACILITIES MAINTENANCE &amp; OPS</v>
      </c>
      <c r="O3186" s="5" t="str">
        <f>VLOOKUP(M3186,Vlookups!G:I,3,FALSE)</f>
        <v>MAINT</v>
      </c>
      <c r="P3186" s="6">
        <f t="shared" si="993"/>
        <v>30000</v>
      </c>
      <c r="Q3186" s="6">
        <f t="shared" si="994"/>
        <v>10429.719999999999</v>
      </c>
      <c r="R3186" s="6">
        <f t="shared" si="995"/>
        <v>19230.88</v>
      </c>
      <c r="S3186" s="6">
        <f t="shared" si="996"/>
        <v>26422.73</v>
      </c>
      <c r="T3186" s="6">
        <f t="shared" si="997"/>
        <v>-3577.27</v>
      </c>
      <c r="U3186" t="s">
        <v>3244</v>
      </c>
      <c r="V3186" t="s">
        <v>59</v>
      </c>
      <c r="W3186" s="2">
        <v>30000</v>
      </c>
      <c r="X3186" s="2">
        <v>10429.719999999999</v>
      </c>
      <c r="Y3186" s="2">
        <v>19230.88</v>
      </c>
      <c r="Z3186" s="2">
        <v>339.4</v>
      </c>
      <c r="AA3186" s="2">
        <v>26422.73</v>
      </c>
      <c r="AB3186" s="3">
        <v>-3577.27</v>
      </c>
    </row>
    <row r="3187" spans="1:28">
      <c r="A3187" s="5" t="str">
        <f t="shared" si="984"/>
        <v>420</v>
      </c>
      <c r="B3187" s="5" t="str">
        <f>VLOOKUP(A3187,Vlookups!O:P,2,FALSE)</f>
        <v>LOCAL</v>
      </c>
      <c r="C3187" s="5" t="str">
        <f t="shared" si="985"/>
        <v>E</v>
      </c>
      <c r="D3187" s="5" t="str">
        <f t="shared" si="986"/>
        <v>52</v>
      </c>
      <c r="E3187" s="5" t="str">
        <f t="shared" si="987"/>
        <v>62--</v>
      </c>
      <c r="F3187" s="5" t="str">
        <f>VLOOKUP(E3187,Vlookups!K:M,3,FALSE)</f>
        <v>Op Exp</v>
      </c>
      <c r="G3187" s="5" t="str">
        <f t="shared" si="988"/>
        <v>6297</v>
      </c>
      <c r="H3187" s="5" t="str">
        <f t="shared" si="989"/>
        <v>SECURITY SERVICE/STUDENT</v>
      </c>
      <c r="I3187" s="5" t="str">
        <f t="shared" si="990"/>
        <v>023</v>
      </c>
      <c r="J3187" s="5" t="str">
        <f>VLOOKUP(I3187,Vlookups!A:D,2,FALSE)</f>
        <v>SAGINAW ELEMENTARY</v>
      </c>
      <c r="K3187" s="5" t="str">
        <f>VLOOKUP(I3187,Vlookups!A:D,3,FALSE)</f>
        <v>SAGINAW K8</v>
      </c>
      <c r="L3187" s="5" t="str">
        <f t="shared" si="991"/>
        <v>99</v>
      </c>
      <c r="M3187" s="5" t="str">
        <f t="shared" si="992"/>
        <v>937</v>
      </c>
      <c r="N3187" s="5" t="str">
        <f>VLOOKUP(M3187,Vlookups!G:I,2,FALSE)</f>
        <v>FACILITIES MAINTENANCE &amp; OPS</v>
      </c>
      <c r="O3187" s="5" t="str">
        <f>VLOOKUP(M3187,Vlookups!G:I,3,FALSE)</f>
        <v>MAINT</v>
      </c>
      <c r="P3187" s="6">
        <f t="shared" si="993"/>
        <v>37717</v>
      </c>
      <c r="Q3187" s="6">
        <f t="shared" si="994"/>
        <v>21175.46</v>
      </c>
      <c r="R3187" s="6">
        <f t="shared" si="995"/>
        <v>46760.959999999999</v>
      </c>
      <c r="S3187" s="6">
        <f t="shared" si="996"/>
        <v>70622.73</v>
      </c>
      <c r="T3187" s="6">
        <f t="shared" si="997"/>
        <v>32905.730000000003</v>
      </c>
      <c r="U3187" t="s">
        <v>3245</v>
      </c>
      <c r="V3187" t="s">
        <v>59</v>
      </c>
      <c r="W3187" s="2">
        <v>37717</v>
      </c>
      <c r="X3187" s="2">
        <v>21175.46</v>
      </c>
      <c r="Y3187" s="2">
        <v>46760.959999999999</v>
      </c>
      <c r="Z3187" s="3">
        <v>-30219.42</v>
      </c>
      <c r="AA3187" s="2">
        <v>70622.73</v>
      </c>
      <c r="AB3187" s="2">
        <v>32905.730000000003</v>
      </c>
    </row>
    <row r="3188" spans="1:28">
      <c r="A3188" s="5" t="str">
        <f t="shared" si="984"/>
        <v>420</v>
      </c>
      <c r="B3188" s="5" t="str">
        <f>VLOOKUP(A3188,Vlookups!O:P,2,FALSE)</f>
        <v>LOCAL</v>
      </c>
      <c r="C3188" s="5" t="str">
        <f t="shared" si="985"/>
        <v>E</v>
      </c>
      <c r="D3188" s="5" t="str">
        <f t="shared" si="986"/>
        <v>52</v>
      </c>
      <c r="E3188" s="5" t="str">
        <f t="shared" si="987"/>
        <v>62--</v>
      </c>
      <c r="F3188" s="5" t="str">
        <f>VLOOKUP(E3188,Vlookups!K:M,3,FALSE)</f>
        <v>Op Exp</v>
      </c>
      <c r="G3188" s="5" t="str">
        <f t="shared" si="988"/>
        <v>6297</v>
      </c>
      <c r="H3188" s="5" t="str">
        <f t="shared" si="989"/>
        <v>SECURITY SERVICE/STUDENT</v>
      </c>
      <c r="I3188" s="5" t="str">
        <f t="shared" si="990"/>
        <v>024</v>
      </c>
      <c r="J3188" s="5" t="str">
        <f>VLOOKUP(I3188,Vlookups!A:D,2,FALSE)</f>
        <v>SAGINAW MIDDLE SCHOOL</v>
      </c>
      <c r="K3188" s="5" t="str">
        <f>VLOOKUP(I3188,Vlookups!A:D,3,FALSE)</f>
        <v>SAGINAW K8</v>
      </c>
      <c r="L3188" s="5" t="str">
        <f t="shared" si="991"/>
        <v>99</v>
      </c>
      <c r="M3188" s="5" t="str">
        <f t="shared" si="992"/>
        <v>937</v>
      </c>
      <c r="N3188" s="5" t="str">
        <f>VLOOKUP(M3188,Vlookups!G:I,2,FALSE)</f>
        <v>FACILITIES MAINTENANCE &amp; OPS</v>
      </c>
      <c r="O3188" s="5" t="str">
        <f>VLOOKUP(M3188,Vlookups!G:I,3,FALSE)</f>
        <v>MAINT</v>
      </c>
      <c r="P3188" s="6">
        <f t="shared" si="993"/>
        <v>30000</v>
      </c>
      <c r="Q3188" s="6">
        <f t="shared" si="994"/>
        <v>10429.719999999999</v>
      </c>
      <c r="R3188" s="6">
        <f t="shared" si="995"/>
        <v>19230.88</v>
      </c>
      <c r="S3188" s="6">
        <f t="shared" si="996"/>
        <v>26422.73</v>
      </c>
      <c r="T3188" s="6">
        <f t="shared" si="997"/>
        <v>-3577.27</v>
      </c>
      <c r="U3188" t="s">
        <v>3246</v>
      </c>
      <c r="V3188" t="s">
        <v>59</v>
      </c>
      <c r="W3188" s="2">
        <v>30000</v>
      </c>
      <c r="X3188" s="2">
        <v>10429.719999999999</v>
      </c>
      <c r="Y3188" s="2">
        <v>19230.88</v>
      </c>
      <c r="Z3188" s="2">
        <v>339.4</v>
      </c>
      <c r="AA3188" s="2">
        <v>26422.73</v>
      </c>
      <c r="AB3188" s="3">
        <v>-3577.27</v>
      </c>
    </row>
    <row r="3189" spans="1:28">
      <c r="A3189" s="5" t="str">
        <f t="shared" si="984"/>
        <v>420</v>
      </c>
      <c r="B3189" s="5" t="str">
        <f>VLOOKUP(A3189,Vlookups!O:P,2,FALSE)</f>
        <v>LOCAL</v>
      </c>
      <c r="C3189" s="5" t="str">
        <f t="shared" si="985"/>
        <v>E</v>
      </c>
      <c r="D3189" s="5" t="str">
        <f t="shared" si="986"/>
        <v>52</v>
      </c>
      <c r="E3189" s="5" t="str">
        <f t="shared" si="987"/>
        <v>62--</v>
      </c>
      <c r="F3189" s="5" t="str">
        <f>VLOOKUP(E3189,Vlookups!K:M,3,FALSE)</f>
        <v>Op Exp</v>
      </c>
      <c r="G3189" s="5" t="str">
        <f t="shared" si="988"/>
        <v>6297</v>
      </c>
      <c r="H3189" s="5" t="str">
        <f t="shared" si="989"/>
        <v>SECURITY SERVICE/STUDENT</v>
      </c>
      <c r="I3189" s="5" t="str">
        <f t="shared" si="990"/>
        <v>025</v>
      </c>
      <c r="J3189" s="5" t="str">
        <f>VLOOKUP(I3189,Vlookups!A:D,2,FALSE)</f>
        <v>WINDMILL LAKES ELEMENTARY</v>
      </c>
      <c r="K3189" s="5" t="str">
        <f>VLOOKUP(I3189,Vlookups!A:D,3,FALSE)</f>
        <v>WINDMILL LAKES K8</v>
      </c>
      <c r="L3189" s="5" t="str">
        <f t="shared" si="991"/>
        <v>99</v>
      </c>
      <c r="M3189" s="5" t="str">
        <f t="shared" si="992"/>
        <v>937</v>
      </c>
      <c r="N3189" s="5" t="str">
        <f>VLOOKUP(M3189,Vlookups!G:I,2,FALSE)</f>
        <v>FACILITIES MAINTENANCE &amp; OPS</v>
      </c>
      <c r="O3189" s="5" t="str">
        <f>VLOOKUP(M3189,Vlookups!G:I,3,FALSE)</f>
        <v>MAINT</v>
      </c>
      <c r="P3189" s="6">
        <f t="shared" si="993"/>
        <v>37717</v>
      </c>
      <c r="Q3189" s="6">
        <f t="shared" si="994"/>
        <v>21175.46</v>
      </c>
      <c r="R3189" s="6">
        <f t="shared" si="995"/>
        <v>46861.46</v>
      </c>
      <c r="S3189" s="6">
        <f t="shared" si="996"/>
        <v>70622.73</v>
      </c>
      <c r="T3189" s="6">
        <f t="shared" si="997"/>
        <v>32905.730000000003</v>
      </c>
      <c r="U3189" t="s">
        <v>3247</v>
      </c>
      <c r="V3189" t="s">
        <v>59</v>
      </c>
      <c r="W3189" s="2">
        <v>37717</v>
      </c>
      <c r="X3189" s="2">
        <v>21175.46</v>
      </c>
      <c r="Y3189" s="2">
        <v>46861.46</v>
      </c>
      <c r="Z3189" s="3">
        <v>-30319.919999999998</v>
      </c>
      <c r="AA3189" s="2">
        <v>70622.73</v>
      </c>
      <c r="AB3189" s="2">
        <v>32905.730000000003</v>
      </c>
    </row>
    <row r="3190" spans="1:28">
      <c r="A3190" s="5" t="str">
        <f t="shared" si="984"/>
        <v>420</v>
      </c>
      <c r="B3190" s="5" t="str">
        <f>VLOOKUP(A3190,Vlookups!O:P,2,FALSE)</f>
        <v>LOCAL</v>
      </c>
      <c r="C3190" s="5" t="str">
        <f t="shared" si="985"/>
        <v>E</v>
      </c>
      <c r="D3190" s="5" t="str">
        <f t="shared" si="986"/>
        <v>52</v>
      </c>
      <c r="E3190" s="5" t="str">
        <f t="shared" si="987"/>
        <v>62--</v>
      </c>
      <c r="F3190" s="5" t="str">
        <f>VLOOKUP(E3190,Vlookups!K:M,3,FALSE)</f>
        <v>Op Exp</v>
      </c>
      <c r="G3190" s="5" t="str">
        <f t="shared" si="988"/>
        <v>6297</v>
      </c>
      <c r="H3190" s="5" t="str">
        <f t="shared" si="989"/>
        <v>SECURITY SERVICE/STUDENT</v>
      </c>
      <c r="I3190" s="5" t="str">
        <f t="shared" si="990"/>
        <v>026</v>
      </c>
      <c r="J3190" s="5" t="str">
        <f>VLOOKUP(I3190,Vlookups!A:D,2,FALSE)</f>
        <v>WM LAKES MIDDLE SCHOOL</v>
      </c>
      <c r="K3190" s="5" t="str">
        <f>VLOOKUP(I3190,Vlookups!A:D,3,FALSE)</f>
        <v>WINDMILL LAKES K8</v>
      </c>
      <c r="L3190" s="5" t="str">
        <f t="shared" si="991"/>
        <v>99</v>
      </c>
      <c r="M3190" s="5" t="str">
        <f t="shared" si="992"/>
        <v>937</v>
      </c>
      <c r="N3190" s="5" t="str">
        <f>VLOOKUP(M3190,Vlookups!G:I,2,FALSE)</f>
        <v>FACILITIES MAINTENANCE &amp; OPS</v>
      </c>
      <c r="O3190" s="5" t="str">
        <f>VLOOKUP(M3190,Vlookups!G:I,3,FALSE)</f>
        <v>MAINT</v>
      </c>
      <c r="P3190" s="6">
        <f t="shared" si="993"/>
        <v>30000</v>
      </c>
      <c r="Q3190" s="6">
        <f t="shared" si="994"/>
        <v>10429.719999999999</v>
      </c>
      <c r="R3190" s="6">
        <f t="shared" si="995"/>
        <v>19355.38</v>
      </c>
      <c r="S3190" s="6">
        <f t="shared" si="996"/>
        <v>26422.73</v>
      </c>
      <c r="T3190" s="6">
        <f t="shared" si="997"/>
        <v>-3577.27</v>
      </c>
      <c r="U3190" t="s">
        <v>3248</v>
      </c>
      <c r="V3190" t="s">
        <v>59</v>
      </c>
      <c r="W3190" s="2">
        <v>30000</v>
      </c>
      <c r="X3190" s="2">
        <v>10429.719999999999</v>
      </c>
      <c r="Y3190" s="2">
        <v>19355.38</v>
      </c>
      <c r="Z3190" s="2">
        <v>214.9</v>
      </c>
      <c r="AA3190" s="2">
        <v>26422.73</v>
      </c>
      <c r="AB3190" s="3">
        <v>-3577.27</v>
      </c>
    </row>
    <row r="3191" spans="1:28">
      <c r="A3191" s="5" t="str">
        <f t="shared" si="984"/>
        <v>420</v>
      </c>
      <c r="B3191" s="5" t="str">
        <f>VLOOKUP(A3191,Vlookups!O:P,2,FALSE)</f>
        <v>LOCAL</v>
      </c>
      <c r="C3191" s="5" t="str">
        <f t="shared" si="985"/>
        <v>E</v>
      </c>
      <c r="D3191" s="5" t="str">
        <f t="shared" si="986"/>
        <v>52</v>
      </c>
      <c r="E3191" s="5" t="str">
        <f t="shared" si="987"/>
        <v>62--</v>
      </c>
      <c r="F3191" s="5" t="str">
        <f>VLOOKUP(E3191,Vlookups!K:M,3,FALSE)</f>
        <v>Op Exp</v>
      </c>
      <c r="G3191" s="5" t="str">
        <f t="shared" si="988"/>
        <v>6297</v>
      </c>
      <c r="H3191" s="5" t="str">
        <f t="shared" si="989"/>
        <v>SECURITY SERVICE/STUDENT</v>
      </c>
      <c r="I3191" s="5" t="str">
        <f t="shared" si="990"/>
        <v>027</v>
      </c>
      <c r="J3191" s="5" t="str">
        <f>VLOOKUP(I3191,Vlookups!A:D,2,FALSE)</f>
        <v>HOUSTON OREM ELEMENTARY</v>
      </c>
      <c r="K3191" s="5" t="str">
        <f>VLOOKUP(I3191,Vlookups!A:D,3,FALSE)</f>
        <v>OREM K8</v>
      </c>
      <c r="L3191" s="5" t="str">
        <f t="shared" si="991"/>
        <v>99</v>
      </c>
      <c r="M3191" s="5" t="str">
        <f t="shared" si="992"/>
        <v>937</v>
      </c>
      <c r="N3191" s="5" t="str">
        <f>VLOOKUP(M3191,Vlookups!G:I,2,FALSE)</f>
        <v>FACILITIES MAINTENANCE &amp; OPS</v>
      </c>
      <c r="O3191" s="5" t="str">
        <f>VLOOKUP(M3191,Vlookups!G:I,3,FALSE)</f>
        <v>MAINT</v>
      </c>
      <c r="P3191" s="6">
        <f t="shared" si="993"/>
        <v>37717</v>
      </c>
      <c r="Q3191" s="6">
        <f t="shared" si="994"/>
        <v>21175.46</v>
      </c>
      <c r="R3191" s="6">
        <f t="shared" si="995"/>
        <v>46928.46</v>
      </c>
      <c r="S3191" s="6">
        <f t="shared" si="996"/>
        <v>70622.73</v>
      </c>
      <c r="T3191" s="6">
        <f t="shared" si="997"/>
        <v>32905.730000000003</v>
      </c>
      <c r="U3191" t="s">
        <v>3249</v>
      </c>
      <c r="V3191" t="s">
        <v>59</v>
      </c>
      <c r="W3191" s="2">
        <v>37717</v>
      </c>
      <c r="X3191" s="2">
        <v>21175.46</v>
      </c>
      <c r="Y3191" s="2">
        <v>46928.46</v>
      </c>
      <c r="Z3191" s="3">
        <v>-30386.92</v>
      </c>
      <c r="AA3191" s="2">
        <v>70622.73</v>
      </c>
      <c r="AB3191" s="2">
        <v>32905.730000000003</v>
      </c>
    </row>
    <row r="3192" spans="1:28">
      <c r="A3192" s="5" t="str">
        <f t="shared" si="984"/>
        <v>420</v>
      </c>
      <c r="B3192" s="5" t="str">
        <f>VLOOKUP(A3192,Vlookups!O:P,2,FALSE)</f>
        <v>LOCAL</v>
      </c>
      <c r="C3192" s="5" t="str">
        <f t="shared" si="985"/>
        <v>E</v>
      </c>
      <c r="D3192" s="5" t="str">
        <f t="shared" si="986"/>
        <v>52</v>
      </c>
      <c r="E3192" s="5" t="str">
        <f t="shared" si="987"/>
        <v>62--</v>
      </c>
      <c r="F3192" s="5" t="str">
        <f>VLOOKUP(E3192,Vlookups!K:M,3,FALSE)</f>
        <v>Op Exp</v>
      </c>
      <c r="G3192" s="5" t="str">
        <f t="shared" si="988"/>
        <v>6297</v>
      </c>
      <c r="H3192" s="5" t="str">
        <f t="shared" si="989"/>
        <v>SECURITY SERVICE/STUDENT</v>
      </c>
      <c r="I3192" s="5" t="str">
        <f t="shared" si="990"/>
        <v>028</v>
      </c>
      <c r="J3192" s="5" t="str">
        <f>VLOOKUP(I3192,Vlookups!A:D,2,FALSE)</f>
        <v>HOUSTON OREM MIDDLE SCHOOL</v>
      </c>
      <c r="K3192" s="5" t="str">
        <f>VLOOKUP(I3192,Vlookups!A:D,3,FALSE)</f>
        <v>OREM K8</v>
      </c>
      <c r="L3192" s="5" t="str">
        <f t="shared" si="991"/>
        <v>99</v>
      </c>
      <c r="M3192" s="5" t="str">
        <f t="shared" si="992"/>
        <v>937</v>
      </c>
      <c r="N3192" s="5" t="str">
        <f>VLOOKUP(M3192,Vlookups!G:I,2,FALSE)</f>
        <v>FACILITIES MAINTENANCE &amp; OPS</v>
      </c>
      <c r="O3192" s="5" t="str">
        <f>VLOOKUP(M3192,Vlookups!G:I,3,FALSE)</f>
        <v>MAINT</v>
      </c>
      <c r="P3192" s="6">
        <f t="shared" si="993"/>
        <v>30000</v>
      </c>
      <c r="Q3192" s="6">
        <f t="shared" si="994"/>
        <v>10429.719999999999</v>
      </c>
      <c r="R3192" s="6">
        <f t="shared" si="995"/>
        <v>20613.39</v>
      </c>
      <c r="S3192" s="6">
        <f t="shared" si="996"/>
        <v>26422.73</v>
      </c>
      <c r="T3192" s="6">
        <f t="shared" si="997"/>
        <v>-3577.27</v>
      </c>
      <c r="U3192" t="s">
        <v>3250</v>
      </c>
      <c r="V3192" t="s">
        <v>59</v>
      </c>
      <c r="W3192" s="2">
        <v>30000</v>
      </c>
      <c r="X3192" s="2">
        <v>10429.719999999999</v>
      </c>
      <c r="Y3192" s="2">
        <v>20613.39</v>
      </c>
      <c r="Z3192" s="3">
        <v>-1043.1099999999999</v>
      </c>
      <c r="AA3192" s="2">
        <v>26422.73</v>
      </c>
      <c r="AB3192" s="3">
        <v>-3577.27</v>
      </c>
    </row>
    <row r="3193" spans="1:28">
      <c r="A3193" s="5" t="str">
        <f t="shared" si="984"/>
        <v>420</v>
      </c>
      <c r="B3193" s="5" t="str">
        <f>VLOOKUP(A3193,Vlookups!O:P,2,FALSE)</f>
        <v>LOCAL</v>
      </c>
      <c r="C3193" s="5" t="str">
        <f t="shared" si="985"/>
        <v>E</v>
      </c>
      <c r="D3193" s="5" t="str">
        <f t="shared" si="986"/>
        <v>52</v>
      </c>
      <c r="E3193" s="5" t="str">
        <f t="shared" si="987"/>
        <v>62--</v>
      </c>
      <c r="F3193" s="5" t="str">
        <f>VLOOKUP(E3193,Vlookups!K:M,3,FALSE)</f>
        <v>Op Exp</v>
      </c>
      <c r="G3193" s="5" t="str">
        <f t="shared" si="988"/>
        <v>6297</v>
      </c>
      <c r="H3193" s="5" t="str">
        <f t="shared" si="989"/>
        <v>SECURITY SERVICE/STUDENT</v>
      </c>
      <c r="I3193" s="5" t="str">
        <f t="shared" si="990"/>
        <v>030</v>
      </c>
      <c r="J3193" s="5" t="str">
        <f>VLOOKUP(I3193,Vlookups!A:D,2,FALSE)</f>
        <v>COLLEGE STATION ELEMENTARY</v>
      </c>
      <c r="K3193" s="5" t="str">
        <f>VLOOKUP(I3193,Vlookups!A:D,3,FALSE)</f>
        <v>COLLEGE STATION K8</v>
      </c>
      <c r="L3193" s="5" t="str">
        <f t="shared" si="991"/>
        <v>99</v>
      </c>
      <c r="M3193" s="5" t="str">
        <f t="shared" si="992"/>
        <v>937</v>
      </c>
      <c r="N3193" s="5" t="str">
        <f>VLOOKUP(M3193,Vlookups!G:I,2,FALSE)</f>
        <v>FACILITIES MAINTENANCE &amp; OPS</v>
      </c>
      <c r="O3193" s="5" t="str">
        <f>VLOOKUP(M3193,Vlookups!G:I,3,FALSE)</f>
        <v>MAINT</v>
      </c>
      <c r="P3193" s="6">
        <f t="shared" si="993"/>
        <v>0</v>
      </c>
      <c r="Q3193" s="6">
        <f t="shared" si="994"/>
        <v>0</v>
      </c>
      <c r="R3193" s="6">
        <f t="shared" si="995"/>
        <v>13319.8</v>
      </c>
      <c r="S3193" s="6">
        <f t="shared" si="996"/>
        <v>70622.73</v>
      </c>
      <c r="T3193" s="6">
        <f t="shared" si="997"/>
        <v>70622.73</v>
      </c>
      <c r="U3193" t="s">
        <v>3251</v>
      </c>
      <c r="V3193" t="s">
        <v>59</v>
      </c>
      <c r="W3193" s="2">
        <v>0</v>
      </c>
      <c r="X3193" s="2">
        <v>0</v>
      </c>
      <c r="Y3193" s="2">
        <v>13319.8</v>
      </c>
      <c r="Z3193" s="3">
        <v>-13319.8</v>
      </c>
      <c r="AA3193" s="2">
        <v>70622.73</v>
      </c>
      <c r="AB3193" s="2">
        <v>70622.73</v>
      </c>
    </row>
    <row r="3194" spans="1:28">
      <c r="A3194" s="5" t="str">
        <f t="shared" si="984"/>
        <v>420</v>
      </c>
      <c r="B3194" s="5" t="str">
        <f>VLOOKUP(A3194,Vlookups!O:P,2,FALSE)</f>
        <v>LOCAL</v>
      </c>
      <c r="C3194" s="5" t="str">
        <f t="shared" si="985"/>
        <v>E</v>
      </c>
      <c r="D3194" s="5" t="str">
        <f t="shared" si="986"/>
        <v>52</v>
      </c>
      <c r="E3194" s="5" t="str">
        <f t="shared" si="987"/>
        <v>62--</v>
      </c>
      <c r="F3194" s="5" t="str">
        <f>VLOOKUP(E3194,Vlookups!K:M,3,FALSE)</f>
        <v>Op Exp</v>
      </c>
      <c r="G3194" s="5" t="str">
        <f t="shared" si="988"/>
        <v>6297</v>
      </c>
      <c r="H3194" s="5" t="str">
        <f t="shared" si="989"/>
        <v>SECURITY SERVICE/STUDENT</v>
      </c>
      <c r="I3194" s="5" t="str">
        <f t="shared" si="990"/>
        <v>031</v>
      </c>
      <c r="J3194" s="5" t="str">
        <f>VLOOKUP(I3194,Vlookups!A:D,2,FALSE)</f>
        <v>COLLEGE STATION MIDDLE SCHOOL</v>
      </c>
      <c r="K3194" s="5" t="str">
        <f>VLOOKUP(I3194,Vlookups!A:D,3,FALSE)</f>
        <v>COLLEGE STATION K8</v>
      </c>
      <c r="L3194" s="5" t="str">
        <f t="shared" si="991"/>
        <v>99</v>
      </c>
      <c r="M3194" s="5" t="str">
        <f t="shared" si="992"/>
        <v>937</v>
      </c>
      <c r="N3194" s="5" t="str">
        <f>VLOOKUP(M3194,Vlookups!G:I,2,FALSE)</f>
        <v>FACILITIES MAINTENANCE &amp; OPS</v>
      </c>
      <c r="O3194" s="5" t="str">
        <f>VLOOKUP(M3194,Vlookups!G:I,3,FALSE)</f>
        <v>MAINT</v>
      </c>
      <c r="P3194" s="6">
        <f t="shared" si="993"/>
        <v>0</v>
      </c>
      <c r="Q3194" s="6">
        <f t="shared" si="994"/>
        <v>0</v>
      </c>
      <c r="R3194" s="6">
        <f t="shared" si="995"/>
        <v>6560.5</v>
      </c>
      <c r="S3194" s="6">
        <f t="shared" si="996"/>
        <v>26422.73</v>
      </c>
      <c r="T3194" s="6">
        <f t="shared" si="997"/>
        <v>26422.73</v>
      </c>
      <c r="U3194" t="s">
        <v>3252</v>
      </c>
      <c r="V3194" t="s">
        <v>59</v>
      </c>
      <c r="W3194" s="2">
        <v>0</v>
      </c>
      <c r="X3194" s="2">
        <v>0</v>
      </c>
      <c r="Y3194" s="2">
        <v>6560.5</v>
      </c>
      <c r="Z3194" s="3">
        <v>-6560.5</v>
      </c>
      <c r="AA3194" s="2">
        <v>26422.73</v>
      </c>
      <c r="AB3194" s="2">
        <v>26422.73</v>
      </c>
    </row>
    <row r="3195" spans="1:28">
      <c r="A3195" s="5" t="str">
        <f t="shared" si="984"/>
        <v>420</v>
      </c>
      <c r="B3195" s="5" t="str">
        <f>VLOOKUP(A3195,Vlookups!O:P,2,FALSE)</f>
        <v>LOCAL</v>
      </c>
      <c r="C3195" s="5" t="str">
        <f t="shared" si="985"/>
        <v>E</v>
      </c>
      <c r="D3195" s="5" t="str">
        <f t="shared" si="986"/>
        <v>52</v>
      </c>
      <c r="E3195" s="5" t="str">
        <f t="shared" si="987"/>
        <v>62--</v>
      </c>
      <c r="F3195" s="5" t="str">
        <f>VLOOKUP(E3195,Vlookups!K:M,3,FALSE)</f>
        <v>Op Exp</v>
      </c>
      <c r="G3195" s="5" t="str">
        <f t="shared" si="988"/>
        <v>6297</v>
      </c>
      <c r="H3195" s="5" t="str">
        <f t="shared" si="989"/>
        <v>SECURITY SERVICE/STUDENT</v>
      </c>
      <c r="I3195" s="5" t="str">
        <f t="shared" si="990"/>
        <v>032</v>
      </c>
      <c r="J3195" s="5" t="str">
        <f>VLOOKUP(I3195,Vlookups!A:D,2,FALSE)</f>
        <v>LANCASTER HS</v>
      </c>
      <c r="K3195" s="5" t="str">
        <f>VLOOKUP(I3195,Vlookups!A:D,3,FALSE)</f>
        <v>LANCASTER HS</v>
      </c>
      <c r="L3195" s="5" t="str">
        <f t="shared" si="991"/>
        <v>99</v>
      </c>
      <c r="M3195" s="5" t="str">
        <f t="shared" si="992"/>
        <v>937</v>
      </c>
      <c r="N3195" s="5" t="str">
        <f>VLOOKUP(M3195,Vlookups!G:I,2,FALSE)</f>
        <v>FACILITIES MAINTENANCE &amp; OPS</v>
      </c>
      <c r="O3195" s="5" t="str">
        <f>VLOOKUP(M3195,Vlookups!G:I,3,FALSE)</f>
        <v>MAINT</v>
      </c>
      <c r="P3195" s="6">
        <f t="shared" si="993"/>
        <v>37717</v>
      </c>
      <c r="Q3195" s="6">
        <f t="shared" si="994"/>
        <v>31605.18</v>
      </c>
      <c r="R3195" s="6">
        <f t="shared" si="995"/>
        <v>66491.850000000006</v>
      </c>
      <c r="S3195" s="6">
        <f t="shared" si="996"/>
        <v>113522.73</v>
      </c>
      <c r="T3195" s="6">
        <f t="shared" si="997"/>
        <v>75805.73</v>
      </c>
      <c r="U3195" t="s">
        <v>3253</v>
      </c>
      <c r="V3195" t="s">
        <v>59</v>
      </c>
      <c r="W3195" s="2">
        <v>37717</v>
      </c>
      <c r="X3195" s="2">
        <v>31605.18</v>
      </c>
      <c r="Y3195" s="2">
        <v>66491.850000000006</v>
      </c>
      <c r="Z3195" s="3">
        <v>-60380.03</v>
      </c>
      <c r="AA3195" s="2">
        <v>113522.73</v>
      </c>
      <c r="AB3195" s="2">
        <v>75805.73</v>
      </c>
    </row>
    <row r="3196" spans="1:28">
      <c r="A3196" s="5" t="str">
        <f t="shared" si="984"/>
        <v>420</v>
      </c>
      <c r="B3196" s="5" t="str">
        <f>VLOOKUP(A3196,Vlookups!O:P,2,FALSE)</f>
        <v>LOCAL</v>
      </c>
      <c r="C3196" s="5" t="str">
        <f t="shared" si="985"/>
        <v>E</v>
      </c>
      <c r="D3196" s="5" t="str">
        <f t="shared" si="986"/>
        <v>52</v>
      </c>
      <c r="E3196" s="5" t="str">
        <f t="shared" si="987"/>
        <v>62--</v>
      </c>
      <c r="F3196" s="5" t="str">
        <f>VLOOKUP(E3196,Vlookups!K:M,3,FALSE)</f>
        <v>Op Exp</v>
      </c>
      <c r="G3196" s="5" t="str">
        <f t="shared" si="988"/>
        <v>6297</v>
      </c>
      <c r="H3196" s="5" t="str">
        <f t="shared" si="989"/>
        <v>SECURITY SERVICE/STUDENT</v>
      </c>
      <c r="I3196" s="5" t="str">
        <f t="shared" si="990"/>
        <v>033</v>
      </c>
      <c r="J3196" s="5" t="str">
        <f>VLOOKUP(I3196,Vlookups!A:D,2,FALSE)</f>
        <v>WINDMILL LAKES HS</v>
      </c>
      <c r="K3196" s="5" t="str">
        <f>VLOOKUP(I3196,Vlookups!A:D,3,FALSE)</f>
        <v>WINDMILL LAKES HS</v>
      </c>
      <c r="L3196" s="5" t="str">
        <f t="shared" si="991"/>
        <v>99</v>
      </c>
      <c r="M3196" s="5" t="str">
        <f t="shared" si="992"/>
        <v>937</v>
      </c>
      <c r="N3196" s="5" t="str">
        <f>VLOOKUP(M3196,Vlookups!G:I,2,FALSE)</f>
        <v>FACILITIES MAINTENANCE &amp; OPS</v>
      </c>
      <c r="O3196" s="5" t="str">
        <f>VLOOKUP(M3196,Vlookups!G:I,3,FALSE)</f>
        <v>MAINT</v>
      </c>
      <c r="P3196" s="6">
        <f t="shared" si="993"/>
        <v>37717</v>
      </c>
      <c r="Q3196" s="6">
        <f t="shared" si="994"/>
        <v>31605.18</v>
      </c>
      <c r="R3196" s="6">
        <f t="shared" si="995"/>
        <v>67691.850000000006</v>
      </c>
      <c r="S3196" s="6">
        <f t="shared" si="996"/>
        <v>113522.73</v>
      </c>
      <c r="T3196" s="6">
        <f t="shared" si="997"/>
        <v>75805.73</v>
      </c>
      <c r="U3196" t="s">
        <v>3254</v>
      </c>
      <c r="V3196" t="s">
        <v>59</v>
      </c>
      <c r="W3196" s="2">
        <v>37717</v>
      </c>
      <c r="X3196" s="2">
        <v>31605.18</v>
      </c>
      <c r="Y3196" s="2">
        <v>67691.850000000006</v>
      </c>
      <c r="Z3196" s="3">
        <v>-61580.03</v>
      </c>
      <c r="AA3196" s="2">
        <v>113522.73</v>
      </c>
      <c r="AB3196" s="2">
        <v>75805.73</v>
      </c>
    </row>
    <row r="3197" spans="1:28">
      <c r="A3197" s="5" t="str">
        <f t="shared" si="984"/>
        <v>420</v>
      </c>
      <c r="B3197" s="5" t="str">
        <f>VLOOKUP(A3197,Vlookups!O:P,2,FALSE)</f>
        <v>LOCAL</v>
      </c>
      <c r="C3197" s="5" t="str">
        <f t="shared" si="985"/>
        <v>E</v>
      </c>
      <c r="D3197" s="5" t="str">
        <f t="shared" si="986"/>
        <v>52</v>
      </c>
      <c r="E3197" s="5" t="str">
        <f t="shared" si="987"/>
        <v>62--</v>
      </c>
      <c r="F3197" s="5" t="str">
        <f>VLOOKUP(E3197,Vlookups!K:M,3,FALSE)</f>
        <v>Op Exp</v>
      </c>
      <c r="G3197" s="5" t="str">
        <f t="shared" si="988"/>
        <v>6297</v>
      </c>
      <c r="H3197" s="5" t="str">
        <f t="shared" si="989"/>
        <v>SECURITY SERVICE/STUDENT</v>
      </c>
      <c r="I3197" s="5" t="str">
        <f t="shared" si="990"/>
        <v>034</v>
      </c>
      <c r="J3197" s="5" t="str">
        <f>VLOOKUP(I3197,Vlookups!A:D,2,FALSE)</f>
        <v>AGGIELAND HIGH SCHOOL</v>
      </c>
      <c r="K3197" s="5" t="str">
        <f>VLOOKUP(I3197,Vlookups!A:D,3,FALSE)</f>
        <v>AGGIELAND HS</v>
      </c>
      <c r="L3197" s="5" t="str">
        <f t="shared" si="991"/>
        <v>99</v>
      </c>
      <c r="M3197" s="5" t="str">
        <f t="shared" si="992"/>
        <v>937</v>
      </c>
      <c r="N3197" s="5" t="str">
        <f>VLOOKUP(M3197,Vlookups!G:I,2,FALSE)</f>
        <v>FACILITIES MAINTENANCE &amp; OPS</v>
      </c>
      <c r="O3197" s="5" t="str">
        <f>VLOOKUP(M3197,Vlookups!G:I,3,FALSE)</f>
        <v>MAINT</v>
      </c>
      <c r="P3197" s="6">
        <f t="shared" si="993"/>
        <v>0</v>
      </c>
      <c r="Q3197" s="6">
        <f t="shared" si="994"/>
        <v>0</v>
      </c>
      <c r="R3197" s="6">
        <f t="shared" si="995"/>
        <v>744</v>
      </c>
      <c r="S3197" s="6">
        <f t="shared" si="996"/>
        <v>113522.73</v>
      </c>
      <c r="T3197" s="6">
        <f t="shared" si="997"/>
        <v>113522.73</v>
      </c>
      <c r="U3197" t="s">
        <v>3255</v>
      </c>
      <c r="V3197" t="s">
        <v>59</v>
      </c>
      <c r="W3197" s="2">
        <v>0</v>
      </c>
      <c r="X3197" s="2">
        <v>0</v>
      </c>
      <c r="Y3197" s="2">
        <v>744</v>
      </c>
      <c r="Z3197" s="3">
        <v>-744</v>
      </c>
      <c r="AA3197" s="2">
        <v>113522.73</v>
      </c>
      <c r="AB3197" s="2">
        <v>113522.73</v>
      </c>
    </row>
    <row r="3198" spans="1:28">
      <c r="A3198" s="5" t="str">
        <f t="shared" si="984"/>
        <v>420</v>
      </c>
      <c r="B3198" s="5" t="str">
        <f>VLOOKUP(A3198,Vlookups!O:P,2,FALSE)</f>
        <v>LOCAL</v>
      </c>
      <c r="C3198" s="5" t="str">
        <f t="shared" si="985"/>
        <v>E</v>
      </c>
      <c r="D3198" s="5" t="str">
        <f t="shared" si="986"/>
        <v>52</v>
      </c>
      <c r="E3198" s="5" t="str">
        <f t="shared" si="987"/>
        <v>62--</v>
      </c>
      <c r="F3198" s="5" t="str">
        <f>VLOOKUP(E3198,Vlookups!K:M,3,FALSE)</f>
        <v>Op Exp</v>
      </c>
      <c r="G3198" s="5" t="str">
        <f t="shared" si="988"/>
        <v>6297</v>
      </c>
      <c r="H3198" s="5" t="str">
        <f t="shared" si="989"/>
        <v>SECURITY SERVICE/STUDENT</v>
      </c>
      <c r="I3198" s="5" t="str">
        <f t="shared" si="990"/>
        <v>035</v>
      </c>
      <c r="J3198" s="5" t="str">
        <f>VLOOKUP(I3198,Vlookups!A:D,2,FALSE)</f>
        <v>Richmond Elementary</v>
      </c>
      <c r="K3198" s="5" t="str">
        <f>VLOOKUP(I3198,Vlookups!A:D,3,FALSE)</f>
        <v>RICHMOND K8</v>
      </c>
      <c r="L3198" s="5" t="str">
        <f t="shared" si="991"/>
        <v>99</v>
      </c>
      <c r="M3198" s="5" t="str">
        <f t="shared" si="992"/>
        <v>937</v>
      </c>
      <c r="N3198" s="5" t="str">
        <f>VLOOKUP(M3198,Vlookups!G:I,2,FALSE)</f>
        <v>FACILITIES MAINTENANCE &amp; OPS</v>
      </c>
      <c r="O3198" s="5" t="str">
        <f>VLOOKUP(M3198,Vlookups!G:I,3,FALSE)</f>
        <v>MAINT</v>
      </c>
      <c r="P3198" s="6">
        <f t="shared" si="993"/>
        <v>0</v>
      </c>
      <c r="Q3198" s="6">
        <f t="shared" si="994"/>
        <v>0</v>
      </c>
      <c r="R3198" s="6">
        <f t="shared" si="995"/>
        <v>0</v>
      </c>
      <c r="S3198" s="6">
        <f t="shared" si="996"/>
        <v>70622.73</v>
      </c>
      <c r="T3198" s="6">
        <f t="shared" si="997"/>
        <v>70622.73</v>
      </c>
      <c r="U3198" t="s">
        <v>3256</v>
      </c>
      <c r="V3198" t="s">
        <v>59</v>
      </c>
      <c r="W3198" s="2">
        <v>0</v>
      </c>
      <c r="X3198" s="2">
        <v>0</v>
      </c>
      <c r="Y3198" s="2">
        <v>0</v>
      </c>
      <c r="Z3198" s="2">
        <v>0</v>
      </c>
      <c r="AA3198" s="2">
        <v>70622.73</v>
      </c>
      <c r="AB3198" s="2">
        <v>70622.73</v>
      </c>
    </row>
    <row r="3199" spans="1:28">
      <c r="A3199" s="5" t="str">
        <f t="shared" si="984"/>
        <v>420</v>
      </c>
      <c r="B3199" s="5" t="str">
        <f>VLOOKUP(A3199,Vlookups!O:P,2,FALSE)</f>
        <v>LOCAL</v>
      </c>
      <c r="C3199" s="5" t="str">
        <f t="shared" si="985"/>
        <v>E</v>
      </c>
      <c r="D3199" s="5" t="str">
        <f t="shared" si="986"/>
        <v>52</v>
      </c>
      <c r="E3199" s="5" t="str">
        <f t="shared" si="987"/>
        <v>62--</v>
      </c>
      <c r="F3199" s="5" t="str">
        <f>VLOOKUP(E3199,Vlookups!K:M,3,FALSE)</f>
        <v>Op Exp</v>
      </c>
      <c r="G3199" s="5" t="str">
        <f t="shared" si="988"/>
        <v>6297</v>
      </c>
      <c r="H3199" s="5" t="str">
        <f t="shared" si="989"/>
        <v>SECURITY SERVICE/STUDENT</v>
      </c>
      <c r="I3199" s="5" t="str">
        <f t="shared" si="990"/>
        <v>036</v>
      </c>
      <c r="J3199" s="5" t="str">
        <f>VLOOKUP(I3199,Vlookups!A:D,2,FALSE)</f>
        <v>Richmond Middle School</v>
      </c>
      <c r="K3199" s="5" t="str">
        <f>VLOOKUP(I3199,Vlookups!A:D,3,FALSE)</f>
        <v>RICHMOND K8</v>
      </c>
      <c r="L3199" s="5" t="str">
        <f t="shared" si="991"/>
        <v>99</v>
      </c>
      <c r="M3199" s="5" t="str">
        <f t="shared" si="992"/>
        <v>937</v>
      </c>
      <c r="N3199" s="5" t="str">
        <f>VLOOKUP(M3199,Vlookups!G:I,2,FALSE)</f>
        <v>FACILITIES MAINTENANCE &amp; OPS</v>
      </c>
      <c r="O3199" s="5" t="str">
        <f>VLOOKUP(M3199,Vlookups!G:I,3,FALSE)</f>
        <v>MAINT</v>
      </c>
      <c r="P3199" s="6">
        <f t="shared" si="993"/>
        <v>0</v>
      </c>
      <c r="Q3199" s="6">
        <f t="shared" si="994"/>
        <v>0</v>
      </c>
      <c r="R3199" s="6">
        <f t="shared" si="995"/>
        <v>0</v>
      </c>
      <c r="S3199" s="6">
        <f t="shared" si="996"/>
        <v>26422.73</v>
      </c>
      <c r="T3199" s="6">
        <f t="shared" si="997"/>
        <v>26422.73</v>
      </c>
      <c r="U3199" t="s">
        <v>3257</v>
      </c>
      <c r="V3199" t="s">
        <v>59</v>
      </c>
      <c r="W3199" s="2">
        <v>0</v>
      </c>
      <c r="X3199" s="2">
        <v>0</v>
      </c>
      <c r="Y3199" s="2">
        <v>0</v>
      </c>
      <c r="Z3199" s="2">
        <v>0</v>
      </c>
      <c r="AA3199" s="2">
        <v>26422.73</v>
      </c>
      <c r="AB3199" s="2">
        <v>26422.73</v>
      </c>
    </row>
    <row r="3200" spans="1:28">
      <c r="A3200" s="5" t="str">
        <f t="shared" si="984"/>
        <v>420</v>
      </c>
      <c r="B3200" s="5" t="str">
        <f>VLOOKUP(A3200,Vlookups!O:P,2,FALSE)</f>
        <v>LOCAL</v>
      </c>
      <c r="C3200" s="5" t="str">
        <f t="shared" si="985"/>
        <v>E</v>
      </c>
      <c r="D3200" s="5" t="str">
        <f t="shared" si="986"/>
        <v>52</v>
      </c>
      <c r="E3200" s="5" t="str">
        <f t="shared" si="987"/>
        <v>62--</v>
      </c>
      <c r="F3200" s="5" t="str">
        <f>VLOOKUP(E3200,Vlookups!K:M,3,FALSE)</f>
        <v>Op Exp</v>
      </c>
      <c r="G3200" s="5" t="str">
        <f t="shared" si="988"/>
        <v>6297</v>
      </c>
      <c r="H3200" s="5" t="str">
        <f t="shared" si="989"/>
        <v>SECURITY SERVICE/STUDENT</v>
      </c>
      <c r="I3200" s="5" t="str">
        <f t="shared" si="990"/>
        <v>037</v>
      </c>
      <c r="J3200" s="5" t="str">
        <f>VLOOKUP(I3200,Vlookups!A:D,2,FALSE)</f>
        <v>Heritage Elementary</v>
      </c>
      <c r="K3200" s="5" t="str">
        <f>VLOOKUP(I3200,Vlookups!A:D,3,FALSE)</f>
        <v>HERITAGE K8</v>
      </c>
      <c r="L3200" s="5" t="str">
        <f t="shared" si="991"/>
        <v>99</v>
      </c>
      <c r="M3200" s="5" t="str">
        <f t="shared" si="992"/>
        <v>937</v>
      </c>
      <c r="N3200" s="5" t="str">
        <f>VLOOKUP(M3200,Vlookups!G:I,2,FALSE)</f>
        <v>FACILITIES MAINTENANCE &amp; OPS</v>
      </c>
      <c r="O3200" s="5" t="str">
        <f>VLOOKUP(M3200,Vlookups!G:I,3,FALSE)</f>
        <v>MAINT</v>
      </c>
      <c r="P3200" s="6">
        <f t="shared" si="993"/>
        <v>0</v>
      </c>
      <c r="Q3200" s="6">
        <f t="shared" si="994"/>
        <v>0</v>
      </c>
      <c r="R3200" s="6">
        <f t="shared" si="995"/>
        <v>0</v>
      </c>
      <c r="S3200" s="6">
        <f t="shared" si="996"/>
        <v>70622.73</v>
      </c>
      <c r="T3200" s="6">
        <f t="shared" si="997"/>
        <v>70622.73</v>
      </c>
      <c r="U3200" t="s">
        <v>3258</v>
      </c>
      <c r="V3200" t="s">
        <v>59</v>
      </c>
      <c r="W3200" s="2">
        <v>0</v>
      </c>
      <c r="X3200" s="2">
        <v>0</v>
      </c>
      <c r="Y3200" s="2">
        <v>0</v>
      </c>
      <c r="Z3200" s="2">
        <v>0</v>
      </c>
      <c r="AA3200" s="2">
        <v>70622.73</v>
      </c>
      <c r="AB3200" s="2">
        <v>70622.73</v>
      </c>
    </row>
    <row r="3201" spans="1:28">
      <c r="A3201" s="5" t="str">
        <f t="shared" si="984"/>
        <v>420</v>
      </c>
      <c r="B3201" s="5" t="str">
        <f>VLOOKUP(A3201,Vlookups!O:P,2,FALSE)</f>
        <v>LOCAL</v>
      </c>
      <c r="C3201" s="5" t="str">
        <f t="shared" si="985"/>
        <v>E</v>
      </c>
      <c r="D3201" s="5" t="str">
        <f t="shared" si="986"/>
        <v>52</v>
      </c>
      <c r="E3201" s="5" t="str">
        <f t="shared" si="987"/>
        <v>62--</v>
      </c>
      <c r="F3201" s="5" t="str">
        <f>VLOOKUP(E3201,Vlookups!K:M,3,FALSE)</f>
        <v>Op Exp</v>
      </c>
      <c r="G3201" s="5" t="str">
        <f t="shared" si="988"/>
        <v>6297</v>
      </c>
      <c r="H3201" s="5" t="str">
        <f t="shared" si="989"/>
        <v>SECURITY SERVICE/STUDENT</v>
      </c>
      <c r="I3201" s="5" t="str">
        <f t="shared" si="990"/>
        <v>038</v>
      </c>
      <c r="J3201" s="5" t="str">
        <f>VLOOKUP(I3201,Vlookups!A:D,2,FALSE)</f>
        <v>Heritage Middle School</v>
      </c>
      <c r="K3201" s="5" t="str">
        <f>VLOOKUP(I3201,Vlookups!A:D,3,FALSE)</f>
        <v>HERITAGE K8</v>
      </c>
      <c r="L3201" s="5" t="str">
        <f t="shared" si="991"/>
        <v>99</v>
      </c>
      <c r="M3201" s="5" t="str">
        <f t="shared" si="992"/>
        <v>937</v>
      </c>
      <c r="N3201" s="5" t="str">
        <f>VLOOKUP(M3201,Vlookups!G:I,2,FALSE)</f>
        <v>FACILITIES MAINTENANCE &amp; OPS</v>
      </c>
      <c r="O3201" s="5" t="str">
        <f>VLOOKUP(M3201,Vlookups!G:I,3,FALSE)</f>
        <v>MAINT</v>
      </c>
      <c r="P3201" s="6">
        <f t="shared" si="993"/>
        <v>0</v>
      </c>
      <c r="Q3201" s="6">
        <f t="shared" si="994"/>
        <v>0</v>
      </c>
      <c r="R3201" s="6">
        <f t="shared" si="995"/>
        <v>0</v>
      </c>
      <c r="S3201" s="6">
        <f t="shared" si="996"/>
        <v>26422.73</v>
      </c>
      <c r="T3201" s="6">
        <f t="shared" si="997"/>
        <v>26422.73</v>
      </c>
      <c r="U3201" t="s">
        <v>3259</v>
      </c>
      <c r="V3201" t="s">
        <v>59</v>
      </c>
      <c r="W3201" s="2">
        <v>0</v>
      </c>
      <c r="X3201" s="2">
        <v>0</v>
      </c>
      <c r="Y3201" s="2">
        <v>0</v>
      </c>
      <c r="Z3201" s="2">
        <v>0</v>
      </c>
      <c r="AA3201" s="2">
        <v>26422.73</v>
      </c>
      <c r="AB3201" s="2">
        <v>26422.73</v>
      </c>
    </row>
    <row r="3202" spans="1:28">
      <c r="A3202" s="5" t="str">
        <f t="shared" si="984"/>
        <v>420</v>
      </c>
      <c r="B3202" s="5" t="str">
        <f>VLOOKUP(A3202,Vlookups!O:P,2,FALSE)</f>
        <v>LOCAL</v>
      </c>
      <c r="C3202" s="5" t="str">
        <f t="shared" si="985"/>
        <v>E</v>
      </c>
      <c r="D3202" s="5" t="str">
        <f t="shared" si="986"/>
        <v>52</v>
      </c>
      <c r="E3202" s="5" t="str">
        <f t="shared" si="987"/>
        <v>62--</v>
      </c>
      <c r="F3202" s="5" t="str">
        <f>VLOOKUP(E3202,Vlookups!K:M,3,FALSE)</f>
        <v>Op Exp</v>
      </c>
      <c r="G3202" s="5" t="str">
        <f t="shared" si="988"/>
        <v>6297</v>
      </c>
      <c r="H3202" s="5" t="str">
        <f t="shared" si="989"/>
        <v>SECURITY SERVICE/STUDENT</v>
      </c>
      <c r="I3202" s="5" t="str">
        <f t="shared" si="990"/>
        <v>039</v>
      </c>
      <c r="J3202" s="5" t="str">
        <f>VLOOKUP(I3202,Vlookups!A:D,2,FALSE)</f>
        <v>Pearland Elementary</v>
      </c>
      <c r="K3202" s="5" t="str">
        <f>VLOOKUP(I3202,Vlookups!A:D,3,FALSE)</f>
        <v>PEARLAND K8</v>
      </c>
      <c r="L3202" s="5" t="str">
        <f t="shared" si="991"/>
        <v>99</v>
      </c>
      <c r="M3202" s="5" t="str">
        <f t="shared" si="992"/>
        <v>937</v>
      </c>
      <c r="N3202" s="5" t="str">
        <f>VLOOKUP(M3202,Vlookups!G:I,2,FALSE)</f>
        <v>FACILITIES MAINTENANCE &amp; OPS</v>
      </c>
      <c r="O3202" s="5" t="str">
        <f>VLOOKUP(M3202,Vlookups!G:I,3,FALSE)</f>
        <v>MAINT</v>
      </c>
      <c r="P3202" s="6">
        <f t="shared" si="993"/>
        <v>0</v>
      </c>
      <c r="Q3202" s="6">
        <f t="shared" si="994"/>
        <v>0</v>
      </c>
      <c r="R3202" s="6">
        <f t="shared" si="995"/>
        <v>0</v>
      </c>
      <c r="S3202" s="6">
        <f t="shared" si="996"/>
        <v>70622.73</v>
      </c>
      <c r="T3202" s="6">
        <f t="shared" si="997"/>
        <v>70622.73</v>
      </c>
      <c r="U3202" t="s">
        <v>3260</v>
      </c>
      <c r="V3202" t="s">
        <v>59</v>
      </c>
      <c r="W3202" s="2">
        <v>0</v>
      </c>
      <c r="X3202" s="2">
        <v>0</v>
      </c>
      <c r="Y3202" s="2">
        <v>0</v>
      </c>
      <c r="Z3202" s="2">
        <v>0</v>
      </c>
      <c r="AA3202" s="2">
        <v>70622.73</v>
      </c>
      <c r="AB3202" s="2">
        <v>70622.73</v>
      </c>
    </row>
    <row r="3203" spans="1:28">
      <c r="A3203" s="5" t="str">
        <f t="shared" si="984"/>
        <v>420</v>
      </c>
      <c r="B3203" s="5" t="str">
        <f>VLOOKUP(A3203,Vlookups!O:P,2,FALSE)</f>
        <v>LOCAL</v>
      </c>
      <c r="C3203" s="5" t="str">
        <f t="shared" si="985"/>
        <v>E</v>
      </c>
      <c r="D3203" s="5" t="str">
        <f t="shared" si="986"/>
        <v>52</v>
      </c>
      <c r="E3203" s="5" t="str">
        <f t="shared" si="987"/>
        <v>62--</v>
      </c>
      <c r="F3203" s="5" t="str">
        <f>VLOOKUP(E3203,Vlookups!K:M,3,FALSE)</f>
        <v>Op Exp</v>
      </c>
      <c r="G3203" s="5" t="str">
        <f t="shared" si="988"/>
        <v>6297</v>
      </c>
      <c r="H3203" s="5" t="str">
        <f t="shared" si="989"/>
        <v>SECURITY SERVICE/STUDENT</v>
      </c>
      <c r="I3203" s="5" t="str">
        <f t="shared" si="990"/>
        <v>040</v>
      </c>
      <c r="J3203" s="5" t="str">
        <f>VLOOKUP(I3203,Vlookups!A:D,2,FALSE)</f>
        <v>Pearland Middle School</v>
      </c>
      <c r="K3203" s="5" t="str">
        <f>VLOOKUP(I3203,Vlookups!A:D,3,FALSE)</f>
        <v>PEARLAND K8</v>
      </c>
      <c r="L3203" s="5" t="str">
        <f t="shared" si="991"/>
        <v>99</v>
      </c>
      <c r="M3203" s="5" t="str">
        <f t="shared" si="992"/>
        <v>937</v>
      </c>
      <c r="N3203" s="5" t="str">
        <f>VLOOKUP(M3203,Vlookups!G:I,2,FALSE)</f>
        <v>FACILITIES MAINTENANCE &amp; OPS</v>
      </c>
      <c r="O3203" s="5" t="str">
        <f>VLOOKUP(M3203,Vlookups!G:I,3,FALSE)</f>
        <v>MAINT</v>
      </c>
      <c r="P3203" s="6">
        <f t="shared" si="993"/>
        <v>0</v>
      </c>
      <c r="Q3203" s="6">
        <f t="shared" si="994"/>
        <v>0</v>
      </c>
      <c r="R3203" s="6">
        <f t="shared" si="995"/>
        <v>0</v>
      </c>
      <c r="S3203" s="6">
        <f t="shared" si="996"/>
        <v>26422.73</v>
      </c>
      <c r="T3203" s="6">
        <f t="shared" si="997"/>
        <v>26422.73</v>
      </c>
      <c r="U3203" t="s">
        <v>3261</v>
      </c>
      <c r="V3203" t="s">
        <v>59</v>
      </c>
      <c r="W3203" s="2">
        <v>0</v>
      </c>
      <c r="X3203" s="2">
        <v>0</v>
      </c>
      <c r="Y3203" s="2">
        <v>0</v>
      </c>
      <c r="Z3203" s="2">
        <v>0</v>
      </c>
      <c r="AA3203" s="2">
        <v>26422.73</v>
      </c>
      <c r="AB3203" s="2">
        <v>26422.73</v>
      </c>
    </row>
    <row r="3204" spans="1:28">
      <c r="A3204" s="5" t="str">
        <f t="shared" si="984"/>
        <v>420</v>
      </c>
      <c r="B3204" s="5" t="str">
        <f>VLOOKUP(A3204,Vlookups!O:P,2,FALSE)</f>
        <v>LOCAL</v>
      </c>
      <c r="C3204" s="5" t="str">
        <f t="shared" si="985"/>
        <v>E</v>
      </c>
      <c r="D3204" s="5" t="str">
        <f t="shared" si="986"/>
        <v>52</v>
      </c>
      <c r="E3204" s="5" t="str">
        <f t="shared" si="987"/>
        <v>62--</v>
      </c>
      <c r="F3204" s="5" t="str">
        <f>VLOOKUP(E3204,Vlookups!K:M,3,FALSE)</f>
        <v>Op Exp</v>
      </c>
      <c r="G3204" s="5" t="str">
        <f t="shared" si="988"/>
        <v>6297</v>
      </c>
      <c r="H3204" s="5" t="str">
        <f t="shared" si="989"/>
        <v>SECURITY SERVICE/STUDENT</v>
      </c>
      <c r="I3204" s="5" t="str">
        <f t="shared" si="990"/>
        <v>041</v>
      </c>
      <c r="J3204" s="5" t="str">
        <f>VLOOKUP(I3204,Vlookups!A:D,2,FALSE)</f>
        <v>BG Rarmiez Middle School</v>
      </c>
      <c r="K3204" s="5" t="str">
        <f>VLOOKUP(I3204,Vlookups!A:D,3,FALSE)</f>
        <v>BG RAMIREZ K8</v>
      </c>
      <c r="L3204" s="5" t="str">
        <f t="shared" si="991"/>
        <v>99</v>
      </c>
      <c r="M3204" s="5" t="str">
        <f t="shared" si="992"/>
        <v>937</v>
      </c>
      <c r="N3204" s="5" t="str">
        <f>VLOOKUP(M3204,Vlookups!G:I,2,FALSE)</f>
        <v>FACILITIES MAINTENANCE &amp; OPS</v>
      </c>
      <c r="O3204" s="5" t="str">
        <f>VLOOKUP(M3204,Vlookups!G:I,3,FALSE)</f>
        <v>MAINT</v>
      </c>
      <c r="P3204" s="6">
        <f t="shared" si="993"/>
        <v>30000</v>
      </c>
      <c r="Q3204" s="6">
        <f t="shared" si="994"/>
        <v>10429.719999999999</v>
      </c>
      <c r="R3204" s="6">
        <f t="shared" si="995"/>
        <v>20696.23</v>
      </c>
      <c r="S3204" s="6">
        <f t="shared" si="996"/>
        <v>70622.73</v>
      </c>
      <c r="T3204" s="6">
        <f t="shared" si="997"/>
        <v>40622.730000000003</v>
      </c>
      <c r="U3204" t="s">
        <v>3262</v>
      </c>
      <c r="V3204" t="s">
        <v>59</v>
      </c>
      <c r="W3204" s="2">
        <v>30000</v>
      </c>
      <c r="X3204" s="2">
        <v>10429.719999999999</v>
      </c>
      <c r="Y3204" s="2">
        <v>20696.23</v>
      </c>
      <c r="Z3204" s="3">
        <v>-1125.95</v>
      </c>
      <c r="AA3204" s="2">
        <v>70622.73</v>
      </c>
      <c r="AB3204" s="2">
        <v>40622.730000000003</v>
      </c>
    </row>
    <row r="3205" spans="1:28">
      <c r="A3205" s="5" t="str">
        <f t="shared" si="984"/>
        <v>420</v>
      </c>
      <c r="B3205" s="5" t="str">
        <f>VLOOKUP(A3205,Vlookups!O:P,2,FALSE)</f>
        <v>LOCAL</v>
      </c>
      <c r="C3205" s="5" t="str">
        <f t="shared" si="985"/>
        <v>E</v>
      </c>
      <c r="D3205" s="5" t="str">
        <f t="shared" si="986"/>
        <v>52</v>
      </c>
      <c r="E3205" s="5" t="str">
        <f t="shared" si="987"/>
        <v>62--</v>
      </c>
      <c r="F3205" s="5" t="str">
        <f>VLOOKUP(E3205,Vlookups!K:M,3,FALSE)</f>
        <v>Op Exp</v>
      </c>
      <c r="G3205" s="5" t="str">
        <f t="shared" si="988"/>
        <v>6297</v>
      </c>
      <c r="H3205" s="5" t="str">
        <f t="shared" si="989"/>
        <v>SECURITY SERVICE/STUDENT</v>
      </c>
      <c r="I3205" s="5" t="str">
        <f t="shared" si="990"/>
        <v>042</v>
      </c>
      <c r="J3205" s="5" t="str">
        <f>VLOOKUP(I3205,Vlookups!A:D,2,FALSE)</f>
        <v>BG Ramirez Elementary</v>
      </c>
      <c r="K3205" s="5" t="str">
        <f>VLOOKUP(I3205,Vlookups!A:D,3,FALSE)</f>
        <v>BG RAMIREZ K8</v>
      </c>
      <c r="L3205" s="5" t="str">
        <f t="shared" si="991"/>
        <v>99</v>
      </c>
      <c r="M3205" s="5" t="str">
        <f t="shared" si="992"/>
        <v>937</v>
      </c>
      <c r="N3205" s="5" t="str">
        <f>VLOOKUP(M3205,Vlookups!G:I,2,FALSE)</f>
        <v>FACILITIES MAINTENANCE &amp; OPS</v>
      </c>
      <c r="O3205" s="5" t="str">
        <f>VLOOKUP(M3205,Vlookups!G:I,3,FALSE)</f>
        <v>MAINT</v>
      </c>
      <c r="P3205" s="6">
        <f t="shared" si="993"/>
        <v>37717</v>
      </c>
      <c r="Q3205" s="6">
        <f t="shared" si="994"/>
        <v>21175.46</v>
      </c>
      <c r="R3205" s="6">
        <f t="shared" si="995"/>
        <v>48974.71</v>
      </c>
      <c r="S3205" s="6">
        <f t="shared" si="996"/>
        <v>26422.73</v>
      </c>
      <c r="T3205" s="6">
        <f t="shared" si="997"/>
        <v>-11294.27</v>
      </c>
      <c r="U3205" t="s">
        <v>3263</v>
      </c>
      <c r="V3205" t="s">
        <v>59</v>
      </c>
      <c r="W3205" s="2">
        <v>37717</v>
      </c>
      <c r="X3205" s="2">
        <v>21175.46</v>
      </c>
      <c r="Y3205" s="2">
        <v>48974.71</v>
      </c>
      <c r="Z3205" s="3">
        <v>-32433.17</v>
      </c>
      <c r="AA3205" s="2">
        <v>26422.73</v>
      </c>
      <c r="AB3205" s="3">
        <v>-11294.27</v>
      </c>
    </row>
    <row r="3206" spans="1:28">
      <c r="A3206" s="5" t="str">
        <f t="shared" si="984"/>
        <v>420</v>
      </c>
      <c r="B3206" s="5" t="str">
        <f>VLOOKUP(A3206,Vlookups!O:P,2,FALSE)</f>
        <v>LOCAL</v>
      </c>
      <c r="C3206" s="5" t="str">
        <f t="shared" si="985"/>
        <v>E</v>
      </c>
      <c r="D3206" s="5" t="str">
        <f t="shared" si="986"/>
        <v>52</v>
      </c>
      <c r="E3206" s="5" t="str">
        <f t="shared" si="987"/>
        <v>62--</v>
      </c>
      <c r="F3206" s="5" t="str">
        <f>VLOOKUP(E3206,Vlookups!K:M,3,FALSE)</f>
        <v>Op Exp</v>
      </c>
      <c r="G3206" s="5" t="str">
        <f t="shared" si="988"/>
        <v>6297</v>
      </c>
      <c r="H3206" s="5" t="str">
        <f t="shared" si="989"/>
        <v>SECURITY SERVICE/STUDENT</v>
      </c>
      <c r="I3206" s="5" t="str">
        <f t="shared" si="990"/>
        <v>043</v>
      </c>
      <c r="J3206" s="5" t="str">
        <f>VLOOKUP(I3206,Vlookups!A:D,2,FALSE)</f>
        <v>MSG Ramirez Elementary</v>
      </c>
      <c r="K3206" s="5" t="str">
        <f>VLOOKUP(I3206,Vlookups!A:D,3,FALSE)</f>
        <v>MSG RAMIREZ K8</v>
      </c>
      <c r="L3206" s="5" t="str">
        <f t="shared" si="991"/>
        <v>99</v>
      </c>
      <c r="M3206" s="5" t="str">
        <f t="shared" si="992"/>
        <v>937</v>
      </c>
      <c r="N3206" s="5" t="str">
        <f>VLOOKUP(M3206,Vlookups!G:I,2,FALSE)</f>
        <v>FACILITIES MAINTENANCE &amp; OPS</v>
      </c>
      <c r="O3206" s="5" t="str">
        <f>VLOOKUP(M3206,Vlookups!G:I,3,FALSE)</f>
        <v>MAINT</v>
      </c>
      <c r="P3206" s="6">
        <f t="shared" si="993"/>
        <v>30000</v>
      </c>
      <c r="Q3206" s="6">
        <f t="shared" si="994"/>
        <v>21175.46</v>
      </c>
      <c r="R3206" s="6">
        <f t="shared" si="995"/>
        <v>41291.800000000003</v>
      </c>
      <c r="S3206" s="6">
        <f t="shared" si="996"/>
        <v>70622.73</v>
      </c>
      <c r="T3206" s="6">
        <f t="shared" si="997"/>
        <v>40622.730000000003</v>
      </c>
      <c r="U3206" t="s">
        <v>3264</v>
      </c>
      <c r="V3206" t="s">
        <v>59</v>
      </c>
      <c r="W3206" s="2">
        <v>30000</v>
      </c>
      <c r="X3206" s="2">
        <v>21175.46</v>
      </c>
      <c r="Y3206" s="2">
        <v>41291.800000000003</v>
      </c>
      <c r="Z3206" s="3">
        <v>-32467.26</v>
      </c>
      <c r="AA3206" s="2">
        <v>70622.73</v>
      </c>
      <c r="AB3206" s="2">
        <v>40622.730000000003</v>
      </c>
    </row>
    <row r="3207" spans="1:28">
      <c r="A3207" s="5" t="str">
        <f t="shared" si="984"/>
        <v>420</v>
      </c>
      <c r="B3207" s="5" t="str">
        <f>VLOOKUP(A3207,Vlookups!O:P,2,FALSE)</f>
        <v>LOCAL</v>
      </c>
      <c r="C3207" s="5" t="str">
        <f t="shared" si="985"/>
        <v>E</v>
      </c>
      <c r="D3207" s="5" t="str">
        <f t="shared" si="986"/>
        <v>52</v>
      </c>
      <c r="E3207" s="5" t="str">
        <f t="shared" si="987"/>
        <v>62--</v>
      </c>
      <c r="F3207" s="5" t="str">
        <f>VLOOKUP(E3207,Vlookups!K:M,3,FALSE)</f>
        <v>Op Exp</v>
      </c>
      <c r="G3207" s="5" t="str">
        <f t="shared" si="988"/>
        <v>6297</v>
      </c>
      <c r="H3207" s="5" t="str">
        <f t="shared" si="989"/>
        <v>SECURITY SERVICE/STUDENT</v>
      </c>
      <c r="I3207" s="5" t="str">
        <f t="shared" si="990"/>
        <v>044</v>
      </c>
      <c r="J3207" s="5" t="str">
        <f>VLOOKUP(I3207,Vlookups!A:D,2,FALSE)</f>
        <v>MSG Ramirez Middle School</v>
      </c>
      <c r="K3207" s="5" t="str">
        <f>VLOOKUP(I3207,Vlookups!A:D,3,FALSE)</f>
        <v>MSG RAMIREZ K8</v>
      </c>
      <c r="L3207" s="5" t="str">
        <f t="shared" si="991"/>
        <v>99</v>
      </c>
      <c r="M3207" s="5" t="str">
        <f t="shared" si="992"/>
        <v>937</v>
      </c>
      <c r="N3207" s="5" t="str">
        <f>VLOOKUP(M3207,Vlookups!G:I,2,FALSE)</f>
        <v>FACILITIES MAINTENANCE &amp; OPS</v>
      </c>
      <c r="O3207" s="5" t="str">
        <f>VLOOKUP(M3207,Vlookups!G:I,3,FALSE)</f>
        <v>MAINT</v>
      </c>
      <c r="P3207" s="6">
        <f t="shared" si="993"/>
        <v>30000</v>
      </c>
      <c r="Q3207" s="6">
        <f t="shared" si="994"/>
        <v>10429.780000000001</v>
      </c>
      <c r="R3207" s="6">
        <f t="shared" si="995"/>
        <v>20337.669999999998</v>
      </c>
      <c r="S3207" s="6">
        <f t="shared" si="996"/>
        <v>26422.73</v>
      </c>
      <c r="T3207" s="6">
        <f t="shared" si="997"/>
        <v>-3577.27</v>
      </c>
      <c r="U3207" t="s">
        <v>3265</v>
      </c>
      <c r="V3207" t="s">
        <v>59</v>
      </c>
      <c r="W3207" s="2">
        <v>30000</v>
      </c>
      <c r="X3207" s="2">
        <v>10429.780000000001</v>
      </c>
      <c r="Y3207" s="2">
        <v>20337.669999999998</v>
      </c>
      <c r="Z3207" s="3">
        <v>-767.45</v>
      </c>
      <c r="AA3207" s="2">
        <v>26422.73</v>
      </c>
      <c r="AB3207" s="3">
        <v>-3577.27</v>
      </c>
    </row>
    <row r="3208" spans="1:28">
      <c r="A3208" s="5" t="str">
        <f t="shared" si="984"/>
        <v>420</v>
      </c>
      <c r="B3208" s="5" t="str">
        <f>VLOOKUP(A3208,Vlookups!O:P,2,FALSE)</f>
        <v>LOCAL</v>
      </c>
      <c r="C3208" s="5" t="str">
        <f t="shared" si="985"/>
        <v>E</v>
      </c>
      <c r="D3208" s="5" t="str">
        <f t="shared" si="986"/>
        <v>52</v>
      </c>
      <c r="E3208" s="5" t="str">
        <f t="shared" si="987"/>
        <v>62--</v>
      </c>
      <c r="F3208" s="5" t="str">
        <f>VLOOKUP(E3208,Vlookups!K:M,3,FALSE)</f>
        <v>Op Exp</v>
      </c>
      <c r="G3208" s="5" t="str">
        <f t="shared" si="988"/>
        <v>6297</v>
      </c>
      <c r="H3208" s="5" t="str">
        <f t="shared" si="989"/>
        <v>SECURITY SERVICE/STUDENT</v>
      </c>
      <c r="I3208" s="5" t="str">
        <f t="shared" si="990"/>
        <v>045</v>
      </c>
      <c r="J3208" s="5" t="str">
        <f>VLOOKUP(I3208,Vlookups!A:D,2,FALSE)</f>
        <v>Liberty HS</v>
      </c>
      <c r="K3208" s="5" t="str">
        <f>VLOOKUP(I3208,Vlookups!A:D,3,FALSE)</f>
        <v>LIBERTY HS</v>
      </c>
      <c r="L3208" s="5" t="str">
        <f t="shared" si="991"/>
        <v>99</v>
      </c>
      <c r="M3208" s="5" t="str">
        <f t="shared" si="992"/>
        <v>937</v>
      </c>
      <c r="N3208" s="5" t="str">
        <f>VLOOKUP(M3208,Vlookups!G:I,2,FALSE)</f>
        <v>FACILITIES MAINTENANCE &amp; OPS</v>
      </c>
      <c r="O3208" s="5" t="str">
        <f>VLOOKUP(M3208,Vlookups!G:I,3,FALSE)</f>
        <v>MAINT</v>
      </c>
      <c r="P3208" s="6">
        <f t="shared" si="993"/>
        <v>0</v>
      </c>
      <c r="Q3208" s="6">
        <f t="shared" si="994"/>
        <v>0</v>
      </c>
      <c r="R3208" s="6">
        <f t="shared" si="995"/>
        <v>0</v>
      </c>
      <c r="S3208" s="6">
        <f t="shared" si="996"/>
        <v>113522.73</v>
      </c>
      <c r="T3208" s="6">
        <f t="shared" si="997"/>
        <v>113522.73</v>
      </c>
      <c r="U3208" t="s">
        <v>3266</v>
      </c>
      <c r="V3208" t="s">
        <v>59</v>
      </c>
      <c r="W3208" s="2">
        <v>0</v>
      </c>
      <c r="X3208" s="2">
        <v>0</v>
      </c>
      <c r="Y3208" s="2">
        <v>0</v>
      </c>
      <c r="Z3208" s="2">
        <v>0</v>
      </c>
      <c r="AA3208" s="2">
        <v>113522.73</v>
      </c>
      <c r="AB3208" s="2">
        <v>113522.73</v>
      </c>
    </row>
    <row r="3209" spans="1:28">
      <c r="A3209" s="5" t="str">
        <f t="shared" si="984"/>
        <v>420</v>
      </c>
      <c r="B3209" s="5" t="str">
        <f>VLOOKUP(A3209,Vlookups!O:P,2,FALSE)</f>
        <v>LOCAL</v>
      </c>
      <c r="C3209" s="5" t="str">
        <f t="shared" si="985"/>
        <v>E</v>
      </c>
      <c r="D3209" s="5" t="str">
        <f t="shared" si="986"/>
        <v>52</v>
      </c>
      <c r="E3209" s="5" t="str">
        <f t="shared" si="987"/>
        <v>62--</v>
      </c>
      <c r="F3209" s="5" t="str">
        <f>VLOOKUP(E3209,Vlookups!K:M,3,FALSE)</f>
        <v>Op Exp</v>
      </c>
      <c r="G3209" s="5" t="str">
        <f t="shared" si="988"/>
        <v>6297</v>
      </c>
      <c r="H3209" s="5" t="str">
        <f t="shared" si="989"/>
        <v>SECURITY SERVICE/STUDENT</v>
      </c>
      <c r="I3209" s="5" t="str">
        <f t="shared" si="990"/>
        <v>749</v>
      </c>
      <c r="J3209" s="5" t="str">
        <f>VLOOKUP(I3209,Vlookups!A:D,2,FALSE)</f>
        <v>CHARTER HQ/WAREHOUSE</v>
      </c>
      <c r="K3209" s="5" t="str">
        <f>VLOOKUP(I3209,Vlookups!A:D,3,FALSE)</f>
        <v>CHARTER HQ/WAREHOUSE</v>
      </c>
      <c r="L3209" s="5" t="str">
        <f t="shared" si="991"/>
        <v>99</v>
      </c>
      <c r="M3209" s="5" t="str">
        <f t="shared" si="992"/>
        <v>937</v>
      </c>
      <c r="N3209" s="5" t="str">
        <f>VLOOKUP(M3209,Vlookups!G:I,2,FALSE)</f>
        <v>FACILITIES MAINTENANCE &amp; OPS</v>
      </c>
      <c r="O3209" s="5" t="str">
        <f>VLOOKUP(M3209,Vlookups!G:I,3,FALSE)</f>
        <v>MAINT</v>
      </c>
      <c r="P3209" s="6">
        <f t="shared" si="993"/>
        <v>30000</v>
      </c>
      <c r="Q3209" s="6">
        <f t="shared" si="994"/>
        <v>0</v>
      </c>
      <c r="R3209" s="6">
        <f t="shared" si="995"/>
        <v>600</v>
      </c>
      <c r="S3209" s="6">
        <f t="shared" si="996"/>
        <v>5000</v>
      </c>
      <c r="T3209" s="6">
        <f t="shared" si="997"/>
        <v>-25000</v>
      </c>
      <c r="U3209" t="s">
        <v>3267</v>
      </c>
      <c r="V3209" t="s">
        <v>59</v>
      </c>
      <c r="W3209" s="2">
        <v>30000</v>
      </c>
      <c r="X3209" s="2">
        <v>0</v>
      </c>
      <c r="Y3209" s="2">
        <v>600</v>
      </c>
      <c r="Z3209" s="2">
        <v>29400</v>
      </c>
      <c r="AA3209" s="2">
        <v>5000</v>
      </c>
      <c r="AB3209" s="3">
        <v>-25000</v>
      </c>
    </row>
    <row r="3210" spans="1:28">
      <c r="A3210" s="5" t="str">
        <f t="shared" si="984"/>
        <v>420</v>
      </c>
      <c r="B3210" s="5" t="str">
        <f>VLOOKUP(A3210,Vlookups!O:P,2,FALSE)</f>
        <v>LOCAL</v>
      </c>
      <c r="C3210" s="5" t="str">
        <f t="shared" si="985"/>
        <v>E</v>
      </c>
      <c r="D3210" s="5" t="str">
        <f t="shared" si="986"/>
        <v>52</v>
      </c>
      <c r="E3210" s="5" t="str">
        <f t="shared" si="987"/>
        <v>62--</v>
      </c>
      <c r="F3210" s="5" t="str">
        <f>VLOOKUP(E3210,Vlookups!K:M,3,FALSE)</f>
        <v>Op Exp</v>
      </c>
      <c r="G3210" s="5" t="str">
        <f t="shared" si="988"/>
        <v>6297</v>
      </c>
      <c r="H3210" s="5" t="str">
        <f t="shared" si="989"/>
        <v>SECURITY SERVICE/STUDENT</v>
      </c>
      <c r="I3210" s="5" t="str">
        <f t="shared" si="990"/>
        <v>998</v>
      </c>
      <c r="J3210" s="5" t="e">
        <f>VLOOKUP(I3210,Vlookups!A:D,2,FALSE)</f>
        <v>#N/A</v>
      </c>
      <c r="K3210" s="5" t="e">
        <f>VLOOKUP(I3210,Vlookups!A:D,3,FALSE)</f>
        <v>#N/A</v>
      </c>
      <c r="L3210" s="5" t="str">
        <f t="shared" si="991"/>
        <v>99</v>
      </c>
      <c r="M3210" s="5" t="str">
        <f t="shared" si="992"/>
        <v>937</v>
      </c>
      <c r="N3210" s="5" t="str">
        <f>VLOOKUP(M3210,Vlookups!G:I,2,FALSE)</f>
        <v>FACILITIES MAINTENANCE &amp; OPS</v>
      </c>
      <c r="O3210" s="5" t="str">
        <f>VLOOKUP(M3210,Vlookups!G:I,3,FALSE)</f>
        <v>MAINT</v>
      </c>
      <c r="P3210" s="6">
        <f t="shared" si="993"/>
        <v>0</v>
      </c>
      <c r="Q3210" s="6">
        <f t="shared" si="994"/>
        <v>0</v>
      </c>
      <c r="R3210" s="6">
        <f t="shared" si="995"/>
        <v>83980</v>
      </c>
      <c r="S3210" s="6">
        <f t="shared" si="996"/>
        <v>159000</v>
      </c>
      <c r="T3210" s="6">
        <f t="shared" si="997"/>
        <v>159000</v>
      </c>
      <c r="U3210" t="s">
        <v>3268</v>
      </c>
      <c r="V3210" t="s">
        <v>59</v>
      </c>
      <c r="W3210" s="2">
        <v>0</v>
      </c>
      <c r="X3210" s="2">
        <v>0</v>
      </c>
      <c r="Y3210" s="2">
        <v>83980</v>
      </c>
      <c r="Z3210" s="3">
        <v>-83980</v>
      </c>
      <c r="AA3210" s="2">
        <v>159000</v>
      </c>
      <c r="AB3210" s="2">
        <v>159000</v>
      </c>
    </row>
    <row r="3211" spans="1:28">
      <c r="A3211" s="5" t="str">
        <f t="shared" ref="A3211:A3274" si="998">LEFT(U3211,3)</f>
        <v>420</v>
      </c>
      <c r="B3211" s="5" t="str">
        <f>VLOOKUP(A3211,Vlookups!O:P,2,FALSE)</f>
        <v>LOCAL</v>
      </c>
      <c r="C3211" s="5" t="str">
        <f t="shared" ref="C3211:C3274" si="999">RIGHT(LEFT(U3211,5),1)</f>
        <v>E</v>
      </c>
      <c r="D3211" s="5" t="str">
        <f t="shared" ref="D3211:D3274" si="1000">RIGHT(LEFT(U3211,8),2)</f>
        <v>52</v>
      </c>
      <c r="E3211" s="5" t="str">
        <f t="shared" ref="E3211:E3274" si="1001">CONCATENATE(LEFT(G3211,2),"--")</f>
        <v>62--</v>
      </c>
      <c r="F3211" s="5" t="str">
        <f>VLOOKUP(E3211,Vlookups!K:M,3,FALSE)</f>
        <v>Op Exp</v>
      </c>
      <c r="G3211" s="5" t="str">
        <f t="shared" ref="G3211:G3274" si="1002">MID(U3211,10,4)</f>
        <v>6299</v>
      </c>
      <c r="H3211" s="5" t="str">
        <f t="shared" ref="H3211:H3274" si="1003">V3211</f>
        <v>MISC. CONTRACTED SERVICE</v>
      </c>
      <c r="I3211" s="5" t="str">
        <f t="shared" ref="I3211:I3274" si="1004">LEFT(RIGHT(U3211,12),3)</f>
        <v>001</v>
      </c>
      <c r="J3211" s="5" t="str">
        <f>VLOOKUP(I3211,Vlookups!A:D,2,FALSE)</f>
        <v>GARLAND ELEMENTARY SCHOOL</v>
      </c>
      <c r="K3211" s="5" t="str">
        <f>VLOOKUP(I3211,Vlookups!A:D,3,FALSE)</f>
        <v>GARLAND K8</v>
      </c>
      <c r="L3211" s="5" t="str">
        <f t="shared" ref="L3211:L3274" si="1005">LEFT(RIGHT(U3211,6),2)</f>
        <v>99</v>
      </c>
      <c r="M3211" s="5" t="str">
        <f t="shared" ref="M3211:M3274" si="1006">RIGHT(U3211,3)</f>
        <v>937</v>
      </c>
      <c r="N3211" s="5" t="str">
        <f>VLOOKUP(M3211,Vlookups!G:I,2,FALSE)</f>
        <v>FACILITIES MAINTENANCE &amp; OPS</v>
      </c>
      <c r="O3211" s="5" t="str">
        <f>VLOOKUP(M3211,Vlookups!G:I,3,FALSE)</f>
        <v>MAINT</v>
      </c>
      <c r="P3211" s="6">
        <f t="shared" ref="P3211:P3274" si="1007">W3211</f>
        <v>31484</v>
      </c>
      <c r="Q3211" s="6">
        <f t="shared" ref="Q3211:Q3274" si="1008">X3211</f>
        <v>400</v>
      </c>
      <c r="R3211" s="6">
        <f t="shared" ref="R3211:R3274" si="1009">Y3211</f>
        <v>31104.5</v>
      </c>
      <c r="S3211" s="6">
        <f t="shared" ref="S3211:S3274" si="1010">AA3211</f>
        <v>0</v>
      </c>
      <c r="T3211" s="6">
        <f t="shared" ref="T3211:T3274" si="1011">AB3211</f>
        <v>-31484</v>
      </c>
      <c r="U3211" t="s">
        <v>3269</v>
      </c>
      <c r="V3211" t="s">
        <v>49</v>
      </c>
      <c r="W3211" s="2">
        <v>31484</v>
      </c>
      <c r="X3211" s="2">
        <v>400</v>
      </c>
      <c r="Y3211" s="2">
        <v>31104.5</v>
      </c>
      <c r="Z3211" s="3">
        <v>-20.5</v>
      </c>
      <c r="AA3211" s="2">
        <v>0</v>
      </c>
      <c r="AB3211" s="3">
        <v>-31484</v>
      </c>
    </row>
    <row r="3212" spans="1:28">
      <c r="A3212" s="5" t="str">
        <f t="shared" si="998"/>
        <v>420</v>
      </c>
      <c r="B3212" s="5" t="str">
        <f>VLOOKUP(A3212,Vlookups!O:P,2,FALSE)</f>
        <v>LOCAL</v>
      </c>
      <c r="C3212" s="5" t="str">
        <f t="shared" si="999"/>
        <v>E</v>
      </c>
      <c r="D3212" s="5" t="str">
        <f t="shared" si="1000"/>
        <v>52</v>
      </c>
      <c r="E3212" s="5" t="str">
        <f t="shared" si="1001"/>
        <v>62--</v>
      </c>
      <c r="F3212" s="5" t="str">
        <f>VLOOKUP(E3212,Vlookups!K:M,3,FALSE)</f>
        <v>Op Exp</v>
      </c>
      <c r="G3212" s="5" t="str">
        <f t="shared" si="1002"/>
        <v>6299</v>
      </c>
      <c r="H3212" s="5" t="str">
        <f t="shared" si="1003"/>
        <v>MISC. CONTRACTED SERVICE</v>
      </c>
      <c r="I3212" s="5" t="str">
        <f t="shared" si="1004"/>
        <v>002</v>
      </c>
      <c r="J3212" s="5" t="str">
        <f>VLOOKUP(I3212,Vlookups!A:D,2,FALSE)</f>
        <v>GARLAND MIDDLE SCHOOL</v>
      </c>
      <c r="K3212" s="5" t="str">
        <f>VLOOKUP(I3212,Vlookups!A:D,3,FALSE)</f>
        <v>GARLAND K8</v>
      </c>
      <c r="L3212" s="5" t="str">
        <f t="shared" si="1005"/>
        <v>11</v>
      </c>
      <c r="M3212" s="5" t="str">
        <f t="shared" si="1006"/>
        <v>937</v>
      </c>
      <c r="N3212" s="5" t="str">
        <f>VLOOKUP(M3212,Vlookups!G:I,2,FALSE)</f>
        <v>FACILITIES MAINTENANCE &amp; OPS</v>
      </c>
      <c r="O3212" s="5" t="str">
        <f>VLOOKUP(M3212,Vlookups!G:I,3,FALSE)</f>
        <v>MAINT</v>
      </c>
      <c r="P3212" s="6">
        <f t="shared" si="1007"/>
        <v>0</v>
      </c>
      <c r="Q3212" s="6">
        <f t="shared" si="1008"/>
        <v>0</v>
      </c>
      <c r="R3212" s="6">
        <f t="shared" si="1009"/>
        <v>49.5</v>
      </c>
      <c r="S3212" s="6">
        <f t="shared" si="1010"/>
        <v>0</v>
      </c>
      <c r="T3212" s="6">
        <f t="shared" si="1011"/>
        <v>0</v>
      </c>
      <c r="U3212" t="s">
        <v>3270</v>
      </c>
      <c r="V3212" t="s">
        <v>49</v>
      </c>
      <c r="W3212" s="2">
        <v>0</v>
      </c>
      <c r="X3212" s="2">
        <v>0</v>
      </c>
      <c r="Y3212" s="2">
        <v>49.5</v>
      </c>
      <c r="Z3212" s="3">
        <v>-49.5</v>
      </c>
      <c r="AA3212" s="2">
        <v>0</v>
      </c>
      <c r="AB3212" s="2">
        <v>0</v>
      </c>
    </row>
    <row r="3213" spans="1:28">
      <c r="A3213" s="5" t="str">
        <f t="shared" si="998"/>
        <v>420</v>
      </c>
      <c r="B3213" s="5" t="str">
        <f>VLOOKUP(A3213,Vlookups!O:P,2,FALSE)</f>
        <v>LOCAL</v>
      </c>
      <c r="C3213" s="5" t="str">
        <f t="shared" si="999"/>
        <v>E</v>
      </c>
      <c r="D3213" s="5" t="str">
        <f t="shared" si="1000"/>
        <v>52</v>
      </c>
      <c r="E3213" s="5" t="str">
        <f t="shared" si="1001"/>
        <v>62--</v>
      </c>
      <c r="F3213" s="5" t="str">
        <f>VLOOKUP(E3213,Vlookups!K:M,3,FALSE)</f>
        <v>Op Exp</v>
      </c>
      <c r="G3213" s="5" t="str">
        <f t="shared" si="1002"/>
        <v>6299</v>
      </c>
      <c r="H3213" s="5" t="str">
        <f t="shared" si="1003"/>
        <v>MISC. CONTRACTED SERVICE</v>
      </c>
      <c r="I3213" s="5" t="str">
        <f t="shared" si="1004"/>
        <v>002</v>
      </c>
      <c r="J3213" s="5" t="str">
        <f>VLOOKUP(I3213,Vlookups!A:D,2,FALSE)</f>
        <v>GARLAND MIDDLE SCHOOL</v>
      </c>
      <c r="K3213" s="5" t="str">
        <f>VLOOKUP(I3213,Vlookups!A:D,3,FALSE)</f>
        <v>GARLAND K8</v>
      </c>
      <c r="L3213" s="5" t="str">
        <f t="shared" si="1005"/>
        <v>99</v>
      </c>
      <c r="M3213" s="5" t="str">
        <f t="shared" si="1006"/>
        <v>937</v>
      </c>
      <c r="N3213" s="5" t="str">
        <f>VLOOKUP(M3213,Vlookups!G:I,2,FALSE)</f>
        <v>FACILITIES MAINTENANCE &amp; OPS</v>
      </c>
      <c r="O3213" s="5" t="str">
        <f>VLOOKUP(M3213,Vlookups!G:I,3,FALSE)</f>
        <v>MAINT</v>
      </c>
      <c r="P3213" s="6">
        <f t="shared" si="1007"/>
        <v>30000</v>
      </c>
      <c r="Q3213" s="6">
        <f t="shared" si="1008"/>
        <v>0</v>
      </c>
      <c r="R3213" s="6">
        <f t="shared" si="1009"/>
        <v>31971</v>
      </c>
      <c r="S3213" s="6">
        <f t="shared" si="1010"/>
        <v>31350</v>
      </c>
      <c r="T3213" s="6">
        <f t="shared" si="1011"/>
        <v>1350</v>
      </c>
      <c r="U3213" t="s">
        <v>3271</v>
      </c>
      <c r="V3213" t="s">
        <v>49</v>
      </c>
      <c r="W3213" s="2">
        <v>30000</v>
      </c>
      <c r="X3213" s="2">
        <v>0</v>
      </c>
      <c r="Y3213" s="2">
        <v>31971</v>
      </c>
      <c r="Z3213" s="3">
        <v>-1971</v>
      </c>
      <c r="AA3213" s="2">
        <v>31350</v>
      </c>
      <c r="AB3213" s="2">
        <v>1350</v>
      </c>
    </row>
    <row r="3214" spans="1:28">
      <c r="A3214" s="5" t="str">
        <f t="shared" si="998"/>
        <v>420</v>
      </c>
      <c r="B3214" s="5" t="str">
        <f>VLOOKUP(A3214,Vlookups!O:P,2,FALSE)</f>
        <v>LOCAL</v>
      </c>
      <c r="C3214" s="5" t="str">
        <f t="shared" si="999"/>
        <v>E</v>
      </c>
      <c r="D3214" s="5" t="str">
        <f t="shared" si="1000"/>
        <v>52</v>
      </c>
      <c r="E3214" s="5" t="str">
        <f t="shared" si="1001"/>
        <v>62--</v>
      </c>
      <c r="F3214" s="5" t="str">
        <f>VLOOKUP(E3214,Vlookups!K:M,3,FALSE)</f>
        <v>Op Exp</v>
      </c>
      <c r="G3214" s="5" t="str">
        <f t="shared" si="1002"/>
        <v>6299</v>
      </c>
      <c r="H3214" s="5" t="str">
        <f t="shared" si="1003"/>
        <v>MISC. CONTRACTED SERVICE</v>
      </c>
      <c r="I3214" s="5" t="str">
        <f t="shared" si="1004"/>
        <v>003</v>
      </c>
      <c r="J3214" s="5" t="str">
        <f>VLOOKUP(I3214,Vlookups!A:D,2,FALSE)</f>
        <v>GARLAND HIGH SCHOOL</v>
      </c>
      <c r="K3214" s="5" t="str">
        <f>VLOOKUP(I3214,Vlookups!A:D,3,FALSE)</f>
        <v>GARLAND HS</v>
      </c>
      <c r="L3214" s="5" t="str">
        <f t="shared" si="1005"/>
        <v>99</v>
      </c>
      <c r="M3214" s="5" t="str">
        <f t="shared" si="1006"/>
        <v>937</v>
      </c>
      <c r="N3214" s="5" t="str">
        <f>VLOOKUP(M3214,Vlookups!G:I,2,FALSE)</f>
        <v>FACILITIES MAINTENANCE &amp; OPS</v>
      </c>
      <c r="O3214" s="5" t="str">
        <f>VLOOKUP(M3214,Vlookups!G:I,3,FALSE)</f>
        <v>MAINT</v>
      </c>
      <c r="P3214" s="6">
        <f t="shared" si="1007"/>
        <v>61784</v>
      </c>
      <c r="Q3214" s="6">
        <f t="shared" si="1008"/>
        <v>0</v>
      </c>
      <c r="R3214" s="6">
        <f t="shared" si="1009"/>
        <v>2810</v>
      </c>
      <c r="S3214" s="6">
        <f t="shared" si="1010"/>
        <v>31350</v>
      </c>
      <c r="T3214" s="6">
        <f t="shared" si="1011"/>
        <v>-30434</v>
      </c>
      <c r="U3214" t="s">
        <v>3272</v>
      </c>
      <c r="V3214" t="s">
        <v>49</v>
      </c>
      <c r="W3214" s="2">
        <v>61784</v>
      </c>
      <c r="X3214" s="2">
        <v>0</v>
      </c>
      <c r="Y3214" s="2">
        <v>2810</v>
      </c>
      <c r="Z3214" s="2">
        <v>58974</v>
      </c>
      <c r="AA3214" s="2">
        <v>31350</v>
      </c>
      <c r="AB3214" s="3">
        <v>-30434</v>
      </c>
    </row>
    <row r="3215" spans="1:28">
      <c r="A3215" s="5" t="str">
        <f t="shared" si="998"/>
        <v>420</v>
      </c>
      <c r="B3215" s="5" t="str">
        <f>VLOOKUP(A3215,Vlookups!O:P,2,FALSE)</f>
        <v>LOCAL</v>
      </c>
      <c r="C3215" s="5" t="str">
        <f t="shared" si="999"/>
        <v>E</v>
      </c>
      <c r="D3215" s="5" t="str">
        <f t="shared" si="1000"/>
        <v>52</v>
      </c>
      <c r="E3215" s="5" t="str">
        <f t="shared" si="1001"/>
        <v>62--</v>
      </c>
      <c r="F3215" s="5" t="str">
        <f>VLOOKUP(E3215,Vlookups!K:M,3,FALSE)</f>
        <v>Op Exp</v>
      </c>
      <c r="G3215" s="5" t="str">
        <f t="shared" si="1002"/>
        <v>6299</v>
      </c>
      <c r="H3215" s="5" t="str">
        <f t="shared" si="1003"/>
        <v>MISC. CONTRACTED SERVICE</v>
      </c>
      <c r="I3215" s="5" t="str">
        <f t="shared" si="1004"/>
        <v>004</v>
      </c>
      <c r="J3215" s="5" t="str">
        <f>VLOOKUP(I3215,Vlookups!A:D,2,FALSE)</f>
        <v>ARLINGTON ELEMENTARY SCHOOL</v>
      </c>
      <c r="K3215" s="5" t="str">
        <f>VLOOKUP(I3215,Vlookups!A:D,3,FALSE)</f>
        <v>ARLINGTON K8</v>
      </c>
      <c r="L3215" s="5" t="str">
        <f t="shared" si="1005"/>
        <v>99</v>
      </c>
      <c r="M3215" s="5" t="str">
        <f t="shared" si="1006"/>
        <v>937</v>
      </c>
      <c r="N3215" s="5" t="str">
        <f>VLOOKUP(M3215,Vlookups!G:I,2,FALSE)</f>
        <v>FACILITIES MAINTENANCE &amp; OPS</v>
      </c>
      <c r="O3215" s="5" t="str">
        <f>VLOOKUP(M3215,Vlookups!G:I,3,FALSE)</f>
        <v>MAINT</v>
      </c>
      <c r="P3215" s="6">
        <f t="shared" si="1007"/>
        <v>33109</v>
      </c>
      <c r="Q3215" s="6">
        <f t="shared" si="1008"/>
        <v>0</v>
      </c>
      <c r="R3215" s="6">
        <f t="shared" si="1009"/>
        <v>29848.5</v>
      </c>
      <c r="S3215" s="6">
        <f t="shared" si="1010"/>
        <v>63650</v>
      </c>
      <c r="T3215" s="6">
        <f t="shared" si="1011"/>
        <v>30541</v>
      </c>
      <c r="U3215" t="s">
        <v>3273</v>
      </c>
      <c r="V3215" t="s">
        <v>49</v>
      </c>
      <c r="W3215" s="2">
        <v>33109</v>
      </c>
      <c r="X3215" s="2">
        <v>0</v>
      </c>
      <c r="Y3215" s="2">
        <v>29848.5</v>
      </c>
      <c r="Z3215" s="2">
        <v>3461.5</v>
      </c>
      <c r="AA3215" s="2">
        <v>63650</v>
      </c>
      <c r="AB3215" s="2">
        <v>30541</v>
      </c>
    </row>
    <row r="3216" spans="1:28">
      <c r="A3216" s="5" t="str">
        <f t="shared" si="998"/>
        <v>420</v>
      </c>
      <c r="B3216" s="5" t="str">
        <f>VLOOKUP(A3216,Vlookups!O:P,2,FALSE)</f>
        <v>LOCAL</v>
      </c>
      <c r="C3216" s="5" t="str">
        <f t="shared" si="999"/>
        <v>E</v>
      </c>
      <c r="D3216" s="5" t="str">
        <f t="shared" si="1000"/>
        <v>52</v>
      </c>
      <c r="E3216" s="5" t="str">
        <f t="shared" si="1001"/>
        <v>62--</v>
      </c>
      <c r="F3216" s="5" t="str">
        <f>VLOOKUP(E3216,Vlookups!K:M,3,FALSE)</f>
        <v>Op Exp</v>
      </c>
      <c r="G3216" s="5" t="str">
        <f t="shared" si="1002"/>
        <v>6299</v>
      </c>
      <c r="H3216" s="5" t="str">
        <f t="shared" si="1003"/>
        <v>MISC. CONTRACTED SERVICE</v>
      </c>
      <c r="I3216" s="5" t="str">
        <f t="shared" si="1004"/>
        <v>005</v>
      </c>
      <c r="J3216" s="5" t="str">
        <f>VLOOKUP(I3216,Vlookups!A:D,2,FALSE)</f>
        <v>ARLINGTON MIDDLE SCHOOL</v>
      </c>
      <c r="K3216" s="5" t="str">
        <f>VLOOKUP(I3216,Vlookups!A:D,3,FALSE)</f>
        <v>ARLINGTON K8</v>
      </c>
      <c r="L3216" s="5" t="str">
        <f t="shared" si="1005"/>
        <v>11</v>
      </c>
      <c r="M3216" s="5" t="str">
        <f t="shared" si="1006"/>
        <v>937</v>
      </c>
      <c r="N3216" s="5" t="str">
        <f>VLOOKUP(M3216,Vlookups!G:I,2,FALSE)</f>
        <v>FACILITIES MAINTENANCE &amp; OPS</v>
      </c>
      <c r="O3216" s="5" t="str">
        <f>VLOOKUP(M3216,Vlookups!G:I,3,FALSE)</f>
        <v>MAINT</v>
      </c>
      <c r="P3216" s="6">
        <f t="shared" si="1007"/>
        <v>0</v>
      </c>
      <c r="Q3216" s="6">
        <f t="shared" si="1008"/>
        <v>0</v>
      </c>
      <c r="R3216" s="6">
        <f t="shared" si="1009"/>
        <v>100</v>
      </c>
      <c r="S3216" s="6">
        <f t="shared" si="1010"/>
        <v>0</v>
      </c>
      <c r="T3216" s="6">
        <f t="shared" si="1011"/>
        <v>0</v>
      </c>
      <c r="U3216" t="s">
        <v>3274</v>
      </c>
      <c r="V3216" t="s">
        <v>49</v>
      </c>
      <c r="W3216" s="2">
        <v>0</v>
      </c>
      <c r="X3216" s="2">
        <v>0</v>
      </c>
      <c r="Y3216" s="2">
        <v>100</v>
      </c>
      <c r="Z3216" s="3">
        <v>-100</v>
      </c>
      <c r="AA3216" s="2">
        <v>0</v>
      </c>
      <c r="AB3216" s="2">
        <v>0</v>
      </c>
    </row>
    <row r="3217" spans="1:28">
      <c r="A3217" s="5" t="str">
        <f t="shared" si="998"/>
        <v>420</v>
      </c>
      <c r="B3217" s="5" t="str">
        <f>VLOOKUP(A3217,Vlookups!O:P,2,FALSE)</f>
        <v>LOCAL</v>
      </c>
      <c r="C3217" s="5" t="str">
        <f t="shared" si="999"/>
        <v>E</v>
      </c>
      <c r="D3217" s="5" t="str">
        <f t="shared" si="1000"/>
        <v>52</v>
      </c>
      <c r="E3217" s="5" t="str">
        <f t="shared" si="1001"/>
        <v>62--</v>
      </c>
      <c r="F3217" s="5" t="str">
        <f>VLOOKUP(E3217,Vlookups!K:M,3,FALSE)</f>
        <v>Op Exp</v>
      </c>
      <c r="G3217" s="5" t="str">
        <f t="shared" si="1002"/>
        <v>6299</v>
      </c>
      <c r="H3217" s="5" t="str">
        <f t="shared" si="1003"/>
        <v>MISC. CONTRACTED SERVICE</v>
      </c>
      <c r="I3217" s="5" t="str">
        <f t="shared" si="1004"/>
        <v>005</v>
      </c>
      <c r="J3217" s="5" t="str">
        <f>VLOOKUP(I3217,Vlookups!A:D,2,FALSE)</f>
        <v>ARLINGTON MIDDLE SCHOOL</v>
      </c>
      <c r="K3217" s="5" t="str">
        <f>VLOOKUP(I3217,Vlookups!A:D,3,FALSE)</f>
        <v>ARLINGTON K8</v>
      </c>
      <c r="L3217" s="5" t="str">
        <f t="shared" si="1005"/>
        <v>99</v>
      </c>
      <c r="M3217" s="5" t="str">
        <f t="shared" si="1006"/>
        <v>937</v>
      </c>
      <c r="N3217" s="5" t="str">
        <f>VLOOKUP(M3217,Vlookups!G:I,2,FALSE)</f>
        <v>FACILITIES MAINTENANCE &amp; OPS</v>
      </c>
      <c r="O3217" s="5" t="str">
        <f>VLOOKUP(M3217,Vlookups!G:I,3,FALSE)</f>
        <v>MAINT</v>
      </c>
      <c r="P3217" s="6">
        <f t="shared" si="1007"/>
        <v>30938</v>
      </c>
      <c r="Q3217" s="6">
        <f t="shared" si="1008"/>
        <v>0</v>
      </c>
      <c r="R3217" s="6">
        <f t="shared" si="1009"/>
        <v>16464</v>
      </c>
      <c r="S3217" s="6">
        <f t="shared" si="1010"/>
        <v>31350</v>
      </c>
      <c r="T3217" s="6">
        <f t="shared" si="1011"/>
        <v>412</v>
      </c>
      <c r="U3217" t="s">
        <v>3275</v>
      </c>
      <c r="V3217" t="s">
        <v>49</v>
      </c>
      <c r="W3217" s="2">
        <v>30938</v>
      </c>
      <c r="X3217" s="2">
        <v>0</v>
      </c>
      <c r="Y3217" s="2">
        <v>16464</v>
      </c>
      <c r="Z3217" s="2">
        <v>14473</v>
      </c>
      <c r="AA3217" s="2">
        <v>31350</v>
      </c>
      <c r="AB3217" s="2">
        <v>412</v>
      </c>
    </row>
    <row r="3218" spans="1:28">
      <c r="A3218" s="5" t="str">
        <f t="shared" si="998"/>
        <v>420</v>
      </c>
      <c r="B3218" s="5" t="str">
        <f>VLOOKUP(A3218,Vlookups!O:P,2,FALSE)</f>
        <v>LOCAL</v>
      </c>
      <c r="C3218" s="5" t="str">
        <f t="shared" si="999"/>
        <v>E</v>
      </c>
      <c r="D3218" s="5" t="str">
        <f t="shared" si="1000"/>
        <v>52</v>
      </c>
      <c r="E3218" s="5" t="str">
        <f t="shared" si="1001"/>
        <v>62--</v>
      </c>
      <c r="F3218" s="5" t="str">
        <f>VLOOKUP(E3218,Vlookups!K:M,3,FALSE)</f>
        <v>Op Exp</v>
      </c>
      <c r="G3218" s="5" t="str">
        <f t="shared" si="1002"/>
        <v>6299</v>
      </c>
      <c r="H3218" s="5" t="str">
        <f t="shared" si="1003"/>
        <v>MISC. CONTRACTED SERVICE</v>
      </c>
      <c r="I3218" s="5" t="str">
        <f t="shared" si="1004"/>
        <v>006</v>
      </c>
      <c r="J3218" s="5" t="str">
        <f>VLOOKUP(I3218,Vlookups!A:D,2,FALSE)</f>
        <v>ARLINGTON HIGH SCHOOL</v>
      </c>
      <c r="K3218" s="5" t="str">
        <f>VLOOKUP(I3218,Vlookups!A:D,3,FALSE)</f>
        <v>ARLINGTON HS</v>
      </c>
      <c r="L3218" s="5" t="str">
        <f t="shared" si="1005"/>
        <v>99</v>
      </c>
      <c r="M3218" s="5" t="str">
        <f t="shared" si="1006"/>
        <v>937</v>
      </c>
      <c r="N3218" s="5" t="str">
        <f>VLOOKUP(M3218,Vlookups!G:I,2,FALSE)</f>
        <v>FACILITIES MAINTENANCE &amp; OPS</v>
      </c>
      <c r="O3218" s="5" t="str">
        <f>VLOOKUP(M3218,Vlookups!G:I,3,FALSE)</f>
        <v>MAINT</v>
      </c>
      <c r="P3218" s="6">
        <f t="shared" si="1007"/>
        <v>31484</v>
      </c>
      <c r="Q3218" s="6">
        <f t="shared" si="1008"/>
        <v>0</v>
      </c>
      <c r="R3218" s="6">
        <f t="shared" si="1009"/>
        <v>6757.1</v>
      </c>
      <c r="S3218" s="6">
        <f t="shared" si="1010"/>
        <v>31350</v>
      </c>
      <c r="T3218" s="6">
        <f t="shared" si="1011"/>
        <v>-134</v>
      </c>
      <c r="U3218" t="s">
        <v>3276</v>
      </c>
      <c r="V3218" t="s">
        <v>49</v>
      </c>
      <c r="W3218" s="2">
        <v>31484</v>
      </c>
      <c r="X3218" s="2">
        <v>0</v>
      </c>
      <c r="Y3218" s="2">
        <v>6757.1</v>
      </c>
      <c r="Z3218" s="2">
        <v>24726.9</v>
      </c>
      <c r="AA3218" s="2">
        <v>31350</v>
      </c>
      <c r="AB3218" s="3">
        <v>-134</v>
      </c>
    </row>
    <row r="3219" spans="1:28">
      <c r="A3219" s="5" t="str">
        <f t="shared" si="998"/>
        <v>420</v>
      </c>
      <c r="B3219" s="5" t="str">
        <f>VLOOKUP(A3219,Vlookups!O:P,2,FALSE)</f>
        <v>LOCAL</v>
      </c>
      <c r="C3219" s="5" t="str">
        <f t="shared" si="999"/>
        <v>E</v>
      </c>
      <c r="D3219" s="5" t="str">
        <f t="shared" si="1000"/>
        <v>52</v>
      </c>
      <c r="E3219" s="5" t="str">
        <f t="shared" si="1001"/>
        <v>62--</v>
      </c>
      <c r="F3219" s="5" t="str">
        <f>VLOOKUP(E3219,Vlookups!K:M,3,FALSE)</f>
        <v>Op Exp</v>
      </c>
      <c r="G3219" s="5" t="str">
        <f t="shared" si="1002"/>
        <v>6299</v>
      </c>
      <c r="H3219" s="5" t="str">
        <f t="shared" si="1003"/>
        <v>MISC. CONTRACTED SERVICE</v>
      </c>
      <c r="I3219" s="5" t="str">
        <f t="shared" si="1004"/>
        <v>007</v>
      </c>
      <c r="J3219" s="5" t="str">
        <f>VLOOKUP(I3219,Vlookups!A:D,2,FALSE)</f>
        <v>KELLER ELEMENTARY SCHOOL</v>
      </c>
      <c r="K3219" s="5" t="str">
        <f>VLOOKUP(I3219,Vlookups!A:D,3,FALSE)</f>
        <v>KELLER K8</v>
      </c>
      <c r="L3219" s="5" t="str">
        <f t="shared" si="1005"/>
        <v>99</v>
      </c>
      <c r="M3219" s="5" t="str">
        <f t="shared" si="1006"/>
        <v>937</v>
      </c>
      <c r="N3219" s="5" t="str">
        <f>VLOOKUP(M3219,Vlookups!G:I,2,FALSE)</f>
        <v>FACILITIES MAINTENANCE &amp; OPS</v>
      </c>
      <c r="O3219" s="5" t="str">
        <f>VLOOKUP(M3219,Vlookups!G:I,3,FALSE)</f>
        <v>MAINT</v>
      </c>
      <c r="P3219" s="6">
        <f t="shared" si="1007"/>
        <v>31484</v>
      </c>
      <c r="Q3219" s="6">
        <f t="shared" si="1008"/>
        <v>0</v>
      </c>
      <c r="R3219" s="6">
        <f t="shared" si="1009"/>
        <v>22124.58</v>
      </c>
      <c r="S3219" s="6">
        <f t="shared" si="1010"/>
        <v>63650</v>
      </c>
      <c r="T3219" s="6">
        <f t="shared" si="1011"/>
        <v>32166</v>
      </c>
      <c r="U3219" t="s">
        <v>3277</v>
      </c>
      <c r="V3219" t="s">
        <v>49</v>
      </c>
      <c r="W3219" s="2">
        <v>31484</v>
      </c>
      <c r="X3219" s="2">
        <v>0</v>
      </c>
      <c r="Y3219" s="2">
        <v>22124.58</v>
      </c>
      <c r="Z3219" s="2">
        <v>9359.42</v>
      </c>
      <c r="AA3219" s="2">
        <v>63650</v>
      </c>
      <c r="AB3219" s="2">
        <v>32166</v>
      </c>
    </row>
    <row r="3220" spans="1:28">
      <c r="A3220" s="5" t="str">
        <f t="shared" si="998"/>
        <v>420</v>
      </c>
      <c r="B3220" s="5" t="str">
        <f>VLOOKUP(A3220,Vlookups!O:P,2,FALSE)</f>
        <v>LOCAL</v>
      </c>
      <c r="C3220" s="5" t="str">
        <f t="shared" si="999"/>
        <v>E</v>
      </c>
      <c r="D3220" s="5" t="str">
        <f t="shared" si="1000"/>
        <v>52</v>
      </c>
      <c r="E3220" s="5" t="str">
        <f t="shared" si="1001"/>
        <v>62--</v>
      </c>
      <c r="F3220" s="5" t="str">
        <f>VLOOKUP(E3220,Vlookups!K:M,3,FALSE)</f>
        <v>Op Exp</v>
      </c>
      <c r="G3220" s="5" t="str">
        <f t="shared" si="1002"/>
        <v>6299</v>
      </c>
      <c r="H3220" s="5" t="str">
        <f t="shared" si="1003"/>
        <v>MISC. CONTRACTED SERVICE</v>
      </c>
      <c r="I3220" s="5" t="str">
        <f t="shared" si="1004"/>
        <v>008</v>
      </c>
      <c r="J3220" s="5" t="str">
        <f>VLOOKUP(I3220,Vlookups!A:D,2,FALSE)</f>
        <v>KELLER MIDDLE SCHOOL</v>
      </c>
      <c r="K3220" s="5" t="str">
        <f>VLOOKUP(I3220,Vlookups!A:D,3,FALSE)</f>
        <v>KELLER K8</v>
      </c>
      <c r="L3220" s="5" t="str">
        <f t="shared" si="1005"/>
        <v>11</v>
      </c>
      <c r="M3220" s="5" t="str">
        <f t="shared" si="1006"/>
        <v>937</v>
      </c>
      <c r="N3220" s="5" t="str">
        <f>VLOOKUP(M3220,Vlookups!G:I,2,FALSE)</f>
        <v>FACILITIES MAINTENANCE &amp; OPS</v>
      </c>
      <c r="O3220" s="5" t="str">
        <f>VLOOKUP(M3220,Vlookups!G:I,3,FALSE)</f>
        <v>MAINT</v>
      </c>
      <c r="P3220" s="6">
        <f t="shared" si="1007"/>
        <v>0</v>
      </c>
      <c r="Q3220" s="6">
        <f t="shared" si="1008"/>
        <v>0</v>
      </c>
      <c r="R3220" s="6">
        <f t="shared" si="1009"/>
        <v>2653.2</v>
      </c>
      <c r="S3220" s="6">
        <f t="shared" si="1010"/>
        <v>0</v>
      </c>
      <c r="T3220" s="6">
        <f t="shared" si="1011"/>
        <v>0</v>
      </c>
      <c r="U3220" t="s">
        <v>3278</v>
      </c>
      <c r="V3220" t="s">
        <v>49</v>
      </c>
      <c r="W3220" s="2">
        <v>0</v>
      </c>
      <c r="X3220" s="2">
        <v>0</v>
      </c>
      <c r="Y3220" s="2">
        <v>2653.2</v>
      </c>
      <c r="Z3220" s="3">
        <v>-2653.2</v>
      </c>
      <c r="AA3220" s="2">
        <v>0</v>
      </c>
      <c r="AB3220" s="2">
        <v>0</v>
      </c>
    </row>
    <row r="3221" spans="1:28">
      <c r="A3221" s="5" t="str">
        <f t="shared" si="998"/>
        <v>420</v>
      </c>
      <c r="B3221" s="5" t="str">
        <f>VLOOKUP(A3221,Vlookups!O:P,2,FALSE)</f>
        <v>LOCAL</v>
      </c>
      <c r="C3221" s="5" t="str">
        <f t="shared" si="999"/>
        <v>E</v>
      </c>
      <c r="D3221" s="5" t="str">
        <f t="shared" si="1000"/>
        <v>52</v>
      </c>
      <c r="E3221" s="5" t="str">
        <f t="shared" si="1001"/>
        <v>62--</v>
      </c>
      <c r="F3221" s="5" t="str">
        <f>VLOOKUP(E3221,Vlookups!K:M,3,FALSE)</f>
        <v>Op Exp</v>
      </c>
      <c r="G3221" s="5" t="str">
        <f t="shared" si="1002"/>
        <v>6299</v>
      </c>
      <c r="H3221" s="5" t="str">
        <f t="shared" si="1003"/>
        <v>MISC. CONTRACTED SERVICE</v>
      </c>
      <c r="I3221" s="5" t="str">
        <f t="shared" si="1004"/>
        <v>008</v>
      </c>
      <c r="J3221" s="5" t="str">
        <f>VLOOKUP(I3221,Vlookups!A:D,2,FALSE)</f>
        <v>KELLER MIDDLE SCHOOL</v>
      </c>
      <c r="K3221" s="5" t="str">
        <f>VLOOKUP(I3221,Vlookups!A:D,3,FALSE)</f>
        <v>KELLER K8</v>
      </c>
      <c r="L3221" s="5" t="str">
        <f t="shared" si="1005"/>
        <v>99</v>
      </c>
      <c r="M3221" s="5" t="str">
        <f t="shared" si="1006"/>
        <v>000</v>
      </c>
      <c r="N3221" s="5" t="str">
        <f>VLOOKUP(M3221,Vlookups!G:I,2,FALSE)</f>
        <v>FINANCE USE ONLY</v>
      </c>
      <c r="O3221" s="5" t="str">
        <f>VLOOKUP(M3221,Vlookups!G:I,3,FALSE)</f>
        <v>UNIDENTIFIED</v>
      </c>
      <c r="P3221" s="6">
        <f t="shared" si="1007"/>
        <v>0</v>
      </c>
      <c r="Q3221" s="6">
        <f t="shared" si="1008"/>
        <v>0</v>
      </c>
      <c r="R3221" s="6">
        <f t="shared" si="1009"/>
        <v>277.2</v>
      </c>
      <c r="S3221" s="6">
        <f t="shared" si="1010"/>
        <v>0</v>
      </c>
      <c r="T3221" s="6">
        <f t="shared" si="1011"/>
        <v>0</v>
      </c>
      <c r="U3221" t="s">
        <v>3279</v>
      </c>
      <c r="V3221" t="s">
        <v>49</v>
      </c>
      <c r="W3221" s="2">
        <v>0</v>
      </c>
      <c r="X3221" s="2">
        <v>0</v>
      </c>
      <c r="Y3221" s="2">
        <v>277.2</v>
      </c>
      <c r="Z3221" s="3">
        <v>-277.2</v>
      </c>
      <c r="AA3221" s="2">
        <v>0</v>
      </c>
      <c r="AB3221" s="2">
        <v>0</v>
      </c>
    </row>
    <row r="3222" spans="1:28">
      <c r="A3222" s="5" t="str">
        <f t="shared" si="998"/>
        <v>420</v>
      </c>
      <c r="B3222" s="5" t="str">
        <f>VLOOKUP(A3222,Vlookups!O:P,2,FALSE)</f>
        <v>LOCAL</v>
      </c>
      <c r="C3222" s="5" t="str">
        <f t="shared" si="999"/>
        <v>E</v>
      </c>
      <c r="D3222" s="5" t="str">
        <f t="shared" si="1000"/>
        <v>52</v>
      </c>
      <c r="E3222" s="5" t="str">
        <f t="shared" si="1001"/>
        <v>62--</v>
      </c>
      <c r="F3222" s="5" t="str">
        <f>VLOOKUP(E3222,Vlookups!K:M,3,FALSE)</f>
        <v>Op Exp</v>
      </c>
      <c r="G3222" s="5" t="str">
        <f t="shared" si="1002"/>
        <v>6299</v>
      </c>
      <c r="H3222" s="5" t="str">
        <f t="shared" si="1003"/>
        <v>MISC. CONTRACTED SERVICE</v>
      </c>
      <c r="I3222" s="5" t="str">
        <f t="shared" si="1004"/>
        <v>008</v>
      </c>
      <c r="J3222" s="5" t="str">
        <f>VLOOKUP(I3222,Vlookups!A:D,2,FALSE)</f>
        <v>KELLER MIDDLE SCHOOL</v>
      </c>
      <c r="K3222" s="5" t="str">
        <f>VLOOKUP(I3222,Vlookups!A:D,3,FALSE)</f>
        <v>KELLER K8</v>
      </c>
      <c r="L3222" s="5" t="str">
        <f t="shared" si="1005"/>
        <v>99</v>
      </c>
      <c r="M3222" s="5" t="str">
        <f t="shared" si="1006"/>
        <v>937</v>
      </c>
      <c r="N3222" s="5" t="str">
        <f>VLOOKUP(M3222,Vlookups!G:I,2,FALSE)</f>
        <v>FACILITIES MAINTENANCE &amp; OPS</v>
      </c>
      <c r="O3222" s="5" t="str">
        <f>VLOOKUP(M3222,Vlookups!G:I,3,FALSE)</f>
        <v>MAINT</v>
      </c>
      <c r="P3222" s="6">
        <f t="shared" si="1007"/>
        <v>0</v>
      </c>
      <c r="Q3222" s="6">
        <f t="shared" si="1008"/>
        <v>0</v>
      </c>
      <c r="R3222" s="6">
        <f t="shared" si="1009"/>
        <v>11017.82</v>
      </c>
      <c r="S3222" s="6">
        <f t="shared" si="1010"/>
        <v>31350</v>
      </c>
      <c r="T3222" s="6">
        <f t="shared" si="1011"/>
        <v>31350</v>
      </c>
      <c r="U3222" t="s">
        <v>3280</v>
      </c>
      <c r="V3222" t="s">
        <v>49</v>
      </c>
      <c r="W3222" s="2">
        <v>0</v>
      </c>
      <c r="X3222" s="2">
        <v>0</v>
      </c>
      <c r="Y3222" s="2">
        <v>11017.82</v>
      </c>
      <c r="Z3222" s="3">
        <v>-11017.82</v>
      </c>
      <c r="AA3222" s="2">
        <v>31350</v>
      </c>
      <c r="AB3222" s="2">
        <v>31350</v>
      </c>
    </row>
    <row r="3223" spans="1:28">
      <c r="A3223" s="5" t="str">
        <f t="shared" si="998"/>
        <v>420</v>
      </c>
      <c r="B3223" s="5" t="str">
        <f>VLOOKUP(A3223,Vlookups!O:P,2,FALSE)</f>
        <v>LOCAL</v>
      </c>
      <c r="C3223" s="5" t="str">
        <f t="shared" si="999"/>
        <v>E</v>
      </c>
      <c r="D3223" s="5" t="str">
        <f t="shared" si="1000"/>
        <v>52</v>
      </c>
      <c r="E3223" s="5" t="str">
        <f t="shared" si="1001"/>
        <v>62--</v>
      </c>
      <c r="F3223" s="5" t="str">
        <f>VLOOKUP(E3223,Vlookups!K:M,3,FALSE)</f>
        <v>Op Exp</v>
      </c>
      <c r="G3223" s="5" t="str">
        <f t="shared" si="1002"/>
        <v>6299</v>
      </c>
      <c r="H3223" s="5" t="str">
        <f t="shared" si="1003"/>
        <v>MISC. CONTRACTED SERVICE</v>
      </c>
      <c r="I3223" s="5" t="str">
        <f t="shared" si="1004"/>
        <v>009</v>
      </c>
      <c r="J3223" s="5" t="str">
        <f>VLOOKUP(I3223,Vlookups!A:D,2,FALSE)</f>
        <v>KELLER HIGH SCHOOL</v>
      </c>
      <c r="K3223" s="5" t="str">
        <f>VLOOKUP(I3223,Vlookups!A:D,3,FALSE)</f>
        <v>KELLER HS</v>
      </c>
      <c r="L3223" s="5" t="str">
        <f t="shared" si="1005"/>
        <v>11</v>
      </c>
      <c r="M3223" s="5" t="str">
        <f t="shared" si="1006"/>
        <v>937</v>
      </c>
      <c r="N3223" s="5" t="str">
        <f>VLOOKUP(M3223,Vlookups!G:I,2,FALSE)</f>
        <v>FACILITIES MAINTENANCE &amp; OPS</v>
      </c>
      <c r="O3223" s="5" t="str">
        <f>VLOOKUP(M3223,Vlookups!G:I,3,FALSE)</f>
        <v>MAINT</v>
      </c>
      <c r="P3223" s="6">
        <f t="shared" si="1007"/>
        <v>0</v>
      </c>
      <c r="Q3223" s="6">
        <f t="shared" si="1008"/>
        <v>0</v>
      </c>
      <c r="R3223" s="6">
        <f t="shared" si="1009"/>
        <v>425</v>
      </c>
      <c r="S3223" s="6">
        <f t="shared" si="1010"/>
        <v>0</v>
      </c>
      <c r="T3223" s="6">
        <f t="shared" si="1011"/>
        <v>0</v>
      </c>
      <c r="U3223" t="s">
        <v>3281</v>
      </c>
      <c r="V3223" t="s">
        <v>49</v>
      </c>
      <c r="W3223" s="2">
        <v>0</v>
      </c>
      <c r="X3223" s="2">
        <v>0</v>
      </c>
      <c r="Y3223" s="2">
        <v>425</v>
      </c>
      <c r="Z3223" s="3">
        <v>-425</v>
      </c>
      <c r="AA3223" s="2">
        <v>0</v>
      </c>
      <c r="AB3223" s="2">
        <v>0</v>
      </c>
    </row>
    <row r="3224" spans="1:28">
      <c r="A3224" s="5" t="str">
        <f t="shared" si="998"/>
        <v>420</v>
      </c>
      <c r="B3224" s="5" t="str">
        <f>VLOOKUP(A3224,Vlookups!O:P,2,FALSE)</f>
        <v>LOCAL</v>
      </c>
      <c r="C3224" s="5" t="str">
        <f t="shared" si="999"/>
        <v>E</v>
      </c>
      <c r="D3224" s="5" t="str">
        <f t="shared" si="1000"/>
        <v>52</v>
      </c>
      <c r="E3224" s="5" t="str">
        <f t="shared" si="1001"/>
        <v>62--</v>
      </c>
      <c r="F3224" s="5" t="str">
        <f>VLOOKUP(E3224,Vlookups!K:M,3,FALSE)</f>
        <v>Op Exp</v>
      </c>
      <c r="G3224" s="5" t="str">
        <f t="shared" si="1002"/>
        <v>6299</v>
      </c>
      <c r="H3224" s="5" t="str">
        <f t="shared" si="1003"/>
        <v>MISC. CONTRACTED SERVICE</v>
      </c>
      <c r="I3224" s="5" t="str">
        <f t="shared" si="1004"/>
        <v>009</v>
      </c>
      <c r="J3224" s="5" t="str">
        <f>VLOOKUP(I3224,Vlookups!A:D,2,FALSE)</f>
        <v>KELLER HIGH SCHOOL</v>
      </c>
      <c r="K3224" s="5" t="str">
        <f>VLOOKUP(I3224,Vlookups!A:D,3,FALSE)</f>
        <v>KELLER HS</v>
      </c>
      <c r="L3224" s="5" t="str">
        <f t="shared" si="1005"/>
        <v>99</v>
      </c>
      <c r="M3224" s="5" t="str">
        <f t="shared" si="1006"/>
        <v>937</v>
      </c>
      <c r="N3224" s="5" t="str">
        <f>VLOOKUP(M3224,Vlookups!G:I,2,FALSE)</f>
        <v>FACILITIES MAINTENANCE &amp; OPS</v>
      </c>
      <c r="O3224" s="5" t="str">
        <f>VLOOKUP(M3224,Vlookups!G:I,3,FALSE)</f>
        <v>MAINT</v>
      </c>
      <c r="P3224" s="6">
        <f t="shared" si="1007"/>
        <v>33109</v>
      </c>
      <c r="Q3224" s="6">
        <f t="shared" si="1008"/>
        <v>0</v>
      </c>
      <c r="R3224" s="6">
        <f t="shared" si="1009"/>
        <v>10505</v>
      </c>
      <c r="S3224" s="6">
        <f t="shared" si="1010"/>
        <v>25000</v>
      </c>
      <c r="T3224" s="6">
        <f t="shared" si="1011"/>
        <v>-8109</v>
      </c>
      <c r="U3224" t="s">
        <v>3282</v>
      </c>
      <c r="V3224" t="s">
        <v>49</v>
      </c>
      <c r="W3224" s="2">
        <v>33109</v>
      </c>
      <c r="X3224" s="2">
        <v>0</v>
      </c>
      <c r="Y3224" s="2">
        <v>10505</v>
      </c>
      <c r="Z3224" s="2">
        <v>22604</v>
      </c>
      <c r="AA3224" s="2">
        <v>25000</v>
      </c>
      <c r="AB3224" s="3">
        <v>-8109</v>
      </c>
    </row>
    <row r="3225" spans="1:28">
      <c r="A3225" s="5" t="str">
        <f t="shared" si="998"/>
        <v>420</v>
      </c>
      <c r="B3225" s="5" t="str">
        <f>VLOOKUP(A3225,Vlookups!O:P,2,FALSE)</f>
        <v>LOCAL</v>
      </c>
      <c r="C3225" s="5" t="str">
        <f t="shared" si="999"/>
        <v>E</v>
      </c>
      <c r="D3225" s="5" t="str">
        <f t="shared" si="1000"/>
        <v>52</v>
      </c>
      <c r="E3225" s="5" t="str">
        <f t="shared" si="1001"/>
        <v>62--</v>
      </c>
      <c r="F3225" s="5" t="str">
        <f>VLOOKUP(E3225,Vlookups!K:M,3,FALSE)</f>
        <v>Op Exp</v>
      </c>
      <c r="G3225" s="5" t="str">
        <f t="shared" si="1002"/>
        <v>6299</v>
      </c>
      <c r="H3225" s="5" t="str">
        <f t="shared" si="1003"/>
        <v>MISC. CONTRACTED SERVICE</v>
      </c>
      <c r="I3225" s="5" t="str">
        <f t="shared" si="1004"/>
        <v>010</v>
      </c>
      <c r="J3225" s="5" t="str">
        <f>VLOOKUP(I3225,Vlookups!A:D,2,FALSE)</f>
        <v>GRAND PRAIRIE ELEMENTARY SCHOO</v>
      </c>
      <c r="K3225" s="5" t="str">
        <f>VLOOKUP(I3225,Vlookups!A:D,3,FALSE)</f>
        <v>GRAND PR K8</v>
      </c>
      <c r="L3225" s="5" t="str">
        <f t="shared" si="1005"/>
        <v>99</v>
      </c>
      <c r="M3225" s="5" t="str">
        <f t="shared" si="1006"/>
        <v>937</v>
      </c>
      <c r="N3225" s="5" t="str">
        <f>VLOOKUP(M3225,Vlookups!G:I,2,FALSE)</f>
        <v>FACILITIES MAINTENANCE &amp; OPS</v>
      </c>
      <c r="O3225" s="5" t="str">
        <f>VLOOKUP(M3225,Vlookups!G:I,3,FALSE)</f>
        <v>MAINT</v>
      </c>
      <c r="P3225" s="6">
        <f t="shared" si="1007"/>
        <v>61752</v>
      </c>
      <c r="Q3225" s="6">
        <f t="shared" si="1008"/>
        <v>0</v>
      </c>
      <c r="R3225" s="6">
        <f t="shared" si="1009"/>
        <v>1855.5</v>
      </c>
      <c r="S3225" s="6">
        <f t="shared" si="1010"/>
        <v>63650</v>
      </c>
      <c r="T3225" s="6">
        <f t="shared" si="1011"/>
        <v>1898</v>
      </c>
      <c r="U3225" t="s">
        <v>3283</v>
      </c>
      <c r="V3225" t="s">
        <v>49</v>
      </c>
      <c r="W3225" s="2">
        <v>61752</v>
      </c>
      <c r="X3225" s="2">
        <v>0</v>
      </c>
      <c r="Y3225" s="2">
        <v>1855.5</v>
      </c>
      <c r="Z3225" s="2">
        <v>59896.5</v>
      </c>
      <c r="AA3225" s="2">
        <v>63650</v>
      </c>
      <c r="AB3225" s="2">
        <v>1898</v>
      </c>
    </row>
    <row r="3226" spans="1:28">
      <c r="A3226" s="5" t="str">
        <f t="shared" si="998"/>
        <v>420</v>
      </c>
      <c r="B3226" s="5" t="str">
        <f>VLOOKUP(A3226,Vlookups!O:P,2,FALSE)</f>
        <v>LOCAL</v>
      </c>
      <c r="C3226" s="5" t="str">
        <f t="shared" si="999"/>
        <v>E</v>
      </c>
      <c r="D3226" s="5" t="str">
        <f t="shared" si="1000"/>
        <v>52</v>
      </c>
      <c r="E3226" s="5" t="str">
        <f t="shared" si="1001"/>
        <v>62--</v>
      </c>
      <c r="F3226" s="5" t="str">
        <f>VLOOKUP(E3226,Vlookups!K:M,3,FALSE)</f>
        <v>Op Exp</v>
      </c>
      <c r="G3226" s="5" t="str">
        <f t="shared" si="1002"/>
        <v>6299</v>
      </c>
      <c r="H3226" s="5" t="str">
        <f t="shared" si="1003"/>
        <v>MISC. CONTRACTED SERVICE</v>
      </c>
      <c r="I3226" s="5" t="str">
        <f t="shared" si="1004"/>
        <v>011</v>
      </c>
      <c r="J3226" s="5" t="str">
        <f>VLOOKUP(I3226,Vlookups!A:D,2,FALSE)</f>
        <v>GRAND PRAIRIE MIDDLE SCHOOL</v>
      </c>
      <c r="K3226" s="5" t="str">
        <f>VLOOKUP(I3226,Vlookups!A:D,3,FALSE)</f>
        <v>GRAND PR K8</v>
      </c>
      <c r="L3226" s="5" t="str">
        <f t="shared" si="1005"/>
        <v>11</v>
      </c>
      <c r="M3226" s="5" t="str">
        <f t="shared" si="1006"/>
        <v>937</v>
      </c>
      <c r="N3226" s="5" t="str">
        <f>VLOOKUP(M3226,Vlookups!G:I,2,FALSE)</f>
        <v>FACILITIES MAINTENANCE &amp; OPS</v>
      </c>
      <c r="O3226" s="5" t="str">
        <f>VLOOKUP(M3226,Vlookups!G:I,3,FALSE)</f>
        <v>MAINT</v>
      </c>
      <c r="P3226" s="6">
        <f t="shared" si="1007"/>
        <v>0</v>
      </c>
      <c r="Q3226" s="6">
        <f t="shared" si="1008"/>
        <v>0</v>
      </c>
      <c r="R3226" s="6">
        <f t="shared" si="1009"/>
        <v>100</v>
      </c>
      <c r="S3226" s="6">
        <f t="shared" si="1010"/>
        <v>0</v>
      </c>
      <c r="T3226" s="6">
        <f t="shared" si="1011"/>
        <v>0</v>
      </c>
      <c r="U3226" t="s">
        <v>3284</v>
      </c>
      <c r="V3226" t="s">
        <v>49</v>
      </c>
      <c r="W3226" s="2">
        <v>0</v>
      </c>
      <c r="X3226" s="2">
        <v>0</v>
      </c>
      <c r="Y3226" s="2">
        <v>100</v>
      </c>
      <c r="Z3226" s="3">
        <v>-100</v>
      </c>
      <c r="AA3226" s="2">
        <v>0</v>
      </c>
      <c r="AB3226" s="2">
        <v>0</v>
      </c>
    </row>
    <row r="3227" spans="1:28">
      <c r="A3227" s="5" t="str">
        <f t="shared" si="998"/>
        <v>420</v>
      </c>
      <c r="B3227" s="5" t="str">
        <f>VLOOKUP(A3227,Vlookups!O:P,2,FALSE)</f>
        <v>LOCAL</v>
      </c>
      <c r="C3227" s="5" t="str">
        <f t="shared" si="999"/>
        <v>E</v>
      </c>
      <c r="D3227" s="5" t="str">
        <f t="shared" si="1000"/>
        <v>52</v>
      </c>
      <c r="E3227" s="5" t="str">
        <f t="shared" si="1001"/>
        <v>62--</v>
      </c>
      <c r="F3227" s="5" t="str">
        <f>VLOOKUP(E3227,Vlookups!K:M,3,FALSE)</f>
        <v>Op Exp</v>
      </c>
      <c r="G3227" s="5" t="str">
        <f t="shared" si="1002"/>
        <v>6299</v>
      </c>
      <c r="H3227" s="5" t="str">
        <f t="shared" si="1003"/>
        <v>MISC. CONTRACTED SERVICE</v>
      </c>
      <c r="I3227" s="5" t="str">
        <f t="shared" si="1004"/>
        <v>011</v>
      </c>
      <c r="J3227" s="5" t="str">
        <f>VLOOKUP(I3227,Vlookups!A:D,2,FALSE)</f>
        <v>GRAND PRAIRIE MIDDLE SCHOOL</v>
      </c>
      <c r="K3227" s="5" t="str">
        <f>VLOOKUP(I3227,Vlookups!A:D,3,FALSE)</f>
        <v>GRAND PR K8</v>
      </c>
      <c r="L3227" s="5" t="str">
        <f t="shared" si="1005"/>
        <v>99</v>
      </c>
      <c r="M3227" s="5" t="str">
        <f t="shared" si="1006"/>
        <v>937</v>
      </c>
      <c r="N3227" s="5" t="str">
        <f>VLOOKUP(M3227,Vlookups!G:I,2,FALSE)</f>
        <v>FACILITIES MAINTENANCE &amp; OPS</v>
      </c>
      <c r="O3227" s="5" t="str">
        <f>VLOOKUP(M3227,Vlookups!G:I,3,FALSE)</f>
        <v>MAINT</v>
      </c>
      <c r="P3227" s="6">
        <f t="shared" si="1007"/>
        <v>30000</v>
      </c>
      <c r="Q3227" s="6">
        <f t="shared" si="1008"/>
        <v>0</v>
      </c>
      <c r="R3227" s="6">
        <f t="shared" si="1009"/>
        <v>4019.5</v>
      </c>
      <c r="S3227" s="6">
        <f t="shared" si="1010"/>
        <v>31350</v>
      </c>
      <c r="T3227" s="6">
        <f t="shared" si="1011"/>
        <v>1350</v>
      </c>
      <c r="U3227" t="s">
        <v>3285</v>
      </c>
      <c r="V3227" t="s">
        <v>49</v>
      </c>
      <c r="W3227" s="2">
        <v>30000</v>
      </c>
      <c r="X3227" s="2">
        <v>0</v>
      </c>
      <c r="Y3227" s="2">
        <v>4019.5</v>
      </c>
      <c r="Z3227" s="2">
        <v>25980.5</v>
      </c>
      <c r="AA3227" s="2">
        <v>31350</v>
      </c>
      <c r="AB3227" s="2">
        <v>1350</v>
      </c>
    </row>
    <row r="3228" spans="1:28">
      <c r="A3228" s="5" t="str">
        <f t="shared" si="998"/>
        <v>420</v>
      </c>
      <c r="B3228" s="5" t="str">
        <f>VLOOKUP(A3228,Vlookups!O:P,2,FALSE)</f>
        <v>LOCAL</v>
      </c>
      <c r="C3228" s="5" t="str">
        <f t="shared" si="999"/>
        <v>E</v>
      </c>
      <c r="D3228" s="5" t="str">
        <f t="shared" si="1000"/>
        <v>52</v>
      </c>
      <c r="E3228" s="5" t="str">
        <f t="shared" si="1001"/>
        <v>62--</v>
      </c>
      <c r="F3228" s="5" t="str">
        <f>VLOOKUP(E3228,Vlookups!K:M,3,FALSE)</f>
        <v>Op Exp</v>
      </c>
      <c r="G3228" s="5" t="str">
        <f t="shared" si="1002"/>
        <v>6299</v>
      </c>
      <c r="H3228" s="5" t="str">
        <f t="shared" si="1003"/>
        <v>MISC. CONTRACTED SERVICE</v>
      </c>
      <c r="I3228" s="5" t="str">
        <f t="shared" si="1004"/>
        <v>012</v>
      </c>
      <c r="J3228" s="5" t="str">
        <f>VLOOKUP(I3228,Vlookups!A:D,2,FALSE)</f>
        <v>NORTH RICHLAND HILLS ELEMENTAR</v>
      </c>
      <c r="K3228" s="5" t="str">
        <f>VLOOKUP(I3228,Vlookups!A:D,3,FALSE)</f>
        <v>NORTH RICHLAND HILLS K8</v>
      </c>
      <c r="L3228" s="5" t="str">
        <f t="shared" si="1005"/>
        <v>99</v>
      </c>
      <c r="M3228" s="5" t="str">
        <f t="shared" si="1006"/>
        <v>937</v>
      </c>
      <c r="N3228" s="5" t="str">
        <f>VLOOKUP(M3228,Vlookups!G:I,2,FALSE)</f>
        <v>FACILITIES MAINTENANCE &amp; OPS</v>
      </c>
      <c r="O3228" s="5" t="str">
        <f>VLOOKUP(M3228,Vlookups!G:I,3,FALSE)</f>
        <v>MAINT</v>
      </c>
      <c r="P3228" s="6">
        <f t="shared" si="1007"/>
        <v>62080</v>
      </c>
      <c r="Q3228" s="6">
        <f t="shared" si="1008"/>
        <v>0</v>
      </c>
      <c r="R3228" s="6">
        <f t="shared" si="1009"/>
        <v>2468.25</v>
      </c>
      <c r="S3228" s="6">
        <f t="shared" si="1010"/>
        <v>63650</v>
      </c>
      <c r="T3228" s="6">
        <f t="shared" si="1011"/>
        <v>1570</v>
      </c>
      <c r="U3228" t="s">
        <v>3286</v>
      </c>
      <c r="V3228" t="s">
        <v>49</v>
      </c>
      <c r="W3228" s="2">
        <v>62080</v>
      </c>
      <c r="X3228" s="2">
        <v>0</v>
      </c>
      <c r="Y3228" s="2">
        <v>2468.25</v>
      </c>
      <c r="Z3228" s="2">
        <v>59611.75</v>
      </c>
      <c r="AA3228" s="2">
        <v>63650</v>
      </c>
      <c r="AB3228" s="2">
        <v>1570</v>
      </c>
    </row>
    <row r="3229" spans="1:28">
      <c r="A3229" s="5" t="str">
        <f t="shared" si="998"/>
        <v>420</v>
      </c>
      <c r="B3229" s="5" t="str">
        <f>VLOOKUP(A3229,Vlookups!O:P,2,FALSE)</f>
        <v>LOCAL</v>
      </c>
      <c r="C3229" s="5" t="str">
        <f t="shared" si="999"/>
        <v>E</v>
      </c>
      <c r="D3229" s="5" t="str">
        <f t="shared" si="1000"/>
        <v>52</v>
      </c>
      <c r="E3229" s="5" t="str">
        <f t="shared" si="1001"/>
        <v>62--</v>
      </c>
      <c r="F3229" s="5" t="str">
        <f>VLOOKUP(E3229,Vlookups!K:M,3,FALSE)</f>
        <v>Op Exp</v>
      </c>
      <c r="G3229" s="5" t="str">
        <f t="shared" si="1002"/>
        <v>6299</v>
      </c>
      <c r="H3229" s="5" t="str">
        <f t="shared" si="1003"/>
        <v>MISC. CONTRACTED SERVICE</v>
      </c>
      <c r="I3229" s="5" t="str">
        <f t="shared" si="1004"/>
        <v>013</v>
      </c>
      <c r="J3229" s="5" t="str">
        <f>VLOOKUP(I3229,Vlookups!A:D,2,FALSE)</f>
        <v>NORTH RICHLAND HILLS MIDDLE SC</v>
      </c>
      <c r="K3229" s="5" t="str">
        <f>VLOOKUP(I3229,Vlookups!A:D,3,FALSE)</f>
        <v>NORTH RICHLAND HILLS K8</v>
      </c>
      <c r="L3229" s="5" t="str">
        <f t="shared" si="1005"/>
        <v>11</v>
      </c>
      <c r="M3229" s="5" t="str">
        <f t="shared" si="1006"/>
        <v>937</v>
      </c>
      <c r="N3229" s="5" t="str">
        <f>VLOOKUP(M3229,Vlookups!G:I,2,FALSE)</f>
        <v>FACILITIES MAINTENANCE &amp; OPS</v>
      </c>
      <c r="O3229" s="5" t="str">
        <f>VLOOKUP(M3229,Vlookups!G:I,3,FALSE)</f>
        <v>MAINT</v>
      </c>
      <c r="P3229" s="6">
        <f t="shared" si="1007"/>
        <v>107.25</v>
      </c>
      <c r="Q3229" s="6">
        <f t="shared" si="1008"/>
        <v>0</v>
      </c>
      <c r="R3229" s="6">
        <f t="shared" si="1009"/>
        <v>107.25</v>
      </c>
      <c r="S3229" s="6">
        <f t="shared" si="1010"/>
        <v>0</v>
      </c>
      <c r="T3229" s="6">
        <f t="shared" si="1011"/>
        <v>-107.25</v>
      </c>
      <c r="U3229" t="s">
        <v>3287</v>
      </c>
      <c r="V3229" t="s">
        <v>49</v>
      </c>
      <c r="W3229" s="2">
        <v>107.25</v>
      </c>
      <c r="X3229" s="2">
        <v>0</v>
      </c>
      <c r="Y3229" s="2">
        <v>107.25</v>
      </c>
      <c r="Z3229" s="2">
        <v>0</v>
      </c>
      <c r="AA3229" s="2">
        <v>0</v>
      </c>
      <c r="AB3229" s="3">
        <v>-107.25</v>
      </c>
    </row>
    <row r="3230" spans="1:28">
      <c r="A3230" s="5" t="str">
        <f t="shared" si="998"/>
        <v>420</v>
      </c>
      <c r="B3230" s="5" t="str">
        <f>VLOOKUP(A3230,Vlookups!O:P,2,FALSE)</f>
        <v>LOCAL</v>
      </c>
      <c r="C3230" s="5" t="str">
        <f t="shared" si="999"/>
        <v>E</v>
      </c>
      <c r="D3230" s="5" t="str">
        <f t="shared" si="1000"/>
        <v>52</v>
      </c>
      <c r="E3230" s="5" t="str">
        <f t="shared" si="1001"/>
        <v>62--</v>
      </c>
      <c r="F3230" s="5" t="str">
        <f>VLOOKUP(E3230,Vlookups!K:M,3,FALSE)</f>
        <v>Op Exp</v>
      </c>
      <c r="G3230" s="5" t="str">
        <f t="shared" si="1002"/>
        <v>6299</v>
      </c>
      <c r="H3230" s="5" t="str">
        <f t="shared" si="1003"/>
        <v>MISC. CONTRACTED SERVICE</v>
      </c>
      <c r="I3230" s="5" t="str">
        <f t="shared" si="1004"/>
        <v>013</v>
      </c>
      <c r="J3230" s="5" t="str">
        <f>VLOOKUP(I3230,Vlookups!A:D,2,FALSE)</f>
        <v>NORTH RICHLAND HILLS MIDDLE SC</v>
      </c>
      <c r="K3230" s="5" t="str">
        <f>VLOOKUP(I3230,Vlookups!A:D,3,FALSE)</f>
        <v>NORTH RICHLAND HILLS K8</v>
      </c>
      <c r="L3230" s="5" t="str">
        <f t="shared" si="1005"/>
        <v>99</v>
      </c>
      <c r="M3230" s="5" t="str">
        <f t="shared" si="1006"/>
        <v>937</v>
      </c>
      <c r="N3230" s="5" t="str">
        <f>VLOOKUP(M3230,Vlookups!G:I,2,FALSE)</f>
        <v>FACILITIES MAINTENANCE &amp; OPS</v>
      </c>
      <c r="O3230" s="5" t="str">
        <f>VLOOKUP(M3230,Vlookups!G:I,3,FALSE)</f>
        <v>MAINT</v>
      </c>
      <c r="P3230" s="6">
        <f t="shared" si="1007"/>
        <v>59892.75</v>
      </c>
      <c r="Q3230" s="6">
        <f t="shared" si="1008"/>
        <v>0</v>
      </c>
      <c r="R3230" s="6">
        <f t="shared" si="1009"/>
        <v>3149.5</v>
      </c>
      <c r="S3230" s="6">
        <f t="shared" si="1010"/>
        <v>31350</v>
      </c>
      <c r="T3230" s="6">
        <f t="shared" si="1011"/>
        <v>-28542.75</v>
      </c>
      <c r="U3230" t="s">
        <v>3288</v>
      </c>
      <c r="V3230" t="s">
        <v>49</v>
      </c>
      <c r="W3230" s="2">
        <v>59892.75</v>
      </c>
      <c r="X3230" s="2">
        <v>0</v>
      </c>
      <c r="Y3230" s="2">
        <v>3149.5</v>
      </c>
      <c r="Z3230" s="2">
        <v>56743.25</v>
      </c>
      <c r="AA3230" s="2">
        <v>31350</v>
      </c>
      <c r="AB3230" s="3">
        <v>-28542.75</v>
      </c>
    </row>
    <row r="3231" spans="1:28">
      <c r="A3231" s="5" t="str">
        <f t="shared" si="998"/>
        <v>420</v>
      </c>
      <c r="B3231" s="5" t="str">
        <f>VLOOKUP(A3231,Vlookups!O:P,2,FALSE)</f>
        <v>LOCAL</v>
      </c>
      <c r="C3231" s="5" t="str">
        <f t="shared" si="999"/>
        <v>E</v>
      </c>
      <c r="D3231" s="5" t="str">
        <f t="shared" si="1000"/>
        <v>52</v>
      </c>
      <c r="E3231" s="5" t="str">
        <f t="shared" si="1001"/>
        <v>62--</v>
      </c>
      <c r="F3231" s="5" t="str">
        <f>VLOOKUP(E3231,Vlookups!K:M,3,FALSE)</f>
        <v>Op Exp</v>
      </c>
      <c r="G3231" s="5" t="str">
        <f t="shared" si="1002"/>
        <v>6299</v>
      </c>
      <c r="H3231" s="5" t="str">
        <f t="shared" si="1003"/>
        <v>MISC. CONTRACTED SERVICE</v>
      </c>
      <c r="I3231" s="5" t="str">
        <f t="shared" si="1004"/>
        <v>014</v>
      </c>
      <c r="J3231" s="5" t="str">
        <f>VLOOKUP(I3231,Vlookups!A:D,2,FALSE)</f>
        <v>KATY ELEMENTARY SCHOOL</v>
      </c>
      <c r="K3231" s="5" t="str">
        <f>VLOOKUP(I3231,Vlookups!A:D,3,FALSE)</f>
        <v>KATY K8</v>
      </c>
      <c r="L3231" s="5" t="str">
        <f t="shared" si="1005"/>
        <v>99</v>
      </c>
      <c r="M3231" s="5" t="str">
        <f t="shared" si="1006"/>
        <v>937</v>
      </c>
      <c r="N3231" s="5" t="str">
        <f>VLOOKUP(M3231,Vlookups!G:I,2,FALSE)</f>
        <v>FACILITIES MAINTENANCE &amp; OPS</v>
      </c>
      <c r="O3231" s="5" t="str">
        <f>VLOOKUP(M3231,Vlookups!G:I,3,FALSE)</f>
        <v>MAINT</v>
      </c>
      <c r="P3231" s="6">
        <f t="shared" si="1007"/>
        <v>31484</v>
      </c>
      <c r="Q3231" s="6">
        <f t="shared" si="1008"/>
        <v>0</v>
      </c>
      <c r="R3231" s="6">
        <f t="shared" si="1009"/>
        <v>35419</v>
      </c>
      <c r="S3231" s="6">
        <f t="shared" si="1010"/>
        <v>63650</v>
      </c>
      <c r="T3231" s="6">
        <f t="shared" si="1011"/>
        <v>32166</v>
      </c>
      <c r="U3231" t="s">
        <v>3289</v>
      </c>
      <c r="V3231" t="s">
        <v>49</v>
      </c>
      <c r="W3231" s="2">
        <v>31484</v>
      </c>
      <c r="X3231" s="2">
        <v>0</v>
      </c>
      <c r="Y3231" s="2">
        <v>35419</v>
      </c>
      <c r="Z3231" s="3">
        <v>-3935</v>
      </c>
      <c r="AA3231" s="2">
        <v>63650</v>
      </c>
      <c r="AB3231" s="2">
        <v>32166</v>
      </c>
    </row>
    <row r="3232" spans="1:28">
      <c r="A3232" s="5" t="str">
        <f t="shared" si="998"/>
        <v>420</v>
      </c>
      <c r="B3232" s="5" t="str">
        <f>VLOOKUP(A3232,Vlookups!O:P,2,FALSE)</f>
        <v>LOCAL</v>
      </c>
      <c r="C3232" s="5" t="str">
        <f t="shared" si="999"/>
        <v>E</v>
      </c>
      <c r="D3232" s="5" t="str">
        <f t="shared" si="1000"/>
        <v>52</v>
      </c>
      <c r="E3232" s="5" t="str">
        <f t="shared" si="1001"/>
        <v>62--</v>
      </c>
      <c r="F3232" s="5" t="str">
        <f>VLOOKUP(E3232,Vlookups!K:M,3,FALSE)</f>
        <v>Op Exp</v>
      </c>
      <c r="G3232" s="5" t="str">
        <f t="shared" si="1002"/>
        <v>6299</v>
      </c>
      <c r="H3232" s="5" t="str">
        <f t="shared" si="1003"/>
        <v>MISC. CONTRACTED SERVICE</v>
      </c>
      <c r="I3232" s="5" t="str">
        <f t="shared" si="1004"/>
        <v>015</v>
      </c>
      <c r="J3232" s="5" t="str">
        <f>VLOOKUP(I3232,Vlookups!A:D,2,FALSE)</f>
        <v>KATY MIDDLE SCHOOL</v>
      </c>
      <c r="K3232" s="5" t="str">
        <f>VLOOKUP(I3232,Vlookups!A:D,3,FALSE)</f>
        <v>KATY K8</v>
      </c>
      <c r="L3232" s="5" t="str">
        <f t="shared" si="1005"/>
        <v>99</v>
      </c>
      <c r="M3232" s="5" t="str">
        <f t="shared" si="1006"/>
        <v>937</v>
      </c>
      <c r="N3232" s="5" t="str">
        <f>VLOOKUP(M3232,Vlookups!G:I,2,FALSE)</f>
        <v>FACILITIES MAINTENANCE &amp; OPS</v>
      </c>
      <c r="O3232" s="5" t="str">
        <f>VLOOKUP(M3232,Vlookups!G:I,3,FALSE)</f>
        <v>MAINT</v>
      </c>
      <c r="P3232" s="6">
        <f t="shared" si="1007"/>
        <v>30000</v>
      </c>
      <c r="Q3232" s="6">
        <f t="shared" si="1008"/>
        <v>0</v>
      </c>
      <c r="R3232" s="6">
        <f t="shared" si="1009"/>
        <v>18087</v>
      </c>
      <c r="S3232" s="6">
        <f t="shared" si="1010"/>
        <v>31350</v>
      </c>
      <c r="T3232" s="6">
        <f t="shared" si="1011"/>
        <v>1350</v>
      </c>
      <c r="U3232" t="s">
        <v>3290</v>
      </c>
      <c r="V3232" t="s">
        <v>49</v>
      </c>
      <c r="W3232" s="2">
        <v>30000</v>
      </c>
      <c r="X3232" s="2">
        <v>0</v>
      </c>
      <c r="Y3232" s="2">
        <v>18087</v>
      </c>
      <c r="Z3232" s="2">
        <v>11913</v>
      </c>
      <c r="AA3232" s="2">
        <v>31350</v>
      </c>
      <c r="AB3232" s="2">
        <v>1350</v>
      </c>
    </row>
    <row r="3233" spans="1:28">
      <c r="A3233" s="5" t="str">
        <f t="shared" si="998"/>
        <v>420</v>
      </c>
      <c r="B3233" s="5" t="str">
        <f>VLOOKUP(A3233,Vlookups!O:P,2,FALSE)</f>
        <v>LOCAL</v>
      </c>
      <c r="C3233" s="5" t="str">
        <f t="shared" si="999"/>
        <v>E</v>
      </c>
      <c r="D3233" s="5" t="str">
        <f t="shared" si="1000"/>
        <v>52</v>
      </c>
      <c r="E3233" s="5" t="str">
        <f t="shared" si="1001"/>
        <v>62--</v>
      </c>
      <c r="F3233" s="5" t="str">
        <f>VLOOKUP(E3233,Vlookups!K:M,3,FALSE)</f>
        <v>Op Exp</v>
      </c>
      <c r="G3233" s="5" t="str">
        <f t="shared" si="1002"/>
        <v>6299</v>
      </c>
      <c r="H3233" s="5" t="str">
        <f t="shared" si="1003"/>
        <v>MISC. CONTRACTED SERVICE</v>
      </c>
      <c r="I3233" s="5" t="str">
        <f t="shared" si="1004"/>
        <v>016</v>
      </c>
      <c r="J3233" s="5" t="str">
        <f>VLOOKUP(I3233,Vlookups!A:D,2,FALSE)</f>
        <v>WESTPARK ELEMENTARY SCHOOL</v>
      </c>
      <c r="K3233" s="5" t="str">
        <f>VLOOKUP(I3233,Vlookups!A:D,3,FALSE)</f>
        <v>WESTPARK K8</v>
      </c>
      <c r="L3233" s="5" t="str">
        <f t="shared" si="1005"/>
        <v>99</v>
      </c>
      <c r="M3233" s="5" t="str">
        <f t="shared" si="1006"/>
        <v>937</v>
      </c>
      <c r="N3233" s="5" t="str">
        <f>VLOOKUP(M3233,Vlookups!G:I,2,FALSE)</f>
        <v>FACILITIES MAINTENANCE &amp; OPS</v>
      </c>
      <c r="O3233" s="5" t="str">
        <f>VLOOKUP(M3233,Vlookups!G:I,3,FALSE)</f>
        <v>MAINT</v>
      </c>
      <c r="P3233" s="6">
        <f t="shared" si="1007"/>
        <v>31484</v>
      </c>
      <c r="Q3233" s="6">
        <f t="shared" si="1008"/>
        <v>0</v>
      </c>
      <c r="R3233" s="6">
        <f t="shared" si="1009"/>
        <v>36465.4</v>
      </c>
      <c r="S3233" s="6">
        <f t="shared" si="1010"/>
        <v>63650</v>
      </c>
      <c r="T3233" s="6">
        <f t="shared" si="1011"/>
        <v>32166</v>
      </c>
      <c r="U3233" t="s">
        <v>3291</v>
      </c>
      <c r="V3233" t="s">
        <v>49</v>
      </c>
      <c r="W3233" s="2">
        <v>31484</v>
      </c>
      <c r="X3233" s="2">
        <v>0</v>
      </c>
      <c r="Y3233" s="2">
        <v>36465.4</v>
      </c>
      <c r="Z3233" s="3">
        <v>-4981.3999999999996</v>
      </c>
      <c r="AA3233" s="2">
        <v>63650</v>
      </c>
      <c r="AB3233" s="2">
        <v>32166</v>
      </c>
    </row>
    <row r="3234" spans="1:28">
      <c r="A3234" s="5" t="str">
        <f t="shared" si="998"/>
        <v>420</v>
      </c>
      <c r="B3234" s="5" t="str">
        <f>VLOOKUP(A3234,Vlookups!O:P,2,FALSE)</f>
        <v>LOCAL</v>
      </c>
      <c r="C3234" s="5" t="str">
        <f t="shared" si="999"/>
        <v>E</v>
      </c>
      <c r="D3234" s="5" t="str">
        <f t="shared" si="1000"/>
        <v>52</v>
      </c>
      <c r="E3234" s="5" t="str">
        <f t="shared" si="1001"/>
        <v>62--</v>
      </c>
      <c r="F3234" s="5" t="str">
        <f>VLOOKUP(E3234,Vlookups!K:M,3,FALSE)</f>
        <v>Op Exp</v>
      </c>
      <c r="G3234" s="5" t="str">
        <f t="shared" si="1002"/>
        <v>6299</v>
      </c>
      <c r="H3234" s="5" t="str">
        <f t="shared" si="1003"/>
        <v>MISC. CONTRACTED SERVICE</v>
      </c>
      <c r="I3234" s="5" t="str">
        <f t="shared" si="1004"/>
        <v>017</v>
      </c>
      <c r="J3234" s="5" t="str">
        <f>VLOOKUP(I3234,Vlookups!A:D,2,FALSE)</f>
        <v>WESTPARK MIDDLE SCHOOL</v>
      </c>
      <c r="K3234" s="5" t="str">
        <f>VLOOKUP(I3234,Vlookups!A:D,3,FALSE)</f>
        <v>WESTPARK K8</v>
      </c>
      <c r="L3234" s="5" t="str">
        <f t="shared" si="1005"/>
        <v>99</v>
      </c>
      <c r="M3234" s="5" t="str">
        <f t="shared" si="1006"/>
        <v>937</v>
      </c>
      <c r="N3234" s="5" t="str">
        <f>VLOOKUP(M3234,Vlookups!G:I,2,FALSE)</f>
        <v>FACILITIES MAINTENANCE &amp; OPS</v>
      </c>
      <c r="O3234" s="5" t="str">
        <f>VLOOKUP(M3234,Vlookups!G:I,3,FALSE)</f>
        <v>MAINT</v>
      </c>
      <c r="P3234" s="6">
        <f t="shared" si="1007"/>
        <v>30000</v>
      </c>
      <c r="Q3234" s="6">
        <f t="shared" si="1008"/>
        <v>0</v>
      </c>
      <c r="R3234" s="6">
        <f t="shared" si="1009"/>
        <v>19753.599999999999</v>
      </c>
      <c r="S3234" s="6">
        <f t="shared" si="1010"/>
        <v>31350</v>
      </c>
      <c r="T3234" s="6">
        <f t="shared" si="1011"/>
        <v>1350</v>
      </c>
      <c r="U3234" t="s">
        <v>3292</v>
      </c>
      <c r="V3234" t="s">
        <v>49</v>
      </c>
      <c r="W3234" s="2">
        <v>30000</v>
      </c>
      <c r="X3234" s="2">
        <v>0</v>
      </c>
      <c r="Y3234" s="2">
        <v>19753.599999999999</v>
      </c>
      <c r="Z3234" s="2">
        <v>10246.4</v>
      </c>
      <c r="AA3234" s="2">
        <v>31350</v>
      </c>
      <c r="AB3234" s="2">
        <v>1350</v>
      </c>
    </row>
    <row r="3235" spans="1:28">
      <c r="A3235" s="5" t="str">
        <f t="shared" si="998"/>
        <v>420</v>
      </c>
      <c r="B3235" s="5" t="str">
        <f>VLOOKUP(A3235,Vlookups!O:P,2,FALSE)</f>
        <v>LOCAL</v>
      </c>
      <c r="C3235" s="5" t="str">
        <f t="shared" si="999"/>
        <v>E</v>
      </c>
      <c r="D3235" s="5" t="str">
        <f t="shared" si="1000"/>
        <v>52</v>
      </c>
      <c r="E3235" s="5" t="str">
        <f t="shared" si="1001"/>
        <v>62--</v>
      </c>
      <c r="F3235" s="5" t="str">
        <f>VLOOKUP(E3235,Vlookups!K:M,3,FALSE)</f>
        <v>Op Exp</v>
      </c>
      <c r="G3235" s="5" t="str">
        <f t="shared" si="1002"/>
        <v>6299</v>
      </c>
      <c r="H3235" s="5" t="str">
        <f t="shared" si="1003"/>
        <v>MISC. CONTRACTED SERVICE</v>
      </c>
      <c r="I3235" s="5" t="str">
        <f t="shared" si="1004"/>
        <v>018</v>
      </c>
      <c r="J3235" s="5" t="str">
        <f>VLOOKUP(I3235,Vlookups!A:D,2,FALSE)</f>
        <v>KATY/WEST PARK HS</v>
      </c>
      <c r="K3235" s="5" t="str">
        <f>VLOOKUP(I3235,Vlookups!A:D,3,FALSE)</f>
        <v>KATY WESTPARK HS</v>
      </c>
      <c r="L3235" s="5" t="str">
        <f t="shared" si="1005"/>
        <v>99</v>
      </c>
      <c r="M3235" s="5" t="str">
        <f t="shared" si="1006"/>
        <v>937</v>
      </c>
      <c r="N3235" s="5" t="str">
        <f>VLOOKUP(M3235,Vlookups!G:I,2,FALSE)</f>
        <v>FACILITIES MAINTENANCE &amp; OPS</v>
      </c>
      <c r="O3235" s="5" t="str">
        <f>VLOOKUP(M3235,Vlookups!G:I,3,FALSE)</f>
        <v>MAINT</v>
      </c>
      <c r="P3235" s="6">
        <f t="shared" si="1007"/>
        <v>31484</v>
      </c>
      <c r="Q3235" s="6">
        <f t="shared" si="1008"/>
        <v>0</v>
      </c>
      <c r="R3235" s="6">
        <f t="shared" si="1009"/>
        <v>2975</v>
      </c>
      <c r="S3235" s="6">
        <f t="shared" si="1010"/>
        <v>25000</v>
      </c>
      <c r="T3235" s="6">
        <f t="shared" si="1011"/>
        <v>-6484</v>
      </c>
      <c r="U3235" t="s">
        <v>3293</v>
      </c>
      <c r="V3235" t="s">
        <v>49</v>
      </c>
      <c r="W3235" s="2">
        <v>31484</v>
      </c>
      <c r="X3235" s="2">
        <v>0</v>
      </c>
      <c r="Y3235" s="2">
        <v>2975</v>
      </c>
      <c r="Z3235" s="2">
        <v>28509</v>
      </c>
      <c r="AA3235" s="2">
        <v>25000</v>
      </c>
      <c r="AB3235" s="3">
        <v>-6484</v>
      </c>
    </row>
    <row r="3236" spans="1:28">
      <c r="A3236" s="5" t="str">
        <f t="shared" si="998"/>
        <v>420</v>
      </c>
      <c r="B3236" s="5" t="str">
        <f>VLOOKUP(A3236,Vlookups!O:P,2,FALSE)</f>
        <v>LOCAL</v>
      </c>
      <c r="C3236" s="5" t="str">
        <f t="shared" si="999"/>
        <v>E</v>
      </c>
      <c r="D3236" s="5" t="str">
        <f t="shared" si="1000"/>
        <v>52</v>
      </c>
      <c r="E3236" s="5" t="str">
        <f t="shared" si="1001"/>
        <v>62--</v>
      </c>
      <c r="F3236" s="5" t="str">
        <f>VLOOKUP(E3236,Vlookups!K:M,3,FALSE)</f>
        <v>Op Exp</v>
      </c>
      <c r="G3236" s="5" t="str">
        <f t="shared" si="1002"/>
        <v>6299</v>
      </c>
      <c r="H3236" s="5" t="str">
        <f t="shared" si="1003"/>
        <v>MISC. CONTRACTED SERVICE</v>
      </c>
      <c r="I3236" s="5" t="str">
        <f t="shared" si="1004"/>
        <v>019</v>
      </c>
      <c r="J3236" s="5" t="str">
        <f>VLOOKUP(I3236,Vlookups!A:D,2,FALSE)</f>
        <v>LANCASTER ELEMENTARY</v>
      </c>
      <c r="K3236" s="5" t="str">
        <f>VLOOKUP(I3236,Vlookups!A:D,3,FALSE)</f>
        <v>LANCASTER K8</v>
      </c>
      <c r="L3236" s="5" t="str">
        <f t="shared" si="1005"/>
        <v>99</v>
      </c>
      <c r="M3236" s="5" t="str">
        <f t="shared" si="1006"/>
        <v>937</v>
      </c>
      <c r="N3236" s="5" t="str">
        <f>VLOOKUP(M3236,Vlookups!G:I,2,FALSE)</f>
        <v>FACILITIES MAINTENANCE &amp; OPS</v>
      </c>
      <c r="O3236" s="5" t="str">
        <f>VLOOKUP(M3236,Vlookups!G:I,3,FALSE)</f>
        <v>MAINT</v>
      </c>
      <c r="P3236" s="6">
        <f t="shared" si="1007"/>
        <v>31484</v>
      </c>
      <c r="Q3236" s="6">
        <f t="shared" si="1008"/>
        <v>0</v>
      </c>
      <c r="R3236" s="6">
        <f t="shared" si="1009"/>
        <v>43745.91</v>
      </c>
      <c r="S3236" s="6">
        <f t="shared" si="1010"/>
        <v>63650</v>
      </c>
      <c r="T3236" s="6">
        <f t="shared" si="1011"/>
        <v>32166</v>
      </c>
      <c r="U3236" t="s">
        <v>3294</v>
      </c>
      <c r="V3236" t="s">
        <v>49</v>
      </c>
      <c r="W3236" s="2">
        <v>31484</v>
      </c>
      <c r="X3236" s="2">
        <v>0</v>
      </c>
      <c r="Y3236" s="2">
        <v>43745.91</v>
      </c>
      <c r="Z3236" s="3">
        <v>-12261.91</v>
      </c>
      <c r="AA3236" s="2">
        <v>63650</v>
      </c>
      <c r="AB3236" s="2">
        <v>32166</v>
      </c>
    </row>
    <row r="3237" spans="1:28">
      <c r="A3237" s="5" t="str">
        <f t="shared" si="998"/>
        <v>420</v>
      </c>
      <c r="B3237" s="5" t="str">
        <f>VLOOKUP(A3237,Vlookups!O:P,2,FALSE)</f>
        <v>LOCAL</v>
      </c>
      <c r="C3237" s="5" t="str">
        <f t="shared" si="999"/>
        <v>E</v>
      </c>
      <c r="D3237" s="5" t="str">
        <f t="shared" si="1000"/>
        <v>52</v>
      </c>
      <c r="E3237" s="5" t="str">
        <f t="shared" si="1001"/>
        <v>62--</v>
      </c>
      <c r="F3237" s="5" t="str">
        <f>VLOOKUP(E3237,Vlookups!K:M,3,FALSE)</f>
        <v>Op Exp</v>
      </c>
      <c r="G3237" s="5" t="str">
        <f t="shared" si="1002"/>
        <v>6299</v>
      </c>
      <c r="H3237" s="5" t="str">
        <f t="shared" si="1003"/>
        <v>MISC. CONTRACTED SERVICE</v>
      </c>
      <c r="I3237" s="5" t="str">
        <f t="shared" si="1004"/>
        <v>020</v>
      </c>
      <c r="J3237" s="5" t="str">
        <f>VLOOKUP(I3237,Vlookups!A:D,2,FALSE)</f>
        <v>LANCASTER MIDDLE SCHOOL</v>
      </c>
      <c r="K3237" s="5" t="str">
        <f>VLOOKUP(I3237,Vlookups!A:D,3,FALSE)</f>
        <v>LANCASTER K8</v>
      </c>
      <c r="L3237" s="5" t="str">
        <f t="shared" si="1005"/>
        <v>99</v>
      </c>
      <c r="M3237" s="5" t="str">
        <f t="shared" si="1006"/>
        <v>937</v>
      </c>
      <c r="N3237" s="5" t="str">
        <f>VLOOKUP(M3237,Vlookups!G:I,2,FALSE)</f>
        <v>FACILITIES MAINTENANCE &amp; OPS</v>
      </c>
      <c r="O3237" s="5" t="str">
        <f>VLOOKUP(M3237,Vlookups!G:I,3,FALSE)</f>
        <v>MAINT</v>
      </c>
      <c r="P3237" s="6">
        <f t="shared" si="1007"/>
        <v>0</v>
      </c>
      <c r="Q3237" s="6">
        <f t="shared" si="1008"/>
        <v>0</v>
      </c>
      <c r="R3237" s="6">
        <f t="shared" si="1009"/>
        <v>21696.49</v>
      </c>
      <c r="S3237" s="6">
        <f t="shared" si="1010"/>
        <v>31350</v>
      </c>
      <c r="T3237" s="6">
        <f t="shared" si="1011"/>
        <v>31350</v>
      </c>
      <c r="U3237" t="s">
        <v>3295</v>
      </c>
      <c r="V3237" t="s">
        <v>49</v>
      </c>
      <c r="W3237" s="2">
        <v>0</v>
      </c>
      <c r="X3237" s="2">
        <v>0</v>
      </c>
      <c r="Y3237" s="2">
        <v>21696.49</v>
      </c>
      <c r="Z3237" s="3">
        <v>-21696.49</v>
      </c>
      <c r="AA3237" s="2">
        <v>31350</v>
      </c>
      <c r="AB3237" s="2">
        <v>31350</v>
      </c>
    </row>
    <row r="3238" spans="1:28">
      <c r="A3238" s="5" t="str">
        <f t="shared" si="998"/>
        <v>420</v>
      </c>
      <c r="B3238" s="5" t="str">
        <f>VLOOKUP(A3238,Vlookups!O:P,2,FALSE)</f>
        <v>LOCAL</v>
      </c>
      <c r="C3238" s="5" t="str">
        <f t="shared" si="999"/>
        <v>E</v>
      </c>
      <c r="D3238" s="5" t="str">
        <f t="shared" si="1000"/>
        <v>52</v>
      </c>
      <c r="E3238" s="5" t="str">
        <f t="shared" si="1001"/>
        <v>62--</v>
      </c>
      <c r="F3238" s="5" t="str">
        <f>VLOOKUP(E3238,Vlookups!K:M,3,FALSE)</f>
        <v>Op Exp</v>
      </c>
      <c r="G3238" s="5" t="str">
        <f t="shared" si="1002"/>
        <v>6299</v>
      </c>
      <c r="H3238" s="5" t="str">
        <f t="shared" si="1003"/>
        <v>MISC. CONTRACTED SERVICE</v>
      </c>
      <c r="I3238" s="5" t="str">
        <f t="shared" si="1004"/>
        <v>021</v>
      </c>
      <c r="J3238" s="5" t="str">
        <f>VLOOKUP(I3238,Vlookups!A:D,2,FALSE)</f>
        <v>WOODHAVEN ELEMENTARY</v>
      </c>
      <c r="K3238" s="5" t="str">
        <f>VLOOKUP(I3238,Vlookups!A:D,3,FALSE)</f>
        <v>WOODHAVEN K8</v>
      </c>
      <c r="L3238" s="5" t="str">
        <f t="shared" si="1005"/>
        <v>99</v>
      </c>
      <c r="M3238" s="5" t="str">
        <f t="shared" si="1006"/>
        <v>937</v>
      </c>
      <c r="N3238" s="5" t="str">
        <f>VLOOKUP(M3238,Vlookups!G:I,2,FALSE)</f>
        <v>FACILITIES MAINTENANCE &amp; OPS</v>
      </c>
      <c r="O3238" s="5" t="str">
        <f>VLOOKUP(M3238,Vlookups!G:I,3,FALSE)</f>
        <v>MAINT</v>
      </c>
      <c r="P3238" s="6">
        <f t="shared" si="1007"/>
        <v>32556</v>
      </c>
      <c r="Q3238" s="6">
        <f t="shared" si="1008"/>
        <v>0</v>
      </c>
      <c r="R3238" s="6">
        <f t="shared" si="1009"/>
        <v>30761.5</v>
      </c>
      <c r="S3238" s="6">
        <f t="shared" si="1010"/>
        <v>63650</v>
      </c>
      <c r="T3238" s="6">
        <f t="shared" si="1011"/>
        <v>31094</v>
      </c>
      <c r="U3238" t="s">
        <v>3296</v>
      </c>
      <c r="V3238" t="s">
        <v>49</v>
      </c>
      <c r="W3238" s="2">
        <v>32556</v>
      </c>
      <c r="X3238" s="2">
        <v>0</v>
      </c>
      <c r="Y3238" s="2">
        <v>30761.5</v>
      </c>
      <c r="Z3238" s="2">
        <v>1794.5</v>
      </c>
      <c r="AA3238" s="2">
        <v>63650</v>
      </c>
      <c r="AB3238" s="2">
        <v>31094</v>
      </c>
    </row>
    <row r="3239" spans="1:28">
      <c r="A3239" s="5" t="str">
        <f t="shared" si="998"/>
        <v>420</v>
      </c>
      <c r="B3239" s="5" t="str">
        <f>VLOOKUP(A3239,Vlookups!O:P,2,FALSE)</f>
        <v>LOCAL</v>
      </c>
      <c r="C3239" s="5" t="str">
        <f t="shared" si="999"/>
        <v>E</v>
      </c>
      <c r="D3239" s="5" t="str">
        <f t="shared" si="1000"/>
        <v>52</v>
      </c>
      <c r="E3239" s="5" t="str">
        <f t="shared" si="1001"/>
        <v>62--</v>
      </c>
      <c r="F3239" s="5" t="str">
        <f>VLOOKUP(E3239,Vlookups!K:M,3,FALSE)</f>
        <v>Op Exp</v>
      </c>
      <c r="G3239" s="5" t="str">
        <f t="shared" si="1002"/>
        <v>6299</v>
      </c>
      <c r="H3239" s="5" t="str">
        <f t="shared" si="1003"/>
        <v>MISC. CONTRACTED SERVICE</v>
      </c>
      <c r="I3239" s="5" t="str">
        <f t="shared" si="1004"/>
        <v>022</v>
      </c>
      <c r="J3239" s="5" t="str">
        <f>VLOOKUP(I3239,Vlookups!A:D,2,FALSE)</f>
        <v>WOODHAVEN MIDDLE SCHOOL</v>
      </c>
      <c r="K3239" s="5" t="str">
        <f>VLOOKUP(I3239,Vlookups!A:D,3,FALSE)</f>
        <v>WOODHAVEN K8</v>
      </c>
      <c r="L3239" s="5" t="str">
        <f t="shared" si="1005"/>
        <v>99</v>
      </c>
      <c r="M3239" s="5" t="str">
        <f t="shared" si="1006"/>
        <v>937</v>
      </c>
      <c r="N3239" s="5" t="str">
        <f>VLOOKUP(M3239,Vlookups!G:I,2,FALSE)</f>
        <v>FACILITIES MAINTENANCE &amp; OPS</v>
      </c>
      <c r="O3239" s="5" t="str">
        <f>VLOOKUP(M3239,Vlookups!G:I,3,FALSE)</f>
        <v>MAINT</v>
      </c>
      <c r="P3239" s="6">
        <f t="shared" si="1007"/>
        <v>30528</v>
      </c>
      <c r="Q3239" s="6">
        <f t="shared" si="1008"/>
        <v>0</v>
      </c>
      <c r="R3239" s="6">
        <f t="shared" si="1009"/>
        <v>16088.5</v>
      </c>
      <c r="S3239" s="6">
        <f t="shared" si="1010"/>
        <v>31350</v>
      </c>
      <c r="T3239" s="6">
        <f t="shared" si="1011"/>
        <v>822</v>
      </c>
      <c r="U3239" t="s">
        <v>3297</v>
      </c>
      <c r="V3239" t="s">
        <v>49</v>
      </c>
      <c r="W3239" s="2">
        <v>30528</v>
      </c>
      <c r="X3239" s="2">
        <v>0</v>
      </c>
      <c r="Y3239" s="2">
        <v>16088.5</v>
      </c>
      <c r="Z3239" s="2">
        <v>14439.5</v>
      </c>
      <c r="AA3239" s="2">
        <v>31350</v>
      </c>
      <c r="AB3239" s="2">
        <v>822</v>
      </c>
    </row>
    <row r="3240" spans="1:28">
      <c r="A3240" s="5" t="str">
        <f t="shared" si="998"/>
        <v>420</v>
      </c>
      <c r="B3240" s="5" t="str">
        <f>VLOOKUP(A3240,Vlookups!O:P,2,FALSE)</f>
        <v>LOCAL</v>
      </c>
      <c r="C3240" s="5" t="str">
        <f t="shared" si="999"/>
        <v>E</v>
      </c>
      <c r="D3240" s="5" t="str">
        <f t="shared" si="1000"/>
        <v>52</v>
      </c>
      <c r="E3240" s="5" t="str">
        <f t="shared" si="1001"/>
        <v>62--</v>
      </c>
      <c r="F3240" s="5" t="str">
        <f>VLOOKUP(E3240,Vlookups!K:M,3,FALSE)</f>
        <v>Op Exp</v>
      </c>
      <c r="G3240" s="5" t="str">
        <f t="shared" si="1002"/>
        <v>6299</v>
      </c>
      <c r="H3240" s="5" t="str">
        <f t="shared" si="1003"/>
        <v>MISC. CONTRACTED SERVICE</v>
      </c>
      <c r="I3240" s="5" t="str">
        <f t="shared" si="1004"/>
        <v>023</v>
      </c>
      <c r="J3240" s="5" t="str">
        <f>VLOOKUP(I3240,Vlookups!A:D,2,FALSE)</f>
        <v>SAGINAW ELEMENTARY</v>
      </c>
      <c r="K3240" s="5" t="str">
        <f>VLOOKUP(I3240,Vlookups!A:D,3,FALSE)</f>
        <v>SAGINAW K8</v>
      </c>
      <c r="L3240" s="5" t="str">
        <f t="shared" si="1005"/>
        <v>99</v>
      </c>
      <c r="M3240" s="5" t="str">
        <f t="shared" si="1006"/>
        <v>937</v>
      </c>
      <c r="N3240" s="5" t="str">
        <f>VLOOKUP(M3240,Vlookups!G:I,2,FALSE)</f>
        <v>FACILITIES MAINTENANCE &amp; OPS</v>
      </c>
      <c r="O3240" s="5" t="str">
        <f>VLOOKUP(M3240,Vlookups!G:I,3,FALSE)</f>
        <v>MAINT</v>
      </c>
      <c r="P3240" s="6">
        <f t="shared" si="1007"/>
        <v>31484</v>
      </c>
      <c r="Q3240" s="6">
        <f t="shared" si="1008"/>
        <v>0</v>
      </c>
      <c r="R3240" s="6">
        <f t="shared" si="1009"/>
        <v>38372.839999999997</v>
      </c>
      <c r="S3240" s="6">
        <f t="shared" si="1010"/>
        <v>63650</v>
      </c>
      <c r="T3240" s="6">
        <f t="shared" si="1011"/>
        <v>32166</v>
      </c>
      <c r="U3240" t="s">
        <v>3298</v>
      </c>
      <c r="V3240" t="s">
        <v>49</v>
      </c>
      <c r="W3240" s="2">
        <v>31484</v>
      </c>
      <c r="X3240" s="2">
        <v>0</v>
      </c>
      <c r="Y3240" s="2">
        <v>38372.839999999997</v>
      </c>
      <c r="Z3240" s="3">
        <v>-6888.84</v>
      </c>
      <c r="AA3240" s="2">
        <v>63650</v>
      </c>
      <c r="AB3240" s="2">
        <v>32166</v>
      </c>
    </row>
    <row r="3241" spans="1:28">
      <c r="A3241" s="5" t="str">
        <f t="shared" si="998"/>
        <v>420</v>
      </c>
      <c r="B3241" s="5" t="str">
        <f>VLOOKUP(A3241,Vlookups!O:P,2,FALSE)</f>
        <v>LOCAL</v>
      </c>
      <c r="C3241" s="5" t="str">
        <f t="shared" si="999"/>
        <v>E</v>
      </c>
      <c r="D3241" s="5" t="str">
        <f t="shared" si="1000"/>
        <v>52</v>
      </c>
      <c r="E3241" s="5" t="str">
        <f t="shared" si="1001"/>
        <v>62--</v>
      </c>
      <c r="F3241" s="5" t="str">
        <f>VLOOKUP(E3241,Vlookups!K:M,3,FALSE)</f>
        <v>Op Exp</v>
      </c>
      <c r="G3241" s="5" t="str">
        <f t="shared" si="1002"/>
        <v>6299</v>
      </c>
      <c r="H3241" s="5" t="str">
        <f t="shared" si="1003"/>
        <v>MISC. CONTRACTED SERVICE</v>
      </c>
      <c r="I3241" s="5" t="str">
        <f t="shared" si="1004"/>
        <v>024</v>
      </c>
      <c r="J3241" s="5" t="str">
        <f>VLOOKUP(I3241,Vlookups!A:D,2,FALSE)</f>
        <v>SAGINAW MIDDLE SCHOOL</v>
      </c>
      <c r="K3241" s="5" t="str">
        <f>VLOOKUP(I3241,Vlookups!A:D,3,FALSE)</f>
        <v>SAGINAW K8</v>
      </c>
      <c r="L3241" s="5" t="str">
        <f t="shared" si="1005"/>
        <v>99</v>
      </c>
      <c r="M3241" s="5" t="str">
        <f t="shared" si="1006"/>
        <v>937</v>
      </c>
      <c r="N3241" s="5" t="str">
        <f>VLOOKUP(M3241,Vlookups!G:I,2,FALSE)</f>
        <v>FACILITIES MAINTENANCE &amp; OPS</v>
      </c>
      <c r="O3241" s="5" t="str">
        <f>VLOOKUP(M3241,Vlookups!G:I,3,FALSE)</f>
        <v>MAINT</v>
      </c>
      <c r="P3241" s="6">
        <f t="shared" si="1007"/>
        <v>30000</v>
      </c>
      <c r="Q3241" s="6">
        <f t="shared" si="1008"/>
        <v>0</v>
      </c>
      <c r="R3241" s="6">
        <f t="shared" si="1009"/>
        <v>21176.16</v>
      </c>
      <c r="S3241" s="6">
        <f t="shared" si="1010"/>
        <v>31350</v>
      </c>
      <c r="T3241" s="6">
        <f t="shared" si="1011"/>
        <v>1350</v>
      </c>
      <c r="U3241" t="s">
        <v>3299</v>
      </c>
      <c r="V3241" t="s">
        <v>49</v>
      </c>
      <c r="W3241" s="2">
        <v>30000</v>
      </c>
      <c r="X3241" s="2">
        <v>0</v>
      </c>
      <c r="Y3241" s="2">
        <v>21176.16</v>
      </c>
      <c r="Z3241" s="2">
        <v>8823.84</v>
      </c>
      <c r="AA3241" s="2">
        <v>31350</v>
      </c>
      <c r="AB3241" s="2">
        <v>1350</v>
      </c>
    </row>
    <row r="3242" spans="1:28">
      <c r="A3242" s="5" t="str">
        <f t="shared" si="998"/>
        <v>420</v>
      </c>
      <c r="B3242" s="5" t="str">
        <f>VLOOKUP(A3242,Vlookups!O:P,2,FALSE)</f>
        <v>LOCAL</v>
      </c>
      <c r="C3242" s="5" t="str">
        <f t="shared" si="999"/>
        <v>E</v>
      </c>
      <c r="D3242" s="5" t="str">
        <f t="shared" si="1000"/>
        <v>52</v>
      </c>
      <c r="E3242" s="5" t="str">
        <f t="shared" si="1001"/>
        <v>62--</v>
      </c>
      <c r="F3242" s="5" t="str">
        <f>VLOOKUP(E3242,Vlookups!K:M,3,FALSE)</f>
        <v>Op Exp</v>
      </c>
      <c r="G3242" s="5" t="str">
        <f t="shared" si="1002"/>
        <v>6299</v>
      </c>
      <c r="H3242" s="5" t="str">
        <f t="shared" si="1003"/>
        <v>MISC. CONTRACTED SERVICE</v>
      </c>
      <c r="I3242" s="5" t="str">
        <f t="shared" si="1004"/>
        <v>025</v>
      </c>
      <c r="J3242" s="5" t="str">
        <f>VLOOKUP(I3242,Vlookups!A:D,2,FALSE)</f>
        <v>WINDMILL LAKES ELEMENTARY</v>
      </c>
      <c r="K3242" s="5" t="str">
        <f>VLOOKUP(I3242,Vlookups!A:D,3,FALSE)</f>
        <v>WINDMILL LAKES K8</v>
      </c>
      <c r="L3242" s="5" t="str">
        <f t="shared" si="1005"/>
        <v>99</v>
      </c>
      <c r="M3242" s="5" t="str">
        <f t="shared" si="1006"/>
        <v>937</v>
      </c>
      <c r="N3242" s="5" t="str">
        <f>VLOOKUP(M3242,Vlookups!G:I,2,FALSE)</f>
        <v>FACILITIES MAINTENANCE &amp; OPS</v>
      </c>
      <c r="O3242" s="5" t="str">
        <f>VLOOKUP(M3242,Vlookups!G:I,3,FALSE)</f>
        <v>MAINT</v>
      </c>
      <c r="P3242" s="6">
        <f t="shared" si="1007"/>
        <v>31484</v>
      </c>
      <c r="Q3242" s="6">
        <f t="shared" si="1008"/>
        <v>0</v>
      </c>
      <c r="R3242" s="6">
        <f t="shared" si="1009"/>
        <v>37608.9</v>
      </c>
      <c r="S3242" s="6">
        <f t="shared" si="1010"/>
        <v>63650</v>
      </c>
      <c r="T3242" s="6">
        <f t="shared" si="1011"/>
        <v>32166</v>
      </c>
      <c r="U3242" t="s">
        <v>3300</v>
      </c>
      <c r="V3242" t="s">
        <v>49</v>
      </c>
      <c r="W3242" s="2">
        <v>31484</v>
      </c>
      <c r="X3242" s="2">
        <v>0</v>
      </c>
      <c r="Y3242" s="2">
        <v>37608.9</v>
      </c>
      <c r="Z3242" s="3">
        <v>-6124.9</v>
      </c>
      <c r="AA3242" s="2">
        <v>63650</v>
      </c>
      <c r="AB3242" s="2">
        <v>32166</v>
      </c>
    </row>
    <row r="3243" spans="1:28">
      <c r="A3243" s="5" t="str">
        <f t="shared" si="998"/>
        <v>420</v>
      </c>
      <c r="B3243" s="5" t="str">
        <f>VLOOKUP(A3243,Vlookups!O:P,2,FALSE)</f>
        <v>LOCAL</v>
      </c>
      <c r="C3243" s="5" t="str">
        <f t="shared" si="999"/>
        <v>E</v>
      </c>
      <c r="D3243" s="5" t="str">
        <f t="shared" si="1000"/>
        <v>52</v>
      </c>
      <c r="E3243" s="5" t="str">
        <f t="shared" si="1001"/>
        <v>62--</v>
      </c>
      <c r="F3243" s="5" t="str">
        <f>VLOOKUP(E3243,Vlookups!K:M,3,FALSE)</f>
        <v>Op Exp</v>
      </c>
      <c r="G3243" s="5" t="str">
        <f t="shared" si="1002"/>
        <v>6299</v>
      </c>
      <c r="H3243" s="5" t="str">
        <f t="shared" si="1003"/>
        <v>MISC. CONTRACTED SERVICE</v>
      </c>
      <c r="I3243" s="5" t="str">
        <f t="shared" si="1004"/>
        <v>026</v>
      </c>
      <c r="J3243" s="5" t="str">
        <f>VLOOKUP(I3243,Vlookups!A:D,2,FALSE)</f>
        <v>WM LAKES MIDDLE SCHOOL</v>
      </c>
      <c r="K3243" s="5" t="str">
        <f>VLOOKUP(I3243,Vlookups!A:D,3,FALSE)</f>
        <v>WINDMILL LAKES K8</v>
      </c>
      <c r="L3243" s="5" t="str">
        <f t="shared" si="1005"/>
        <v>99</v>
      </c>
      <c r="M3243" s="5" t="str">
        <f t="shared" si="1006"/>
        <v>937</v>
      </c>
      <c r="N3243" s="5" t="str">
        <f>VLOOKUP(M3243,Vlookups!G:I,2,FALSE)</f>
        <v>FACILITIES MAINTENANCE &amp; OPS</v>
      </c>
      <c r="O3243" s="5" t="str">
        <f>VLOOKUP(M3243,Vlookups!G:I,3,FALSE)</f>
        <v>MAINT</v>
      </c>
      <c r="P3243" s="6">
        <f t="shared" si="1007"/>
        <v>30000</v>
      </c>
      <c r="Q3243" s="6">
        <f t="shared" si="1008"/>
        <v>0</v>
      </c>
      <c r="R3243" s="6">
        <f t="shared" si="1009"/>
        <v>18516.099999999999</v>
      </c>
      <c r="S3243" s="6">
        <f t="shared" si="1010"/>
        <v>31350</v>
      </c>
      <c r="T3243" s="6">
        <f t="shared" si="1011"/>
        <v>1350</v>
      </c>
      <c r="U3243" t="s">
        <v>3301</v>
      </c>
      <c r="V3243" t="s">
        <v>49</v>
      </c>
      <c r="W3243" s="2">
        <v>30000</v>
      </c>
      <c r="X3243" s="2">
        <v>0</v>
      </c>
      <c r="Y3243" s="2">
        <v>18516.099999999999</v>
      </c>
      <c r="Z3243" s="2">
        <v>11483.9</v>
      </c>
      <c r="AA3243" s="2">
        <v>31350</v>
      </c>
      <c r="AB3243" s="2">
        <v>1350</v>
      </c>
    </row>
    <row r="3244" spans="1:28">
      <c r="A3244" s="5" t="str">
        <f t="shared" si="998"/>
        <v>420</v>
      </c>
      <c r="B3244" s="5" t="str">
        <f>VLOOKUP(A3244,Vlookups!O:P,2,FALSE)</f>
        <v>LOCAL</v>
      </c>
      <c r="C3244" s="5" t="str">
        <f t="shared" si="999"/>
        <v>E</v>
      </c>
      <c r="D3244" s="5" t="str">
        <f t="shared" si="1000"/>
        <v>52</v>
      </c>
      <c r="E3244" s="5" t="str">
        <f t="shared" si="1001"/>
        <v>62--</v>
      </c>
      <c r="F3244" s="5" t="str">
        <f>VLOOKUP(E3244,Vlookups!K:M,3,FALSE)</f>
        <v>Op Exp</v>
      </c>
      <c r="G3244" s="5" t="str">
        <f t="shared" si="1002"/>
        <v>6299</v>
      </c>
      <c r="H3244" s="5" t="str">
        <f t="shared" si="1003"/>
        <v>MISC. CONTRACTED SERVICE</v>
      </c>
      <c r="I3244" s="5" t="str">
        <f t="shared" si="1004"/>
        <v>027</v>
      </c>
      <c r="J3244" s="5" t="str">
        <f>VLOOKUP(I3244,Vlookups!A:D,2,FALSE)</f>
        <v>HOUSTON OREM ELEMENTARY</v>
      </c>
      <c r="K3244" s="5" t="str">
        <f>VLOOKUP(I3244,Vlookups!A:D,3,FALSE)</f>
        <v>OREM K8</v>
      </c>
      <c r="L3244" s="5" t="str">
        <f t="shared" si="1005"/>
        <v>99</v>
      </c>
      <c r="M3244" s="5" t="str">
        <f t="shared" si="1006"/>
        <v>937</v>
      </c>
      <c r="N3244" s="5" t="str">
        <f>VLOOKUP(M3244,Vlookups!G:I,2,FALSE)</f>
        <v>FACILITIES MAINTENANCE &amp; OPS</v>
      </c>
      <c r="O3244" s="5" t="str">
        <f>VLOOKUP(M3244,Vlookups!G:I,3,FALSE)</f>
        <v>MAINT</v>
      </c>
      <c r="P3244" s="6">
        <f t="shared" si="1007"/>
        <v>31484</v>
      </c>
      <c r="Q3244" s="6">
        <f t="shared" si="1008"/>
        <v>0</v>
      </c>
      <c r="R3244" s="6">
        <f t="shared" si="1009"/>
        <v>52430.400000000001</v>
      </c>
      <c r="S3244" s="6">
        <f t="shared" si="1010"/>
        <v>63650</v>
      </c>
      <c r="T3244" s="6">
        <f t="shared" si="1011"/>
        <v>32166</v>
      </c>
      <c r="U3244" t="s">
        <v>3302</v>
      </c>
      <c r="V3244" t="s">
        <v>49</v>
      </c>
      <c r="W3244" s="2">
        <v>31484</v>
      </c>
      <c r="X3244" s="2">
        <v>0</v>
      </c>
      <c r="Y3244" s="2">
        <v>52430.400000000001</v>
      </c>
      <c r="Z3244" s="3">
        <v>-20946.400000000001</v>
      </c>
      <c r="AA3244" s="2">
        <v>63650</v>
      </c>
      <c r="AB3244" s="2">
        <v>32166</v>
      </c>
    </row>
    <row r="3245" spans="1:28">
      <c r="A3245" s="5" t="str">
        <f t="shared" si="998"/>
        <v>420</v>
      </c>
      <c r="B3245" s="5" t="str">
        <f>VLOOKUP(A3245,Vlookups!O:P,2,FALSE)</f>
        <v>LOCAL</v>
      </c>
      <c r="C3245" s="5" t="str">
        <f t="shared" si="999"/>
        <v>E</v>
      </c>
      <c r="D3245" s="5" t="str">
        <f t="shared" si="1000"/>
        <v>52</v>
      </c>
      <c r="E3245" s="5" t="str">
        <f t="shared" si="1001"/>
        <v>62--</v>
      </c>
      <c r="F3245" s="5" t="str">
        <f>VLOOKUP(E3245,Vlookups!K:M,3,FALSE)</f>
        <v>Op Exp</v>
      </c>
      <c r="G3245" s="5" t="str">
        <f t="shared" si="1002"/>
        <v>6299</v>
      </c>
      <c r="H3245" s="5" t="str">
        <f t="shared" si="1003"/>
        <v>MISC. CONTRACTED SERVICE</v>
      </c>
      <c r="I3245" s="5" t="str">
        <f t="shared" si="1004"/>
        <v>028</v>
      </c>
      <c r="J3245" s="5" t="str">
        <f>VLOOKUP(I3245,Vlookups!A:D,2,FALSE)</f>
        <v>HOUSTON OREM MIDDLE SCHOOL</v>
      </c>
      <c r="K3245" s="5" t="str">
        <f>VLOOKUP(I3245,Vlookups!A:D,3,FALSE)</f>
        <v>OREM K8</v>
      </c>
      <c r="L3245" s="5" t="str">
        <f t="shared" si="1005"/>
        <v>99</v>
      </c>
      <c r="M3245" s="5" t="str">
        <f t="shared" si="1006"/>
        <v>937</v>
      </c>
      <c r="N3245" s="5" t="str">
        <f>VLOOKUP(M3245,Vlookups!G:I,2,FALSE)</f>
        <v>FACILITIES MAINTENANCE &amp; OPS</v>
      </c>
      <c r="O3245" s="5" t="str">
        <f>VLOOKUP(M3245,Vlookups!G:I,3,FALSE)</f>
        <v>MAINT</v>
      </c>
      <c r="P3245" s="6">
        <f t="shared" si="1007"/>
        <v>30000</v>
      </c>
      <c r="Q3245" s="6">
        <f t="shared" si="1008"/>
        <v>0</v>
      </c>
      <c r="R3245" s="6">
        <f t="shared" si="1009"/>
        <v>25399.599999999999</v>
      </c>
      <c r="S3245" s="6">
        <f t="shared" si="1010"/>
        <v>31350</v>
      </c>
      <c r="T3245" s="6">
        <f t="shared" si="1011"/>
        <v>1350</v>
      </c>
      <c r="U3245" t="s">
        <v>3303</v>
      </c>
      <c r="V3245" t="s">
        <v>49</v>
      </c>
      <c r="W3245" s="2">
        <v>30000</v>
      </c>
      <c r="X3245" s="2">
        <v>0</v>
      </c>
      <c r="Y3245" s="2">
        <v>25399.599999999999</v>
      </c>
      <c r="Z3245" s="2">
        <v>4600.3999999999996</v>
      </c>
      <c r="AA3245" s="2">
        <v>31350</v>
      </c>
      <c r="AB3245" s="2">
        <v>1350</v>
      </c>
    </row>
    <row r="3246" spans="1:28">
      <c r="A3246" s="5" t="str">
        <f t="shared" si="998"/>
        <v>420</v>
      </c>
      <c r="B3246" s="5" t="str">
        <f>VLOOKUP(A3246,Vlookups!O:P,2,FALSE)</f>
        <v>LOCAL</v>
      </c>
      <c r="C3246" s="5" t="str">
        <f t="shared" si="999"/>
        <v>E</v>
      </c>
      <c r="D3246" s="5" t="str">
        <f t="shared" si="1000"/>
        <v>52</v>
      </c>
      <c r="E3246" s="5" t="str">
        <f t="shared" si="1001"/>
        <v>62--</v>
      </c>
      <c r="F3246" s="5" t="str">
        <f>VLOOKUP(E3246,Vlookups!K:M,3,FALSE)</f>
        <v>Op Exp</v>
      </c>
      <c r="G3246" s="5" t="str">
        <f t="shared" si="1002"/>
        <v>6299</v>
      </c>
      <c r="H3246" s="5" t="str">
        <f t="shared" si="1003"/>
        <v>MISC. CONTRACTED SERVICE</v>
      </c>
      <c r="I3246" s="5" t="str">
        <f t="shared" si="1004"/>
        <v>030</v>
      </c>
      <c r="J3246" s="5" t="str">
        <f>VLOOKUP(I3246,Vlookups!A:D,2,FALSE)</f>
        <v>COLLEGE STATION ELEMENTARY</v>
      </c>
      <c r="K3246" s="5" t="str">
        <f>VLOOKUP(I3246,Vlookups!A:D,3,FALSE)</f>
        <v>COLLEGE STATION K8</v>
      </c>
      <c r="L3246" s="5" t="str">
        <f t="shared" si="1005"/>
        <v>99</v>
      </c>
      <c r="M3246" s="5" t="str">
        <f t="shared" si="1006"/>
        <v>937</v>
      </c>
      <c r="N3246" s="5" t="str">
        <f>VLOOKUP(M3246,Vlookups!G:I,2,FALSE)</f>
        <v>FACILITIES MAINTENANCE &amp; OPS</v>
      </c>
      <c r="O3246" s="5" t="str">
        <f>VLOOKUP(M3246,Vlookups!G:I,3,FALSE)</f>
        <v>MAINT</v>
      </c>
      <c r="P3246" s="6">
        <f t="shared" si="1007"/>
        <v>31484</v>
      </c>
      <c r="Q3246" s="6">
        <f t="shared" si="1008"/>
        <v>0</v>
      </c>
      <c r="R3246" s="6">
        <f t="shared" si="1009"/>
        <v>66288.490000000005</v>
      </c>
      <c r="S3246" s="6">
        <f t="shared" si="1010"/>
        <v>63650</v>
      </c>
      <c r="T3246" s="6">
        <f t="shared" si="1011"/>
        <v>32166</v>
      </c>
      <c r="U3246" t="s">
        <v>3304</v>
      </c>
      <c r="V3246" t="s">
        <v>49</v>
      </c>
      <c r="W3246" s="2">
        <v>31484</v>
      </c>
      <c r="X3246" s="2">
        <v>0</v>
      </c>
      <c r="Y3246" s="2">
        <v>66288.490000000005</v>
      </c>
      <c r="Z3246" s="3">
        <v>-34804.49</v>
      </c>
      <c r="AA3246" s="2">
        <v>63650</v>
      </c>
      <c r="AB3246" s="2">
        <v>32166</v>
      </c>
    </row>
    <row r="3247" spans="1:28">
      <c r="A3247" s="5" t="str">
        <f t="shared" si="998"/>
        <v>420</v>
      </c>
      <c r="B3247" s="5" t="str">
        <f>VLOOKUP(A3247,Vlookups!O:P,2,FALSE)</f>
        <v>LOCAL</v>
      </c>
      <c r="C3247" s="5" t="str">
        <f t="shared" si="999"/>
        <v>E</v>
      </c>
      <c r="D3247" s="5" t="str">
        <f t="shared" si="1000"/>
        <v>52</v>
      </c>
      <c r="E3247" s="5" t="str">
        <f t="shared" si="1001"/>
        <v>62--</v>
      </c>
      <c r="F3247" s="5" t="str">
        <f>VLOOKUP(E3247,Vlookups!K:M,3,FALSE)</f>
        <v>Op Exp</v>
      </c>
      <c r="G3247" s="5" t="str">
        <f t="shared" si="1002"/>
        <v>6299</v>
      </c>
      <c r="H3247" s="5" t="str">
        <f t="shared" si="1003"/>
        <v>MISC. CONTRACTED SERVICE</v>
      </c>
      <c r="I3247" s="5" t="str">
        <f t="shared" si="1004"/>
        <v>031</v>
      </c>
      <c r="J3247" s="5" t="str">
        <f>VLOOKUP(I3247,Vlookups!A:D,2,FALSE)</f>
        <v>COLLEGE STATION MIDDLE SCHOOL</v>
      </c>
      <c r="K3247" s="5" t="str">
        <f>VLOOKUP(I3247,Vlookups!A:D,3,FALSE)</f>
        <v>COLLEGE STATION K8</v>
      </c>
      <c r="L3247" s="5" t="str">
        <f t="shared" si="1005"/>
        <v>99</v>
      </c>
      <c r="M3247" s="5" t="str">
        <f t="shared" si="1006"/>
        <v>937</v>
      </c>
      <c r="N3247" s="5" t="str">
        <f>VLOOKUP(M3247,Vlookups!G:I,2,FALSE)</f>
        <v>FACILITIES MAINTENANCE &amp; OPS</v>
      </c>
      <c r="O3247" s="5" t="str">
        <f>VLOOKUP(M3247,Vlookups!G:I,3,FALSE)</f>
        <v>MAINT</v>
      </c>
      <c r="P3247" s="6">
        <f t="shared" si="1007"/>
        <v>0</v>
      </c>
      <c r="Q3247" s="6">
        <f t="shared" si="1008"/>
        <v>0</v>
      </c>
      <c r="R3247" s="6">
        <f t="shared" si="1009"/>
        <v>34583.96</v>
      </c>
      <c r="S3247" s="6">
        <f t="shared" si="1010"/>
        <v>31350</v>
      </c>
      <c r="T3247" s="6">
        <f t="shared" si="1011"/>
        <v>31350</v>
      </c>
      <c r="U3247" t="s">
        <v>3305</v>
      </c>
      <c r="V3247" t="s">
        <v>49</v>
      </c>
      <c r="W3247" s="2">
        <v>0</v>
      </c>
      <c r="X3247" s="2">
        <v>0</v>
      </c>
      <c r="Y3247" s="2">
        <v>34583.96</v>
      </c>
      <c r="Z3247" s="3">
        <v>-34583.96</v>
      </c>
      <c r="AA3247" s="2">
        <v>31350</v>
      </c>
      <c r="AB3247" s="2">
        <v>31350</v>
      </c>
    </row>
    <row r="3248" spans="1:28">
      <c r="A3248" s="5" t="str">
        <f t="shared" si="998"/>
        <v>420</v>
      </c>
      <c r="B3248" s="5" t="str">
        <f>VLOOKUP(A3248,Vlookups!O:P,2,FALSE)</f>
        <v>LOCAL</v>
      </c>
      <c r="C3248" s="5" t="str">
        <f t="shared" si="999"/>
        <v>E</v>
      </c>
      <c r="D3248" s="5" t="str">
        <f t="shared" si="1000"/>
        <v>52</v>
      </c>
      <c r="E3248" s="5" t="str">
        <f t="shared" si="1001"/>
        <v>62--</v>
      </c>
      <c r="F3248" s="5" t="str">
        <f>VLOOKUP(E3248,Vlookups!K:M,3,FALSE)</f>
        <v>Op Exp</v>
      </c>
      <c r="G3248" s="5" t="str">
        <f t="shared" si="1002"/>
        <v>6299</v>
      </c>
      <c r="H3248" s="5" t="str">
        <f t="shared" si="1003"/>
        <v>MISC. CONTRACTED SERVICE</v>
      </c>
      <c r="I3248" s="5" t="str">
        <f t="shared" si="1004"/>
        <v>032</v>
      </c>
      <c r="J3248" s="5" t="str">
        <f>VLOOKUP(I3248,Vlookups!A:D,2,FALSE)</f>
        <v>LANCASTER HS</v>
      </c>
      <c r="K3248" s="5" t="str">
        <f>VLOOKUP(I3248,Vlookups!A:D,3,FALSE)</f>
        <v>LANCASTER HS</v>
      </c>
      <c r="L3248" s="5" t="str">
        <f t="shared" si="1005"/>
        <v>99</v>
      </c>
      <c r="M3248" s="5" t="str">
        <f t="shared" si="1006"/>
        <v>937</v>
      </c>
      <c r="N3248" s="5" t="str">
        <f>VLOOKUP(M3248,Vlookups!G:I,2,FALSE)</f>
        <v>FACILITIES MAINTENANCE &amp; OPS</v>
      </c>
      <c r="O3248" s="5" t="str">
        <f>VLOOKUP(M3248,Vlookups!G:I,3,FALSE)</f>
        <v>MAINT</v>
      </c>
      <c r="P3248" s="6">
        <f t="shared" si="1007"/>
        <v>31484</v>
      </c>
      <c r="Q3248" s="6">
        <f t="shared" si="1008"/>
        <v>0</v>
      </c>
      <c r="R3248" s="6">
        <f t="shared" si="1009"/>
        <v>2328</v>
      </c>
      <c r="S3248" s="6">
        <f t="shared" si="1010"/>
        <v>25000</v>
      </c>
      <c r="T3248" s="6">
        <f t="shared" si="1011"/>
        <v>-6484</v>
      </c>
      <c r="U3248" t="s">
        <v>3306</v>
      </c>
      <c r="V3248" t="s">
        <v>49</v>
      </c>
      <c r="W3248" s="2">
        <v>31484</v>
      </c>
      <c r="X3248" s="2">
        <v>0</v>
      </c>
      <c r="Y3248" s="2">
        <v>2328</v>
      </c>
      <c r="Z3248" s="2">
        <v>29156</v>
      </c>
      <c r="AA3248" s="2">
        <v>25000</v>
      </c>
      <c r="AB3248" s="3">
        <v>-6484</v>
      </c>
    </row>
    <row r="3249" spans="1:28">
      <c r="A3249" s="5" t="str">
        <f t="shared" si="998"/>
        <v>420</v>
      </c>
      <c r="B3249" s="5" t="str">
        <f>VLOOKUP(A3249,Vlookups!O:P,2,FALSE)</f>
        <v>LOCAL</v>
      </c>
      <c r="C3249" s="5" t="str">
        <f t="shared" si="999"/>
        <v>E</v>
      </c>
      <c r="D3249" s="5" t="str">
        <f t="shared" si="1000"/>
        <v>52</v>
      </c>
      <c r="E3249" s="5" t="str">
        <f t="shared" si="1001"/>
        <v>62--</v>
      </c>
      <c r="F3249" s="5" t="str">
        <f>VLOOKUP(E3249,Vlookups!K:M,3,FALSE)</f>
        <v>Op Exp</v>
      </c>
      <c r="G3249" s="5" t="str">
        <f t="shared" si="1002"/>
        <v>6299</v>
      </c>
      <c r="H3249" s="5" t="str">
        <f t="shared" si="1003"/>
        <v>MISC. CONTRACTED SERVICE</v>
      </c>
      <c r="I3249" s="5" t="str">
        <f t="shared" si="1004"/>
        <v>033</v>
      </c>
      <c r="J3249" s="5" t="str">
        <f>VLOOKUP(I3249,Vlookups!A:D,2,FALSE)</f>
        <v>WINDMILL LAKES HS</v>
      </c>
      <c r="K3249" s="5" t="str">
        <f>VLOOKUP(I3249,Vlookups!A:D,3,FALSE)</f>
        <v>WINDMILL LAKES HS</v>
      </c>
      <c r="L3249" s="5" t="str">
        <f t="shared" si="1005"/>
        <v>99</v>
      </c>
      <c r="M3249" s="5" t="str">
        <f t="shared" si="1006"/>
        <v>937</v>
      </c>
      <c r="N3249" s="5" t="str">
        <f>VLOOKUP(M3249,Vlookups!G:I,2,FALSE)</f>
        <v>FACILITIES MAINTENANCE &amp; OPS</v>
      </c>
      <c r="O3249" s="5" t="str">
        <f>VLOOKUP(M3249,Vlookups!G:I,3,FALSE)</f>
        <v>MAINT</v>
      </c>
      <c r="P3249" s="6">
        <f t="shared" si="1007"/>
        <v>31484</v>
      </c>
      <c r="Q3249" s="6">
        <f t="shared" si="1008"/>
        <v>0</v>
      </c>
      <c r="R3249" s="6">
        <f t="shared" si="1009"/>
        <v>39020</v>
      </c>
      <c r="S3249" s="6">
        <f t="shared" si="1010"/>
        <v>25000</v>
      </c>
      <c r="T3249" s="6">
        <f t="shared" si="1011"/>
        <v>-6484</v>
      </c>
      <c r="U3249" t="s">
        <v>3307</v>
      </c>
      <c r="V3249" t="s">
        <v>49</v>
      </c>
      <c r="W3249" s="2">
        <v>31484</v>
      </c>
      <c r="X3249" s="2">
        <v>0</v>
      </c>
      <c r="Y3249" s="2">
        <v>39020</v>
      </c>
      <c r="Z3249" s="3">
        <v>-7536</v>
      </c>
      <c r="AA3249" s="2">
        <v>25000</v>
      </c>
      <c r="AB3249" s="3">
        <v>-6484</v>
      </c>
    </row>
    <row r="3250" spans="1:28">
      <c r="A3250" s="5" t="str">
        <f t="shared" si="998"/>
        <v>420</v>
      </c>
      <c r="B3250" s="5" t="str">
        <f>VLOOKUP(A3250,Vlookups!O:P,2,FALSE)</f>
        <v>LOCAL</v>
      </c>
      <c r="C3250" s="5" t="str">
        <f t="shared" si="999"/>
        <v>E</v>
      </c>
      <c r="D3250" s="5" t="str">
        <f t="shared" si="1000"/>
        <v>52</v>
      </c>
      <c r="E3250" s="5" t="str">
        <f t="shared" si="1001"/>
        <v>62--</v>
      </c>
      <c r="F3250" s="5" t="str">
        <f>VLOOKUP(E3250,Vlookups!K:M,3,FALSE)</f>
        <v>Op Exp</v>
      </c>
      <c r="G3250" s="5" t="str">
        <f t="shared" si="1002"/>
        <v>6299</v>
      </c>
      <c r="H3250" s="5" t="str">
        <f t="shared" si="1003"/>
        <v>MISC. CONTRACTED SERVICE</v>
      </c>
      <c r="I3250" s="5" t="str">
        <f t="shared" si="1004"/>
        <v>034</v>
      </c>
      <c r="J3250" s="5" t="str">
        <f>VLOOKUP(I3250,Vlookups!A:D,2,FALSE)</f>
        <v>AGGIELAND HIGH SCHOOL</v>
      </c>
      <c r="K3250" s="5" t="str">
        <f>VLOOKUP(I3250,Vlookups!A:D,3,FALSE)</f>
        <v>AGGIELAND HS</v>
      </c>
      <c r="L3250" s="5" t="str">
        <f t="shared" si="1005"/>
        <v>99</v>
      </c>
      <c r="M3250" s="5" t="str">
        <f t="shared" si="1006"/>
        <v>937</v>
      </c>
      <c r="N3250" s="5" t="str">
        <f>VLOOKUP(M3250,Vlookups!G:I,2,FALSE)</f>
        <v>FACILITIES MAINTENANCE &amp; OPS</v>
      </c>
      <c r="O3250" s="5" t="str">
        <f>VLOOKUP(M3250,Vlookups!G:I,3,FALSE)</f>
        <v>MAINT</v>
      </c>
      <c r="P3250" s="6">
        <f t="shared" si="1007"/>
        <v>31654</v>
      </c>
      <c r="Q3250" s="6">
        <f t="shared" si="1008"/>
        <v>0</v>
      </c>
      <c r="R3250" s="6">
        <f t="shared" si="1009"/>
        <v>89416.4</v>
      </c>
      <c r="S3250" s="6">
        <f t="shared" si="1010"/>
        <v>25000</v>
      </c>
      <c r="T3250" s="6">
        <f t="shared" si="1011"/>
        <v>-6654</v>
      </c>
      <c r="U3250" t="s">
        <v>3308</v>
      </c>
      <c r="V3250" t="s">
        <v>49</v>
      </c>
      <c r="W3250" s="2">
        <v>31654</v>
      </c>
      <c r="X3250" s="2">
        <v>0</v>
      </c>
      <c r="Y3250" s="2">
        <v>89416.4</v>
      </c>
      <c r="Z3250" s="3">
        <v>-57762.400000000001</v>
      </c>
      <c r="AA3250" s="2">
        <v>25000</v>
      </c>
      <c r="AB3250" s="3">
        <v>-6654</v>
      </c>
    </row>
    <row r="3251" spans="1:28">
      <c r="A3251" s="5" t="str">
        <f t="shared" si="998"/>
        <v>420</v>
      </c>
      <c r="B3251" s="5" t="str">
        <f>VLOOKUP(A3251,Vlookups!O:P,2,FALSE)</f>
        <v>LOCAL</v>
      </c>
      <c r="C3251" s="5" t="str">
        <f t="shared" si="999"/>
        <v>E</v>
      </c>
      <c r="D3251" s="5" t="str">
        <f t="shared" si="1000"/>
        <v>52</v>
      </c>
      <c r="E3251" s="5" t="str">
        <f t="shared" si="1001"/>
        <v>62--</v>
      </c>
      <c r="F3251" s="5" t="str">
        <f>VLOOKUP(E3251,Vlookups!K:M,3,FALSE)</f>
        <v>Op Exp</v>
      </c>
      <c r="G3251" s="5" t="str">
        <f t="shared" si="1002"/>
        <v>6299</v>
      </c>
      <c r="H3251" s="5" t="str">
        <f t="shared" si="1003"/>
        <v>MISC. CONTRACTED SERVICE</v>
      </c>
      <c r="I3251" s="5" t="str">
        <f t="shared" si="1004"/>
        <v>035</v>
      </c>
      <c r="J3251" s="5" t="str">
        <f>VLOOKUP(I3251,Vlookups!A:D,2,FALSE)</f>
        <v>Richmond Elementary</v>
      </c>
      <c r="K3251" s="5" t="str">
        <f>VLOOKUP(I3251,Vlookups!A:D,3,FALSE)</f>
        <v>RICHMOND K8</v>
      </c>
      <c r="L3251" s="5" t="str">
        <f t="shared" si="1005"/>
        <v>99</v>
      </c>
      <c r="M3251" s="5" t="str">
        <f t="shared" si="1006"/>
        <v>937</v>
      </c>
      <c r="N3251" s="5" t="str">
        <f>VLOOKUP(M3251,Vlookups!G:I,2,FALSE)</f>
        <v>FACILITIES MAINTENANCE &amp; OPS</v>
      </c>
      <c r="O3251" s="5" t="str">
        <f>VLOOKUP(M3251,Vlookups!G:I,3,FALSE)</f>
        <v>MAINT</v>
      </c>
      <c r="P3251" s="6">
        <f t="shared" si="1007"/>
        <v>0</v>
      </c>
      <c r="Q3251" s="6">
        <f t="shared" si="1008"/>
        <v>0</v>
      </c>
      <c r="R3251" s="6">
        <f t="shared" si="1009"/>
        <v>0</v>
      </c>
      <c r="S3251" s="6">
        <f t="shared" si="1010"/>
        <v>63650</v>
      </c>
      <c r="T3251" s="6">
        <f t="shared" si="1011"/>
        <v>63650</v>
      </c>
      <c r="U3251" t="s">
        <v>3309</v>
      </c>
      <c r="V3251" t="s">
        <v>49</v>
      </c>
      <c r="W3251" s="2">
        <v>0</v>
      </c>
      <c r="X3251" s="2">
        <v>0</v>
      </c>
      <c r="Y3251" s="2">
        <v>0</v>
      </c>
      <c r="Z3251" s="2">
        <v>0</v>
      </c>
      <c r="AA3251" s="2">
        <v>63650</v>
      </c>
      <c r="AB3251" s="2">
        <v>63650</v>
      </c>
    </row>
    <row r="3252" spans="1:28">
      <c r="A3252" s="5" t="str">
        <f t="shared" si="998"/>
        <v>420</v>
      </c>
      <c r="B3252" s="5" t="str">
        <f>VLOOKUP(A3252,Vlookups!O:P,2,FALSE)</f>
        <v>LOCAL</v>
      </c>
      <c r="C3252" s="5" t="str">
        <f t="shared" si="999"/>
        <v>E</v>
      </c>
      <c r="D3252" s="5" t="str">
        <f t="shared" si="1000"/>
        <v>52</v>
      </c>
      <c r="E3252" s="5" t="str">
        <f t="shared" si="1001"/>
        <v>62--</v>
      </c>
      <c r="F3252" s="5" t="str">
        <f>VLOOKUP(E3252,Vlookups!K:M,3,FALSE)</f>
        <v>Op Exp</v>
      </c>
      <c r="G3252" s="5" t="str">
        <f t="shared" si="1002"/>
        <v>6299</v>
      </c>
      <c r="H3252" s="5" t="str">
        <f t="shared" si="1003"/>
        <v>MISC. CONTRACTED SERVICE</v>
      </c>
      <c r="I3252" s="5" t="str">
        <f t="shared" si="1004"/>
        <v>036</v>
      </c>
      <c r="J3252" s="5" t="str">
        <f>VLOOKUP(I3252,Vlookups!A:D,2,FALSE)</f>
        <v>Richmond Middle School</v>
      </c>
      <c r="K3252" s="5" t="str">
        <f>VLOOKUP(I3252,Vlookups!A:D,3,FALSE)</f>
        <v>RICHMOND K8</v>
      </c>
      <c r="L3252" s="5" t="str">
        <f t="shared" si="1005"/>
        <v>99</v>
      </c>
      <c r="M3252" s="5" t="str">
        <f t="shared" si="1006"/>
        <v>937</v>
      </c>
      <c r="N3252" s="5" t="str">
        <f>VLOOKUP(M3252,Vlookups!G:I,2,FALSE)</f>
        <v>FACILITIES MAINTENANCE &amp; OPS</v>
      </c>
      <c r="O3252" s="5" t="str">
        <f>VLOOKUP(M3252,Vlookups!G:I,3,FALSE)</f>
        <v>MAINT</v>
      </c>
      <c r="P3252" s="6">
        <f t="shared" si="1007"/>
        <v>0</v>
      </c>
      <c r="Q3252" s="6">
        <f t="shared" si="1008"/>
        <v>0</v>
      </c>
      <c r="R3252" s="6">
        <f t="shared" si="1009"/>
        <v>0</v>
      </c>
      <c r="S3252" s="6">
        <f t="shared" si="1010"/>
        <v>31350</v>
      </c>
      <c r="T3252" s="6">
        <f t="shared" si="1011"/>
        <v>31350</v>
      </c>
      <c r="U3252" t="s">
        <v>3310</v>
      </c>
      <c r="V3252" t="s">
        <v>49</v>
      </c>
      <c r="W3252" s="2">
        <v>0</v>
      </c>
      <c r="X3252" s="2">
        <v>0</v>
      </c>
      <c r="Y3252" s="2">
        <v>0</v>
      </c>
      <c r="Z3252" s="2">
        <v>0</v>
      </c>
      <c r="AA3252" s="2">
        <v>31350</v>
      </c>
      <c r="AB3252" s="2">
        <v>31350</v>
      </c>
    </row>
    <row r="3253" spans="1:28">
      <c r="A3253" s="5" t="str">
        <f t="shared" si="998"/>
        <v>420</v>
      </c>
      <c r="B3253" s="5" t="str">
        <f>VLOOKUP(A3253,Vlookups!O:P,2,FALSE)</f>
        <v>LOCAL</v>
      </c>
      <c r="C3253" s="5" t="str">
        <f t="shared" si="999"/>
        <v>E</v>
      </c>
      <c r="D3253" s="5" t="str">
        <f t="shared" si="1000"/>
        <v>52</v>
      </c>
      <c r="E3253" s="5" t="str">
        <f t="shared" si="1001"/>
        <v>62--</v>
      </c>
      <c r="F3253" s="5" t="str">
        <f>VLOOKUP(E3253,Vlookups!K:M,3,FALSE)</f>
        <v>Op Exp</v>
      </c>
      <c r="G3253" s="5" t="str">
        <f t="shared" si="1002"/>
        <v>6299</v>
      </c>
      <c r="H3253" s="5" t="str">
        <f t="shared" si="1003"/>
        <v>MISC. CONTRACTED SERVICE</v>
      </c>
      <c r="I3253" s="5" t="str">
        <f t="shared" si="1004"/>
        <v>037</v>
      </c>
      <c r="J3253" s="5" t="str">
        <f>VLOOKUP(I3253,Vlookups!A:D,2,FALSE)</f>
        <v>Heritage Elementary</v>
      </c>
      <c r="K3253" s="5" t="str">
        <f>VLOOKUP(I3253,Vlookups!A:D,3,FALSE)</f>
        <v>HERITAGE K8</v>
      </c>
      <c r="L3253" s="5" t="str">
        <f t="shared" si="1005"/>
        <v>99</v>
      </c>
      <c r="M3253" s="5" t="str">
        <f t="shared" si="1006"/>
        <v>937</v>
      </c>
      <c r="N3253" s="5" t="str">
        <f>VLOOKUP(M3253,Vlookups!G:I,2,FALSE)</f>
        <v>FACILITIES MAINTENANCE &amp; OPS</v>
      </c>
      <c r="O3253" s="5" t="str">
        <f>VLOOKUP(M3253,Vlookups!G:I,3,FALSE)</f>
        <v>MAINT</v>
      </c>
      <c r="P3253" s="6">
        <f t="shared" si="1007"/>
        <v>0</v>
      </c>
      <c r="Q3253" s="6">
        <f t="shared" si="1008"/>
        <v>0</v>
      </c>
      <c r="R3253" s="6">
        <f t="shared" si="1009"/>
        <v>0</v>
      </c>
      <c r="S3253" s="6">
        <f t="shared" si="1010"/>
        <v>63650</v>
      </c>
      <c r="T3253" s="6">
        <f t="shared" si="1011"/>
        <v>63650</v>
      </c>
      <c r="U3253" t="s">
        <v>3311</v>
      </c>
      <c r="V3253" t="s">
        <v>49</v>
      </c>
      <c r="W3253" s="2">
        <v>0</v>
      </c>
      <c r="X3253" s="2">
        <v>0</v>
      </c>
      <c r="Y3253" s="2">
        <v>0</v>
      </c>
      <c r="Z3253" s="2">
        <v>0</v>
      </c>
      <c r="AA3253" s="2">
        <v>63650</v>
      </c>
      <c r="AB3253" s="2">
        <v>63650</v>
      </c>
    </row>
    <row r="3254" spans="1:28">
      <c r="A3254" s="5" t="str">
        <f t="shared" si="998"/>
        <v>420</v>
      </c>
      <c r="B3254" s="5" t="str">
        <f>VLOOKUP(A3254,Vlookups!O:P,2,FALSE)</f>
        <v>LOCAL</v>
      </c>
      <c r="C3254" s="5" t="str">
        <f t="shared" si="999"/>
        <v>E</v>
      </c>
      <c r="D3254" s="5" t="str">
        <f t="shared" si="1000"/>
        <v>52</v>
      </c>
      <c r="E3254" s="5" t="str">
        <f t="shared" si="1001"/>
        <v>62--</v>
      </c>
      <c r="F3254" s="5" t="str">
        <f>VLOOKUP(E3254,Vlookups!K:M,3,FALSE)</f>
        <v>Op Exp</v>
      </c>
      <c r="G3254" s="5" t="str">
        <f t="shared" si="1002"/>
        <v>6299</v>
      </c>
      <c r="H3254" s="5" t="str">
        <f t="shared" si="1003"/>
        <v>MISC. CONTRACTED SERVICE</v>
      </c>
      <c r="I3254" s="5" t="str">
        <f t="shared" si="1004"/>
        <v>038</v>
      </c>
      <c r="J3254" s="5" t="str">
        <f>VLOOKUP(I3254,Vlookups!A:D,2,FALSE)</f>
        <v>Heritage Middle School</v>
      </c>
      <c r="K3254" s="5" t="str">
        <f>VLOOKUP(I3254,Vlookups!A:D,3,FALSE)</f>
        <v>HERITAGE K8</v>
      </c>
      <c r="L3254" s="5" t="str">
        <f t="shared" si="1005"/>
        <v>99</v>
      </c>
      <c r="M3254" s="5" t="str">
        <f t="shared" si="1006"/>
        <v>937</v>
      </c>
      <c r="N3254" s="5" t="str">
        <f>VLOOKUP(M3254,Vlookups!G:I,2,FALSE)</f>
        <v>FACILITIES MAINTENANCE &amp; OPS</v>
      </c>
      <c r="O3254" s="5" t="str">
        <f>VLOOKUP(M3254,Vlookups!G:I,3,FALSE)</f>
        <v>MAINT</v>
      </c>
      <c r="P3254" s="6">
        <f t="shared" si="1007"/>
        <v>0</v>
      </c>
      <c r="Q3254" s="6">
        <f t="shared" si="1008"/>
        <v>0</v>
      </c>
      <c r="R3254" s="6">
        <f t="shared" si="1009"/>
        <v>0</v>
      </c>
      <c r="S3254" s="6">
        <f t="shared" si="1010"/>
        <v>31350</v>
      </c>
      <c r="T3254" s="6">
        <f t="shared" si="1011"/>
        <v>31350</v>
      </c>
      <c r="U3254" t="s">
        <v>3312</v>
      </c>
      <c r="V3254" t="s">
        <v>49</v>
      </c>
      <c r="W3254" s="2">
        <v>0</v>
      </c>
      <c r="X3254" s="2">
        <v>0</v>
      </c>
      <c r="Y3254" s="2">
        <v>0</v>
      </c>
      <c r="Z3254" s="2">
        <v>0</v>
      </c>
      <c r="AA3254" s="2">
        <v>31350</v>
      </c>
      <c r="AB3254" s="2">
        <v>31350</v>
      </c>
    </row>
    <row r="3255" spans="1:28">
      <c r="A3255" s="5" t="str">
        <f t="shared" si="998"/>
        <v>420</v>
      </c>
      <c r="B3255" s="5" t="str">
        <f>VLOOKUP(A3255,Vlookups!O:P,2,FALSE)</f>
        <v>LOCAL</v>
      </c>
      <c r="C3255" s="5" t="str">
        <f t="shared" si="999"/>
        <v>E</v>
      </c>
      <c r="D3255" s="5" t="str">
        <f t="shared" si="1000"/>
        <v>52</v>
      </c>
      <c r="E3255" s="5" t="str">
        <f t="shared" si="1001"/>
        <v>62--</v>
      </c>
      <c r="F3255" s="5" t="str">
        <f>VLOOKUP(E3255,Vlookups!K:M,3,FALSE)</f>
        <v>Op Exp</v>
      </c>
      <c r="G3255" s="5" t="str">
        <f t="shared" si="1002"/>
        <v>6299</v>
      </c>
      <c r="H3255" s="5" t="str">
        <f t="shared" si="1003"/>
        <v>MISC. CONTRACTED SERVICE</v>
      </c>
      <c r="I3255" s="5" t="str">
        <f t="shared" si="1004"/>
        <v>039</v>
      </c>
      <c r="J3255" s="5" t="str">
        <f>VLOOKUP(I3255,Vlookups!A:D,2,FALSE)</f>
        <v>Pearland Elementary</v>
      </c>
      <c r="K3255" s="5" t="str">
        <f>VLOOKUP(I3255,Vlookups!A:D,3,FALSE)</f>
        <v>PEARLAND K8</v>
      </c>
      <c r="L3255" s="5" t="str">
        <f t="shared" si="1005"/>
        <v>99</v>
      </c>
      <c r="M3255" s="5" t="str">
        <f t="shared" si="1006"/>
        <v>937</v>
      </c>
      <c r="N3255" s="5" t="str">
        <f>VLOOKUP(M3255,Vlookups!G:I,2,FALSE)</f>
        <v>FACILITIES MAINTENANCE &amp; OPS</v>
      </c>
      <c r="O3255" s="5" t="str">
        <f>VLOOKUP(M3255,Vlookups!G:I,3,FALSE)</f>
        <v>MAINT</v>
      </c>
      <c r="P3255" s="6">
        <f t="shared" si="1007"/>
        <v>0</v>
      </c>
      <c r="Q3255" s="6">
        <f t="shared" si="1008"/>
        <v>0</v>
      </c>
      <c r="R3255" s="6">
        <f t="shared" si="1009"/>
        <v>0</v>
      </c>
      <c r="S3255" s="6">
        <f t="shared" si="1010"/>
        <v>63650</v>
      </c>
      <c r="T3255" s="6">
        <f t="shared" si="1011"/>
        <v>63650</v>
      </c>
      <c r="U3255" t="s">
        <v>3313</v>
      </c>
      <c r="V3255" t="s">
        <v>49</v>
      </c>
      <c r="W3255" s="2">
        <v>0</v>
      </c>
      <c r="X3255" s="2">
        <v>0</v>
      </c>
      <c r="Y3255" s="2">
        <v>0</v>
      </c>
      <c r="Z3255" s="2">
        <v>0</v>
      </c>
      <c r="AA3255" s="2">
        <v>63650</v>
      </c>
      <c r="AB3255" s="2">
        <v>63650</v>
      </c>
    </row>
    <row r="3256" spans="1:28">
      <c r="A3256" s="5" t="str">
        <f t="shared" si="998"/>
        <v>420</v>
      </c>
      <c r="B3256" s="5" t="str">
        <f>VLOOKUP(A3256,Vlookups!O:P,2,FALSE)</f>
        <v>LOCAL</v>
      </c>
      <c r="C3256" s="5" t="str">
        <f t="shared" si="999"/>
        <v>E</v>
      </c>
      <c r="D3256" s="5" t="str">
        <f t="shared" si="1000"/>
        <v>52</v>
      </c>
      <c r="E3256" s="5" t="str">
        <f t="shared" si="1001"/>
        <v>62--</v>
      </c>
      <c r="F3256" s="5" t="str">
        <f>VLOOKUP(E3256,Vlookups!K:M,3,FALSE)</f>
        <v>Op Exp</v>
      </c>
      <c r="G3256" s="5" t="str">
        <f t="shared" si="1002"/>
        <v>6299</v>
      </c>
      <c r="H3256" s="5" t="str">
        <f t="shared" si="1003"/>
        <v>MISC. CONTRACTED SERVICE</v>
      </c>
      <c r="I3256" s="5" t="str">
        <f t="shared" si="1004"/>
        <v>040</v>
      </c>
      <c r="J3256" s="5" t="str">
        <f>VLOOKUP(I3256,Vlookups!A:D,2,FALSE)</f>
        <v>Pearland Middle School</v>
      </c>
      <c r="K3256" s="5" t="str">
        <f>VLOOKUP(I3256,Vlookups!A:D,3,FALSE)</f>
        <v>PEARLAND K8</v>
      </c>
      <c r="L3256" s="5" t="str">
        <f t="shared" si="1005"/>
        <v>99</v>
      </c>
      <c r="M3256" s="5" t="str">
        <f t="shared" si="1006"/>
        <v>937</v>
      </c>
      <c r="N3256" s="5" t="str">
        <f>VLOOKUP(M3256,Vlookups!G:I,2,FALSE)</f>
        <v>FACILITIES MAINTENANCE &amp; OPS</v>
      </c>
      <c r="O3256" s="5" t="str">
        <f>VLOOKUP(M3256,Vlookups!G:I,3,FALSE)</f>
        <v>MAINT</v>
      </c>
      <c r="P3256" s="6">
        <f t="shared" si="1007"/>
        <v>0</v>
      </c>
      <c r="Q3256" s="6">
        <f t="shared" si="1008"/>
        <v>0</v>
      </c>
      <c r="R3256" s="6">
        <f t="shared" si="1009"/>
        <v>0</v>
      </c>
      <c r="S3256" s="6">
        <f t="shared" si="1010"/>
        <v>31350</v>
      </c>
      <c r="T3256" s="6">
        <f t="shared" si="1011"/>
        <v>31350</v>
      </c>
      <c r="U3256" t="s">
        <v>3314</v>
      </c>
      <c r="V3256" t="s">
        <v>49</v>
      </c>
      <c r="W3256" s="2">
        <v>0</v>
      </c>
      <c r="X3256" s="2">
        <v>0</v>
      </c>
      <c r="Y3256" s="2">
        <v>0</v>
      </c>
      <c r="Z3256" s="2">
        <v>0</v>
      </c>
      <c r="AA3256" s="2">
        <v>31350</v>
      </c>
      <c r="AB3256" s="2">
        <v>31350</v>
      </c>
    </row>
    <row r="3257" spans="1:28">
      <c r="A3257" s="5" t="str">
        <f t="shared" si="998"/>
        <v>420</v>
      </c>
      <c r="B3257" s="5" t="str">
        <f>VLOOKUP(A3257,Vlookups!O:P,2,FALSE)</f>
        <v>LOCAL</v>
      </c>
      <c r="C3257" s="5" t="str">
        <f t="shared" si="999"/>
        <v>E</v>
      </c>
      <c r="D3257" s="5" t="str">
        <f t="shared" si="1000"/>
        <v>52</v>
      </c>
      <c r="E3257" s="5" t="str">
        <f t="shared" si="1001"/>
        <v>62--</v>
      </c>
      <c r="F3257" s="5" t="str">
        <f>VLOOKUP(E3257,Vlookups!K:M,3,FALSE)</f>
        <v>Op Exp</v>
      </c>
      <c r="G3257" s="5" t="str">
        <f t="shared" si="1002"/>
        <v>6299</v>
      </c>
      <c r="H3257" s="5" t="str">
        <f t="shared" si="1003"/>
        <v>MISC. CONTRACTED SERVICE</v>
      </c>
      <c r="I3257" s="5" t="str">
        <f t="shared" si="1004"/>
        <v>041</v>
      </c>
      <c r="J3257" s="5" t="str">
        <f>VLOOKUP(I3257,Vlookups!A:D,2,FALSE)</f>
        <v>BG Rarmiez Middle School</v>
      </c>
      <c r="K3257" s="5" t="str">
        <f>VLOOKUP(I3257,Vlookups!A:D,3,FALSE)</f>
        <v>BG RAMIREZ K8</v>
      </c>
      <c r="L3257" s="5" t="str">
        <f t="shared" si="1005"/>
        <v>99</v>
      </c>
      <c r="M3257" s="5" t="str">
        <f t="shared" si="1006"/>
        <v>937</v>
      </c>
      <c r="N3257" s="5" t="str">
        <f>VLOOKUP(M3257,Vlookups!G:I,2,FALSE)</f>
        <v>FACILITIES MAINTENANCE &amp; OPS</v>
      </c>
      <c r="O3257" s="5" t="str">
        <f>VLOOKUP(M3257,Vlookups!G:I,3,FALSE)</f>
        <v>MAINT</v>
      </c>
      <c r="P3257" s="6">
        <f t="shared" si="1007"/>
        <v>30000</v>
      </c>
      <c r="Q3257" s="6">
        <f t="shared" si="1008"/>
        <v>0</v>
      </c>
      <c r="R3257" s="6">
        <f t="shared" si="1009"/>
        <v>21623.15</v>
      </c>
      <c r="S3257" s="6">
        <f t="shared" si="1010"/>
        <v>31350</v>
      </c>
      <c r="T3257" s="6">
        <f t="shared" si="1011"/>
        <v>1350</v>
      </c>
      <c r="U3257" t="s">
        <v>3315</v>
      </c>
      <c r="V3257" t="s">
        <v>49</v>
      </c>
      <c r="W3257" s="2">
        <v>30000</v>
      </c>
      <c r="X3257" s="2">
        <v>0</v>
      </c>
      <c r="Y3257" s="2">
        <v>21623.15</v>
      </c>
      <c r="Z3257" s="2">
        <v>8376.85</v>
      </c>
      <c r="AA3257" s="2">
        <v>31350</v>
      </c>
      <c r="AB3257" s="2">
        <v>1350</v>
      </c>
    </row>
    <row r="3258" spans="1:28">
      <c r="A3258" s="5" t="str">
        <f t="shared" si="998"/>
        <v>420</v>
      </c>
      <c r="B3258" s="5" t="str">
        <f>VLOOKUP(A3258,Vlookups!O:P,2,FALSE)</f>
        <v>LOCAL</v>
      </c>
      <c r="C3258" s="5" t="str">
        <f t="shared" si="999"/>
        <v>E</v>
      </c>
      <c r="D3258" s="5" t="str">
        <f t="shared" si="1000"/>
        <v>52</v>
      </c>
      <c r="E3258" s="5" t="str">
        <f t="shared" si="1001"/>
        <v>62--</v>
      </c>
      <c r="F3258" s="5" t="str">
        <f>VLOOKUP(E3258,Vlookups!K:M,3,FALSE)</f>
        <v>Op Exp</v>
      </c>
      <c r="G3258" s="5" t="str">
        <f t="shared" si="1002"/>
        <v>6299</v>
      </c>
      <c r="H3258" s="5" t="str">
        <f t="shared" si="1003"/>
        <v>MISC. CONTRACTED SERVICE</v>
      </c>
      <c r="I3258" s="5" t="str">
        <f t="shared" si="1004"/>
        <v>042</v>
      </c>
      <c r="J3258" s="5" t="str">
        <f>VLOOKUP(I3258,Vlookups!A:D,2,FALSE)</f>
        <v>BG Ramirez Elementary</v>
      </c>
      <c r="K3258" s="5" t="str">
        <f>VLOOKUP(I3258,Vlookups!A:D,3,FALSE)</f>
        <v>BG RAMIREZ K8</v>
      </c>
      <c r="L3258" s="5" t="str">
        <f t="shared" si="1005"/>
        <v>99</v>
      </c>
      <c r="M3258" s="5" t="str">
        <f t="shared" si="1006"/>
        <v>937</v>
      </c>
      <c r="N3258" s="5" t="str">
        <f>VLOOKUP(M3258,Vlookups!G:I,2,FALSE)</f>
        <v>FACILITIES MAINTENANCE &amp; OPS</v>
      </c>
      <c r="O3258" s="5" t="str">
        <f>VLOOKUP(M3258,Vlookups!G:I,3,FALSE)</f>
        <v>MAINT</v>
      </c>
      <c r="P3258" s="6">
        <f t="shared" si="1007"/>
        <v>33441</v>
      </c>
      <c r="Q3258" s="6">
        <f t="shared" si="1008"/>
        <v>0</v>
      </c>
      <c r="R3258" s="6">
        <f t="shared" si="1009"/>
        <v>44266.85</v>
      </c>
      <c r="S3258" s="6">
        <f t="shared" si="1010"/>
        <v>63650</v>
      </c>
      <c r="T3258" s="6">
        <f t="shared" si="1011"/>
        <v>30209</v>
      </c>
      <c r="U3258" t="s">
        <v>3316</v>
      </c>
      <c r="V3258" t="s">
        <v>49</v>
      </c>
      <c r="W3258" s="2">
        <v>33441</v>
      </c>
      <c r="X3258" s="2">
        <v>0</v>
      </c>
      <c r="Y3258" s="2">
        <v>44266.85</v>
      </c>
      <c r="Z3258" s="3">
        <v>-10825.85</v>
      </c>
      <c r="AA3258" s="2">
        <v>63650</v>
      </c>
      <c r="AB3258" s="2">
        <v>30209</v>
      </c>
    </row>
    <row r="3259" spans="1:28">
      <c r="A3259" s="5" t="str">
        <f t="shared" si="998"/>
        <v>420</v>
      </c>
      <c r="B3259" s="5" t="str">
        <f>VLOOKUP(A3259,Vlookups!O:P,2,FALSE)</f>
        <v>LOCAL</v>
      </c>
      <c r="C3259" s="5" t="str">
        <f t="shared" si="999"/>
        <v>E</v>
      </c>
      <c r="D3259" s="5" t="str">
        <f t="shared" si="1000"/>
        <v>52</v>
      </c>
      <c r="E3259" s="5" t="str">
        <f t="shared" si="1001"/>
        <v>62--</v>
      </c>
      <c r="F3259" s="5" t="str">
        <f>VLOOKUP(E3259,Vlookups!K:M,3,FALSE)</f>
        <v>Op Exp</v>
      </c>
      <c r="G3259" s="5" t="str">
        <f t="shared" si="1002"/>
        <v>6299</v>
      </c>
      <c r="H3259" s="5" t="str">
        <f t="shared" si="1003"/>
        <v>MISC. CONTRACTED SERVICE</v>
      </c>
      <c r="I3259" s="5" t="str">
        <f t="shared" si="1004"/>
        <v>043</v>
      </c>
      <c r="J3259" s="5" t="str">
        <f>VLOOKUP(I3259,Vlookups!A:D,2,FALSE)</f>
        <v>MSG Ramirez Elementary</v>
      </c>
      <c r="K3259" s="5" t="str">
        <f>VLOOKUP(I3259,Vlookups!A:D,3,FALSE)</f>
        <v>MSG RAMIREZ K8</v>
      </c>
      <c r="L3259" s="5" t="str">
        <f t="shared" si="1005"/>
        <v>99</v>
      </c>
      <c r="M3259" s="5" t="str">
        <f t="shared" si="1006"/>
        <v>937</v>
      </c>
      <c r="N3259" s="5" t="str">
        <f>VLOOKUP(M3259,Vlookups!G:I,2,FALSE)</f>
        <v>FACILITIES MAINTENANCE &amp; OPS</v>
      </c>
      <c r="O3259" s="5" t="str">
        <f>VLOOKUP(M3259,Vlookups!G:I,3,FALSE)</f>
        <v>MAINT</v>
      </c>
      <c r="P3259" s="6">
        <f t="shared" si="1007"/>
        <v>30000</v>
      </c>
      <c r="Q3259" s="6">
        <f t="shared" si="1008"/>
        <v>0</v>
      </c>
      <c r="R3259" s="6">
        <f t="shared" si="1009"/>
        <v>1671.66</v>
      </c>
      <c r="S3259" s="6">
        <f t="shared" si="1010"/>
        <v>63650</v>
      </c>
      <c r="T3259" s="6">
        <f t="shared" si="1011"/>
        <v>33650</v>
      </c>
      <c r="U3259" t="s">
        <v>3317</v>
      </c>
      <c r="V3259" t="s">
        <v>49</v>
      </c>
      <c r="W3259" s="2">
        <v>30000</v>
      </c>
      <c r="X3259" s="2">
        <v>0</v>
      </c>
      <c r="Y3259" s="2">
        <v>1671.66</v>
      </c>
      <c r="Z3259" s="2">
        <v>28328.34</v>
      </c>
      <c r="AA3259" s="2">
        <v>63650</v>
      </c>
      <c r="AB3259" s="2">
        <v>33650</v>
      </c>
    </row>
    <row r="3260" spans="1:28">
      <c r="A3260" s="5" t="str">
        <f t="shared" si="998"/>
        <v>420</v>
      </c>
      <c r="B3260" s="5" t="str">
        <f>VLOOKUP(A3260,Vlookups!O:P,2,FALSE)</f>
        <v>LOCAL</v>
      </c>
      <c r="C3260" s="5" t="str">
        <f t="shared" si="999"/>
        <v>E</v>
      </c>
      <c r="D3260" s="5" t="str">
        <f t="shared" si="1000"/>
        <v>52</v>
      </c>
      <c r="E3260" s="5" t="str">
        <f t="shared" si="1001"/>
        <v>62--</v>
      </c>
      <c r="F3260" s="5" t="str">
        <f>VLOOKUP(E3260,Vlookups!K:M,3,FALSE)</f>
        <v>Op Exp</v>
      </c>
      <c r="G3260" s="5" t="str">
        <f t="shared" si="1002"/>
        <v>6299</v>
      </c>
      <c r="H3260" s="5" t="str">
        <f t="shared" si="1003"/>
        <v>MISC. CONTRACTED SERVICE</v>
      </c>
      <c r="I3260" s="5" t="str">
        <f t="shared" si="1004"/>
        <v>044</v>
      </c>
      <c r="J3260" s="5" t="str">
        <f>VLOOKUP(I3260,Vlookups!A:D,2,FALSE)</f>
        <v>MSG Ramirez Middle School</v>
      </c>
      <c r="K3260" s="5" t="str">
        <f>VLOOKUP(I3260,Vlookups!A:D,3,FALSE)</f>
        <v>MSG RAMIREZ K8</v>
      </c>
      <c r="L3260" s="5" t="str">
        <f t="shared" si="1005"/>
        <v>99</v>
      </c>
      <c r="M3260" s="5" t="str">
        <f t="shared" si="1006"/>
        <v>937</v>
      </c>
      <c r="N3260" s="5" t="str">
        <f>VLOOKUP(M3260,Vlookups!G:I,2,FALSE)</f>
        <v>FACILITIES MAINTENANCE &amp; OPS</v>
      </c>
      <c r="O3260" s="5" t="str">
        <f>VLOOKUP(M3260,Vlookups!G:I,3,FALSE)</f>
        <v>MAINT</v>
      </c>
      <c r="P3260" s="6">
        <f t="shared" si="1007"/>
        <v>30000</v>
      </c>
      <c r="Q3260" s="6">
        <f t="shared" si="1008"/>
        <v>0</v>
      </c>
      <c r="R3260" s="6">
        <f t="shared" si="1009"/>
        <v>4095.84</v>
      </c>
      <c r="S3260" s="6">
        <f t="shared" si="1010"/>
        <v>31350</v>
      </c>
      <c r="T3260" s="6">
        <f t="shared" si="1011"/>
        <v>1350</v>
      </c>
      <c r="U3260" t="s">
        <v>3318</v>
      </c>
      <c r="V3260" t="s">
        <v>49</v>
      </c>
      <c r="W3260" s="2">
        <v>30000</v>
      </c>
      <c r="X3260" s="2">
        <v>0</v>
      </c>
      <c r="Y3260" s="2">
        <v>4095.84</v>
      </c>
      <c r="Z3260" s="2">
        <v>25904.16</v>
      </c>
      <c r="AA3260" s="2">
        <v>31350</v>
      </c>
      <c r="AB3260" s="2">
        <v>1350</v>
      </c>
    </row>
    <row r="3261" spans="1:28">
      <c r="A3261" s="5" t="str">
        <f t="shared" si="998"/>
        <v>420</v>
      </c>
      <c r="B3261" s="5" t="str">
        <f>VLOOKUP(A3261,Vlookups!O:P,2,FALSE)</f>
        <v>LOCAL</v>
      </c>
      <c r="C3261" s="5" t="str">
        <f t="shared" si="999"/>
        <v>E</v>
      </c>
      <c r="D3261" s="5" t="str">
        <f t="shared" si="1000"/>
        <v>52</v>
      </c>
      <c r="E3261" s="5" t="str">
        <f t="shared" si="1001"/>
        <v>62--</v>
      </c>
      <c r="F3261" s="5" t="str">
        <f>VLOOKUP(E3261,Vlookups!K:M,3,FALSE)</f>
        <v>Op Exp</v>
      </c>
      <c r="G3261" s="5" t="str">
        <f t="shared" si="1002"/>
        <v>6299</v>
      </c>
      <c r="H3261" s="5" t="str">
        <f t="shared" si="1003"/>
        <v>MISC. CONTRACTED SERVICE</v>
      </c>
      <c r="I3261" s="5" t="str">
        <f t="shared" si="1004"/>
        <v>045</v>
      </c>
      <c r="J3261" s="5" t="str">
        <f>VLOOKUP(I3261,Vlookups!A:D,2,FALSE)</f>
        <v>Liberty HS</v>
      </c>
      <c r="K3261" s="5" t="str">
        <f>VLOOKUP(I3261,Vlookups!A:D,3,FALSE)</f>
        <v>LIBERTY HS</v>
      </c>
      <c r="L3261" s="5" t="str">
        <f t="shared" si="1005"/>
        <v>99</v>
      </c>
      <c r="M3261" s="5" t="str">
        <f t="shared" si="1006"/>
        <v>937</v>
      </c>
      <c r="N3261" s="5" t="str">
        <f>VLOOKUP(M3261,Vlookups!G:I,2,FALSE)</f>
        <v>FACILITIES MAINTENANCE &amp; OPS</v>
      </c>
      <c r="O3261" s="5" t="str">
        <f>VLOOKUP(M3261,Vlookups!G:I,3,FALSE)</f>
        <v>MAINT</v>
      </c>
      <c r="P3261" s="6">
        <f t="shared" si="1007"/>
        <v>30000</v>
      </c>
      <c r="Q3261" s="6">
        <f t="shared" si="1008"/>
        <v>0</v>
      </c>
      <c r="R3261" s="6">
        <f t="shared" si="1009"/>
        <v>62130.5</v>
      </c>
      <c r="S3261" s="6">
        <f t="shared" si="1010"/>
        <v>25000</v>
      </c>
      <c r="T3261" s="6">
        <f t="shared" si="1011"/>
        <v>-5000</v>
      </c>
      <c r="U3261" t="s">
        <v>3319</v>
      </c>
      <c r="V3261" t="s">
        <v>49</v>
      </c>
      <c r="W3261" s="2">
        <v>30000</v>
      </c>
      <c r="X3261" s="2">
        <v>0</v>
      </c>
      <c r="Y3261" s="2">
        <v>62130.5</v>
      </c>
      <c r="Z3261" s="3">
        <v>-32130.5</v>
      </c>
      <c r="AA3261" s="2">
        <v>25000</v>
      </c>
      <c r="AB3261" s="3">
        <v>-5000</v>
      </c>
    </row>
    <row r="3262" spans="1:28">
      <c r="A3262" s="5" t="str">
        <f t="shared" si="998"/>
        <v>420</v>
      </c>
      <c r="B3262" s="5" t="str">
        <f>VLOOKUP(A3262,Vlookups!O:P,2,FALSE)</f>
        <v>LOCAL</v>
      </c>
      <c r="C3262" s="5" t="str">
        <f t="shared" si="999"/>
        <v>E</v>
      </c>
      <c r="D3262" s="5" t="str">
        <f t="shared" si="1000"/>
        <v>52</v>
      </c>
      <c r="E3262" s="5" t="str">
        <f t="shared" si="1001"/>
        <v>62--</v>
      </c>
      <c r="F3262" s="5" t="str">
        <f>VLOOKUP(E3262,Vlookups!K:M,3,FALSE)</f>
        <v>Op Exp</v>
      </c>
      <c r="G3262" s="5" t="str">
        <f t="shared" si="1002"/>
        <v>6299</v>
      </c>
      <c r="H3262" s="5" t="str">
        <f t="shared" si="1003"/>
        <v>MISC. CONTRACTED SERVICE</v>
      </c>
      <c r="I3262" s="5" t="str">
        <f t="shared" si="1004"/>
        <v>749</v>
      </c>
      <c r="J3262" s="5" t="str">
        <f>VLOOKUP(I3262,Vlookups!A:D,2,FALSE)</f>
        <v>CHARTER HQ/WAREHOUSE</v>
      </c>
      <c r="K3262" s="5" t="str">
        <f>VLOOKUP(I3262,Vlookups!A:D,3,FALSE)</f>
        <v>CHARTER HQ/WAREHOUSE</v>
      </c>
      <c r="L3262" s="5" t="str">
        <f t="shared" si="1005"/>
        <v>99</v>
      </c>
      <c r="M3262" s="5" t="str">
        <f t="shared" si="1006"/>
        <v>937</v>
      </c>
      <c r="N3262" s="5" t="str">
        <f>VLOOKUP(M3262,Vlookups!G:I,2,FALSE)</f>
        <v>FACILITIES MAINTENANCE &amp; OPS</v>
      </c>
      <c r="O3262" s="5" t="str">
        <f>VLOOKUP(M3262,Vlookups!G:I,3,FALSE)</f>
        <v>MAINT</v>
      </c>
      <c r="P3262" s="6">
        <f t="shared" si="1007"/>
        <v>0</v>
      </c>
      <c r="Q3262" s="6">
        <f t="shared" si="1008"/>
        <v>0</v>
      </c>
      <c r="R3262" s="6">
        <f t="shared" si="1009"/>
        <v>925</v>
      </c>
      <c r="S3262" s="6">
        <f t="shared" si="1010"/>
        <v>0</v>
      </c>
      <c r="T3262" s="6">
        <f t="shared" si="1011"/>
        <v>0</v>
      </c>
      <c r="U3262" t="s">
        <v>3320</v>
      </c>
      <c r="V3262" t="s">
        <v>49</v>
      </c>
      <c r="W3262" s="2">
        <v>0</v>
      </c>
      <c r="X3262" s="2">
        <v>0</v>
      </c>
      <c r="Y3262" s="2">
        <v>925</v>
      </c>
      <c r="Z3262" s="3">
        <v>-925</v>
      </c>
      <c r="AA3262" s="2">
        <v>0</v>
      </c>
      <c r="AB3262" s="2">
        <v>0</v>
      </c>
    </row>
    <row r="3263" spans="1:28">
      <c r="A3263" s="5" t="str">
        <f t="shared" si="998"/>
        <v>420</v>
      </c>
      <c r="B3263" s="5" t="str">
        <f>VLOOKUP(A3263,Vlookups!O:P,2,FALSE)</f>
        <v>LOCAL</v>
      </c>
      <c r="C3263" s="5" t="str">
        <f t="shared" si="999"/>
        <v>E</v>
      </c>
      <c r="D3263" s="5" t="str">
        <f t="shared" si="1000"/>
        <v>52</v>
      </c>
      <c r="E3263" s="5" t="str">
        <f t="shared" si="1001"/>
        <v>62--</v>
      </c>
      <c r="F3263" s="5" t="str">
        <f>VLOOKUP(E3263,Vlookups!K:M,3,FALSE)</f>
        <v>Op Exp</v>
      </c>
      <c r="G3263" s="5" t="str">
        <f t="shared" si="1002"/>
        <v>6299</v>
      </c>
      <c r="H3263" s="5" t="str">
        <f t="shared" si="1003"/>
        <v>MISC. CONTRACTED SERVICE</v>
      </c>
      <c r="I3263" s="5" t="str">
        <f t="shared" si="1004"/>
        <v>999</v>
      </c>
      <c r="J3263" s="5" t="str">
        <f>VLOOKUP(I3263,Vlookups!A:D,2,FALSE)</f>
        <v>CHARTER WIDE</v>
      </c>
      <c r="K3263" s="5" t="str">
        <f>VLOOKUP(I3263,Vlookups!A:D,3,FALSE)</f>
        <v>CHARTER WIDE</v>
      </c>
      <c r="L3263" s="5" t="str">
        <f t="shared" si="1005"/>
        <v>99</v>
      </c>
      <c r="M3263" s="5" t="str">
        <f t="shared" si="1006"/>
        <v>850</v>
      </c>
      <c r="N3263" s="5" t="str">
        <f>VLOOKUP(M3263,Vlookups!G:I,2,FALSE)</f>
        <v>DEPUTY SUPT ACADEMICS/STU SERV</v>
      </c>
      <c r="O3263" s="5" t="str">
        <f>VLOOKUP(M3263,Vlookups!G:I,3,FALSE)</f>
        <v>DSASS</v>
      </c>
      <c r="P3263" s="6">
        <f t="shared" si="1007"/>
        <v>0</v>
      </c>
      <c r="Q3263" s="6">
        <f t="shared" si="1008"/>
        <v>0</v>
      </c>
      <c r="R3263" s="6">
        <f t="shared" si="1009"/>
        <v>0</v>
      </c>
      <c r="S3263" s="6">
        <f t="shared" si="1010"/>
        <v>30000</v>
      </c>
      <c r="T3263" s="6">
        <f t="shared" si="1011"/>
        <v>30000</v>
      </c>
      <c r="U3263" t="s">
        <v>3321</v>
      </c>
      <c r="V3263" t="s">
        <v>49</v>
      </c>
      <c r="W3263" s="2">
        <v>0</v>
      </c>
      <c r="X3263" s="2">
        <v>0</v>
      </c>
      <c r="Y3263" s="2">
        <v>0</v>
      </c>
      <c r="Z3263" s="2">
        <v>0</v>
      </c>
      <c r="AA3263" s="2">
        <v>30000</v>
      </c>
      <c r="AB3263" s="2">
        <v>30000</v>
      </c>
    </row>
    <row r="3264" spans="1:28">
      <c r="A3264" s="5" t="str">
        <f t="shared" si="998"/>
        <v>420</v>
      </c>
      <c r="B3264" s="5" t="str">
        <f>VLOOKUP(A3264,Vlookups!O:P,2,FALSE)</f>
        <v>LOCAL</v>
      </c>
      <c r="C3264" s="5" t="str">
        <f t="shared" si="999"/>
        <v>E</v>
      </c>
      <c r="D3264" s="5" t="str">
        <f t="shared" si="1000"/>
        <v>52</v>
      </c>
      <c r="E3264" s="5" t="str">
        <f t="shared" si="1001"/>
        <v>62--</v>
      </c>
      <c r="F3264" s="5" t="str">
        <f>VLOOKUP(E3264,Vlookups!K:M,3,FALSE)</f>
        <v>Op Exp</v>
      </c>
      <c r="G3264" s="5" t="str">
        <f t="shared" si="1002"/>
        <v>6299</v>
      </c>
      <c r="H3264" s="5" t="str">
        <f t="shared" si="1003"/>
        <v>MISC. CONTRACTED SERVICE</v>
      </c>
      <c r="I3264" s="5" t="str">
        <f t="shared" si="1004"/>
        <v>999</v>
      </c>
      <c r="J3264" s="5" t="str">
        <f>VLOOKUP(I3264,Vlookups!A:D,2,FALSE)</f>
        <v>CHARTER WIDE</v>
      </c>
      <c r="K3264" s="5" t="str">
        <f>VLOOKUP(I3264,Vlookups!A:D,3,FALSE)</f>
        <v>CHARTER WIDE</v>
      </c>
      <c r="L3264" s="5" t="str">
        <f t="shared" si="1005"/>
        <v>99</v>
      </c>
      <c r="M3264" s="5" t="str">
        <f t="shared" si="1006"/>
        <v>937</v>
      </c>
      <c r="N3264" s="5" t="str">
        <f>VLOOKUP(M3264,Vlookups!G:I,2,FALSE)</f>
        <v>FACILITIES MAINTENANCE &amp; OPS</v>
      </c>
      <c r="O3264" s="5" t="str">
        <f>VLOOKUP(M3264,Vlookups!G:I,3,FALSE)</f>
        <v>MAINT</v>
      </c>
      <c r="P3264" s="6">
        <f t="shared" si="1007"/>
        <v>2929865</v>
      </c>
      <c r="Q3264" s="6">
        <f t="shared" si="1008"/>
        <v>0</v>
      </c>
      <c r="R3264" s="6">
        <f t="shared" si="1009"/>
        <v>2170</v>
      </c>
      <c r="S3264" s="6">
        <f t="shared" si="1010"/>
        <v>0</v>
      </c>
      <c r="T3264" s="6">
        <f t="shared" si="1011"/>
        <v>-2929865</v>
      </c>
      <c r="U3264" t="s">
        <v>3322</v>
      </c>
      <c r="V3264" t="s">
        <v>49</v>
      </c>
      <c r="W3264" s="2">
        <v>2929865</v>
      </c>
      <c r="X3264" s="2">
        <v>0</v>
      </c>
      <c r="Y3264" s="2">
        <v>2170</v>
      </c>
      <c r="Z3264" s="2">
        <v>2927695</v>
      </c>
      <c r="AA3264" s="2">
        <v>0</v>
      </c>
      <c r="AB3264" s="3">
        <v>-2929865</v>
      </c>
    </row>
    <row r="3265" spans="1:28">
      <c r="A3265" s="5" t="str">
        <f t="shared" si="998"/>
        <v>420</v>
      </c>
      <c r="B3265" s="5" t="str">
        <f>VLOOKUP(A3265,Vlookups!O:P,2,FALSE)</f>
        <v>LOCAL</v>
      </c>
      <c r="C3265" s="5" t="str">
        <f t="shared" si="999"/>
        <v>E</v>
      </c>
      <c r="D3265" s="5" t="str">
        <f t="shared" si="1000"/>
        <v>52</v>
      </c>
      <c r="E3265" s="5" t="str">
        <f t="shared" si="1001"/>
        <v>63--</v>
      </c>
      <c r="F3265" s="5" t="str">
        <f>VLOOKUP(E3265,Vlookups!K:M,3,FALSE)</f>
        <v>Op Exp</v>
      </c>
      <c r="G3265" s="5" t="str">
        <f t="shared" si="1002"/>
        <v>6319</v>
      </c>
      <c r="H3265" s="5" t="str">
        <f t="shared" si="1003"/>
        <v>SUPPLIES M/O</v>
      </c>
      <c r="I3265" s="5" t="str">
        <f t="shared" si="1004"/>
        <v>999</v>
      </c>
      <c r="J3265" s="5" t="str">
        <f>VLOOKUP(I3265,Vlookups!A:D,2,FALSE)</f>
        <v>CHARTER WIDE</v>
      </c>
      <c r="K3265" s="5" t="str">
        <f>VLOOKUP(I3265,Vlookups!A:D,3,FALSE)</f>
        <v>CHARTER WIDE</v>
      </c>
      <c r="L3265" s="5" t="str">
        <f t="shared" si="1005"/>
        <v>99</v>
      </c>
      <c r="M3265" s="5" t="str">
        <f t="shared" si="1006"/>
        <v>937</v>
      </c>
      <c r="N3265" s="5" t="str">
        <f>VLOOKUP(M3265,Vlookups!G:I,2,FALSE)</f>
        <v>FACILITIES MAINTENANCE &amp; OPS</v>
      </c>
      <c r="O3265" s="5" t="str">
        <f>VLOOKUP(M3265,Vlookups!G:I,3,FALSE)</f>
        <v>MAINT</v>
      </c>
      <c r="P3265" s="6">
        <f t="shared" si="1007"/>
        <v>0</v>
      </c>
      <c r="Q3265" s="6">
        <f t="shared" si="1008"/>
        <v>0</v>
      </c>
      <c r="R3265" s="6">
        <f t="shared" si="1009"/>
        <v>43405.29</v>
      </c>
      <c r="S3265" s="6">
        <f t="shared" si="1010"/>
        <v>0</v>
      </c>
      <c r="T3265" s="6">
        <f t="shared" si="1011"/>
        <v>0</v>
      </c>
      <c r="U3265" t="s">
        <v>3323</v>
      </c>
      <c r="V3265" t="s">
        <v>2287</v>
      </c>
      <c r="W3265" s="2">
        <v>0</v>
      </c>
      <c r="X3265" s="2">
        <v>0</v>
      </c>
      <c r="Y3265" s="2">
        <v>43405.29</v>
      </c>
      <c r="Z3265" s="3">
        <v>-43405.29</v>
      </c>
      <c r="AA3265" s="2">
        <v>0</v>
      </c>
      <c r="AB3265" s="2">
        <v>0</v>
      </c>
    </row>
    <row r="3266" spans="1:28">
      <c r="A3266" s="5" t="str">
        <f t="shared" si="998"/>
        <v>420</v>
      </c>
      <c r="B3266" s="5" t="str">
        <f>VLOOKUP(A3266,Vlookups!O:P,2,FALSE)</f>
        <v>LOCAL</v>
      </c>
      <c r="C3266" s="5" t="str">
        <f t="shared" si="999"/>
        <v>E</v>
      </c>
      <c r="D3266" s="5" t="str">
        <f t="shared" si="1000"/>
        <v>52</v>
      </c>
      <c r="E3266" s="5" t="str">
        <f t="shared" si="1001"/>
        <v>63--</v>
      </c>
      <c r="F3266" s="5" t="str">
        <f>VLOOKUP(E3266,Vlookups!K:M,3,FALSE)</f>
        <v>Op Exp</v>
      </c>
      <c r="G3266" s="5" t="str">
        <f t="shared" si="1002"/>
        <v>6399</v>
      </c>
      <c r="H3266" s="5" t="str">
        <f t="shared" si="1003"/>
        <v>GENERAL SUPPLIES</v>
      </c>
      <c r="I3266" s="5" t="str">
        <f t="shared" si="1004"/>
        <v>001</v>
      </c>
      <c r="J3266" s="5" t="str">
        <f>VLOOKUP(I3266,Vlookups!A:D,2,FALSE)</f>
        <v>GARLAND ELEMENTARY SCHOOL</v>
      </c>
      <c r="K3266" s="5" t="str">
        <f>VLOOKUP(I3266,Vlookups!A:D,3,FALSE)</f>
        <v>GARLAND K8</v>
      </c>
      <c r="L3266" s="5" t="str">
        <f t="shared" si="1005"/>
        <v>99</v>
      </c>
      <c r="M3266" s="5" t="str">
        <f t="shared" si="1006"/>
        <v>937</v>
      </c>
      <c r="N3266" s="5" t="str">
        <f>VLOOKUP(M3266,Vlookups!G:I,2,FALSE)</f>
        <v>FACILITIES MAINTENANCE &amp; OPS</v>
      </c>
      <c r="O3266" s="5" t="str">
        <f>VLOOKUP(M3266,Vlookups!G:I,3,FALSE)</f>
        <v>MAINT</v>
      </c>
      <c r="P3266" s="6">
        <f t="shared" si="1007"/>
        <v>1750</v>
      </c>
      <c r="Q3266" s="6">
        <f t="shared" si="1008"/>
        <v>111.53</v>
      </c>
      <c r="R3266" s="6">
        <f t="shared" si="1009"/>
        <v>73.89</v>
      </c>
      <c r="S3266" s="6">
        <f t="shared" si="1010"/>
        <v>63650</v>
      </c>
      <c r="T3266" s="6">
        <f t="shared" si="1011"/>
        <v>61900</v>
      </c>
      <c r="U3266" t="s">
        <v>3324</v>
      </c>
      <c r="V3266" t="s">
        <v>54</v>
      </c>
      <c r="W3266" s="2">
        <v>1750</v>
      </c>
      <c r="X3266" s="2">
        <v>111.53</v>
      </c>
      <c r="Y3266" s="2">
        <v>73.89</v>
      </c>
      <c r="Z3266" s="2">
        <v>1564.58</v>
      </c>
      <c r="AA3266" s="2">
        <v>63650</v>
      </c>
      <c r="AB3266" s="2">
        <v>61900</v>
      </c>
    </row>
    <row r="3267" spans="1:28">
      <c r="A3267" s="5" t="str">
        <f t="shared" si="998"/>
        <v>420</v>
      </c>
      <c r="B3267" s="5" t="str">
        <f>VLOOKUP(A3267,Vlookups!O:P,2,FALSE)</f>
        <v>LOCAL</v>
      </c>
      <c r="C3267" s="5" t="str">
        <f t="shared" si="999"/>
        <v>E</v>
      </c>
      <c r="D3267" s="5" t="str">
        <f t="shared" si="1000"/>
        <v>52</v>
      </c>
      <c r="E3267" s="5" t="str">
        <f t="shared" si="1001"/>
        <v>63--</v>
      </c>
      <c r="F3267" s="5" t="str">
        <f>VLOOKUP(E3267,Vlookups!K:M,3,FALSE)</f>
        <v>Op Exp</v>
      </c>
      <c r="G3267" s="5" t="str">
        <f t="shared" si="1002"/>
        <v>6399</v>
      </c>
      <c r="H3267" s="5" t="str">
        <f t="shared" si="1003"/>
        <v>GENERAL SUPPLIES</v>
      </c>
      <c r="I3267" s="5" t="str">
        <f t="shared" si="1004"/>
        <v>002</v>
      </c>
      <c r="J3267" s="5" t="str">
        <f>VLOOKUP(I3267,Vlookups!A:D,2,FALSE)</f>
        <v>GARLAND MIDDLE SCHOOL</v>
      </c>
      <c r="K3267" s="5" t="str">
        <f>VLOOKUP(I3267,Vlookups!A:D,3,FALSE)</f>
        <v>GARLAND K8</v>
      </c>
      <c r="L3267" s="5" t="str">
        <f t="shared" si="1005"/>
        <v>99</v>
      </c>
      <c r="M3267" s="5" t="str">
        <f t="shared" si="1006"/>
        <v>937</v>
      </c>
      <c r="N3267" s="5" t="str">
        <f>VLOOKUP(M3267,Vlookups!G:I,2,FALSE)</f>
        <v>FACILITIES MAINTENANCE &amp; OPS</v>
      </c>
      <c r="O3267" s="5" t="str">
        <f>VLOOKUP(M3267,Vlookups!G:I,3,FALSE)</f>
        <v>MAINT</v>
      </c>
      <c r="P3267" s="6">
        <f t="shared" si="1007"/>
        <v>1750</v>
      </c>
      <c r="Q3267" s="6">
        <f t="shared" si="1008"/>
        <v>54.94</v>
      </c>
      <c r="R3267" s="6">
        <f t="shared" si="1009"/>
        <v>35.9</v>
      </c>
      <c r="S3267" s="6">
        <f t="shared" si="1010"/>
        <v>0</v>
      </c>
      <c r="T3267" s="6">
        <f t="shared" si="1011"/>
        <v>-1750</v>
      </c>
      <c r="U3267" t="s">
        <v>3325</v>
      </c>
      <c r="V3267" t="s">
        <v>54</v>
      </c>
      <c r="W3267" s="2">
        <v>1750</v>
      </c>
      <c r="X3267" s="2">
        <v>54.94</v>
      </c>
      <c r="Y3267" s="2">
        <v>35.9</v>
      </c>
      <c r="Z3267" s="2">
        <v>1659.16</v>
      </c>
      <c r="AA3267" s="2">
        <v>0</v>
      </c>
      <c r="AB3267" s="3">
        <v>-1750</v>
      </c>
    </row>
    <row r="3268" spans="1:28">
      <c r="A3268" s="5" t="str">
        <f t="shared" si="998"/>
        <v>420</v>
      </c>
      <c r="B3268" s="5" t="str">
        <f>VLOOKUP(A3268,Vlookups!O:P,2,FALSE)</f>
        <v>LOCAL</v>
      </c>
      <c r="C3268" s="5" t="str">
        <f t="shared" si="999"/>
        <v>E</v>
      </c>
      <c r="D3268" s="5" t="str">
        <f t="shared" si="1000"/>
        <v>52</v>
      </c>
      <c r="E3268" s="5" t="str">
        <f t="shared" si="1001"/>
        <v>63--</v>
      </c>
      <c r="F3268" s="5" t="str">
        <f>VLOOKUP(E3268,Vlookups!K:M,3,FALSE)</f>
        <v>Op Exp</v>
      </c>
      <c r="G3268" s="5" t="str">
        <f t="shared" si="1002"/>
        <v>6399</v>
      </c>
      <c r="H3268" s="5" t="str">
        <f t="shared" si="1003"/>
        <v>GENERAL SUPPLIES</v>
      </c>
      <c r="I3268" s="5" t="str">
        <f t="shared" si="1004"/>
        <v>003</v>
      </c>
      <c r="J3268" s="5" t="str">
        <f>VLOOKUP(I3268,Vlookups!A:D,2,FALSE)</f>
        <v>GARLAND HIGH SCHOOL</v>
      </c>
      <c r="K3268" s="5" t="str">
        <f>VLOOKUP(I3268,Vlookups!A:D,3,FALSE)</f>
        <v>GARLAND HS</v>
      </c>
      <c r="L3268" s="5" t="str">
        <f t="shared" si="1005"/>
        <v>99</v>
      </c>
      <c r="M3268" s="5" t="str">
        <f t="shared" si="1006"/>
        <v>937</v>
      </c>
      <c r="N3268" s="5" t="str">
        <f>VLOOKUP(M3268,Vlookups!G:I,2,FALSE)</f>
        <v>FACILITIES MAINTENANCE &amp; OPS</v>
      </c>
      <c r="O3268" s="5" t="str">
        <f>VLOOKUP(M3268,Vlookups!G:I,3,FALSE)</f>
        <v>MAINT</v>
      </c>
      <c r="P3268" s="6">
        <f t="shared" si="1007"/>
        <v>3500</v>
      </c>
      <c r="Q3268" s="6">
        <f t="shared" si="1008"/>
        <v>166.47</v>
      </c>
      <c r="R3268" s="6">
        <f t="shared" si="1009"/>
        <v>109.69</v>
      </c>
      <c r="S3268" s="6">
        <f t="shared" si="1010"/>
        <v>0</v>
      </c>
      <c r="T3268" s="6">
        <f t="shared" si="1011"/>
        <v>-3500</v>
      </c>
      <c r="U3268" t="s">
        <v>3326</v>
      </c>
      <c r="V3268" t="s">
        <v>54</v>
      </c>
      <c r="W3268" s="2">
        <v>3500</v>
      </c>
      <c r="X3268" s="2">
        <v>166.47</v>
      </c>
      <c r="Y3268" s="2">
        <v>109.69</v>
      </c>
      <c r="Z3268" s="2">
        <v>3223.84</v>
      </c>
      <c r="AA3268" s="2">
        <v>0</v>
      </c>
      <c r="AB3268" s="3">
        <v>-3500</v>
      </c>
    </row>
    <row r="3269" spans="1:28">
      <c r="A3269" s="5" t="str">
        <f t="shared" si="998"/>
        <v>420</v>
      </c>
      <c r="B3269" s="5" t="str">
        <f>VLOOKUP(A3269,Vlookups!O:P,2,FALSE)</f>
        <v>LOCAL</v>
      </c>
      <c r="C3269" s="5" t="str">
        <f t="shared" si="999"/>
        <v>E</v>
      </c>
      <c r="D3269" s="5" t="str">
        <f t="shared" si="1000"/>
        <v>52</v>
      </c>
      <c r="E3269" s="5" t="str">
        <f t="shared" si="1001"/>
        <v>63--</v>
      </c>
      <c r="F3269" s="5" t="str">
        <f>VLOOKUP(E3269,Vlookups!K:M,3,FALSE)</f>
        <v>Op Exp</v>
      </c>
      <c r="G3269" s="5" t="str">
        <f t="shared" si="1002"/>
        <v>6399</v>
      </c>
      <c r="H3269" s="5" t="str">
        <f t="shared" si="1003"/>
        <v>GENERAL SUPPLIES</v>
      </c>
      <c r="I3269" s="5" t="str">
        <f t="shared" si="1004"/>
        <v>004</v>
      </c>
      <c r="J3269" s="5" t="str">
        <f>VLOOKUP(I3269,Vlookups!A:D,2,FALSE)</f>
        <v>ARLINGTON ELEMENTARY SCHOOL</v>
      </c>
      <c r="K3269" s="5" t="str">
        <f>VLOOKUP(I3269,Vlookups!A:D,3,FALSE)</f>
        <v>ARLINGTON K8</v>
      </c>
      <c r="L3269" s="5" t="str">
        <f t="shared" si="1005"/>
        <v>99</v>
      </c>
      <c r="M3269" s="5" t="str">
        <f t="shared" si="1006"/>
        <v>937</v>
      </c>
      <c r="N3269" s="5" t="str">
        <f>VLOOKUP(M3269,Vlookups!G:I,2,FALSE)</f>
        <v>FACILITIES MAINTENANCE &amp; OPS</v>
      </c>
      <c r="O3269" s="5" t="str">
        <f>VLOOKUP(M3269,Vlookups!G:I,3,FALSE)</f>
        <v>MAINT</v>
      </c>
      <c r="P3269" s="6">
        <f t="shared" si="1007"/>
        <v>1750</v>
      </c>
      <c r="Q3269" s="6">
        <f t="shared" si="1008"/>
        <v>111.53</v>
      </c>
      <c r="R3269" s="6">
        <f t="shared" si="1009"/>
        <v>73.89</v>
      </c>
      <c r="S3269" s="6">
        <f t="shared" si="1010"/>
        <v>0</v>
      </c>
      <c r="T3269" s="6">
        <f t="shared" si="1011"/>
        <v>-1750</v>
      </c>
      <c r="U3269" t="s">
        <v>3327</v>
      </c>
      <c r="V3269" t="s">
        <v>54</v>
      </c>
      <c r="W3269" s="2">
        <v>1750</v>
      </c>
      <c r="X3269" s="2">
        <v>111.53</v>
      </c>
      <c r="Y3269" s="2">
        <v>73.89</v>
      </c>
      <c r="Z3269" s="2">
        <v>1564.58</v>
      </c>
      <c r="AA3269" s="2">
        <v>0</v>
      </c>
      <c r="AB3269" s="3">
        <v>-1750</v>
      </c>
    </row>
    <row r="3270" spans="1:28">
      <c r="A3270" s="5" t="str">
        <f t="shared" si="998"/>
        <v>420</v>
      </c>
      <c r="B3270" s="5" t="str">
        <f>VLOOKUP(A3270,Vlookups!O:P,2,FALSE)</f>
        <v>LOCAL</v>
      </c>
      <c r="C3270" s="5" t="str">
        <f t="shared" si="999"/>
        <v>E</v>
      </c>
      <c r="D3270" s="5" t="str">
        <f t="shared" si="1000"/>
        <v>52</v>
      </c>
      <c r="E3270" s="5" t="str">
        <f t="shared" si="1001"/>
        <v>63--</v>
      </c>
      <c r="F3270" s="5" t="str">
        <f>VLOOKUP(E3270,Vlookups!K:M,3,FALSE)</f>
        <v>Op Exp</v>
      </c>
      <c r="G3270" s="5" t="str">
        <f t="shared" si="1002"/>
        <v>6399</v>
      </c>
      <c r="H3270" s="5" t="str">
        <f t="shared" si="1003"/>
        <v>GENERAL SUPPLIES</v>
      </c>
      <c r="I3270" s="5" t="str">
        <f t="shared" si="1004"/>
        <v>005</v>
      </c>
      <c r="J3270" s="5" t="str">
        <f>VLOOKUP(I3270,Vlookups!A:D,2,FALSE)</f>
        <v>ARLINGTON MIDDLE SCHOOL</v>
      </c>
      <c r="K3270" s="5" t="str">
        <f>VLOOKUP(I3270,Vlookups!A:D,3,FALSE)</f>
        <v>ARLINGTON K8</v>
      </c>
      <c r="L3270" s="5" t="str">
        <f t="shared" si="1005"/>
        <v>99</v>
      </c>
      <c r="M3270" s="5" t="str">
        <f t="shared" si="1006"/>
        <v>937</v>
      </c>
      <c r="N3270" s="5" t="str">
        <f>VLOOKUP(M3270,Vlookups!G:I,2,FALSE)</f>
        <v>FACILITIES MAINTENANCE &amp; OPS</v>
      </c>
      <c r="O3270" s="5" t="str">
        <f>VLOOKUP(M3270,Vlookups!G:I,3,FALSE)</f>
        <v>MAINT</v>
      </c>
      <c r="P3270" s="6">
        <f t="shared" si="1007"/>
        <v>1750</v>
      </c>
      <c r="Q3270" s="6">
        <f t="shared" si="1008"/>
        <v>54.94</v>
      </c>
      <c r="R3270" s="6">
        <f t="shared" si="1009"/>
        <v>35.9</v>
      </c>
      <c r="S3270" s="6">
        <f t="shared" si="1010"/>
        <v>0</v>
      </c>
      <c r="T3270" s="6">
        <f t="shared" si="1011"/>
        <v>-1750</v>
      </c>
      <c r="U3270" t="s">
        <v>3328</v>
      </c>
      <c r="V3270" t="s">
        <v>54</v>
      </c>
      <c r="W3270" s="2">
        <v>1750</v>
      </c>
      <c r="X3270" s="2">
        <v>54.94</v>
      </c>
      <c r="Y3270" s="2">
        <v>35.9</v>
      </c>
      <c r="Z3270" s="2">
        <v>1659.16</v>
      </c>
      <c r="AA3270" s="2">
        <v>0</v>
      </c>
      <c r="AB3270" s="3">
        <v>-1750</v>
      </c>
    </row>
    <row r="3271" spans="1:28">
      <c r="A3271" s="5" t="str">
        <f t="shared" si="998"/>
        <v>420</v>
      </c>
      <c r="B3271" s="5" t="str">
        <f>VLOOKUP(A3271,Vlookups!O:P,2,FALSE)</f>
        <v>LOCAL</v>
      </c>
      <c r="C3271" s="5" t="str">
        <f t="shared" si="999"/>
        <v>E</v>
      </c>
      <c r="D3271" s="5" t="str">
        <f t="shared" si="1000"/>
        <v>52</v>
      </c>
      <c r="E3271" s="5" t="str">
        <f t="shared" si="1001"/>
        <v>63--</v>
      </c>
      <c r="F3271" s="5" t="str">
        <f>VLOOKUP(E3271,Vlookups!K:M,3,FALSE)</f>
        <v>Op Exp</v>
      </c>
      <c r="G3271" s="5" t="str">
        <f t="shared" si="1002"/>
        <v>6399</v>
      </c>
      <c r="H3271" s="5" t="str">
        <f t="shared" si="1003"/>
        <v>GENERAL SUPPLIES</v>
      </c>
      <c r="I3271" s="5" t="str">
        <f t="shared" si="1004"/>
        <v>006</v>
      </c>
      <c r="J3271" s="5" t="str">
        <f>VLOOKUP(I3271,Vlookups!A:D,2,FALSE)</f>
        <v>ARLINGTON HIGH SCHOOL</v>
      </c>
      <c r="K3271" s="5" t="str">
        <f>VLOOKUP(I3271,Vlookups!A:D,3,FALSE)</f>
        <v>ARLINGTON HS</v>
      </c>
      <c r="L3271" s="5" t="str">
        <f t="shared" si="1005"/>
        <v>99</v>
      </c>
      <c r="M3271" s="5" t="str">
        <f t="shared" si="1006"/>
        <v>937</v>
      </c>
      <c r="N3271" s="5" t="str">
        <f>VLOOKUP(M3271,Vlookups!G:I,2,FALSE)</f>
        <v>FACILITIES MAINTENANCE &amp; OPS</v>
      </c>
      <c r="O3271" s="5" t="str">
        <f>VLOOKUP(M3271,Vlookups!G:I,3,FALSE)</f>
        <v>MAINT</v>
      </c>
      <c r="P3271" s="6">
        <f t="shared" si="1007"/>
        <v>3500</v>
      </c>
      <c r="Q3271" s="6">
        <f t="shared" si="1008"/>
        <v>166.47</v>
      </c>
      <c r="R3271" s="6">
        <f t="shared" si="1009"/>
        <v>109.69</v>
      </c>
      <c r="S3271" s="6">
        <f t="shared" si="1010"/>
        <v>0</v>
      </c>
      <c r="T3271" s="6">
        <f t="shared" si="1011"/>
        <v>-3500</v>
      </c>
      <c r="U3271" t="s">
        <v>3329</v>
      </c>
      <c r="V3271" t="s">
        <v>54</v>
      </c>
      <c r="W3271" s="2">
        <v>3500</v>
      </c>
      <c r="X3271" s="2">
        <v>166.47</v>
      </c>
      <c r="Y3271" s="2">
        <v>109.69</v>
      </c>
      <c r="Z3271" s="2">
        <v>3223.84</v>
      </c>
      <c r="AA3271" s="2">
        <v>0</v>
      </c>
      <c r="AB3271" s="3">
        <v>-3500</v>
      </c>
    </row>
    <row r="3272" spans="1:28">
      <c r="A3272" s="5" t="str">
        <f t="shared" si="998"/>
        <v>420</v>
      </c>
      <c r="B3272" s="5" t="str">
        <f>VLOOKUP(A3272,Vlookups!O:P,2,FALSE)</f>
        <v>LOCAL</v>
      </c>
      <c r="C3272" s="5" t="str">
        <f t="shared" si="999"/>
        <v>E</v>
      </c>
      <c r="D3272" s="5" t="str">
        <f t="shared" si="1000"/>
        <v>52</v>
      </c>
      <c r="E3272" s="5" t="str">
        <f t="shared" si="1001"/>
        <v>63--</v>
      </c>
      <c r="F3272" s="5" t="str">
        <f>VLOOKUP(E3272,Vlookups!K:M,3,FALSE)</f>
        <v>Op Exp</v>
      </c>
      <c r="G3272" s="5" t="str">
        <f t="shared" si="1002"/>
        <v>6399</v>
      </c>
      <c r="H3272" s="5" t="str">
        <f t="shared" si="1003"/>
        <v>GENERAL SUPPLIES</v>
      </c>
      <c r="I3272" s="5" t="str">
        <f t="shared" si="1004"/>
        <v>007</v>
      </c>
      <c r="J3272" s="5" t="str">
        <f>VLOOKUP(I3272,Vlookups!A:D,2,FALSE)</f>
        <v>KELLER ELEMENTARY SCHOOL</v>
      </c>
      <c r="K3272" s="5" t="str">
        <f>VLOOKUP(I3272,Vlookups!A:D,3,FALSE)</f>
        <v>KELLER K8</v>
      </c>
      <c r="L3272" s="5" t="str">
        <f t="shared" si="1005"/>
        <v>99</v>
      </c>
      <c r="M3272" s="5" t="str">
        <f t="shared" si="1006"/>
        <v>937</v>
      </c>
      <c r="N3272" s="5" t="str">
        <f>VLOOKUP(M3272,Vlookups!G:I,2,FALSE)</f>
        <v>FACILITIES MAINTENANCE &amp; OPS</v>
      </c>
      <c r="O3272" s="5" t="str">
        <f>VLOOKUP(M3272,Vlookups!G:I,3,FALSE)</f>
        <v>MAINT</v>
      </c>
      <c r="P3272" s="6">
        <f t="shared" si="1007"/>
        <v>1750</v>
      </c>
      <c r="Q3272" s="6">
        <f t="shared" si="1008"/>
        <v>111.53</v>
      </c>
      <c r="R3272" s="6">
        <f t="shared" si="1009"/>
        <v>73.89</v>
      </c>
      <c r="S3272" s="6">
        <f t="shared" si="1010"/>
        <v>0</v>
      </c>
      <c r="T3272" s="6">
        <f t="shared" si="1011"/>
        <v>-1750</v>
      </c>
      <c r="U3272" t="s">
        <v>3330</v>
      </c>
      <c r="V3272" t="s">
        <v>54</v>
      </c>
      <c r="W3272" s="2">
        <v>1750</v>
      </c>
      <c r="X3272" s="2">
        <v>111.53</v>
      </c>
      <c r="Y3272" s="2">
        <v>73.89</v>
      </c>
      <c r="Z3272" s="2">
        <v>1564.58</v>
      </c>
      <c r="AA3272" s="2">
        <v>0</v>
      </c>
      <c r="AB3272" s="3">
        <v>-1750</v>
      </c>
    </row>
    <row r="3273" spans="1:28">
      <c r="A3273" s="5" t="str">
        <f t="shared" si="998"/>
        <v>420</v>
      </c>
      <c r="B3273" s="5" t="str">
        <f>VLOOKUP(A3273,Vlookups!O:P,2,FALSE)</f>
        <v>LOCAL</v>
      </c>
      <c r="C3273" s="5" t="str">
        <f t="shared" si="999"/>
        <v>E</v>
      </c>
      <c r="D3273" s="5" t="str">
        <f t="shared" si="1000"/>
        <v>52</v>
      </c>
      <c r="E3273" s="5" t="str">
        <f t="shared" si="1001"/>
        <v>63--</v>
      </c>
      <c r="F3273" s="5" t="str">
        <f>VLOOKUP(E3273,Vlookups!K:M,3,FALSE)</f>
        <v>Op Exp</v>
      </c>
      <c r="G3273" s="5" t="str">
        <f t="shared" si="1002"/>
        <v>6399</v>
      </c>
      <c r="H3273" s="5" t="str">
        <f t="shared" si="1003"/>
        <v>GENERAL SUPPLIES</v>
      </c>
      <c r="I3273" s="5" t="str">
        <f t="shared" si="1004"/>
        <v>008</v>
      </c>
      <c r="J3273" s="5" t="str">
        <f>VLOOKUP(I3273,Vlookups!A:D,2,FALSE)</f>
        <v>KELLER MIDDLE SCHOOL</v>
      </c>
      <c r="K3273" s="5" t="str">
        <f>VLOOKUP(I3273,Vlookups!A:D,3,FALSE)</f>
        <v>KELLER K8</v>
      </c>
      <c r="L3273" s="5" t="str">
        <f t="shared" si="1005"/>
        <v>99</v>
      </c>
      <c r="M3273" s="5" t="str">
        <f t="shared" si="1006"/>
        <v>937</v>
      </c>
      <c r="N3273" s="5" t="str">
        <f>VLOOKUP(M3273,Vlookups!G:I,2,FALSE)</f>
        <v>FACILITIES MAINTENANCE &amp; OPS</v>
      </c>
      <c r="O3273" s="5" t="str">
        <f>VLOOKUP(M3273,Vlookups!G:I,3,FALSE)</f>
        <v>MAINT</v>
      </c>
      <c r="P3273" s="6">
        <f t="shared" si="1007"/>
        <v>1750</v>
      </c>
      <c r="Q3273" s="6">
        <f t="shared" si="1008"/>
        <v>54.94</v>
      </c>
      <c r="R3273" s="6">
        <f t="shared" si="1009"/>
        <v>35.9</v>
      </c>
      <c r="S3273" s="6">
        <f t="shared" si="1010"/>
        <v>0</v>
      </c>
      <c r="T3273" s="6">
        <f t="shared" si="1011"/>
        <v>-1750</v>
      </c>
      <c r="U3273" t="s">
        <v>3331</v>
      </c>
      <c r="V3273" t="s">
        <v>54</v>
      </c>
      <c r="W3273" s="2">
        <v>1750</v>
      </c>
      <c r="X3273" s="2">
        <v>54.94</v>
      </c>
      <c r="Y3273" s="2">
        <v>35.9</v>
      </c>
      <c r="Z3273" s="2">
        <v>1659.16</v>
      </c>
      <c r="AA3273" s="2">
        <v>0</v>
      </c>
      <c r="AB3273" s="3">
        <v>-1750</v>
      </c>
    </row>
    <row r="3274" spans="1:28">
      <c r="A3274" s="5" t="str">
        <f t="shared" si="998"/>
        <v>420</v>
      </c>
      <c r="B3274" s="5" t="str">
        <f>VLOOKUP(A3274,Vlookups!O:P,2,FALSE)</f>
        <v>LOCAL</v>
      </c>
      <c r="C3274" s="5" t="str">
        <f t="shared" si="999"/>
        <v>E</v>
      </c>
      <c r="D3274" s="5" t="str">
        <f t="shared" si="1000"/>
        <v>52</v>
      </c>
      <c r="E3274" s="5" t="str">
        <f t="shared" si="1001"/>
        <v>63--</v>
      </c>
      <c r="F3274" s="5" t="str">
        <f>VLOOKUP(E3274,Vlookups!K:M,3,FALSE)</f>
        <v>Op Exp</v>
      </c>
      <c r="G3274" s="5" t="str">
        <f t="shared" si="1002"/>
        <v>6399</v>
      </c>
      <c r="H3274" s="5" t="str">
        <f t="shared" si="1003"/>
        <v>GENERAL SUPPLIES</v>
      </c>
      <c r="I3274" s="5" t="str">
        <f t="shared" si="1004"/>
        <v>009</v>
      </c>
      <c r="J3274" s="5" t="str">
        <f>VLOOKUP(I3274,Vlookups!A:D,2,FALSE)</f>
        <v>KELLER HIGH SCHOOL</v>
      </c>
      <c r="K3274" s="5" t="str">
        <f>VLOOKUP(I3274,Vlookups!A:D,3,FALSE)</f>
        <v>KELLER HS</v>
      </c>
      <c r="L3274" s="5" t="str">
        <f t="shared" si="1005"/>
        <v>99</v>
      </c>
      <c r="M3274" s="5" t="str">
        <f t="shared" si="1006"/>
        <v>937</v>
      </c>
      <c r="N3274" s="5" t="str">
        <f>VLOOKUP(M3274,Vlookups!G:I,2,FALSE)</f>
        <v>FACILITIES MAINTENANCE &amp; OPS</v>
      </c>
      <c r="O3274" s="5" t="str">
        <f>VLOOKUP(M3274,Vlookups!G:I,3,FALSE)</f>
        <v>MAINT</v>
      </c>
      <c r="P3274" s="6">
        <f t="shared" si="1007"/>
        <v>3500</v>
      </c>
      <c r="Q3274" s="6">
        <f t="shared" si="1008"/>
        <v>166.47</v>
      </c>
      <c r="R3274" s="6">
        <f t="shared" si="1009"/>
        <v>109.69</v>
      </c>
      <c r="S3274" s="6">
        <f t="shared" si="1010"/>
        <v>0</v>
      </c>
      <c r="T3274" s="6">
        <f t="shared" si="1011"/>
        <v>-3500</v>
      </c>
      <c r="U3274" t="s">
        <v>3332</v>
      </c>
      <c r="V3274" t="s">
        <v>54</v>
      </c>
      <c r="W3274" s="2">
        <v>3500</v>
      </c>
      <c r="X3274" s="2">
        <v>166.47</v>
      </c>
      <c r="Y3274" s="2">
        <v>109.69</v>
      </c>
      <c r="Z3274" s="2">
        <v>3223.84</v>
      </c>
      <c r="AA3274" s="2">
        <v>0</v>
      </c>
      <c r="AB3274" s="3">
        <v>-3500</v>
      </c>
    </row>
    <row r="3275" spans="1:28">
      <c r="A3275" s="5" t="str">
        <f t="shared" ref="A3275:A3338" si="1012">LEFT(U3275,3)</f>
        <v>420</v>
      </c>
      <c r="B3275" s="5" t="str">
        <f>VLOOKUP(A3275,Vlookups!O:P,2,FALSE)</f>
        <v>LOCAL</v>
      </c>
      <c r="C3275" s="5" t="str">
        <f t="shared" ref="C3275:C3338" si="1013">RIGHT(LEFT(U3275,5),1)</f>
        <v>E</v>
      </c>
      <c r="D3275" s="5" t="str">
        <f t="shared" ref="D3275:D3338" si="1014">RIGHT(LEFT(U3275,8),2)</f>
        <v>52</v>
      </c>
      <c r="E3275" s="5" t="str">
        <f t="shared" ref="E3275:E3338" si="1015">CONCATENATE(LEFT(G3275,2),"--")</f>
        <v>63--</v>
      </c>
      <c r="F3275" s="5" t="str">
        <f>VLOOKUP(E3275,Vlookups!K:M,3,FALSE)</f>
        <v>Op Exp</v>
      </c>
      <c r="G3275" s="5" t="str">
        <f t="shared" ref="G3275:G3338" si="1016">MID(U3275,10,4)</f>
        <v>6399</v>
      </c>
      <c r="H3275" s="5" t="str">
        <f t="shared" ref="H3275:H3338" si="1017">V3275</f>
        <v>GENERAL SUPPLIES</v>
      </c>
      <c r="I3275" s="5" t="str">
        <f t="shared" ref="I3275:I3338" si="1018">LEFT(RIGHT(U3275,12),3)</f>
        <v>010</v>
      </c>
      <c r="J3275" s="5" t="str">
        <f>VLOOKUP(I3275,Vlookups!A:D,2,FALSE)</f>
        <v>GRAND PRAIRIE ELEMENTARY SCHOO</v>
      </c>
      <c r="K3275" s="5" t="str">
        <f>VLOOKUP(I3275,Vlookups!A:D,3,FALSE)</f>
        <v>GRAND PR K8</v>
      </c>
      <c r="L3275" s="5" t="str">
        <f t="shared" ref="L3275:L3338" si="1019">LEFT(RIGHT(U3275,6),2)</f>
        <v>99</v>
      </c>
      <c r="M3275" s="5" t="str">
        <f t="shared" ref="M3275:M3338" si="1020">RIGHT(U3275,3)</f>
        <v>937</v>
      </c>
      <c r="N3275" s="5" t="str">
        <f>VLOOKUP(M3275,Vlookups!G:I,2,FALSE)</f>
        <v>FACILITIES MAINTENANCE &amp; OPS</v>
      </c>
      <c r="O3275" s="5" t="str">
        <f>VLOOKUP(M3275,Vlookups!G:I,3,FALSE)</f>
        <v>MAINT</v>
      </c>
      <c r="P3275" s="6">
        <f t="shared" ref="P3275:P3338" si="1021">W3275</f>
        <v>1750</v>
      </c>
      <c r="Q3275" s="6">
        <f t="shared" ref="Q3275:Q3338" si="1022">X3275</f>
        <v>111.53</v>
      </c>
      <c r="R3275" s="6">
        <f t="shared" ref="R3275:R3338" si="1023">Y3275</f>
        <v>73.89</v>
      </c>
      <c r="S3275" s="6">
        <f t="shared" ref="S3275:S3338" si="1024">AA3275</f>
        <v>0</v>
      </c>
      <c r="T3275" s="6">
        <f t="shared" ref="T3275:T3338" si="1025">AB3275</f>
        <v>-1750</v>
      </c>
      <c r="U3275" t="s">
        <v>3333</v>
      </c>
      <c r="V3275" t="s">
        <v>54</v>
      </c>
      <c r="W3275" s="2">
        <v>1750</v>
      </c>
      <c r="X3275" s="2">
        <v>111.53</v>
      </c>
      <c r="Y3275" s="2">
        <v>73.89</v>
      </c>
      <c r="Z3275" s="2">
        <v>1564.58</v>
      </c>
      <c r="AA3275" s="2">
        <v>0</v>
      </c>
      <c r="AB3275" s="3">
        <v>-1750</v>
      </c>
    </row>
    <row r="3276" spans="1:28">
      <c r="A3276" s="5" t="str">
        <f t="shared" si="1012"/>
        <v>420</v>
      </c>
      <c r="B3276" s="5" t="str">
        <f>VLOOKUP(A3276,Vlookups!O:P,2,FALSE)</f>
        <v>LOCAL</v>
      </c>
      <c r="C3276" s="5" t="str">
        <f t="shared" si="1013"/>
        <v>E</v>
      </c>
      <c r="D3276" s="5" t="str">
        <f t="shared" si="1014"/>
        <v>52</v>
      </c>
      <c r="E3276" s="5" t="str">
        <f t="shared" si="1015"/>
        <v>63--</v>
      </c>
      <c r="F3276" s="5" t="str">
        <f>VLOOKUP(E3276,Vlookups!K:M,3,FALSE)</f>
        <v>Op Exp</v>
      </c>
      <c r="G3276" s="5" t="str">
        <f t="shared" si="1016"/>
        <v>6399</v>
      </c>
      <c r="H3276" s="5" t="str">
        <f t="shared" si="1017"/>
        <v>GENERAL SUPPLIES</v>
      </c>
      <c r="I3276" s="5" t="str">
        <f t="shared" si="1018"/>
        <v>011</v>
      </c>
      <c r="J3276" s="5" t="str">
        <f>VLOOKUP(I3276,Vlookups!A:D,2,FALSE)</f>
        <v>GRAND PRAIRIE MIDDLE SCHOOL</v>
      </c>
      <c r="K3276" s="5" t="str">
        <f>VLOOKUP(I3276,Vlookups!A:D,3,FALSE)</f>
        <v>GRAND PR K8</v>
      </c>
      <c r="L3276" s="5" t="str">
        <f t="shared" si="1019"/>
        <v>99</v>
      </c>
      <c r="M3276" s="5" t="str">
        <f t="shared" si="1020"/>
        <v>937</v>
      </c>
      <c r="N3276" s="5" t="str">
        <f>VLOOKUP(M3276,Vlookups!G:I,2,FALSE)</f>
        <v>FACILITIES MAINTENANCE &amp; OPS</v>
      </c>
      <c r="O3276" s="5" t="str">
        <f>VLOOKUP(M3276,Vlookups!G:I,3,FALSE)</f>
        <v>MAINT</v>
      </c>
      <c r="P3276" s="6">
        <f t="shared" si="1021"/>
        <v>1750</v>
      </c>
      <c r="Q3276" s="6">
        <f t="shared" si="1022"/>
        <v>54.94</v>
      </c>
      <c r="R3276" s="6">
        <f t="shared" si="1023"/>
        <v>35.9</v>
      </c>
      <c r="S3276" s="6">
        <f t="shared" si="1024"/>
        <v>0</v>
      </c>
      <c r="T3276" s="6">
        <f t="shared" si="1025"/>
        <v>-1750</v>
      </c>
      <c r="U3276" t="s">
        <v>3334</v>
      </c>
      <c r="V3276" t="s">
        <v>54</v>
      </c>
      <c r="W3276" s="2">
        <v>1750</v>
      </c>
      <c r="X3276" s="2">
        <v>54.94</v>
      </c>
      <c r="Y3276" s="2">
        <v>35.9</v>
      </c>
      <c r="Z3276" s="2">
        <v>1659.16</v>
      </c>
      <c r="AA3276" s="2">
        <v>0</v>
      </c>
      <c r="AB3276" s="3">
        <v>-1750</v>
      </c>
    </row>
    <row r="3277" spans="1:28">
      <c r="A3277" s="5" t="str">
        <f t="shared" si="1012"/>
        <v>420</v>
      </c>
      <c r="B3277" s="5" t="str">
        <f>VLOOKUP(A3277,Vlookups!O:P,2,FALSE)</f>
        <v>LOCAL</v>
      </c>
      <c r="C3277" s="5" t="str">
        <f t="shared" si="1013"/>
        <v>E</v>
      </c>
      <c r="D3277" s="5" t="str">
        <f t="shared" si="1014"/>
        <v>52</v>
      </c>
      <c r="E3277" s="5" t="str">
        <f t="shared" si="1015"/>
        <v>63--</v>
      </c>
      <c r="F3277" s="5" t="str">
        <f>VLOOKUP(E3277,Vlookups!K:M,3,FALSE)</f>
        <v>Op Exp</v>
      </c>
      <c r="G3277" s="5" t="str">
        <f t="shared" si="1016"/>
        <v>6399</v>
      </c>
      <c r="H3277" s="5" t="str">
        <f t="shared" si="1017"/>
        <v>GENERAL SUPPLIES</v>
      </c>
      <c r="I3277" s="5" t="str">
        <f t="shared" si="1018"/>
        <v>012</v>
      </c>
      <c r="J3277" s="5" t="str">
        <f>VLOOKUP(I3277,Vlookups!A:D,2,FALSE)</f>
        <v>NORTH RICHLAND HILLS ELEMENTAR</v>
      </c>
      <c r="K3277" s="5" t="str">
        <f>VLOOKUP(I3277,Vlookups!A:D,3,FALSE)</f>
        <v>NORTH RICHLAND HILLS K8</v>
      </c>
      <c r="L3277" s="5" t="str">
        <f t="shared" si="1019"/>
        <v>99</v>
      </c>
      <c r="M3277" s="5" t="str">
        <f t="shared" si="1020"/>
        <v>937</v>
      </c>
      <c r="N3277" s="5" t="str">
        <f>VLOOKUP(M3277,Vlookups!G:I,2,FALSE)</f>
        <v>FACILITIES MAINTENANCE &amp; OPS</v>
      </c>
      <c r="O3277" s="5" t="str">
        <f>VLOOKUP(M3277,Vlookups!G:I,3,FALSE)</f>
        <v>MAINT</v>
      </c>
      <c r="P3277" s="6">
        <f t="shared" si="1021"/>
        <v>1750</v>
      </c>
      <c r="Q3277" s="6">
        <f t="shared" si="1022"/>
        <v>111.53</v>
      </c>
      <c r="R3277" s="6">
        <f t="shared" si="1023"/>
        <v>73.89</v>
      </c>
      <c r="S3277" s="6">
        <f t="shared" si="1024"/>
        <v>0</v>
      </c>
      <c r="T3277" s="6">
        <f t="shared" si="1025"/>
        <v>-1750</v>
      </c>
      <c r="U3277" t="s">
        <v>3335</v>
      </c>
      <c r="V3277" t="s">
        <v>54</v>
      </c>
      <c r="W3277" s="2">
        <v>1750</v>
      </c>
      <c r="X3277" s="2">
        <v>111.53</v>
      </c>
      <c r="Y3277" s="2">
        <v>73.89</v>
      </c>
      <c r="Z3277" s="2">
        <v>1564.58</v>
      </c>
      <c r="AA3277" s="2">
        <v>0</v>
      </c>
      <c r="AB3277" s="3">
        <v>-1750</v>
      </c>
    </row>
    <row r="3278" spans="1:28">
      <c r="A3278" s="5" t="str">
        <f t="shared" si="1012"/>
        <v>420</v>
      </c>
      <c r="B3278" s="5" t="str">
        <f>VLOOKUP(A3278,Vlookups!O:P,2,FALSE)</f>
        <v>LOCAL</v>
      </c>
      <c r="C3278" s="5" t="str">
        <f t="shared" si="1013"/>
        <v>E</v>
      </c>
      <c r="D3278" s="5" t="str">
        <f t="shared" si="1014"/>
        <v>52</v>
      </c>
      <c r="E3278" s="5" t="str">
        <f t="shared" si="1015"/>
        <v>63--</v>
      </c>
      <c r="F3278" s="5" t="str">
        <f>VLOOKUP(E3278,Vlookups!K:M,3,FALSE)</f>
        <v>Op Exp</v>
      </c>
      <c r="G3278" s="5" t="str">
        <f t="shared" si="1016"/>
        <v>6399</v>
      </c>
      <c r="H3278" s="5" t="str">
        <f t="shared" si="1017"/>
        <v>GENERAL SUPPLIES</v>
      </c>
      <c r="I3278" s="5" t="str">
        <f t="shared" si="1018"/>
        <v>013</v>
      </c>
      <c r="J3278" s="5" t="str">
        <f>VLOOKUP(I3278,Vlookups!A:D,2,FALSE)</f>
        <v>NORTH RICHLAND HILLS MIDDLE SC</v>
      </c>
      <c r="K3278" s="5" t="str">
        <f>VLOOKUP(I3278,Vlookups!A:D,3,FALSE)</f>
        <v>NORTH RICHLAND HILLS K8</v>
      </c>
      <c r="L3278" s="5" t="str">
        <f t="shared" si="1019"/>
        <v>99</v>
      </c>
      <c r="M3278" s="5" t="str">
        <f t="shared" si="1020"/>
        <v>937</v>
      </c>
      <c r="N3278" s="5" t="str">
        <f>VLOOKUP(M3278,Vlookups!G:I,2,FALSE)</f>
        <v>FACILITIES MAINTENANCE &amp; OPS</v>
      </c>
      <c r="O3278" s="5" t="str">
        <f>VLOOKUP(M3278,Vlookups!G:I,3,FALSE)</f>
        <v>MAINT</v>
      </c>
      <c r="P3278" s="6">
        <f t="shared" si="1021"/>
        <v>1750</v>
      </c>
      <c r="Q3278" s="6">
        <f t="shared" si="1022"/>
        <v>54.94</v>
      </c>
      <c r="R3278" s="6">
        <f t="shared" si="1023"/>
        <v>35.9</v>
      </c>
      <c r="S3278" s="6">
        <f t="shared" si="1024"/>
        <v>0</v>
      </c>
      <c r="T3278" s="6">
        <f t="shared" si="1025"/>
        <v>-1750</v>
      </c>
      <c r="U3278" t="s">
        <v>3336</v>
      </c>
      <c r="V3278" t="s">
        <v>54</v>
      </c>
      <c r="W3278" s="2">
        <v>1750</v>
      </c>
      <c r="X3278" s="2">
        <v>54.94</v>
      </c>
      <c r="Y3278" s="2">
        <v>35.9</v>
      </c>
      <c r="Z3278" s="2">
        <v>1659.16</v>
      </c>
      <c r="AA3278" s="2">
        <v>0</v>
      </c>
      <c r="AB3278" s="3">
        <v>-1750</v>
      </c>
    </row>
    <row r="3279" spans="1:28">
      <c r="A3279" s="5" t="str">
        <f t="shared" si="1012"/>
        <v>420</v>
      </c>
      <c r="B3279" s="5" t="str">
        <f>VLOOKUP(A3279,Vlookups!O:P,2,FALSE)</f>
        <v>LOCAL</v>
      </c>
      <c r="C3279" s="5" t="str">
        <f t="shared" si="1013"/>
        <v>E</v>
      </c>
      <c r="D3279" s="5" t="str">
        <f t="shared" si="1014"/>
        <v>52</v>
      </c>
      <c r="E3279" s="5" t="str">
        <f t="shared" si="1015"/>
        <v>63--</v>
      </c>
      <c r="F3279" s="5" t="str">
        <f>VLOOKUP(E3279,Vlookups!K:M,3,FALSE)</f>
        <v>Op Exp</v>
      </c>
      <c r="G3279" s="5" t="str">
        <f t="shared" si="1016"/>
        <v>6399</v>
      </c>
      <c r="H3279" s="5" t="str">
        <f t="shared" si="1017"/>
        <v>GENERAL SUPPLIES</v>
      </c>
      <c r="I3279" s="5" t="str">
        <f t="shared" si="1018"/>
        <v>014</v>
      </c>
      <c r="J3279" s="5" t="str">
        <f>VLOOKUP(I3279,Vlookups!A:D,2,FALSE)</f>
        <v>KATY ELEMENTARY SCHOOL</v>
      </c>
      <c r="K3279" s="5" t="str">
        <f>VLOOKUP(I3279,Vlookups!A:D,3,FALSE)</f>
        <v>KATY K8</v>
      </c>
      <c r="L3279" s="5" t="str">
        <f t="shared" si="1019"/>
        <v>99</v>
      </c>
      <c r="M3279" s="5" t="str">
        <f t="shared" si="1020"/>
        <v>937</v>
      </c>
      <c r="N3279" s="5" t="str">
        <f>VLOOKUP(M3279,Vlookups!G:I,2,FALSE)</f>
        <v>FACILITIES MAINTENANCE &amp; OPS</v>
      </c>
      <c r="O3279" s="5" t="str">
        <f>VLOOKUP(M3279,Vlookups!G:I,3,FALSE)</f>
        <v>MAINT</v>
      </c>
      <c r="P3279" s="6">
        <f t="shared" si="1021"/>
        <v>1750</v>
      </c>
      <c r="Q3279" s="6">
        <f t="shared" si="1022"/>
        <v>111.53</v>
      </c>
      <c r="R3279" s="6">
        <f t="shared" si="1023"/>
        <v>73.89</v>
      </c>
      <c r="S3279" s="6">
        <f t="shared" si="1024"/>
        <v>0</v>
      </c>
      <c r="T3279" s="6">
        <f t="shared" si="1025"/>
        <v>-1750</v>
      </c>
      <c r="U3279" t="s">
        <v>3337</v>
      </c>
      <c r="V3279" t="s">
        <v>54</v>
      </c>
      <c r="W3279" s="2">
        <v>1750</v>
      </c>
      <c r="X3279" s="2">
        <v>111.53</v>
      </c>
      <c r="Y3279" s="2">
        <v>73.89</v>
      </c>
      <c r="Z3279" s="2">
        <v>1564.58</v>
      </c>
      <c r="AA3279" s="2">
        <v>0</v>
      </c>
      <c r="AB3279" s="3">
        <v>-1750</v>
      </c>
    </row>
    <row r="3280" spans="1:28">
      <c r="A3280" s="5" t="str">
        <f t="shared" si="1012"/>
        <v>420</v>
      </c>
      <c r="B3280" s="5" t="str">
        <f>VLOOKUP(A3280,Vlookups!O:P,2,FALSE)</f>
        <v>LOCAL</v>
      </c>
      <c r="C3280" s="5" t="str">
        <f t="shared" si="1013"/>
        <v>E</v>
      </c>
      <c r="D3280" s="5" t="str">
        <f t="shared" si="1014"/>
        <v>52</v>
      </c>
      <c r="E3280" s="5" t="str">
        <f t="shared" si="1015"/>
        <v>63--</v>
      </c>
      <c r="F3280" s="5" t="str">
        <f>VLOOKUP(E3280,Vlookups!K:M,3,FALSE)</f>
        <v>Op Exp</v>
      </c>
      <c r="G3280" s="5" t="str">
        <f t="shared" si="1016"/>
        <v>6399</v>
      </c>
      <c r="H3280" s="5" t="str">
        <f t="shared" si="1017"/>
        <v>GENERAL SUPPLIES</v>
      </c>
      <c r="I3280" s="5" t="str">
        <f t="shared" si="1018"/>
        <v>015</v>
      </c>
      <c r="J3280" s="5" t="str">
        <f>VLOOKUP(I3280,Vlookups!A:D,2,FALSE)</f>
        <v>KATY MIDDLE SCHOOL</v>
      </c>
      <c r="K3280" s="5" t="str">
        <f>VLOOKUP(I3280,Vlookups!A:D,3,FALSE)</f>
        <v>KATY K8</v>
      </c>
      <c r="L3280" s="5" t="str">
        <f t="shared" si="1019"/>
        <v>99</v>
      </c>
      <c r="M3280" s="5" t="str">
        <f t="shared" si="1020"/>
        <v>937</v>
      </c>
      <c r="N3280" s="5" t="str">
        <f>VLOOKUP(M3280,Vlookups!G:I,2,FALSE)</f>
        <v>FACILITIES MAINTENANCE &amp; OPS</v>
      </c>
      <c r="O3280" s="5" t="str">
        <f>VLOOKUP(M3280,Vlookups!G:I,3,FALSE)</f>
        <v>MAINT</v>
      </c>
      <c r="P3280" s="6">
        <f t="shared" si="1021"/>
        <v>1750</v>
      </c>
      <c r="Q3280" s="6">
        <f t="shared" si="1022"/>
        <v>54.94</v>
      </c>
      <c r="R3280" s="6">
        <f t="shared" si="1023"/>
        <v>35.9</v>
      </c>
      <c r="S3280" s="6">
        <f t="shared" si="1024"/>
        <v>0</v>
      </c>
      <c r="T3280" s="6">
        <f t="shared" si="1025"/>
        <v>-1750</v>
      </c>
      <c r="U3280" t="s">
        <v>3338</v>
      </c>
      <c r="V3280" t="s">
        <v>54</v>
      </c>
      <c r="W3280" s="2">
        <v>1750</v>
      </c>
      <c r="X3280" s="2">
        <v>54.94</v>
      </c>
      <c r="Y3280" s="2">
        <v>35.9</v>
      </c>
      <c r="Z3280" s="2">
        <v>1659.16</v>
      </c>
      <c r="AA3280" s="2">
        <v>0</v>
      </c>
      <c r="AB3280" s="3">
        <v>-1750</v>
      </c>
    </row>
    <row r="3281" spans="1:28">
      <c r="A3281" s="5" t="str">
        <f t="shared" si="1012"/>
        <v>420</v>
      </c>
      <c r="B3281" s="5" t="str">
        <f>VLOOKUP(A3281,Vlookups!O:P,2,FALSE)</f>
        <v>LOCAL</v>
      </c>
      <c r="C3281" s="5" t="str">
        <f t="shared" si="1013"/>
        <v>E</v>
      </c>
      <c r="D3281" s="5" t="str">
        <f t="shared" si="1014"/>
        <v>52</v>
      </c>
      <c r="E3281" s="5" t="str">
        <f t="shared" si="1015"/>
        <v>63--</v>
      </c>
      <c r="F3281" s="5" t="str">
        <f>VLOOKUP(E3281,Vlookups!K:M,3,FALSE)</f>
        <v>Op Exp</v>
      </c>
      <c r="G3281" s="5" t="str">
        <f t="shared" si="1016"/>
        <v>6399</v>
      </c>
      <c r="H3281" s="5" t="str">
        <f t="shared" si="1017"/>
        <v>GENERAL SUPPLIES</v>
      </c>
      <c r="I3281" s="5" t="str">
        <f t="shared" si="1018"/>
        <v>016</v>
      </c>
      <c r="J3281" s="5" t="str">
        <f>VLOOKUP(I3281,Vlookups!A:D,2,FALSE)</f>
        <v>WESTPARK ELEMENTARY SCHOOL</v>
      </c>
      <c r="K3281" s="5" t="str">
        <f>VLOOKUP(I3281,Vlookups!A:D,3,FALSE)</f>
        <v>WESTPARK K8</v>
      </c>
      <c r="L3281" s="5" t="str">
        <f t="shared" si="1019"/>
        <v>99</v>
      </c>
      <c r="M3281" s="5" t="str">
        <f t="shared" si="1020"/>
        <v>937</v>
      </c>
      <c r="N3281" s="5" t="str">
        <f>VLOOKUP(M3281,Vlookups!G:I,2,FALSE)</f>
        <v>FACILITIES MAINTENANCE &amp; OPS</v>
      </c>
      <c r="O3281" s="5" t="str">
        <f>VLOOKUP(M3281,Vlookups!G:I,3,FALSE)</f>
        <v>MAINT</v>
      </c>
      <c r="P3281" s="6">
        <f t="shared" si="1021"/>
        <v>1750</v>
      </c>
      <c r="Q3281" s="6">
        <f t="shared" si="1022"/>
        <v>111.53</v>
      </c>
      <c r="R3281" s="6">
        <f t="shared" si="1023"/>
        <v>73.89</v>
      </c>
      <c r="S3281" s="6">
        <f t="shared" si="1024"/>
        <v>0</v>
      </c>
      <c r="T3281" s="6">
        <f t="shared" si="1025"/>
        <v>-1750</v>
      </c>
      <c r="U3281" t="s">
        <v>3339</v>
      </c>
      <c r="V3281" t="s">
        <v>54</v>
      </c>
      <c r="W3281" s="2">
        <v>1750</v>
      </c>
      <c r="X3281" s="2">
        <v>111.53</v>
      </c>
      <c r="Y3281" s="2">
        <v>73.89</v>
      </c>
      <c r="Z3281" s="2">
        <v>1564.58</v>
      </c>
      <c r="AA3281" s="2">
        <v>0</v>
      </c>
      <c r="AB3281" s="3">
        <v>-1750</v>
      </c>
    </row>
    <row r="3282" spans="1:28">
      <c r="A3282" s="5" t="str">
        <f t="shared" si="1012"/>
        <v>420</v>
      </c>
      <c r="B3282" s="5" t="str">
        <f>VLOOKUP(A3282,Vlookups!O:P,2,FALSE)</f>
        <v>LOCAL</v>
      </c>
      <c r="C3282" s="5" t="str">
        <f t="shared" si="1013"/>
        <v>E</v>
      </c>
      <c r="D3282" s="5" t="str">
        <f t="shared" si="1014"/>
        <v>52</v>
      </c>
      <c r="E3282" s="5" t="str">
        <f t="shared" si="1015"/>
        <v>63--</v>
      </c>
      <c r="F3282" s="5" t="str">
        <f>VLOOKUP(E3282,Vlookups!K:M,3,FALSE)</f>
        <v>Op Exp</v>
      </c>
      <c r="G3282" s="5" t="str">
        <f t="shared" si="1016"/>
        <v>6399</v>
      </c>
      <c r="H3282" s="5" t="str">
        <f t="shared" si="1017"/>
        <v>GENERAL SUPPLIES</v>
      </c>
      <c r="I3282" s="5" t="str">
        <f t="shared" si="1018"/>
        <v>017</v>
      </c>
      <c r="J3282" s="5" t="str">
        <f>VLOOKUP(I3282,Vlookups!A:D,2,FALSE)</f>
        <v>WESTPARK MIDDLE SCHOOL</v>
      </c>
      <c r="K3282" s="5" t="str">
        <f>VLOOKUP(I3282,Vlookups!A:D,3,FALSE)</f>
        <v>WESTPARK K8</v>
      </c>
      <c r="L3282" s="5" t="str">
        <f t="shared" si="1019"/>
        <v>99</v>
      </c>
      <c r="M3282" s="5" t="str">
        <f t="shared" si="1020"/>
        <v>937</v>
      </c>
      <c r="N3282" s="5" t="str">
        <f>VLOOKUP(M3282,Vlookups!G:I,2,FALSE)</f>
        <v>FACILITIES MAINTENANCE &amp; OPS</v>
      </c>
      <c r="O3282" s="5" t="str">
        <f>VLOOKUP(M3282,Vlookups!G:I,3,FALSE)</f>
        <v>MAINT</v>
      </c>
      <c r="P3282" s="6">
        <f t="shared" si="1021"/>
        <v>1750</v>
      </c>
      <c r="Q3282" s="6">
        <f t="shared" si="1022"/>
        <v>54.94</v>
      </c>
      <c r="R3282" s="6">
        <f t="shared" si="1023"/>
        <v>35.9</v>
      </c>
      <c r="S3282" s="6">
        <f t="shared" si="1024"/>
        <v>0</v>
      </c>
      <c r="T3282" s="6">
        <f t="shared" si="1025"/>
        <v>-1750</v>
      </c>
      <c r="U3282" t="s">
        <v>3340</v>
      </c>
      <c r="V3282" t="s">
        <v>54</v>
      </c>
      <c r="W3282" s="2">
        <v>1750</v>
      </c>
      <c r="X3282" s="2">
        <v>54.94</v>
      </c>
      <c r="Y3282" s="2">
        <v>35.9</v>
      </c>
      <c r="Z3282" s="2">
        <v>1659.16</v>
      </c>
      <c r="AA3282" s="2">
        <v>0</v>
      </c>
      <c r="AB3282" s="3">
        <v>-1750</v>
      </c>
    </row>
    <row r="3283" spans="1:28">
      <c r="A3283" s="5" t="str">
        <f t="shared" si="1012"/>
        <v>420</v>
      </c>
      <c r="B3283" s="5" t="str">
        <f>VLOOKUP(A3283,Vlookups!O:P,2,FALSE)</f>
        <v>LOCAL</v>
      </c>
      <c r="C3283" s="5" t="str">
        <f t="shared" si="1013"/>
        <v>E</v>
      </c>
      <c r="D3283" s="5" t="str">
        <f t="shared" si="1014"/>
        <v>52</v>
      </c>
      <c r="E3283" s="5" t="str">
        <f t="shared" si="1015"/>
        <v>63--</v>
      </c>
      <c r="F3283" s="5" t="str">
        <f>VLOOKUP(E3283,Vlookups!K:M,3,FALSE)</f>
        <v>Op Exp</v>
      </c>
      <c r="G3283" s="5" t="str">
        <f t="shared" si="1016"/>
        <v>6399</v>
      </c>
      <c r="H3283" s="5" t="str">
        <f t="shared" si="1017"/>
        <v>GENERAL SUPPLIES</v>
      </c>
      <c r="I3283" s="5" t="str">
        <f t="shared" si="1018"/>
        <v>018</v>
      </c>
      <c r="J3283" s="5" t="str">
        <f>VLOOKUP(I3283,Vlookups!A:D,2,FALSE)</f>
        <v>KATY/WEST PARK HS</v>
      </c>
      <c r="K3283" s="5" t="str">
        <f>VLOOKUP(I3283,Vlookups!A:D,3,FALSE)</f>
        <v>KATY WESTPARK HS</v>
      </c>
      <c r="L3283" s="5" t="str">
        <f t="shared" si="1019"/>
        <v>99</v>
      </c>
      <c r="M3283" s="5" t="str">
        <f t="shared" si="1020"/>
        <v>937</v>
      </c>
      <c r="N3283" s="5" t="str">
        <f>VLOOKUP(M3283,Vlookups!G:I,2,FALSE)</f>
        <v>FACILITIES MAINTENANCE &amp; OPS</v>
      </c>
      <c r="O3283" s="5" t="str">
        <f>VLOOKUP(M3283,Vlookups!G:I,3,FALSE)</f>
        <v>MAINT</v>
      </c>
      <c r="P3283" s="6">
        <f t="shared" si="1021"/>
        <v>3000</v>
      </c>
      <c r="Q3283" s="6">
        <f t="shared" si="1022"/>
        <v>166.47</v>
      </c>
      <c r="R3283" s="6">
        <f t="shared" si="1023"/>
        <v>109.69</v>
      </c>
      <c r="S3283" s="6">
        <f t="shared" si="1024"/>
        <v>0</v>
      </c>
      <c r="T3283" s="6">
        <f t="shared" si="1025"/>
        <v>-3000</v>
      </c>
      <c r="U3283" t="s">
        <v>3341</v>
      </c>
      <c r="V3283" t="s">
        <v>54</v>
      </c>
      <c r="W3283" s="2">
        <v>3000</v>
      </c>
      <c r="X3283" s="2">
        <v>166.47</v>
      </c>
      <c r="Y3283" s="2">
        <v>109.69</v>
      </c>
      <c r="Z3283" s="2">
        <v>2723.84</v>
      </c>
      <c r="AA3283" s="2">
        <v>0</v>
      </c>
      <c r="AB3283" s="3">
        <v>-3000</v>
      </c>
    </row>
    <row r="3284" spans="1:28">
      <c r="A3284" s="5" t="str">
        <f t="shared" si="1012"/>
        <v>420</v>
      </c>
      <c r="B3284" s="5" t="str">
        <f>VLOOKUP(A3284,Vlookups!O:P,2,FALSE)</f>
        <v>LOCAL</v>
      </c>
      <c r="C3284" s="5" t="str">
        <f t="shared" si="1013"/>
        <v>E</v>
      </c>
      <c r="D3284" s="5" t="str">
        <f t="shared" si="1014"/>
        <v>52</v>
      </c>
      <c r="E3284" s="5" t="str">
        <f t="shared" si="1015"/>
        <v>63--</v>
      </c>
      <c r="F3284" s="5" t="str">
        <f>VLOOKUP(E3284,Vlookups!K:M,3,FALSE)</f>
        <v>Op Exp</v>
      </c>
      <c r="G3284" s="5" t="str">
        <f t="shared" si="1016"/>
        <v>6399</v>
      </c>
      <c r="H3284" s="5" t="str">
        <f t="shared" si="1017"/>
        <v>GENERAL SUPPLIES</v>
      </c>
      <c r="I3284" s="5" t="str">
        <f t="shared" si="1018"/>
        <v>019</v>
      </c>
      <c r="J3284" s="5" t="str">
        <f>VLOOKUP(I3284,Vlookups!A:D,2,FALSE)</f>
        <v>LANCASTER ELEMENTARY</v>
      </c>
      <c r="K3284" s="5" t="str">
        <f>VLOOKUP(I3284,Vlookups!A:D,3,FALSE)</f>
        <v>LANCASTER K8</v>
      </c>
      <c r="L3284" s="5" t="str">
        <f t="shared" si="1019"/>
        <v>99</v>
      </c>
      <c r="M3284" s="5" t="str">
        <f t="shared" si="1020"/>
        <v>937</v>
      </c>
      <c r="N3284" s="5" t="str">
        <f>VLOOKUP(M3284,Vlookups!G:I,2,FALSE)</f>
        <v>FACILITIES MAINTENANCE &amp; OPS</v>
      </c>
      <c r="O3284" s="5" t="str">
        <f>VLOOKUP(M3284,Vlookups!G:I,3,FALSE)</f>
        <v>MAINT</v>
      </c>
      <c r="P3284" s="6">
        <f t="shared" si="1021"/>
        <v>1750</v>
      </c>
      <c r="Q3284" s="6">
        <f t="shared" si="1022"/>
        <v>111.53</v>
      </c>
      <c r="R3284" s="6">
        <f t="shared" si="1023"/>
        <v>73.89</v>
      </c>
      <c r="S3284" s="6">
        <f t="shared" si="1024"/>
        <v>0</v>
      </c>
      <c r="T3284" s="6">
        <f t="shared" si="1025"/>
        <v>-1750</v>
      </c>
      <c r="U3284" t="s">
        <v>3342</v>
      </c>
      <c r="V3284" t="s">
        <v>54</v>
      </c>
      <c r="W3284" s="2">
        <v>1750</v>
      </c>
      <c r="X3284" s="2">
        <v>111.53</v>
      </c>
      <c r="Y3284" s="2">
        <v>73.89</v>
      </c>
      <c r="Z3284" s="2">
        <v>1564.58</v>
      </c>
      <c r="AA3284" s="2">
        <v>0</v>
      </c>
      <c r="AB3284" s="3">
        <v>-1750</v>
      </c>
    </row>
    <row r="3285" spans="1:28">
      <c r="A3285" s="5" t="str">
        <f t="shared" si="1012"/>
        <v>420</v>
      </c>
      <c r="B3285" s="5" t="str">
        <f>VLOOKUP(A3285,Vlookups!O:P,2,FALSE)</f>
        <v>LOCAL</v>
      </c>
      <c r="C3285" s="5" t="str">
        <f t="shared" si="1013"/>
        <v>E</v>
      </c>
      <c r="D3285" s="5" t="str">
        <f t="shared" si="1014"/>
        <v>52</v>
      </c>
      <c r="E3285" s="5" t="str">
        <f t="shared" si="1015"/>
        <v>63--</v>
      </c>
      <c r="F3285" s="5" t="str">
        <f>VLOOKUP(E3285,Vlookups!K:M,3,FALSE)</f>
        <v>Op Exp</v>
      </c>
      <c r="G3285" s="5" t="str">
        <f t="shared" si="1016"/>
        <v>6399</v>
      </c>
      <c r="H3285" s="5" t="str">
        <f t="shared" si="1017"/>
        <v>GENERAL SUPPLIES</v>
      </c>
      <c r="I3285" s="5" t="str">
        <f t="shared" si="1018"/>
        <v>020</v>
      </c>
      <c r="J3285" s="5" t="str">
        <f>VLOOKUP(I3285,Vlookups!A:D,2,FALSE)</f>
        <v>LANCASTER MIDDLE SCHOOL</v>
      </c>
      <c r="K3285" s="5" t="str">
        <f>VLOOKUP(I3285,Vlookups!A:D,3,FALSE)</f>
        <v>LANCASTER K8</v>
      </c>
      <c r="L3285" s="5" t="str">
        <f t="shared" si="1019"/>
        <v>99</v>
      </c>
      <c r="M3285" s="5" t="str">
        <f t="shared" si="1020"/>
        <v>937</v>
      </c>
      <c r="N3285" s="5" t="str">
        <f>VLOOKUP(M3285,Vlookups!G:I,2,FALSE)</f>
        <v>FACILITIES MAINTENANCE &amp; OPS</v>
      </c>
      <c r="O3285" s="5" t="str">
        <f>VLOOKUP(M3285,Vlookups!G:I,3,FALSE)</f>
        <v>MAINT</v>
      </c>
      <c r="P3285" s="6">
        <f t="shared" si="1021"/>
        <v>1750</v>
      </c>
      <c r="Q3285" s="6">
        <f t="shared" si="1022"/>
        <v>54.94</v>
      </c>
      <c r="R3285" s="6">
        <f t="shared" si="1023"/>
        <v>35.9</v>
      </c>
      <c r="S3285" s="6">
        <f t="shared" si="1024"/>
        <v>0</v>
      </c>
      <c r="T3285" s="6">
        <f t="shared" si="1025"/>
        <v>-1750</v>
      </c>
      <c r="U3285" t="s">
        <v>3343</v>
      </c>
      <c r="V3285" t="s">
        <v>54</v>
      </c>
      <c r="W3285" s="2">
        <v>1750</v>
      </c>
      <c r="X3285" s="2">
        <v>54.94</v>
      </c>
      <c r="Y3285" s="2">
        <v>35.9</v>
      </c>
      <c r="Z3285" s="2">
        <v>1659.16</v>
      </c>
      <c r="AA3285" s="2">
        <v>0</v>
      </c>
      <c r="AB3285" s="3">
        <v>-1750</v>
      </c>
    </row>
    <row r="3286" spans="1:28">
      <c r="A3286" s="5" t="str">
        <f t="shared" si="1012"/>
        <v>420</v>
      </c>
      <c r="B3286" s="5" t="str">
        <f>VLOOKUP(A3286,Vlookups!O:P,2,FALSE)</f>
        <v>LOCAL</v>
      </c>
      <c r="C3286" s="5" t="str">
        <f t="shared" si="1013"/>
        <v>E</v>
      </c>
      <c r="D3286" s="5" t="str">
        <f t="shared" si="1014"/>
        <v>52</v>
      </c>
      <c r="E3286" s="5" t="str">
        <f t="shared" si="1015"/>
        <v>63--</v>
      </c>
      <c r="F3286" s="5" t="str">
        <f>VLOOKUP(E3286,Vlookups!K:M,3,FALSE)</f>
        <v>Op Exp</v>
      </c>
      <c r="G3286" s="5" t="str">
        <f t="shared" si="1016"/>
        <v>6399</v>
      </c>
      <c r="H3286" s="5" t="str">
        <f t="shared" si="1017"/>
        <v>GENERAL SUPPLIES</v>
      </c>
      <c r="I3286" s="5" t="str">
        <f t="shared" si="1018"/>
        <v>021</v>
      </c>
      <c r="J3286" s="5" t="str">
        <f>VLOOKUP(I3286,Vlookups!A:D,2,FALSE)</f>
        <v>WOODHAVEN ELEMENTARY</v>
      </c>
      <c r="K3286" s="5" t="str">
        <f>VLOOKUP(I3286,Vlookups!A:D,3,FALSE)</f>
        <v>WOODHAVEN K8</v>
      </c>
      <c r="L3286" s="5" t="str">
        <f t="shared" si="1019"/>
        <v>99</v>
      </c>
      <c r="M3286" s="5" t="str">
        <f t="shared" si="1020"/>
        <v>937</v>
      </c>
      <c r="N3286" s="5" t="str">
        <f>VLOOKUP(M3286,Vlookups!G:I,2,FALSE)</f>
        <v>FACILITIES MAINTENANCE &amp; OPS</v>
      </c>
      <c r="O3286" s="5" t="str">
        <f>VLOOKUP(M3286,Vlookups!G:I,3,FALSE)</f>
        <v>MAINT</v>
      </c>
      <c r="P3286" s="6">
        <f t="shared" si="1021"/>
        <v>1750</v>
      </c>
      <c r="Q3286" s="6">
        <f t="shared" si="1022"/>
        <v>111.53</v>
      </c>
      <c r="R3286" s="6">
        <f t="shared" si="1023"/>
        <v>73.89</v>
      </c>
      <c r="S3286" s="6">
        <f t="shared" si="1024"/>
        <v>0</v>
      </c>
      <c r="T3286" s="6">
        <f t="shared" si="1025"/>
        <v>-1750</v>
      </c>
      <c r="U3286" t="s">
        <v>3344</v>
      </c>
      <c r="V3286" t="s">
        <v>54</v>
      </c>
      <c r="W3286" s="2">
        <v>1750</v>
      </c>
      <c r="X3286" s="2">
        <v>111.53</v>
      </c>
      <c r="Y3286" s="2">
        <v>73.89</v>
      </c>
      <c r="Z3286" s="2">
        <v>1564.58</v>
      </c>
      <c r="AA3286" s="2">
        <v>0</v>
      </c>
      <c r="AB3286" s="3">
        <v>-1750</v>
      </c>
    </row>
    <row r="3287" spans="1:28">
      <c r="A3287" s="5" t="str">
        <f t="shared" si="1012"/>
        <v>420</v>
      </c>
      <c r="B3287" s="5" t="str">
        <f>VLOOKUP(A3287,Vlookups!O:P,2,FALSE)</f>
        <v>LOCAL</v>
      </c>
      <c r="C3287" s="5" t="str">
        <f t="shared" si="1013"/>
        <v>E</v>
      </c>
      <c r="D3287" s="5" t="str">
        <f t="shared" si="1014"/>
        <v>52</v>
      </c>
      <c r="E3287" s="5" t="str">
        <f t="shared" si="1015"/>
        <v>63--</v>
      </c>
      <c r="F3287" s="5" t="str">
        <f>VLOOKUP(E3287,Vlookups!K:M,3,FALSE)</f>
        <v>Op Exp</v>
      </c>
      <c r="G3287" s="5" t="str">
        <f t="shared" si="1016"/>
        <v>6399</v>
      </c>
      <c r="H3287" s="5" t="str">
        <f t="shared" si="1017"/>
        <v>GENERAL SUPPLIES</v>
      </c>
      <c r="I3287" s="5" t="str">
        <f t="shared" si="1018"/>
        <v>022</v>
      </c>
      <c r="J3287" s="5" t="str">
        <f>VLOOKUP(I3287,Vlookups!A:D,2,FALSE)</f>
        <v>WOODHAVEN MIDDLE SCHOOL</v>
      </c>
      <c r="K3287" s="5" t="str">
        <f>VLOOKUP(I3287,Vlookups!A:D,3,FALSE)</f>
        <v>WOODHAVEN K8</v>
      </c>
      <c r="L3287" s="5" t="str">
        <f t="shared" si="1019"/>
        <v>99</v>
      </c>
      <c r="M3287" s="5" t="str">
        <f t="shared" si="1020"/>
        <v>937</v>
      </c>
      <c r="N3287" s="5" t="str">
        <f>VLOOKUP(M3287,Vlookups!G:I,2,FALSE)</f>
        <v>FACILITIES MAINTENANCE &amp; OPS</v>
      </c>
      <c r="O3287" s="5" t="str">
        <f>VLOOKUP(M3287,Vlookups!G:I,3,FALSE)</f>
        <v>MAINT</v>
      </c>
      <c r="P3287" s="6">
        <f t="shared" si="1021"/>
        <v>1750</v>
      </c>
      <c r="Q3287" s="6">
        <f t="shared" si="1022"/>
        <v>54.94</v>
      </c>
      <c r="R3287" s="6">
        <f t="shared" si="1023"/>
        <v>35.9</v>
      </c>
      <c r="S3287" s="6">
        <f t="shared" si="1024"/>
        <v>0</v>
      </c>
      <c r="T3287" s="6">
        <f t="shared" si="1025"/>
        <v>-1750</v>
      </c>
      <c r="U3287" t="s">
        <v>3345</v>
      </c>
      <c r="V3287" t="s">
        <v>54</v>
      </c>
      <c r="W3287" s="2">
        <v>1750</v>
      </c>
      <c r="X3287" s="2">
        <v>54.94</v>
      </c>
      <c r="Y3287" s="2">
        <v>35.9</v>
      </c>
      <c r="Z3287" s="2">
        <v>1659.16</v>
      </c>
      <c r="AA3287" s="2">
        <v>0</v>
      </c>
      <c r="AB3287" s="3">
        <v>-1750</v>
      </c>
    </row>
    <row r="3288" spans="1:28">
      <c r="A3288" s="5" t="str">
        <f t="shared" si="1012"/>
        <v>420</v>
      </c>
      <c r="B3288" s="5" t="str">
        <f>VLOOKUP(A3288,Vlookups!O:P,2,FALSE)</f>
        <v>LOCAL</v>
      </c>
      <c r="C3288" s="5" t="str">
        <f t="shared" si="1013"/>
        <v>E</v>
      </c>
      <c r="D3288" s="5" t="str">
        <f t="shared" si="1014"/>
        <v>52</v>
      </c>
      <c r="E3288" s="5" t="str">
        <f t="shared" si="1015"/>
        <v>63--</v>
      </c>
      <c r="F3288" s="5" t="str">
        <f>VLOOKUP(E3288,Vlookups!K:M,3,FALSE)</f>
        <v>Op Exp</v>
      </c>
      <c r="G3288" s="5" t="str">
        <f t="shared" si="1016"/>
        <v>6399</v>
      </c>
      <c r="H3288" s="5" t="str">
        <f t="shared" si="1017"/>
        <v>GENERAL SUPPLIES</v>
      </c>
      <c r="I3288" s="5" t="str">
        <f t="shared" si="1018"/>
        <v>023</v>
      </c>
      <c r="J3288" s="5" t="str">
        <f>VLOOKUP(I3288,Vlookups!A:D,2,FALSE)</f>
        <v>SAGINAW ELEMENTARY</v>
      </c>
      <c r="K3288" s="5" t="str">
        <f>VLOOKUP(I3288,Vlookups!A:D,3,FALSE)</f>
        <v>SAGINAW K8</v>
      </c>
      <c r="L3288" s="5" t="str">
        <f t="shared" si="1019"/>
        <v>99</v>
      </c>
      <c r="M3288" s="5" t="str">
        <f t="shared" si="1020"/>
        <v>937</v>
      </c>
      <c r="N3288" s="5" t="str">
        <f>VLOOKUP(M3288,Vlookups!G:I,2,FALSE)</f>
        <v>FACILITIES MAINTENANCE &amp; OPS</v>
      </c>
      <c r="O3288" s="5" t="str">
        <f>VLOOKUP(M3288,Vlookups!G:I,3,FALSE)</f>
        <v>MAINT</v>
      </c>
      <c r="P3288" s="6">
        <f t="shared" si="1021"/>
        <v>1750</v>
      </c>
      <c r="Q3288" s="6">
        <f t="shared" si="1022"/>
        <v>111.53</v>
      </c>
      <c r="R3288" s="6">
        <f t="shared" si="1023"/>
        <v>73.89</v>
      </c>
      <c r="S3288" s="6">
        <f t="shared" si="1024"/>
        <v>0</v>
      </c>
      <c r="T3288" s="6">
        <f t="shared" si="1025"/>
        <v>-1750</v>
      </c>
      <c r="U3288" t="s">
        <v>3346</v>
      </c>
      <c r="V3288" t="s">
        <v>54</v>
      </c>
      <c r="W3288" s="2">
        <v>1750</v>
      </c>
      <c r="X3288" s="2">
        <v>111.53</v>
      </c>
      <c r="Y3288" s="2">
        <v>73.89</v>
      </c>
      <c r="Z3288" s="2">
        <v>1564.58</v>
      </c>
      <c r="AA3288" s="2">
        <v>0</v>
      </c>
      <c r="AB3288" s="3">
        <v>-1750</v>
      </c>
    </row>
    <row r="3289" spans="1:28">
      <c r="A3289" s="5" t="str">
        <f t="shared" si="1012"/>
        <v>420</v>
      </c>
      <c r="B3289" s="5" t="str">
        <f>VLOOKUP(A3289,Vlookups!O:P,2,FALSE)</f>
        <v>LOCAL</v>
      </c>
      <c r="C3289" s="5" t="str">
        <f t="shared" si="1013"/>
        <v>E</v>
      </c>
      <c r="D3289" s="5" t="str">
        <f t="shared" si="1014"/>
        <v>52</v>
      </c>
      <c r="E3289" s="5" t="str">
        <f t="shared" si="1015"/>
        <v>63--</v>
      </c>
      <c r="F3289" s="5" t="str">
        <f>VLOOKUP(E3289,Vlookups!K:M,3,FALSE)</f>
        <v>Op Exp</v>
      </c>
      <c r="G3289" s="5" t="str">
        <f t="shared" si="1016"/>
        <v>6399</v>
      </c>
      <c r="H3289" s="5" t="str">
        <f t="shared" si="1017"/>
        <v>GENERAL SUPPLIES</v>
      </c>
      <c r="I3289" s="5" t="str">
        <f t="shared" si="1018"/>
        <v>024</v>
      </c>
      <c r="J3289" s="5" t="str">
        <f>VLOOKUP(I3289,Vlookups!A:D,2,FALSE)</f>
        <v>SAGINAW MIDDLE SCHOOL</v>
      </c>
      <c r="K3289" s="5" t="str">
        <f>VLOOKUP(I3289,Vlookups!A:D,3,FALSE)</f>
        <v>SAGINAW K8</v>
      </c>
      <c r="L3289" s="5" t="str">
        <f t="shared" si="1019"/>
        <v>99</v>
      </c>
      <c r="M3289" s="5" t="str">
        <f t="shared" si="1020"/>
        <v>937</v>
      </c>
      <c r="N3289" s="5" t="str">
        <f>VLOOKUP(M3289,Vlookups!G:I,2,FALSE)</f>
        <v>FACILITIES MAINTENANCE &amp; OPS</v>
      </c>
      <c r="O3289" s="5" t="str">
        <f>VLOOKUP(M3289,Vlookups!G:I,3,FALSE)</f>
        <v>MAINT</v>
      </c>
      <c r="P3289" s="6">
        <f t="shared" si="1021"/>
        <v>1750</v>
      </c>
      <c r="Q3289" s="6">
        <f t="shared" si="1022"/>
        <v>54.94</v>
      </c>
      <c r="R3289" s="6">
        <f t="shared" si="1023"/>
        <v>35.9</v>
      </c>
      <c r="S3289" s="6">
        <f t="shared" si="1024"/>
        <v>0</v>
      </c>
      <c r="T3289" s="6">
        <f t="shared" si="1025"/>
        <v>-1750</v>
      </c>
      <c r="U3289" t="s">
        <v>3347</v>
      </c>
      <c r="V3289" t="s">
        <v>54</v>
      </c>
      <c r="W3289" s="2">
        <v>1750</v>
      </c>
      <c r="X3289" s="2">
        <v>54.94</v>
      </c>
      <c r="Y3289" s="2">
        <v>35.9</v>
      </c>
      <c r="Z3289" s="2">
        <v>1659.16</v>
      </c>
      <c r="AA3289" s="2">
        <v>0</v>
      </c>
      <c r="AB3289" s="3">
        <v>-1750</v>
      </c>
    </row>
    <row r="3290" spans="1:28">
      <c r="A3290" s="5" t="str">
        <f t="shared" si="1012"/>
        <v>420</v>
      </c>
      <c r="B3290" s="5" t="str">
        <f>VLOOKUP(A3290,Vlookups!O:P,2,FALSE)</f>
        <v>LOCAL</v>
      </c>
      <c r="C3290" s="5" t="str">
        <f t="shared" si="1013"/>
        <v>E</v>
      </c>
      <c r="D3290" s="5" t="str">
        <f t="shared" si="1014"/>
        <v>52</v>
      </c>
      <c r="E3290" s="5" t="str">
        <f t="shared" si="1015"/>
        <v>63--</v>
      </c>
      <c r="F3290" s="5" t="str">
        <f>VLOOKUP(E3290,Vlookups!K:M,3,FALSE)</f>
        <v>Op Exp</v>
      </c>
      <c r="G3290" s="5" t="str">
        <f t="shared" si="1016"/>
        <v>6399</v>
      </c>
      <c r="H3290" s="5" t="str">
        <f t="shared" si="1017"/>
        <v>GENERAL SUPPLIES</v>
      </c>
      <c r="I3290" s="5" t="str">
        <f t="shared" si="1018"/>
        <v>025</v>
      </c>
      <c r="J3290" s="5" t="str">
        <f>VLOOKUP(I3290,Vlookups!A:D,2,FALSE)</f>
        <v>WINDMILL LAKES ELEMENTARY</v>
      </c>
      <c r="K3290" s="5" t="str">
        <f>VLOOKUP(I3290,Vlookups!A:D,3,FALSE)</f>
        <v>WINDMILL LAKES K8</v>
      </c>
      <c r="L3290" s="5" t="str">
        <f t="shared" si="1019"/>
        <v>99</v>
      </c>
      <c r="M3290" s="5" t="str">
        <f t="shared" si="1020"/>
        <v>937</v>
      </c>
      <c r="N3290" s="5" t="str">
        <f>VLOOKUP(M3290,Vlookups!G:I,2,FALSE)</f>
        <v>FACILITIES MAINTENANCE &amp; OPS</v>
      </c>
      <c r="O3290" s="5" t="str">
        <f>VLOOKUP(M3290,Vlookups!G:I,3,FALSE)</f>
        <v>MAINT</v>
      </c>
      <c r="P3290" s="6">
        <f t="shared" si="1021"/>
        <v>1750</v>
      </c>
      <c r="Q3290" s="6">
        <f t="shared" si="1022"/>
        <v>111.53</v>
      </c>
      <c r="R3290" s="6">
        <f t="shared" si="1023"/>
        <v>73.89</v>
      </c>
      <c r="S3290" s="6">
        <f t="shared" si="1024"/>
        <v>0</v>
      </c>
      <c r="T3290" s="6">
        <f t="shared" si="1025"/>
        <v>-1750</v>
      </c>
      <c r="U3290" t="s">
        <v>3348</v>
      </c>
      <c r="V3290" t="s">
        <v>54</v>
      </c>
      <c r="W3290" s="2">
        <v>1750</v>
      </c>
      <c r="X3290" s="2">
        <v>111.53</v>
      </c>
      <c r="Y3290" s="2">
        <v>73.89</v>
      </c>
      <c r="Z3290" s="2">
        <v>1564.58</v>
      </c>
      <c r="AA3290" s="2">
        <v>0</v>
      </c>
      <c r="AB3290" s="3">
        <v>-1750</v>
      </c>
    </row>
    <row r="3291" spans="1:28">
      <c r="A3291" s="5" t="str">
        <f t="shared" si="1012"/>
        <v>420</v>
      </c>
      <c r="B3291" s="5" t="str">
        <f>VLOOKUP(A3291,Vlookups!O:P,2,FALSE)</f>
        <v>LOCAL</v>
      </c>
      <c r="C3291" s="5" t="str">
        <f t="shared" si="1013"/>
        <v>E</v>
      </c>
      <c r="D3291" s="5" t="str">
        <f t="shared" si="1014"/>
        <v>52</v>
      </c>
      <c r="E3291" s="5" t="str">
        <f t="shared" si="1015"/>
        <v>63--</v>
      </c>
      <c r="F3291" s="5" t="str">
        <f>VLOOKUP(E3291,Vlookups!K:M,3,FALSE)</f>
        <v>Op Exp</v>
      </c>
      <c r="G3291" s="5" t="str">
        <f t="shared" si="1016"/>
        <v>6399</v>
      </c>
      <c r="H3291" s="5" t="str">
        <f t="shared" si="1017"/>
        <v>GENERAL SUPPLIES</v>
      </c>
      <c r="I3291" s="5" t="str">
        <f t="shared" si="1018"/>
        <v>026</v>
      </c>
      <c r="J3291" s="5" t="str">
        <f>VLOOKUP(I3291,Vlookups!A:D,2,FALSE)</f>
        <v>WM LAKES MIDDLE SCHOOL</v>
      </c>
      <c r="K3291" s="5" t="str">
        <f>VLOOKUP(I3291,Vlookups!A:D,3,FALSE)</f>
        <v>WINDMILL LAKES K8</v>
      </c>
      <c r="L3291" s="5" t="str">
        <f t="shared" si="1019"/>
        <v>99</v>
      </c>
      <c r="M3291" s="5" t="str">
        <f t="shared" si="1020"/>
        <v>937</v>
      </c>
      <c r="N3291" s="5" t="str">
        <f>VLOOKUP(M3291,Vlookups!G:I,2,FALSE)</f>
        <v>FACILITIES MAINTENANCE &amp; OPS</v>
      </c>
      <c r="O3291" s="5" t="str">
        <f>VLOOKUP(M3291,Vlookups!G:I,3,FALSE)</f>
        <v>MAINT</v>
      </c>
      <c r="P3291" s="6">
        <f t="shared" si="1021"/>
        <v>1750</v>
      </c>
      <c r="Q3291" s="6">
        <f t="shared" si="1022"/>
        <v>54.94</v>
      </c>
      <c r="R3291" s="6">
        <f t="shared" si="1023"/>
        <v>35.9</v>
      </c>
      <c r="S3291" s="6">
        <f t="shared" si="1024"/>
        <v>0</v>
      </c>
      <c r="T3291" s="6">
        <f t="shared" si="1025"/>
        <v>-1750</v>
      </c>
      <c r="U3291" t="s">
        <v>3349</v>
      </c>
      <c r="V3291" t="s">
        <v>54</v>
      </c>
      <c r="W3291" s="2">
        <v>1750</v>
      </c>
      <c r="X3291" s="2">
        <v>54.94</v>
      </c>
      <c r="Y3291" s="2">
        <v>35.9</v>
      </c>
      <c r="Z3291" s="2">
        <v>1659.16</v>
      </c>
      <c r="AA3291" s="2">
        <v>0</v>
      </c>
      <c r="AB3291" s="3">
        <v>-1750</v>
      </c>
    </row>
    <row r="3292" spans="1:28">
      <c r="A3292" s="5" t="str">
        <f t="shared" si="1012"/>
        <v>420</v>
      </c>
      <c r="B3292" s="5" t="str">
        <f>VLOOKUP(A3292,Vlookups!O:P,2,FALSE)</f>
        <v>LOCAL</v>
      </c>
      <c r="C3292" s="5" t="str">
        <f t="shared" si="1013"/>
        <v>E</v>
      </c>
      <c r="D3292" s="5" t="str">
        <f t="shared" si="1014"/>
        <v>52</v>
      </c>
      <c r="E3292" s="5" t="str">
        <f t="shared" si="1015"/>
        <v>63--</v>
      </c>
      <c r="F3292" s="5" t="str">
        <f>VLOOKUP(E3292,Vlookups!K:M,3,FALSE)</f>
        <v>Op Exp</v>
      </c>
      <c r="G3292" s="5" t="str">
        <f t="shared" si="1016"/>
        <v>6399</v>
      </c>
      <c r="H3292" s="5" t="str">
        <f t="shared" si="1017"/>
        <v>GENERAL SUPPLIES</v>
      </c>
      <c r="I3292" s="5" t="str">
        <f t="shared" si="1018"/>
        <v>027</v>
      </c>
      <c r="J3292" s="5" t="str">
        <f>VLOOKUP(I3292,Vlookups!A:D,2,FALSE)</f>
        <v>HOUSTON OREM ELEMENTARY</v>
      </c>
      <c r="K3292" s="5" t="str">
        <f>VLOOKUP(I3292,Vlookups!A:D,3,FALSE)</f>
        <v>OREM K8</v>
      </c>
      <c r="L3292" s="5" t="str">
        <f t="shared" si="1019"/>
        <v>99</v>
      </c>
      <c r="M3292" s="5" t="str">
        <f t="shared" si="1020"/>
        <v>937</v>
      </c>
      <c r="N3292" s="5" t="str">
        <f>VLOOKUP(M3292,Vlookups!G:I,2,FALSE)</f>
        <v>FACILITIES MAINTENANCE &amp; OPS</v>
      </c>
      <c r="O3292" s="5" t="str">
        <f>VLOOKUP(M3292,Vlookups!G:I,3,FALSE)</f>
        <v>MAINT</v>
      </c>
      <c r="P3292" s="6">
        <f t="shared" si="1021"/>
        <v>1750</v>
      </c>
      <c r="Q3292" s="6">
        <f t="shared" si="1022"/>
        <v>111.53</v>
      </c>
      <c r="R3292" s="6">
        <f t="shared" si="1023"/>
        <v>73.89</v>
      </c>
      <c r="S3292" s="6">
        <f t="shared" si="1024"/>
        <v>0</v>
      </c>
      <c r="T3292" s="6">
        <f t="shared" si="1025"/>
        <v>-1750</v>
      </c>
      <c r="U3292" t="s">
        <v>3350</v>
      </c>
      <c r="V3292" t="s">
        <v>54</v>
      </c>
      <c r="W3292" s="2">
        <v>1750</v>
      </c>
      <c r="X3292" s="2">
        <v>111.53</v>
      </c>
      <c r="Y3292" s="2">
        <v>73.89</v>
      </c>
      <c r="Z3292" s="2">
        <v>1564.58</v>
      </c>
      <c r="AA3292" s="2">
        <v>0</v>
      </c>
      <c r="AB3292" s="3">
        <v>-1750</v>
      </c>
    </row>
    <row r="3293" spans="1:28">
      <c r="A3293" s="5" t="str">
        <f t="shared" si="1012"/>
        <v>420</v>
      </c>
      <c r="B3293" s="5" t="str">
        <f>VLOOKUP(A3293,Vlookups!O:P,2,FALSE)</f>
        <v>LOCAL</v>
      </c>
      <c r="C3293" s="5" t="str">
        <f t="shared" si="1013"/>
        <v>E</v>
      </c>
      <c r="D3293" s="5" t="str">
        <f t="shared" si="1014"/>
        <v>52</v>
      </c>
      <c r="E3293" s="5" t="str">
        <f t="shared" si="1015"/>
        <v>63--</v>
      </c>
      <c r="F3293" s="5" t="str">
        <f>VLOOKUP(E3293,Vlookups!K:M,3,FALSE)</f>
        <v>Op Exp</v>
      </c>
      <c r="G3293" s="5" t="str">
        <f t="shared" si="1016"/>
        <v>6399</v>
      </c>
      <c r="H3293" s="5" t="str">
        <f t="shared" si="1017"/>
        <v>GENERAL SUPPLIES</v>
      </c>
      <c r="I3293" s="5" t="str">
        <f t="shared" si="1018"/>
        <v>028</v>
      </c>
      <c r="J3293" s="5" t="str">
        <f>VLOOKUP(I3293,Vlookups!A:D,2,FALSE)</f>
        <v>HOUSTON OREM MIDDLE SCHOOL</v>
      </c>
      <c r="K3293" s="5" t="str">
        <f>VLOOKUP(I3293,Vlookups!A:D,3,FALSE)</f>
        <v>OREM K8</v>
      </c>
      <c r="L3293" s="5" t="str">
        <f t="shared" si="1019"/>
        <v>99</v>
      </c>
      <c r="M3293" s="5" t="str">
        <f t="shared" si="1020"/>
        <v>937</v>
      </c>
      <c r="N3293" s="5" t="str">
        <f>VLOOKUP(M3293,Vlookups!G:I,2,FALSE)</f>
        <v>FACILITIES MAINTENANCE &amp; OPS</v>
      </c>
      <c r="O3293" s="5" t="str">
        <f>VLOOKUP(M3293,Vlookups!G:I,3,FALSE)</f>
        <v>MAINT</v>
      </c>
      <c r="P3293" s="6">
        <f t="shared" si="1021"/>
        <v>1750</v>
      </c>
      <c r="Q3293" s="6">
        <f t="shared" si="1022"/>
        <v>54.94</v>
      </c>
      <c r="R3293" s="6">
        <f t="shared" si="1023"/>
        <v>35.9</v>
      </c>
      <c r="S3293" s="6">
        <f t="shared" si="1024"/>
        <v>0</v>
      </c>
      <c r="T3293" s="6">
        <f t="shared" si="1025"/>
        <v>-1750</v>
      </c>
      <c r="U3293" t="s">
        <v>3351</v>
      </c>
      <c r="V3293" t="s">
        <v>54</v>
      </c>
      <c r="W3293" s="2">
        <v>1750</v>
      </c>
      <c r="X3293" s="2">
        <v>54.94</v>
      </c>
      <c r="Y3293" s="2">
        <v>35.9</v>
      </c>
      <c r="Z3293" s="2">
        <v>1659.16</v>
      </c>
      <c r="AA3293" s="2">
        <v>0</v>
      </c>
      <c r="AB3293" s="3">
        <v>-1750</v>
      </c>
    </row>
    <row r="3294" spans="1:28">
      <c r="A3294" s="5" t="str">
        <f t="shared" si="1012"/>
        <v>420</v>
      </c>
      <c r="B3294" s="5" t="str">
        <f>VLOOKUP(A3294,Vlookups!O:P,2,FALSE)</f>
        <v>LOCAL</v>
      </c>
      <c r="C3294" s="5" t="str">
        <f t="shared" si="1013"/>
        <v>E</v>
      </c>
      <c r="D3294" s="5" t="str">
        <f t="shared" si="1014"/>
        <v>52</v>
      </c>
      <c r="E3294" s="5" t="str">
        <f t="shared" si="1015"/>
        <v>63--</v>
      </c>
      <c r="F3294" s="5" t="str">
        <f>VLOOKUP(E3294,Vlookups!K:M,3,FALSE)</f>
        <v>Op Exp</v>
      </c>
      <c r="G3294" s="5" t="str">
        <f t="shared" si="1016"/>
        <v>6399</v>
      </c>
      <c r="H3294" s="5" t="str">
        <f t="shared" si="1017"/>
        <v>GENERAL SUPPLIES</v>
      </c>
      <c r="I3294" s="5" t="str">
        <f t="shared" si="1018"/>
        <v>030</v>
      </c>
      <c r="J3294" s="5" t="str">
        <f>VLOOKUP(I3294,Vlookups!A:D,2,FALSE)</f>
        <v>COLLEGE STATION ELEMENTARY</v>
      </c>
      <c r="K3294" s="5" t="str">
        <f>VLOOKUP(I3294,Vlookups!A:D,3,FALSE)</f>
        <v>COLLEGE STATION K8</v>
      </c>
      <c r="L3294" s="5" t="str">
        <f t="shared" si="1019"/>
        <v>99</v>
      </c>
      <c r="M3294" s="5" t="str">
        <f t="shared" si="1020"/>
        <v>937</v>
      </c>
      <c r="N3294" s="5" t="str">
        <f>VLOOKUP(M3294,Vlookups!G:I,2,FALSE)</f>
        <v>FACILITIES MAINTENANCE &amp; OPS</v>
      </c>
      <c r="O3294" s="5" t="str">
        <f>VLOOKUP(M3294,Vlookups!G:I,3,FALSE)</f>
        <v>MAINT</v>
      </c>
      <c r="P3294" s="6">
        <f t="shared" si="1021"/>
        <v>1750</v>
      </c>
      <c r="Q3294" s="6">
        <f t="shared" si="1022"/>
        <v>111.53</v>
      </c>
      <c r="R3294" s="6">
        <f t="shared" si="1023"/>
        <v>73.89</v>
      </c>
      <c r="S3294" s="6">
        <f t="shared" si="1024"/>
        <v>0</v>
      </c>
      <c r="T3294" s="6">
        <f t="shared" si="1025"/>
        <v>-1750</v>
      </c>
      <c r="U3294" t="s">
        <v>3352</v>
      </c>
      <c r="V3294" t="s">
        <v>54</v>
      </c>
      <c r="W3294" s="2">
        <v>1750</v>
      </c>
      <c r="X3294" s="2">
        <v>111.53</v>
      </c>
      <c r="Y3294" s="2">
        <v>73.89</v>
      </c>
      <c r="Z3294" s="2">
        <v>1564.58</v>
      </c>
      <c r="AA3294" s="2">
        <v>0</v>
      </c>
      <c r="AB3294" s="3">
        <v>-1750</v>
      </c>
    </row>
    <row r="3295" spans="1:28">
      <c r="A3295" s="5" t="str">
        <f t="shared" si="1012"/>
        <v>420</v>
      </c>
      <c r="B3295" s="5" t="str">
        <f>VLOOKUP(A3295,Vlookups!O:P,2,FALSE)</f>
        <v>LOCAL</v>
      </c>
      <c r="C3295" s="5" t="str">
        <f t="shared" si="1013"/>
        <v>E</v>
      </c>
      <c r="D3295" s="5" t="str">
        <f t="shared" si="1014"/>
        <v>52</v>
      </c>
      <c r="E3295" s="5" t="str">
        <f t="shared" si="1015"/>
        <v>63--</v>
      </c>
      <c r="F3295" s="5" t="str">
        <f>VLOOKUP(E3295,Vlookups!K:M,3,FALSE)</f>
        <v>Op Exp</v>
      </c>
      <c r="G3295" s="5" t="str">
        <f t="shared" si="1016"/>
        <v>6399</v>
      </c>
      <c r="H3295" s="5" t="str">
        <f t="shared" si="1017"/>
        <v>GENERAL SUPPLIES</v>
      </c>
      <c r="I3295" s="5" t="str">
        <f t="shared" si="1018"/>
        <v>031</v>
      </c>
      <c r="J3295" s="5" t="str">
        <f>VLOOKUP(I3295,Vlookups!A:D,2,FALSE)</f>
        <v>COLLEGE STATION MIDDLE SCHOOL</v>
      </c>
      <c r="K3295" s="5" t="str">
        <f>VLOOKUP(I3295,Vlookups!A:D,3,FALSE)</f>
        <v>COLLEGE STATION K8</v>
      </c>
      <c r="L3295" s="5" t="str">
        <f t="shared" si="1019"/>
        <v>99</v>
      </c>
      <c r="M3295" s="5" t="str">
        <f t="shared" si="1020"/>
        <v>937</v>
      </c>
      <c r="N3295" s="5" t="str">
        <f>VLOOKUP(M3295,Vlookups!G:I,2,FALSE)</f>
        <v>FACILITIES MAINTENANCE &amp; OPS</v>
      </c>
      <c r="O3295" s="5" t="str">
        <f>VLOOKUP(M3295,Vlookups!G:I,3,FALSE)</f>
        <v>MAINT</v>
      </c>
      <c r="P3295" s="6">
        <f t="shared" si="1021"/>
        <v>1750</v>
      </c>
      <c r="Q3295" s="6">
        <f t="shared" si="1022"/>
        <v>54.94</v>
      </c>
      <c r="R3295" s="6">
        <f t="shared" si="1023"/>
        <v>35.9</v>
      </c>
      <c r="S3295" s="6">
        <f t="shared" si="1024"/>
        <v>0</v>
      </c>
      <c r="T3295" s="6">
        <f t="shared" si="1025"/>
        <v>-1750</v>
      </c>
      <c r="U3295" t="s">
        <v>3353</v>
      </c>
      <c r="V3295" t="s">
        <v>54</v>
      </c>
      <c r="W3295" s="2">
        <v>1750</v>
      </c>
      <c r="X3295" s="2">
        <v>54.94</v>
      </c>
      <c r="Y3295" s="2">
        <v>35.9</v>
      </c>
      <c r="Z3295" s="2">
        <v>1659.16</v>
      </c>
      <c r="AA3295" s="2">
        <v>0</v>
      </c>
      <c r="AB3295" s="3">
        <v>-1750</v>
      </c>
    </row>
    <row r="3296" spans="1:28">
      <c r="A3296" s="5" t="str">
        <f t="shared" si="1012"/>
        <v>420</v>
      </c>
      <c r="B3296" s="5" t="str">
        <f>VLOOKUP(A3296,Vlookups!O:P,2,FALSE)</f>
        <v>LOCAL</v>
      </c>
      <c r="C3296" s="5" t="str">
        <f t="shared" si="1013"/>
        <v>E</v>
      </c>
      <c r="D3296" s="5" t="str">
        <f t="shared" si="1014"/>
        <v>52</v>
      </c>
      <c r="E3296" s="5" t="str">
        <f t="shared" si="1015"/>
        <v>63--</v>
      </c>
      <c r="F3296" s="5" t="str">
        <f>VLOOKUP(E3296,Vlookups!K:M,3,FALSE)</f>
        <v>Op Exp</v>
      </c>
      <c r="G3296" s="5" t="str">
        <f t="shared" si="1016"/>
        <v>6399</v>
      </c>
      <c r="H3296" s="5" t="str">
        <f t="shared" si="1017"/>
        <v>GENERAL SUPPLIES</v>
      </c>
      <c r="I3296" s="5" t="str">
        <f t="shared" si="1018"/>
        <v>032</v>
      </c>
      <c r="J3296" s="5" t="str">
        <f>VLOOKUP(I3296,Vlookups!A:D,2,FALSE)</f>
        <v>LANCASTER HS</v>
      </c>
      <c r="K3296" s="5" t="str">
        <f>VLOOKUP(I3296,Vlookups!A:D,3,FALSE)</f>
        <v>LANCASTER HS</v>
      </c>
      <c r="L3296" s="5" t="str">
        <f t="shared" si="1019"/>
        <v>99</v>
      </c>
      <c r="M3296" s="5" t="str">
        <f t="shared" si="1020"/>
        <v>937</v>
      </c>
      <c r="N3296" s="5" t="str">
        <f>VLOOKUP(M3296,Vlookups!G:I,2,FALSE)</f>
        <v>FACILITIES MAINTENANCE &amp; OPS</v>
      </c>
      <c r="O3296" s="5" t="str">
        <f>VLOOKUP(M3296,Vlookups!G:I,3,FALSE)</f>
        <v>MAINT</v>
      </c>
      <c r="P3296" s="6">
        <f t="shared" si="1021"/>
        <v>3500</v>
      </c>
      <c r="Q3296" s="6">
        <f t="shared" si="1022"/>
        <v>166.47</v>
      </c>
      <c r="R3296" s="6">
        <f t="shared" si="1023"/>
        <v>109.69</v>
      </c>
      <c r="S3296" s="6">
        <f t="shared" si="1024"/>
        <v>0</v>
      </c>
      <c r="T3296" s="6">
        <f t="shared" si="1025"/>
        <v>-3500</v>
      </c>
      <c r="U3296" t="s">
        <v>3354</v>
      </c>
      <c r="V3296" t="s">
        <v>54</v>
      </c>
      <c r="W3296" s="2">
        <v>3500</v>
      </c>
      <c r="X3296" s="2">
        <v>166.47</v>
      </c>
      <c r="Y3296" s="2">
        <v>109.69</v>
      </c>
      <c r="Z3296" s="2">
        <v>3223.84</v>
      </c>
      <c r="AA3296" s="2">
        <v>0</v>
      </c>
      <c r="AB3296" s="3">
        <v>-3500</v>
      </c>
    </row>
    <row r="3297" spans="1:28">
      <c r="A3297" s="5" t="str">
        <f t="shared" si="1012"/>
        <v>420</v>
      </c>
      <c r="B3297" s="5" t="str">
        <f>VLOOKUP(A3297,Vlookups!O:P,2,FALSE)</f>
        <v>LOCAL</v>
      </c>
      <c r="C3297" s="5" t="str">
        <f t="shared" si="1013"/>
        <v>E</v>
      </c>
      <c r="D3297" s="5" t="str">
        <f t="shared" si="1014"/>
        <v>52</v>
      </c>
      <c r="E3297" s="5" t="str">
        <f t="shared" si="1015"/>
        <v>63--</v>
      </c>
      <c r="F3297" s="5" t="str">
        <f>VLOOKUP(E3297,Vlookups!K:M,3,FALSE)</f>
        <v>Op Exp</v>
      </c>
      <c r="G3297" s="5" t="str">
        <f t="shared" si="1016"/>
        <v>6399</v>
      </c>
      <c r="H3297" s="5" t="str">
        <f t="shared" si="1017"/>
        <v>GENERAL SUPPLIES</v>
      </c>
      <c r="I3297" s="5" t="str">
        <f t="shared" si="1018"/>
        <v>033</v>
      </c>
      <c r="J3297" s="5" t="str">
        <f>VLOOKUP(I3297,Vlookups!A:D,2,FALSE)</f>
        <v>WINDMILL LAKES HS</v>
      </c>
      <c r="K3297" s="5" t="str">
        <f>VLOOKUP(I3297,Vlookups!A:D,3,FALSE)</f>
        <v>WINDMILL LAKES HS</v>
      </c>
      <c r="L3297" s="5" t="str">
        <f t="shared" si="1019"/>
        <v>99</v>
      </c>
      <c r="M3297" s="5" t="str">
        <f t="shared" si="1020"/>
        <v>937</v>
      </c>
      <c r="N3297" s="5" t="str">
        <f>VLOOKUP(M3297,Vlookups!G:I,2,FALSE)</f>
        <v>FACILITIES MAINTENANCE &amp; OPS</v>
      </c>
      <c r="O3297" s="5" t="str">
        <f>VLOOKUP(M3297,Vlookups!G:I,3,FALSE)</f>
        <v>MAINT</v>
      </c>
      <c r="P3297" s="6">
        <f t="shared" si="1021"/>
        <v>3500</v>
      </c>
      <c r="Q3297" s="6">
        <f t="shared" si="1022"/>
        <v>166.47</v>
      </c>
      <c r="R3297" s="6">
        <f t="shared" si="1023"/>
        <v>109.69</v>
      </c>
      <c r="S3297" s="6">
        <f t="shared" si="1024"/>
        <v>0</v>
      </c>
      <c r="T3297" s="6">
        <f t="shared" si="1025"/>
        <v>-3500</v>
      </c>
      <c r="U3297" t="s">
        <v>3355</v>
      </c>
      <c r="V3297" t="s">
        <v>54</v>
      </c>
      <c r="W3297" s="2">
        <v>3500</v>
      </c>
      <c r="X3297" s="2">
        <v>166.47</v>
      </c>
      <c r="Y3297" s="2">
        <v>109.69</v>
      </c>
      <c r="Z3297" s="2">
        <v>3223.84</v>
      </c>
      <c r="AA3297" s="2">
        <v>0</v>
      </c>
      <c r="AB3297" s="3">
        <v>-3500</v>
      </c>
    </row>
    <row r="3298" spans="1:28">
      <c r="A3298" s="5" t="str">
        <f t="shared" si="1012"/>
        <v>420</v>
      </c>
      <c r="B3298" s="5" t="str">
        <f>VLOOKUP(A3298,Vlookups!O:P,2,FALSE)</f>
        <v>LOCAL</v>
      </c>
      <c r="C3298" s="5" t="str">
        <f t="shared" si="1013"/>
        <v>E</v>
      </c>
      <c r="D3298" s="5" t="str">
        <f t="shared" si="1014"/>
        <v>52</v>
      </c>
      <c r="E3298" s="5" t="str">
        <f t="shared" si="1015"/>
        <v>63--</v>
      </c>
      <c r="F3298" s="5" t="str">
        <f>VLOOKUP(E3298,Vlookups!K:M,3,FALSE)</f>
        <v>Op Exp</v>
      </c>
      <c r="G3298" s="5" t="str">
        <f t="shared" si="1016"/>
        <v>6399</v>
      </c>
      <c r="H3298" s="5" t="str">
        <f t="shared" si="1017"/>
        <v>GENERAL SUPPLIES</v>
      </c>
      <c r="I3298" s="5" t="str">
        <f t="shared" si="1018"/>
        <v>034</v>
      </c>
      <c r="J3298" s="5" t="str">
        <f>VLOOKUP(I3298,Vlookups!A:D,2,FALSE)</f>
        <v>AGGIELAND HIGH SCHOOL</v>
      </c>
      <c r="K3298" s="5" t="str">
        <f>VLOOKUP(I3298,Vlookups!A:D,3,FALSE)</f>
        <v>AGGIELAND HS</v>
      </c>
      <c r="L3298" s="5" t="str">
        <f t="shared" si="1019"/>
        <v>99</v>
      </c>
      <c r="M3298" s="5" t="str">
        <f t="shared" si="1020"/>
        <v>937</v>
      </c>
      <c r="N3298" s="5" t="str">
        <f>VLOOKUP(M3298,Vlookups!G:I,2,FALSE)</f>
        <v>FACILITIES MAINTENANCE &amp; OPS</v>
      </c>
      <c r="O3298" s="5" t="str">
        <f>VLOOKUP(M3298,Vlookups!G:I,3,FALSE)</f>
        <v>MAINT</v>
      </c>
      <c r="P3298" s="6">
        <f t="shared" si="1021"/>
        <v>3500</v>
      </c>
      <c r="Q3298" s="6">
        <f t="shared" si="1022"/>
        <v>166.47</v>
      </c>
      <c r="R3298" s="6">
        <f t="shared" si="1023"/>
        <v>109.69</v>
      </c>
      <c r="S3298" s="6">
        <f t="shared" si="1024"/>
        <v>0</v>
      </c>
      <c r="T3298" s="6">
        <f t="shared" si="1025"/>
        <v>-3500</v>
      </c>
      <c r="U3298" t="s">
        <v>3356</v>
      </c>
      <c r="V3298" t="s">
        <v>54</v>
      </c>
      <c r="W3298" s="2">
        <v>3500</v>
      </c>
      <c r="X3298" s="2">
        <v>166.47</v>
      </c>
      <c r="Y3298" s="2">
        <v>109.69</v>
      </c>
      <c r="Z3298" s="2">
        <v>3223.84</v>
      </c>
      <c r="AA3298" s="2">
        <v>0</v>
      </c>
      <c r="AB3298" s="3">
        <v>-3500</v>
      </c>
    </row>
    <row r="3299" spans="1:28">
      <c r="A3299" s="5" t="str">
        <f t="shared" si="1012"/>
        <v>420</v>
      </c>
      <c r="B3299" s="5" t="str">
        <f>VLOOKUP(A3299,Vlookups!O:P,2,FALSE)</f>
        <v>LOCAL</v>
      </c>
      <c r="C3299" s="5" t="str">
        <f t="shared" si="1013"/>
        <v>E</v>
      </c>
      <c r="D3299" s="5" t="str">
        <f t="shared" si="1014"/>
        <v>52</v>
      </c>
      <c r="E3299" s="5" t="str">
        <f t="shared" si="1015"/>
        <v>63--</v>
      </c>
      <c r="F3299" s="5" t="str">
        <f>VLOOKUP(E3299,Vlookups!K:M,3,FALSE)</f>
        <v>Op Exp</v>
      </c>
      <c r="G3299" s="5" t="str">
        <f t="shared" si="1016"/>
        <v>6399</v>
      </c>
      <c r="H3299" s="5" t="str">
        <f t="shared" si="1017"/>
        <v>GENERAL SUPPLIES</v>
      </c>
      <c r="I3299" s="5" t="str">
        <f t="shared" si="1018"/>
        <v>041</v>
      </c>
      <c r="J3299" s="5" t="str">
        <f>VLOOKUP(I3299,Vlookups!A:D,2,FALSE)</f>
        <v>BG Rarmiez Middle School</v>
      </c>
      <c r="K3299" s="5" t="str">
        <f>VLOOKUP(I3299,Vlookups!A:D,3,FALSE)</f>
        <v>BG RAMIREZ K8</v>
      </c>
      <c r="L3299" s="5" t="str">
        <f t="shared" si="1019"/>
        <v>99</v>
      </c>
      <c r="M3299" s="5" t="str">
        <f t="shared" si="1020"/>
        <v>937</v>
      </c>
      <c r="N3299" s="5" t="str">
        <f>VLOOKUP(M3299,Vlookups!G:I,2,FALSE)</f>
        <v>FACILITIES MAINTENANCE &amp; OPS</v>
      </c>
      <c r="O3299" s="5" t="str">
        <f>VLOOKUP(M3299,Vlookups!G:I,3,FALSE)</f>
        <v>MAINT</v>
      </c>
      <c r="P3299" s="6">
        <f t="shared" si="1021"/>
        <v>1750</v>
      </c>
      <c r="Q3299" s="6">
        <f t="shared" si="1022"/>
        <v>54.94</v>
      </c>
      <c r="R3299" s="6">
        <f t="shared" si="1023"/>
        <v>35.9</v>
      </c>
      <c r="S3299" s="6">
        <f t="shared" si="1024"/>
        <v>0</v>
      </c>
      <c r="T3299" s="6">
        <f t="shared" si="1025"/>
        <v>-1750</v>
      </c>
      <c r="U3299" t="s">
        <v>3357</v>
      </c>
      <c r="V3299" t="s">
        <v>54</v>
      </c>
      <c r="W3299" s="2">
        <v>1750</v>
      </c>
      <c r="X3299" s="2">
        <v>54.94</v>
      </c>
      <c r="Y3299" s="2">
        <v>35.9</v>
      </c>
      <c r="Z3299" s="2">
        <v>1659.16</v>
      </c>
      <c r="AA3299" s="2">
        <v>0</v>
      </c>
      <c r="AB3299" s="3">
        <v>-1750</v>
      </c>
    </row>
    <row r="3300" spans="1:28">
      <c r="A3300" s="5" t="str">
        <f t="shared" si="1012"/>
        <v>420</v>
      </c>
      <c r="B3300" s="5" t="str">
        <f>VLOOKUP(A3300,Vlookups!O:P,2,FALSE)</f>
        <v>LOCAL</v>
      </c>
      <c r="C3300" s="5" t="str">
        <f t="shared" si="1013"/>
        <v>E</v>
      </c>
      <c r="D3300" s="5" t="str">
        <f t="shared" si="1014"/>
        <v>52</v>
      </c>
      <c r="E3300" s="5" t="str">
        <f t="shared" si="1015"/>
        <v>63--</v>
      </c>
      <c r="F3300" s="5" t="str">
        <f>VLOOKUP(E3300,Vlookups!K:M,3,FALSE)</f>
        <v>Op Exp</v>
      </c>
      <c r="G3300" s="5" t="str">
        <f t="shared" si="1016"/>
        <v>6399</v>
      </c>
      <c r="H3300" s="5" t="str">
        <f t="shared" si="1017"/>
        <v>GENERAL SUPPLIES</v>
      </c>
      <c r="I3300" s="5" t="str">
        <f t="shared" si="1018"/>
        <v>042</v>
      </c>
      <c r="J3300" s="5" t="str">
        <f>VLOOKUP(I3300,Vlookups!A:D,2,FALSE)</f>
        <v>BG Ramirez Elementary</v>
      </c>
      <c r="K3300" s="5" t="str">
        <f>VLOOKUP(I3300,Vlookups!A:D,3,FALSE)</f>
        <v>BG RAMIREZ K8</v>
      </c>
      <c r="L3300" s="5" t="str">
        <f t="shared" si="1019"/>
        <v>99</v>
      </c>
      <c r="M3300" s="5" t="str">
        <f t="shared" si="1020"/>
        <v>937</v>
      </c>
      <c r="N3300" s="5" t="str">
        <f>VLOOKUP(M3300,Vlookups!G:I,2,FALSE)</f>
        <v>FACILITIES MAINTENANCE &amp; OPS</v>
      </c>
      <c r="O3300" s="5" t="str">
        <f>VLOOKUP(M3300,Vlookups!G:I,3,FALSE)</f>
        <v>MAINT</v>
      </c>
      <c r="P3300" s="6">
        <f t="shared" si="1021"/>
        <v>1750</v>
      </c>
      <c r="Q3300" s="6">
        <f t="shared" si="1022"/>
        <v>111.53</v>
      </c>
      <c r="R3300" s="6">
        <f t="shared" si="1023"/>
        <v>73.89</v>
      </c>
      <c r="S3300" s="6">
        <f t="shared" si="1024"/>
        <v>0</v>
      </c>
      <c r="T3300" s="6">
        <f t="shared" si="1025"/>
        <v>-1750</v>
      </c>
      <c r="U3300" t="s">
        <v>3358</v>
      </c>
      <c r="V3300" t="s">
        <v>54</v>
      </c>
      <c r="W3300" s="2">
        <v>1750</v>
      </c>
      <c r="X3300" s="2">
        <v>111.53</v>
      </c>
      <c r="Y3300" s="2">
        <v>73.89</v>
      </c>
      <c r="Z3300" s="2">
        <v>1564.58</v>
      </c>
      <c r="AA3300" s="2">
        <v>0</v>
      </c>
      <c r="AB3300" s="3">
        <v>-1750</v>
      </c>
    </row>
    <row r="3301" spans="1:28">
      <c r="A3301" s="5" t="str">
        <f t="shared" si="1012"/>
        <v>420</v>
      </c>
      <c r="B3301" s="5" t="str">
        <f>VLOOKUP(A3301,Vlookups!O:P,2,FALSE)</f>
        <v>LOCAL</v>
      </c>
      <c r="C3301" s="5" t="str">
        <f t="shared" si="1013"/>
        <v>E</v>
      </c>
      <c r="D3301" s="5" t="str">
        <f t="shared" si="1014"/>
        <v>52</v>
      </c>
      <c r="E3301" s="5" t="str">
        <f t="shared" si="1015"/>
        <v>63--</v>
      </c>
      <c r="F3301" s="5" t="str">
        <f>VLOOKUP(E3301,Vlookups!K:M,3,FALSE)</f>
        <v>Op Exp</v>
      </c>
      <c r="G3301" s="5" t="str">
        <f t="shared" si="1016"/>
        <v>6399</v>
      </c>
      <c r="H3301" s="5" t="str">
        <f t="shared" si="1017"/>
        <v>GENERAL SUPPLIES</v>
      </c>
      <c r="I3301" s="5" t="str">
        <f t="shared" si="1018"/>
        <v>043</v>
      </c>
      <c r="J3301" s="5" t="str">
        <f>VLOOKUP(I3301,Vlookups!A:D,2,FALSE)</f>
        <v>MSG Ramirez Elementary</v>
      </c>
      <c r="K3301" s="5" t="str">
        <f>VLOOKUP(I3301,Vlookups!A:D,3,FALSE)</f>
        <v>MSG RAMIREZ K8</v>
      </c>
      <c r="L3301" s="5" t="str">
        <f t="shared" si="1019"/>
        <v>99</v>
      </c>
      <c r="M3301" s="5" t="str">
        <f t="shared" si="1020"/>
        <v>937</v>
      </c>
      <c r="N3301" s="5" t="str">
        <f>VLOOKUP(M3301,Vlookups!G:I,2,FALSE)</f>
        <v>FACILITIES MAINTENANCE &amp; OPS</v>
      </c>
      <c r="O3301" s="5" t="str">
        <f>VLOOKUP(M3301,Vlookups!G:I,3,FALSE)</f>
        <v>MAINT</v>
      </c>
      <c r="P3301" s="6">
        <f t="shared" si="1021"/>
        <v>7000</v>
      </c>
      <c r="Q3301" s="6">
        <f t="shared" si="1022"/>
        <v>111.53</v>
      </c>
      <c r="R3301" s="6">
        <f t="shared" si="1023"/>
        <v>73.89</v>
      </c>
      <c r="S3301" s="6">
        <f t="shared" si="1024"/>
        <v>0</v>
      </c>
      <c r="T3301" s="6">
        <f t="shared" si="1025"/>
        <v>-7000</v>
      </c>
      <c r="U3301" t="s">
        <v>3359</v>
      </c>
      <c r="V3301" t="s">
        <v>54</v>
      </c>
      <c r="W3301" s="2">
        <v>7000</v>
      </c>
      <c r="X3301" s="2">
        <v>111.53</v>
      </c>
      <c r="Y3301" s="2">
        <v>73.89</v>
      </c>
      <c r="Z3301" s="2">
        <v>6814.58</v>
      </c>
      <c r="AA3301" s="2">
        <v>0</v>
      </c>
      <c r="AB3301" s="3">
        <v>-7000</v>
      </c>
    </row>
    <row r="3302" spans="1:28">
      <c r="A3302" s="5" t="str">
        <f t="shared" si="1012"/>
        <v>420</v>
      </c>
      <c r="B3302" s="5" t="str">
        <f>VLOOKUP(A3302,Vlookups!O:P,2,FALSE)</f>
        <v>LOCAL</v>
      </c>
      <c r="C3302" s="5" t="str">
        <f t="shared" si="1013"/>
        <v>E</v>
      </c>
      <c r="D3302" s="5" t="str">
        <f t="shared" si="1014"/>
        <v>52</v>
      </c>
      <c r="E3302" s="5" t="str">
        <f t="shared" si="1015"/>
        <v>63--</v>
      </c>
      <c r="F3302" s="5" t="str">
        <f>VLOOKUP(E3302,Vlookups!K:M,3,FALSE)</f>
        <v>Op Exp</v>
      </c>
      <c r="G3302" s="5" t="str">
        <f t="shared" si="1016"/>
        <v>6399</v>
      </c>
      <c r="H3302" s="5" t="str">
        <f t="shared" si="1017"/>
        <v>GENERAL SUPPLIES</v>
      </c>
      <c r="I3302" s="5" t="str">
        <f t="shared" si="1018"/>
        <v>044</v>
      </c>
      <c r="J3302" s="5" t="str">
        <f>VLOOKUP(I3302,Vlookups!A:D,2,FALSE)</f>
        <v>MSG Ramirez Middle School</v>
      </c>
      <c r="K3302" s="5" t="str">
        <f>VLOOKUP(I3302,Vlookups!A:D,3,FALSE)</f>
        <v>MSG RAMIREZ K8</v>
      </c>
      <c r="L3302" s="5" t="str">
        <f t="shared" si="1019"/>
        <v>99</v>
      </c>
      <c r="M3302" s="5" t="str">
        <f t="shared" si="1020"/>
        <v>937</v>
      </c>
      <c r="N3302" s="5" t="str">
        <f>VLOOKUP(M3302,Vlookups!G:I,2,FALSE)</f>
        <v>FACILITIES MAINTENANCE &amp; OPS</v>
      </c>
      <c r="O3302" s="5" t="str">
        <f>VLOOKUP(M3302,Vlookups!G:I,3,FALSE)</f>
        <v>MAINT</v>
      </c>
      <c r="P3302" s="6">
        <f t="shared" si="1021"/>
        <v>7000</v>
      </c>
      <c r="Q3302" s="6">
        <f t="shared" si="1022"/>
        <v>54.94</v>
      </c>
      <c r="R3302" s="6">
        <f t="shared" si="1023"/>
        <v>35.9</v>
      </c>
      <c r="S3302" s="6">
        <f t="shared" si="1024"/>
        <v>0</v>
      </c>
      <c r="T3302" s="6">
        <f t="shared" si="1025"/>
        <v>-7000</v>
      </c>
      <c r="U3302" t="s">
        <v>3360</v>
      </c>
      <c r="V3302" t="s">
        <v>54</v>
      </c>
      <c r="W3302" s="2">
        <v>7000</v>
      </c>
      <c r="X3302" s="2">
        <v>54.94</v>
      </c>
      <c r="Y3302" s="2">
        <v>35.9</v>
      </c>
      <c r="Z3302" s="2">
        <v>6909.16</v>
      </c>
      <c r="AA3302" s="2">
        <v>0</v>
      </c>
      <c r="AB3302" s="3">
        <v>-7000</v>
      </c>
    </row>
    <row r="3303" spans="1:28">
      <c r="A3303" s="5" t="str">
        <f t="shared" si="1012"/>
        <v>420</v>
      </c>
      <c r="B3303" s="5" t="str">
        <f>VLOOKUP(A3303,Vlookups!O:P,2,FALSE)</f>
        <v>LOCAL</v>
      </c>
      <c r="C3303" s="5" t="str">
        <f t="shared" si="1013"/>
        <v>E</v>
      </c>
      <c r="D3303" s="5" t="str">
        <f t="shared" si="1014"/>
        <v>52</v>
      </c>
      <c r="E3303" s="5" t="str">
        <f t="shared" si="1015"/>
        <v>63--</v>
      </c>
      <c r="F3303" s="5" t="str">
        <f>VLOOKUP(E3303,Vlookups!K:M,3,FALSE)</f>
        <v>Op Exp</v>
      </c>
      <c r="G3303" s="5" t="str">
        <f t="shared" si="1016"/>
        <v>6399</v>
      </c>
      <c r="H3303" s="5" t="str">
        <f t="shared" si="1017"/>
        <v>GENERAL SUPPLIES</v>
      </c>
      <c r="I3303" s="5" t="str">
        <f t="shared" si="1018"/>
        <v>045</v>
      </c>
      <c r="J3303" s="5" t="str">
        <f>VLOOKUP(I3303,Vlookups!A:D,2,FALSE)</f>
        <v>Liberty HS</v>
      </c>
      <c r="K3303" s="5" t="str">
        <f>VLOOKUP(I3303,Vlookups!A:D,3,FALSE)</f>
        <v>LIBERTY HS</v>
      </c>
      <c r="L3303" s="5" t="str">
        <f t="shared" si="1019"/>
        <v>99</v>
      </c>
      <c r="M3303" s="5" t="str">
        <f t="shared" si="1020"/>
        <v>937</v>
      </c>
      <c r="N3303" s="5" t="str">
        <f>VLOOKUP(M3303,Vlookups!G:I,2,FALSE)</f>
        <v>FACILITIES MAINTENANCE &amp; OPS</v>
      </c>
      <c r="O3303" s="5" t="str">
        <f>VLOOKUP(M3303,Vlookups!G:I,3,FALSE)</f>
        <v>MAINT</v>
      </c>
      <c r="P3303" s="6">
        <f t="shared" si="1021"/>
        <v>1400</v>
      </c>
      <c r="Q3303" s="6">
        <f t="shared" si="1022"/>
        <v>168.39</v>
      </c>
      <c r="R3303" s="6">
        <f t="shared" si="1023"/>
        <v>54.7</v>
      </c>
      <c r="S3303" s="6">
        <f t="shared" si="1024"/>
        <v>0</v>
      </c>
      <c r="T3303" s="6">
        <f t="shared" si="1025"/>
        <v>-1400</v>
      </c>
      <c r="U3303" t="s">
        <v>3361</v>
      </c>
      <c r="V3303" t="s">
        <v>54</v>
      </c>
      <c r="W3303" s="2">
        <v>1400</v>
      </c>
      <c r="X3303" s="2">
        <v>168.39</v>
      </c>
      <c r="Y3303" s="2">
        <v>54.7</v>
      </c>
      <c r="Z3303" s="2">
        <v>1176.9100000000001</v>
      </c>
      <c r="AA3303" s="2">
        <v>0</v>
      </c>
      <c r="AB3303" s="3">
        <v>-1400</v>
      </c>
    </row>
    <row r="3304" spans="1:28">
      <c r="A3304" s="5" t="str">
        <f t="shared" si="1012"/>
        <v>420</v>
      </c>
      <c r="B3304" s="5" t="str">
        <f>VLOOKUP(A3304,Vlookups!O:P,2,FALSE)</f>
        <v>LOCAL</v>
      </c>
      <c r="C3304" s="5" t="str">
        <f t="shared" si="1013"/>
        <v>E</v>
      </c>
      <c r="D3304" s="5" t="str">
        <f t="shared" si="1014"/>
        <v>52</v>
      </c>
      <c r="E3304" s="5" t="str">
        <f t="shared" si="1015"/>
        <v>63--</v>
      </c>
      <c r="F3304" s="5" t="str">
        <f>VLOOKUP(E3304,Vlookups!K:M,3,FALSE)</f>
        <v>Op Exp</v>
      </c>
      <c r="G3304" s="5" t="str">
        <f t="shared" si="1016"/>
        <v>6399</v>
      </c>
      <c r="H3304" s="5" t="str">
        <f t="shared" si="1017"/>
        <v>GENERAL SUPPLIES</v>
      </c>
      <c r="I3304" s="5" t="str">
        <f t="shared" si="1018"/>
        <v>999</v>
      </c>
      <c r="J3304" s="5" t="str">
        <f>VLOOKUP(I3304,Vlookups!A:D,2,FALSE)</f>
        <v>CHARTER WIDE</v>
      </c>
      <c r="K3304" s="5" t="str">
        <f>VLOOKUP(I3304,Vlookups!A:D,3,FALSE)</f>
        <v>CHARTER WIDE</v>
      </c>
      <c r="L3304" s="5" t="str">
        <f t="shared" si="1019"/>
        <v>99</v>
      </c>
      <c r="M3304" s="5" t="str">
        <f t="shared" si="1020"/>
        <v>937</v>
      </c>
      <c r="N3304" s="5" t="str">
        <f>VLOOKUP(M3304,Vlookups!G:I,2,FALSE)</f>
        <v>FACILITIES MAINTENANCE &amp; OPS</v>
      </c>
      <c r="O3304" s="5" t="str">
        <f>VLOOKUP(M3304,Vlookups!G:I,3,FALSE)</f>
        <v>MAINT</v>
      </c>
      <c r="P3304" s="6">
        <f t="shared" si="1021"/>
        <v>30189</v>
      </c>
      <c r="Q3304" s="6">
        <f t="shared" si="1022"/>
        <v>497.57</v>
      </c>
      <c r="R3304" s="6">
        <f t="shared" si="1023"/>
        <v>8892.1299999999992</v>
      </c>
      <c r="S3304" s="6">
        <f t="shared" si="1024"/>
        <v>39100</v>
      </c>
      <c r="T3304" s="6">
        <f t="shared" si="1025"/>
        <v>8911</v>
      </c>
      <c r="U3304" t="s">
        <v>3362</v>
      </c>
      <c r="V3304" t="s">
        <v>54</v>
      </c>
      <c r="W3304" s="2">
        <v>30189</v>
      </c>
      <c r="X3304" s="2">
        <v>497.57</v>
      </c>
      <c r="Y3304" s="2">
        <v>8892.1299999999992</v>
      </c>
      <c r="Z3304" s="2">
        <v>20799.3</v>
      </c>
      <c r="AA3304" s="2">
        <v>39100</v>
      </c>
      <c r="AB3304" s="2">
        <v>8911</v>
      </c>
    </row>
    <row r="3305" spans="1:28">
      <c r="A3305" s="5" t="str">
        <f t="shared" si="1012"/>
        <v>420</v>
      </c>
      <c r="B3305" s="5" t="str">
        <f>VLOOKUP(A3305,Vlookups!O:P,2,FALSE)</f>
        <v>LOCAL</v>
      </c>
      <c r="C3305" s="5" t="str">
        <f t="shared" si="1013"/>
        <v>E</v>
      </c>
      <c r="D3305" s="5" t="str">
        <f t="shared" si="1014"/>
        <v>52</v>
      </c>
      <c r="E3305" s="5" t="str">
        <f t="shared" si="1015"/>
        <v>64--</v>
      </c>
      <c r="F3305" s="5" t="str">
        <f>VLOOKUP(E3305,Vlookups!K:M,3,FALSE)</f>
        <v>Op Exp</v>
      </c>
      <c r="G3305" s="5" t="str">
        <f t="shared" si="1016"/>
        <v>6411</v>
      </c>
      <c r="H3305" s="5" t="str">
        <f t="shared" si="1017"/>
        <v>EMPLOYEE TRAVEL</v>
      </c>
      <c r="I3305" s="5" t="str">
        <f t="shared" si="1018"/>
        <v>749</v>
      </c>
      <c r="J3305" s="5" t="str">
        <f>VLOOKUP(I3305,Vlookups!A:D,2,FALSE)</f>
        <v>CHARTER HQ/WAREHOUSE</v>
      </c>
      <c r="K3305" s="5" t="str">
        <f>VLOOKUP(I3305,Vlookups!A:D,3,FALSE)</f>
        <v>CHARTER HQ/WAREHOUSE</v>
      </c>
      <c r="L3305" s="5" t="str">
        <f t="shared" si="1019"/>
        <v>99</v>
      </c>
      <c r="M3305" s="5" t="str">
        <f t="shared" si="1020"/>
        <v>937</v>
      </c>
      <c r="N3305" s="5" t="str">
        <f>VLOOKUP(M3305,Vlookups!G:I,2,FALSE)</f>
        <v>FACILITIES MAINTENANCE &amp; OPS</v>
      </c>
      <c r="O3305" s="5" t="str">
        <f>VLOOKUP(M3305,Vlookups!G:I,3,FALSE)</f>
        <v>MAINT</v>
      </c>
      <c r="P3305" s="6">
        <f t="shared" si="1021"/>
        <v>2000</v>
      </c>
      <c r="Q3305" s="6">
        <f t="shared" si="1022"/>
        <v>0</v>
      </c>
      <c r="R3305" s="6">
        <f t="shared" si="1023"/>
        <v>3826.04</v>
      </c>
      <c r="S3305" s="6">
        <f t="shared" si="1024"/>
        <v>20000</v>
      </c>
      <c r="T3305" s="6">
        <f t="shared" si="1025"/>
        <v>18000</v>
      </c>
      <c r="U3305" t="s">
        <v>3363</v>
      </c>
      <c r="V3305" t="s">
        <v>56</v>
      </c>
      <c r="W3305" s="2">
        <v>2000</v>
      </c>
      <c r="X3305" s="2">
        <v>0</v>
      </c>
      <c r="Y3305" s="2">
        <v>3826.04</v>
      </c>
      <c r="Z3305" s="3">
        <v>-1826.04</v>
      </c>
      <c r="AA3305" s="2">
        <v>20000</v>
      </c>
      <c r="AB3305" s="2">
        <v>18000</v>
      </c>
    </row>
    <row r="3306" spans="1:28">
      <c r="A3306" s="5" t="str">
        <f t="shared" si="1012"/>
        <v>420</v>
      </c>
      <c r="B3306" s="5" t="str">
        <f>VLOOKUP(A3306,Vlookups!O:P,2,FALSE)</f>
        <v>LOCAL</v>
      </c>
      <c r="C3306" s="5" t="str">
        <f t="shared" si="1013"/>
        <v>E</v>
      </c>
      <c r="D3306" s="5" t="str">
        <f t="shared" si="1014"/>
        <v>52</v>
      </c>
      <c r="E3306" s="5" t="str">
        <f t="shared" si="1015"/>
        <v>64--</v>
      </c>
      <c r="F3306" s="5" t="str">
        <f>VLOOKUP(E3306,Vlookups!K:M,3,FALSE)</f>
        <v>Op Exp</v>
      </c>
      <c r="G3306" s="5" t="str">
        <f t="shared" si="1016"/>
        <v>6429</v>
      </c>
      <c r="H3306" s="5" t="str">
        <f t="shared" si="1017"/>
        <v>INS/BONDING COSTS</v>
      </c>
      <c r="I3306" s="5" t="str">
        <f t="shared" si="1018"/>
        <v>999</v>
      </c>
      <c r="J3306" s="5" t="str">
        <f>VLOOKUP(I3306,Vlookups!A:D,2,FALSE)</f>
        <v>CHARTER WIDE</v>
      </c>
      <c r="K3306" s="5" t="str">
        <f>VLOOKUP(I3306,Vlookups!A:D,3,FALSE)</f>
        <v>CHARTER WIDE</v>
      </c>
      <c r="L3306" s="5" t="str">
        <f t="shared" si="1019"/>
        <v>99</v>
      </c>
      <c r="M3306" s="5" t="str">
        <f t="shared" si="1020"/>
        <v>731</v>
      </c>
      <c r="N3306" s="5" t="str">
        <f>VLOOKUP(M3306,Vlookups!G:I,2,FALSE)</f>
        <v>CHIEF ADMINISTRATIVE OFFICER</v>
      </c>
      <c r="O3306" s="5" t="str">
        <f>VLOOKUP(M3306,Vlookups!G:I,3,FALSE)</f>
        <v>CADO</v>
      </c>
      <c r="P3306" s="6">
        <f t="shared" si="1021"/>
        <v>42182</v>
      </c>
      <c r="Q3306" s="6">
        <f t="shared" si="1022"/>
        <v>0</v>
      </c>
      <c r="R3306" s="6">
        <f t="shared" si="1023"/>
        <v>0</v>
      </c>
      <c r="S3306" s="6">
        <f t="shared" si="1024"/>
        <v>47500</v>
      </c>
      <c r="T3306" s="6">
        <f t="shared" si="1025"/>
        <v>5318</v>
      </c>
      <c r="U3306" t="s">
        <v>3364</v>
      </c>
      <c r="V3306" t="s">
        <v>1670</v>
      </c>
      <c r="W3306" s="2">
        <v>42182</v>
      </c>
      <c r="X3306" s="2">
        <v>0</v>
      </c>
      <c r="Y3306" s="2">
        <v>0</v>
      </c>
      <c r="Z3306" s="2">
        <v>42182</v>
      </c>
      <c r="AA3306" s="2">
        <v>47500</v>
      </c>
      <c r="AB3306" s="2">
        <v>5318</v>
      </c>
    </row>
    <row r="3307" spans="1:28">
      <c r="A3307" s="5" t="str">
        <f t="shared" si="1012"/>
        <v>420</v>
      </c>
      <c r="B3307" s="5" t="str">
        <f>VLOOKUP(A3307,Vlookups!O:P,2,FALSE)</f>
        <v>LOCAL</v>
      </c>
      <c r="C3307" s="5" t="str">
        <f t="shared" si="1013"/>
        <v>E</v>
      </c>
      <c r="D3307" s="5" t="str">
        <f t="shared" si="1014"/>
        <v>53</v>
      </c>
      <c r="E3307" s="5" t="str">
        <f t="shared" si="1015"/>
        <v>62--</v>
      </c>
      <c r="F3307" s="5" t="str">
        <f>VLOOKUP(E3307,Vlookups!K:M,3,FALSE)</f>
        <v>Op Exp</v>
      </c>
      <c r="G3307" s="5" t="str">
        <f t="shared" si="1016"/>
        <v>6239</v>
      </c>
      <c r="H3307" s="5" t="str">
        <f t="shared" si="1017"/>
        <v>ESC SERVICES</v>
      </c>
      <c r="I3307" s="5" t="str">
        <f t="shared" si="1018"/>
        <v>750</v>
      </c>
      <c r="J3307" s="5" t="str">
        <f>VLOOKUP(I3307,Vlookups!A:D,2,FALSE)</f>
        <v>BUSINESS OFFICE</v>
      </c>
      <c r="K3307" s="5" t="str">
        <f>VLOOKUP(I3307,Vlookups!A:D,3,FALSE)</f>
        <v>BUSINESS OFFICE</v>
      </c>
      <c r="L3307" s="5" t="str">
        <f t="shared" si="1019"/>
        <v>99</v>
      </c>
      <c r="M3307" s="5" t="str">
        <f t="shared" si="1020"/>
        <v>881</v>
      </c>
      <c r="N3307" s="5" t="str">
        <f>VLOOKUP(M3307,Vlookups!G:I,2,FALSE)</f>
        <v>PEIMS</v>
      </c>
      <c r="O3307" s="5" t="str">
        <f>VLOOKUP(M3307,Vlookups!G:I,3,FALSE)</f>
        <v>PEIMS</v>
      </c>
      <c r="P3307" s="6">
        <f t="shared" si="1021"/>
        <v>34231.800000000003</v>
      </c>
      <c r="Q3307" s="6">
        <f t="shared" si="1022"/>
        <v>1510.47</v>
      </c>
      <c r="R3307" s="6">
        <f t="shared" si="1023"/>
        <v>32721.33</v>
      </c>
      <c r="S3307" s="6">
        <f t="shared" si="1024"/>
        <v>8432</v>
      </c>
      <c r="T3307" s="6">
        <f t="shared" si="1025"/>
        <v>-25799.8</v>
      </c>
      <c r="U3307" t="s">
        <v>3365</v>
      </c>
      <c r="V3307" t="s">
        <v>198</v>
      </c>
      <c r="W3307" s="2">
        <v>34231.800000000003</v>
      </c>
      <c r="X3307" s="2">
        <v>1510.47</v>
      </c>
      <c r="Y3307" s="2">
        <v>32721.33</v>
      </c>
      <c r="Z3307" s="2">
        <v>0</v>
      </c>
      <c r="AA3307" s="2">
        <v>8432</v>
      </c>
      <c r="AB3307" s="3">
        <v>-25799.8</v>
      </c>
    </row>
    <row r="3308" spans="1:28">
      <c r="A3308" s="5" t="str">
        <f t="shared" si="1012"/>
        <v>420</v>
      </c>
      <c r="B3308" s="5" t="str">
        <f>VLOOKUP(A3308,Vlookups!O:P,2,FALSE)</f>
        <v>LOCAL</v>
      </c>
      <c r="C3308" s="5" t="str">
        <f t="shared" si="1013"/>
        <v>E</v>
      </c>
      <c r="D3308" s="5" t="str">
        <f t="shared" si="1014"/>
        <v>53</v>
      </c>
      <c r="E3308" s="5" t="str">
        <f t="shared" si="1015"/>
        <v>62--</v>
      </c>
      <c r="F3308" s="5" t="str">
        <f>VLOOKUP(E3308,Vlookups!K:M,3,FALSE)</f>
        <v>Op Exp</v>
      </c>
      <c r="G3308" s="5" t="str">
        <f t="shared" si="1016"/>
        <v>6249</v>
      </c>
      <c r="H3308" s="5" t="str">
        <f t="shared" si="1017"/>
        <v>CONTRACTED MAINT/RPR</v>
      </c>
      <c r="I3308" s="5" t="str">
        <f t="shared" si="1018"/>
        <v>001</v>
      </c>
      <c r="J3308" s="5" t="str">
        <f>VLOOKUP(I3308,Vlookups!A:D,2,FALSE)</f>
        <v>GARLAND ELEMENTARY SCHOOL</v>
      </c>
      <c r="K3308" s="5" t="str">
        <f>VLOOKUP(I3308,Vlookups!A:D,3,FALSE)</f>
        <v>GARLAND K8</v>
      </c>
      <c r="L3308" s="5" t="str">
        <f t="shared" si="1019"/>
        <v>99</v>
      </c>
      <c r="M3308" s="5" t="str">
        <f t="shared" si="1020"/>
        <v>880</v>
      </c>
      <c r="N3308" s="5" t="str">
        <f>VLOOKUP(M3308,Vlookups!G:I,2,FALSE)</f>
        <v>TECHNOLOGY</v>
      </c>
      <c r="O3308" s="5" t="str">
        <f>VLOOKUP(M3308,Vlookups!G:I,3,FALSE)</f>
        <v>CIO</v>
      </c>
      <c r="P3308" s="6">
        <f t="shared" si="1021"/>
        <v>21674.5</v>
      </c>
      <c r="Q3308" s="6">
        <f t="shared" si="1022"/>
        <v>0</v>
      </c>
      <c r="R3308" s="6">
        <f t="shared" si="1023"/>
        <v>21674.5</v>
      </c>
      <c r="S3308" s="6">
        <f t="shared" si="1024"/>
        <v>0</v>
      </c>
      <c r="T3308" s="6">
        <f t="shared" si="1025"/>
        <v>-21674.5</v>
      </c>
      <c r="U3308" t="s">
        <v>3366</v>
      </c>
      <c r="V3308" t="s">
        <v>462</v>
      </c>
      <c r="W3308" s="2">
        <v>21674.5</v>
      </c>
      <c r="X3308" s="2">
        <v>0</v>
      </c>
      <c r="Y3308" s="2">
        <v>21674.5</v>
      </c>
      <c r="Z3308" s="2">
        <v>0</v>
      </c>
      <c r="AA3308" s="2">
        <v>0</v>
      </c>
      <c r="AB3308" s="3">
        <v>-21674.5</v>
      </c>
    </row>
    <row r="3309" spans="1:28">
      <c r="A3309" s="5" t="str">
        <f t="shared" si="1012"/>
        <v>420</v>
      </c>
      <c r="B3309" s="5" t="str">
        <f>VLOOKUP(A3309,Vlookups!O:P,2,FALSE)</f>
        <v>LOCAL</v>
      </c>
      <c r="C3309" s="5" t="str">
        <f t="shared" si="1013"/>
        <v>E</v>
      </c>
      <c r="D3309" s="5" t="str">
        <f t="shared" si="1014"/>
        <v>53</v>
      </c>
      <c r="E3309" s="5" t="str">
        <f t="shared" si="1015"/>
        <v>62--</v>
      </c>
      <c r="F3309" s="5" t="str">
        <f>VLOOKUP(E3309,Vlookups!K:M,3,FALSE)</f>
        <v>Op Exp</v>
      </c>
      <c r="G3309" s="5" t="str">
        <f t="shared" si="1016"/>
        <v>6249</v>
      </c>
      <c r="H3309" s="5" t="str">
        <f t="shared" si="1017"/>
        <v>CONTRACTED MAINT/RPR</v>
      </c>
      <c r="I3309" s="5" t="str">
        <f t="shared" si="1018"/>
        <v>002</v>
      </c>
      <c r="J3309" s="5" t="str">
        <f>VLOOKUP(I3309,Vlookups!A:D,2,FALSE)</f>
        <v>GARLAND MIDDLE SCHOOL</v>
      </c>
      <c r="K3309" s="5" t="str">
        <f>VLOOKUP(I3309,Vlookups!A:D,3,FALSE)</f>
        <v>GARLAND K8</v>
      </c>
      <c r="L3309" s="5" t="str">
        <f t="shared" si="1019"/>
        <v>99</v>
      </c>
      <c r="M3309" s="5" t="str">
        <f t="shared" si="1020"/>
        <v>880</v>
      </c>
      <c r="N3309" s="5" t="str">
        <f>VLOOKUP(M3309,Vlookups!G:I,2,FALSE)</f>
        <v>TECHNOLOGY</v>
      </c>
      <c r="O3309" s="5" t="str">
        <f>VLOOKUP(M3309,Vlookups!G:I,3,FALSE)</f>
        <v>CIO</v>
      </c>
      <c r="P3309" s="6">
        <f t="shared" si="1021"/>
        <v>10675.5</v>
      </c>
      <c r="Q3309" s="6">
        <f t="shared" si="1022"/>
        <v>0</v>
      </c>
      <c r="R3309" s="6">
        <f t="shared" si="1023"/>
        <v>10675.5</v>
      </c>
      <c r="S3309" s="6">
        <f t="shared" si="1024"/>
        <v>0</v>
      </c>
      <c r="T3309" s="6">
        <f t="shared" si="1025"/>
        <v>-10675.5</v>
      </c>
      <c r="U3309" t="s">
        <v>3367</v>
      </c>
      <c r="V3309" t="s">
        <v>462</v>
      </c>
      <c r="W3309" s="2">
        <v>10675.5</v>
      </c>
      <c r="X3309" s="2">
        <v>0</v>
      </c>
      <c r="Y3309" s="2">
        <v>10675.5</v>
      </c>
      <c r="Z3309" s="2">
        <v>0</v>
      </c>
      <c r="AA3309" s="2">
        <v>0</v>
      </c>
      <c r="AB3309" s="3">
        <v>-10675.5</v>
      </c>
    </row>
    <row r="3310" spans="1:28">
      <c r="A3310" s="5" t="str">
        <f t="shared" si="1012"/>
        <v>420</v>
      </c>
      <c r="B3310" s="5" t="str">
        <f>VLOOKUP(A3310,Vlookups!O:P,2,FALSE)</f>
        <v>LOCAL</v>
      </c>
      <c r="C3310" s="5" t="str">
        <f t="shared" si="1013"/>
        <v>E</v>
      </c>
      <c r="D3310" s="5" t="str">
        <f t="shared" si="1014"/>
        <v>53</v>
      </c>
      <c r="E3310" s="5" t="str">
        <f t="shared" si="1015"/>
        <v>62--</v>
      </c>
      <c r="F3310" s="5" t="str">
        <f>VLOOKUP(E3310,Vlookups!K:M,3,FALSE)</f>
        <v>Op Exp</v>
      </c>
      <c r="G3310" s="5" t="str">
        <f t="shared" si="1016"/>
        <v>6249</v>
      </c>
      <c r="H3310" s="5" t="str">
        <f t="shared" si="1017"/>
        <v>CONTRACTED MAINT/RPR</v>
      </c>
      <c r="I3310" s="5" t="str">
        <f t="shared" si="1018"/>
        <v>003</v>
      </c>
      <c r="J3310" s="5" t="str">
        <f>VLOOKUP(I3310,Vlookups!A:D,2,FALSE)</f>
        <v>GARLAND HIGH SCHOOL</v>
      </c>
      <c r="K3310" s="5" t="str">
        <f>VLOOKUP(I3310,Vlookups!A:D,3,FALSE)</f>
        <v>GARLAND HS</v>
      </c>
      <c r="L3310" s="5" t="str">
        <f t="shared" si="1019"/>
        <v>99</v>
      </c>
      <c r="M3310" s="5" t="str">
        <f t="shared" si="1020"/>
        <v>880</v>
      </c>
      <c r="N3310" s="5" t="str">
        <f>VLOOKUP(M3310,Vlookups!G:I,2,FALSE)</f>
        <v>TECHNOLOGY</v>
      </c>
      <c r="O3310" s="5" t="str">
        <f>VLOOKUP(M3310,Vlookups!G:I,3,FALSE)</f>
        <v>CIO</v>
      </c>
      <c r="P3310" s="6">
        <f t="shared" si="1021"/>
        <v>1315</v>
      </c>
      <c r="Q3310" s="6">
        <f t="shared" si="1022"/>
        <v>0</v>
      </c>
      <c r="R3310" s="6">
        <f t="shared" si="1023"/>
        <v>1315</v>
      </c>
      <c r="S3310" s="6">
        <f t="shared" si="1024"/>
        <v>0</v>
      </c>
      <c r="T3310" s="6">
        <f t="shared" si="1025"/>
        <v>-1315</v>
      </c>
      <c r="U3310" t="s">
        <v>3368</v>
      </c>
      <c r="V3310" t="s">
        <v>462</v>
      </c>
      <c r="W3310" s="2">
        <v>1315</v>
      </c>
      <c r="X3310" s="2">
        <v>0</v>
      </c>
      <c r="Y3310" s="2">
        <v>1315</v>
      </c>
      <c r="Z3310" s="2">
        <v>0</v>
      </c>
      <c r="AA3310" s="2">
        <v>0</v>
      </c>
      <c r="AB3310" s="3">
        <v>-1315</v>
      </c>
    </row>
    <row r="3311" spans="1:28">
      <c r="A3311" s="5" t="str">
        <f t="shared" si="1012"/>
        <v>420</v>
      </c>
      <c r="B3311" s="5" t="str">
        <f>VLOOKUP(A3311,Vlookups!O:P,2,FALSE)</f>
        <v>LOCAL</v>
      </c>
      <c r="C3311" s="5" t="str">
        <f t="shared" si="1013"/>
        <v>E</v>
      </c>
      <c r="D3311" s="5" t="str">
        <f t="shared" si="1014"/>
        <v>53</v>
      </c>
      <c r="E3311" s="5" t="str">
        <f t="shared" si="1015"/>
        <v>62--</v>
      </c>
      <c r="F3311" s="5" t="str">
        <f>VLOOKUP(E3311,Vlookups!K:M,3,FALSE)</f>
        <v>Op Exp</v>
      </c>
      <c r="G3311" s="5" t="str">
        <f t="shared" si="1016"/>
        <v>6249</v>
      </c>
      <c r="H3311" s="5" t="str">
        <f t="shared" si="1017"/>
        <v>CONTRACTED MAINT/RPR</v>
      </c>
      <c r="I3311" s="5" t="str">
        <f t="shared" si="1018"/>
        <v>007</v>
      </c>
      <c r="J3311" s="5" t="str">
        <f>VLOOKUP(I3311,Vlookups!A:D,2,FALSE)</f>
        <v>KELLER ELEMENTARY SCHOOL</v>
      </c>
      <c r="K3311" s="5" t="str">
        <f>VLOOKUP(I3311,Vlookups!A:D,3,FALSE)</f>
        <v>KELLER K8</v>
      </c>
      <c r="L3311" s="5" t="str">
        <f t="shared" si="1019"/>
        <v>99</v>
      </c>
      <c r="M3311" s="5" t="str">
        <f t="shared" si="1020"/>
        <v>880</v>
      </c>
      <c r="N3311" s="5" t="str">
        <f>VLOOKUP(M3311,Vlookups!G:I,2,FALSE)</f>
        <v>TECHNOLOGY</v>
      </c>
      <c r="O3311" s="5" t="str">
        <f>VLOOKUP(M3311,Vlookups!G:I,3,FALSE)</f>
        <v>CIO</v>
      </c>
      <c r="P3311" s="6">
        <f t="shared" si="1021"/>
        <v>1313.55</v>
      </c>
      <c r="Q3311" s="6">
        <f t="shared" si="1022"/>
        <v>0</v>
      </c>
      <c r="R3311" s="6">
        <f t="shared" si="1023"/>
        <v>1313.55</v>
      </c>
      <c r="S3311" s="6">
        <f t="shared" si="1024"/>
        <v>0</v>
      </c>
      <c r="T3311" s="6">
        <f t="shared" si="1025"/>
        <v>-1313.55</v>
      </c>
      <c r="U3311" t="s">
        <v>3369</v>
      </c>
      <c r="V3311" t="s">
        <v>462</v>
      </c>
      <c r="W3311" s="2">
        <v>1313.55</v>
      </c>
      <c r="X3311" s="2">
        <v>0</v>
      </c>
      <c r="Y3311" s="2">
        <v>1313.55</v>
      </c>
      <c r="Z3311" s="2">
        <v>0</v>
      </c>
      <c r="AA3311" s="2">
        <v>0</v>
      </c>
      <c r="AB3311" s="3">
        <v>-1313.55</v>
      </c>
    </row>
    <row r="3312" spans="1:28">
      <c r="A3312" s="5" t="str">
        <f t="shared" si="1012"/>
        <v>420</v>
      </c>
      <c r="B3312" s="5" t="str">
        <f>VLOOKUP(A3312,Vlookups!O:P,2,FALSE)</f>
        <v>LOCAL</v>
      </c>
      <c r="C3312" s="5" t="str">
        <f t="shared" si="1013"/>
        <v>E</v>
      </c>
      <c r="D3312" s="5" t="str">
        <f t="shared" si="1014"/>
        <v>53</v>
      </c>
      <c r="E3312" s="5" t="str">
        <f t="shared" si="1015"/>
        <v>62--</v>
      </c>
      <c r="F3312" s="5" t="str">
        <f>VLOOKUP(E3312,Vlookups!K:M,3,FALSE)</f>
        <v>Op Exp</v>
      </c>
      <c r="G3312" s="5" t="str">
        <f t="shared" si="1016"/>
        <v>6249</v>
      </c>
      <c r="H3312" s="5" t="str">
        <f t="shared" si="1017"/>
        <v>CONTRACTED MAINT/RPR</v>
      </c>
      <c r="I3312" s="5" t="str">
        <f t="shared" si="1018"/>
        <v>008</v>
      </c>
      <c r="J3312" s="5" t="str">
        <f>VLOOKUP(I3312,Vlookups!A:D,2,FALSE)</f>
        <v>KELLER MIDDLE SCHOOL</v>
      </c>
      <c r="K3312" s="5" t="str">
        <f>VLOOKUP(I3312,Vlookups!A:D,3,FALSE)</f>
        <v>KELLER K8</v>
      </c>
      <c r="L3312" s="5" t="str">
        <f t="shared" si="1019"/>
        <v>99</v>
      </c>
      <c r="M3312" s="5" t="str">
        <f t="shared" si="1020"/>
        <v>880</v>
      </c>
      <c r="N3312" s="5" t="str">
        <f>VLOOKUP(M3312,Vlookups!G:I,2,FALSE)</f>
        <v>TECHNOLOGY</v>
      </c>
      <c r="O3312" s="5" t="str">
        <f>VLOOKUP(M3312,Vlookups!G:I,3,FALSE)</f>
        <v>CIO</v>
      </c>
      <c r="P3312" s="6">
        <f t="shared" si="1021"/>
        <v>297</v>
      </c>
      <c r="Q3312" s="6">
        <f t="shared" si="1022"/>
        <v>0</v>
      </c>
      <c r="R3312" s="6">
        <f t="shared" si="1023"/>
        <v>297</v>
      </c>
      <c r="S3312" s="6">
        <f t="shared" si="1024"/>
        <v>0</v>
      </c>
      <c r="T3312" s="6">
        <f t="shared" si="1025"/>
        <v>-297</v>
      </c>
      <c r="U3312" t="s">
        <v>3370</v>
      </c>
      <c r="V3312" t="s">
        <v>462</v>
      </c>
      <c r="W3312" s="2">
        <v>297</v>
      </c>
      <c r="X3312" s="2">
        <v>0</v>
      </c>
      <c r="Y3312" s="2">
        <v>297</v>
      </c>
      <c r="Z3312" s="2">
        <v>0</v>
      </c>
      <c r="AA3312" s="2">
        <v>0</v>
      </c>
      <c r="AB3312" s="3">
        <v>-297</v>
      </c>
    </row>
    <row r="3313" spans="1:28">
      <c r="A3313" s="5" t="str">
        <f t="shared" si="1012"/>
        <v>420</v>
      </c>
      <c r="B3313" s="5" t="str">
        <f>VLOOKUP(A3313,Vlookups!O:P,2,FALSE)</f>
        <v>LOCAL</v>
      </c>
      <c r="C3313" s="5" t="str">
        <f t="shared" si="1013"/>
        <v>E</v>
      </c>
      <c r="D3313" s="5" t="str">
        <f t="shared" si="1014"/>
        <v>53</v>
      </c>
      <c r="E3313" s="5" t="str">
        <f t="shared" si="1015"/>
        <v>62--</v>
      </c>
      <c r="F3313" s="5" t="str">
        <f>VLOOKUP(E3313,Vlookups!K:M,3,FALSE)</f>
        <v>Op Exp</v>
      </c>
      <c r="G3313" s="5" t="str">
        <f t="shared" si="1016"/>
        <v>6249</v>
      </c>
      <c r="H3313" s="5" t="str">
        <f t="shared" si="1017"/>
        <v>CONTRACTED MAINT/RPR</v>
      </c>
      <c r="I3313" s="5" t="str">
        <f t="shared" si="1018"/>
        <v>009</v>
      </c>
      <c r="J3313" s="5" t="str">
        <f>VLOOKUP(I3313,Vlookups!A:D,2,FALSE)</f>
        <v>KELLER HIGH SCHOOL</v>
      </c>
      <c r="K3313" s="5" t="str">
        <f>VLOOKUP(I3313,Vlookups!A:D,3,FALSE)</f>
        <v>KELLER HS</v>
      </c>
      <c r="L3313" s="5" t="str">
        <f t="shared" si="1019"/>
        <v>99</v>
      </c>
      <c r="M3313" s="5" t="str">
        <f t="shared" si="1020"/>
        <v>880</v>
      </c>
      <c r="N3313" s="5" t="str">
        <f>VLOOKUP(M3313,Vlookups!G:I,2,FALSE)</f>
        <v>TECHNOLOGY</v>
      </c>
      <c r="O3313" s="5" t="str">
        <f>VLOOKUP(M3313,Vlookups!G:I,3,FALSE)</f>
        <v>CIO</v>
      </c>
      <c r="P3313" s="6">
        <f t="shared" si="1021"/>
        <v>1725</v>
      </c>
      <c r="Q3313" s="6">
        <f t="shared" si="1022"/>
        <v>0</v>
      </c>
      <c r="R3313" s="6">
        <f t="shared" si="1023"/>
        <v>1725</v>
      </c>
      <c r="S3313" s="6">
        <f t="shared" si="1024"/>
        <v>0</v>
      </c>
      <c r="T3313" s="6">
        <f t="shared" si="1025"/>
        <v>-1725</v>
      </c>
      <c r="U3313" t="s">
        <v>3371</v>
      </c>
      <c r="V3313" t="s">
        <v>462</v>
      </c>
      <c r="W3313" s="2">
        <v>1725</v>
      </c>
      <c r="X3313" s="2">
        <v>0</v>
      </c>
      <c r="Y3313" s="2">
        <v>1725</v>
      </c>
      <c r="Z3313" s="2">
        <v>0</v>
      </c>
      <c r="AA3313" s="2">
        <v>0</v>
      </c>
      <c r="AB3313" s="3">
        <v>-1725</v>
      </c>
    </row>
    <row r="3314" spans="1:28">
      <c r="A3314" s="5" t="str">
        <f t="shared" si="1012"/>
        <v>420</v>
      </c>
      <c r="B3314" s="5" t="str">
        <f>VLOOKUP(A3314,Vlookups!O:P,2,FALSE)</f>
        <v>LOCAL</v>
      </c>
      <c r="C3314" s="5" t="str">
        <f t="shared" si="1013"/>
        <v>E</v>
      </c>
      <c r="D3314" s="5" t="str">
        <f t="shared" si="1014"/>
        <v>53</v>
      </c>
      <c r="E3314" s="5" t="str">
        <f t="shared" si="1015"/>
        <v>62--</v>
      </c>
      <c r="F3314" s="5" t="str">
        <f>VLOOKUP(E3314,Vlookups!K:M,3,FALSE)</f>
        <v>Op Exp</v>
      </c>
      <c r="G3314" s="5" t="str">
        <f t="shared" si="1016"/>
        <v>6249</v>
      </c>
      <c r="H3314" s="5" t="str">
        <f t="shared" si="1017"/>
        <v>CONTRACTED MAINT/RPR</v>
      </c>
      <c r="I3314" s="5" t="str">
        <f t="shared" si="1018"/>
        <v>030</v>
      </c>
      <c r="J3314" s="5" t="str">
        <f>VLOOKUP(I3314,Vlookups!A:D,2,FALSE)</f>
        <v>COLLEGE STATION ELEMENTARY</v>
      </c>
      <c r="K3314" s="5" t="str">
        <f>VLOOKUP(I3314,Vlookups!A:D,3,FALSE)</f>
        <v>COLLEGE STATION K8</v>
      </c>
      <c r="L3314" s="5" t="str">
        <f t="shared" si="1019"/>
        <v>99</v>
      </c>
      <c r="M3314" s="5" t="str">
        <f t="shared" si="1020"/>
        <v>880</v>
      </c>
      <c r="N3314" s="5" t="str">
        <f>VLOOKUP(M3314,Vlookups!G:I,2,FALSE)</f>
        <v>TECHNOLOGY</v>
      </c>
      <c r="O3314" s="5" t="str">
        <f>VLOOKUP(M3314,Vlookups!G:I,3,FALSE)</f>
        <v>CIO</v>
      </c>
      <c r="P3314" s="6">
        <f t="shared" si="1021"/>
        <v>1745.59</v>
      </c>
      <c r="Q3314" s="6">
        <f t="shared" si="1022"/>
        <v>611.74</v>
      </c>
      <c r="R3314" s="6">
        <f t="shared" si="1023"/>
        <v>1133.8499999999999</v>
      </c>
      <c r="S3314" s="6">
        <f t="shared" si="1024"/>
        <v>0</v>
      </c>
      <c r="T3314" s="6">
        <f t="shared" si="1025"/>
        <v>-1745.59</v>
      </c>
      <c r="U3314" t="s">
        <v>3372</v>
      </c>
      <c r="V3314" t="s">
        <v>462</v>
      </c>
      <c r="W3314" s="2">
        <v>1745.59</v>
      </c>
      <c r="X3314" s="2">
        <v>611.74</v>
      </c>
      <c r="Y3314" s="2">
        <v>1133.8499999999999</v>
      </c>
      <c r="Z3314" s="2">
        <v>0</v>
      </c>
      <c r="AA3314" s="2">
        <v>0</v>
      </c>
      <c r="AB3314" s="3">
        <v>-1745.59</v>
      </c>
    </row>
    <row r="3315" spans="1:28">
      <c r="A3315" s="5" t="str">
        <f t="shared" si="1012"/>
        <v>420</v>
      </c>
      <c r="B3315" s="5" t="str">
        <f>VLOOKUP(A3315,Vlookups!O:P,2,FALSE)</f>
        <v>LOCAL</v>
      </c>
      <c r="C3315" s="5" t="str">
        <f t="shared" si="1013"/>
        <v>E</v>
      </c>
      <c r="D3315" s="5" t="str">
        <f t="shared" si="1014"/>
        <v>53</v>
      </c>
      <c r="E3315" s="5" t="str">
        <f t="shared" si="1015"/>
        <v>62--</v>
      </c>
      <c r="F3315" s="5" t="str">
        <f>VLOOKUP(E3315,Vlookups!K:M,3,FALSE)</f>
        <v>Op Exp</v>
      </c>
      <c r="G3315" s="5" t="str">
        <f t="shared" si="1016"/>
        <v>6249</v>
      </c>
      <c r="H3315" s="5" t="str">
        <f t="shared" si="1017"/>
        <v>CONTRACTED MAINT/RPR</v>
      </c>
      <c r="I3315" s="5" t="str">
        <f t="shared" si="1018"/>
        <v>031</v>
      </c>
      <c r="J3315" s="5" t="str">
        <f>VLOOKUP(I3315,Vlookups!A:D,2,FALSE)</f>
        <v>COLLEGE STATION MIDDLE SCHOOL</v>
      </c>
      <c r="K3315" s="5" t="str">
        <f>VLOOKUP(I3315,Vlookups!A:D,3,FALSE)</f>
        <v>COLLEGE STATION K8</v>
      </c>
      <c r="L3315" s="5" t="str">
        <f t="shared" si="1019"/>
        <v>99</v>
      </c>
      <c r="M3315" s="5" t="str">
        <f t="shared" si="1020"/>
        <v>880</v>
      </c>
      <c r="N3315" s="5" t="str">
        <f>VLOOKUP(M3315,Vlookups!G:I,2,FALSE)</f>
        <v>TECHNOLOGY</v>
      </c>
      <c r="O3315" s="5" t="str">
        <f>VLOOKUP(M3315,Vlookups!G:I,3,FALSE)</f>
        <v>CIO</v>
      </c>
      <c r="P3315" s="6">
        <f t="shared" si="1021"/>
        <v>381.15</v>
      </c>
      <c r="Q3315" s="6">
        <f t="shared" si="1022"/>
        <v>0</v>
      </c>
      <c r="R3315" s="6">
        <f t="shared" si="1023"/>
        <v>381.15</v>
      </c>
      <c r="S3315" s="6">
        <f t="shared" si="1024"/>
        <v>0</v>
      </c>
      <c r="T3315" s="6">
        <f t="shared" si="1025"/>
        <v>-381.15</v>
      </c>
      <c r="U3315" t="s">
        <v>3373</v>
      </c>
      <c r="V3315" t="s">
        <v>462</v>
      </c>
      <c r="W3315" s="2">
        <v>381.15</v>
      </c>
      <c r="X3315" s="2">
        <v>0</v>
      </c>
      <c r="Y3315" s="2">
        <v>381.15</v>
      </c>
      <c r="Z3315" s="2">
        <v>0</v>
      </c>
      <c r="AA3315" s="2">
        <v>0</v>
      </c>
      <c r="AB3315" s="3">
        <v>-381.15</v>
      </c>
    </row>
    <row r="3316" spans="1:28">
      <c r="A3316" s="5" t="str">
        <f t="shared" si="1012"/>
        <v>420</v>
      </c>
      <c r="B3316" s="5" t="str">
        <f>VLOOKUP(A3316,Vlookups!O:P,2,FALSE)</f>
        <v>LOCAL</v>
      </c>
      <c r="C3316" s="5" t="str">
        <f t="shared" si="1013"/>
        <v>E</v>
      </c>
      <c r="D3316" s="5" t="str">
        <f t="shared" si="1014"/>
        <v>53</v>
      </c>
      <c r="E3316" s="5" t="str">
        <f t="shared" si="1015"/>
        <v>62--</v>
      </c>
      <c r="F3316" s="5" t="str">
        <f>VLOOKUP(E3316,Vlookups!K:M,3,FALSE)</f>
        <v>Op Exp</v>
      </c>
      <c r="G3316" s="5" t="str">
        <f t="shared" si="1016"/>
        <v>6249</v>
      </c>
      <c r="H3316" s="5" t="str">
        <f t="shared" si="1017"/>
        <v>CONTRACTED MAINT/RPR</v>
      </c>
      <c r="I3316" s="5" t="str">
        <f t="shared" si="1018"/>
        <v>032</v>
      </c>
      <c r="J3316" s="5" t="str">
        <f>VLOOKUP(I3316,Vlookups!A:D,2,FALSE)</f>
        <v>LANCASTER HS</v>
      </c>
      <c r="K3316" s="5" t="str">
        <f>VLOOKUP(I3316,Vlookups!A:D,3,FALSE)</f>
        <v>LANCASTER HS</v>
      </c>
      <c r="L3316" s="5" t="str">
        <f t="shared" si="1019"/>
        <v>99</v>
      </c>
      <c r="M3316" s="5" t="str">
        <f t="shared" si="1020"/>
        <v>880</v>
      </c>
      <c r="N3316" s="5" t="str">
        <f>VLOOKUP(M3316,Vlookups!G:I,2,FALSE)</f>
        <v>TECHNOLOGY</v>
      </c>
      <c r="O3316" s="5" t="str">
        <f>VLOOKUP(M3316,Vlookups!G:I,3,FALSE)</f>
        <v>CIO</v>
      </c>
      <c r="P3316" s="6">
        <f t="shared" si="1021"/>
        <v>8361</v>
      </c>
      <c r="Q3316" s="6">
        <f t="shared" si="1022"/>
        <v>185</v>
      </c>
      <c r="R3316" s="6">
        <f t="shared" si="1023"/>
        <v>8176</v>
      </c>
      <c r="S3316" s="6">
        <f t="shared" si="1024"/>
        <v>0</v>
      </c>
      <c r="T3316" s="6">
        <f t="shared" si="1025"/>
        <v>-8361</v>
      </c>
      <c r="U3316" t="s">
        <v>3374</v>
      </c>
      <c r="V3316" t="s">
        <v>462</v>
      </c>
      <c r="W3316" s="2">
        <v>8361</v>
      </c>
      <c r="X3316" s="2">
        <v>185</v>
      </c>
      <c r="Y3316" s="2">
        <v>8176</v>
      </c>
      <c r="Z3316" s="2">
        <v>0</v>
      </c>
      <c r="AA3316" s="2">
        <v>0</v>
      </c>
      <c r="AB3316" s="3">
        <v>-8361</v>
      </c>
    </row>
    <row r="3317" spans="1:28">
      <c r="A3317" s="5" t="str">
        <f t="shared" si="1012"/>
        <v>420</v>
      </c>
      <c r="B3317" s="5" t="str">
        <f>VLOOKUP(A3317,Vlookups!O:P,2,FALSE)</f>
        <v>LOCAL</v>
      </c>
      <c r="C3317" s="5" t="str">
        <f t="shared" si="1013"/>
        <v>E</v>
      </c>
      <c r="D3317" s="5" t="str">
        <f t="shared" si="1014"/>
        <v>53</v>
      </c>
      <c r="E3317" s="5" t="str">
        <f t="shared" si="1015"/>
        <v>62--</v>
      </c>
      <c r="F3317" s="5" t="str">
        <f>VLOOKUP(E3317,Vlookups!K:M,3,FALSE)</f>
        <v>Op Exp</v>
      </c>
      <c r="G3317" s="5" t="str">
        <f t="shared" si="1016"/>
        <v>6249</v>
      </c>
      <c r="H3317" s="5" t="str">
        <f t="shared" si="1017"/>
        <v>CONTRACTED MAINT/RPR</v>
      </c>
      <c r="I3317" s="5" t="str">
        <f t="shared" si="1018"/>
        <v>750</v>
      </c>
      <c r="J3317" s="5" t="str">
        <f>VLOOKUP(I3317,Vlookups!A:D,2,FALSE)</f>
        <v>BUSINESS OFFICE</v>
      </c>
      <c r="K3317" s="5" t="str">
        <f>VLOOKUP(I3317,Vlookups!A:D,3,FALSE)</f>
        <v>BUSINESS OFFICE</v>
      </c>
      <c r="L3317" s="5" t="str">
        <f t="shared" si="1019"/>
        <v>99</v>
      </c>
      <c r="M3317" s="5" t="str">
        <f t="shared" si="1020"/>
        <v>880</v>
      </c>
      <c r="N3317" s="5" t="str">
        <f>VLOOKUP(M3317,Vlookups!G:I,2,FALSE)</f>
        <v>TECHNOLOGY</v>
      </c>
      <c r="O3317" s="5" t="str">
        <f>VLOOKUP(M3317,Vlookups!G:I,3,FALSE)</f>
        <v>CIO</v>
      </c>
      <c r="P3317" s="6">
        <f t="shared" si="1021"/>
        <v>322312.7</v>
      </c>
      <c r="Q3317" s="6">
        <f t="shared" si="1022"/>
        <v>74.25</v>
      </c>
      <c r="R3317" s="6">
        <f t="shared" si="1023"/>
        <v>314771.78999999998</v>
      </c>
      <c r="S3317" s="6">
        <f t="shared" si="1024"/>
        <v>0</v>
      </c>
      <c r="T3317" s="6">
        <f t="shared" si="1025"/>
        <v>-322312.7</v>
      </c>
      <c r="U3317" t="s">
        <v>3375</v>
      </c>
      <c r="V3317" t="s">
        <v>462</v>
      </c>
      <c r="W3317" s="2">
        <v>322312.7</v>
      </c>
      <c r="X3317" s="2">
        <v>74.25</v>
      </c>
      <c r="Y3317" s="2">
        <v>314771.78999999998</v>
      </c>
      <c r="Z3317" s="2">
        <v>7466.66</v>
      </c>
      <c r="AA3317" s="2">
        <v>0</v>
      </c>
      <c r="AB3317" s="3">
        <v>-322312.7</v>
      </c>
    </row>
    <row r="3318" spans="1:28">
      <c r="A3318" s="5" t="str">
        <f t="shared" si="1012"/>
        <v>420</v>
      </c>
      <c r="B3318" s="5" t="str">
        <f>VLOOKUP(A3318,Vlookups!O:P,2,FALSE)</f>
        <v>LOCAL</v>
      </c>
      <c r="C3318" s="5" t="str">
        <f t="shared" si="1013"/>
        <v>E</v>
      </c>
      <c r="D3318" s="5" t="str">
        <f t="shared" si="1014"/>
        <v>53</v>
      </c>
      <c r="E3318" s="5" t="str">
        <f t="shared" si="1015"/>
        <v>62--</v>
      </c>
      <c r="F3318" s="5" t="str">
        <f>VLOOKUP(E3318,Vlookups!K:M,3,FALSE)</f>
        <v>Op Exp</v>
      </c>
      <c r="G3318" s="5" t="str">
        <f t="shared" si="1016"/>
        <v>6249</v>
      </c>
      <c r="H3318" s="5" t="str">
        <f t="shared" si="1017"/>
        <v>CONTRACTED MAINT/RPR</v>
      </c>
      <c r="I3318" s="5" t="str">
        <f t="shared" si="1018"/>
        <v>999</v>
      </c>
      <c r="J3318" s="5" t="str">
        <f>VLOOKUP(I3318,Vlookups!A:D,2,FALSE)</f>
        <v>CHARTER WIDE</v>
      </c>
      <c r="K3318" s="5" t="str">
        <f>VLOOKUP(I3318,Vlookups!A:D,3,FALSE)</f>
        <v>CHARTER WIDE</v>
      </c>
      <c r="L3318" s="5" t="str">
        <f t="shared" si="1019"/>
        <v>99</v>
      </c>
      <c r="M3318" s="5" t="str">
        <f t="shared" si="1020"/>
        <v>880</v>
      </c>
      <c r="N3318" s="5" t="str">
        <f>VLOOKUP(M3318,Vlookups!G:I,2,FALSE)</f>
        <v>TECHNOLOGY</v>
      </c>
      <c r="O3318" s="5" t="str">
        <f>VLOOKUP(M3318,Vlookups!G:I,3,FALSE)</f>
        <v>CIO</v>
      </c>
      <c r="P3318" s="6">
        <f t="shared" si="1021"/>
        <v>1349792.42</v>
      </c>
      <c r="Q3318" s="6">
        <f t="shared" si="1022"/>
        <v>163433.26</v>
      </c>
      <c r="R3318" s="6">
        <f t="shared" si="1023"/>
        <v>1175413.28</v>
      </c>
      <c r="S3318" s="6">
        <f t="shared" si="1024"/>
        <v>131600</v>
      </c>
      <c r="T3318" s="6">
        <f t="shared" si="1025"/>
        <v>-1218192.42</v>
      </c>
      <c r="U3318" t="s">
        <v>3376</v>
      </c>
      <c r="V3318" t="s">
        <v>462</v>
      </c>
      <c r="W3318" s="2">
        <v>1349792.42</v>
      </c>
      <c r="X3318" s="2">
        <v>163433.26</v>
      </c>
      <c r="Y3318" s="2">
        <v>1175413.28</v>
      </c>
      <c r="Z3318" s="2">
        <v>10945.88</v>
      </c>
      <c r="AA3318" s="2">
        <v>131600</v>
      </c>
      <c r="AB3318" s="3">
        <v>-1218192.42</v>
      </c>
    </row>
    <row r="3319" spans="1:28">
      <c r="A3319" s="5" t="str">
        <f t="shared" si="1012"/>
        <v>420</v>
      </c>
      <c r="B3319" s="5" t="str">
        <f>VLOOKUP(A3319,Vlookups!O:P,2,FALSE)</f>
        <v>LOCAL</v>
      </c>
      <c r="C3319" s="5" t="str">
        <f t="shared" si="1013"/>
        <v>E</v>
      </c>
      <c r="D3319" s="5" t="str">
        <f t="shared" si="1014"/>
        <v>53</v>
      </c>
      <c r="E3319" s="5" t="str">
        <f t="shared" si="1015"/>
        <v>62--</v>
      </c>
      <c r="F3319" s="5" t="str">
        <f>VLOOKUP(E3319,Vlookups!K:M,3,FALSE)</f>
        <v>Op Exp</v>
      </c>
      <c r="G3319" s="5" t="str">
        <f t="shared" si="1016"/>
        <v>6254</v>
      </c>
      <c r="H3319" s="5" t="str">
        <f t="shared" si="1017"/>
        <v>INTERNET SERVICES</v>
      </c>
      <c r="I3319" s="5" t="str">
        <f t="shared" si="1018"/>
        <v>035</v>
      </c>
      <c r="J3319" s="5" t="str">
        <f>VLOOKUP(I3319,Vlookups!A:D,2,FALSE)</f>
        <v>Richmond Elementary</v>
      </c>
      <c r="K3319" s="5" t="str">
        <f>VLOOKUP(I3319,Vlookups!A:D,3,FALSE)</f>
        <v>RICHMOND K8</v>
      </c>
      <c r="L3319" s="5" t="str">
        <f t="shared" si="1019"/>
        <v>99</v>
      </c>
      <c r="M3319" s="5" t="str">
        <f t="shared" si="1020"/>
        <v>880</v>
      </c>
      <c r="N3319" s="5" t="str">
        <f>VLOOKUP(M3319,Vlookups!G:I,2,FALSE)</f>
        <v>TECHNOLOGY</v>
      </c>
      <c r="O3319" s="5" t="str">
        <f>VLOOKUP(M3319,Vlookups!G:I,3,FALSE)</f>
        <v>CIO</v>
      </c>
      <c r="P3319" s="6">
        <f t="shared" si="1021"/>
        <v>0</v>
      </c>
      <c r="Q3319" s="6">
        <f t="shared" si="1022"/>
        <v>3197.7</v>
      </c>
      <c r="R3319" s="6">
        <f t="shared" si="1023"/>
        <v>0</v>
      </c>
      <c r="S3319" s="6">
        <f t="shared" si="1024"/>
        <v>0</v>
      </c>
      <c r="T3319" s="6">
        <f t="shared" si="1025"/>
        <v>0</v>
      </c>
      <c r="U3319" t="s">
        <v>3377</v>
      </c>
      <c r="V3319" t="s">
        <v>2678</v>
      </c>
      <c r="W3319" s="2">
        <v>0</v>
      </c>
      <c r="X3319" s="2">
        <v>3197.7</v>
      </c>
      <c r="Y3319" s="2">
        <v>0</v>
      </c>
      <c r="Z3319" s="3">
        <v>-3197.7</v>
      </c>
      <c r="AA3319" s="2">
        <v>0</v>
      </c>
      <c r="AB3319" s="2">
        <v>0</v>
      </c>
    </row>
    <row r="3320" spans="1:28">
      <c r="A3320" s="5" t="str">
        <f t="shared" si="1012"/>
        <v>420</v>
      </c>
      <c r="B3320" s="5" t="str">
        <f>VLOOKUP(A3320,Vlookups!O:P,2,FALSE)</f>
        <v>LOCAL</v>
      </c>
      <c r="C3320" s="5" t="str">
        <f t="shared" si="1013"/>
        <v>E</v>
      </c>
      <c r="D3320" s="5" t="str">
        <f t="shared" si="1014"/>
        <v>53</v>
      </c>
      <c r="E3320" s="5" t="str">
        <f t="shared" si="1015"/>
        <v>62--</v>
      </c>
      <c r="F3320" s="5" t="str">
        <f>VLOOKUP(E3320,Vlookups!K:M,3,FALSE)</f>
        <v>Op Exp</v>
      </c>
      <c r="G3320" s="5" t="str">
        <f t="shared" si="1016"/>
        <v>6269</v>
      </c>
      <c r="H3320" s="5" t="str">
        <f t="shared" si="1017"/>
        <v>RENTALS-OP LEASES</v>
      </c>
      <c r="I3320" s="5" t="str">
        <f t="shared" si="1018"/>
        <v>037</v>
      </c>
      <c r="J3320" s="5" t="str">
        <f>VLOOKUP(I3320,Vlookups!A:D,2,FALSE)</f>
        <v>Heritage Elementary</v>
      </c>
      <c r="K3320" s="5" t="str">
        <f>VLOOKUP(I3320,Vlookups!A:D,3,FALSE)</f>
        <v>HERITAGE K8</v>
      </c>
      <c r="L3320" s="5" t="str">
        <f t="shared" si="1019"/>
        <v>99</v>
      </c>
      <c r="M3320" s="5" t="str">
        <f t="shared" si="1020"/>
        <v>937</v>
      </c>
      <c r="N3320" s="5" t="str">
        <f>VLOOKUP(M3320,Vlookups!G:I,2,FALSE)</f>
        <v>FACILITIES MAINTENANCE &amp; OPS</v>
      </c>
      <c r="O3320" s="5" t="str">
        <f>VLOOKUP(M3320,Vlookups!G:I,3,FALSE)</f>
        <v>MAINT</v>
      </c>
      <c r="P3320" s="6">
        <f t="shared" si="1021"/>
        <v>30509</v>
      </c>
      <c r="Q3320" s="6">
        <f t="shared" si="1022"/>
        <v>0</v>
      </c>
      <c r="R3320" s="6">
        <f t="shared" si="1023"/>
        <v>0</v>
      </c>
      <c r="S3320" s="6">
        <f t="shared" si="1024"/>
        <v>0</v>
      </c>
      <c r="T3320" s="6">
        <f t="shared" si="1025"/>
        <v>-30509</v>
      </c>
      <c r="U3320" t="s">
        <v>3378</v>
      </c>
      <c r="V3320" t="s">
        <v>464</v>
      </c>
      <c r="W3320" s="2">
        <v>30509</v>
      </c>
      <c r="X3320" s="2">
        <v>0</v>
      </c>
      <c r="Y3320" s="2">
        <v>0</v>
      </c>
      <c r="Z3320" s="2">
        <v>30509</v>
      </c>
      <c r="AA3320" s="2">
        <v>0</v>
      </c>
      <c r="AB3320" s="3">
        <v>-30509</v>
      </c>
    </row>
    <row r="3321" spans="1:28">
      <c r="A3321" s="5" t="str">
        <f t="shared" si="1012"/>
        <v>420</v>
      </c>
      <c r="B3321" s="5" t="str">
        <f>VLOOKUP(A3321,Vlookups!O:P,2,FALSE)</f>
        <v>LOCAL</v>
      </c>
      <c r="C3321" s="5" t="str">
        <f t="shared" si="1013"/>
        <v>E</v>
      </c>
      <c r="D3321" s="5" t="str">
        <f t="shared" si="1014"/>
        <v>53</v>
      </c>
      <c r="E3321" s="5" t="str">
        <f t="shared" si="1015"/>
        <v>62--</v>
      </c>
      <c r="F3321" s="5" t="str">
        <f>VLOOKUP(E3321,Vlookups!K:M,3,FALSE)</f>
        <v>Op Exp</v>
      </c>
      <c r="G3321" s="5" t="str">
        <f t="shared" si="1016"/>
        <v>6269</v>
      </c>
      <c r="H3321" s="5" t="str">
        <f t="shared" si="1017"/>
        <v>RENTALS-OP LEASES</v>
      </c>
      <c r="I3321" s="5" t="str">
        <f t="shared" si="1018"/>
        <v>039</v>
      </c>
      <c r="J3321" s="5" t="str">
        <f>VLOOKUP(I3321,Vlookups!A:D,2,FALSE)</f>
        <v>Pearland Elementary</v>
      </c>
      <c r="K3321" s="5" t="str">
        <f>VLOOKUP(I3321,Vlookups!A:D,3,FALSE)</f>
        <v>PEARLAND K8</v>
      </c>
      <c r="L3321" s="5" t="str">
        <f t="shared" si="1019"/>
        <v>99</v>
      </c>
      <c r="M3321" s="5" t="str">
        <f t="shared" si="1020"/>
        <v>937</v>
      </c>
      <c r="N3321" s="5" t="str">
        <f>VLOOKUP(M3321,Vlookups!G:I,2,FALSE)</f>
        <v>FACILITIES MAINTENANCE &amp; OPS</v>
      </c>
      <c r="O3321" s="5" t="str">
        <f>VLOOKUP(M3321,Vlookups!G:I,3,FALSE)</f>
        <v>MAINT</v>
      </c>
      <c r="P3321" s="6">
        <f t="shared" si="1021"/>
        <v>31380</v>
      </c>
      <c r="Q3321" s="6">
        <f t="shared" si="1022"/>
        <v>0</v>
      </c>
      <c r="R3321" s="6">
        <f t="shared" si="1023"/>
        <v>0</v>
      </c>
      <c r="S3321" s="6">
        <f t="shared" si="1024"/>
        <v>0</v>
      </c>
      <c r="T3321" s="6">
        <f t="shared" si="1025"/>
        <v>-31380</v>
      </c>
      <c r="U3321" t="s">
        <v>3379</v>
      </c>
      <c r="V3321" t="s">
        <v>464</v>
      </c>
      <c r="W3321" s="2">
        <v>31380</v>
      </c>
      <c r="X3321" s="2">
        <v>0</v>
      </c>
      <c r="Y3321" s="2">
        <v>0</v>
      </c>
      <c r="Z3321" s="2">
        <v>31380</v>
      </c>
      <c r="AA3321" s="2">
        <v>0</v>
      </c>
      <c r="AB3321" s="3">
        <v>-31380</v>
      </c>
    </row>
    <row r="3322" spans="1:28">
      <c r="A3322" s="5" t="str">
        <f t="shared" si="1012"/>
        <v>420</v>
      </c>
      <c r="B3322" s="5" t="str">
        <f>VLOOKUP(A3322,Vlookups!O:P,2,FALSE)</f>
        <v>LOCAL</v>
      </c>
      <c r="C3322" s="5" t="str">
        <f t="shared" si="1013"/>
        <v>E</v>
      </c>
      <c r="D3322" s="5" t="str">
        <f t="shared" si="1014"/>
        <v>53</v>
      </c>
      <c r="E3322" s="5" t="str">
        <f t="shared" si="1015"/>
        <v>62--</v>
      </c>
      <c r="F3322" s="5" t="str">
        <f>VLOOKUP(E3322,Vlookups!K:M,3,FALSE)</f>
        <v>Op Exp</v>
      </c>
      <c r="G3322" s="5" t="str">
        <f t="shared" si="1016"/>
        <v>6269</v>
      </c>
      <c r="H3322" s="5" t="str">
        <f t="shared" si="1017"/>
        <v>RENTALS-OP LEASES</v>
      </c>
      <c r="I3322" s="5" t="str">
        <f t="shared" si="1018"/>
        <v>749</v>
      </c>
      <c r="J3322" s="5" t="str">
        <f>VLOOKUP(I3322,Vlookups!A:D,2,FALSE)</f>
        <v>CHARTER HQ/WAREHOUSE</v>
      </c>
      <c r="K3322" s="5" t="str">
        <f>VLOOKUP(I3322,Vlookups!A:D,3,FALSE)</f>
        <v>CHARTER HQ/WAREHOUSE</v>
      </c>
      <c r="L3322" s="5" t="str">
        <f t="shared" si="1019"/>
        <v>99</v>
      </c>
      <c r="M3322" s="5" t="str">
        <f t="shared" si="1020"/>
        <v>880</v>
      </c>
      <c r="N3322" s="5" t="str">
        <f>VLOOKUP(M3322,Vlookups!G:I,2,FALSE)</f>
        <v>TECHNOLOGY</v>
      </c>
      <c r="O3322" s="5" t="str">
        <f>VLOOKUP(M3322,Vlookups!G:I,3,FALSE)</f>
        <v>CIO</v>
      </c>
      <c r="P3322" s="6">
        <f t="shared" si="1021"/>
        <v>0</v>
      </c>
      <c r="Q3322" s="6">
        <f t="shared" si="1022"/>
        <v>0</v>
      </c>
      <c r="R3322" s="6">
        <f t="shared" si="1023"/>
        <v>0</v>
      </c>
      <c r="S3322" s="6">
        <f t="shared" si="1024"/>
        <v>150000</v>
      </c>
      <c r="T3322" s="6">
        <f t="shared" si="1025"/>
        <v>150000</v>
      </c>
      <c r="U3322" t="s">
        <v>3380</v>
      </c>
      <c r="V3322" t="s">
        <v>464</v>
      </c>
      <c r="W3322" s="2">
        <v>0</v>
      </c>
      <c r="X3322" s="2">
        <v>0</v>
      </c>
      <c r="Y3322" s="2">
        <v>0</v>
      </c>
      <c r="Z3322" s="2">
        <v>0</v>
      </c>
      <c r="AA3322" s="2">
        <v>150000</v>
      </c>
      <c r="AB3322" s="2">
        <v>150000</v>
      </c>
    </row>
    <row r="3323" spans="1:28">
      <c r="A3323" s="5" t="str">
        <f t="shared" si="1012"/>
        <v>420</v>
      </c>
      <c r="B3323" s="5" t="str">
        <f>VLOOKUP(A3323,Vlookups!O:P,2,FALSE)</f>
        <v>LOCAL</v>
      </c>
      <c r="C3323" s="5" t="str">
        <f t="shared" si="1013"/>
        <v>E</v>
      </c>
      <c r="D3323" s="5" t="str">
        <f t="shared" si="1014"/>
        <v>53</v>
      </c>
      <c r="E3323" s="5" t="str">
        <f t="shared" si="1015"/>
        <v>62--</v>
      </c>
      <c r="F3323" s="5" t="str">
        <f>VLOOKUP(E3323,Vlookups!K:M,3,FALSE)</f>
        <v>Op Exp</v>
      </c>
      <c r="G3323" s="5" t="str">
        <f t="shared" si="1016"/>
        <v>6291</v>
      </c>
      <c r="H3323" s="5" t="str">
        <f t="shared" si="1017"/>
        <v>CONSULTING SERVICES</v>
      </c>
      <c r="I3323" s="5" t="str">
        <f t="shared" si="1018"/>
        <v>999</v>
      </c>
      <c r="J3323" s="5" t="str">
        <f>VLOOKUP(I3323,Vlookups!A:D,2,FALSE)</f>
        <v>CHARTER WIDE</v>
      </c>
      <c r="K3323" s="5" t="str">
        <f>VLOOKUP(I3323,Vlookups!A:D,3,FALSE)</f>
        <v>CHARTER WIDE</v>
      </c>
      <c r="L3323" s="5" t="str">
        <f t="shared" si="1019"/>
        <v>99</v>
      </c>
      <c r="M3323" s="5" t="str">
        <f t="shared" si="1020"/>
        <v>880</v>
      </c>
      <c r="N3323" s="5" t="str">
        <f>VLOOKUP(M3323,Vlookups!G:I,2,FALSE)</f>
        <v>TECHNOLOGY</v>
      </c>
      <c r="O3323" s="5" t="str">
        <f>VLOOKUP(M3323,Vlookups!G:I,3,FALSE)</f>
        <v>CIO</v>
      </c>
      <c r="P3323" s="6">
        <f t="shared" si="1021"/>
        <v>248311.95</v>
      </c>
      <c r="Q3323" s="6">
        <f t="shared" si="1022"/>
        <v>89450</v>
      </c>
      <c r="R3323" s="6">
        <f t="shared" si="1023"/>
        <v>32324.01</v>
      </c>
      <c r="S3323" s="6">
        <f t="shared" si="1024"/>
        <v>25000</v>
      </c>
      <c r="T3323" s="6">
        <f t="shared" si="1025"/>
        <v>-223311.95</v>
      </c>
      <c r="U3323" t="s">
        <v>3381</v>
      </c>
      <c r="V3323" t="s">
        <v>1930</v>
      </c>
      <c r="W3323" s="2">
        <v>248311.95</v>
      </c>
      <c r="X3323" s="2">
        <v>89450</v>
      </c>
      <c r="Y3323" s="2">
        <v>32324.01</v>
      </c>
      <c r="Z3323" s="2">
        <v>0</v>
      </c>
      <c r="AA3323" s="2">
        <v>25000</v>
      </c>
      <c r="AB3323" s="3">
        <v>-223311.95</v>
      </c>
    </row>
    <row r="3324" spans="1:28">
      <c r="A3324" s="5" t="str">
        <f t="shared" si="1012"/>
        <v>420</v>
      </c>
      <c r="B3324" s="5" t="str">
        <f>VLOOKUP(A3324,Vlookups!O:P,2,FALSE)</f>
        <v>LOCAL</v>
      </c>
      <c r="C3324" s="5" t="str">
        <f t="shared" si="1013"/>
        <v>E</v>
      </c>
      <c r="D3324" s="5" t="str">
        <f t="shared" si="1014"/>
        <v>53</v>
      </c>
      <c r="E3324" s="5" t="str">
        <f t="shared" si="1015"/>
        <v>62--</v>
      </c>
      <c r="F3324" s="5" t="str">
        <f>VLOOKUP(E3324,Vlookups!K:M,3,FALSE)</f>
        <v>Op Exp</v>
      </c>
      <c r="G3324" s="5" t="str">
        <f t="shared" si="1016"/>
        <v>6299</v>
      </c>
      <c r="H3324" s="5" t="str">
        <f t="shared" si="1017"/>
        <v>MISC. CONTRACTED SERVICE</v>
      </c>
      <c r="I3324" s="5" t="str">
        <f t="shared" si="1018"/>
        <v>001</v>
      </c>
      <c r="J3324" s="5" t="str">
        <f>VLOOKUP(I3324,Vlookups!A:D,2,FALSE)</f>
        <v>GARLAND ELEMENTARY SCHOOL</v>
      </c>
      <c r="K3324" s="5" t="str">
        <f>VLOOKUP(I3324,Vlookups!A:D,3,FALSE)</f>
        <v>GARLAND K8</v>
      </c>
      <c r="L3324" s="5" t="str">
        <f t="shared" si="1019"/>
        <v>99</v>
      </c>
      <c r="M3324" s="5" t="str">
        <f t="shared" si="1020"/>
        <v>880</v>
      </c>
      <c r="N3324" s="5" t="str">
        <f>VLOOKUP(M3324,Vlookups!G:I,2,FALSE)</f>
        <v>TECHNOLOGY</v>
      </c>
      <c r="O3324" s="5" t="str">
        <f>VLOOKUP(M3324,Vlookups!G:I,3,FALSE)</f>
        <v>CIO</v>
      </c>
      <c r="P3324" s="6">
        <f t="shared" si="1021"/>
        <v>11193</v>
      </c>
      <c r="Q3324" s="6">
        <f t="shared" si="1022"/>
        <v>0</v>
      </c>
      <c r="R3324" s="6">
        <f t="shared" si="1023"/>
        <v>13169.77</v>
      </c>
      <c r="S3324" s="6">
        <f t="shared" si="1024"/>
        <v>0</v>
      </c>
      <c r="T3324" s="6">
        <f t="shared" si="1025"/>
        <v>-11193</v>
      </c>
      <c r="U3324" t="s">
        <v>3382</v>
      </c>
      <c r="V3324" t="s">
        <v>49</v>
      </c>
      <c r="W3324" s="2">
        <v>11193</v>
      </c>
      <c r="X3324" s="2">
        <v>0</v>
      </c>
      <c r="Y3324" s="2">
        <v>13169.77</v>
      </c>
      <c r="Z3324" s="3">
        <v>-1976.77</v>
      </c>
      <c r="AA3324" s="2">
        <v>0</v>
      </c>
      <c r="AB3324" s="3">
        <v>-11193</v>
      </c>
    </row>
    <row r="3325" spans="1:28">
      <c r="A3325" s="5" t="str">
        <f t="shared" si="1012"/>
        <v>420</v>
      </c>
      <c r="B3325" s="5" t="str">
        <f>VLOOKUP(A3325,Vlookups!O:P,2,FALSE)</f>
        <v>LOCAL</v>
      </c>
      <c r="C3325" s="5" t="str">
        <f t="shared" si="1013"/>
        <v>E</v>
      </c>
      <c r="D3325" s="5" t="str">
        <f t="shared" si="1014"/>
        <v>53</v>
      </c>
      <c r="E3325" s="5" t="str">
        <f t="shared" si="1015"/>
        <v>62--</v>
      </c>
      <c r="F3325" s="5" t="str">
        <f>VLOOKUP(E3325,Vlookups!K:M,3,FALSE)</f>
        <v>Op Exp</v>
      </c>
      <c r="G3325" s="5" t="str">
        <f t="shared" si="1016"/>
        <v>6299</v>
      </c>
      <c r="H3325" s="5" t="str">
        <f t="shared" si="1017"/>
        <v>MISC. CONTRACTED SERVICE</v>
      </c>
      <c r="I3325" s="5" t="str">
        <f t="shared" si="1018"/>
        <v>002</v>
      </c>
      <c r="J3325" s="5" t="str">
        <f>VLOOKUP(I3325,Vlookups!A:D,2,FALSE)</f>
        <v>GARLAND MIDDLE SCHOOL</v>
      </c>
      <c r="K3325" s="5" t="str">
        <f>VLOOKUP(I3325,Vlookups!A:D,3,FALSE)</f>
        <v>GARLAND K8</v>
      </c>
      <c r="L3325" s="5" t="str">
        <f t="shared" si="1019"/>
        <v>99</v>
      </c>
      <c r="M3325" s="5" t="str">
        <f t="shared" si="1020"/>
        <v>880</v>
      </c>
      <c r="N3325" s="5" t="str">
        <f>VLOOKUP(M3325,Vlookups!G:I,2,FALSE)</f>
        <v>TECHNOLOGY</v>
      </c>
      <c r="O3325" s="5" t="str">
        <f>VLOOKUP(M3325,Vlookups!G:I,3,FALSE)</f>
        <v>CIO</v>
      </c>
      <c r="P3325" s="6">
        <f t="shared" si="1021"/>
        <v>0</v>
      </c>
      <c r="Q3325" s="6">
        <f t="shared" si="1022"/>
        <v>0</v>
      </c>
      <c r="R3325" s="6">
        <f t="shared" si="1023"/>
        <v>973.63</v>
      </c>
      <c r="S3325" s="6">
        <f t="shared" si="1024"/>
        <v>0</v>
      </c>
      <c r="T3325" s="6">
        <f t="shared" si="1025"/>
        <v>0</v>
      </c>
      <c r="U3325" t="s">
        <v>3383</v>
      </c>
      <c r="V3325" t="s">
        <v>49</v>
      </c>
      <c r="W3325" s="2">
        <v>0</v>
      </c>
      <c r="X3325" s="2">
        <v>0</v>
      </c>
      <c r="Y3325" s="2">
        <v>973.63</v>
      </c>
      <c r="Z3325" s="3">
        <v>-973.63</v>
      </c>
      <c r="AA3325" s="2">
        <v>0</v>
      </c>
      <c r="AB3325" s="2">
        <v>0</v>
      </c>
    </row>
    <row r="3326" spans="1:28">
      <c r="A3326" s="5" t="str">
        <f t="shared" si="1012"/>
        <v>420</v>
      </c>
      <c r="B3326" s="5" t="str">
        <f>VLOOKUP(A3326,Vlookups!O:P,2,FALSE)</f>
        <v>LOCAL</v>
      </c>
      <c r="C3326" s="5" t="str">
        <f t="shared" si="1013"/>
        <v>E</v>
      </c>
      <c r="D3326" s="5" t="str">
        <f t="shared" si="1014"/>
        <v>53</v>
      </c>
      <c r="E3326" s="5" t="str">
        <f t="shared" si="1015"/>
        <v>62--</v>
      </c>
      <c r="F3326" s="5" t="str">
        <f>VLOOKUP(E3326,Vlookups!K:M,3,FALSE)</f>
        <v>Op Exp</v>
      </c>
      <c r="G3326" s="5" t="str">
        <f t="shared" si="1016"/>
        <v>6299</v>
      </c>
      <c r="H3326" s="5" t="str">
        <f t="shared" si="1017"/>
        <v>MISC. CONTRACTED SERVICE</v>
      </c>
      <c r="I3326" s="5" t="str">
        <f t="shared" si="1018"/>
        <v>003</v>
      </c>
      <c r="J3326" s="5" t="str">
        <f>VLOOKUP(I3326,Vlookups!A:D,2,FALSE)</f>
        <v>GARLAND HIGH SCHOOL</v>
      </c>
      <c r="K3326" s="5" t="str">
        <f>VLOOKUP(I3326,Vlookups!A:D,3,FALSE)</f>
        <v>GARLAND HS</v>
      </c>
      <c r="L3326" s="5" t="str">
        <f t="shared" si="1019"/>
        <v>99</v>
      </c>
      <c r="M3326" s="5" t="str">
        <f t="shared" si="1020"/>
        <v>880</v>
      </c>
      <c r="N3326" s="5" t="str">
        <f>VLOOKUP(M3326,Vlookups!G:I,2,FALSE)</f>
        <v>TECHNOLOGY</v>
      </c>
      <c r="O3326" s="5" t="str">
        <f>VLOOKUP(M3326,Vlookups!G:I,3,FALSE)</f>
        <v>CIO</v>
      </c>
      <c r="P3326" s="6">
        <f t="shared" si="1021"/>
        <v>12362.09</v>
      </c>
      <c r="Q3326" s="6">
        <f t="shared" si="1022"/>
        <v>0</v>
      </c>
      <c r="R3326" s="6">
        <f t="shared" si="1023"/>
        <v>12362.09</v>
      </c>
      <c r="S3326" s="6">
        <f t="shared" si="1024"/>
        <v>0</v>
      </c>
      <c r="T3326" s="6">
        <f t="shared" si="1025"/>
        <v>-12362.09</v>
      </c>
      <c r="U3326" t="s">
        <v>3384</v>
      </c>
      <c r="V3326" t="s">
        <v>49</v>
      </c>
      <c r="W3326" s="2">
        <v>12362.09</v>
      </c>
      <c r="X3326" s="2">
        <v>0</v>
      </c>
      <c r="Y3326" s="2">
        <v>12362.09</v>
      </c>
      <c r="Z3326" s="2">
        <v>0</v>
      </c>
      <c r="AA3326" s="2">
        <v>0</v>
      </c>
      <c r="AB3326" s="3">
        <v>-12362.09</v>
      </c>
    </row>
    <row r="3327" spans="1:28">
      <c r="A3327" s="5" t="str">
        <f t="shared" si="1012"/>
        <v>420</v>
      </c>
      <c r="B3327" s="5" t="str">
        <f>VLOOKUP(A3327,Vlookups!O:P,2,FALSE)</f>
        <v>LOCAL</v>
      </c>
      <c r="C3327" s="5" t="str">
        <f t="shared" si="1013"/>
        <v>E</v>
      </c>
      <c r="D3327" s="5" t="str">
        <f t="shared" si="1014"/>
        <v>53</v>
      </c>
      <c r="E3327" s="5" t="str">
        <f t="shared" si="1015"/>
        <v>62--</v>
      </c>
      <c r="F3327" s="5" t="str">
        <f>VLOOKUP(E3327,Vlookups!K:M,3,FALSE)</f>
        <v>Op Exp</v>
      </c>
      <c r="G3327" s="5" t="str">
        <f t="shared" si="1016"/>
        <v>6299</v>
      </c>
      <c r="H3327" s="5" t="str">
        <f t="shared" si="1017"/>
        <v>MISC. CONTRACTED SERVICE</v>
      </c>
      <c r="I3327" s="5" t="str">
        <f t="shared" si="1018"/>
        <v>004</v>
      </c>
      <c r="J3327" s="5" t="str">
        <f>VLOOKUP(I3327,Vlookups!A:D,2,FALSE)</f>
        <v>ARLINGTON ELEMENTARY SCHOOL</v>
      </c>
      <c r="K3327" s="5" t="str">
        <f>VLOOKUP(I3327,Vlookups!A:D,3,FALSE)</f>
        <v>ARLINGTON K8</v>
      </c>
      <c r="L3327" s="5" t="str">
        <f t="shared" si="1019"/>
        <v>99</v>
      </c>
      <c r="M3327" s="5" t="str">
        <f t="shared" si="1020"/>
        <v>880</v>
      </c>
      <c r="N3327" s="5" t="str">
        <f>VLOOKUP(M3327,Vlookups!G:I,2,FALSE)</f>
        <v>TECHNOLOGY</v>
      </c>
      <c r="O3327" s="5" t="str">
        <f>VLOOKUP(M3327,Vlookups!G:I,3,FALSE)</f>
        <v>CIO</v>
      </c>
      <c r="P3327" s="6">
        <f t="shared" si="1021"/>
        <v>38848.400000000001</v>
      </c>
      <c r="Q3327" s="6">
        <f t="shared" si="1022"/>
        <v>720</v>
      </c>
      <c r="R3327" s="6">
        <f t="shared" si="1023"/>
        <v>38128.400000000001</v>
      </c>
      <c r="S3327" s="6">
        <f t="shared" si="1024"/>
        <v>0</v>
      </c>
      <c r="T3327" s="6">
        <f t="shared" si="1025"/>
        <v>-38848.400000000001</v>
      </c>
      <c r="U3327" t="s">
        <v>3385</v>
      </c>
      <c r="V3327" t="s">
        <v>49</v>
      </c>
      <c r="W3327" s="2">
        <v>38848.400000000001</v>
      </c>
      <c r="X3327" s="2">
        <v>720</v>
      </c>
      <c r="Y3327" s="2">
        <v>38128.400000000001</v>
      </c>
      <c r="Z3327" s="2">
        <v>0</v>
      </c>
      <c r="AA3327" s="2">
        <v>0</v>
      </c>
      <c r="AB3327" s="3">
        <v>-38848.400000000001</v>
      </c>
    </row>
    <row r="3328" spans="1:28">
      <c r="A3328" s="5" t="str">
        <f t="shared" si="1012"/>
        <v>420</v>
      </c>
      <c r="B3328" s="5" t="str">
        <f>VLOOKUP(A3328,Vlookups!O:P,2,FALSE)</f>
        <v>LOCAL</v>
      </c>
      <c r="C3328" s="5" t="str">
        <f t="shared" si="1013"/>
        <v>E</v>
      </c>
      <c r="D3328" s="5" t="str">
        <f t="shared" si="1014"/>
        <v>53</v>
      </c>
      <c r="E3328" s="5" t="str">
        <f t="shared" si="1015"/>
        <v>62--</v>
      </c>
      <c r="F3328" s="5" t="str">
        <f>VLOOKUP(E3328,Vlookups!K:M,3,FALSE)</f>
        <v>Op Exp</v>
      </c>
      <c r="G3328" s="5" t="str">
        <f t="shared" si="1016"/>
        <v>6299</v>
      </c>
      <c r="H3328" s="5" t="str">
        <f t="shared" si="1017"/>
        <v>MISC. CONTRACTED SERVICE</v>
      </c>
      <c r="I3328" s="5" t="str">
        <f t="shared" si="1018"/>
        <v>006</v>
      </c>
      <c r="J3328" s="5" t="str">
        <f>VLOOKUP(I3328,Vlookups!A:D,2,FALSE)</f>
        <v>ARLINGTON HIGH SCHOOL</v>
      </c>
      <c r="K3328" s="5" t="str">
        <f>VLOOKUP(I3328,Vlookups!A:D,3,FALSE)</f>
        <v>ARLINGTON HS</v>
      </c>
      <c r="L3328" s="5" t="str">
        <f t="shared" si="1019"/>
        <v>99</v>
      </c>
      <c r="M3328" s="5" t="str">
        <f t="shared" si="1020"/>
        <v>880</v>
      </c>
      <c r="N3328" s="5" t="str">
        <f>VLOOKUP(M3328,Vlookups!G:I,2,FALSE)</f>
        <v>TECHNOLOGY</v>
      </c>
      <c r="O3328" s="5" t="str">
        <f>VLOOKUP(M3328,Vlookups!G:I,3,FALSE)</f>
        <v>CIO</v>
      </c>
      <c r="P3328" s="6">
        <f t="shared" si="1021"/>
        <v>1715.55</v>
      </c>
      <c r="Q3328" s="6">
        <f t="shared" si="1022"/>
        <v>0</v>
      </c>
      <c r="R3328" s="6">
        <f t="shared" si="1023"/>
        <v>1715.55</v>
      </c>
      <c r="S3328" s="6">
        <f t="shared" si="1024"/>
        <v>0</v>
      </c>
      <c r="T3328" s="6">
        <f t="shared" si="1025"/>
        <v>-1715.55</v>
      </c>
      <c r="U3328" t="s">
        <v>3386</v>
      </c>
      <c r="V3328" t="s">
        <v>49</v>
      </c>
      <c r="W3328" s="2">
        <v>1715.55</v>
      </c>
      <c r="X3328" s="2">
        <v>0</v>
      </c>
      <c r="Y3328" s="2">
        <v>1715.55</v>
      </c>
      <c r="Z3328" s="2">
        <v>0</v>
      </c>
      <c r="AA3328" s="2">
        <v>0</v>
      </c>
      <c r="AB3328" s="3">
        <v>-1715.55</v>
      </c>
    </row>
    <row r="3329" spans="1:28">
      <c r="A3329" s="5" t="str">
        <f t="shared" si="1012"/>
        <v>420</v>
      </c>
      <c r="B3329" s="5" t="str">
        <f>VLOOKUP(A3329,Vlookups!O:P,2,FALSE)</f>
        <v>LOCAL</v>
      </c>
      <c r="C3329" s="5" t="str">
        <f t="shared" si="1013"/>
        <v>E</v>
      </c>
      <c r="D3329" s="5" t="str">
        <f t="shared" si="1014"/>
        <v>53</v>
      </c>
      <c r="E3329" s="5" t="str">
        <f t="shared" si="1015"/>
        <v>62--</v>
      </c>
      <c r="F3329" s="5" t="str">
        <f>VLOOKUP(E3329,Vlookups!K:M,3,FALSE)</f>
        <v>Op Exp</v>
      </c>
      <c r="G3329" s="5" t="str">
        <f t="shared" si="1016"/>
        <v>6299</v>
      </c>
      <c r="H3329" s="5" t="str">
        <f t="shared" si="1017"/>
        <v>MISC. CONTRACTED SERVICE</v>
      </c>
      <c r="I3329" s="5" t="str">
        <f t="shared" si="1018"/>
        <v>007</v>
      </c>
      <c r="J3329" s="5" t="str">
        <f>VLOOKUP(I3329,Vlookups!A:D,2,FALSE)</f>
        <v>KELLER ELEMENTARY SCHOOL</v>
      </c>
      <c r="K3329" s="5" t="str">
        <f>VLOOKUP(I3329,Vlookups!A:D,3,FALSE)</f>
        <v>KELLER K8</v>
      </c>
      <c r="L3329" s="5" t="str">
        <f t="shared" si="1019"/>
        <v>99</v>
      </c>
      <c r="M3329" s="5" t="str">
        <f t="shared" si="1020"/>
        <v>880</v>
      </c>
      <c r="N3329" s="5" t="str">
        <f>VLOOKUP(M3329,Vlookups!G:I,2,FALSE)</f>
        <v>TECHNOLOGY</v>
      </c>
      <c r="O3329" s="5" t="str">
        <f>VLOOKUP(M3329,Vlookups!G:I,3,FALSE)</f>
        <v>CIO</v>
      </c>
      <c r="P3329" s="6">
        <f t="shared" si="1021"/>
        <v>5730</v>
      </c>
      <c r="Q3329" s="6">
        <f t="shared" si="1022"/>
        <v>355</v>
      </c>
      <c r="R3329" s="6">
        <f t="shared" si="1023"/>
        <v>5375</v>
      </c>
      <c r="S3329" s="6">
        <f t="shared" si="1024"/>
        <v>0</v>
      </c>
      <c r="T3329" s="6">
        <f t="shared" si="1025"/>
        <v>-5730</v>
      </c>
      <c r="U3329" t="s">
        <v>3387</v>
      </c>
      <c r="V3329" t="s">
        <v>49</v>
      </c>
      <c r="W3329" s="2">
        <v>5730</v>
      </c>
      <c r="X3329" s="2">
        <v>355</v>
      </c>
      <c r="Y3329" s="2">
        <v>5375</v>
      </c>
      <c r="Z3329" s="2">
        <v>0</v>
      </c>
      <c r="AA3329" s="2">
        <v>0</v>
      </c>
      <c r="AB3329" s="3">
        <v>-5730</v>
      </c>
    </row>
    <row r="3330" spans="1:28">
      <c r="A3330" s="5" t="str">
        <f t="shared" si="1012"/>
        <v>420</v>
      </c>
      <c r="B3330" s="5" t="str">
        <f>VLOOKUP(A3330,Vlookups!O:P,2,FALSE)</f>
        <v>LOCAL</v>
      </c>
      <c r="C3330" s="5" t="str">
        <f t="shared" si="1013"/>
        <v>E</v>
      </c>
      <c r="D3330" s="5" t="str">
        <f t="shared" si="1014"/>
        <v>53</v>
      </c>
      <c r="E3330" s="5" t="str">
        <f t="shared" si="1015"/>
        <v>62--</v>
      </c>
      <c r="F3330" s="5" t="str">
        <f>VLOOKUP(E3330,Vlookups!K:M,3,FALSE)</f>
        <v>Op Exp</v>
      </c>
      <c r="G3330" s="5" t="str">
        <f t="shared" si="1016"/>
        <v>6299</v>
      </c>
      <c r="H3330" s="5" t="str">
        <f t="shared" si="1017"/>
        <v>MISC. CONTRACTED SERVICE</v>
      </c>
      <c r="I3330" s="5" t="str">
        <f t="shared" si="1018"/>
        <v>009</v>
      </c>
      <c r="J3330" s="5" t="str">
        <f>VLOOKUP(I3330,Vlookups!A:D,2,FALSE)</f>
        <v>KELLER HIGH SCHOOL</v>
      </c>
      <c r="K3330" s="5" t="str">
        <f>VLOOKUP(I3330,Vlookups!A:D,3,FALSE)</f>
        <v>KELLER HS</v>
      </c>
      <c r="L3330" s="5" t="str">
        <f t="shared" si="1019"/>
        <v>99</v>
      </c>
      <c r="M3330" s="5" t="str">
        <f t="shared" si="1020"/>
        <v>880</v>
      </c>
      <c r="N3330" s="5" t="str">
        <f>VLOOKUP(M3330,Vlookups!G:I,2,FALSE)</f>
        <v>TECHNOLOGY</v>
      </c>
      <c r="O3330" s="5" t="str">
        <f>VLOOKUP(M3330,Vlookups!G:I,3,FALSE)</f>
        <v>CIO</v>
      </c>
      <c r="P3330" s="6">
        <f t="shared" si="1021"/>
        <v>800</v>
      </c>
      <c r="Q3330" s="6">
        <f t="shared" si="1022"/>
        <v>0</v>
      </c>
      <c r="R3330" s="6">
        <f t="shared" si="1023"/>
        <v>800</v>
      </c>
      <c r="S3330" s="6">
        <f t="shared" si="1024"/>
        <v>0</v>
      </c>
      <c r="T3330" s="6">
        <f t="shared" si="1025"/>
        <v>-800</v>
      </c>
      <c r="U3330" t="s">
        <v>3388</v>
      </c>
      <c r="V3330" t="s">
        <v>49</v>
      </c>
      <c r="W3330" s="2">
        <v>800</v>
      </c>
      <c r="X3330" s="2">
        <v>0</v>
      </c>
      <c r="Y3330" s="2">
        <v>800</v>
      </c>
      <c r="Z3330" s="2">
        <v>0</v>
      </c>
      <c r="AA3330" s="2">
        <v>0</v>
      </c>
      <c r="AB3330" s="3">
        <v>-800</v>
      </c>
    </row>
    <row r="3331" spans="1:28">
      <c r="A3331" s="5" t="str">
        <f t="shared" si="1012"/>
        <v>420</v>
      </c>
      <c r="B3331" s="5" t="str">
        <f>VLOOKUP(A3331,Vlookups!O:P,2,FALSE)</f>
        <v>LOCAL</v>
      </c>
      <c r="C3331" s="5" t="str">
        <f t="shared" si="1013"/>
        <v>E</v>
      </c>
      <c r="D3331" s="5" t="str">
        <f t="shared" si="1014"/>
        <v>53</v>
      </c>
      <c r="E3331" s="5" t="str">
        <f t="shared" si="1015"/>
        <v>62--</v>
      </c>
      <c r="F3331" s="5" t="str">
        <f>VLOOKUP(E3331,Vlookups!K:M,3,FALSE)</f>
        <v>Op Exp</v>
      </c>
      <c r="G3331" s="5" t="str">
        <f t="shared" si="1016"/>
        <v>6299</v>
      </c>
      <c r="H3331" s="5" t="str">
        <f t="shared" si="1017"/>
        <v>MISC. CONTRACTED SERVICE</v>
      </c>
      <c r="I3331" s="5" t="str">
        <f t="shared" si="1018"/>
        <v>010</v>
      </c>
      <c r="J3331" s="5" t="str">
        <f>VLOOKUP(I3331,Vlookups!A:D,2,FALSE)</f>
        <v>GRAND PRAIRIE ELEMENTARY SCHOO</v>
      </c>
      <c r="K3331" s="5" t="str">
        <f>VLOOKUP(I3331,Vlookups!A:D,3,FALSE)</f>
        <v>GRAND PR K8</v>
      </c>
      <c r="L3331" s="5" t="str">
        <f t="shared" si="1019"/>
        <v>99</v>
      </c>
      <c r="M3331" s="5" t="str">
        <f t="shared" si="1020"/>
        <v>880</v>
      </c>
      <c r="N3331" s="5" t="str">
        <f>VLOOKUP(M3331,Vlookups!G:I,2,FALSE)</f>
        <v>TECHNOLOGY</v>
      </c>
      <c r="O3331" s="5" t="str">
        <f>VLOOKUP(M3331,Vlookups!G:I,3,FALSE)</f>
        <v>CIO</v>
      </c>
      <c r="P3331" s="6">
        <f t="shared" si="1021"/>
        <v>50</v>
      </c>
      <c r="Q3331" s="6">
        <f t="shared" si="1022"/>
        <v>0</v>
      </c>
      <c r="R3331" s="6">
        <f t="shared" si="1023"/>
        <v>50</v>
      </c>
      <c r="S3331" s="6">
        <f t="shared" si="1024"/>
        <v>0</v>
      </c>
      <c r="T3331" s="6">
        <f t="shared" si="1025"/>
        <v>-50</v>
      </c>
      <c r="U3331" t="s">
        <v>3389</v>
      </c>
      <c r="V3331" t="s">
        <v>49</v>
      </c>
      <c r="W3331" s="2">
        <v>50</v>
      </c>
      <c r="X3331" s="2">
        <v>0</v>
      </c>
      <c r="Y3331" s="2">
        <v>50</v>
      </c>
      <c r="Z3331" s="2">
        <v>0</v>
      </c>
      <c r="AA3331" s="2">
        <v>0</v>
      </c>
      <c r="AB3331" s="3">
        <v>-50</v>
      </c>
    </row>
    <row r="3332" spans="1:28">
      <c r="A3332" s="5" t="str">
        <f t="shared" si="1012"/>
        <v>420</v>
      </c>
      <c r="B3332" s="5" t="str">
        <f>VLOOKUP(A3332,Vlookups!O:P,2,FALSE)</f>
        <v>LOCAL</v>
      </c>
      <c r="C3332" s="5" t="str">
        <f t="shared" si="1013"/>
        <v>E</v>
      </c>
      <c r="D3332" s="5" t="str">
        <f t="shared" si="1014"/>
        <v>53</v>
      </c>
      <c r="E3332" s="5" t="str">
        <f t="shared" si="1015"/>
        <v>62--</v>
      </c>
      <c r="F3332" s="5" t="str">
        <f>VLOOKUP(E3332,Vlookups!K:M,3,FALSE)</f>
        <v>Op Exp</v>
      </c>
      <c r="G3332" s="5" t="str">
        <f t="shared" si="1016"/>
        <v>6299</v>
      </c>
      <c r="H3332" s="5" t="str">
        <f t="shared" si="1017"/>
        <v>MISC. CONTRACTED SERVICE</v>
      </c>
      <c r="I3332" s="5" t="str">
        <f t="shared" si="1018"/>
        <v>012</v>
      </c>
      <c r="J3332" s="5" t="str">
        <f>VLOOKUP(I3332,Vlookups!A:D,2,FALSE)</f>
        <v>NORTH RICHLAND HILLS ELEMENTAR</v>
      </c>
      <c r="K3332" s="5" t="str">
        <f>VLOOKUP(I3332,Vlookups!A:D,3,FALSE)</f>
        <v>NORTH RICHLAND HILLS K8</v>
      </c>
      <c r="L3332" s="5" t="str">
        <f t="shared" si="1019"/>
        <v>99</v>
      </c>
      <c r="M3332" s="5" t="str">
        <f t="shared" si="1020"/>
        <v>880</v>
      </c>
      <c r="N3332" s="5" t="str">
        <f>VLOOKUP(M3332,Vlookups!G:I,2,FALSE)</f>
        <v>TECHNOLOGY</v>
      </c>
      <c r="O3332" s="5" t="str">
        <f>VLOOKUP(M3332,Vlookups!G:I,3,FALSE)</f>
        <v>CIO</v>
      </c>
      <c r="P3332" s="6">
        <f t="shared" si="1021"/>
        <v>3205.25</v>
      </c>
      <c r="Q3332" s="6">
        <f t="shared" si="1022"/>
        <v>0</v>
      </c>
      <c r="R3332" s="6">
        <f t="shared" si="1023"/>
        <v>3205.25</v>
      </c>
      <c r="S3332" s="6">
        <f t="shared" si="1024"/>
        <v>0</v>
      </c>
      <c r="T3332" s="6">
        <f t="shared" si="1025"/>
        <v>-3205.25</v>
      </c>
      <c r="U3332" t="s">
        <v>3390</v>
      </c>
      <c r="V3332" t="s">
        <v>49</v>
      </c>
      <c r="W3332" s="2">
        <v>3205.25</v>
      </c>
      <c r="X3332" s="2">
        <v>0</v>
      </c>
      <c r="Y3332" s="2">
        <v>3205.25</v>
      </c>
      <c r="Z3332" s="2">
        <v>0</v>
      </c>
      <c r="AA3332" s="2">
        <v>0</v>
      </c>
      <c r="AB3332" s="3">
        <v>-3205.25</v>
      </c>
    </row>
    <row r="3333" spans="1:28">
      <c r="A3333" s="5" t="str">
        <f t="shared" si="1012"/>
        <v>420</v>
      </c>
      <c r="B3333" s="5" t="str">
        <f>VLOOKUP(A3333,Vlookups!O:P,2,FALSE)</f>
        <v>LOCAL</v>
      </c>
      <c r="C3333" s="5" t="str">
        <f t="shared" si="1013"/>
        <v>E</v>
      </c>
      <c r="D3333" s="5" t="str">
        <f t="shared" si="1014"/>
        <v>53</v>
      </c>
      <c r="E3333" s="5" t="str">
        <f t="shared" si="1015"/>
        <v>62--</v>
      </c>
      <c r="F3333" s="5" t="str">
        <f>VLOOKUP(E3333,Vlookups!K:M,3,FALSE)</f>
        <v>Op Exp</v>
      </c>
      <c r="G3333" s="5" t="str">
        <f t="shared" si="1016"/>
        <v>6299</v>
      </c>
      <c r="H3333" s="5" t="str">
        <f t="shared" si="1017"/>
        <v>MISC. CONTRACTED SERVICE</v>
      </c>
      <c r="I3333" s="5" t="str">
        <f t="shared" si="1018"/>
        <v>013</v>
      </c>
      <c r="J3333" s="5" t="str">
        <f>VLOOKUP(I3333,Vlookups!A:D,2,FALSE)</f>
        <v>NORTH RICHLAND HILLS MIDDLE SC</v>
      </c>
      <c r="K3333" s="5" t="str">
        <f>VLOOKUP(I3333,Vlookups!A:D,3,FALSE)</f>
        <v>NORTH RICHLAND HILLS K8</v>
      </c>
      <c r="L3333" s="5" t="str">
        <f t="shared" si="1019"/>
        <v>99</v>
      </c>
      <c r="M3333" s="5" t="str">
        <f t="shared" si="1020"/>
        <v>880</v>
      </c>
      <c r="N3333" s="5" t="str">
        <f>VLOOKUP(M3333,Vlookups!G:I,2,FALSE)</f>
        <v>TECHNOLOGY</v>
      </c>
      <c r="O3333" s="5" t="str">
        <f>VLOOKUP(M3333,Vlookups!G:I,3,FALSE)</f>
        <v>CIO</v>
      </c>
      <c r="P3333" s="6">
        <f t="shared" si="1021"/>
        <v>354.75</v>
      </c>
      <c r="Q3333" s="6">
        <f t="shared" si="1022"/>
        <v>0</v>
      </c>
      <c r="R3333" s="6">
        <f t="shared" si="1023"/>
        <v>354.75</v>
      </c>
      <c r="S3333" s="6">
        <f t="shared" si="1024"/>
        <v>0</v>
      </c>
      <c r="T3333" s="6">
        <f t="shared" si="1025"/>
        <v>-354.75</v>
      </c>
      <c r="U3333" t="s">
        <v>3391</v>
      </c>
      <c r="V3333" t="s">
        <v>49</v>
      </c>
      <c r="W3333" s="2">
        <v>354.75</v>
      </c>
      <c r="X3333" s="2">
        <v>0</v>
      </c>
      <c r="Y3333" s="2">
        <v>354.75</v>
      </c>
      <c r="Z3333" s="2">
        <v>0</v>
      </c>
      <c r="AA3333" s="2">
        <v>0</v>
      </c>
      <c r="AB3333" s="3">
        <v>-354.75</v>
      </c>
    </row>
    <row r="3334" spans="1:28">
      <c r="A3334" s="5" t="str">
        <f t="shared" si="1012"/>
        <v>420</v>
      </c>
      <c r="B3334" s="5" t="str">
        <f>VLOOKUP(A3334,Vlookups!O:P,2,FALSE)</f>
        <v>LOCAL</v>
      </c>
      <c r="C3334" s="5" t="str">
        <f t="shared" si="1013"/>
        <v>E</v>
      </c>
      <c r="D3334" s="5" t="str">
        <f t="shared" si="1014"/>
        <v>53</v>
      </c>
      <c r="E3334" s="5" t="str">
        <f t="shared" si="1015"/>
        <v>62--</v>
      </c>
      <c r="F3334" s="5" t="str">
        <f>VLOOKUP(E3334,Vlookups!K:M,3,FALSE)</f>
        <v>Op Exp</v>
      </c>
      <c r="G3334" s="5" t="str">
        <f t="shared" si="1016"/>
        <v>6299</v>
      </c>
      <c r="H3334" s="5" t="str">
        <f t="shared" si="1017"/>
        <v>MISC. CONTRACTED SERVICE</v>
      </c>
      <c r="I3334" s="5" t="str">
        <f t="shared" si="1018"/>
        <v>014</v>
      </c>
      <c r="J3334" s="5" t="str">
        <f>VLOOKUP(I3334,Vlookups!A:D,2,FALSE)</f>
        <v>KATY ELEMENTARY SCHOOL</v>
      </c>
      <c r="K3334" s="5" t="str">
        <f>VLOOKUP(I3334,Vlookups!A:D,3,FALSE)</f>
        <v>KATY K8</v>
      </c>
      <c r="L3334" s="5" t="str">
        <f t="shared" si="1019"/>
        <v>99</v>
      </c>
      <c r="M3334" s="5" t="str">
        <f t="shared" si="1020"/>
        <v>880</v>
      </c>
      <c r="N3334" s="5" t="str">
        <f>VLOOKUP(M3334,Vlookups!G:I,2,FALSE)</f>
        <v>TECHNOLOGY</v>
      </c>
      <c r="O3334" s="5" t="str">
        <f>VLOOKUP(M3334,Vlookups!G:I,3,FALSE)</f>
        <v>CIO</v>
      </c>
      <c r="P3334" s="6">
        <f t="shared" si="1021"/>
        <v>332.35</v>
      </c>
      <c r="Q3334" s="6">
        <f t="shared" si="1022"/>
        <v>0</v>
      </c>
      <c r="R3334" s="6">
        <f t="shared" si="1023"/>
        <v>332.35</v>
      </c>
      <c r="S3334" s="6">
        <f t="shared" si="1024"/>
        <v>0</v>
      </c>
      <c r="T3334" s="6">
        <f t="shared" si="1025"/>
        <v>-332.35</v>
      </c>
      <c r="U3334" t="s">
        <v>3392</v>
      </c>
      <c r="V3334" t="s">
        <v>49</v>
      </c>
      <c r="W3334" s="2">
        <v>332.35</v>
      </c>
      <c r="X3334" s="2">
        <v>0</v>
      </c>
      <c r="Y3334" s="2">
        <v>332.35</v>
      </c>
      <c r="Z3334" s="2">
        <v>0</v>
      </c>
      <c r="AA3334" s="2">
        <v>0</v>
      </c>
      <c r="AB3334" s="3">
        <v>-332.35</v>
      </c>
    </row>
    <row r="3335" spans="1:28">
      <c r="A3335" s="5" t="str">
        <f t="shared" si="1012"/>
        <v>420</v>
      </c>
      <c r="B3335" s="5" t="str">
        <f>VLOOKUP(A3335,Vlookups!O:P,2,FALSE)</f>
        <v>LOCAL</v>
      </c>
      <c r="C3335" s="5" t="str">
        <f t="shared" si="1013"/>
        <v>E</v>
      </c>
      <c r="D3335" s="5" t="str">
        <f t="shared" si="1014"/>
        <v>53</v>
      </c>
      <c r="E3335" s="5" t="str">
        <f t="shared" si="1015"/>
        <v>62--</v>
      </c>
      <c r="F3335" s="5" t="str">
        <f>VLOOKUP(E3335,Vlookups!K:M,3,FALSE)</f>
        <v>Op Exp</v>
      </c>
      <c r="G3335" s="5" t="str">
        <f t="shared" si="1016"/>
        <v>6299</v>
      </c>
      <c r="H3335" s="5" t="str">
        <f t="shared" si="1017"/>
        <v>MISC. CONTRACTED SERVICE</v>
      </c>
      <c r="I3335" s="5" t="str">
        <f t="shared" si="1018"/>
        <v>016</v>
      </c>
      <c r="J3335" s="5" t="str">
        <f>VLOOKUP(I3335,Vlookups!A:D,2,FALSE)</f>
        <v>WESTPARK ELEMENTARY SCHOOL</v>
      </c>
      <c r="K3335" s="5" t="str">
        <f>VLOOKUP(I3335,Vlookups!A:D,3,FALSE)</f>
        <v>WESTPARK K8</v>
      </c>
      <c r="L3335" s="5" t="str">
        <f t="shared" si="1019"/>
        <v>99</v>
      </c>
      <c r="M3335" s="5" t="str">
        <f t="shared" si="1020"/>
        <v>880</v>
      </c>
      <c r="N3335" s="5" t="str">
        <f>VLOOKUP(M3335,Vlookups!G:I,2,FALSE)</f>
        <v>TECHNOLOGY</v>
      </c>
      <c r="O3335" s="5" t="str">
        <f>VLOOKUP(M3335,Vlookups!G:I,3,FALSE)</f>
        <v>CIO</v>
      </c>
      <c r="P3335" s="6">
        <f t="shared" si="1021"/>
        <v>850</v>
      </c>
      <c r="Q3335" s="6">
        <f t="shared" si="1022"/>
        <v>0</v>
      </c>
      <c r="R3335" s="6">
        <f t="shared" si="1023"/>
        <v>850</v>
      </c>
      <c r="S3335" s="6">
        <f t="shared" si="1024"/>
        <v>0</v>
      </c>
      <c r="T3335" s="6">
        <f t="shared" si="1025"/>
        <v>-850</v>
      </c>
      <c r="U3335" t="s">
        <v>3393</v>
      </c>
      <c r="V3335" t="s">
        <v>49</v>
      </c>
      <c r="W3335" s="2">
        <v>850</v>
      </c>
      <c r="X3335" s="2">
        <v>0</v>
      </c>
      <c r="Y3335" s="2">
        <v>850</v>
      </c>
      <c r="Z3335" s="2">
        <v>0</v>
      </c>
      <c r="AA3335" s="2">
        <v>0</v>
      </c>
      <c r="AB3335" s="3">
        <v>-850</v>
      </c>
    </row>
    <row r="3336" spans="1:28">
      <c r="A3336" s="5" t="str">
        <f t="shared" si="1012"/>
        <v>420</v>
      </c>
      <c r="B3336" s="5" t="str">
        <f>VLOOKUP(A3336,Vlookups!O:P,2,FALSE)</f>
        <v>LOCAL</v>
      </c>
      <c r="C3336" s="5" t="str">
        <f t="shared" si="1013"/>
        <v>E</v>
      </c>
      <c r="D3336" s="5" t="str">
        <f t="shared" si="1014"/>
        <v>53</v>
      </c>
      <c r="E3336" s="5" t="str">
        <f t="shared" si="1015"/>
        <v>62--</v>
      </c>
      <c r="F3336" s="5" t="str">
        <f>VLOOKUP(E3336,Vlookups!K:M,3,FALSE)</f>
        <v>Op Exp</v>
      </c>
      <c r="G3336" s="5" t="str">
        <f t="shared" si="1016"/>
        <v>6299</v>
      </c>
      <c r="H3336" s="5" t="str">
        <f t="shared" si="1017"/>
        <v>MISC. CONTRACTED SERVICE</v>
      </c>
      <c r="I3336" s="5" t="str">
        <f t="shared" si="1018"/>
        <v>018</v>
      </c>
      <c r="J3336" s="5" t="str">
        <f>VLOOKUP(I3336,Vlookups!A:D,2,FALSE)</f>
        <v>KATY/WEST PARK HS</v>
      </c>
      <c r="K3336" s="5" t="str">
        <f>VLOOKUP(I3336,Vlookups!A:D,3,FALSE)</f>
        <v>KATY WESTPARK HS</v>
      </c>
      <c r="L3336" s="5" t="str">
        <f t="shared" si="1019"/>
        <v>99</v>
      </c>
      <c r="M3336" s="5" t="str">
        <f t="shared" si="1020"/>
        <v>880</v>
      </c>
      <c r="N3336" s="5" t="str">
        <f>VLOOKUP(M3336,Vlookups!G:I,2,FALSE)</f>
        <v>TECHNOLOGY</v>
      </c>
      <c r="O3336" s="5" t="str">
        <f>VLOOKUP(M3336,Vlookups!G:I,3,FALSE)</f>
        <v>CIO</v>
      </c>
      <c r="P3336" s="6">
        <f t="shared" si="1021"/>
        <v>11082</v>
      </c>
      <c r="Q3336" s="6">
        <f t="shared" si="1022"/>
        <v>0</v>
      </c>
      <c r="R3336" s="6">
        <f t="shared" si="1023"/>
        <v>11082</v>
      </c>
      <c r="S3336" s="6">
        <f t="shared" si="1024"/>
        <v>0</v>
      </c>
      <c r="T3336" s="6">
        <f t="shared" si="1025"/>
        <v>-11082</v>
      </c>
      <c r="U3336" t="s">
        <v>3394</v>
      </c>
      <c r="V3336" t="s">
        <v>49</v>
      </c>
      <c r="W3336" s="2">
        <v>11082</v>
      </c>
      <c r="X3336" s="2">
        <v>0</v>
      </c>
      <c r="Y3336" s="2">
        <v>11082</v>
      </c>
      <c r="Z3336" s="2">
        <v>0</v>
      </c>
      <c r="AA3336" s="2">
        <v>0</v>
      </c>
      <c r="AB3336" s="3">
        <v>-11082</v>
      </c>
    </row>
    <row r="3337" spans="1:28">
      <c r="A3337" s="5" t="str">
        <f t="shared" si="1012"/>
        <v>420</v>
      </c>
      <c r="B3337" s="5" t="str">
        <f>VLOOKUP(A3337,Vlookups!O:P,2,FALSE)</f>
        <v>LOCAL</v>
      </c>
      <c r="C3337" s="5" t="str">
        <f t="shared" si="1013"/>
        <v>E</v>
      </c>
      <c r="D3337" s="5" t="str">
        <f t="shared" si="1014"/>
        <v>53</v>
      </c>
      <c r="E3337" s="5" t="str">
        <f t="shared" si="1015"/>
        <v>62--</v>
      </c>
      <c r="F3337" s="5" t="str">
        <f>VLOOKUP(E3337,Vlookups!K:M,3,FALSE)</f>
        <v>Op Exp</v>
      </c>
      <c r="G3337" s="5" t="str">
        <f t="shared" si="1016"/>
        <v>6299</v>
      </c>
      <c r="H3337" s="5" t="str">
        <f t="shared" si="1017"/>
        <v>MISC. CONTRACTED SERVICE</v>
      </c>
      <c r="I3337" s="5" t="str">
        <f t="shared" si="1018"/>
        <v>019</v>
      </c>
      <c r="J3337" s="5" t="str">
        <f>VLOOKUP(I3337,Vlookups!A:D,2,FALSE)</f>
        <v>LANCASTER ELEMENTARY</v>
      </c>
      <c r="K3337" s="5" t="str">
        <f>VLOOKUP(I3337,Vlookups!A:D,3,FALSE)</f>
        <v>LANCASTER K8</v>
      </c>
      <c r="L3337" s="5" t="str">
        <f t="shared" si="1019"/>
        <v>99</v>
      </c>
      <c r="M3337" s="5" t="str">
        <f t="shared" si="1020"/>
        <v>880</v>
      </c>
      <c r="N3337" s="5" t="str">
        <f>VLOOKUP(M3337,Vlookups!G:I,2,FALSE)</f>
        <v>TECHNOLOGY</v>
      </c>
      <c r="O3337" s="5" t="str">
        <f>VLOOKUP(M3337,Vlookups!G:I,3,FALSE)</f>
        <v>CIO</v>
      </c>
      <c r="P3337" s="6">
        <f t="shared" si="1021"/>
        <v>1940</v>
      </c>
      <c r="Q3337" s="6">
        <f t="shared" si="1022"/>
        <v>0</v>
      </c>
      <c r="R3337" s="6">
        <f t="shared" si="1023"/>
        <v>1940</v>
      </c>
      <c r="S3337" s="6">
        <f t="shared" si="1024"/>
        <v>0</v>
      </c>
      <c r="T3337" s="6">
        <f t="shared" si="1025"/>
        <v>-1940</v>
      </c>
      <c r="U3337" t="s">
        <v>3395</v>
      </c>
      <c r="V3337" t="s">
        <v>49</v>
      </c>
      <c r="W3337" s="2">
        <v>1940</v>
      </c>
      <c r="X3337" s="2">
        <v>0</v>
      </c>
      <c r="Y3337" s="2">
        <v>1940</v>
      </c>
      <c r="Z3337" s="2">
        <v>0</v>
      </c>
      <c r="AA3337" s="2">
        <v>0</v>
      </c>
      <c r="AB3337" s="3">
        <v>-1940</v>
      </c>
    </row>
    <row r="3338" spans="1:28">
      <c r="A3338" s="5" t="str">
        <f t="shared" si="1012"/>
        <v>420</v>
      </c>
      <c r="B3338" s="5" t="str">
        <f>VLOOKUP(A3338,Vlookups!O:P,2,FALSE)</f>
        <v>LOCAL</v>
      </c>
      <c r="C3338" s="5" t="str">
        <f t="shared" si="1013"/>
        <v>E</v>
      </c>
      <c r="D3338" s="5" t="str">
        <f t="shared" si="1014"/>
        <v>53</v>
      </c>
      <c r="E3338" s="5" t="str">
        <f t="shared" si="1015"/>
        <v>62--</v>
      </c>
      <c r="F3338" s="5" t="str">
        <f>VLOOKUP(E3338,Vlookups!K:M,3,FALSE)</f>
        <v>Op Exp</v>
      </c>
      <c r="G3338" s="5" t="str">
        <f t="shared" si="1016"/>
        <v>6299</v>
      </c>
      <c r="H3338" s="5" t="str">
        <f t="shared" si="1017"/>
        <v>MISC. CONTRACTED SERVICE</v>
      </c>
      <c r="I3338" s="5" t="str">
        <f t="shared" si="1018"/>
        <v>021</v>
      </c>
      <c r="J3338" s="5" t="str">
        <f>VLOOKUP(I3338,Vlookups!A:D,2,FALSE)</f>
        <v>WOODHAVEN ELEMENTARY</v>
      </c>
      <c r="K3338" s="5" t="str">
        <f>VLOOKUP(I3338,Vlookups!A:D,3,FALSE)</f>
        <v>WOODHAVEN K8</v>
      </c>
      <c r="L3338" s="5" t="str">
        <f t="shared" si="1019"/>
        <v>99</v>
      </c>
      <c r="M3338" s="5" t="str">
        <f t="shared" si="1020"/>
        <v>880</v>
      </c>
      <c r="N3338" s="5" t="str">
        <f>VLOOKUP(M3338,Vlookups!G:I,2,FALSE)</f>
        <v>TECHNOLOGY</v>
      </c>
      <c r="O3338" s="5" t="str">
        <f>VLOOKUP(M3338,Vlookups!G:I,3,FALSE)</f>
        <v>CIO</v>
      </c>
      <c r="P3338" s="6">
        <f t="shared" si="1021"/>
        <v>2955.11</v>
      </c>
      <c r="Q3338" s="6">
        <f t="shared" si="1022"/>
        <v>2508.14</v>
      </c>
      <c r="R3338" s="6">
        <f t="shared" si="1023"/>
        <v>446.97</v>
      </c>
      <c r="S3338" s="6">
        <f t="shared" si="1024"/>
        <v>0</v>
      </c>
      <c r="T3338" s="6">
        <f t="shared" si="1025"/>
        <v>-2955.11</v>
      </c>
      <c r="U3338" t="s">
        <v>3396</v>
      </c>
      <c r="V3338" t="s">
        <v>49</v>
      </c>
      <c r="W3338" s="2">
        <v>2955.11</v>
      </c>
      <c r="X3338" s="2">
        <v>2508.14</v>
      </c>
      <c r="Y3338" s="2">
        <v>446.97</v>
      </c>
      <c r="Z3338" s="2">
        <v>0</v>
      </c>
      <c r="AA3338" s="2">
        <v>0</v>
      </c>
      <c r="AB3338" s="3">
        <v>-2955.11</v>
      </c>
    </row>
    <row r="3339" spans="1:28">
      <c r="A3339" s="5" t="str">
        <f t="shared" ref="A3339:A3358" si="1026">LEFT(U3339,3)</f>
        <v>420</v>
      </c>
      <c r="B3339" s="5" t="str">
        <f>VLOOKUP(A3339,Vlookups!O:P,2,FALSE)</f>
        <v>LOCAL</v>
      </c>
      <c r="C3339" s="5" t="str">
        <f t="shared" ref="C3339:C3358" si="1027">RIGHT(LEFT(U3339,5),1)</f>
        <v>E</v>
      </c>
      <c r="D3339" s="5" t="str">
        <f t="shared" ref="D3339:D3358" si="1028">RIGHT(LEFT(U3339,8),2)</f>
        <v>53</v>
      </c>
      <c r="E3339" s="5" t="str">
        <f t="shared" ref="E3339:E3358" si="1029">CONCATENATE(LEFT(G3339,2),"--")</f>
        <v>62--</v>
      </c>
      <c r="F3339" s="5" t="str">
        <f>VLOOKUP(E3339,Vlookups!K:M,3,FALSE)</f>
        <v>Op Exp</v>
      </c>
      <c r="G3339" s="5" t="str">
        <f t="shared" ref="G3339:G3358" si="1030">MID(U3339,10,4)</f>
        <v>6299</v>
      </c>
      <c r="H3339" s="5" t="str">
        <f t="shared" ref="H3339:H3358" si="1031">V3339</f>
        <v>MISC. CONTRACTED SERVICE</v>
      </c>
      <c r="I3339" s="5" t="str">
        <f t="shared" ref="I3339:I3358" si="1032">LEFT(RIGHT(U3339,12),3)</f>
        <v>022</v>
      </c>
      <c r="J3339" s="5" t="str">
        <f>VLOOKUP(I3339,Vlookups!A:D,2,FALSE)</f>
        <v>WOODHAVEN MIDDLE SCHOOL</v>
      </c>
      <c r="K3339" s="5" t="str">
        <f>VLOOKUP(I3339,Vlookups!A:D,3,FALSE)</f>
        <v>WOODHAVEN K8</v>
      </c>
      <c r="L3339" s="5" t="str">
        <f t="shared" ref="L3339:L3358" si="1033">LEFT(RIGHT(U3339,6),2)</f>
        <v>99</v>
      </c>
      <c r="M3339" s="5" t="str">
        <f t="shared" ref="M3339:M3358" si="1034">RIGHT(U3339,3)</f>
        <v>880</v>
      </c>
      <c r="N3339" s="5" t="str">
        <f>VLOOKUP(M3339,Vlookups!G:I,2,FALSE)</f>
        <v>TECHNOLOGY</v>
      </c>
      <c r="O3339" s="5" t="str">
        <f>VLOOKUP(M3339,Vlookups!G:I,3,FALSE)</f>
        <v>CIO</v>
      </c>
      <c r="P3339" s="6">
        <f t="shared" ref="P3339:P3358" si="1035">W3339</f>
        <v>215.8</v>
      </c>
      <c r="Q3339" s="6">
        <f t="shared" ref="Q3339:Q3358" si="1036">X3339</f>
        <v>215.8</v>
      </c>
      <c r="R3339" s="6">
        <f t="shared" ref="R3339:R3358" si="1037">Y3339</f>
        <v>0</v>
      </c>
      <c r="S3339" s="6">
        <f t="shared" ref="S3339:S3358" si="1038">AA3339</f>
        <v>0</v>
      </c>
      <c r="T3339" s="6">
        <f t="shared" ref="T3339:T3358" si="1039">AB3339</f>
        <v>-215.8</v>
      </c>
      <c r="U3339" t="s">
        <v>3397</v>
      </c>
      <c r="V3339" t="s">
        <v>49</v>
      </c>
      <c r="W3339" s="2">
        <v>215.8</v>
      </c>
      <c r="X3339" s="2">
        <v>215.8</v>
      </c>
      <c r="Y3339" s="2">
        <v>0</v>
      </c>
      <c r="Z3339" s="2">
        <v>0</v>
      </c>
      <c r="AA3339" s="2">
        <v>0</v>
      </c>
      <c r="AB3339" s="3">
        <v>-215.8</v>
      </c>
    </row>
    <row r="3340" spans="1:28">
      <c r="A3340" s="5" t="str">
        <f t="shared" si="1026"/>
        <v>420</v>
      </c>
      <c r="B3340" s="5" t="str">
        <f>VLOOKUP(A3340,Vlookups!O:P,2,FALSE)</f>
        <v>LOCAL</v>
      </c>
      <c r="C3340" s="5" t="str">
        <f t="shared" si="1027"/>
        <v>E</v>
      </c>
      <c r="D3340" s="5" t="str">
        <f t="shared" si="1028"/>
        <v>53</v>
      </c>
      <c r="E3340" s="5" t="str">
        <f t="shared" si="1029"/>
        <v>62--</v>
      </c>
      <c r="F3340" s="5" t="str">
        <f>VLOOKUP(E3340,Vlookups!K:M,3,FALSE)</f>
        <v>Op Exp</v>
      </c>
      <c r="G3340" s="5" t="str">
        <f t="shared" si="1030"/>
        <v>6299</v>
      </c>
      <c r="H3340" s="5" t="str">
        <f t="shared" si="1031"/>
        <v>MISC. CONTRACTED SERVICE</v>
      </c>
      <c r="I3340" s="5" t="str">
        <f t="shared" si="1032"/>
        <v>023</v>
      </c>
      <c r="J3340" s="5" t="str">
        <f>VLOOKUP(I3340,Vlookups!A:D,2,FALSE)</f>
        <v>SAGINAW ELEMENTARY</v>
      </c>
      <c r="K3340" s="5" t="str">
        <f>VLOOKUP(I3340,Vlookups!A:D,3,FALSE)</f>
        <v>SAGINAW K8</v>
      </c>
      <c r="L3340" s="5" t="str">
        <f t="shared" si="1033"/>
        <v>99</v>
      </c>
      <c r="M3340" s="5" t="str">
        <f t="shared" si="1034"/>
        <v>880</v>
      </c>
      <c r="N3340" s="5" t="str">
        <f>VLOOKUP(M3340,Vlookups!G:I,2,FALSE)</f>
        <v>TECHNOLOGY</v>
      </c>
      <c r="O3340" s="5" t="str">
        <f>VLOOKUP(M3340,Vlookups!G:I,3,FALSE)</f>
        <v>CIO</v>
      </c>
      <c r="P3340" s="6">
        <f t="shared" si="1035"/>
        <v>1458.05</v>
      </c>
      <c r="Q3340" s="6">
        <f t="shared" si="1036"/>
        <v>50</v>
      </c>
      <c r="R3340" s="6">
        <f t="shared" si="1037"/>
        <v>1408.05</v>
      </c>
      <c r="S3340" s="6">
        <f t="shared" si="1038"/>
        <v>0</v>
      </c>
      <c r="T3340" s="6">
        <f t="shared" si="1039"/>
        <v>-1458.05</v>
      </c>
      <c r="U3340" t="s">
        <v>3398</v>
      </c>
      <c r="V3340" t="s">
        <v>49</v>
      </c>
      <c r="W3340" s="2">
        <v>1458.05</v>
      </c>
      <c r="X3340" s="2">
        <v>50</v>
      </c>
      <c r="Y3340" s="2">
        <v>1408.05</v>
      </c>
      <c r="Z3340" s="2">
        <v>0</v>
      </c>
      <c r="AA3340" s="2">
        <v>0</v>
      </c>
      <c r="AB3340" s="3">
        <v>-1458.05</v>
      </c>
    </row>
    <row r="3341" spans="1:28">
      <c r="A3341" s="5" t="str">
        <f t="shared" si="1026"/>
        <v>420</v>
      </c>
      <c r="B3341" s="5" t="str">
        <f>VLOOKUP(A3341,Vlookups!O:P,2,FALSE)</f>
        <v>LOCAL</v>
      </c>
      <c r="C3341" s="5" t="str">
        <f t="shared" si="1027"/>
        <v>E</v>
      </c>
      <c r="D3341" s="5" t="str">
        <f t="shared" si="1028"/>
        <v>53</v>
      </c>
      <c r="E3341" s="5" t="str">
        <f t="shared" si="1029"/>
        <v>62--</v>
      </c>
      <c r="F3341" s="5" t="str">
        <f>VLOOKUP(E3341,Vlookups!K:M,3,FALSE)</f>
        <v>Op Exp</v>
      </c>
      <c r="G3341" s="5" t="str">
        <f t="shared" si="1030"/>
        <v>6299</v>
      </c>
      <c r="H3341" s="5" t="str">
        <f t="shared" si="1031"/>
        <v>MISC. CONTRACTED SERVICE</v>
      </c>
      <c r="I3341" s="5" t="str">
        <f t="shared" si="1032"/>
        <v>027</v>
      </c>
      <c r="J3341" s="5" t="str">
        <f>VLOOKUP(I3341,Vlookups!A:D,2,FALSE)</f>
        <v>HOUSTON OREM ELEMENTARY</v>
      </c>
      <c r="K3341" s="5" t="str">
        <f>VLOOKUP(I3341,Vlookups!A:D,3,FALSE)</f>
        <v>OREM K8</v>
      </c>
      <c r="L3341" s="5" t="str">
        <f t="shared" si="1033"/>
        <v>99</v>
      </c>
      <c r="M3341" s="5" t="str">
        <f t="shared" si="1034"/>
        <v>880</v>
      </c>
      <c r="N3341" s="5" t="str">
        <f>VLOOKUP(M3341,Vlookups!G:I,2,FALSE)</f>
        <v>TECHNOLOGY</v>
      </c>
      <c r="O3341" s="5" t="str">
        <f>VLOOKUP(M3341,Vlookups!G:I,3,FALSE)</f>
        <v>CIO</v>
      </c>
      <c r="P3341" s="6">
        <f t="shared" si="1035"/>
        <v>22216.34</v>
      </c>
      <c r="Q3341" s="6">
        <f t="shared" si="1036"/>
        <v>2785</v>
      </c>
      <c r="R3341" s="6">
        <f t="shared" si="1037"/>
        <v>19431.34</v>
      </c>
      <c r="S3341" s="6">
        <f t="shared" si="1038"/>
        <v>0</v>
      </c>
      <c r="T3341" s="6">
        <f t="shared" si="1039"/>
        <v>-22216.34</v>
      </c>
      <c r="U3341" t="s">
        <v>3399</v>
      </c>
      <c r="V3341" t="s">
        <v>49</v>
      </c>
      <c r="W3341" s="2">
        <v>22216.34</v>
      </c>
      <c r="X3341" s="2">
        <v>2785</v>
      </c>
      <c r="Y3341" s="2">
        <v>19431.34</v>
      </c>
      <c r="Z3341" s="2">
        <v>0</v>
      </c>
      <c r="AA3341" s="2">
        <v>0</v>
      </c>
      <c r="AB3341" s="3">
        <v>-22216.34</v>
      </c>
    </row>
    <row r="3342" spans="1:28">
      <c r="A3342" s="5" t="str">
        <f t="shared" si="1026"/>
        <v>420</v>
      </c>
      <c r="B3342" s="5" t="str">
        <f>VLOOKUP(A3342,Vlookups!O:P,2,FALSE)</f>
        <v>LOCAL</v>
      </c>
      <c r="C3342" s="5" t="str">
        <f t="shared" si="1027"/>
        <v>E</v>
      </c>
      <c r="D3342" s="5" t="str">
        <f t="shared" si="1028"/>
        <v>53</v>
      </c>
      <c r="E3342" s="5" t="str">
        <f t="shared" si="1029"/>
        <v>62--</v>
      </c>
      <c r="F3342" s="5" t="str">
        <f>VLOOKUP(E3342,Vlookups!K:M,3,FALSE)</f>
        <v>Op Exp</v>
      </c>
      <c r="G3342" s="5" t="str">
        <f t="shared" si="1030"/>
        <v>6299</v>
      </c>
      <c r="H3342" s="5" t="str">
        <f t="shared" si="1031"/>
        <v>MISC. CONTRACTED SERVICE</v>
      </c>
      <c r="I3342" s="5" t="str">
        <f t="shared" si="1032"/>
        <v>028</v>
      </c>
      <c r="J3342" s="5" t="str">
        <f>VLOOKUP(I3342,Vlookups!A:D,2,FALSE)</f>
        <v>HOUSTON OREM MIDDLE SCHOOL</v>
      </c>
      <c r="K3342" s="5" t="str">
        <f>VLOOKUP(I3342,Vlookups!A:D,3,FALSE)</f>
        <v>OREM K8</v>
      </c>
      <c r="L3342" s="5" t="str">
        <f t="shared" si="1033"/>
        <v>99</v>
      </c>
      <c r="M3342" s="5" t="str">
        <f t="shared" si="1034"/>
        <v>880</v>
      </c>
      <c r="N3342" s="5" t="str">
        <f>VLOOKUP(M3342,Vlookups!G:I,2,FALSE)</f>
        <v>TECHNOLOGY</v>
      </c>
      <c r="O3342" s="5" t="str">
        <f>VLOOKUP(M3342,Vlookups!G:I,3,FALSE)</f>
        <v>CIO</v>
      </c>
      <c r="P3342" s="6">
        <f t="shared" si="1035"/>
        <v>9570.66</v>
      </c>
      <c r="Q3342" s="6">
        <f t="shared" si="1036"/>
        <v>0</v>
      </c>
      <c r="R3342" s="6">
        <f t="shared" si="1037"/>
        <v>9570.66</v>
      </c>
      <c r="S3342" s="6">
        <f t="shared" si="1038"/>
        <v>0</v>
      </c>
      <c r="T3342" s="6">
        <f t="shared" si="1039"/>
        <v>-9570.66</v>
      </c>
      <c r="U3342" t="s">
        <v>3400</v>
      </c>
      <c r="V3342" t="s">
        <v>49</v>
      </c>
      <c r="W3342" s="2">
        <v>9570.66</v>
      </c>
      <c r="X3342" s="2">
        <v>0</v>
      </c>
      <c r="Y3342" s="2">
        <v>9570.66</v>
      </c>
      <c r="Z3342" s="2">
        <v>0</v>
      </c>
      <c r="AA3342" s="2">
        <v>0</v>
      </c>
      <c r="AB3342" s="3">
        <v>-9570.66</v>
      </c>
    </row>
    <row r="3343" spans="1:28">
      <c r="A3343" s="5" t="str">
        <f t="shared" si="1026"/>
        <v>420</v>
      </c>
      <c r="B3343" s="5" t="str">
        <f>VLOOKUP(A3343,Vlookups!O:P,2,FALSE)</f>
        <v>LOCAL</v>
      </c>
      <c r="C3343" s="5" t="str">
        <f t="shared" si="1027"/>
        <v>E</v>
      </c>
      <c r="D3343" s="5" t="str">
        <f t="shared" si="1028"/>
        <v>53</v>
      </c>
      <c r="E3343" s="5" t="str">
        <f t="shared" si="1029"/>
        <v>62--</v>
      </c>
      <c r="F3343" s="5" t="str">
        <f>VLOOKUP(E3343,Vlookups!K:M,3,FALSE)</f>
        <v>Op Exp</v>
      </c>
      <c r="G3343" s="5" t="str">
        <f t="shared" si="1030"/>
        <v>6299</v>
      </c>
      <c r="H3343" s="5" t="str">
        <f t="shared" si="1031"/>
        <v>MISC. CONTRACTED SERVICE</v>
      </c>
      <c r="I3343" s="5" t="str">
        <f t="shared" si="1032"/>
        <v>032</v>
      </c>
      <c r="J3343" s="5" t="str">
        <f>VLOOKUP(I3343,Vlookups!A:D,2,FALSE)</f>
        <v>LANCASTER HS</v>
      </c>
      <c r="K3343" s="5" t="str">
        <f>VLOOKUP(I3343,Vlookups!A:D,3,FALSE)</f>
        <v>LANCASTER HS</v>
      </c>
      <c r="L3343" s="5" t="str">
        <f t="shared" si="1033"/>
        <v>99</v>
      </c>
      <c r="M3343" s="5" t="str">
        <f t="shared" si="1034"/>
        <v>880</v>
      </c>
      <c r="N3343" s="5" t="str">
        <f>VLOOKUP(M3343,Vlookups!G:I,2,FALSE)</f>
        <v>TECHNOLOGY</v>
      </c>
      <c r="O3343" s="5" t="str">
        <f>VLOOKUP(M3343,Vlookups!G:I,3,FALSE)</f>
        <v>CIO</v>
      </c>
      <c r="P3343" s="6">
        <f t="shared" si="1035"/>
        <v>1969.24</v>
      </c>
      <c r="Q3343" s="6">
        <f t="shared" si="1036"/>
        <v>0</v>
      </c>
      <c r="R3343" s="6">
        <f t="shared" si="1037"/>
        <v>1969.24</v>
      </c>
      <c r="S3343" s="6">
        <f t="shared" si="1038"/>
        <v>0</v>
      </c>
      <c r="T3343" s="6">
        <f t="shared" si="1039"/>
        <v>-1969.24</v>
      </c>
      <c r="U3343" t="s">
        <v>3401</v>
      </c>
      <c r="V3343" t="s">
        <v>49</v>
      </c>
      <c r="W3343" s="2">
        <v>1969.24</v>
      </c>
      <c r="X3343" s="2">
        <v>0</v>
      </c>
      <c r="Y3343" s="2">
        <v>1969.24</v>
      </c>
      <c r="Z3343" s="2">
        <v>0</v>
      </c>
      <c r="AA3343" s="2">
        <v>0</v>
      </c>
      <c r="AB3343" s="3">
        <v>-1969.24</v>
      </c>
    </row>
    <row r="3344" spans="1:28">
      <c r="A3344" s="5" t="str">
        <f t="shared" si="1026"/>
        <v>420</v>
      </c>
      <c r="B3344" s="5" t="str">
        <f>VLOOKUP(A3344,Vlookups!O:P,2,FALSE)</f>
        <v>LOCAL</v>
      </c>
      <c r="C3344" s="5" t="str">
        <f t="shared" si="1027"/>
        <v>E</v>
      </c>
      <c r="D3344" s="5" t="str">
        <f t="shared" si="1028"/>
        <v>53</v>
      </c>
      <c r="E3344" s="5" t="str">
        <f t="shared" si="1029"/>
        <v>62--</v>
      </c>
      <c r="F3344" s="5" t="str">
        <f>VLOOKUP(E3344,Vlookups!K:M,3,FALSE)</f>
        <v>Op Exp</v>
      </c>
      <c r="G3344" s="5" t="str">
        <f t="shared" si="1030"/>
        <v>6299</v>
      </c>
      <c r="H3344" s="5" t="str">
        <f t="shared" si="1031"/>
        <v>MISC. CONTRACTED SERVICE</v>
      </c>
      <c r="I3344" s="5" t="str">
        <f t="shared" si="1032"/>
        <v>033</v>
      </c>
      <c r="J3344" s="5" t="str">
        <f>VLOOKUP(I3344,Vlookups!A:D,2,FALSE)</f>
        <v>WINDMILL LAKES HS</v>
      </c>
      <c r="K3344" s="5" t="str">
        <f>VLOOKUP(I3344,Vlookups!A:D,3,FALSE)</f>
        <v>WINDMILL LAKES HS</v>
      </c>
      <c r="L3344" s="5" t="str">
        <f t="shared" si="1033"/>
        <v>99</v>
      </c>
      <c r="M3344" s="5" t="str">
        <f t="shared" si="1034"/>
        <v>880</v>
      </c>
      <c r="N3344" s="5" t="str">
        <f>VLOOKUP(M3344,Vlookups!G:I,2,FALSE)</f>
        <v>TECHNOLOGY</v>
      </c>
      <c r="O3344" s="5" t="str">
        <f>VLOOKUP(M3344,Vlookups!G:I,3,FALSE)</f>
        <v>CIO</v>
      </c>
      <c r="P3344" s="6">
        <f t="shared" si="1035"/>
        <v>11950</v>
      </c>
      <c r="Q3344" s="6">
        <f t="shared" si="1036"/>
        <v>0</v>
      </c>
      <c r="R3344" s="6">
        <f t="shared" si="1037"/>
        <v>11950</v>
      </c>
      <c r="S3344" s="6">
        <f t="shared" si="1038"/>
        <v>0</v>
      </c>
      <c r="T3344" s="6">
        <f t="shared" si="1039"/>
        <v>-11950</v>
      </c>
      <c r="U3344" t="s">
        <v>3402</v>
      </c>
      <c r="V3344" t="s">
        <v>49</v>
      </c>
      <c r="W3344" s="2">
        <v>11950</v>
      </c>
      <c r="X3344" s="2">
        <v>0</v>
      </c>
      <c r="Y3344" s="2">
        <v>11950</v>
      </c>
      <c r="Z3344" s="2">
        <v>0</v>
      </c>
      <c r="AA3344" s="2">
        <v>0</v>
      </c>
      <c r="AB3344" s="3">
        <v>-11950</v>
      </c>
    </row>
    <row r="3345" spans="1:28">
      <c r="A3345" s="5" t="str">
        <f t="shared" si="1026"/>
        <v>420</v>
      </c>
      <c r="B3345" s="5" t="str">
        <f>VLOOKUP(A3345,Vlookups!O:P,2,FALSE)</f>
        <v>LOCAL</v>
      </c>
      <c r="C3345" s="5" t="str">
        <f t="shared" si="1027"/>
        <v>E</v>
      </c>
      <c r="D3345" s="5" t="str">
        <f t="shared" si="1028"/>
        <v>53</v>
      </c>
      <c r="E3345" s="5" t="str">
        <f t="shared" si="1029"/>
        <v>62--</v>
      </c>
      <c r="F3345" s="5" t="str">
        <f>VLOOKUP(E3345,Vlookups!K:M,3,FALSE)</f>
        <v>Op Exp</v>
      </c>
      <c r="G3345" s="5" t="str">
        <f t="shared" si="1030"/>
        <v>6299</v>
      </c>
      <c r="H3345" s="5" t="str">
        <f t="shared" si="1031"/>
        <v>MISC. CONTRACTED SERVICE</v>
      </c>
      <c r="I3345" s="5" t="str">
        <f t="shared" si="1032"/>
        <v>034</v>
      </c>
      <c r="J3345" s="5" t="str">
        <f>VLOOKUP(I3345,Vlookups!A:D,2,FALSE)</f>
        <v>AGGIELAND HIGH SCHOOL</v>
      </c>
      <c r="K3345" s="5" t="str">
        <f>VLOOKUP(I3345,Vlookups!A:D,3,FALSE)</f>
        <v>AGGIELAND HS</v>
      </c>
      <c r="L3345" s="5" t="str">
        <f t="shared" si="1033"/>
        <v>99</v>
      </c>
      <c r="M3345" s="5" t="str">
        <f t="shared" si="1034"/>
        <v>880</v>
      </c>
      <c r="N3345" s="5" t="str">
        <f>VLOOKUP(M3345,Vlookups!G:I,2,FALSE)</f>
        <v>TECHNOLOGY</v>
      </c>
      <c r="O3345" s="5" t="str">
        <f>VLOOKUP(M3345,Vlookups!G:I,3,FALSE)</f>
        <v>CIO</v>
      </c>
      <c r="P3345" s="6">
        <f t="shared" si="1035"/>
        <v>590.54999999999995</v>
      </c>
      <c r="Q3345" s="6">
        <f t="shared" si="1036"/>
        <v>0</v>
      </c>
      <c r="R3345" s="6">
        <f t="shared" si="1037"/>
        <v>590.54999999999995</v>
      </c>
      <c r="S3345" s="6">
        <f t="shared" si="1038"/>
        <v>0</v>
      </c>
      <c r="T3345" s="6">
        <f t="shared" si="1039"/>
        <v>-590.54999999999995</v>
      </c>
      <c r="U3345" t="s">
        <v>3403</v>
      </c>
      <c r="V3345" t="s">
        <v>49</v>
      </c>
      <c r="W3345" s="2">
        <v>590.54999999999995</v>
      </c>
      <c r="X3345" s="2">
        <v>0</v>
      </c>
      <c r="Y3345" s="2">
        <v>590.54999999999995</v>
      </c>
      <c r="Z3345" s="2">
        <v>0</v>
      </c>
      <c r="AA3345" s="2">
        <v>0</v>
      </c>
      <c r="AB3345" s="3">
        <v>-590.54999999999995</v>
      </c>
    </row>
    <row r="3346" spans="1:28">
      <c r="A3346" s="5" t="str">
        <f t="shared" si="1026"/>
        <v>420</v>
      </c>
      <c r="B3346" s="5" t="str">
        <f>VLOOKUP(A3346,Vlookups!O:P,2,FALSE)</f>
        <v>LOCAL</v>
      </c>
      <c r="C3346" s="5" t="str">
        <f t="shared" si="1027"/>
        <v>E</v>
      </c>
      <c r="D3346" s="5" t="str">
        <f t="shared" si="1028"/>
        <v>53</v>
      </c>
      <c r="E3346" s="5" t="str">
        <f t="shared" si="1029"/>
        <v>62--</v>
      </c>
      <c r="F3346" s="5" t="str">
        <f>VLOOKUP(E3346,Vlookups!K:M,3,FALSE)</f>
        <v>Op Exp</v>
      </c>
      <c r="G3346" s="5" t="str">
        <f t="shared" si="1030"/>
        <v>6299</v>
      </c>
      <c r="H3346" s="5" t="str">
        <f t="shared" si="1031"/>
        <v>MISC. CONTRACTED SERVICE</v>
      </c>
      <c r="I3346" s="5" t="str">
        <f t="shared" si="1032"/>
        <v>042</v>
      </c>
      <c r="J3346" s="5" t="str">
        <f>VLOOKUP(I3346,Vlookups!A:D,2,FALSE)</f>
        <v>BG Ramirez Elementary</v>
      </c>
      <c r="K3346" s="5" t="str">
        <f>VLOOKUP(I3346,Vlookups!A:D,3,FALSE)</f>
        <v>BG RAMIREZ K8</v>
      </c>
      <c r="L3346" s="5" t="str">
        <f t="shared" si="1033"/>
        <v>99</v>
      </c>
      <c r="M3346" s="5" t="str">
        <f t="shared" si="1034"/>
        <v>880</v>
      </c>
      <c r="N3346" s="5" t="str">
        <f>VLOOKUP(M3346,Vlookups!G:I,2,FALSE)</f>
        <v>TECHNOLOGY</v>
      </c>
      <c r="O3346" s="5" t="str">
        <f>VLOOKUP(M3346,Vlookups!G:I,3,FALSE)</f>
        <v>CIO</v>
      </c>
      <c r="P3346" s="6">
        <f t="shared" si="1035"/>
        <v>800</v>
      </c>
      <c r="Q3346" s="6">
        <f t="shared" si="1036"/>
        <v>0</v>
      </c>
      <c r="R3346" s="6">
        <f t="shared" si="1037"/>
        <v>800</v>
      </c>
      <c r="S3346" s="6">
        <f t="shared" si="1038"/>
        <v>0</v>
      </c>
      <c r="T3346" s="6">
        <f t="shared" si="1039"/>
        <v>-800</v>
      </c>
      <c r="U3346" t="s">
        <v>3404</v>
      </c>
      <c r="V3346" t="s">
        <v>49</v>
      </c>
      <c r="W3346" s="2">
        <v>800</v>
      </c>
      <c r="X3346" s="2">
        <v>0</v>
      </c>
      <c r="Y3346" s="2">
        <v>800</v>
      </c>
      <c r="Z3346" s="2">
        <v>0</v>
      </c>
      <c r="AA3346" s="2">
        <v>0</v>
      </c>
      <c r="AB3346" s="3">
        <v>-800</v>
      </c>
    </row>
    <row r="3347" spans="1:28">
      <c r="A3347" s="5" t="str">
        <f t="shared" si="1026"/>
        <v>420</v>
      </c>
      <c r="B3347" s="5" t="str">
        <f>VLOOKUP(A3347,Vlookups!O:P,2,FALSE)</f>
        <v>LOCAL</v>
      </c>
      <c r="C3347" s="5" t="str">
        <f t="shared" si="1027"/>
        <v>E</v>
      </c>
      <c r="D3347" s="5" t="str">
        <f t="shared" si="1028"/>
        <v>53</v>
      </c>
      <c r="E3347" s="5" t="str">
        <f t="shared" si="1029"/>
        <v>62--</v>
      </c>
      <c r="F3347" s="5" t="str">
        <f>VLOOKUP(E3347,Vlookups!K:M,3,FALSE)</f>
        <v>Op Exp</v>
      </c>
      <c r="G3347" s="5" t="str">
        <f t="shared" si="1030"/>
        <v>6299</v>
      </c>
      <c r="H3347" s="5" t="str">
        <f t="shared" si="1031"/>
        <v>MISC. CONTRACTED SERVICE</v>
      </c>
      <c r="I3347" s="5" t="str">
        <f t="shared" si="1032"/>
        <v>043</v>
      </c>
      <c r="J3347" s="5" t="str">
        <f>VLOOKUP(I3347,Vlookups!A:D,2,FALSE)</f>
        <v>MSG Ramirez Elementary</v>
      </c>
      <c r="K3347" s="5" t="str">
        <f>VLOOKUP(I3347,Vlookups!A:D,3,FALSE)</f>
        <v>MSG RAMIREZ K8</v>
      </c>
      <c r="L3347" s="5" t="str">
        <f t="shared" si="1033"/>
        <v>99</v>
      </c>
      <c r="M3347" s="5" t="str">
        <f t="shared" si="1034"/>
        <v>880</v>
      </c>
      <c r="N3347" s="5" t="str">
        <f>VLOOKUP(M3347,Vlookups!G:I,2,FALSE)</f>
        <v>TECHNOLOGY</v>
      </c>
      <c r="O3347" s="5" t="str">
        <f>VLOOKUP(M3347,Vlookups!G:I,3,FALSE)</f>
        <v>CIO</v>
      </c>
      <c r="P3347" s="6">
        <f t="shared" si="1035"/>
        <v>7769.8</v>
      </c>
      <c r="Q3347" s="6">
        <f t="shared" si="1036"/>
        <v>6324.47</v>
      </c>
      <c r="R3347" s="6">
        <f t="shared" si="1037"/>
        <v>1445.33</v>
      </c>
      <c r="S3347" s="6">
        <f t="shared" si="1038"/>
        <v>0</v>
      </c>
      <c r="T3347" s="6">
        <f t="shared" si="1039"/>
        <v>-7769.8</v>
      </c>
      <c r="U3347" t="s">
        <v>3405</v>
      </c>
      <c r="V3347" t="s">
        <v>49</v>
      </c>
      <c r="W3347" s="2">
        <v>7769.8</v>
      </c>
      <c r="X3347" s="2">
        <v>6324.47</v>
      </c>
      <c r="Y3347" s="2">
        <v>1445.33</v>
      </c>
      <c r="Z3347" s="2">
        <v>0</v>
      </c>
      <c r="AA3347" s="2">
        <v>0</v>
      </c>
      <c r="AB3347" s="3">
        <v>-7769.8</v>
      </c>
    </row>
    <row r="3348" spans="1:28">
      <c r="A3348" s="5" t="str">
        <f t="shared" si="1026"/>
        <v>420</v>
      </c>
      <c r="B3348" s="5" t="str">
        <f>VLOOKUP(A3348,Vlookups!O:P,2,FALSE)</f>
        <v>LOCAL</v>
      </c>
      <c r="C3348" s="5" t="str">
        <f t="shared" si="1027"/>
        <v>E</v>
      </c>
      <c r="D3348" s="5" t="str">
        <f t="shared" si="1028"/>
        <v>53</v>
      </c>
      <c r="E3348" s="5" t="str">
        <f t="shared" si="1029"/>
        <v>62--</v>
      </c>
      <c r="F3348" s="5" t="str">
        <f>VLOOKUP(E3348,Vlookups!K:M,3,FALSE)</f>
        <v>Op Exp</v>
      </c>
      <c r="G3348" s="5" t="str">
        <f t="shared" si="1030"/>
        <v>6299</v>
      </c>
      <c r="H3348" s="5" t="str">
        <f t="shared" si="1031"/>
        <v>MISC. CONTRACTED SERVICE</v>
      </c>
      <c r="I3348" s="5" t="str">
        <f t="shared" si="1032"/>
        <v>747</v>
      </c>
      <c r="J3348" s="5" t="str">
        <f>VLOOKUP(I3348,Vlookups!A:D,2,FALSE)</f>
        <v>AREA OFFICE TARRANT</v>
      </c>
      <c r="K3348" s="5" t="str">
        <f>VLOOKUP(I3348,Vlookups!A:D,3,FALSE)</f>
        <v>AREA OFFICE TARRANT</v>
      </c>
      <c r="L3348" s="5" t="str">
        <f t="shared" si="1033"/>
        <v>99</v>
      </c>
      <c r="M3348" s="5" t="str">
        <f t="shared" si="1034"/>
        <v>880</v>
      </c>
      <c r="N3348" s="5" t="str">
        <f>VLOOKUP(M3348,Vlookups!G:I,2,FALSE)</f>
        <v>TECHNOLOGY</v>
      </c>
      <c r="O3348" s="5" t="str">
        <f>VLOOKUP(M3348,Vlookups!G:I,3,FALSE)</f>
        <v>CIO</v>
      </c>
      <c r="P3348" s="6">
        <f t="shared" si="1035"/>
        <v>1475</v>
      </c>
      <c r="Q3348" s="6">
        <f t="shared" si="1036"/>
        <v>0</v>
      </c>
      <c r="R3348" s="6">
        <f t="shared" si="1037"/>
        <v>1650</v>
      </c>
      <c r="S3348" s="6">
        <f t="shared" si="1038"/>
        <v>0</v>
      </c>
      <c r="T3348" s="6">
        <f t="shared" si="1039"/>
        <v>-1475</v>
      </c>
      <c r="U3348" t="s">
        <v>3406</v>
      </c>
      <c r="V3348" t="s">
        <v>49</v>
      </c>
      <c r="W3348" s="2">
        <v>1475</v>
      </c>
      <c r="X3348" s="2">
        <v>0</v>
      </c>
      <c r="Y3348" s="2">
        <v>1650</v>
      </c>
      <c r="Z3348" s="3">
        <v>-175</v>
      </c>
      <c r="AA3348" s="2">
        <v>0</v>
      </c>
      <c r="AB3348" s="3">
        <v>-1475</v>
      </c>
    </row>
    <row r="3349" spans="1:28">
      <c r="A3349" s="5" t="str">
        <f t="shared" si="1026"/>
        <v>420</v>
      </c>
      <c r="B3349" s="5" t="str">
        <f>VLOOKUP(A3349,Vlookups!O:P,2,FALSE)</f>
        <v>LOCAL</v>
      </c>
      <c r="C3349" s="5" t="str">
        <f t="shared" si="1027"/>
        <v>E</v>
      </c>
      <c r="D3349" s="5" t="str">
        <f t="shared" si="1028"/>
        <v>53</v>
      </c>
      <c r="E3349" s="5" t="str">
        <f t="shared" si="1029"/>
        <v>62--</v>
      </c>
      <c r="F3349" s="5" t="str">
        <f>VLOOKUP(E3349,Vlookups!K:M,3,FALSE)</f>
        <v>Op Exp</v>
      </c>
      <c r="G3349" s="5" t="str">
        <f t="shared" si="1030"/>
        <v>6299</v>
      </c>
      <c r="H3349" s="5" t="str">
        <f t="shared" si="1031"/>
        <v>MISC. CONTRACTED SERVICE</v>
      </c>
      <c r="I3349" s="5" t="str">
        <f t="shared" si="1032"/>
        <v>750</v>
      </c>
      <c r="J3349" s="5" t="str">
        <f>VLOOKUP(I3349,Vlookups!A:D,2,FALSE)</f>
        <v>BUSINESS OFFICE</v>
      </c>
      <c r="K3349" s="5" t="str">
        <f>VLOOKUP(I3349,Vlookups!A:D,3,FALSE)</f>
        <v>BUSINESS OFFICE</v>
      </c>
      <c r="L3349" s="5" t="str">
        <f t="shared" si="1033"/>
        <v>99</v>
      </c>
      <c r="M3349" s="5" t="str">
        <f t="shared" si="1034"/>
        <v>880</v>
      </c>
      <c r="N3349" s="5" t="str">
        <f>VLOOKUP(M3349,Vlookups!G:I,2,FALSE)</f>
        <v>TECHNOLOGY</v>
      </c>
      <c r="O3349" s="5" t="str">
        <f>VLOOKUP(M3349,Vlookups!G:I,3,FALSE)</f>
        <v>CIO</v>
      </c>
      <c r="P3349" s="6">
        <f t="shared" si="1035"/>
        <v>106541.7</v>
      </c>
      <c r="Q3349" s="6">
        <f t="shared" si="1036"/>
        <v>0</v>
      </c>
      <c r="R3349" s="6">
        <f t="shared" si="1037"/>
        <v>106541.7</v>
      </c>
      <c r="S3349" s="6">
        <f t="shared" si="1038"/>
        <v>0</v>
      </c>
      <c r="T3349" s="6">
        <f t="shared" si="1039"/>
        <v>-106541.7</v>
      </c>
      <c r="U3349" t="s">
        <v>3407</v>
      </c>
      <c r="V3349" t="s">
        <v>49</v>
      </c>
      <c r="W3349" s="2">
        <v>106541.7</v>
      </c>
      <c r="X3349" s="2">
        <v>0</v>
      </c>
      <c r="Y3349" s="2">
        <v>106541.7</v>
      </c>
      <c r="Z3349" s="2">
        <v>0</v>
      </c>
      <c r="AA3349" s="2">
        <v>0</v>
      </c>
      <c r="AB3349" s="3">
        <v>-106541.7</v>
      </c>
    </row>
    <row r="3350" spans="1:28">
      <c r="A3350" s="5" t="str">
        <f t="shared" si="1026"/>
        <v>420</v>
      </c>
      <c r="B3350" s="5" t="str">
        <f>VLOOKUP(A3350,Vlookups!O:P,2,FALSE)</f>
        <v>LOCAL</v>
      </c>
      <c r="C3350" s="5" t="str">
        <f t="shared" si="1027"/>
        <v>E</v>
      </c>
      <c r="D3350" s="5" t="str">
        <f t="shared" si="1028"/>
        <v>53</v>
      </c>
      <c r="E3350" s="5" t="str">
        <f t="shared" si="1029"/>
        <v>62--</v>
      </c>
      <c r="F3350" s="5" t="str">
        <f>VLOOKUP(E3350,Vlookups!K:M,3,FALSE)</f>
        <v>Op Exp</v>
      </c>
      <c r="G3350" s="5" t="str">
        <f t="shared" si="1030"/>
        <v>6299</v>
      </c>
      <c r="H3350" s="5" t="str">
        <f t="shared" si="1031"/>
        <v>MISC. CONTRACTED SERVICE</v>
      </c>
      <c r="I3350" s="5" t="str">
        <f t="shared" si="1032"/>
        <v>750</v>
      </c>
      <c r="J3350" s="5" t="str">
        <f>VLOOKUP(I3350,Vlookups!A:D,2,FALSE)</f>
        <v>BUSINESS OFFICE</v>
      </c>
      <c r="K3350" s="5" t="str">
        <f>VLOOKUP(I3350,Vlookups!A:D,3,FALSE)</f>
        <v>BUSINESS OFFICE</v>
      </c>
      <c r="L3350" s="5" t="str">
        <f t="shared" si="1033"/>
        <v>99</v>
      </c>
      <c r="M3350" s="5" t="str">
        <f t="shared" si="1034"/>
        <v>881</v>
      </c>
      <c r="N3350" s="5" t="str">
        <f>VLOOKUP(M3350,Vlookups!G:I,2,FALSE)</f>
        <v>PEIMS</v>
      </c>
      <c r="O3350" s="5" t="str">
        <f>VLOOKUP(M3350,Vlookups!G:I,3,FALSE)</f>
        <v>PEIMS</v>
      </c>
      <c r="P3350" s="6">
        <f t="shared" si="1035"/>
        <v>0</v>
      </c>
      <c r="Q3350" s="6">
        <f t="shared" si="1036"/>
        <v>0</v>
      </c>
      <c r="R3350" s="6">
        <f t="shared" si="1037"/>
        <v>0</v>
      </c>
      <c r="S3350" s="6">
        <f t="shared" si="1038"/>
        <v>294452</v>
      </c>
      <c r="T3350" s="6">
        <f t="shared" si="1039"/>
        <v>294452</v>
      </c>
      <c r="U3350" t="s">
        <v>3408</v>
      </c>
      <c r="V3350" t="s">
        <v>49</v>
      </c>
      <c r="W3350" s="2">
        <v>0</v>
      </c>
      <c r="X3350" s="2">
        <v>0</v>
      </c>
      <c r="Y3350" s="2">
        <v>0</v>
      </c>
      <c r="Z3350" s="2">
        <v>0</v>
      </c>
      <c r="AA3350" s="2">
        <v>294452</v>
      </c>
      <c r="AB3350" s="2">
        <v>294452</v>
      </c>
    </row>
    <row r="3351" spans="1:28">
      <c r="A3351" s="5" t="str">
        <f t="shared" si="1026"/>
        <v>420</v>
      </c>
      <c r="B3351" s="5" t="str">
        <f>VLOOKUP(A3351,Vlookups!O:P,2,FALSE)</f>
        <v>LOCAL</v>
      </c>
      <c r="C3351" s="5" t="str">
        <f t="shared" si="1027"/>
        <v>E</v>
      </c>
      <c r="D3351" s="5" t="str">
        <f t="shared" si="1028"/>
        <v>53</v>
      </c>
      <c r="E3351" s="5" t="str">
        <f t="shared" si="1029"/>
        <v>62--</v>
      </c>
      <c r="F3351" s="5" t="str">
        <f>VLOOKUP(E3351,Vlookups!K:M,3,FALSE)</f>
        <v>Op Exp</v>
      </c>
      <c r="G3351" s="5" t="str">
        <f t="shared" si="1030"/>
        <v>6299</v>
      </c>
      <c r="H3351" s="5" t="str">
        <f t="shared" si="1031"/>
        <v>MISC. CONTRACTED SERVICE</v>
      </c>
      <c r="I3351" s="5" t="str">
        <f t="shared" si="1032"/>
        <v>999</v>
      </c>
      <c r="J3351" s="5" t="str">
        <f>VLOOKUP(I3351,Vlookups!A:D,2,FALSE)</f>
        <v>CHARTER WIDE</v>
      </c>
      <c r="K3351" s="5" t="str">
        <f>VLOOKUP(I3351,Vlookups!A:D,3,FALSE)</f>
        <v>CHARTER WIDE</v>
      </c>
      <c r="L3351" s="5" t="str">
        <f t="shared" si="1033"/>
        <v>99</v>
      </c>
      <c r="M3351" s="5" t="str">
        <f t="shared" si="1034"/>
        <v>880</v>
      </c>
      <c r="N3351" s="5" t="str">
        <f>VLOOKUP(M3351,Vlookups!G:I,2,FALSE)</f>
        <v>TECHNOLOGY</v>
      </c>
      <c r="O3351" s="5" t="str">
        <f>VLOOKUP(M3351,Vlookups!G:I,3,FALSE)</f>
        <v>CIO</v>
      </c>
      <c r="P3351" s="6">
        <f t="shared" si="1035"/>
        <v>743786.42</v>
      </c>
      <c r="Q3351" s="6">
        <f t="shared" si="1036"/>
        <v>288263.74</v>
      </c>
      <c r="R3351" s="6">
        <f t="shared" si="1037"/>
        <v>448222.68</v>
      </c>
      <c r="S3351" s="6">
        <f t="shared" si="1038"/>
        <v>285000</v>
      </c>
      <c r="T3351" s="6">
        <f t="shared" si="1039"/>
        <v>-458786.42</v>
      </c>
      <c r="U3351" t="s">
        <v>3409</v>
      </c>
      <c r="V3351" t="s">
        <v>49</v>
      </c>
      <c r="W3351" s="2">
        <v>743786.42</v>
      </c>
      <c r="X3351" s="2">
        <v>288263.74</v>
      </c>
      <c r="Y3351" s="2">
        <v>448222.68</v>
      </c>
      <c r="Z3351" s="2">
        <v>7300</v>
      </c>
      <c r="AA3351" s="2">
        <v>285000</v>
      </c>
      <c r="AB3351" s="3">
        <v>-458786.42</v>
      </c>
    </row>
    <row r="3352" spans="1:28">
      <c r="A3352" s="5" t="str">
        <f t="shared" si="1026"/>
        <v>420</v>
      </c>
      <c r="B3352" s="5" t="str">
        <f>VLOOKUP(A3352,Vlookups!O:P,2,FALSE)</f>
        <v>LOCAL</v>
      </c>
      <c r="C3352" s="5" t="str">
        <f t="shared" si="1027"/>
        <v>E</v>
      </c>
      <c r="D3352" s="5" t="str">
        <f t="shared" si="1028"/>
        <v>53</v>
      </c>
      <c r="E3352" s="5" t="str">
        <f t="shared" si="1029"/>
        <v>62--</v>
      </c>
      <c r="F3352" s="5" t="str">
        <f>VLOOKUP(E3352,Vlookups!K:M,3,FALSE)</f>
        <v>Op Exp</v>
      </c>
      <c r="G3352" s="5" t="str">
        <f t="shared" si="1030"/>
        <v>6299</v>
      </c>
      <c r="H3352" s="5" t="str">
        <f t="shared" si="1031"/>
        <v>MISC. CONTRACTED SERVICE</v>
      </c>
      <c r="I3352" s="5" t="str">
        <f t="shared" si="1032"/>
        <v>999</v>
      </c>
      <c r="J3352" s="5" t="str">
        <f>VLOOKUP(I3352,Vlookups!A:D,2,FALSE)</f>
        <v>CHARTER WIDE</v>
      </c>
      <c r="K3352" s="5" t="str">
        <f>VLOOKUP(I3352,Vlookups!A:D,3,FALSE)</f>
        <v>CHARTER WIDE</v>
      </c>
      <c r="L3352" s="5" t="str">
        <f t="shared" si="1033"/>
        <v>99</v>
      </c>
      <c r="M3352" s="5" t="str">
        <f t="shared" si="1034"/>
        <v>881</v>
      </c>
      <c r="N3352" s="5" t="str">
        <f>VLOOKUP(M3352,Vlookups!G:I,2,FALSE)</f>
        <v>PEIMS</v>
      </c>
      <c r="O3352" s="5" t="str">
        <f>VLOOKUP(M3352,Vlookups!G:I,3,FALSE)</f>
        <v>PEIMS</v>
      </c>
      <c r="P3352" s="6">
        <f t="shared" si="1035"/>
        <v>0</v>
      </c>
      <c r="Q3352" s="6">
        <f t="shared" si="1036"/>
        <v>101.31</v>
      </c>
      <c r="R3352" s="6">
        <f t="shared" si="1037"/>
        <v>261.16000000000003</v>
      </c>
      <c r="S3352" s="6">
        <f t="shared" si="1038"/>
        <v>0</v>
      </c>
      <c r="T3352" s="6">
        <f t="shared" si="1039"/>
        <v>0</v>
      </c>
      <c r="U3352" t="s">
        <v>3410</v>
      </c>
      <c r="V3352" t="s">
        <v>49</v>
      </c>
      <c r="W3352" s="2">
        <v>0</v>
      </c>
      <c r="X3352" s="2">
        <v>101.31</v>
      </c>
      <c r="Y3352" s="2">
        <v>261.16000000000003</v>
      </c>
      <c r="Z3352" s="3">
        <v>-362.47</v>
      </c>
      <c r="AA3352" s="2">
        <v>0</v>
      </c>
      <c r="AB3352" s="2">
        <v>0</v>
      </c>
    </row>
    <row r="3353" spans="1:28">
      <c r="A3353" s="5" t="str">
        <f t="shared" si="1026"/>
        <v>420</v>
      </c>
      <c r="B3353" s="5" t="str">
        <f>VLOOKUP(A3353,Vlookups!O:P,2,FALSE)</f>
        <v>LOCAL</v>
      </c>
      <c r="C3353" s="5" t="str">
        <f t="shared" si="1027"/>
        <v>E</v>
      </c>
      <c r="D3353" s="5" t="str">
        <f t="shared" si="1028"/>
        <v>53</v>
      </c>
      <c r="E3353" s="5" t="str">
        <f t="shared" si="1029"/>
        <v>63--</v>
      </c>
      <c r="F3353" s="5" t="str">
        <f>VLOOKUP(E3353,Vlookups!K:M,3,FALSE)</f>
        <v>Op Exp</v>
      </c>
      <c r="G3353" s="5" t="str">
        <f t="shared" si="1030"/>
        <v>6319</v>
      </c>
      <c r="H3353" s="5" t="str">
        <f t="shared" si="1031"/>
        <v>SUPPLIES M/O</v>
      </c>
      <c r="I3353" s="5" t="str">
        <f t="shared" si="1032"/>
        <v>999</v>
      </c>
      <c r="J3353" s="5" t="str">
        <f>VLOOKUP(I3353,Vlookups!A:D,2,FALSE)</f>
        <v>CHARTER WIDE</v>
      </c>
      <c r="K3353" s="5" t="str">
        <f>VLOOKUP(I3353,Vlookups!A:D,3,FALSE)</f>
        <v>CHARTER WIDE</v>
      </c>
      <c r="L3353" s="5" t="str">
        <f t="shared" si="1033"/>
        <v>99</v>
      </c>
      <c r="M3353" s="5" t="str">
        <f t="shared" si="1034"/>
        <v>880</v>
      </c>
      <c r="N3353" s="5" t="str">
        <f>VLOOKUP(M3353,Vlookups!G:I,2,FALSE)</f>
        <v>TECHNOLOGY</v>
      </c>
      <c r="O3353" s="5" t="str">
        <f>VLOOKUP(M3353,Vlookups!G:I,3,FALSE)</f>
        <v>CIO</v>
      </c>
      <c r="P3353" s="6">
        <f t="shared" si="1035"/>
        <v>29400</v>
      </c>
      <c r="Q3353" s="6">
        <f t="shared" si="1036"/>
        <v>2355.1999999999998</v>
      </c>
      <c r="R3353" s="6">
        <f t="shared" si="1037"/>
        <v>15537.02</v>
      </c>
      <c r="S3353" s="6">
        <f t="shared" si="1038"/>
        <v>0</v>
      </c>
      <c r="T3353" s="6">
        <f t="shared" si="1039"/>
        <v>-29400</v>
      </c>
      <c r="U3353" t="s">
        <v>3411</v>
      </c>
      <c r="V3353" t="s">
        <v>2287</v>
      </c>
      <c r="W3353" s="2">
        <v>29400</v>
      </c>
      <c r="X3353" s="2">
        <v>2355.1999999999998</v>
      </c>
      <c r="Y3353" s="2">
        <v>15537.02</v>
      </c>
      <c r="Z3353" s="2">
        <v>11507.78</v>
      </c>
      <c r="AA3353" s="2">
        <v>0</v>
      </c>
      <c r="AB3353" s="3">
        <v>-29400</v>
      </c>
    </row>
    <row r="3354" spans="1:28">
      <c r="A3354" s="5" t="str">
        <f t="shared" si="1026"/>
        <v>420</v>
      </c>
      <c r="B3354" s="5" t="str">
        <f>VLOOKUP(A3354,Vlookups!O:P,2,FALSE)</f>
        <v>LOCAL</v>
      </c>
      <c r="C3354" s="5" t="str">
        <f t="shared" si="1027"/>
        <v>E</v>
      </c>
      <c r="D3354" s="5" t="str">
        <f t="shared" si="1028"/>
        <v>53</v>
      </c>
      <c r="E3354" s="5" t="str">
        <f t="shared" si="1029"/>
        <v>63--</v>
      </c>
      <c r="F3354" s="5" t="str">
        <f>VLOOKUP(E3354,Vlookups!K:M,3,FALSE)</f>
        <v>Op Exp</v>
      </c>
      <c r="G3354" s="5" t="str">
        <f t="shared" si="1030"/>
        <v>6396</v>
      </c>
      <c r="H3354" s="5" t="str">
        <f t="shared" si="1031"/>
        <v>STUDENT CREDITS</v>
      </c>
      <c r="I3354" s="5" t="str">
        <f t="shared" si="1032"/>
        <v>018</v>
      </c>
      <c r="J3354" s="5" t="str">
        <f>VLOOKUP(I3354,Vlookups!A:D,2,FALSE)</f>
        <v>KATY/WEST PARK HS</v>
      </c>
      <c r="K3354" s="5" t="str">
        <f>VLOOKUP(I3354,Vlookups!A:D,3,FALSE)</f>
        <v>KATY WESTPARK HS</v>
      </c>
      <c r="L3354" s="5" t="str">
        <f t="shared" si="1033"/>
        <v>99</v>
      </c>
      <c r="M3354" s="5" t="str">
        <f t="shared" si="1034"/>
        <v>880</v>
      </c>
      <c r="N3354" s="5" t="str">
        <f>VLOOKUP(M3354,Vlookups!G:I,2,FALSE)</f>
        <v>TECHNOLOGY</v>
      </c>
      <c r="O3354" s="5" t="str">
        <f>VLOOKUP(M3354,Vlookups!G:I,3,FALSE)</f>
        <v>CIO</v>
      </c>
      <c r="P3354" s="6">
        <f t="shared" si="1035"/>
        <v>0</v>
      </c>
      <c r="Q3354" s="6">
        <f t="shared" si="1036"/>
        <v>0</v>
      </c>
      <c r="R3354" s="6">
        <f t="shared" si="1037"/>
        <v>-36.81</v>
      </c>
      <c r="S3354" s="6">
        <f t="shared" si="1038"/>
        <v>0</v>
      </c>
      <c r="T3354" s="6">
        <f t="shared" si="1039"/>
        <v>0</v>
      </c>
      <c r="U3354" t="s">
        <v>3412</v>
      </c>
      <c r="V3354" t="s">
        <v>1693</v>
      </c>
      <c r="W3354" s="2">
        <v>0</v>
      </c>
      <c r="X3354" s="2">
        <v>0</v>
      </c>
      <c r="Y3354" s="3">
        <v>-36.81</v>
      </c>
      <c r="Z3354" s="2">
        <v>36.81</v>
      </c>
      <c r="AA3354" s="2">
        <v>0</v>
      </c>
      <c r="AB3354" s="2">
        <v>0</v>
      </c>
    </row>
    <row r="3355" spans="1:28">
      <c r="A3355" s="5" t="str">
        <f t="shared" si="1026"/>
        <v>420</v>
      </c>
      <c r="B3355" s="5" t="str">
        <f>VLOOKUP(A3355,Vlookups!O:P,2,FALSE)</f>
        <v>LOCAL</v>
      </c>
      <c r="C3355" s="5" t="str">
        <f t="shared" si="1027"/>
        <v>E</v>
      </c>
      <c r="D3355" s="5" t="str">
        <f t="shared" si="1028"/>
        <v>53</v>
      </c>
      <c r="E3355" s="5" t="str">
        <f t="shared" si="1029"/>
        <v>63--</v>
      </c>
      <c r="F3355" s="5" t="str">
        <f>VLOOKUP(E3355,Vlookups!K:M,3,FALSE)</f>
        <v>Op Exp</v>
      </c>
      <c r="G3355" s="5" t="str">
        <f t="shared" si="1030"/>
        <v>6399</v>
      </c>
      <c r="H3355" s="5" t="str">
        <f t="shared" si="1031"/>
        <v>GENERAL SUPPLIES</v>
      </c>
      <c r="I3355" s="5" t="str">
        <f t="shared" si="1032"/>
        <v>001</v>
      </c>
      <c r="J3355" s="5" t="str">
        <f>VLOOKUP(I3355,Vlookups!A:D,2,FALSE)</f>
        <v>GARLAND ELEMENTARY SCHOOL</v>
      </c>
      <c r="K3355" s="5" t="str">
        <f>VLOOKUP(I3355,Vlookups!A:D,3,FALSE)</f>
        <v>GARLAND K8</v>
      </c>
      <c r="L3355" s="5" t="str">
        <f t="shared" si="1033"/>
        <v>99</v>
      </c>
      <c r="M3355" s="5" t="str">
        <f t="shared" si="1034"/>
        <v>880</v>
      </c>
      <c r="N3355" s="5" t="str">
        <f>VLOOKUP(M3355,Vlookups!G:I,2,FALSE)</f>
        <v>TECHNOLOGY</v>
      </c>
      <c r="O3355" s="5" t="str">
        <f>VLOOKUP(M3355,Vlookups!G:I,3,FALSE)</f>
        <v>CIO</v>
      </c>
      <c r="P3355" s="6">
        <f t="shared" si="1035"/>
        <v>2317.13</v>
      </c>
      <c r="Q3355" s="6">
        <f t="shared" si="1036"/>
        <v>0</v>
      </c>
      <c r="R3355" s="6">
        <f t="shared" si="1037"/>
        <v>2317.13</v>
      </c>
      <c r="S3355" s="6">
        <f t="shared" si="1038"/>
        <v>0</v>
      </c>
      <c r="T3355" s="6">
        <f t="shared" si="1039"/>
        <v>-2317.13</v>
      </c>
      <c r="U3355" t="s">
        <v>3413</v>
      </c>
      <c r="V3355" t="s">
        <v>54</v>
      </c>
      <c r="W3355" s="2">
        <v>2317.13</v>
      </c>
      <c r="X3355" s="2">
        <v>0</v>
      </c>
      <c r="Y3355" s="2">
        <v>2317.13</v>
      </c>
      <c r="Z3355" s="2">
        <v>0</v>
      </c>
      <c r="AA3355" s="2">
        <v>0</v>
      </c>
      <c r="AB3355" s="3">
        <v>-2317.13</v>
      </c>
    </row>
    <row r="3356" spans="1:28">
      <c r="A3356" s="5" t="str">
        <f t="shared" si="1026"/>
        <v>420</v>
      </c>
      <c r="B3356" s="5" t="str">
        <f>VLOOKUP(A3356,Vlookups!O:P,2,FALSE)</f>
        <v>LOCAL</v>
      </c>
      <c r="C3356" s="5" t="str">
        <f t="shared" si="1027"/>
        <v>E</v>
      </c>
      <c r="D3356" s="5" t="str">
        <f t="shared" si="1028"/>
        <v>53</v>
      </c>
      <c r="E3356" s="5" t="str">
        <f t="shared" si="1029"/>
        <v>63--</v>
      </c>
      <c r="F3356" s="5" t="str">
        <f>VLOOKUP(E3356,Vlookups!K:M,3,FALSE)</f>
        <v>Op Exp</v>
      </c>
      <c r="G3356" s="5" t="str">
        <f t="shared" si="1030"/>
        <v>6399</v>
      </c>
      <c r="H3356" s="5" t="str">
        <f t="shared" si="1031"/>
        <v>GENERAL SUPPLIES</v>
      </c>
      <c r="I3356" s="5" t="str">
        <f t="shared" si="1032"/>
        <v>002</v>
      </c>
      <c r="J3356" s="5" t="str">
        <f>VLOOKUP(I3356,Vlookups!A:D,2,FALSE)</f>
        <v>GARLAND MIDDLE SCHOOL</v>
      </c>
      <c r="K3356" s="5" t="str">
        <f>VLOOKUP(I3356,Vlookups!A:D,3,FALSE)</f>
        <v>GARLAND K8</v>
      </c>
      <c r="L3356" s="5" t="str">
        <f t="shared" si="1033"/>
        <v>99</v>
      </c>
      <c r="M3356" s="5" t="str">
        <f t="shared" si="1034"/>
        <v>880</v>
      </c>
      <c r="N3356" s="5" t="str">
        <f>VLOOKUP(M3356,Vlookups!G:I,2,FALSE)</f>
        <v>TECHNOLOGY</v>
      </c>
      <c r="O3356" s="5" t="str">
        <f>VLOOKUP(M3356,Vlookups!G:I,3,FALSE)</f>
        <v>CIO</v>
      </c>
      <c r="P3356" s="6">
        <f t="shared" si="1035"/>
        <v>1009.47</v>
      </c>
      <c r="Q3356" s="6">
        <f t="shared" si="1036"/>
        <v>0</v>
      </c>
      <c r="R3356" s="6">
        <f t="shared" si="1037"/>
        <v>1009.47</v>
      </c>
      <c r="S3356" s="6">
        <f t="shared" si="1038"/>
        <v>0</v>
      </c>
      <c r="T3356" s="6">
        <f t="shared" si="1039"/>
        <v>-1009.47</v>
      </c>
      <c r="U3356" t="s">
        <v>3414</v>
      </c>
      <c r="V3356" t="s">
        <v>54</v>
      </c>
      <c r="W3356" s="2">
        <v>1009.47</v>
      </c>
      <c r="X3356" s="2">
        <v>0</v>
      </c>
      <c r="Y3356" s="2">
        <v>1009.47</v>
      </c>
      <c r="Z3356" s="2">
        <v>0</v>
      </c>
      <c r="AA3356" s="2">
        <v>0</v>
      </c>
      <c r="AB3356" s="3">
        <v>-1009.47</v>
      </c>
    </row>
    <row r="3357" spans="1:28">
      <c r="A3357" s="5" t="str">
        <f t="shared" si="1026"/>
        <v>420</v>
      </c>
      <c r="B3357" s="5" t="str">
        <f>VLOOKUP(A3357,Vlookups!O:P,2,FALSE)</f>
        <v>LOCAL</v>
      </c>
      <c r="C3357" s="5" t="str">
        <f t="shared" si="1027"/>
        <v>E</v>
      </c>
      <c r="D3357" s="5" t="str">
        <f t="shared" si="1028"/>
        <v>53</v>
      </c>
      <c r="E3357" s="5" t="str">
        <f t="shared" si="1029"/>
        <v>63--</v>
      </c>
      <c r="F3357" s="5" t="str">
        <f>VLOOKUP(E3357,Vlookups!K:M,3,FALSE)</f>
        <v>Op Exp</v>
      </c>
      <c r="G3357" s="5" t="str">
        <f t="shared" si="1030"/>
        <v>6399</v>
      </c>
      <c r="H3357" s="5" t="str">
        <f t="shared" si="1031"/>
        <v>GENERAL SUPPLIES</v>
      </c>
      <c r="I3357" s="5" t="str">
        <f t="shared" si="1032"/>
        <v>003</v>
      </c>
      <c r="J3357" s="5" t="str">
        <f>VLOOKUP(I3357,Vlookups!A:D,2,FALSE)</f>
        <v>GARLAND HIGH SCHOOL</v>
      </c>
      <c r="K3357" s="5" t="str">
        <f>VLOOKUP(I3357,Vlookups!A:D,3,FALSE)</f>
        <v>GARLAND HS</v>
      </c>
      <c r="L3357" s="5" t="str">
        <f t="shared" si="1033"/>
        <v>99</v>
      </c>
      <c r="M3357" s="5" t="str">
        <f t="shared" si="1034"/>
        <v>880</v>
      </c>
      <c r="N3357" s="5" t="str">
        <f>VLOOKUP(M3357,Vlookups!G:I,2,FALSE)</f>
        <v>TECHNOLOGY</v>
      </c>
      <c r="O3357" s="5" t="str">
        <f>VLOOKUP(M3357,Vlookups!G:I,3,FALSE)</f>
        <v>CIO</v>
      </c>
      <c r="P3357" s="6">
        <f t="shared" si="1035"/>
        <v>3326.6</v>
      </c>
      <c r="Q3357" s="6">
        <f t="shared" si="1036"/>
        <v>0</v>
      </c>
      <c r="R3357" s="6">
        <f t="shared" si="1037"/>
        <v>3326.6</v>
      </c>
      <c r="S3357" s="6">
        <f t="shared" si="1038"/>
        <v>0</v>
      </c>
      <c r="T3357" s="6">
        <f t="shared" si="1039"/>
        <v>-3326.6</v>
      </c>
      <c r="U3357" t="s">
        <v>3415</v>
      </c>
      <c r="V3357" t="s">
        <v>54</v>
      </c>
      <c r="W3357" s="2">
        <v>3326.6</v>
      </c>
      <c r="X3357" s="2">
        <v>0</v>
      </c>
      <c r="Y3357" s="2">
        <v>3326.6</v>
      </c>
      <c r="Z3357" s="2">
        <v>0</v>
      </c>
      <c r="AA3357" s="2">
        <v>0</v>
      </c>
      <c r="AB3357" s="3">
        <v>-3326.6</v>
      </c>
    </row>
    <row r="3358" spans="1:28">
      <c r="A3358" s="5" t="str">
        <f t="shared" si="1026"/>
        <v>420</v>
      </c>
      <c r="B3358" s="5" t="str">
        <f>VLOOKUP(A3358,Vlookups!O:P,2,FALSE)</f>
        <v>LOCAL</v>
      </c>
      <c r="C3358" s="5" t="str">
        <f t="shared" si="1027"/>
        <v>E</v>
      </c>
      <c r="D3358" s="5" t="str">
        <f t="shared" si="1028"/>
        <v>53</v>
      </c>
      <c r="E3358" s="5" t="str">
        <f t="shared" si="1029"/>
        <v>63--</v>
      </c>
      <c r="F3358" s="5" t="str">
        <f>VLOOKUP(E3358,Vlookups!K:M,3,FALSE)</f>
        <v>Op Exp</v>
      </c>
      <c r="G3358" s="5" t="str">
        <f t="shared" si="1030"/>
        <v>6399</v>
      </c>
      <c r="H3358" s="5" t="str">
        <f t="shared" si="1031"/>
        <v>GENERAL SUPPLIES</v>
      </c>
      <c r="I3358" s="5" t="str">
        <f t="shared" si="1032"/>
        <v>004</v>
      </c>
      <c r="J3358" s="5" t="str">
        <f>VLOOKUP(I3358,Vlookups!A:D,2,FALSE)</f>
        <v>ARLINGTON ELEMENTARY SCHOOL</v>
      </c>
      <c r="K3358" s="5" t="str">
        <f>VLOOKUP(I3358,Vlookups!A:D,3,FALSE)</f>
        <v>ARLINGTON K8</v>
      </c>
      <c r="L3358" s="5" t="str">
        <f t="shared" si="1033"/>
        <v>99</v>
      </c>
      <c r="M3358" s="5" t="str">
        <f t="shared" si="1034"/>
        <v>880</v>
      </c>
      <c r="N3358" s="5" t="str">
        <f>VLOOKUP(M3358,Vlookups!G:I,2,FALSE)</f>
        <v>TECHNOLOGY</v>
      </c>
      <c r="O3358" s="5" t="str">
        <f>VLOOKUP(M3358,Vlookups!G:I,3,FALSE)</f>
        <v>CIO</v>
      </c>
      <c r="P3358" s="6">
        <f t="shared" si="1035"/>
        <v>267.60000000000002</v>
      </c>
      <c r="Q3358" s="6">
        <f t="shared" si="1036"/>
        <v>0</v>
      </c>
      <c r="R3358" s="6">
        <f t="shared" si="1037"/>
        <v>267.60000000000002</v>
      </c>
      <c r="S3358" s="6">
        <f t="shared" si="1038"/>
        <v>0</v>
      </c>
      <c r="T3358" s="6">
        <f t="shared" si="1039"/>
        <v>-267.60000000000002</v>
      </c>
      <c r="U3358" t="s">
        <v>3416</v>
      </c>
      <c r="V3358" t="s">
        <v>54</v>
      </c>
      <c r="W3358" s="2">
        <v>267.60000000000002</v>
      </c>
      <c r="X3358" s="2">
        <v>0</v>
      </c>
      <c r="Y3358" s="2">
        <v>267.60000000000002</v>
      </c>
      <c r="Z3358" s="2">
        <v>0</v>
      </c>
      <c r="AA3358" s="2">
        <v>0</v>
      </c>
      <c r="AB3358" s="3">
        <v>-267.60000000000002</v>
      </c>
    </row>
    <row r="3359" spans="1:28">
      <c r="A3359" s="5" t="str">
        <f t="shared" ref="A3359:A3385" si="1040">LEFT(U3359,3)</f>
        <v>420</v>
      </c>
      <c r="B3359" s="5" t="str">
        <f>VLOOKUP(A3359,Vlookups!O:P,2,FALSE)</f>
        <v>LOCAL</v>
      </c>
      <c r="C3359" s="5" t="str">
        <f t="shared" ref="C3359:C3385" si="1041">RIGHT(LEFT(U3359,5),1)</f>
        <v>E</v>
      </c>
      <c r="D3359" s="5" t="str">
        <f t="shared" ref="D3359:D3385" si="1042">RIGHT(LEFT(U3359,8),2)</f>
        <v>53</v>
      </c>
      <c r="E3359" s="5" t="str">
        <f t="shared" ref="E3359:E3385" si="1043">CONCATENATE(LEFT(G3359,2),"--")</f>
        <v>63--</v>
      </c>
      <c r="F3359" s="5" t="str">
        <f>VLOOKUP(E3359,Vlookups!K:M,3,FALSE)</f>
        <v>Op Exp</v>
      </c>
      <c r="G3359" s="5" t="str">
        <f t="shared" ref="G3359:G3385" si="1044">MID(U3359,10,4)</f>
        <v>6399</v>
      </c>
      <c r="H3359" s="5" t="str">
        <f t="shared" ref="H3359:H3385" si="1045">V3359</f>
        <v>GENERAL SUPPLIES</v>
      </c>
      <c r="I3359" s="5" t="str">
        <f t="shared" ref="I3359:I3385" si="1046">LEFT(RIGHT(U3359,12),3)</f>
        <v>006</v>
      </c>
      <c r="J3359" s="5" t="str">
        <f>VLOOKUP(I3359,Vlookups!A:D,2,FALSE)</f>
        <v>ARLINGTON HIGH SCHOOL</v>
      </c>
      <c r="K3359" s="5" t="str">
        <f>VLOOKUP(I3359,Vlookups!A:D,3,FALSE)</f>
        <v>ARLINGTON HS</v>
      </c>
      <c r="L3359" s="5" t="str">
        <f t="shared" ref="L3359:L3385" si="1047">LEFT(RIGHT(U3359,6),2)</f>
        <v>99</v>
      </c>
      <c r="M3359" s="5" t="str">
        <f t="shared" ref="M3359:M3385" si="1048">RIGHT(U3359,3)</f>
        <v>880</v>
      </c>
      <c r="N3359" s="5" t="str">
        <f>VLOOKUP(M3359,Vlookups!G:I,2,FALSE)</f>
        <v>TECHNOLOGY</v>
      </c>
      <c r="O3359" s="5" t="str">
        <f>VLOOKUP(M3359,Vlookups!G:I,3,FALSE)</f>
        <v>CIO</v>
      </c>
      <c r="P3359" s="6">
        <f t="shared" ref="P3359:P3385" si="1049">W3359</f>
        <v>4912.96</v>
      </c>
      <c r="Q3359" s="6">
        <f t="shared" ref="Q3359:Q3385" si="1050">X3359</f>
        <v>0</v>
      </c>
      <c r="R3359" s="6">
        <f t="shared" ref="R3359:R3385" si="1051">Y3359</f>
        <v>4912.96</v>
      </c>
      <c r="S3359" s="6">
        <f t="shared" ref="S3359:S3385" si="1052">AA3359</f>
        <v>0</v>
      </c>
      <c r="T3359" s="6">
        <f t="shared" ref="T3359:T3385" si="1053">AB3359</f>
        <v>-4912.96</v>
      </c>
      <c r="U3359" t="s">
        <v>3417</v>
      </c>
      <c r="V3359" t="s">
        <v>54</v>
      </c>
      <c r="W3359" s="2">
        <v>4912.96</v>
      </c>
      <c r="X3359" s="2">
        <v>0</v>
      </c>
      <c r="Y3359" s="2">
        <v>4912.96</v>
      </c>
      <c r="Z3359" s="2">
        <v>0</v>
      </c>
      <c r="AA3359" s="2">
        <v>0</v>
      </c>
      <c r="AB3359" s="3">
        <v>-4912.96</v>
      </c>
    </row>
    <row r="3360" spans="1:28">
      <c r="A3360" s="5" t="str">
        <f t="shared" si="1040"/>
        <v>420</v>
      </c>
      <c r="B3360" s="5" t="str">
        <f>VLOOKUP(A3360,Vlookups!O:P,2,FALSE)</f>
        <v>LOCAL</v>
      </c>
      <c r="C3360" s="5" t="str">
        <f t="shared" si="1041"/>
        <v>E</v>
      </c>
      <c r="D3360" s="5" t="str">
        <f t="shared" si="1042"/>
        <v>53</v>
      </c>
      <c r="E3360" s="5" t="str">
        <f t="shared" si="1043"/>
        <v>63--</v>
      </c>
      <c r="F3360" s="5" t="str">
        <f>VLOOKUP(E3360,Vlookups!K:M,3,FALSE)</f>
        <v>Op Exp</v>
      </c>
      <c r="G3360" s="5" t="str">
        <f t="shared" si="1044"/>
        <v>6399</v>
      </c>
      <c r="H3360" s="5" t="str">
        <f t="shared" si="1045"/>
        <v>GENERAL SUPPLIES</v>
      </c>
      <c r="I3360" s="5" t="str">
        <f t="shared" si="1046"/>
        <v>007</v>
      </c>
      <c r="J3360" s="5" t="str">
        <f>VLOOKUP(I3360,Vlookups!A:D,2,FALSE)</f>
        <v>KELLER ELEMENTARY SCHOOL</v>
      </c>
      <c r="K3360" s="5" t="str">
        <f>VLOOKUP(I3360,Vlookups!A:D,3,FALSE)</f>
        <v>KELLER K8</v>
      </c>
      <c r="L3360" s="5" t="str">
        <f t="shared" si="1047"/>
        <v>99</v>
      </c>
      <c r="M3360" s="5" t="str">
        <f t="shared" si="1048"/>
        <v>880</v>
      </c>
      <c r="N3360" s="5" t="str">
        <f>VLOOKUP(M3360,Vlookups!G:I,2,FALSE)</f>
        <v>TECHNOLOGY</v>
      </c>
      <c r="O3360" s="5" t="str">
        <f>VLOOKUP(M3360,Vlookups!G:I,3,FALSE)</f>
        <v>CIO</v>
      </c>
      <c r="P3360" s="6">
        <f t="shared" si="1049"/>
        <v>3016.13</v>
      </c>
      <c r="Q3360" s="6">
        <f t="shared" si="1050"/>
        <v>0</v>
      </c>
      <c r="R3360" s="6">
        <f t="shared" si="1051"/>
        <v>3016.13</v>
      </c>
      <c r="S3360" s="6">
        <f t="shared" si="1052"/>
        <v>0</v>
      </c>
      <c r="T3360" s="6">
        <f t="shared" si="1053"/>
        <v>-3016.13</v>
      </c>
      <c r="U3360" t="s">
        <v>3418</v>
      </c>
      <c r="V3360" t="s">
        <v>54</v>
      </c>
      <c r="W3360" s="2">
        <v>3016.13</v>
      </c>
      <c r="X3360" s="2">
        <v>0</v>
      </c>
      <c r="Y3360" s="2">
        <v>3016.13</v>
      </c>
      <c r="Z3360" s="2">
        <v>0</v>
      </c>
      <c r="AA3360" s="2">
        <v>0</v>
      </c>
      <c r="AB3360" s="3">
        <v>-3016.13</v>
      </c>
    </row>
    <row r="3361" spans="1:28">
      <c r="A3361" s="5" t="str">
        <f t="shared" si="1040"/>
        <v>420</v>
      </c>
      <c r="B3361" s="5" t="str">
        <f>VLOOKUP(A3361,Vlookups!O:P,2,FALSE)</f>
        <v>LOCAL</v>
      </c>
      <c r="C3361" s="5" t="str">
        <f t="shared" si="1041"/>
        <v>E</v>
      </c>
      <c r="D3361" s="5" t="str">
        <f t="shared" si="1042"/>
        <v>53</v>
      </c>
      <c r="E3361" s="5" t="str">
        <f t="shared" si="1043"/>
        <v>63--</v>
      </c>
      <c r="F3361" s="5" t="str">
        <f>VLOOKUP(E3361,Vlookups!K:M,3,FALSE)</f>
        <v>Op Exp</v>
      </c>
      <c r="G3361" s="5" t="str">
        <f t="shared" si="1044"/>
        <v>6399</v>
      </c>
      <c r="H3361" s="5" t="str">
        <f t="shared" si="1045"/>
        <v>GENERAL SUPPLIES</v>
      </c>
      <c r="I3361" s="5" t="str">
        <f t="shared" si="1046"/>
        <v>008</v>
      </c>
      <c r="J3361" s="5" t="str">
        <f>VLOOKUP(I3361,Vlookups!A:D,2,FALSE)</f>
        <v>KELLER MIDDLE SCHOOL</v>
      </c>
      <c r="K3361" s="5" t="str">
        <f>VLOOKUP(I3361,Vlookups!A:D,3,FALSE)</f>
        <v>KELLER K8</v>
      </c>
      <c r="L3361" s="5" t="str">
        <f t="shared" si="1047"/>
        <v>99</v>
      </c>
      <c r="M3361" s="5" t="str">
        <f t="shared" si="1048"/>
        <v>880</v>
      </c>
      <c r="N3361" s="5" t="str">
        <f>VLOOKUP(M3361,Vlookups!G:I,2,FALSE)</f>
        <v>TECHNOLOGY</v>
      </c>
      <c r="O3361" s="5" t="str">
        <f>VLOOKUP(M3361,Vlookups!G:I,3,FALSE)</f>
        <v>CIO</v>
      </c>
      <c r="P3361" s="6">
        <f t="shared" si="1049"/>
        <v>1009.47</v>
      </c>
      <c r="Q3361" s="6">
        <f t="shared" si="1050"/>
        <v>0</v>
      </c>
      <c r="R3361" s="6">
        <f t="shared" si="1051"/>
        <v>1009.47</v>
      </c>
      <c r="S3361" s="6">
        <f t="shared" si="1052"/>
        <v>0</v>
      </c>
      <c r="T3361" s="6">
        <f t="shared" si="1053"/>
        <v>-1009.47</v>
      </c>
      <c r="U3361" t="s">
        <v>3419</v>
      </c>
      <c r="V3361" t="s">
        <v>54</v>
      </c>
      <c r="W3361" s="2">
        <v>1009.47</v>
      </c>
      <c r="X3361" s="2">
        <v>0</v>
      </c>
      <c r="Y3361" s="2">
        <v>1009.47</v>
      </c>
      <c r="Z3361" s="2">
        <v>0</v>
      </c>
      <c r="AA3361" s="2">
        <v>0</v>
      </c>
      <c r="AB3361" s="3">
        <v>-1009.47</v>
      </c>
    </row>
    <row r="3362" spans="1:28">
      <c r="A3362" s="5" t="str">
        <f t="shared" si="1040"/>
        <v>420</v>
      </c>
      <c r="B3362" s="5" t="str">
        <f>VLOOKUP(A3362,Vlookups!O:P,2,FALSE)</f>
        <v>LOCAL</v>
      </c>
      <c r="C3362" s="5" t="str">
        <f t="shared" si="1041"/>
        <v>E</v>
      </c>
      <c r="D3362" s="5" t="str">
        <f t="shared" si="1042"/>
        <v>53</v>
      </c>
      <c r="E3362" s="5" t="str">
        <f t="shared" si="1043"/>
        <v>63--</v>
      </c>
      <c r="F3362" s="5" t="str">
        <f>VLOOKUP(E3362,Vlookups!K:M,3,FALSE)</f>
        <v>Op Exp</v>
      </c>
      <c r="G3362" s="5" t="str">
        <f t="shared" si="1044"/>
        <v>6399</v>
      </c>
      <c r="H3362" s="5" t="str">
        <f t="shared" si="1045"/>
        <v>GENERAL SUPPLIES</v>
      </c>
      <c r="I3362" s="5" t="str">
        <f t="shared" si="1046"/>
        <v>009</v>
      </c>
      <c r="J3362" s="5" t="str">
        <f>VLOOKUP(I3362,Vlookups!A:D,2,FALSE)</f>
        <v>KELLER HIGH SCHOOL</v>
      </c>
      <c r="K3362" s="5" t="str">
        <f>VLOOKUP(I3362,Vlookups!A:D,3,FALSE)</f>
        <v>KELLER HS</v>
      </c>
      <c r="L3362" s="5" t="str">
        <f t="shared" si="1047"/>
        <v>99</v>
      </c>
      <c r="M3362" s="5" t="str">
        <f t="shared" si="1048"/>
        <v>880</v>
      </c>
      <c r="N3362" s="5" t="str">
        <f>VLOOKUP(M3362,Vlookups!G:I,2,FALSE)</f>
        <v>TECHNOLOGY</v>
      </c>
      <c r="O3362" s="5" t="str">
        <f>VLOOKUP(M3362,Vlookups!G:I,3,FALSE)</f>
        <v>CIO</v>
      </c>
      <c r="P3362" s="6">
        <f t="shared" si="1049"/>
        <v>7380.54</v>
      </c>
      <c r="Q3362" s="6">
        <f t="shared" si="1050"/>
        <v>0</v>
      </c>
      <c r="R3362" s="6">
        <f t="shared" si="1051"/>
        <v>7380.54</v>
      </c>
      <c r="S3362" s="6">
        <f t="shared" si="1052"/>
        <v>0</v>
      </c>
      <c r="T3362" s="6">
        <f t="shared" si="1053"/>
        <v>-7380.54</v>
      </c>
      <c r="U3362" t="s">
        <v>3420</v>
      </c>
      <c r="V3362" t="s">
        <v>54</v>
      </c>
      <c r="W3362" s="2">
        <v>7380.54</v>
      </c>
      <c r="X3362" s="2">
        <v>0</v>
      </c>
      <c r="Y3362" s="2">
        <v>7380.54</v>
      </c>
      <c r="Z3362" s="2">
        <v>0</v>
      </c>
      <c r="AA3362" s="2">
        <v>0</v>
      </c>
      <c r="AB3362" s="3">
        <v>-7380.54</v>
      </c>
    </row>
    <row r="3363" spans="1:28">
      <c r="A3363" s="5" t="str">
        <f t="shared" si="1040"/>
        <v>420</v>
      </c>
      <c r="B3363" s="5" t="str">
        <f>VLOOKUP(A3363,Vlookups!O:P,2,FALSE)</f>
        <v>LOCAL</v>
      </c>
      <c r="C3363" s="5" t="str">
        <f t="shared" si="1041"/>
        <v>E</v>
      </c>
      <c r="D3363" s="5" t="str">
        <f t="shared" si="1042"/>
        <v>53</v>
      </c>
      <c r="E3363" s="5" t="str">
        <f t="shared" si="1043"/>
        <v>63--</v>
      </c>
      <c r="F3363" s="5" t="str">
        <f>VLOOKUP(E3363,Vlookups!K:M,3,FALSE)</f>
        <v>Op Exp</v>
      </c>
      <c r="G3363" s="5" t="str">
        <f t="shared" si="1044"/>
        <v>6399</v>
      </c>
      <c r="H3363" s="5" t="str">
        <f t="shared" si="1045"/>
        <v>GENERAL SUPPLIES</v>
      </c>
      <c r="I3363" s="5" t="str">
        <f t="shared" si="1046"/>
        <v>010</v>
      </c>
      <c r="J3363" s="5" t="str">
        <f>VLOOKUP(I3363,Vlookups!A:D,2,FALSE)</f>
        <v>GRAND PRAIRIE ELEMENTARY SCHOO</v>
      </c>
      <c r="K3363" s="5" t="str">
        <f>VLOOKUP(I3363,Vlookups!A:D,3,FALSE)</f>
        <v>GRAND PR K8</v>
      </c>
      <c r="L3363" s="5" t="str">
        <f t="shared" si="1047"/>
        <v>99</v>
      </c>
      <c r="M3363" s="5" t="str">
        <f t="shared" si="1048"/>
        <v>880</v>
      </c>
      <c r="N3363" s="5" t="str">
        <f>VLOOKUP(M3363,Vlookups!G:I,2,FALSE)</f>
        <v>TECHNOLOGY</v>
      </c>
      <c r="O3363" s="5" t="str">
        <f>VLOOKUP(M3363,Vlookups!G:I,3,FALSE)</f>
        <v>CIO</v>
      </c>
      <c r="P3363" s="6">
        <f t="shared" si="1049"/>
        <v>7089</v>
      </c>
      <c r="Q3363" s="6">
        <f t="shared" si="1050"/>
        <v>0</v>
      </c>
      <c r="R3363" s="6">
        <f t="shared" si="1051"/>
        <v>3973.8</v>
      </c>
      <c r="S3363" s="6">
        <f t="shared" si="1052"/>
        <v>0</v>
      </c>
      <c r="T3363" s="6">
        <f t="shared" si="1053"/>
        <v>-7089</v>
      </c>
      <c r="U3363" t="s">
        <v>3421</v>
      </c>
      <c r="V3363" t="s">
        <v>54</v>
      </c>
      <c r="W3363" s="2">
        <v>7089</v>
      </c>
      <c r="X3363" s="2">
        <v>0</v>
      </c>
      <c r="Y3363" s="2">
        <v>3973.8</v>
      </c>
      <c r="Z3363" s="2">
        <v>3115.2</v>
      </c>
      <c r="AA3363" s="2">
        <v>0</v>
      </c>
      <c r="AB3363" s="3">
        <v>-7089</v>
      </c>
    </row>
    <row r="3364" spans="1:28">
      <c r="A3364" s="5" t="str">
        <f t="shared" si="1040"/>
        <v>420</v>
      </c>
      <c r="B3364" s="5" t="str">
        <f>VLOOKUP(A3364,Vlookups!O:P,2,FALSE)</f>
        <v>LOCAL</v>
      </c>
      <c r="C3364" s="5" t="str">
        <f t="shared" si="1041"/>
        <v>E</v>
      </c>
      <c r="D3364" s="5" t="str">
        <f t="shared" si="1042"/>
        <v>53</v>
      </c>
      <c r="E3364" s="5" t="str">
        <f t="shared" si="1043"/>
        <v>63--</v>
      </c>
      <c r="F3364" s="5" t="str">
        <f>VLOOKUP(E3364,Vlookups!K:M,3,FALSE)</f>
        <v>Op Exp</v>
      </c>
      <c r="G3364" s="5" t="str">
        <f t="shared" si="1044"/>
        <v>6399</v>
      </c>
      <c r="H3364" s="5" t="str">
        <f t="shared" si="1045"/>
        <v>GENERAL SUPPLIES</v>
      </c>
      <c r="I3364" s="5" t="str">
        <f t="shared" si="1046"/>
        <v>012</v>
      </c>
      <c r="J3364" s="5" t="str">
        <f>VLOOKUP(I3364,Vlookups!A:D,2,FALSE)</f>
        <v>NORTH RICHLAND HILLS ELEMENTAR</v>
      </c>
      <c r="K3364" s="5" t="str">
        <f>VLOOKUP(I3364,Vlookups!A:D,3,FALSE)</f>
        <v>NORTH RICHLAND HILLS K8</v>
      </c>
      <c r="L3364" s="5" t="str">
        <f t="shared" si="1047"/>
        <v>99</v>
      </c>
      <c r="M3364" s="5" t="str">
        <f t="shared" si="1048"/>
        <v>880</v>
      </c>
      <c r="N3364" s="5" t="str">
        <f>VLOOKUP(M3364,Vlookups!G:I,2,FALSE)</f>
        <v>TECHNOLOGY</v>
      </c>
      <c r="O3364" s="5" t="str">
        <f>VLOOKUP(M3364,Vlookups!G:I,3,FALSE)</f>
        <v>CIO</v>
      </c>
      <c r="P3364" s="6">
        <f t="shared" si="1049"/>
        <v>292.60000000000002</v>
      </c>
      <c r="Q3364" s="6">
        <f t="shared" si="1050"/>
        <v>0</v>
      </c>
      <c r="R3364" s="6">
        <f t="shared" si="1051"/>
        <v>267.60000000000002</v>
      </c>
      <c r="S3364" s="6">
        <f t="shared" si="1052"/>
        <v>0</v>
      </c>
      <c r="T3364" s="6">
        <f t="shared" si="1053"/>
        <v>-292.60000000000002</v>
      </c>
      <c r="U3364" t="s">
        <v>3422</v>
      </c>
      <c r="V3364" t="s">
        <v>54</v>
      </c>
      <c r="W3364" s="2">
        <v>292.60000000000002</v>
      </c>
      <c r="X3364" s="2">
        <v>0</v>
      </c>
      <c r="Y3364" s="2">
        <v>267.60000000000002</v>
      </c>
      <c r="Z3364" s="2">
        <v>25</v>
      </c>
      <c r="AA3364" s="2">
        <v>0</v>
      </c>
      <c r="AB3364" s="3">
        <v>-292.60000000000002</v>
      </c>
    </row>
    <row r="3365" spans="1:28">
      <c r="A3365" s="5" t="str">
        <f t="shared" si="1040"/>
        <v>420</v>
      </c>
      <c r="B3365" s="5" t="str">
        <f>VLOOKUP(A3365,Vlookups!O:P,2,FALSE)</f>
        <v>LOCAL</v>
      </c>
      <c r="C3365" s="5" t="str">
        <f t="shared" si="1041"/>
        <v>E</v>
      </c>
      <c r="D3365" s="5" t="str">
        <f t="shared" si="1042"/>
        <v>53</v>
      </c>
      <c r="E3365" s="5" t="str">
        <f t="shared" si="1043"/>
        <v>63--</v>
      </c>
      <c r="F3365" s="5" t="str">
        <f>VLOOKUP(E3365,Vlookups!K:M,3,FALSE)</f>
        <v>Op Exp</v>
      </c>
      <c r="G3365" s="5" t="str">
        <f t="shared" si="1044"/>
        <v>6399</v>
      </c>
      <c r="H3365" s="5" t="str">
        <f t="shared" si="1045"/>
        <v>GENERAL SUPPLIES</v>
      </c>
      <c r="I3365" s="5" t="str">
        <f t="shared" si="1046"/>
        <v>014</v>
      </c>
      <c r="J3365" s="5" t="str">
        <f>VLOOKUP(I3365,Vlookups!A:D,2,FALSE)</f>
        <v>KATY ELEMENTARY SCHOOL</v>
      </c>
      <c r="K3365" s="5" t="str">
        <f>VLOOKUP(I3365,Vlookups!A:D,3,FALSE)</f>
        <v>KATY K8</v>
      </c>
      <c r="L3365" s="5" t="str">
        <f t="shared" si="1047"/>
        <v>99</v>
      </c>
      <c r="M3365" s="5" t="str">
        <f t="shared" si="1048"/>
        <v>880</v>
      </c>
      <c r="N3365" s="5" t="str">
        <f>VLOOKUP(M3365,Vlookups!G:I,2,FALSE)</f>
        <v>TECHNOLOGY</v>
      </c>
      <c r="O3365" s="5" t="str">
        <f>VLOOKUP(M3365,Vlookups!G:I,3,FALSE)</f>
        <v>CIO</v>
      </c>
      <c r="P3365" s="6">
        <f t="shared" si="1049"/>
        <v>267.60000000000002</v>
      </c>
      <c r="Q3365" s="6">
        <f t="shared" si="1050"/>
        <v>0</v>
      </c>
      <c r="R3365" s="6">
        <f t="shared" si="1051"/>
        <v>267.60000000000002</v>
      </c>
      <c r="S3365" s="6">
        <f t="shared" si="1052"/>
        <v>0</v>
      </c>
      <c r="T3365" s="6">
        <f t="shared" si="1053"/>
        <v>-267.60000000000002</v>
      </c>
      <c r="U3365" t="s">
        <v>3423</v>
      </c>
      <c r="V3365" t="s">
        <v>54</v>
      </c>
      <c r="W3365" s="2">
        <v>267.60000000000002</v>
      </c>
      <c r="X3365" s="2">
        <v>0</v>
      </c>
      <c r="Y3365" s="2">
        <v>267.60000000000002</v>
      </c>
      <c r="Z3365" s="2">
        <v>0</v>
      </c>
      <c r="AA3365" s="2">
        <v>0</v>
      </c>
      <c r="AB3365" s="3">
        <v>-267.60000000000002</v>
      </c>
    </row>
    <row r="3366" spans="1:28">
      <c r="A3366" s="5" t="str">
        <f t="shared" si="1040"/>
        <v>420</v>
      </c>
      <c r="B3366" s="5" t="str">
        <f>VLOOKUP(A3366,Vlookups!O:P,2,FALSE)</f>
        <v>LOCAL</v>
      </c>
      <c r="C3366" s="5" t="str">
        <f t="shared" si="1041"/>
        <v>E</v>
      </c>
      <c r="D3366" s="5" t="str">
        <f t="shared" si="1042"/>
        <v>53</v>
      </c>
      <c r="E3366" s="5" t="str">
        <f t="shared" si="1043"/>
        <v>63--</v>
      </c>
      <c r="F3366" s="5" t="str">
        <f>VLOOKUP(E3366,Vlookups!K:M,3,FALSE)</f>
        <v>Op Exp</v>
      </c>
      <c r="G3366" s="5" t="str">
        <f t="shared" si="1044"/>
        <v>6399</v>
      </c>
      <c r="H3366" s="5" t="str">
        <f t="shared" si="1045"/>
        <v>GENERAL SUPPLIES</v>
      </c>
      <c r="I3366" s="5" t="str">
        <f t="shared" si="1046"/>
        <v>016</v>
      </c>
      <c r="J3366" s="5" t="str">
        <f>VLOOKUP(I3366,Vlookups!A:D,2,FALSE)</f>
        <v>WESTPARK ELEMENTARY SCHOOL</v>
      </c>
      <c r="K3366" s="5" t="str">
        <f>VLOOKUP(I3366,Vlookups!A:D,3,FALSE)</f>
        <v>WESTPARK K8</v>
      </c>
      <c r="L3366" s="5" t="str">
        <f t="shared" si="1047"/>
        <v>99</v>
      </c>
      <c r="M3366" s="5" t="str">
        <f t="shared" si="1048"/>
        <v>880</v>
      </c>
      <c r="N3366" s="5" t="str">
        <f>VLOOKUP(M3366,Vlookups!G:I,2,FALSE)</f>
        <v>TECHNOLOGY</v>
      </c>
      <c r="O3366" s="5" t="str">
        <f>VLOOKUP(M3366,Vlookups!G:I,3,FALSE)</f>
        <v>CIO</v>
      </c>
      <c r="P3366" s="6">
        <f t="shared" si="1049"/>
        <v>955.96</v>
      </c>
      <c r="Q3366" s="6">
        <f t="shared" si="1050"/>
        <v>0</v>
      </c>
      <c r="R3366" s="6">
        <f t="shared" si="1051"/>
        <v>955.96</v>
      </c>
      <c r="S3366" s="6">
        <f t="shared" si="1052"/>
        <v>0</v>
      </c>
      <c r="T3366" s="6">
        <f t="shared" si="1053"/>
        <v>-955.96</v>
      </c>
      <c r="U3366" t="s">
        <v>3424</v>
      </c>
      <c r="V3366" t="s">
        <v>54</v>
      </c>
      <c r="W3366" s="2">
        <v>955.96</v>
      </c>
      <c r="X3366" s="2">
        <v>0</v>
      </c>
      <c r="Y3366" s="2">
        <v>955.96</v>
      </c>
      <c r="Z3366" s="2">
        <v>0</v>
      </c>
      <c r="AA3366" s="2">
        <v>0</v>
      </c>
      <c r="AB3366" s="3">
        <v>-955.96</v>
      </c>
    </row>
    <row r="3367" spans="1:28">
      <c r="A3367" s="5" t="str">
        <f t="shared" si="1040"/>
        <v>420</v>
      </c>
      <c r="B3367" s="5" t="str">
        <f>VLOOKUP(A3367,Vlookups!O:P,2,FALSE)</f>
        <v>LOCAL</v>
      </c>
      <c r="C3367" s="5" t="str">
        <f t="shared" si="1041"/>
        <v>E</v>
      </c>
      <c r="D3367" s="5" t="str">
        <f t="shared" si="1042"/>
        <v>53</v>
      </c>
      <c r="E3367" s="5" t="str">
        <f t="shared" si="1043"/>
        <v>63--</v>
      </c>
      <c r="F3367" s="5" t="str">
        <f>VLOOKUP(E3367,Vlookups!K:M,3,FALSE)</f>
        <v>Op Exp</v>
      </c>
      <c r="G3367" s="5" t="str">
        <f t="shared" si="1044"/>
        <v>6399</v>
      </c>
      <c r="H3367" s="5" t="str">
        <f t="shared" si="1045"/>
        <v>GENERAL SUPPLIES</v>
      </c>
      <c r="I3367" s="5" t="str">
        <f t="shared" si="1046"/>
        <v>017</v>
      </c>
      <c r="J3367" s="5" t="str">
        <f>VLOOKUP(I3367,Vlookups!A:D,2,FALSE)</f>
        <v>WESTPARK MIDDLE SCHOOL</v>
      </c>
      <c r="K3367" s="5" t="str">
        <f>VLOOKUP(I3367,Vlookups!A:D,3,FALSE)</f>
        <v>WESTPARK K8</v>
      </c>
      <c r="L3367" s="5" t="str">
        <f t="shared" si="1047"/>
        <v>99</v>
      </c>
      <c r="M3367" s="5" t="str">
        <f t="shared" si="1048"/>
        <v>880</v>
      </c>
      <c r="N3367" s="5" t="str">
        <f>VLOOKUP(M3367,Vlookups!G:I,2,FALSE)</f>
        <v>TECHNOLOGY</v>
      </c>
      <c r="O3367" s="5" t="str">
        <f>VLOOKUP(M3367,Vlookups!G:I,3,FALSE)</f>
        <v>CIO</v>
      </c>
      <c r="P3367" s="6">
        <f t="shared" si="1049"/>
        <v>47.96</v>
      </c>
      <c r="Q3367" s="6">
        <f t="shared" si="1050"/>
        <v>0</v>
      </c>
      <c r="R3367" s="6">
        <f t="shared" si="1051"/>
        <v>47.96</v>
      </c>
      <c r="S3367" s="6">
        <f t="shared" si="1052"/>
        <v>0</v>
      </c>
      <c r="T3367" s="6">
        <f t="shared" si="1053"/>
        <v>-47.96</v>
      </c>
      <c r="U3367" t="s">
        <v>3425</v>
      </c>
      <c r="V3367" t="s">
        <v>54</v>
      </c>
      <c r="W3367" s="2">
        <v>47.96</v>
      </c>
      <c r="X3367" s="2">
        <v>0</v>
      </c>
      <c r="Y3367" s="2">
        <v>47.96</v>
      </c>
      <c r="Z3367" s="2">
        <v>0</v>
      </c>
      <c r="AA3367" s="2">
        <v>0</v>
      </c>
      <c r="AB3367" s="3">
        <v>-47.96</v>
      </c>
    </row>
    <row r="3368" spans="1:28">
      <c r="A3368" s="5" t="str">
        <f t="shared" si="1040"/>
        <v>420</v>
      </c>
      <c r="B3368" s="5" t="str">
        <f>VLOOKUP(A3368,Vlookups!O:P,2,FALSE)</f>
        <v>LOCAL</v>
      </c>
      <c r="C3368" s="5" t="str">
        <f t="shared" si="1041"/>
        <v>E</v>
      </c>
      <c r="D3368" s="5" t="str">
        <f t="shared" si="1042"/>
        <v>53</v>
      </c>
      <c r="E3368" s="5" t="str">
        <f t="shared" si="1043"/>
        <v>63--</v>
      </c>
      <c r="F3368" s="5" t="str">
        <f>VLOOKUP(E3368,Vlookups!K:M,3,FALSE)</f>
        <v>Op Exp</v>
      </c>
      <c r="G3368" s="5" t="str">
        <f t="shared" si="1044"/>
        <v>6399</v>
      </c>
      <c r="H3368" s="5" t="str">
        <f t="shared" si="1045"/>
        <v>GENERAL SUPPLIES</v>
      </c>
      <c r="I3368" s="5" t="str">
        <f t="shared" si="1046"/>
        <v>018</v>
      </c>
      <c r="J3368" s="5" t="str">
        <f>VLOOKUP(I3368,Vlookups!A:D,2,FALSE)</f>
        <v>KATY/WEST PARK HS</v>
      </c>
      <c r="K3368" s="5" t="str">
        <f>VLOOKUP(I3368,Vlookups!A:D,3,FALSE)</f>
        <v>KATY WESTPARK HS</v>
      </c>
      <c r="L3368" s="5" t="str">
        <f t="shared" si="1047"/>
        <v>99</v>
      </c>
      <c r="M3368" s="5" t="str">
        <f t="shared" si="1048"/>
        <v>880</v>
      </c>
      <c r="N3368" s="5" t="str">
        <f>VLOOKUP(M3368,Vlookups!G:I,2,FALSE)</f>
        <v>TECHNOLOGY</v>
      </c>
      <c r="O3368" s="5" t="str">
        <f>VLOOKUP(M3368,Vlookups!G:I,3,FALSE)</f>
        <v>CIO</v>
      </c>
      <c r="P3368" s="6">
        <f t="shared" si="1049"/>
        <v>267.60000000000002</v>
      </c>
      <c r="Q3368" s="6">
        <f t="shared" si="1050"/>
        <v>0</v>
      </c>
      <c r="R3368" s="6">
        <f t="shared" si="1051"/>
        <v>267.60000000000002</v>
      </c>
      <c r="S3368" s="6">
        <f t="shared" si="1052"/>
        <v>0</v>
      </c>
      <c r="T3368" s="6">
        <f t="shared" si="1053"/>
        <v>-267.60000000000002</v>
      </c>
      <c r="U3368" t="s">
        <v>3426</v>
      </c>
      <c r="V3368" t="s">
        <v>54</v>
      </c>
      <c r="W3368" s="2">
        <v>267.60000000000002</v>
      </c>
      <c r="X3368" s="2">
        <v>0</v>
      </c>
      <c r="Y3368" s="2">
        <v>267.60000000000002</v>
      </c>
      <c r="Z3368" s="2">
        <v>0</v>
      </c>
      <c r="AA3368" s="2">
        <v>0</v>
      </c>
      <c r="AB3368" s="3">
        <v>-267.60000000000002</v>
      </c>
    </row>
    <row r="3369" spans="1:28">
      <c r="A3369" s="5" t="str">
        <f t="shared" si="1040"/>
        <v>420</v>
      </c>
      <c r="B3369" s="5" t="str">
        <f>VLOOKUP(A3369,Vlookups!O:P,2,FALSE)</f>
        <v>LOCAL</v>
      </c>
      <c r="C3369" s="5" t="str">
        <f t="shared" si="1041"/>
        <v>E</v>
      </c>
      <c r="D3369" s="5" t="str">
        <f t="shared" si="1042"/>
        <v>53</v>
      </c>
      <c r="E3369" s="5" t="str">
        <f t="shared" si="1043"/>
        <v>63--</v>
      </c>
      <c r="F3369" s="5" t="str">
        <f>VLOOKUP(E3369,Vlookups!K:M,3,FALSE)</f>
        <v>Op Exp</v>
      </c>
      <c r="G3369" s="5" t="str">
        <f t="shared" si="1044"/>
        <v>6399</v>
      </c>
      <c r="H3369" s="5" t="str">
        <f t="shared" si="1045"/>
        <v>GENERAL SUPPLIES</v>
      </c>
      <c r="I3369" s="5" t="str">
        <f t="shared" si="1046"/>
        <v>019</v>
      </c>
      <c r="J3369" s="5" t="str">
        <f>VLOOKUP(I3369,Vlookups!A:D,2,FALSE)</f>
        <v>LANCASTER ELEMENTARY</v>
      </c>
      <c r="K3369" s="5" t="str">
        <f>VLOOKUP(I3369,Vlookups!A:D,3,FALSE)</f>
        <v>LANCASTER K8</v>
      </c>
      <c r="L3369" s="5" t="str">
        <f t="shared" si="1047"/>
        <v>99</v>
      </c>
      <c r="M3369" s="5" t="str">
        <f t="shared" si="1048"/>
        <v>880</v>
      </c>
      <c r="N3369" s="5" t="str">
        <f>VLOOKUP(M3369,Vlookups!G:I,2,FALSE)</f>
        <v>TECHNOLOGY</v>
      </c>
      <c r="O3369" s="5" t="str">
        <f>VLOOKUP(M3369,Vlookups!G:I,3,FALSE)</f>
        <v>CIO</v>
      </c>
      <c r="P3369" s="6">
        <f t="shared" si="1049"/>
        <v>4280.6000000000004</v>
      </c>
      <c r="Q3369" s="6">
        <f t="shared" si="1050"/>
        <v>0</v>
      </c>
      <c r="R3369" s="6">
        <f t="shared" si="1051"/>
        <v>4280.6000000000004</v>
      </c>
      <c r="S3369" s="6">
        <f t="shared" si="1052"/>
        <v>0</v>
      </c>
      <c r="T3369" s="6">
        <f t="shared" si="1053"/>
        <v>-4280.6000000000004</v>
      </c>
      <c r="U3369" t="s">
        <v>3427</v>
      </c>
      <c r="V3369" t="s">
        <v>54</v>
      </c>
      <c r="W3369" s="2">
        <v>4280.6000000000004</v>
      </c>
      <c r="X3369" s="2">
        <v>0</v>
      </c>
      <c r="Y3369" s="2">
        <v>4280.6000000000004</v>
      </c>
      <c r="Z3369" s="2">
        <v>0</v>
      </c>
      <c r="AA3369" s="2">
        <v>0</v>
      </c>
      <c r="AB3369" s="3">
        <v>-4280.6000000000004</v>
      </c>
    </row>
    <row r="3370" spans="1:28">
      <c r="A3370" s="5" t="str">
        <f t="shared" si="1040"/>
        <v>420</v>
      </c>
      <c r="B3370" s="5" t="str">
        <f>VLOOKUP(A3370,Vlookups!O:P,2,FALSE)</f>
        <v>LOCAL</v>
      </c>
      <c r="C3370" s="5" t="str">
        <f t="shared" si="1041"/>
        <v>E</v>
      </c>
      <c r="D3370" s="5" t="str">
        <f t="shared" si="1042"/>
        <v>53</v>
      </c>
      <c r="E3370" s="5" t="str">
        <f t="shared" si="1043"/>
        <v>63--</v>
      </c>
      <c r="F3370" s="5" t="str">
        <f>VLOOKUP(E3370,Vlookups!K:M,3,FALSE)</f>
        <v>Op Exp</v>
      </c>
      <c r="G3370" s="5" t="str">
        <f t="shared" si="1044"/>
        <v>6399</v>
      </c>
      <c r="H3370" s="5" t="str">
        <f t="shared" si="1045"/>
        <v>GENERAL SUPPLIES</v>
      </c>
      <c r="I3370" s="5" t="str">
        <f t="shared" si="1046"/>
        <v>021</v>
      </c>
      <c r="J3370" s="5" t="str">
        <f>VLOOKUP(I3370,Vlookups!A:D,2,FALSE)</f>
        <v>WOODHAVEN ELEMENTARY</v>
      </c>
      <c r="K3370" s="5" t="str">
        <f>VLOOKUP(I3370,Vlookups!A:D,3,FALSE)</f>
        <v>WOODHAVEN K8</v>
      </c>
      <c r="L3370" s="5" t="str">
        <f t="shared" si="1047"/>
        <v>99</v>
      </c>
      <c r="M3370" s="5" t="str">
        <f t="shared" si="1048"/>
        <v>880</v>
      </c>
      <c r="N3370" s="5" t="str">
        <f>VLOOKUP(M3370,Vlookups!G:I,2,FALSE)</f>
        <v>TECHNOLOGY</v>
      </c>
      <c r="O3370" s="5" t="str">
        <f>VLOOKUP(M3370,Vlookups!G:I,3,FALSE)</f>
        <v>CIO</v>
      </c>
      <c r="P3370" s="6">
        <f t="shared" si="1049"/>
        <v>1267.05</v>
      </c>
      <c r="Q3370" s="6">
        <f t="shared" si="1050"/>
        <v>0</v>
      </c>
      <c r="R3370" s="6">
        <f t="shared" si="1051"/>
        <v>1135.5999999999999</v>
      </c>
      <c r="S3370" s="6">
        <f t="shared" si="1052"/>
        <v>0</v>
      </c>
      <c r="T3370" s="6">
        <f t="shared" si="1053"/>
        <v>-1267.05</v>
      </c>
      <c r="U3370" t="s">
        <v>3428</v>
      </c>
      <c r="V3370" t="s">
        <v>54</v>
      </c>
      <c r="W3370" s="2">
        <v>1267.05</v>
      </c>
      <c r="X3370" s="2">
        <v>0</v>
      </c>
      <c r="Y3370" s="2">
        <v>1135.5999999999999</v>
      </c>
      <c r="Z3370" s="2">
        <v>131.44999999999999</v>
      </c>
      <c r="AA3370" s="2">
        <v>0</v>
      </c>
      <c r="AB3370" s="3">
        <v>-1267.05</v>
      </c>
    </row>
    <row r="3371" spans="1:28">
      <c r="A3371" s="5" t="str">
        <f t="shared" si="1040"/>
        <v>420</v>
      </c>
      <c r="B3371" s="5" t="str">
        <f>VLOOKUP(A3371,Vlookups!O:P,2,FALSE)</f>
        <v>LOCAL</v>
      </c>
      <c r="C3371" s="5" t="str">
        <f t="shared" si="1041"/>
        <v>E</v>
      </c>
      <c r="D3371" s="5" t="str">
        <f t="shared" si="1042"/>
        <v>53</v>
      </c>
      <c r="E3371" s="5" t="str">
        <f t="shared" si="1043"/>
        <v>63--</v>
      </c>
      <c r="F3371" s="5" t="str">
        <f>VLOOKUP(E3371,Vlookups!K:M,3,FALSE)</f>
        <v>Op Exp</v>
      </c>
      <c r="G3371" s="5" t="str">
        <f t="shared" si="1044"/>
        <v>6399</v>
      </c>
      <c r="H3371" s="5" t="str">
        <f t="shared" si="1045"/>
        <v>GENERAL SUPPLIES</v>
      </c>
      <c r="I3371" s="5" t="str">
        <f t="shared" si="1046"/>
        <v>022</v>
      </c>
      <c r="J3371" s="5" t="str">
        <f>VLOOKUP(I3371,Vlookups!A:D,2,FALSE)</f>
        <v>WOODHAVEN MIDDLE SCHOOL</v>
      </c>
      <c r="K3371" s="5" t="str">
        <f>VLOOKUP(I3371,Vlookups!A:D,3,FALSE)</f>
        <v>WOODHAVEN K8</v>
      </c>
      <c r="L3371" s="5" t="str">
        <f t="shared" si="1047"/>
        <v>99</v>
      </c>
      <c r="M3371" s="5" t="str">
        <f t="shared" si="1048"/>
        <v>880</v>
      </c>
      <c r="N3371" s="5" t="str">
        <f>VLOOKUP(M3371,Vlookups!G:I,2,FALSE)</f>
        <v>TECHNOLOGY</v>
      </c>
      <c r="O3371" s="5" t="str">
        <f>VLOOKUP(M3371,Vlookups!G:I,3,FALSE)</f>
        <v>CIO</v>
      </c>
      <c r="P3371" s="6">
        <f t="shared" si="1049"/>
        <v>64.75</v>
      </c>
      <c r="Q3371" s="6">
        <f t="shared" si="1050"/>
        <v>0</v>
      </c>
      <c r="R3371" s="6">
        <f t="shared" si="1051"/>
        <v>0</v>
      </c>
      <c r="S3371" s="6">
        <f t="shared" si="1052"/>
        <v>0</v>
      </c>
      <c r="T3371" s="6">
        <f t="shared" si="1053"/>
        <v>-64.75</v>
      </c>
      <c r="U3371" t="s">
        <v>3429</v>
      </c>
      <c r="V3371" t="s">
        <v>54</v>
      </c>
      <c r="W3371" s="2">
        <v>64.75</v>
      </c>
      <c r="X3371" s="2">
        <v>0</v>
      </c>
      <c r="Y3371" s="2">
        <v>0</v>
      </c>
      <c r="Z3371" s="2">
        <v>64.75</v>
      </c>
      <c r="AA3371" s="2">
        <v>0</v>
      </c>
      <c r="AB3371" s="3">
        <v>-64.75</v>
      </c>
    </row>
    <row r="3372" spans="1:28">
      <c r="A3372" s="5" t="str">
        <f t="shared" si="1040"/>
        <v>420</v>
      </c>
      <c r="B3372" s="5" t="str">
        <f>VLOOKUP(A3372,Vlookups!O:P,2,FALSE)</f>
        <v>LOCAL</v>
      </c>
      <c r="C3372" s="5" t="str">
        <f t="shared" si="1041"/>
        <v>E</v>
      </c>
      <c r="D3372" s="5" t="str">
        <f t="shared" si="1042"/>
        <v>53</v>
      </c>
      <c r="E3372" s="5" t="str">
        <f t="shared" si="1043"/>
        <v>63--</v>
      </c>
      <c r="F3372" s="5" t="str">
        <f>VLOOKUP(E3372,Vlookups!K:M,3,FALSE)</f>
        <v>Op Exp</v>
      </c>
      <c r="G3372" s="5" t="str">
        <f t="shared" si="1044"/>
        <v>6399</v>
      </c>
      <c r="H3372" s="5" t="str">
        <f t="shared" si="1045"/>
        <v>GENERAL SUPPLIES</v>
      </c>
      <c r="I3372" s="5" t="str">
        <f t="shared" si="1046"/>
        <v>023</v>
      </c>
      <c r="J3372" s="5" t="str">
        <f>VLOOKUP(I3372,Vlookups!A:D,2,FALSE)</f>
        <v>SAGINAW ELEMENTARY</v>
      </c>
      <c r="K3372" s="5" t="str">
        <f>VLOOKUP(I3372,Vlookups!A:D,3,FALSE)</f>
        <v>SAGINAW K8</v>
      </c>
      <c r="L3372" s="5" t="str">
        <f t="shared" si="1047"/>
        <v>99</v>
      </c>
      <c r="M3372" s="5" t="str">
        <f t="shared" si="1048"/>
        <v>880</v>
      </c>
      <c r="N3372" s="5" t="str">
        <f>VLOOKUP(M3372,Vlookups!G:I,2,FALSE)</f>
        <v>TECHNOLOGY</v>
      </c>
      <c r="O3372" s="5" t="str">
        <f>VLOOKUP(M3372,Vlookups!G:I,3,FALSE)</f>
        <v>CIO</v>
      </c>
      <c r="P3372" s="6">
        <f t="shared" si="1049"/>
        <v>331.69</v>
      </c>
      <c r="Q3372" s="6">
        <f t="shared" si="1050"/>
        <v>0</v>
      </c>
      <c r="R3372" s="6">
        <f t="shared" si="1051"/>
        <v>3390.69</v>
      </c>
      <c r="S3372" s="6">
        <f t="shared" si="1052"/>
        <v>0</v>
      </c>
      <c r="T3372" s="6">
        <f t="shared" si="1053"/>
        <v>-331.69</v>
      </c>
      <c r="U3372" t="s">
        <v>3430</v>
      </c>
      <c r="V3372" t="s">
        <v>54</v>
      </c>
      <c r="W3372" s="2">
        <v>331.69</v>
      </c>
      <c r="X3372" s="2">
        <v>0</v>
      </c>
      <c r="Y3372" s="2">
        <v>3390.69</v>
      </c>
      <c r="Z3372" s="3">
        <v>-3059</v>
      </c>
      <c r="AA3372" s="2">
        <v>0</v>
      </c>
      <c r="AB3372" s="3">
        <v>-331.69</v>
      </c>
    </row>
    <row r="3373" spans="1:28">
      <c r="A3373" s="5" t="str">
        <f t="shared" si="1040"/>
        <v>420</v>
      </c>
      <c r="B3373" s="5" t="str">
        <f>VLOOKUP(A3373,Vlookups!O:P,2,FALSE)</f>
        <v>LOCAL</v>
      </c>
      <c r="C3373" s="5" t="str">
        <f t="shared" si="1041"/>
        <v>E</v>
      </c>
      <c r="D3373" s="5" t="str">
        <f t="shared" si="1042"/>
        <v>53</v>
      </c>
      <c r="E3373" s="5" t="str">
        <f t="shared" si="1043"/>
        <v>63--</v>
      </c>
      <c r="F3373" s="5" t="str">
        <f>VLOOKUP(E3373,Vlookups!K:M,3,FALSE)</f>
        <v>Op Exp</v>
      </c>
      <c r="G3373" s="5" t="str">
        <f t="shared" si="1044"/>
        <v>6399</v>
      </c>
      <c r="H3373" s="5" t="str">
        <f t="shared" si="1045"/>
        <v>GENERAL SUPPLIES</v>
      </c>
      <c r="I3373" s="5" t="str">
        <f t="shared" si="1046"/>
        <v>025</v>
      </c>
      <c r="J3373" s="5" t="str">
        <f>VLOOKUP(I3373,Vlookups!A:D,2,FALSE)</f>
        <v>WINDMILL LAKES ELEMENTARY</v>
      </c>
      <c r="K3373" s="5" t="str">
        <f>VLOOKUP(I3373,Vlookups!A:D,3,FALSE)</f>
        <v>WINDMILL LAKES K8</v>
      </c>
      <c r="L3373" s="5" t="str">
        <f t="shared" si="1047"/>
        <v>99</v>
      </c>
      <c r="M3373" s="5" t="str">
        <f t="shared" si="1048"/>
        <v>880</v>
      </c>
      <c r="N3373" s="5" t="str">
        <f>VLOOKUP(M3373,Vlookups!G:I,2,FALSE)</f>
        <v>TECHNOLOGY</v>
      </c>
      <c r="O3373" s="5" t="str">
        <f>VLOOKUP(M3373,Vlookups!G:I,3,FALSE)</f>
        <v>CIO</v>
      </c>
      <c r="P3373" s="6">
        <f t="shared" si="1049"/>
        <v>2317.13</v>
      </c>
      <c r="Q3373" s="6">
        <f t="shared" si="1050"/>
        <v>0</v>
      </c>
      <c r="R3373" s="6">
        <f t="shared" si="1051"/>
        <v>2317.13</v>
      </c>
      <c r="S3373" s="6">
        <f t="shared" si="1052"/>
        <v>0</v>
      </c>
      <c r="T3373" s="6">
        <f t="shared" si="1053"/>
        <v>-2317.13</v>
      </c>
      <c r="U3373" t="s">
        <v>3431</v>
      </c>
      <c r="V3373" t="s">
        <v>54</v>
      </c>
      <c r="W3373" s="2">
        <v>2317.13</v>
      </c>
      <c r="X3373" s="2">
        <v>0</v>
      </c>
      <c r="Y3373" s="2">
        <v>2317.13</v>
      </c>
      <c r="Z3373" s="2">
        <v>0</v>
      </c>
      <c r="AA3373" s="2">
        <v>0</v>
      </c>
      <c r="AB3373" s="3">
        <v>-2317.13</v>
      </c>
    </row>
    <row r="3374" spans="1:28">
      <c r="A3374" s="5" t="str">
        <f t="shared" si="1040"/>
        <v>420</v>
      </c>
      <c r="B3374" s="5" t="str">
        <f>VLOOKUP(A3374,Vlookups!O:P,2,FALSE)</f>
        <v>LOCAL</v>
      </c>
      <c r="C3374" s="5" t="str">
        <f t="shared" si="1041"/>
        <v>E</v>
      </c>
      <c r="D3374" s="5" t="str">
        <f t="shared" si="1042"/>
        <v>53</v>
      </c>
      <c r="E3374" s="5" t="str">
        <f t="shared" si="1043"/>
        <v>63--</v>
      </c>
      <c r="F3374" s="5" t="str">
        <f>VLOOKUP(E3374,Vlookups!K:M,3,FALSE)</f>
        <v>Op Exp</v>
      </c>
      <c r="G3374" s="5" t="str">
        <f t="shared" si="1044"/>
        <v>6399</v>
      </c>
      <c r="H3374" s="5" t="str">
        <f t="shared" si="1045"/>
        <v>GENERAL SUPPLIES</v>
      </c>
      <c r="I3374" s="5" t="str">
        <f t="shared" si="1046"/>
        <v>026</v>
      </c>
      <c r="J3374" s="5" t="str">
        <f>VLOOKUP(I3374,Vlookups!A:D,2,FALSE)</f>
        <v>WM LAKES MIDDLE SCHOOL</v>
      </c>
      <c r="K3374" s="5" t="str">
        <f>VLOOKUP(I3374,Vlookups!A:D,3,FALSE)</f>
        <v>WINDMILL LAKES K8</v>
      </c>
      <c r="L3374" s="5" t="str">
        <f t="shared" si="1047"/>
        <v>99</v>
      </c>
      <c r="M3374" s="5" t="str">
        <f t="shared" si="1048"/>
        <v>880</v>
      </c>
      <c r="N3374" s="5" t="str">
        <f>VLOOKUP(M3374,Vlookups!G:I,2,FALSE)</f>
        <v>TECHNOLOGY</v>
      </c>
      <c r="O3374" s="5" t="str">
        <f>VLOOKUP(M3374,Vlookups!G:I,3,FALSE)</f>
        <v>CIO</v>
      </c>
      <c r="P3374" s="6">
        <f t="shared" si="1049"/>
        <v>1009.47</v>
      </c>
      <c r="Q3374" s="6">
        <f t="shared" si="1050"/>
        <v>0</v>
      </c>
      <c r="R3374" s="6">
        <f t="shared" si="1051"/>
        <v>1009.47</v>
      </c>
      <c r="S3374" s="6">
        <f t="shared" si="1052"/>
        <v>0</v>
      </c>
      <c r="T3374" s="6">
        <f t="shared" si="1053"/>
        <v>-1009.47</v>
      </c>
      <c r="U3374" t="s">
        <v>3432</v>
      </c>
      <c r="V3374" t="s">
        <v>54</v>
      </c>
      <c r="W3374" s="2">
        <v>1009.47</v>
      </c>
      <c r="X3374" s="2">
        <v>0</v>
      </c>
      <c r="Y3374" s="2">
        <v>1009.47</v>
      </c>
      <c r="Z3374" s="2">
        <v>0</v>
      </c>
      <c r="AA3374" s="2">
        <v>0</v>
      </c>
      <c r="AB3374" s="3">
        <v>-1009.47</v>
      </c>
    </row>
    <row r="3375" spans="1:28">
      <c r="A3375" s="5" t="str">
        <f t="shared" si="1040"/>
        <v>420</v>
      </c>
      <c r="B3375" s="5" t="str">
        <f>VLOOKUP(A3375,Vlookups!O:P,2,FALSE)</f>
        <v>LOCAL</v>
      </c>
      <c r="C3375" s="5" t="str">
        <f t="shared" si="1041"/>
        <v>E</v>
      </c>
      <c r="D3375" s="5" t="str">
        <f t="shared" si="1042"/>
        <v>53</v>
      </c>
      <c r="E3375" s="5" t="str">
        <f t="shared" si="1043"/>
        <v>63--</v>
      </c>
      <c r="F3375" s="5" t="str">
        <f>VLOOKUP(E3375,Vlookups!K:M,3,FALSE)</f>
        <v>Op Exp</v>
      </c>
      <c r="G3375" s="5" t="str">
        <f t="shared" si="1044"/>
        <v>6399</v>
      </c>
      <c r="H3375" s="5" t="str">
        <f t="shared" si="1045"/>
        <v>GENERAL SUPPLIES</v>
      </c>
      <c r="I3375" s="5" t="str">
        <f t="shared" si="1046"/>
        <v>027</v>
      </c>
      <c r="J3375" s="5" t="str">
        <f>VLOOKUP(I3375,Vlookups!A:D,2,FALSE)</f>
        <v>HOUSTON OREM ELEMENTARY</v>
      </c>
      <c r="K3375" s="5" t="str">
        <f>VLOOKUP(I3375,Vlookups!A:D,3,FALSE)</f>
        <v>OREM K8</v>
      </c>
      <c r="L3375" s="5" t="str">
        <f t="shared" si="1047"/>
        <v>99</v>
      </c>
      <c r="M3375" s="5" t="str">
        <f t="shared" si="1048"/>
        <v>880</v>
      </c>
      <c r="N3375" s="5" t="str">
        <f>VLOOKUP(M3375,Vlookups!G:I,2,FALSE)</f>
        <v>TECHNOLOGY</v>
      </c>
      <c r="O3375" s="5" t="str">
        <f>VLOOKUP(M3375,Vlookups!G:I,3,FALSE)</f>
        <v>CIO</v>
      </c>
      <c r="P3375" s="6">
        <f t="shared" si="1049"/>
        <v>267.60000000000002</v>
      </c>
      <c r="Q3375" s="6">
        <f t="shared" si="1050"/>
        <v>0</v>
      </c>
      <c r="R3375" s="6">
        <f t="shared" si="1051"/>
        <v>267.60000000000002</v>
      </c>
      <c r="S3375" s="6">
        <f t="shared" si="1052"/>
        <v>0</v>
      </c>
      <c r="T3375" s="6">
        <f t="shared" si="1053"/>
        <v>-267.60000000000002</v>
      </c>
      <c r="U3375" t="s">
        <v>3433</v>
      </c>
      <c r="V3375" t="s">
        <v>54</v>
      </c>
      <c r="W3375" s="2">
        <v>267.60000000000002</v>
      </c>
      <c r="X3375" s="2">
        <v>0</v>
      </c>
      <c r="Y3375" s="2">
        <v>267.60000000000002</v>
      </c>
      <c r="Z3375" s="2">
        <v>0</v>
      </c>
      <c r="AA3375" s="2">
        <v>0</v>
      </c>
      <c r="AB3375" s="3">
        <v>-267.60000000000002</v>
      </c>
    </row>
    <row r="3376" spans="1:28">
      <c r="A3376" s="5" t="str">
        <f t="shared" si="1040"/>
        <v>420</v>
      </c>
      <c r="B3376" s="5" t="str">
        <f>VLOOKUP(A3376,Vlookups!O:P,2,FALSE)</f>
        <v>LOCAL</v>
      </c>
      <c r="C3376" s="5" t="str">
        <f t="shared" si="1041"/>
        <v>E</v>
      </c>
      <c r="D3376" s="5" t="str">
        <f t="shared" si="1042"/>
        <v>53</v>
      </c>
      <c r="E3376" s="5" t="str">
        <f t="shared" si="1043"/>
        <v>63--</v>
      </c>
      <c r="F3376" s="5" t="str">
        <f>VLOOKUP(E3376,Vlookups!K:M,3,FALSE)</f>
        <v>Op Exp</v>
      </c>
      <c r="G3376" s="5" t="str">
        <f t="shared" si="1044"/>
        <v>6399</v>
      </c>
      <c r="H3376" s="5" t="str">
        <f t="shared" si="1045"/>
        <v>GENERAL SUPPLIES</v>
      </c>
      <c r="I3376" s="5" t="str">
        <f t="shared" si="1046"/>
        <v>030</v>
      </c>
      <c r="J3376" s="5" t="str">
        <f>VLOOKUP(I3376,Vlookups!A:D,2,FALSE)</f>
        <v>COLLEGE STATION ELEMENTARY</v>
      </c>
      <c r="K3376" s="5" t="str">
        <f>VLOOKUP(I3376,Vlookups!A:D,3,FALSE)</f>
        <v>COLLEGE STATION K8</v>
      </c>
      <c r="L3376" s="5" t="str">
        <f t="shared" si="1047"/>
        <v>99</v>
      </c>
      <c r="M3376" s="5" t="str">
        <f t="shared" si="1048"/>
        <v>880</v>
      </c>
      <c r="N3376" s="5" t="str">
        <f>VLOOKUP(M3376,Vlookups!G:I,2,FALSE)</f>
        <v>TECHNOLOGY</v>
      </c>
      <c r="O3376" s="5" t="str">
        <f>VLOOKUP(M3376,Vlookups!G:I,3,FALSE)</f>
        <v>CIO</v>
      </c>
      <c r="P3376" s="6">
        <f t="shared" si="1049"/>
        <v>3811.59</v>
      </c>
      <c r="Q3376" s="6">
        <f t="shared" si="1050"/>
        <v>0</v>
      </c>
      <c r="R3376" s="6">
        <f t="shared" si="1051"/>
        <v>3811.59</v>
      </c>
      <c r="S3376" s="6">
        <f t="shared" si="1052"/>
        <v>0</v>
      </c>
      <c r="T3376" s="6">
        <f t="shared" si="1053"/>
        <v>-3811.59</v>
      </c>
      <c r="U3376" t="s">
        <v>3434</v>
      </c>
      <c r="V3376" t="s">
        <v>54</v>
      </c>
      <c r="W3376" s="2">
        <v>3811.59</v>
      </c>
      <c r="X3376" s="2">
        <v>0</v>
      </c>
      <c r="Y3376" s="2">
        <v>3811.59</v>
      </c>
      <c r="Z3376" s="2">
        <v>0</v>
      </c>
      <c r="AA3376" s="2">
        <v>0</v>
      </c>
      <c r="AB3376" s="3">
        <v>-3811.59</v>
      </c>
    </row>
    <row r="3377" spans="1:28">
      <c r="A3377" s="5" t="str">
        <f t="shared" si="1040"/>
        <v>420</v>
      </c>
      <c r="B3377" s="5" t="str">
        <f>VLOOKUP(A3377,Vlookups!O:P,2,FALSE)</f>
        <v>LOCAL</v>
      </c>
      <c r="C3377" s="5" t="str">
        <f t="shared" si="1041"/>
        <v>E</v>
      </c>
      <c r="D3377" s="5" t="str">
        <f t="shared" si="1042"/>
        <v>53</v>
      </c>
      <c r="E3377" s="5" t="str">
        <f t="shared" si="1043"/>
        <v>63--</v>
      </c>
      <c r="F3377" s="5" t="str">
        <f>VLOOKUP(E3377,Vlookups!K:M,3,FALSE)</f>
        <v>Op Exp</v>
      </c>
      <c r="G3377" s="5" t="str">
        <f t="shared" si="1044"/>
        <v>6399</v>
      </c>
      <c r="H3377" s="5" t="str">
        <f t="shared" si="1045"/>
        <v>GENERAL SUPPLIES</v>
      </c>
      <c r="I3377" s="5" t="str">
        <f t="shared" si="1046"/>
        <v>032</v>
      </c>
      <c r="J3377" s="5" t="str">
        <f>VLOOKUP(I3377,Vlookups!A:D,2,FALSE)</f>
        <v>LANCASTER HS</v>
      </c>
      <c r="K3377" s="5" t="str">
        <f>VLOOKUP(I3377,Vlookups!A:D,3,FALSE)</f>
        <v>LANCASTER HS</v>
      </c>
      <c r="L3377" s="5" t="str">
        <f t="shared" si="1047"/>
        <v>99</v>
      </c>
      <c r="M3377" s="5" t="str">
        <f t="shared" si="1048"/>
        <v>880</v>
      </c>
      <c r="N3377" s="5" t="str">
        <f>VLOOKUP(M3377,Vlookups!G:I,2,FALSE)</f>
        <v>TECHNOLOGY</v>
      </c>
      <c r="O3377" s="5" t="str">
        <f>VLOOKUP(M3377,Vlookups!G:I,3,FALSE)</f>
        <v>CIO</v>
      </c>
      <c r="P3377" s="6">
        <f t="shared" si="1049"/>
        <v>1910.19</v>
      </c>
      <c r="Q3377" s="6">
        <f t="shared" si="1050"/>
        <v>0</v>
      </c>
      <c r="R3377" s="6">
        <f t="shared" si="1051"/>
        <v>1910.19</v>
      </c>
      <c r="S3377" s="6">
        <f t="shared" si="1052"/>
        <v>0</v>
      </c>
      <c r="T3377" s="6">
        <f t="shared" si="1053"/>
        <v>-1910.19</v>
      </c>
      <c r="U3377" t="s">
        <v>3435</v>
      </c>
      <c r="V3377" t="s">
        <v>54</v>
      </c>
      <c r="W3377" s="2">
        <v>1910.19</v>
      </c>
      <c r="X3377" s="2">
        <v>0</v>
      </c>
      <c r="Y3377" s="2">
        <v>1910.19</v>
      </c>
      <c r="Z3377" s="2">
        <v>0</v>
      </c>
      <c r="AA3377" s="2">
        <v>0</v>
      </c>
      <c r="AB3377" s="3">
        <v>-1910.19</v>
      </c>
    </row>
    <row r="3378" spans="1:28">
      <c r="A3378" s="5" t="str">
        <f t="shared" si="1040"/>
        <v>420</v>
      </c>
      <c r="B3378" s="5" t="str">
        <f>VLOOKUP(A3378,Vlookups!O:P,2,FALSE)</f>
        <v>LOCAL</v>
      </c>
      <c r="C3378" s="5" t="str">
        <f t="shared" si="1041"/>
        <v>E</v>
      </c>
      <c r="D3378" s="5" t="str">
        <f t="shared" si="1042"/>
        <v>53</v>
      </c>
      <c r="E3378" s="5" t="str">
        <f t="shared" si="1043"/>
        <v>63--</v>
      </c>
      <c r="F3378" s="5" t="str">
        <f>VLOOKUP(E3378,Vlookups!K:M,3,FALSE)</f>
        <v>Op Exp</v>
      </c>
      <c r="G3378" s="5" t="str">
        <f t="shared" si="1044"/>
        <v>6399</v>
      </c>
      <c r="H3378" s="5" t="str">
        <f t="shared" si="1045"/>
        <v>GENERAL SUPPLIES</v>
      </c>
      <c r="I3378" s="5" t="str">
        <f t="shared" si="1046"/>
        <v>033</v>
      </c>
      <c r="J3378" s="5" t="str">
        <f>VLOOKUP(I3378,Vlookups!A:D,2,FALSE)</f>
        <v>WINDMILL LAKES HS</v>
      </c>
      <c r="K3378" s="5" t="str">
        <f>VLOOKUP(I3378,Vlookups!A:D,3,FALSE)</f>
        <v>WINDMILL LAKES HS</v>
      </c>
      <c r="L3378" s="5" t="str">
        <f t="shared" si="1047"/>
        <v>99</v>
      </c>
      <c r="M3378" s="5" t="str">
        <f t="shared" si="1048"/>
        <v>880</v>
      </c>
      <c r="N3378" s="5" t="str">
        <f>VLOOKUP(M3378,Vlookups!G:I,2,FALSE)</f>
        <v>TECHNOLOGY</v>
      </c>
      <c r="O3378" s="5" t="str">
        <f>VLOOKUP(M3378,Vlookups!G:I,3,FALSE)</f>
        <v>CIO</v>
      </c>
      <c r="P3378" s="6">
        <f t="shared" si="1049"/>
        <v>267.60000000000002</v>
      </c>
      <c r="Q3378" s="6">
        <f t="shared" si="1050"/>
        <v>0</v>
      </c>
      <c r="R3378" s="6">
        <f t="shared" si="1051"/>
        <v>267.60000000000002</v>
      </c>
      <c r="S3378" s="6">
        <f t="shared" si="1052"/>
        <v>0</v>
      </c>
      <c r="T3378" s="6">
        <f t="shared" si="1053"/>
        <v>-267.60000000000002</v>
      </c>
      <c r="U3378" t="s">
        <v>3436</v>
      </c>
      <c r="V3378" t="s">
        <v>54</v>
      </c>
      <c r="W3378" s="2">
        <v>267.60000000000002</v>
      </c>
      <c r="X3378" s="2">
        <v>0</v>
      </c>
      <c r="Y3378" s="2">
        <v>267.60000000000002</v>
      </c>
      <c r="Z3378" s="2">
        <v>0</v>
      </c>
      <c r="AA3378" s="2">
        <v>0</v>
      </c>
      <c r="AB3378" s="3">
        <v>-267.60000000000002</v>
      </c>
    </row>
    <row r="3379" spans="1:28">
      <c r="A3379" s="5" t="str">
        <f t="shared" si="1040"/>
        <v>420</v>
      </c>
      <c r="B3379" s="5" t="str">
        <f>VLOOKUP(A3379,Vlookups!O:P,2,FALSE)</f>
        <v>LOCAL</v>
      </c>
      <c r="C3379" s="5" t="str">
        <f t="shared" si="1041"/>
        <v>E</v>
      </c>
      <c r="D3379" s="5" t="str">
        <f t="shared" si="1042"/>
        <v>53</v>
      </c>
      <c r="E3379" s="5" t="str">
        <f t="shared" si="1043"/>
        <v>63--</v>
      </c>
      <c r="F3379" s="5" t="str">
        <f>VLOOKUP(E3379,Vlookups!K:M,3,FALSE)</f>
        <v>Op Exp</v>
      </c>
      <c r="G3379" s="5" t="str">
        <f t="shared" si="1044"/>
        <v>6399</v>
      </c>
      <c r="H3379" s="5" t="str">
        <f t="shared" si="1045"/>
        <v>GENERAL SUPPLIES</v>
      </c>
      <c r="I3379" s="5" t="str">
        <f t="shared" si="1046"/>
        <v>034</v>
      </c>
      <c r="J3379" s="5" t="str">
        <f>VLOOKUP(I3379,Vlookups!A:D,2,FALSE)</f>
        <v>AGGIELAND HIGH SCHOOL</v>
      </c>
      <c r="K3379" s="5" t="str">
        <f>VLOOKUP(I3379,Vlookups!A:D,3,FALSE)</f>
        <v>AGGIELAND HS</v>
      </c>
      <c r="L3379" s="5" t="str">
        <f t="shared" si="1047"/>
        <v>99</v>
      </c>
      <c r="M3379" s="5" t="str">
        <f t="shared" si="1048"/>
        <v>880</v>
      </c>
      <c r="N3379" s="5" t="str">
        <f>VLOOKUP(M3379,Vlookups!G:I,2,FALSE)</f>
        <v>TECHNOLOGY</v>
      </c>
      <c r="O3379" s="5" t="str">
        <f>VLOOKUP(M3379,Vlookups!G:I,3,FALSE)</f>
        <v>CIO</v>
      </c>
      <c r="P3379" s="6">
        <f t="shared" si="1049"/>
        <v>2124.94</v>
      </c>
      <c r="Q3379" s="6">
        <f t="shared" si="1050"/>
        <v>0</v>
      </c>
      <c r="R3379" s="6">
        <f t="shared" si="1051"/>
        <v>2124.94</v>
      </c>
      <c r="S3379" s="6">
        <f t="shared" si="1052"/>
        <v>0</v>
      </c>
      <c r="T3379" s="6">
        <f t="shared" si="1053"/>
        <v>-2124.94</v>
      </c>
      <c r="U3379" t="s">
        <v>3437</v>
      </c>
      <c r="V3379" t="s">
        <v>54</v>
      </c>
      <c r="W3379" s="2">
        <v>2124.94</v>
      </c>
      <c r="X3379" s="2">
        <v>0</v>
      </c>
      <c r="Y3379" s="2">
        <v>2124.94</v>
      </c>
      <c r="Z3379" s="2">
        <v>0</v>
      </c>
      <c r="AA3379" s="2">
        <v>0</v>
      </c>
      <c r="AB3379" s="3">
        <v>-2124.94</v>
      </c>
    </row>
    <row r="3380" spans="1:28">
      <c r="A3380" s="5" t="str">
        <f t="shared" si="1040"/>
        <v>420</v>
      </c>
      <c r="B3380" s="5" t="str">
        <f>VLOOKUP(A3380,Vlookups!O:P,2,FALSE)</f>
        <v>LOCAL</v>
      </c>
      <c r="C3380" s="5" t="str">
        <f t="shared" si="1041"/>
        <v>E</v>
      </c>
      <c r="D3380" s="5" t="str">
        <f t="shared" si="1042"/>
        <v>53</v>
      </c>
      <c r="E3380" s="5" t="str">
        <f t="shared" si="1043"/>
        <v>63--</v>
      </c>
      <c r="F3380" s="5" t="str">
        <f>VLOOKUP(E3380,Vlookups!K:M,3,FALSE)</f>
        <v>Op Exp</v>
      </c>
      <c r="G3380" s="5" t="str">
        <f t="shared" si="1044"/>
        <v>6399</v>
      </c>
      <c r="H3380" s="5" t="str">
        <f t="shared" si="1045"/>
        <v>GENERAL SUPPLIES</v>
      </c>
      <c r="I3380" s="5" t="str">
        <f t="shared" si="1046"/>
        <v>035</v>
      </c>
      <c r="J3380" s="5" t="str">
        <f>VLOOKUP(I3380,Vlookups!A:D,2,FALSE)</f>
        <v>Richmond Elementary</v>
      </c>
      <c r="K3380" s="5" t="str">
        <f>VLOOKUP(I3380,Vlookups!A:D,3,FALSE)</f>
        <v>RICHMOND K8</v>
      </c>
      <c r="L3380" s="5" t="str">
        <f t="shared" si="1047"/>
        <v>99</v>
      </c>
      <c r="M3380" s="5" t="str">
        <f t="shared" si="1048"/>
        <v>880</v>
      </c>
      <c r="N3380" s="5" t="str">
        <f>VLOOKUP(M3380,Vlookups!G:I,2,FALSE)</f>
        <v>TECHNOLOGY</v>
      </c>
      <c r="O3380" s="5" t="str">
        <f>VLOOKUP(M3380,Vlookups!G:I,3,FALSE)</f>
        <v>CIO</v>
      </c>
      <c r="P3380" s="6">
        <f t="shared" si="1049"/>
        <v>2049.5300000000002</v>
      </c>
      <c r="Q3380" s="6">
        <f t="shared" si="1050"/>
        <v>0</v>
      </c>
      <c r="R3380" s="6">
        <f t="shared" si="1051"/>
        <v>2049.5300000000002</v>
      </c>
      <c r="S3380" s="6">
        <f t="shared" si="1052"/>
        <v>0</v>
      </c>
      <c r="T3380" s="6">
        <f t="shared" si="1053"/>
        <v>-2049.5300000000002</v>
      </c>
      <c r="U3380" t="s">
        <v>3438</v>
      </c>
      <c r="V3380" t="s">
        <v>54</v>
      </c>
      <c r="W3380" s="2">
        <v>2049.5300000000002</v>
      </c>
      <c r="X3380" s="2">
        <v>0</v>
      </c>
      <c r="Y3380" s="2">
        <v>2049.5300000000002</v>
      </c>
      <c r="Z3380" s="2">
        <v>0</v>
      </c>
      <c r="AA3380" s="2">
        <v>0</v>
      </c>
      <c r="AB3380" s="3">
        <v>-2049.5300000000002</v>
      </c>
    </row>
    <row r="3381" spans="1:28">
      <c r="A3381" s="5" t="str">
        <f t="shared" si="1040"/>
        <v>420</v>
      </c>
      <c r="B3381" s="5" t="str">
        <f>VLOOKUP(A3381,Vlookups!O:P,2,FALSE)</f>
        <v>LOCAL</v>
      </c>
      <c r="C3381" s="5" t="str">
        <f t="shared" si="1041"/>
        <v>E</v>
      </c>
      <c r="D3381" s="5" t="str">
        <f t="shared" si="1042"/>
        <v>53</v>
      </c>
      <c r="E3381" s="5" t="str">
        <f t="shared" si="1043"/>
        <v>63--</v>
      </c>
      <c r="F3381" s="5" t="str">
        <f>VLOOKUP(E3381,Vlookups!K:M,3,FALSE)</f>
        <v>Op Exp</v>
      </c>
      <c r="G3381" s="5" t="str">
        <f t="shared" si="1044"/>
        <v>6399</v>
      </c>
      <c r="H3381" s="5" t="str">
        <f t="shared" si="1045"/>
        <v>GENERAL SUPPLIES</v>
      </c>
      <c r="I3381" s="5" t="str">
        <f t="shared" si="1046"/>
        <v>036</v>
      </c>
      <c r="J3381" s="5" t="str">
        <f>VLOOKUP(I3381,Vlookups!A:D,2,FALSE)</f>
        <v>Richmond Middle School</v>
      </c>
      <c r="K3381" s="5" t="str">
        <f>VLOOKUP(I3381,Vlookups!A:D,3,FALSE)</f>
        <v>RICHMOND K8</v>
      </c>
      <c r="L3381" s="5" t="str">
        <f t="shared" si="1047"/>
        <v>99</v>
      </c>
      <c r="M3381" s="5" t="str">
        <f t="shared" si="1048"/>
        <v>880</v>
      </c>
      <c r="N3381" s="5" t="str">
        <f>VLOOKUP(M3381,Vlookups!G:I,2,FALSE)</f>
        <v>TECHNOLOGY</v>
      </c>
      <c r="O3381" s="5" t="str">
        <f>VLOOKUP(M3381,Vlookups!G:I,3,FALSE)</f>
        <v>CIO</v>
      </c>
      <c r="P3381" s="6">
        <f t="shared" si="1049"/>
        <v>1009.47</v>
      </c>
      <c r="Q3381" s="6">
        <f t="shared" si="1050"/>
        <v>0</v>
      </c>
      <c r="R3381" s="6">
        <f t="shared" si="1051"/>
        <v>1009.47</v>
      </c>
      <c r="S3381" s="6">
        <f t="shared" si="1052"/>
        <v>0</v>
      </c>
      <c r="T3381" s="6">
        <f t="shared" si="1053"/>
        <v>-1009.47</v>
      </c>
      <c r="U3381" t="s">
        <v>3439</v>
      </c>
      <c r="V3381" t="s">
        <v>54</v>
      </c>
      <c r="W3381" s="2">
        <v>1009.47</v>
      </c>
      <c r="X3381" s="2">
        <v>0</v>
      </c>
      <c r="Y3381" s="2">
        <v>1009.47</v>
      </c>
      <c r="Z3381" s="2">
        <v>0</v>
      </c>
      <c r="AA3381" s="2">
        <v>0</v>
      </c>
      <c r="AB3381" s="3">
        <v>-1009.47</v>
      </c>
    </row>
    <row r="3382" spans="1:28">
      <c r="A3382" s="5" t="str">
        <f t="shared" si="1040"/>
        <v>420</v>
      </c>
      <c r="B3382" s="5" t="str">
        <f>VLOOKUP(A3382,Vlookups!O:P,2,FALSE)</f>
        <v>LOCAL</v>
      </c>
      <c r="C3382" s="5" t="str">
        <f t="shared" si="1041"/>
        <v>E</v>
      </c>
      <c r="D3382" s="5" t="str">
        <f t="shared" si="1042"/>
        <v>53</v>
      </c>
      <c r="E3382" s="5" t="str">
        <f t="shared" si="1043"/>
        <v>63--</v>
      </c>
      <c r="F3382" s="5" t="str">
        <f>VLOOKUP(E3382,Vlookups!K:M,3,FALSE)</f>
        <v>Op Exp</v>
      </c>
      <c r="G3382" s="5" t="str">
        <f t="shared" si="1044"/>
        <v>6399</v>
      </c>
      <c r="H3382" s="5" t="str">
        <f t="shared" si="1045"/>
        <v>GENERAL SUPPLIES</v>
      </c>
      <c r="I3382" s="5" t="str">
        <f t="shared" si="1046"/>
        <v>037</v>
      </c>
      <c r="J3382" s="5" t="str">
        <f>VLOOKUP(I3382,Vlookups!A:D,2,FALSE)</f>
        <v>Heritage Elementary</v>
      </c>
      <c r="K3382" s="5" t="str">
        <f>VLOOKUP(I3382,Vlookups!A:D,3,FALSE)</f>
        <v>HERITAGE K8</v>
      </c>
      <c r="L3382" s="5" t="str">
        <f t="shared" si="1047"/>
        <v>99</v>
      </c>
      <c r="M3382" s="5" t="str">
        <f t="shared" si="1048"/>
        <v>880</v>
      </c>
      <c r="N3382" s="5" t="str">
        <f>VLOOKUP(M3382,Vlookups!G:I,2,FALSE)</f>
        <v>TECHNOLOGY</v>
      </c>
      <c r="O3382" s="5" t="str">
        <f>VLOOKUP(M3382,Vlookups!G:I,3,FALSE)</f>
        <v>CIO</v>
      </c>
      <c r="P3382" s="6">
        <f t="shared" si="1049"/>
        <v>2049.5300000000002</v>
      </c>
      <c r="Q3382" s="6">
        <f t="shared" si="1050"/>
        <v>0</v>
      </c>
      <c r="R3382" s="6">
        <f t="shared" si="1051"/>
        <v>2049.5300000000002</v>
      </c>
      <c r="S3382" s="6">
        <f t="shared" si="1052"/>
        <v>0</v>
      </c>
      <c r="T3382" s="6">
        <f t="shared" si="1053"/>
        <v>-2049.5300000000002</v>
      </c>
      <c r="U3382" t="s">
        <v>3440</v>
      </c>
      <c r="V3382" t="s">
        <v>54</v>
      </c>
      <c r="W3382" s="2">
        <v>2049.5300000000002</v>
      </c>
      <c r="X3382" s="2">
        <v>0</v>
      </c>
      <c r="Y3382" s="2">
        <v>2049.5300000000002</v>
      </c>
      <c r="Z3382" s="2">
        <v>0</v>
      </c>
      <c r="AA3382" s="2">
        <v>0</v>
      </c>
      <c r="AB3382" s="3">
        <v>-2049.5300000000002</v>
      </c>
    </row>
    <row r="3383" spans="1:28">
      <c r="A3383" s="5" t="str">
        <f t="shared" si="1040"/>
        <v>420</v>
      </c>
      <c r="B3383" s="5" t="str">
        <f>VLOOKUP(A3383,Vlookups!O:P,2,FALSE)</f>
        <v>LOCAL</v>
      </c>
      <c r="C3383" s="5" t="str">
        <f t="shared" si="1041"/>
        <v>E</v>
      </c>
      <c r="D3383" s="5" t="str">
        <f t="shared" si="1042"/>
        <v>53</v>
      </c>
      <c r="E3383" s="5" t="str">
        <f t="shared" si="1043"/>
        <v>63--</v>
      </c>
      <c r="F3383" s="5" t="str">
        <f>VLOOKUP(E3383,Vlookups!K:M,3,FALSE)</f>
        <v>Op Exp</v>
      </c>
      <c r="G3383" s="5" t="str">
        <f t="shared" si="1044"/>
        <v>6399</v>
      </c>
      <c r="H3383" s="5" t="str">
        <f t="shared" si="1045"/>
        <v>GENERAL SUPPLIES</v>
      </c>
      <c r="I3383" s="5" t="str">
        <f t="shared" si="1046"/>
        <v>038</v>
      </c>
      <c r="J3383" s="5" t="str">
        <f>VLOOKUP(I3383,Vlookups!A:D,2,FALSE)</f>
        <v>Heritage Middle School</v>
      </c>
      <c r="K3383" s="5" t="str">
        <f>VLOOKUP(I3383,Vlookups!A:D,3,FALSE)</f>
        <v>HERITAGE K8</v>
      </c>
      <c r="L3383" s="5" t="str">
        <f t="shared" si="1047"/>
        <v>99</v>
      </c>
      <c r="M3383" s="5" t="str">
        <f t="shared" si="1048"/>
        <v>880</v>
      </c>
      <c r="N3383" s="5" t="str">
        <f>VLOOKUP(M3383,Vlookups!G:I,2,FALSE)</f>
        <v>TECHNOLOGY</v>
      </c>
      <c r="O3383" s="5" t="str">
        <f>VLOOKUP(M3383,Vlookups!G:I,3,FALSE)</f>
        <v>CIO</v>
      </c>
      <c r="P3383" s="6">
        <f t="shared" si="1049"/>
        <v>1009.47</v>
      </c>
      <c r="Q3383" s="6">
        <f t="shared" si="1050"/>
        <v>0</v>
      </c>
      <c r="R3383" s="6">
        <f t="shared" si="1051"/>
        <v>1009.47</v>
      </c>
      <c r="S3383" s="6">
        <f t="shared" si="1052"/>
        <v>0</v>
      </c>
      <c r="T3383" s="6">
        <f t="shared" si="1053"/>
        <v>-1009.47</v>
      </c>
      <c r="U3383" t="s">
        <v>3441</v>
      </c>
      <c r="V3383" t="s">
        <v>54</v>
      </c>
      <c r="W3383" s="2">
        <v>1009.47</v>
      </c>
      <c r="X3383" s="2">
        <v>0</v>
      </c>
      <c r="Y3383" s="2">
        <v>1009.47</v>
      </c>
      <c r="Z3383" s="2">
        <v>0</v>
      </c>
      <c r="AA3383" s="2">
        <v>0</v>
      </c>
      <c r="AB3383" s="3">
        <v>-1009.47</v>
      </c>
    </row>
    <row r="3384" spans="1:28">
      <c r="A3384" s="5" t="str">
        <f t="shared" si="1040"/>
        <v>420</v>
      </c>
      <c r="B3384" s="5" t="str">
        <f>VLOOKUP(A3384,Vlookups!O:P,2,FALSE)</f>
        <v>LOCAL</v>
      </c>
      <c r="C3384" s="5" t="str">
        <f t="shared" si="1041"/>
        <v>E</v>
      </c>
      <c r="D3384" s="5" t="str">
        <f t="shared" si="1042"/>
        <v>53</v>
      </c>
      <c r="E3384" s="5" t="str">
        <f t="shared" si="1043"/>
        <v>63--</v>
      </c>
      <c r="F3384" s="5" t="str">
        <f>VLOOKUP(E3384,Vlookups!K:M,3,FALSE)</f>
        <v>Op Exp</v>
      </c>
      <c r="G3384" s="5" t="str">
        <f t="shared" si="1044"/>
        <v>6399</v>
      </c>
      <c r="H3384" s="5" t="str">
        <f t="shared" si="1045"/>
        <v>GENERAL SUPPLIES</v>
      </c>
      <c r="I3384" s="5" t="str">
        <f t="shared" si="1046"/>
        <v>039</v>
      </c>
      <c r="J3384" s="5" t="str">
        <f>VLOOKUP(I3384,Vlookups!A:D,2,FALSE)</f>
        <v>Pearland Elementary</v>
      </c>
      <c r="K3384" s="5" t="str">
        <f>VLOOKUP(I3384,Vlookups!A:D,3,FALSE)</f>
        <v>PEARLAND K8</v>
      </c>
      <c r="L3384" s="5" t="str">
        <f t="shared" si="1047"/>
        <v>99</v>
      </c>
      <c r="M3384" s="5" t="str">
        <f t="shared" si="1048"/>
        <v>880</v>
      </c>
      <c r="N3384" s="5" t="str">
        <f>VLOOKUP(M3384,Vlookups!G:I,2,FALSE)</f>
        <v>TECHNOLOGY</v>
      </c>
      <c r="O3384" s="5" t="str">
        <f>VLOOKUP(M3384,Vlookups!G:I,3,FALSE)</f>
        <v>CIO</v>
      </c>
      <c r="P3384" s="6">
        <f t="shared" si="1049"/>
        <v>2049.5300000000002</v>
      </c>
      <c r="Q3384" s="6">
        <f t="shared" si="1050"/>
        <v>0</v>
      </c>
      <c r="R3384" s="6">
        <f t="shared" si="1051"/>
        <v>2049.5300000000002</v>
      </c>
      <c r="S3384" s="6">
        <f t="shared" si="1052"/>
        <v>0</v>
      </c>
      <c r="T3384" s="6">
        <f t="shared" si="1053"/>
        <v>-2049.5300000000002</v>
      </c>
      <c r="U3384" t="s">
        <v>3442</v>
      </c>
      <c r="V3384" t="s">
        <v>54</v>
      </c>
      <c r="W3384" s="2">
        <v>2049.5300000000002</v>
      </c>
      <c r="X3384" s="2">
        <v>0</v>
      </c>
      <c r="Y3384" s="2">
        <v>2049.5300000000002</v>
      </c>
      <c r="Z3384" s="2">
        <v>0</v>
      </c>
      <c r="AA3384" s="2">
        <v>0</v>
      </c>
      <c r="AB3384" s="3">
        <v>-2049.5300000000002</v>
      </c>
    </row>
    <row r="3385" spans="1:28">
      <c r="A3385" s="5" t="str">
        <f t="shared" si="1040"/>
        <v>420</v>
      </c>
      <c r="B3385" s="5" t="str">
        <f>VLOOKUP(A3385,Vlookups!O:P,2,FALSE)</f>
        <v>LOCAL</v>
      </c>
      <c r="C3385" s="5" t="str">
        <f t="shared" si="1041"/>
        <v>E</v>
      </c>
      <c r="D3385" s="5" t="str">
        <f t="shared" si="1042"/>
        <v>53</v>
      </c>
      <c r="E3385" s="5" t="str">
        <f t="shared" si="1043"/>
        <v>63--</v>
      </c>
      <c r="F3385" s="5" t="str">
        <f>VLOOKUP(E3385,Vlookups!K:M,3,FALSE)</f>
        <v>Op Exp</v>
      </c>
      <c r="G3385" s="5" t="str">
        <f t="shared" si="1044"/>
        <v>6399</v>
      </c>
      <c r="H3385" s="5" t="str">
        <f t="shared" si="1045"/>
        <v>GENERAL SUPPLIES</v>
      </c>
      <c r="I3385" s="5" t="str">
        <f t="shared" si="1046"/>
        <v>040</v>
      </c>
      <c r="J3385" s="5" t="str">
        <f>VLOOKUP(I3385,Vlookups!A:D,2,FALSE)</f>
        <v>Pearland Middle School</v>
      </c>
      <c r="K3385" s="5" t="str">
        <f>VLOOKUP(I3385,Vlookups!A:D,3,FALSE)</f>
        <v>PEARLAND K8</v>
      </c>
      <c r="L3385" s="5" t="str">
        <f t="shared" si="1047"/>
        <v>99</v>
      </c>
      <c r="M3385" s="5" t="str">
        <f t="shared" si="1048"/>
        <v>880</v>
      </c>
      <c r="N3385" s="5" t="str">
        <f>VLOOKUP(M3385,Vlookups!G:I,2,FALSE)</f>
        <v>TECHNOLOGY</v>
      </c>
      <c r="O3385" s="5" t="str">
        <f>VLOOKUP(M3385,Vlookups!G:I,3,FALSE)</f>
        <v>CIO</v>
      </c>
      <c r="P3385" s="6">
        <f t="shared" si="1049"/>
        <v>1009.47</v>
      </c>
      <c r="Q3385" s="6">
        <f t="shared" si="1050"/>
        <v>0</v>
      </c>
      <c r="R3385" s="6">
        <f t="shared" si="1051"/>
        <v>1009.47</v>
      </c>
      <c r="S3385" s="6">
        <f t="shared" si="1052"/>
        <v>0</v>
      </c>
      <c r="T3385" s="6">
        <f t="shared" si="1053"/>
        <v>-1009.47</v>
      </c>
      <c r="U3385" t="s">
        <v>3443</v>
      </c>
      <c r="V3385" t="s">
        <v>54</v>
      </c>
      <c r="W3385" s="2">
        <v>1009.47</v>
      </c>
      <c r="X3385" s="2">
        <v>0</v>
      </c>
      <c r="Y3385" s="2">
        <v>1009.47</v>
      </c>
      <c r="Z3385" s="2">
        <v>0</v>
      </c>
      <c r="AA3385" s="2">
        <v>0</v>
      </c>
      <c r="AB3385" s="3">
        <v>-1009.47</v>
      </c>
    </row>
    <row r="3386" spans="1:28">
      <c r="A3386" s="5" t="str">
        <f t="shared" ref="A3386:A3449" si="1054">LEFT(U3386,3)</f>
        <v>420</v>
      </c>
      <c r="B3386" s="5" t="str">
        <f>VLOOKUP(A3386,Vlookups!O:P,2,FALSE)</f>
        <v>LOCAL</v>
      </c>
      <c r="C3386" s="5" t="str">
        <f t="shared" ref="C3386:C3449" si="1055">RIGHT(LEFT(U3386,5),1)</f>
        <v>E</v>
      </c>
      <c r="D3386" s="5" t="str">
        <f t="shared" ref="D3386:D3449" si="1056">RIGHT(LEFT(U3386,8),2)</f>
        <v>53</v>
      </c>
      <c r="E3386" s="5" t="str">
        <f t="shared" ref="E3386:E3449" si="1057">CONCATENATE(LEFT(G3386,2),"--")</f>
        <v>63--</v>
      </c>
      <c r="F3386" s="5" t="str">
        <f>VLOOKUP(E3386,Vlookups!K:M,3,FALSE)</f>
        <v>Op Exp</v>
      </c>
      <c r="G3386" s="5" t="str">
        <f t="shared" ref="G3386:G3449" si="1058">MID(U3386,10,4)</f>
        <v>6399</v>
      </c>
      <c r="H3386" s="5" t="str">
        <f t="shared" ref="H3386:H3449" si="1059">V3386</f>
        <v>GENERAL SUPPLIES</v>
      </c>
      <c r="I3386" s="5" t="str">
        <f t="shared" ref="I3386:I3449" si="1060">LEFT(RIGHT(U3386,12),3)</f>
        <v>042</v>
      </c>
      <c r="J3386" s="5" t="str">
        <f>VLOOKUP(I3386,Vlookups!A:D,2,FALSE)</f>
        <v>BG Ramirez Elementary</v>
      </c>
      <c r="K3386" s="5" t="str">
        <f>VLOOKUP(I3386,Vlookups!A:D,3,FALSE)</f>
        <v>BG RAMIREZ K8</v>
      </c>
      <c r="L3386" s="5" t="str">
        <f t="shared" ref="L3386:L3449" si="1061">LEFT(RIGHT(U3386,6),2)</f>
        <v>99</v>
      </c>
      <c r="M3386" s="5" t="str">
        <f t="shared" ref="M3386:M3449" si="1062">RIGHT(U3386,3)</f>
        <v>880</v>
      </c>
      <c r="N3386" s="5" t="str">
        <f>VLOOKUP(M3386,Vlookups!G:I,2,FALSE)</f>
        <v>TECHNOLOGY</v>
      </c>
      <c r="O3386" s="5" t="str">
        <f>VLOOKUP(M3386,Vlookups!G:I,3,FALSE)</f>
        <v>CIO</v>
      </c>
      <c r="P3386" s="6">
        <f t="shared" ref="P3386:P3449" si="1063">W3386</f>
        <v>2596.1</v>
      </c>
      <c r="Q3386" s="6">
        <f t="shared" ref="Q3386:Q3449" si="1064">X3386</f>
        <v>0</v>
      </c>
      <c r="R3386" s="6">
        <f t="shared" ref="R3386:R3449" si="1065">Y3386</f>
        <v>2596.1</v>
      </c>
      <c r="S3386" s="6">
        <f t="shared" ref="S3386:S3449" si="1066">AA3386</f>
        <v>0</v>
      </c>
      <c r="T3386" s="6">
        <f t="shared" ref="T3386:T3449" si="1067">AB3386</f>
        <v>-2596.1</v>
      </c>
      <c r="U3386" t="s">
        <v>3444</v>
      </c>
      <c r="V3386" t="s">
        <v>54</v>
      </c>
      <c r="W3386" s="2">
        <v>2596.1</v>
      </c>
      <c r="X3386" s="2">
        <v>0</v>
      </c>
      <c r="Y3386" s="2">
        <v>2596.1</v>
      </c>
      <c r="Z3386" s="2">
        <v>0</v>
      </c>
      <c r="AA3386" s="2">
        <v>0</v>
      </c>
      <c r="AB3386" s="3">
        <v>-2596.1</v>
      </c>
    </row>
    <row r="3387" spans="1:28">
      <c r="A3387" s="5" t="str">
        <f t="shared" si="1054"/>
        <v>420</v>
      </c>
      <c r="B3387" s="5" t="str">
        <f>VLOOKUP(A3387,Vlookups!O:P,2,FALSE)</f>
        <v>LOCAL</v>
      </c>
      <c r="C3387" s="5" t="str">
        <f t="shared" si="1055"/>
        <v>E</v>
      </c>
      <c r="D3387" s="5" t="str">
        <f t="shared" si="1056"/>
        <v>53</v>
      </c>
      <c r="E3387" s="5" t="str">
        <f t="shared" si="1057"/>
        <v>63--</v>
      </c>
      <c r="F3387" s="5" t="str">
        <f>VLOOKUP(E3387,Vlookups!K:M,3,FALSE)</f>
        <v>Op Exp</v>
      </c>
      <c r="G3387" s="5" t="str">
        <f t="shared" si="1058"/>
        <v>6399</v>
      </c>
      <c r="H3387" s="5" t="str">
        <f t="shared" si="1059"/>
        <v>GENERAL SUPPLIES</v>
      </c>
      <c r="I3387" s="5" t="str">
        <f t="shared" si="1060"/>
        <v>043</v>
      </c>
      <c r="J3387" s="5" t="str">
        <f>VLOOKUP(I3387,Vlookups!A:D,2,FALSE)</f>
        <v>MSG Ramirez Elementary</v>
      </c>
      <c r="K3387" s="5" t="str">
        <f>VLOOKUP(I3387,Vlookups!A:D,3,FALSE)</f>
        <v>MSG RAMIREZ K8</v>
      </c>
      <c r="L3387" s="5" t="str">
        <f t="shared" si="1061"/>
        <v>99</v>
      </c>
      <c r="M3387" s="5" t="str">
        <f t="shared" si="1062"/>
        <v>880</v>
      </c>
      <c r="N3387" s="5" t="str">
        <f>VLOOKUP(M3387,Vlookups!G:I,2,FALSE)</f>
        <v>TECHNOLOGY</v>
      </c>
      <c r="O3387" s="5" t="str">
        <f>VLOOKUP(M3387,Vlookups!G:I,3,FALSE)</f>
        <v>CIO</v>
      </c>
      <c r="P3387" s="6">
        <f t="shared" si="1063"/>
        <v>25842.17</v>
      </c>
      <c r="Q3387" s="6">
        <f t="shared" si="1064"/>
        <v>1842.7</v>
      </c>
      <c r="R3387" s="6">
        <f t="shared" si="1065"/>
        <v>23999.47</v>
      </c>
      <c r="S3387" s="6">
        <f t="shared" si="1066"/>
        <v>0</v>
      </c>
      <c r="T3387" s="6">
        <f t="shared" si="1067"/>
        <v>-25842.17</v>
      </c>
      <c r="U3387" t="s">
        <v>3445</v>
      </c>
      <c r="V3387" t="s">
        <v>54</v>
      </c>
      <c r="W3387" s="2">
        <v>25842.17</v>
      </c>
      <c r="X3387" s="2">
        <v>1842.7</v>
      </c>
      <c r="Y3387" s="2">
        <v>23999.47</v>
      </c>
      <c r="Z3387" s="2">
        <v>0</v>
      </c>
      <c r="AA3387" s="2">
        <v>0</v>
      </c>
      <c r="AB3387" s="3">
        <v>-25842.17</v>
      </c>
    </row>
    <row r="3388" spans="1:28">
      <c r="A3388" s="5" t="str">
        <f t="shared" si="1054"/>
        <v>420</v>
      </c>
      <c r="B3388" s="5" t="str">
        <f>VLOOKUP(A3388,Vlookups!O:P,2,FALSE)</f>
        <v>LOCAL</v>
      </c>
      <c r="C3388" s="5" t="str">
        <f t="shared" si="1055"/>
        <v>E</v>
      </c>
      <c r="D3388" s="5" t="str">
        <f t="shared" si="1056"/>
        <v>53</v>
      </c>
      <c r="E3388" s="5" t="str">
        <f t="shared" si="1057"/>
        <v>63--</v>
      </c>
      <c r="F3388" s="5" t="str">
        <f>VLOOKUP(E3388,Vlookups!K:M,3,FALSE)</f>
        <v>Op Exp</v>
      </c>
      <c r="G3388" s="5" t="str">
        <f t="shared" si="1058"/>
        <v>6399</v>
      </c>
      <c r="H3388" s="5" t="str">
        <f t="shared" si="1059"/>
        <v>GENERAL SUPPLIES</v>
      </c>
      <c r="I3388" s="5" t="str">
        <f t="shared" si="1060"/>
        <v>045</v>
      </c>
      <c r="J3388" s="5" t="str">
        <f>VLOOKUP(I3388,Vlookups!A:D,2,FALSE)</f>
        <v>Liberty HS</v>
      </c>
      <c r="K3388" s="5" t="str">
        <f>VLOOKUP(I3388,Vlookups!A:D,3,FALSE)</f>
        <v>LIBERTY HS</v>
      </c>
      <c r="L3388" s="5" t="str">
        <f t="shared" si="1061"/>
        <v>99</v>
      </c>
      <c r="M3388" s="5" t="str">
        <f t="shared" si="1062"/>
        <v>880</v>
      </c>
      <c r="N3388" s="5" t="str">
        <f>VLOOKUP(M3388,Vlookups!G:I,2,FALSE)</f>
        <v>TECHNOLOGY</v>
      </c>
      <c r="O3388" s="5" t="str">
        <f>VLOOKUP(M3388,Vlookups!G:I,3,FALSE)</f>
        <v>CIO</v>
      </c>
      <c r="P3388" s="6">
        <f t="shared" si="1063"/>
        <v>600</v>
      </c>
      <c r="Q3388" s="6">
        <f t="shared" si="1064"/>
        <v>0</v>
      </c>
      <c r="R3388" s="6">
        <f t="shared" si="1065"/>
        <v>600</v>
      </c>
      <c r="S3388" s="6">
        <f t="shared" si="1066"/>
        <v>0</v>
      </c>
      <c r="T3388" s="6">
        <f t="shared" si="1067"/>
        <v>-600</v>
      </c>
      <c r="U3388" t="s">
        <v>3446</v>
      </c>
      <c r="V3388" t="s">
        <v>54</v>
      </c>
      <c r="W3388" s="2">
        <v>600</v>
      </c>
      <c r="X3388" s="2">
        <v>0</v>
      </c>
      <c r="Y3388" s="2">
        <v>600</v>
      </c>
      <c r="Z3388" s="2">
        <v>0</v>
      </c>
      <c r="AA3388" s="2">
        <v>0</v>
      </c>
      <c r="AB3388" s="3">
        <v>-600</v>
      </c>
    </row>
    <row r="3389" spans="1:28">
      <c r="A3389" s="5" t="str">
        <f t="shared" si="1054"/>
        <v>420</v>
      </c>
      <c r="B3389" s="5" t="str">
        <f>VLOOKUP(A3389,Vlookups!O:P,2,FALSE)</f>
        <v>LOCAL</v>
      </c>
      <c r="C3389" s="5" t="str">
        <f t="shared" si="1055"/>
        <v>E</v>
      </c>
      <c r="D3389" s="5" t="str">
        <f t="shared" si="1056"/>
        <v>53</v>
      </c>
      <c r="E3389" s="5" t="str">
        <f t="shared" si="1057"/>
        <v>63--</v>
      </c>
      <c r="F3389" s="5" t="str">
        <f>VLOOKUP(E3389,Vlookups!K:M,3,FALSE)</f>
        <v>Op Exp</v>
      </c>
      <c r="G3389" s="5" t="str">
        <f t="shared" si="1058"/>
        <v>6399</v>
      </c>
      <c r="H3389" s="5" t="str">
        <f t="shared" si="1059"/>
        <v>GENERAL SUPPLIES</v>
      </c>
      <c r="I3389" s="5" t="str">
        <f t="shared" si="1060"/>
        <v>050</v>
      </c>
      <c r="J3389" s="5" t="e">
        <f>VLOOKUP(I3389,Vlookups!A:D,2,FALSE)</f>
        <v>#N/A</v>
      </c>
      <c r="K3389" s="5" t="e">
        <f>VLOOKUP(I3389,Vlookups!A:D,3,FALSE)</f>
        <v>#N/A</v>
      </c>
      <c r="L3389" s="5" t="str">
        <f t="shared" si="1061"/>
        <v>99</v>
      </c>
      <c r="M3389" s="5" t="str">
        <f t="shared" si="1062"/>
        <v>880</v>
      </c>
      <c r="N3389" s="5" t="str">
        <f>VLOOKUP(M3389,Vlookups!G:I,2,FALSE)</f>
        <v>TECHNOLOGY</v>
      </c>
      <c r="O3389" s="5" t="str">
        <f>VLOOKUP(M3389,Vlookups!G:I,3,FALSE)</f>
        <v>CIO</v>
      </c>
      <c r="P3389" s="6">
        <f t="shared" si="1063"/>
        <v>7868</v>
      </c>
      <c r="Q3389" s="6">
        <f t="shared" si="1064"/>
        <v>0</v>
      </c>
      <c r="R3389" s="6">
        <f t="shared" si="1065"/>
        <v>7868</v>
      </c>
      <c r="S3389" s="6">
        <f t="shared" si="1066"/>
        <v>0</v>
      </c>
      <c r="T3389" s="6">
        <f t="shared" si="1067"/>
        <v>-7868</v>
      </c>
      <c r="U3389" t="s">
        <v>3447</v>
      </c>
      <c r="V3389" t="s">
        <v>54</v>
      </c>
      <c r="W3389" s="2">
        <v>7868</v>
      </c>
      <c r="X3389" s="2">
        <v>0</v>
      </c>
      <c r="Y3389" s="2">
        <v>7868</v>
      </c>
      <c r="Z3389" s="2">
        <v>0</v>
      </c>
      <c r="AA3389" s="2">
        <v>0</v>
      </c>
      <c r="AB3389" s="3">
        <v>-7868</v>
      </c>
    </row>
    <row r="3390" spans="1:28">
      <c r="A3390" s="5" t="str">
        <f t="shared" si="1054"/>
        <v>420</v>
      </c>
      <c r="B3390" s="5" t="str">
        <f>VLOOKUP(A3390,Vlookups!O:P,2,FALSE)</f>
        <v>LOCAL</v>
      </c>
      <c r="C3390" s="5" t="str">
        <f t="shared" si="1055"/>
        <v>E</v>
      </c>
      <c r="D3390" s="5" t="str">
        <f t="shared" si="1056"/>
        <v>53</v>
      </c>
      <c r="E3390" s="5" t="str">
        <f t="shared" si="1057"/>
        <v>63--</v>
      </c>
      <c r="F3390" s="5" t="str">
        <f>VLOOKUP(E3390,Vlookups!K:M,3,FALSE)</f>
        <v>Op Exp</v>
      </c>
      <c r="G3390" s="5" t="str">
        <f t="shared" si="1058"/>
        <v>6399</v>
      </c>
      <c r="H3390" s="5" t="str">
        <f t="shared" si="1059"/>
        <v>GENERAL SUPPLIES</v>
      </c>
      <c r="I3390" s="5" t="str">
        <f t="shared" si="1060"/>
        <v>747</v>
      </c>
      <c r="J3390" s="5" t="str">
        <f>VLOOKUP(I3390,Vlookups!A:D,2,FALSE)</f>
        <v>AREA OFFICE TARRANT</v>
      </c>
      <c r="K3390" s="5" t="str">
        <f>VLOOKUP(I3390,Vlookups!A:D,3,FALSE)</f>
        <v>AREA OFFICE TARRANT</v>
      </c>
      <c r="L3390" s="5" t="str">
        <f t="shared" si="1061"/>
        <v>99</v>
      </c>
      <c r="M3390" s="5" t="str">
        <f t="shared" si="1062"/>
        <v>880</v>
      </c>
      <c r="N3390" s="5" t="str">
        <f>VLOOKUP(M3390,Vlookups!G:I,2,FALSE)</f>
        <v>TECHNOLOGY</v>
      </c>
      <c r="O3390" s="5" t="str">
        <f>VLOOKUP(M3390,Vlookups!G:I,3,FALSE)</f>
        <v>CIO</v>
      </c>
      <c r="P3390" s="6">
        <f t="shared" si="1063"/>
        <v>54.95</v>
      </c>
      <c r="Q3390" s="6">
        <f t="shared" si="1064"/>
        <v>0</v>
      </c>
      <c r="R3390" s="6">
        <f t="shared" si="1065"/>
        <v>54.95</v>
      </c>
      <c r="S3390" s="6">
        <f t="shared" si="1066"/>
        <v>0</v>
      </c>
      <c r="T3390" s="6">
        <f t="shared" si="1067"/>
        <v>-54.95</v>
      </c>
      <c r="U3390" t="s">
        <v>3448</v>
      </c>
      <c r="V3390" t="s">
        <v>54</v>
      </c>
      <c r="W3390" s="2">
        <v>54.95</v>
      </c>
      <c r="X3390" s="2">
        <v>0</v>
      </c>
      <c r="Y3390" s="2">
        <v>54.95</v>
      </c>
      <c r="Z3390" s="2">
        <v>0</v>
      </c>
      <c r="AA3390" s="2">
        <v>0</v>
      </c>
      <c r="AB3390" s="3">
        <v>-54.95</v>
      </c>
    </row>
    <row r="3391" spans="1:28">
      <c r="A3391" s="5" t="str">
        <f t="shared" si="1054"/>
        <v>420</v>
      </c>
      <c r="B3391" s="5" t="str">
        <f>VLOOKUP(A3391,Vlookups!O:P,2,FALSE)</f>
        <v>LOCAL</v>
      </c>
      <c r="C3391" s="5" t="str">
        <f t="shared" si="1055"/>
        <v>E</v>
      </c>
      <c r="D3391" s="5" t="str">
        <f t="shared" si="1056"/>
        <v>53</v>
      </c>
      <c r="E3391" s="5" t="str">
        <f t="shared" si="1057"/>
        <v>63--</v>
      </c>
      <c r="F3391" s="5" t="str">
        <f>VLOOKUP(E3391,Vlookups!K:M,3,FALSE)</f>
        <v>Op Exp</v>
      </c>
      <c r="G3391" s="5" t="str">
        <f t="shared" si="1058"/>
        <v>6399</v>
      </c>
      <c r="H3391" s="5" t="str">
        <f t="shared" si="1059"/>
        <v>GENERAL SUPPLIES</v>
      </c>
      <c r="I3391" s="5" t="str">
        <f t="shared" si="1060"/>
        <v>750</v>
      </c>
      <c r="J3391" s="5" t="str">
        <f>VLOOKUP(I3391,Vlookups!A:D,2,FALSE)</f>
        <v>BUSINESS OFFICE</v>
      </c>
      <c r="K3391" s="5" t="str">
        <f>VLOOKUP(I3391,Vlookups!A:D,3,FALSE)</f>
        <v>BUSINESS OFFICE</v>
      </c>
      <c r="L3391" s="5" t="str">
        <f t="shared" si="1061"/>
        <v>99</v>
      </c>
      <c r="M3391" s="5" t="str">
        <f t="shared" si="1062"/>
        <v>880</v>
      </c>
      <c r="N3391" s="5" t="str">
        <f>VLOOKUP(M3391,Vlookups!G:I,2,FALSE)</f>
        <v>TECHNOLOGY</v>
      </c>
      <c r="O3391" s="5" t="str">
        <f>VLOOKUP(M3391,Vlookups!G:I,3,FALSE)</f>
        <v>CIO</v>
      </c>
      <c r="P3391" s="6">
        <f t="shared" si="1063"/>
        <v>35947.699999999997</v>
      </c>
      <c r="Q3391" s="6">
        <f t="shared" si="1064"/>
        <v>1439.99</v>
      </c>
      <c r="R3391" s="6">
        <f t="shared" si="1065"/>
        <v>34507.71</v>
      </c>
      <c r="S3391" s="6">
        <f t="shared" si="1066"/>
        <v>0</v>
      </c>
      <c r="T3391" s="6">
        <f t="shared" si="1067"/>
        <v>-35947.699999999997</v>
      </c>
      <c r="U3391" t="s">
        <v>3449</v>
      </c>
      <c r="V3391" t="s">
        <v>54</v>
      </c>
      <c r="W3391" s="2">
        <v>35947.699999999997</v>
      </c>
      <c r="X3391" s="2">
        <v>1439.99</v>
      </c>
      <c r="Y3391" s="2">
        <v>34507.71</v>
      </c>
      <c r="Z3391" s="2">
        <v>0</v>
      </c>
      <c r="AA3391" s="2">
        <v>0</v>
      </c>
      <c r="AB3391" s="3">
        <v>-35947.699999999997</v>
      </c>
    </row>
    <row r="3392" spans="1:28">
      <c r="A3392" s="5" t="str">
        <f t="shared" si="1054"/>
        <v>420</v>
      </c>
      <c r="B3392" s="5" t="str">
        <f>VLOOKUP(A3392,Vlookups!O:P,2,FALSE)</f>
        <v>LOCAL</v>
      </c>
      <c r="C3392" s="5" t="str">
        <f t="shared" si="1055"/>
        <v>E</v>
      </c>
      <c r="D3392" s="5" t="str">
        <f t="shared" si="1056"/>
        <v>53</v>
      </c>
      <c r="E3392" s="5" t="str">
        <f t="shared" si="1057"/>
        <v>63--</v>
      </c>
      <c r="F3392" s="5" t="str">
        <f>VLOOKUP(E3392,Vlookups!K:M,3,FALSE)</f>
        <v>Op Exp</v>
      </c>
      <c r="G3392" s="5" t="str">
        <f t="shared" si="1058"/>
        <v>6399</v>
      </c>
      <c r="H3392" s="5" t="str">
        <f t="shared" si="1059"/>
        <v>GENERAL SUPPLIES</v>
      </c>
      <c r="I3392" s="5" t="str">
        <f t="shared" si="1060"/>
        <v>750</v>
      </c>
      <c r="J3392" s="5" t="str">
        <f>VLOOKUP(I3392,Vlookups!A:D,2,FALSE)</f>
        <v>BUSINESS OFFICE</v>
      </c>
      <c r="K3392" s="5" t="str">
        <f>VLOOKUP(I3392,Vlookups!A:D,3,FALSE)</f>
        <v>BUSINESS OFFICE</v>
      </c>
      <c r="L3392" s="5" t="str">
        <f t="shared" si="1061"/>
        <v>99</v>
      </c>
      <c r="M3392" s="5" t="str">
        <f t="shared" si="1062"/>
        <v>881</v>
      </c>
      <c r="N3392" s="5" t="str">
        <f>VLOOKUP(M3392,Vlookups!G:I,2,FALSE)</f>
        <v>PEIMS</v>
      </c>
      <c r="O3392" s="5" t="str">
        <f>VLOOKUP(M3392,Vlookups!G:I,3,FALSE)</f>
        <v>PEIMS</v>
      </c>
      <c r="P3392" s="6">
        <f t="shared" si="1063"/>
        <v>134827.37</v>
      </c>
      <c r="Q3392" s="6">
        <f t="shared" si="1064"/>
        <v>37704.25</v>
      </c>
      <c r="R3392" s="6">
        <f t="shared" si="1065"/>
        <v>62295.75</v>
      </c>
      <c r="S3392" s="6">
        <f t="shared" si="1066"/>
        <v>4520</v>
      </c>
      <c r="T3392" s="6">
        <f t="shared" si="1067"/>
        <v>-130307.37</v>
      </c>
      <c r="U3392" t="s">
        <v>3450</v>
      </c>
      <c r="V3392" t="s">
        <v>54</v>
      </c>
      <c r="W3392" s="2">
        <v>134827.37</v>
      </c>
      <c r="X3392" s="2">
        <v>37704.25</v>
      </c>
      <c r="Y3392" s="2">
        <v>62295.75</v>
      </c>
      <c r="Z3392" s="2">
        <v>34827.370000000003</v>
      </c>
      <c r="AA3392" s="2">
        <v>4520</v>
      </c>
      <c r="AB3392" s="3">
        <v>-130307.37</v>
      </c>
    </row>
    <row r="3393" spans="1:28">
      <c r="A3393" s="5" t="str">
        <f t="shared" si="1054"/>
        <v>420</v>
      </c>
      <c r="B3393" s="5" t="str">
        <f>VLOOKUP(A3393,Vlookups!O:P,2,FALSE)</f>
        <v>LOCAL</v>
      </c>
      <c r="C3393" s="5" t="str">
        <f t="shared" si="1055"/>
        <v>E</v>
      </c>
      <c r="D3393" s="5" t="str">
        <f t="shared" si="1056"/>
        <v>53</v>
      </c>
      <c r="E3393" s="5" t="str">
        <f t="shared" si="1057"/>
        <v>63--</v>
      </c>
      <c r="F3393" s="5" t="str">
        <f>VLOOKUP(E3393,Vlookups!K:M,3,FALSE)</f>
        <v>Op Exp</v>
      </c>
      <c r="G3393" s="5" t="str">
        <f t="shared" si="1058"/>
        <v>6399</v>
      </c>
      <c r="H3393" s="5" t="str">
        <f t="shared" si="1059"/>
        <v>GENERAL SUPPLIES</v>
      </c>
      <c r="I3393" s="5" t="str">
        <f t="shared" si="1060"/>
        <v>999</v>
      </c>
      <c r="J3393" s="5" t="str">
        <f>VLOOKUP(I3393,Vlookups!A:D,2,FALSE)</f>
        <v>CHARTER WIDE</v>
      </c>
      <c r="K3393" s="5" t="str">
        <f>VLOOKUP(I3393,Vlookups!A:D,3,FALSE)</f>
        <v>CHARTER WIDE</v>
      </c>
      <c r="L3393" s="5" t="str">
        <f t="shared" si="1061"/>
        <v>99</v>
      </c>
      <c r="M3393" s="5" t="str">
        <f t="shared" si="1062"/>
        <v>707</v>
      </c>
      <c r="N3393" s="5" t="str">
        <f>VLOOKUP(M3393,Vlookups!G:I,2,FALSE)</f>
        <v>DEPUTY SUPERINTENDENT OF OPS</v>
      </c>
      <c r="O3393" s="5" t="str">
        <f>VLOOKUP(M3393,Vlookups!G:I,3,FALSE)</f>
        <v>DSO</v>
      </c>
      <c r="P3393" s="6">
        <f t="shared" si="1063"/>
        <v>75000</v>
      </c>
      <c r="Q3393" s="6">
        <f t="shared" si="1064"/>
        <v>0</v>
      </c>
      <c r="R3393" s="6">
        <f t="shared" si="1065"/>
        <v>0</v>
      </c>
      <c r="S3393" s="6">
        <f t="shared" si="1066"/>
        <v>0</v>
      </c>
      <c r="T3393" s="6">
        <f t="shared" si="1067"/>
        <v>-75000</v>
      </c>
      <c r="U3393" t="s">
        <v>3451</v>
      </c>
      <c r="V3393" t="s">
        <v>54</v>
      </c>
      <c r="W3393" s="2">
        <v>75000</v>
      </c>
      <c r="X3393" s="2">
        <v>0</v>
      </c>
      <c r="Y3393" s="2">
        <v>0</v>
      </c>
      <c r="Z3393" s="2">
        <v>75000</v>
      </c>
      <c r="AA3393" s="2">
        <v>0</v>
      </c>
      <c r="AB3393" s="3">
        <v>-75000</v>
      </c>
    </row>
    <row r="3394" spans="1:28">
      <c r="A3394" s="5" t="str">
        <f t="shared" si="1054"/>
        <v>420</v>
      </c>
      <c r="B3394" s="5" t="str">
        <f>VLOOKUP(A3394,Vlookups!O:P,2,FALSE)</f>
        <v>LOCAL</v>
      </c>
      <c r="C3394" s="5" t="str">
        <f t="shared" si="1055"/>
        <v>E</v>
      </c>
      <c r="D3394" s="5" t="str">
        <f t="shared" si="1056"/>
        <v>53</v>
      </c>
      <c r="E3394" s="5" t="str">
        <f t="shared" si="1057"/>
        <v>63--</v>
      </c>
      <c r="F3394" s="5" t="str">
        <f>VLOOKUP(E3394,Vlookups!K:M,3,FALSE)</f>
        <v>Op Exp</v>
      </c>
      <c r="G3394" s="5" t="str">
        <f t="shared" si="1058"/>
        <v>6399</v>
      </c>
      <c r="H3394" s="5" t="str">
        <f t="shared" si="1059"/>
        <v>GENERAL SUPPLIES</v>
      </c>
      <c r="I3394" s="5" t="str">
        <f t="shared" si="1060"/>
        <v>999</v>
      </c>
      <c r="J3394" s="5" t="str">
        <f>VLOOKUP(I3394,Vlookups!A:D,2,FALSE)</f>
        <v>CHARTER WIDE</v>
      </c>
      <c r="K3394" s="5" t="str">
        <f>VLOOKUP(I3394,Vlookups!A:D,3,FALSE)</f>
        <v>CHARTER WIDE</v>
      </c>
      <c r="L3394" s="5" t="str">
        <f t="shared" si="1061"/>
        <v>99</v>
      </c>
      <c r="M3394" s="5" t="str">
        <f t="shared" si="1062"/>
        <v>880</v>
      </c>
      <c r="N3394" s="5" t="str">
        <f>VLOOKUP(M3394,Vlookups!G:I,2,FALSE)</f>
        <v>TECHNOLOGY</v>
      </c>
      <c r="O3394" s="5" t="str">
        <f>VLOOKUP(M3394,Vlookups!G:I,3,FALSE)</f>
        <v>CIO</v>
      </c>
      <c r="P3394" s="6">
        <f t="shared" si="1063"/>
        <v>842545</v>
      </c>
      <c r="Q3394" s="6">
        <f t="shared" si="1064"/>
        <v>20699.830000000002</v>
      </c>
      <c r="R3394" s="6">
        <f t="shared" si="1065"/>
        <v>968021.67</v>
      </c>
      <c r="S3394" s="6">
        <f t="shared" si="1066"/>
        <v>472000</v>
      </c>
      <c r="T3394" s="6">
        <f t="shared" si="1067"/>
        <v>-370545</v>
      </c>
      <c r="U3394" t="s">
        <v>3452</v>
      </c>
      <c r="V3394" t="s">
        <v>54</v>
      </c>
      <c r="W3394" s="2">
        <v>842545</v>
      </c>
      <c r="X3394" s="2">
        <v>20699.830000000002</v>
      </c>
      <c r="Y3394" s="2">
        <v>968021.67</v>
      </c>
      <c r="Z3394" s="3">
        <v>-146176.5</v>
      </c>
      <c r="AA3394" s="2">
        <v>472000</v>
      </c>
      <c r="AB3394" s="3">
        <v>-370545</v>
      </c>
    </row>
    <row r="3395" spans="1:28">
      <c r="A3395" s="5" t="str">
        <f t="shared" si="1054"/>
        <v>420</v>
      </c>
      <c r="B3395" s="5" t="str">
        <f>VLOOKUP(A3395,Vlookups!O:P,2,FALSE)</f>
        <v>LOCAL</v>
      </c>
      <c r="C3395" s="5" t="str">
        <f t="shared" si="1055"/>
        <v>E</v>
      </c>
      <c r="D3395" s="5" t="str">
        <f t="shared" si="1056"/>
        <v>53</v>
      </c>
      <c r="E3395" s="5" t="str">
        <f t="shared" si="1057"/>
        <v>63--</v>
      </c>
      <c r="F3395" s="5" t="str">
        <f>VLOOKUP(E3395,Vlookups!K:M,3,FALSE)</f>
        <v>Op Exp</v>
      </c>
      <c r="G3395" s="5" t="str">
        <f t="shared" si="1058"/>
        <v>6399</v>
      </c>
      <c r="H3395" s="5" t="str">
        <f t="shared" si="1059"/>
        <v>GENERAL SUPPLIES</v>
      </c>
      <c r="I3395" s="5" t="str">
        <f t="shared" si="1060"/>
        <v>999</v>
      </c>
      <c r="J3395" s="5" t="str">
        <f>VLOOKUP(I3395,Vlookups!A:D,2,FALSE)</f>
        <v>CHARTER WIDE</v>
      </c>
      <c r="K3395" s="5" t="str">
        <f>VLOOKUP(I3395,Vlookups!A:D,3,FALSE)</f>
        <v>CHARTER WIDE</v>
      </c>
      <c r="L3395" s="5" t="str">
        <f t="shared" si="1061"/>
        <v>99</v>
      </c>
      <c r="M3395" s="5" t="str">
        <f t="shared" si="1062"/>
        <v>881</v>
      </c>
      <c r="N3395" s="5" t="str">
        <f>VLOOKUP(M3395,Vlookups!G:I,2,FALSE)</f>
        <v>PEIMS</v>
      </c>
      <c r="O3395" s="5" t="str">
        <f>VLOOKUP(M3395,Vlookups!G:I,3,FALSE)</f>
        <v>PEIMS</v>
      </c>
      <c r="P3395" s="6">
        <f t="shared" si="1063"/>
        <v>135012.26</v>
      </c>
      <c r="Q3395" s="6">
        <f t="shared" si="1064"/>
        <v>0</v>
      </c>
      <c r="R3395" s="6">
        <f t="shared" si="1065"/>
        <v>135012.26</v>
      </c>
      <c r="S3395" s="6">
        <f t="shared" si="1066"/>
        <v>0</v>
      </c>
      <c r="T3395" s="6">
        <f t="shared" si="1067"/>
        <v>-135012.26</v>
      </c>
      <c r="U3395" t="s">
        <v>3453</v>
      </c>
      <c r="V3395" t="s">
        <v>54</v>
      </c>
      <c r="W3395" s="2">
        <v>135012.26</v>
      </c>
      <c r="X3395" s="2">
        <v>0</v>
      </c>
      <c r="Y3395" s="2">
        <v>135012.26</v>
      </c>
      <c r="Z3395" s="2">
        <v>0</v>
      </c>
      <c r="AA3395" s="2">
        <v>0</v>
      </c>
      <c r="AB3395" s="3">
        <v>-135012.26</v>
      </c>
    </row>
    <row r="3396" spans="1:28">
      <c r="A3396" s="5" t="str">
        <f t="shared" si="1054"/>
        <v>420</v>
      </c>
      <c r="B3396" s="5" t="str">
        <f>VLOOKUP(A3396,Vlookups!O:P,2,FALSE)</f>
        <v>LOCAL</v>
      </c>
      <c r="C3396" s="5" t="str">
        <f t="shared" si="1055"/>
        <v>E</v>
      </c>
      <c r="D3396" s="5" t="str">
        <f t="shared" si="1056"/>
        <v>53</v>
      </c>
      <c r="E3396" s="5" t="str">
        <f t="shared" si="1057"/>
        <v>63--</v>
      </c>
      <c r="F3396" s="5" t="str">
        <f>VLOOKUP(E3396,Vlookups!K:M,3,FALSE)</f>
        <v>Op Exp</v>
      </c>
      <c r="G3396" s="5" t="str">
        <f t="shared" si="1058"/>
        <v>6399</v>
      </c>
      <c r="H3396" s="5" t="str">
        <f t="shared" si="1059"/>
        <v>GENERAL SUPPLIES</v>
      </c>
      <c r="I3396" s="5" t="str">
        <f t="shared" si="1060"/>
        <v>999</v>
      </c>
      <c r="J3396" s="5" t="str">
        <f>VLOOKUP(I3396,Vlookups!A:D,2,FALSE)</f>
        <v>CHARTER WIDE</v>
      </c>
      <c r="K3396" s="5" t="str">
        <f>VLOOKUP(I3396,Vlookups!A:D,3,FALSE)</f>
        <v>CHARTER WIDE</v>
      </c>
      <c r="L3396" s="5" t="str">
        <f t="shared" si="1061"/>
        <v>99</v>
      </c>
      <c r="M3396" s="5" t="str">
        <f t="shared" si="1062"/>
        <v>911</v>
      </c>
      <c r="N3396" s="5" t="str">
        <f>VLOOKUP(M3396,Vlookups!G:I,2,FALSE)</f>
        <v>MEDIA, MARKETING, PR</v>
      </c>
      <c r="O3396" s="5" t="str">
        <f>VLOOKUP(M3396,Vlookups!G:I,3,FALSE)</f>
        <v>COMM</v>
      </c>
      <c r="P3396" s="6">
        <f t="shared" si="1063"/>
        <v>0</v>
      </c>
      <c r="Q3396" s="6">
        <f t="shared" si="1064"/>
        <v>0</v>
      </c>
      <c r="R3396" s="6">
        <f t="shared" si="1065"/>
        <v>23684.95</v>
      </c>
      <c r="S3396" s="6">
        <f t="shared" si="1066"/>
        <v>0</v>
      </c>
      <c r="T3396" s="6">
        <f t="shared" si="1067"/>
        <v>0</v>
      </c>
      <c r="U3396" t="s">
        <v>3454</v>
      </c>
      <c r="V3396" t="s">
        <v>54</v>
      </c>
      <c r="W3396" s="2">
        <v>0</v>
      </c>
      <c r="X3396" s="2">
        <v>0</v>
      </c>
      <c r="Y3396" s="2">
        <v>23684.95</v>
      </c>
      <c r="Z3396" s="3">
        <v>-23684.95</v>
      </c>
      <c r="AA3396" s="2">
        <v>0</v>
      </c>
      <c r="AB3396" s="2">
        <v>0</v>
      </c>
    </row>
    <row r="3397" spans="1:28">
      <c r="A3397" s="5" t="str">
        <f t="shared" si="1054"/>
        <v>420</v>
      </c>
      <c r="B3397" s="5" t="str">
        <f>VLOOKUP(A3397,Vlookups!O:P,2,FALSE)</f>
        <v>LOCAL</v>
      </c>
      <c r="C3397" s="5" t="str">
        <f t="shared" si="1055"/>
        <v>E</v>
      </c>
      <c r="D3397" s="5" t="str">
        <f t="shared" si="1056"/>
        <v>53</v>
      </c>
      <c r="E3397" s="5" t="str">
        <f t="shared" si="1057"/>
        <v>64--</v>
      </c>
      <c r="F3397" s="5" t="str">
        <f>VLOOKUP(E3397,Vlookups!K:M,3,FALSE)</f>
        <v>Op Exp</v>
      </c>
      <c r="G3397" s="5" t="str">
        <f t="shared" si="1058"/>
        <v>6411</v>
      </c>
      <c r="H3397" s="5" t="str">
        <f t="shared" si="1059"/>
        <v>EMPLOYEE TRAVEL</v>
      </c>
      <c r="I3397" s="5" t="str">
        <f t="shared" si="1060"/>
        <v>007</v>
      </c>
      <c r="J3397" s="5" t="str">
        <f>VLOOKUP(I3397,Vlookups!A:D,2,FALSE)</f>
        <v>KELLER ELEMENTARY SCHOOL</v>
      </c>
      <c r="K3397" s="5" t="str">
        <f>VLOOKUP(I3397,Vlookups!A:D,3,FALSE)</f>
        <v>KELLER K8</v>
      </c>
      <c r="L3397" s="5" t="str">
        <f t="shared" si="1061"/>
        <v>99</v>
      </c>
      <c r="M3397" s="5" t="str">
        <f t="shared" si="1062"/>
        <v>880</v>
      </c>
      <c r="N3397" s="5" t="str">
        <f>VLOOKUP(M3397,Vlookups!G:I,2,FALSE)</f>
        <v>TECHNOLOGY</v>
      </c>
      <c r="O3397" s="5" t="str">
        <f>VLOOKUP(M3397,Vlookups!G:I,3,FALSE)</f>
        <v>CIO</v>
      </c>
      <c r="P3397" s="6">
        <f t="shared" si="1063"/>
        <v>781.85</v>
      </c>
      <c r="Q3397" s="6">
        <f t="shared" si="1064"/>
        <v>0</v>
      </c>
      <c r="R3397" s="6">
        <f t="shared" si="1065"/>
        <v>781.85</v>
      </c>
      <c r="S3397" s="6">
        <f t="shared" si="1066"/>
        <v>0</v>
      </c>
      <c r="T3397" s="6">
        <f t="shared" si="1067"/>
        <v>-781.85</v>
      </c>
      <c r="U3397" t="s">
        <v>3455</v>
      </c>
      <c r="V3397" t="s">
        <v>56</v>
      </c>
      <c r="W3397" s="2">
        <v>781.85</v>
      </c>
      <c r="X3397" s="2">
        <v>0</v>
      </c>
      <c r="Y3397" s="2">
        <v>781.85</v>
      </c>
      <c r="Z3397" s="2">
        <v>0</v>
      </c>
      <c r="AA3397" s="2">
        <v>0</v>
      </c>
      <c r="AB3397" s="3">
        <v>-781.85</v>
      </c>
    </row>
    <row r="3398" spans="1:28">
      <c r="A3398" s="5" t="str">
        <f t="shared" si="1054"/>
        <v>420</v>
      </c>
      <c r="B3398" s="5" t="str">
        <f>VLOOKUP(A3398,Vlookups!O:P,2,FALSE)</f>
        <v>LOCAL</v>
      </c>
      <c r="C3398" s="5" t="str">
        <f t="shared" si="1055"/>
        <v>E</v>
      </c>
      <c r="D3398" s="5" t="str">
        <f t="shared" si="1056"/>
        <v>53</v>
      </c>
      <c r="E3398" s="5" t="str">
        <f t="shared" si="1057"/>
        <v>64--</v>
      </c>
      <c r="F3398" s="5" t="str">
        <f>VLOOKUP(E3398,Vlookups!K:M,3,FALSE)</f>
        <v>Op Exp</v>
      </c>
      <c r="G3398" s="5" t="str">
        <f t="shared" si="1058"/>
        <v>6411</v>
      </c>
      <c r="H3398" s="5" t="str">
        <f t="shared" si="1059"/>
        <v>EMPLOYEE TRAVEL</v>
      </c>
      <c r="I3398" s="5" t="str">
        <f t="shared" si="1060"/>
        <v>030</v>
      </c>
      <c r="J3398" s="5" t="str">
        <f>VLOOKUP(I3398,Vlookups!A:D,2,FALSE)</f>
        <v>COLLEGE STATION ELEMENTARY</v>
      </c>
      <c r="K3398" s="5" t="str">
        <f>VLOOKUP(I3398,Vlookups!A:D,3,FALSE)</f>
        <v>COLLEGE STATION K8</v>
      </c>
      <c r="L3398" s="5" t="str">
        <f t="shared" si="1061"/>
        <v>99</v>
      </c>
      <c r="M3398" s="5" t="str">
        <f t="shared" si="1062"/>
        <v>880</v>
      </c>
      <c r="N3398" s="5" t="str">
        <f>VLOOKUP(M3398,Vlookups!G:I,2,FALSE)</f>
        <v>TECHNOLOGY</v>
      </c>
      <c r="O3398" s="5" t="str">
        <f>VLOOKUP(M3398,Vlookups!G:I,3,FALSE)</f>
        <v>CIO</v>
      </c>
      <c r="P3398" s="6">
        <f t="shared" si="1063"/>
        <v>91.79</v>
      </c>
      <c r="Q3398" s="6">
        <f t="shared" si="1064"/>
        <v>0</v>
      </c>
      <c r="R3398" s="6">
        <f t="shared" si="1065"/>
        <v>91.79</v>
      </c>
      <c r="S3398" s="6">
        <f t="shared" si="1066"/>
        <v>0</v>
      </c>
      <c r="T3398" s="6">
        <f t="shared" si="1067"/>
        <v>-91.79</v>
      </c>
      <c r="U3398" t="s">
        <v>3456</v>
      </c>
      <c r="V3398" t="s">
        <v>56</v>
      </c>
      <c r="W3398" s="2">
        <v>91.79</v>
      </c>
      <c r="X3398" s="2">
        <v>0</v>
      </c>
      <c r="Y3398" s="2">
        <v>91.79</v>
      </c>
      <c r="Z3398" s="2">
        <v>0</v>
      </c>
      <c r="AA3398" s="2">
        <v>0</v>
      </c>
      <c r="AB3398" s="3">
        <v>-91.79</v>
      </c>
    </row>
    <row r="3399" spans="1:28">
      <c r="A3399" s="5" t="str">
        <f t="shared" si="1054"/>
        <v>420</v>
      </c>
      <c r="B3399" s="5" t="str">
        <f>VLOOKUP(A3399,Vlookups!O:P,2,FALSE)</f>
        <v>LOCAL</v>
      </c>
      <c r="C3399" s="5" t="str">
        <f t="shared" si="1055"/>
        <v>E</v>
      </c>
      <c r="D3399" s="5" t="str">
        <f t="shared" si="1056"/>
        <v>53</v>
      </c>
      <c r="E3399" s="5" t="str">
        <f t="shared" si="1057"/>
        <v>64--</v>
      </c>
      <c r="F3399" s="5" t="str">
        <f>VLOOKUP(E3399,Vlookups!K:M,3,FALSE)</f>
        <v>Op Exp</v>
      </c>
      <c r="G3399" s="5" t="str">
        <f t="shared" si="1058"/>
        <v>6411</v>
      </c>
      <c r="H3399" s="5" t="str">
        <f t="shared" si="1059"/>
        <v>EMPLOYEE TRAVEL</v>
      </c>
      <c r="I3399" s="5" t="str">
        <f t="shared" si="1060"/>
        <v>747</v>
      </c>
      <c r="J3399" s="5" t="str">
        <f>VLOOKUP(I3399,Vlookups!A:D,2,FALSE)</f>
        <v>AREA OFFICE TARRANT</v>
      </c>
      <c r="K3399" s="5" t="str">
        <f>VLOOKUP(I3399,Vlookups!A:D,3,FALSE)</f>
        <v>AREA OFFICE TARRANT</v>
      </c>
      <c r="L3399" s="5" t="str">
        <f t="shared" si="1061"/>
        <v>99</v>
      </c>
      <c r="M3399" s="5" t="str">
        <f t="shared" si="1062"/>
        <v>880</v>
      </c>
      <c r="N3399" s="5" t="str">
        <f>VLOOKUP(M3399,Vlookups!G:I,2,FALSE)</f>
        <v>TECHNOLOGY</v>
      </c>
      <c r="O3399" s="5" t="str">
        <f>VLOOKUP(M3399,Vlookups!G:I,3,FALSE)</f>
        <v>CIO</v>
      </c>
      <c r="P3399" s="6">
        <f t="shared" si="1063"/>
        <v>174.32</v>
      </c>
      <c r="Q3399" s="6">
        <f t="shared" si="1064"/>
        <v>0</v>
      </c>
      <c r="R3399" s="6">
        <f t="shared" si="1065"/>
        <v>482.02</v>
      </c>
      <c r="S3399" s="6">
        <f t="shared" si="1066"/>
        <v>0</v>
      </c>
      <c r="T3399" s="6">
        <f t="shared" si="1067"/>
        <v>-174.32</v>
      </c>
      <c r="U3399" t="s">
        <v>3457</v>
      </c>
      <c r="V3399" t="s">
        <v>56</v>
      </c>
      <c r="W3399" s="2">
        <v>174.32</v>
      </c>
      <c r="X3399" s="2">
        <v>0</v>
      </c>
      <c r="Y3399" s="2">
        <v>482.02</v>
      </c>
      <c r="Z3399" s="3">
        <v>-307.7</v>
      </c>
      <c r="AA3399" s="2">
        <v>0</v>
      </c>
      <c r="AB3399" s="3">
        <v>-174.32</v>
      </c>
    </row>
    <row r="3400" spans="1:28">
      <c r="A3400" s="5" t="str">
        <f t="shared" si="1054"/>
        <v>420</v>
      </c>
      <c r="B3400" s="5" t="str">
        <f>VLOOKUP(A3400,Vlookups!O:P,2,FALSE)</f>
        <v>LOCAL</v>
      </c>
      <c r="C3400" s="5" t="str">
        <f t="shared" si="1055"/>
        <v>E</v>
      </c>
      <c r="D3400" s="5" t="str">
        <f t="shared" si="1056"/>
        <v>53</v>
      </c>
      <c r="E3400" s="5" t="str">
        <f t="shared" si="1057"/>
        <v>64--</v>
      </c>
      <c r="F3400" s="5" t="str">
        <f>VLOOKUP(E3400,Vlookups!K:M,3,FALSE)</f>
        <v>Op Exp</v>
      </c>
      <c r="G3400" s="5" t="str">
        <f t="shared" si="1058"/>
        <v>6411</v>
      </c>
      <c r="H3400" s="5" t="str">
        <f t="shared" si="1059"/>
        <v>EMPLOYEE TRAVEL</v>
      </c>
      <c r="I3400" s="5" t="str">
        <f t="shared" si="1060"/>
        <v>747</v>
      </c>
      <c r="J3400" s="5" t="str">
        <f>VLOOKUP(I3400,Vlookups!A:D,2,FALSE)</f>
        <v>AREA OFFICE TARRANT</v>
      </c>
      <c r="K3400" s="5" t="str">
        <f>VLOOKUP(I3400,Vlookups!A:D,3,FALSE)</f>
        <v>AREA OFFICE TARRANT</v>
      </c>
      <c r="L3400" s="5" t="str">
        <f t="shared" si="1061"/>
        <v>99</v>
      </c>
      <c r="M3400" s="5" t="str">
        <f t="shared" si="1062"/>
        <v>881</v>
      </c>
      <c r="N3400" s="5" t="str">
        <f>VLOOKUP(M3400,Vlookups!G:I,2,FALSE)</f>
        <v>PEIMS</v>
      </c>
      <c r="O3400" s="5" t="str">
        <f>VLOOKUP(M3400,Vlookups!G:I,3,FALSE)</f>
        <v>PEIMS</v>
      </c>
      <c r="P3400" s="6">
        <f t="shared" si="1063"/>
        <v>932.9</v>
      </c>
      <c r="Q3400" s="6">
        <f t="shared" si="1064"/>
        <v>0</v>
      </c>
      <c r="R3400" s="6">
        <f t="shared" si="1065"/>
        <v>1127.8399999999999</v>
      </c>
      <c r="S3400" s="6">
        <f t="shared" si="1066"/>
        <v>0</v>
      </c>
      <c r="T3400" s="6">
        <f t="shared" si="1067"/>
        <v>-932.9</v>
      </c>
      <c r="U3400" t="s">
        <v>3458</v>
      </c>
      <c r="V3400" t="s">
        <v>56</v>
      </c>
      <c r="W3400" s="2">
        <v>932.9</v>
      </c>
      <c r="X3400" s="2">
        <v>0</v>
      </c>
      <c r="Y3400" s="2">
        <v>1127.8399999999999</v>
      </c>
      <c r="Z3400" s="3">
        <v>-194.94</v>
      </c>
      <c r="AA3400" s="2">
        <v>0</v>
      </c>
      <c r="AB3400" s="3">
        <v>-932.9</v>
      </c>
    </row>
    <row r="3401" spans="1:28">
      <c r="A3401" s="5" t="str">
        <f t="shared" si="1054"/>
        <v>420</v>
      </c>
      <c r="B3401" s="5" t="str">
        <f>VLOOKUP(A3401,Vlookups!O:P,2,FALSE)</f>
        <v>LOCAL</v>
      </c>
      <c r="C3401" s="5" t="str">
        <f t="shared" si="1055"/>
        <v>E</v>
      </c>
      <c r="D3401" s="5" t="str">
        <f t="shared" si="1056"/>
        <v>53</v>
      </c>
      <c r="E3401" s="5" t="str">
        <f t="shared" si="1057"/>
        <v>64--</v>
      </c>
      <c r="F3401" s="5" t="str">
        <f>VLOOKUP(E3401,Vlookups!K:M,3,FALSE)</f>
        <v>Op Exp</v>
      </c>
      <c r="G3401" s="5" t="str">
        <f t="shared" si="1058"/>
        <v>6411</v>
      </c>
      <c r="H3401" s="5" t="str">
        <f t="shared" si="1059"/>
        <v>EMPLOYEE TRAVEL</v>
      </c>
      <c r="I3401" s="5" t="str">
        <f t="shared" si="1060"/>
        <v>748</v>
      </c>
      <c r="J3401" s="5" t="str">
        <f>VLOOKUP(I3401,Vlookups!A:D,2,FALSE)</f>
        <v>AREA OFFICE HOUSTON</v>
      </c>
      <c r="K3401" s="5" t="str">
        <f>VLOOKUP(I3401,Vlookups!A:D,3,FALSE)</f>
        <v>AREA OFFICE HOUSTON</v>
      </c>
      <c r="L3401" s="5" t="str">
        <f t="shared" si="1061"/>
        <v>99</v>
      </c>
      <c r="M3401" s="5" t="str">
        <f t="shared" si="1062"/>
        <v>850</v>
      </c>
      <c r="N3401" s="5" t="str">
        <f>VLOOKUP(M3401,Vlookups!G:I,2,FALSE)</f>
        <v>DEPUTY SUPT ACADEMICS/STU SERV</v>
      </c>
      <c r="O3401" s="5" t="str">
        <f>VLOOKUP(M3401,Vlookups!G:I,3,FALSE)</f>
        <v>DSASS</v>
      </c>
      <c r="P3401" s="6">
        <f t="shared" si="1063"/>
        <v>0</v>
      </c>
      <c r="Q3401" s="6">
        <f t="shared" si="1064"/>
        <v>0</v>
      </c>
      <c r="R3401" s="6">
        <f t="shared" si="1065"/>
        <v>939.49</v>
      </c>
      <c r="S3401" s="6">
        <f t="shared" si="1066"/>
        <v>0</v>
      </c>
      <c r="T3401" s="6">
        <f t="shared" si="1067"/>
        <v>0</v>
      </c>
      <c r="U3401" t="s">
        <v>3459</v>
      </c>
      <c r="V3401" t="s">
        <v>56</v>
      </c>
      <c r="W3401" s="2">
        <v>0</v>
      </c>
      <c r="X3401" s="2">
        <v>0</v>
      </c>
      <c r="Y3401" s="2">
        <v>939.49</v>
      </c>
      <c r="Z3401" s="3">
        <v>-939.49</v>
      </c>
      <c r="AA3401" s="2">
        <v>0</v>
      </c>
      <c r="AB3401" s="2">
        <v>0</v>
      </c>
    </row>
    <row r="3402" spans="1:28">
      <c r="A3402" s="5" t="str">
        <f t="shared" si="1054"/>
        <v>420</v>
      </c>
      <c r="B3402" s="5" t="str">
        <f>VLOOKUP(A3402,Vlookups!O:P,2,FALSE)</f>
        <v>LOCAL</v>
      </c>
      <c r="C3402" s="5" t="str">
        <f t="shared" si="1055"/>
        <v>E</v>
      </c>
      <c r="D3402" s="5" t="str">
        <f t="shared" si="1056"/>
        <v>53</v>
      </c>
      <c r="E3402" s="5" t="str">
        <f t="shared" si="1057"/>
        <v>64--</v>
      </c>
      <c r="F3402" s="5" t="str">
        <f>VLOOKUP(E3402,Vlookups!K:M,3,FALSE)</f>
        <v>Op Exp</v>
      </c>
      <c r="G3402" s="5" t="str">
        <f t="shared" si="1058"/>
        <v>6411</v>
      </c>
      <c r="H3402" s="5" t="str">
        <f t="shared" si="1059"/>
        <v>EMPLOYEE TRAVEL</v>
      </c>
      <c r="I3402" s="5" t="str">
        <f t="shared" si="1060"/>
        <v>748</v>
      </c>
      <c r="J3402" s="5" t="str">
        <f>VLOOKUP(I3402,Vlookups!A:D,2,FALSE)</f>
        <v>AREA OFFICE HOUSTON</v>
      </c>
      <c r="K3402" s="5" t="str">
        <f>VLOOKUP(I3402,Vlookups!A:D,3,FALSE)</f>
        <v>AREA OFFICE HOUSTON</v>
      </c>
      <c r="L3402" s="5" t="str">
        <f t="shared" si="1061"/>
        <v>99</v>
      </c>
      <c r="M3402" s="5" t="str">
        <f t="shared" si="1062"/>
        <v>880</v>
      </c>
      <c r="N3402" s="5" t="str">
        <f>VLOOKUP(M3402,Vlookups!G:I,2,FALSE)</f>
        <v>TECHNOLOGY</v>
      </c>
      <c r="O3402" s="5" t="str">
        <f>VLOOKUP(M3402,Vlookups!G:I,3,FALSE)</f>
        <v>CIO</v>
      </c>
      <c r="P3402" s="6">
        <f t="shared" si="1063"/>
        <v>2244.86</v>
      </c>
      <c r="Q3402" s="6">
        <f t="shared" si="1064"/>
        <v>0</v>
      </c>
      <c r="R3402" s="6">
        <f t="shared" si="1065"/>
        <v>2629.57</v>
      </c>
      <c r="S3402" s="6">
        <f t="shared" si="1066"/>
        <v>0</v>
      </c>
      <c r="T3402" s="6">
        <f t="shared" si="1067"/>
        <v>-2244.86</v>
      </c>
      <c r="U3402" t="s">
        <v>3460</v>
      </c>
      <c r="V3402" t="s">
        <v>56</v>
      </c>
      <c r="W3402" s="2">
        <v>2244.86</v>
      </c>
      <c r="X3402" s="2">
        <v>0</v>
      </c>
      <c r="Y3402" s="2">
        <v>2629.57</v>
      </c>
      <c r="Z3402" s="3">
        <v>-384.71</v>
      </c>
      <c r="AA3402" s="2">
        <v>0</v>
      </c>
      <c r="AB3402" s="3">
        <v>-2244.86</v>
      </c>
    </row>
    <row r="3403" spans="1:28">
      <c r="A3403" s="5" t="str">
        <f t="shared" si="1054"/>
        <v>420</v>
      </c>
      <c r="B3403" s="5" t="str">
        <f>VLOOKUP(A3403,Vlookups!O:P,2,FALSE)</f>
        <v>LOCAL</v>
      </c>
      <c r="C3403" s="5" t="str">
        <f t="shared" si="1055"/>
        <v>E</v>
      </c>
      <c r="D3403" s="5" t="str">
        <f t="shared" si="1056"/>
        <v>53</v>
      </c>
      <c r="E3403" s="5" t="str">
        <f t="shared" si="1057"/>
        <v>64--</v>
      </c>
      <c r="F3403" s="5" t="str">
        <f>VLOOKUP(E3403,Vlookups!K:M,3,FALSE)</f>
        <v>Op Exp</v>
      </c>
      <c r="G3403" s="5" t="str">
        <f t="shared" si="1058"/>
        <v>6411</v>
      </c>
      <c r="H3403" s="5" t="str">
        <f t="shared" si="1059"/>
        <v>EMPLOYEE TRAVEL</v>
      </c>
      <c r="I3403" s="5" t="str">
        <f t="shared" si="1060"/>
        <v>748</v>
      </c>
      <c r="J3403" s="5" t="str">
        <f>VLOOKUP(I3403,Vlookups!A:D,2,FALSE)</f>
        <v>AREA OFFICE HOUSTON</v>
      </c>
      <c r="K3403" s="5" t="str">
        <f>VLOOKUP(I3403,Vlookups!A:D,3,FALSE)</f>
        <v>AREA OFFICE HOUSTON</v>
      </c>
      <c r="L3403" s="5" t="str">
        <f t="shared" si="1061"/>
        <v>99</v>
      </c>
      <c r="M3403" s="5" t="str">
        <f t="shared" si="1062"/>
        <v>881</v>
      </c>
      <c r="N3403" s="5" t="str">
        <f>VLOOKUP(M3403,Vlookups!G:I,2,FALSE)</f>
        <v>PEIMS</v>
      </c>
      <c r="O3403" s="5" t="str">
        <f>VLOOKUP(M3403,Vlookups!G:I,3,FALSE)</f>
        <v>PEIMS</v>
      </c>
      <c r="P3403" s="6">
        <f t="shared" si="1063"/>
        <v>408.67</v>
      </c>
      <c r="Q3403" s="6">
        <f t="shared" si="1064"/>
        <v>0</v>
      </c>
      <c r="R3403" s="6">
        <f t="shared" si="1065"/>
        <v>461.95</v>
      </c>
      <c r="S3403" s="6">
        <f t="shared" si="1066"/>
        <v>0</v>
      </c>
      <c r="T3403" s="6">
        <f t="shared" si="1067"/>
        <v>-408.67</v>
      </c>
      <c r="U3403" t="s">
        <v>3461</v>
      </c>
      <c r="V3403" t="s">
        <v>56</v>
      </c>
      <c r="W3403" s="2">
        <v>408.67</v>
      </c>
      <c r="X3403" s="2">
        <v>0</v>
      </c>
      <c r="Y3403" s="2">
        <v>461.95</v>
      </c>
      <c r="Z3403" s="3">
        <v>-53.28</v>
      </c>
      <c r="AA3403" s="2">
        <v>0</v>
      </c>
      <c r="AB3403" s="3">
        <v>-408.67</v>
      </c>
    </row>
    <row r="3404" spans="1:28">
      <c r="A3404" s="5" t="str">
        <f t="shared" si="1054"/>
        <v>420</v>
      </c>
      <c r="B3404" s="5" t="str">
        <f>VLOOKUP(A3404,Vlookups!O:P,2,FALSE)</f>
        <v>LOCAL</v>
      </c>
      <c r="C3404" s="5" t="str">
        <f t="shared" si="1055"/>
        <v>E</v>
      </c>
      <c r="D3404" s="5" t="str">
        <f t="shared" si="1056"/>
        <v>53</v>
      </c>
      <c r="E3404" s="5" t="str">
        <f t="shared" si="1057"/>
        <v>64--</v>
      </c>
      <c r="F3404" s="5" t="str">
        <f>VLOOKUP(E3404,Vlookups!K:M,3,FALSE)</f>
        <v>Op Exp</v>
      </c>
      <c r="G3404" s="5" t="str">
        <f t="shared" si="1058"/>
        <v>6411</v>
      </c>
      <c r="H3404" s="5" t="str">
        <f t="shared" si="1059"/>
        <v>EMPLOYEE TRAVEL</v>
      </c>
      <c r="I3404" s="5" t="str">
        <f t="shared" si="1060"/>
        <v>750</v>
      </c>
      <c r="J3404" s="5" t="str">
        <f>VLOOKUP(I3404,Vlookups!A:D,2,FALSE)</f>
        <v>BUSINESS OFFICE</v>
      </c>
      <c r="K3404" s="5" t="str">
        <f>VLOOKUP(I3404,Vlookups!A:D,3,FALSE)</f>
        <v>BUSINESS OFFICE</v>
      </c>
      <c r="L3404" s="5" t="str">
        <f t="shared" si="1061"/>
        <v>99</v>
      </c>
      <c r="M3404" s="5" t="str">
        <f t="shared" si="1062"/>
        <v>880</v>
      </c>
      <c r="N3404" s="5" t="str">
        <f>VLOOKUP(M3404,Vlookups!G:I,2,FALSE)</f>
        <v>TECHNOLOGY</v>
      </c>
      <c r="O3404" s="5" t="str">
        <f>VLOOKUP(M3404,Vlookups!G:I,3,FALSE)</f>
        <v>CIO</v>
      </c>
      <c r="P3404" s="6">
        <f t="shared" si="1063"/>
        <v>14963.25</v>
      </c>
      <c r="Q3404" s="6">
        <f t="shared" si="1064"/>
        <v>0</v>
      </c>
      <c r="R3404" s="6">
        <f t="shared" si="1065"/>
        <v>9742.4599999999991</v>
      </c>
      <c r="S3404" s="6">
        <f t="shared" si="1066"/>
        <v>0</v>
      </c>
      <c r="T3404" s="6">
        <f t="shared" si="1067"/>
        <v>-14963.25</v>
      </c>
      <c r="U3404" t="s">
        <v>3462</v>
      </c>
      <c r="V3404" t="s">
        <v>56</v>
      </c>
      <c r="W3404" s="2">
        <v>14963.25</v>
      </c>
      <c r="X3404" s="2">
        <v>0</v>
      </c>
      <c r="Y3404" s="2">
        <v>9742.4599999999991</v>
      </c>
      <c r="Z3404" s="2">
        <v>5220.79</v>
      </c>
      <c r="AA3404" s="2">
        <v>0</v>
      </c>
      <c r="AB3404" s="3">
        <v>-14963.25</v>
      </c>
    </row>
    <row r="3405" spans="1:28">
      <c r="A3405" s="5" t="str">
        <f t="shared" si="1054"/>
        <v>420</v>
      </c>
      <c r="B3405" s="5" t="str">
        <f>VLOOKUP(A3405,Vlookups!O:P,2,FALSE)</f>
        <v>LOCAL</v>
      </c>
      <c r="C3405" s="5" t="str">
        <f t="shared" si="1055"/>
        <v>E</v>
      </c>
      <c r="D3405" s="5" t="str">
        <f t="shared" si="1056"/>
        <v>53</v>
      </c>
      <c r="E3405" s="5" t="str">
        <f t="shared" si="1057"/>
        <v>64--</v>
      </c>
      <c r="F3405" s="5" t="str">
        <f>VLOOKUP(E3405,Vlookups!K:M,3,FALSE)</f>
        <v>Op Exp</v>
      </c>
      <c r="G3405" s="5" t="str">
        <f t="shared" si="1058"/>
        <v>6411</v>
      </c>
      <c r="H3405" s="5" t="str">
        <f t="shared" si="1059"/>
        <v>EMPLOYEE TRAVEL</v>
      </c>
      <c r="I3405" s="5" t="str">
        <f t="shared" si="1060"/>
        <v>750</v>
      </c>
      <c r="J3405" s="5" t="str">
        <f>VLOOKUP(I3405,Vlookups!A:D,2,FALSE)</f>
        <v>BUSINESS OFFICE</v>
      </c>
      <c r="K3405" s="5" t="str">
        <f>VLOOKUP(I3405,Vlookups!A:D,3,FALSE)</f>
        <v>BUSINESS OFFICE</v>
      </c>
      <c r="L3405" s="5" t="str">
        <f t="shared" si="1061"/>
        <v>99</v>
      </c>
      <c r="M3405" s="5" t="str">
        <f t="shared" si="1062"/>
        <v>881</v>
      </c>
      <c r="N3405" s="5" t="str">
        <f>VLOOKUP(M3405,Vlookups!G:I,2,FALSE)</f>
        <v>PEIMS</v>
      </c>
      <c r="O3405" s="5" t="str">
        <f>VLOOKUP(M3405,Vlookups!G:I,3,FALSE)</f>
        <v>PEIMS</v>
      </c>
      <c r="P3405" s="6">
        <f t="shared" si="1063"/>
        <v>10530</v>
      </c>
      <c r="Q3405" s="6">
        <f t="shared" si="1064"/>
        <v>1200</v>
      </c>
      <c r="R3405" s="6">
        <f t="shared" si="1065"/>
        <v>7208.53</v>
      </c>
      <c r="S3405" s="6">
        <f t="shared" si="1066"/>
        <v>11240</v>
      </c>
      <c r="T3405" s="6">
        <f t="shared" si="1067"/>
        <v>710</v>
      </c>
      <c r="U3405" t="s">
        <v>3463</v>
      </c>
      <c r="V3405" t="s">
        <v>56</v>
      </c>
      <c r="W3405" s="2">
        <v>10530</v>
      </c>
      <c r="X3405" s="2">
        <v>1200</v>
      </c>
      <c r="Y3405" s="2">
        <v>7208.53</v>
      </c>
      <c r="Z3405" s="2">
        <v>2121.4699999999998</v>
      </c>
      <c r="AA3405" s="2">
        <v>11240</v>
      </c>
      <c r="AB3405" s="2">
        <v>710</v>
      </c>
    </row>
    <row r="3406" spans="1:28">
      <c r="A3406" s="5" t="str">
        <f t="shared" si="1054"/>
        <v>420</v>
      </c>
      <c r="B3406" s="5" t="str">
        <f>VLOOKUP(A3406,Vlookups!O:P,2,FALSE)</f>
        <v>LOCAL</v>
      </c>
      <c r="C3406" s="5" t="str">
        <f t="shared" si="1055"/>
        <v>E</v>
      </c>
      <c r="D3406" s="5" t="str">
        <f t="shared" si="1056"/>
        <v>53</v>
      </c>
      <c r="E3406" s="5" t="str">
        <f t="shared" si="1057"/>
        <v>64--</v>
      </c>
      <c r="F3406" s="5" t="str">
        <f>VLOOKUP(E3406,Vlookups!K:M,3,FALSE)</f>
        <v>Op Exp</v>
      </c>
      <c r="G3406" s="5" t="str">
        <f t="shared" si="1058"/>
        <v>6411</v>
      </c>
      <c r="H3406" s="5" t="str">
        <f t="shared" si="1059"/>
        <v>EMPLOYEE TRAVEL</v>
      </c>
      <c r="I3406" s="5" t="str">
        <f t="shared" si="1060"/>
        <v>999</v>
      </c>
      <c r="J3406" s="5" t="str">
        <f>VLOOKUP(I3406,Vlookups!A:D,2,FALSE)</f>
        <v>CHARTER WIDE</v>
      </c>
      <c r="K3406" s="5" t="str">
        <f>VLOOKUP(I3406,Vlookups!A:D,3,FALSE)</f>
        <v>CHARTER WIDE</v>
      </c>
      <c r="L3406" s="5" t="str">
        <f t="shared" si="1061"/>
        <v>99</v>
      </c>
      <c r="M3406" s="5" t="str">
        <f t="shared" si="1062"/>
        <v>880</v>
      </c>
      <c r="N3406" s="5" t="str">
        <f>VLOOKUP(M3406,Vlookups!G:I,2,FALSE)</f>
        <v>TECHNOLOGY</v>
      </c>
      <c r="O3406" s="5" t="str">
        <f>VLOOKUP(M3406,Vlookups!G:I,3,FALSE)</f>
        <v>CIO</v>
      </c>
      <c r="P3406" s="6">
        <f t="shared" si="1063"/>
        <v>3000</v>
      </c>
      <c r="Q3406" s="6">
        <f t="shared" si="1064"/>
        <v>0</v>
      </c>
      <c r="R3406" s="6">
        <f t="shared" si="1065"/>
        <v>1160.55</v>
      </c>
      <c r="S3406" s="6">
        <f t="shared" si="1066"/>
        <v>24000</v>
      </c>
      <c r="T3406" s="6">
        <f t="shared" si="1067"/>
        <v>21000</v>
      </c>
      <c r="U3406" t="s">
        <v>3464</v>
      </c>
      <c r="V3406" t="s">
        <v>56</v>
      </c>
      <c r="W3406" s="2">
        <v>3000</v>
      </c>
      <c r="X3406" s="2">
        <v>0</v>
      </c>
      <c r="Y3406" s="2">
        <v>1160.55</v>
      </c>
      <c r="Z3406" s="2">
        <v>1839.45</v>
      </c>
      <c r="AA3406" s="2">
        <v>24000</v>
      </c>
      <c r="AB3406" s="2">
        <v>21000</v>
      </c>
    </row>
    <row r="3407" spans="1:28">
      <c r="A3407" s="5" t="str">
        <f t="shared" si="1054"/>
        <v>420</v>
      </c>
      <c r="B3407" s="5" t="str">
        <f>VLOOKUP(A3407,Vlookups!O:P,2,FALSE)</f>
        <v>LOCAL</v>
      </c>
      <c r="C3407" s="5" t="str">
        <f t="shared" si="1055"/>
        <v>E</v>
      </c>
      <c r="D3407" s="5" t="str">
        <f t="shared" si="1056"/>
        <v>53</v>
      </c>
      <c r="E3407" s="5" t="str">
        <f t="shared" si="1057"/>
        <v>64--</v>
      </c>
      <c r="F3407" s="5" t="str">
        <f>VLOOKUP(E3407,Vlookups!K:M,3,FALSE)</f>
        <v>Op Exp</v>
      </c>
      <c r="G3407" s="5" t="str">
        <f t="shared" si="1058"/>
        <v>6429</v>
      </c>
      <c r="H3407" s="5" t="str">
        <f t="shared" si="1059"/>
        <v>INS/BONDING COSTS</v>
      </c>
      <c r="I3407" s="5" t="str">
        <f t="shared" si="1060"/>
        <v>999</v>
      </c>
      <c r="J3407" s="5" t="str">
        <f>VLOOKUP(I3407,Vlookups!A:D,2,FALSE)</f>
        <v>CHARTER WIDE</v>
      </c>
      <c r="K3407" s="5" t="str">
        <f>VLOOKUP(I3407,Vlookups!A:D,3,FALSE)</f>
        <v>CHARTER WIDE</v>
      </c>
      <c r="L3407" s="5" t="str">
        <f t="shared" si="1061"/>
        <v>99</v>
      </c>
      <c r="M3407" s="5" t="str">
        <f t="shared" si="1062"/>
        <v>731</v>
      </c>
      <c r="N3407" s="5" t="str">
        <f>VLOOKUP(M3407,Vlookups!G:I,2,FALSE)</f>
        <v>CHIEF ADMINISTRATIVE OFFICER</v>
      </c>
      <c r="O3407" s="5" t="str">
        <f>VLOOKUP(M3407,Vlookups!G:I,3,FALSE)</f>
        <v>CADO</v>
      </c>
      <c r="P3407" s="6">
        <f t="shared" si="1063"/>
        <v>86490</v>
      </c>
      <c r="Q3407" s="6">
        <f t="shared" si="1064"/>
        <v>0</v>
      </c>
      <c r="R3407" s="6">
        <f t="shared" si="1065"/>
        <v>75336</v>
      </c>
      <c r="S3407" s="6">
        <f t="shared" si="1066"/>
        <v>75336</v>
      </c>
      <c r="T3407" s="6">
        <f t="shared" si="1067"/>
        <v>-11154</v>
      </c>
      <c r="U3407" t="s">
        <v>3465</v>
      </c>
      <c r="V3407" t="s">
        <v>1670</v>
      </c>
      <c r="W3407" s="2">
        <v>86490</v>
      </c>
      <c r="X3407" s="2">
        <v>0</v>
      </c>
      <c r="Y3407" s="2">
        <v>75336</v>
      </c>
      <c r="Z3407" s="2">
        <v>11154</v>
      </c>
      <c r="AA3407" s="2">
        <v>75336</v>
      </c>
      <c r="AB3407" s="3">
        <v>-11154</v>
      </c>
    </row>
    <row r="3408" spans="1:28">
      <c r="A3408" s="5" t="str">
        <f t="shared" si="1054"/>
        <v>420</v>
      </c>
      <c r="B3408" s="5" t="str">
        <f>VLOOKUP(A3408,Vlookups!O:P,2,FALSE)</f>
        <v>LOCAL</v>
      </c>
      <c r="C3408" s="5" t="str">
        <f t="shared" si="1055"/>
        <v>E</v>
      </c>
      <c r="D3408" s="5" t="str">
        <f t="shared" si="1056"/>
        <v>53</v>
      </c>
      <c r="E3408" s="5" t="str">
        <f t="shared" si="1057"/>
        <v>64--</v>
      </c>
      <c r="F3408" s="5" t="str">
        <f>VLOOKUP(E3408,Vlookups!K:M,3,FALSE)</f>
        <v>Op Exp</v>
      </c>
      <c r="G3408" s="5" t="str">
        <f t="shared" si="1058"/>
        <v>6499</v>
      </c>
      <c r="H3408" s="5" t="str">
        <f t="shared" si="1059"/>
        <v>MISC OP COSTS</v>
      </c>
      <c r="I3408" s="5" t="str">
        <f t="shared" si="1060"/>
        <v>749</v>
      </c>
      <c r="J3408" s="5" t="str">
        <f>VLOOKUP(I3408,Vlookups!A:D,2,FALSE)</f>
        <v>CHARTER HQ/WAREHOUSE</v>
      </c>
      <c r="K3408" s="5" t="str">
        <f>VLOOKUP(I3408,Vlookups!A:D,3,FALSE)</f>
        <v>CHARTER HQ/WAREHOUSE</v>
      </c>
      <c r="L3408" s="5" t="str">
        <f t="shared" si="1061"/>
        <v>99</v>
      </c>
      <c r="M3408" s="5" t="str">
        <f t="shared" si="1062"/>
        <v>880</v>
      </c>
      <c r="N3408" s="5" t="str">
        <f>VLOOKUP(M3408,Vlookups!G:I,2,FALSE)</f>
        <v>TECHNOLOGY</v>
      </c>
      <c r="O3408" s="5" t="str">
        <f>VLOOKUP(M3408,Vlookups!G:I,3,FALSE)</f>
        <v>CIO</v>
      </c>
      <c r="P3408" s="6">
        <f t="shared" si="1063"/>
        <v>0</v>
      </c>
      <c r="Q3408" s="6">
        <f t="shared" si="1064"/>
        <v>0</v>
      </c>
      <c r="R3408" s="6">
        <f t="shared" si="1065"/>
        <v>0</v>
      </c>
      <c r="S3408" s="6">
        <f t="shared" si="1066"/>
        <v>110000</v>
      </c>
      <c r="T3408" s="6">
        <f t="shared" si="1067"/>
        <v>110000</v>
      </c>
      <c r="U3408" t="s">
        <v>3466</v>
      </c>
      <c r="V3408" t="s">
        <v>183</v>
      </c>
      <c r="W3408" s="2">
        <v>0</v>
      </c>
      <c r="X3408" s="2">
        <v>0</v>
      </c>
      <c r="Y3408" s="2">
        <v>0</v>
      </c>
      <c r="Z3408" s="2">
        <v>0</v>
      </c>
      <c r="AA3408" s="2">
        <v>110000</v>
      </c>
      <c r="AB3408" s="2">
        <v>110000</v>
      </c>
    </row>
    <row r="3409" spans="1:28">
      <c r="A3409" s="5" t="str">
        <f t="shared" si="1054"/>
        <v>420</v>
      </c>
      <c r="B3409" s="5" t="str">
        <f>VLOOKUP(A3409,Vlookups!O:P,2,FALSE)</f>
        <v>LOCAL</v>
      </c>
      <c r="C3409" s="5" t="str">
        <f t="shared" si="1055"/>
        <v>E</v>
      </c>
      <c r="D3409" s="5" t="str">
        <f t="shared" si="1056"/>
        <v>53</v>
      </c>
      <c r="E3409" s="5" t="str">
        <f t="shared" si="1057"/>
        <v>64--</v>
      </c>
      <c r="F3409" s="5" t="str">
        <f>VLOOKUP(E3409,Vlookups!K:M,3,FALSE)</f>
        <v>Op Exp</v>
      </c>
      <c r="G3409" s="5" t="str">
        <f t="shared" si="1058"/>
        <v>6499</v>
      </c>
      <c r="H3409" s="5" t="str">
        <f t="shared" si="1059"/>
        <v>MISC OP COSTS</v>
      </c>
      <c r="I3409" s="5" t="str">
        <f t="shared" si="1060"/>
        <v>750</v>
      </c>
      <c r="J3409" s="5" t="str">
        <f>VLOOKUP(I3409,Vlookups!A:D,2,FALSE)</f>
        <v>BUSINESS OFFICE</v>
      </c>
      <c r="K3409" s="5" t="str">
        <f>VLOOKUP(I3409,Vlookups!A:D,3,FALSE)</f>
        <v>BUSINESS OFFICE</v>
      </c>
      <c r="L3409" s="5" t="str">
        <f t="shared" si="1061"/>
        <v>99</v>
      </c>
      <c r="M3409" s="5" t="str">
        <f t="shared" si="1062"/>
        <v>881</v>
      </c>
      <c r="N3409" s="5" t="str">
        <f>VLOOKUP(M3409,Vlookups!G:I,2,FALSE)</f>
        <v>PEIMS</v>
      </c>
      <c r="O3409" s="5" t="str">
        <f>VLOOKUP(M3409,Vlookups!G:I,3,FALSE)</f>
        <v>PEIMS</v>
      </c>
      <c r="P3409" s="6">
        <f t="shared" si="1063"/>
        <v>3390</v>
      </c>
      <c r="Q3409" s="6">
        <f t="shared" si="1064"/>
        <v>0</v>
      </c>
      <c r="R3409" s="6">
        <f t="shared" si="1065"/>
        <v>1680.14</v>
      </c>
      <c r="S3409" s="6">
        <f t="shared" si="1066"/>
        <v>24150</v>
      </c>
      <c r="T3409" s="6">
        <f t="shared" si="1067"/>
        <v>20760</v>
      </c>
      <c r="U3409" t="s">
        <v>3467</v>
      </c>
      <c r="V3409" t="s">
        <v>183</v>
      </c>
      <c r="W3409" s="2">
        <v>3390</v>
      </c>
      <c r="X3409" s="2">
        <v>0</v>
      </c>
      <c r="Y3409" s="2">
        <v>1680.14</v>
      </c>
      <c r="Z3409" s="2">
        <v>1709.86</v>
      </c>
      <c r="AA3409" s="2">
        <v>24150</v>
      </c>
      <c r="AB3409" s="2">
        <v>20760</v>
      </c>
    </row>
    <row r="3410" spans="1:28">
      <c r="A3410" s="5" t="str">
        <f t="shared" si="1054"/>
        <v>420</v>
      </c>
      <c r="B3410" s="5" t="str">
        <f>VLOOKUP(A3410,Vlookups!O:P,2,FALSE)</f>
        <v>LOCAL</v>
      </c>
      <c r="C3410" s="5" t="str">
        <f t="shared" si="1055"/>
        <v>E</v>
      </c>
      <c r="D3410" s="5" t="str">
        <f t="shared" si="1056"/>
        <v>61</v>
      </c>
      <c r="E3410" s="5" t="str">
        <f t="shared" si="1057"/>
        <v>63--</v>
      </c>
      <c r="F3410" s="5" t="str">
        <f>VLOOKUP(E3410,Vlookups!K:M,3,FALSE)</f>
        <v>Op Exp</v>
      </c>
      <c r="G3410" s="5" t="str">
        <f t="shared" si="1058"/>
        <v>6399</v>
      </c>
      <c r="H3410" s="5" t="str">
        <f t="shared" si="1059"/>
        <v>GENERAL SUPPLIES</v>
      </c>
      <c r="I3410" s="5" t="str">
        <f t="shared" si="1060"/>
        <v>999</v>
      </c>
      <c r="J3410" s="5" t="str">
        <f>VLOOKUP(I3410,Vlookups!A:D,2,FALSE)</f>
        <v>CHARTER WIDE</v>
      </c>
      <c r="K3410" s="5" t="str">
        <f>VLOOKUP(I3410,Vlookups!A:D,3,FALSE)</f>
        <v>CHARTER WIDE</v>
      </c>
      <c r="L3410" s="5" t="str">
        <f t="shared" si="1061"/>
        <v>99</v>
      </c>
      <c r="M3410" s="5" t="str">
        <f t="shared" si="1062"/>
        <v>911</v>
      </c>
      <c r="N3410" s="5" t="str">
        <f>VLOOKUP(M3410,Vlookups!G:I,2,FALSE)</f>
        <v>MEDIA, MARKETING, PR</v>
      </c>
      <c r="O3410" s="5" t="str">
        <f>VLOOKUP(M3410,Vlookups!G:I,3,FALSE)</f>
        <v>COMM</v>
      </c>
      <c r="P3410" s="6">
        <f t="shared" si="1063"/>
        <v>0</v>
      </c>
      <c r="Q3410" s="6">
        <f t="shared" si="1064"/>
        <v>0</v>
      </c>
      <c r="R3410" s="6">
        <f t="shared" si="1065"/>
        <v>151261.20000000001</v>
      </c>
      <c r="S3410" s="6">
        <f t="shared" si="1066"/>
        <v>484850</v>
      </c>
      <c r="T3410" s="6">
        <f t="shared" si="1067"/>
        <v>484850</v>
      </c>
      <c r="U3410" t="s">
        <v>3468</v>
      </c>
      <c r="V3410" t="s">
        <v>54</v>
      </c>
      <c r="W3410" s="2">
        <v>0</v>
      </c>
      <c r="X3410" s="2">
        <v>0</v>
      </c>
      <c r="Y3410" s="2">
        <v>151261.20000000001</v>
      </c>
      <c r="Z3410" s="3">
        <v>-151261.20000000001</v>
      </c>
      <c r="AA3410" s="2">
        <v>484850</v>
      </c>
      <c r="AB3410" s="2">
        <v>484850</v>
      </c>
    </row>
    <row r="3411" spans="1:28">
      <c r="A3411" s="5" t="str">
        <f t="shared" si="1054"/>
        <v>420</v>
      </c>
      <c r="B3411" s="5" t="str">
        <f>VLOOKUP(A3411,Vlookups!O:P,2,FALSE)</f>
        <v>LOCAL</v>
      </c>
      <c r="C3411" s="5" t="str">
        <f t="shared" si="1055"/>
        <v>E</v>
      </c>
      <c r="D3411" s="5" t="str">
        <f t="shared" si="1056"/>
        <v>61</v>
      </c>
      <c r="E3411" s="5" t="str">
        <f t="shared" si="1057"/>
        <v>64--</v>
      </c>
      <c r="F3411" s="5" t="str">
        <f>VLOOKUP(E3411,Vlookups!K:M,3,FALSE)</f>
        <v>Op Exp</v>
      </c>
      <c r="G3411" s="5" t="str">
        <f t="shared" si="1058"/>
        <v>6411</v>
      </c>
      <c r="H3411" s="5" t="str">
        <f t="shared" si="1059"/>
        <v>EMPLOYEE TRAVEL</v>
      </c>
      <c r="I3411" s="5" t="str">
        <f t="shared" si="1060"/>
        <v>746</v>
      </c>
      <c r="J3411" s="5" t="str">
        <f>VLOOKUP(I3411,Vlookups!A:D,2,FALSE)</f>
        <v>AREA OFFICE DALLAS</v>
      </c>
      <c r="K3411" s="5" t="str">
        <f>VLOOKUP(I3411,Vlookups!A:D,3,FALSE)</f>
        <v>AREA OFFICE DALLAS</v>
      </c>
      <c r="L3411" s="5" t="str">
        <f t="shared" si="1061"/>
        <v>99</v>
      </c>
      <c r="M3411" s="5" t="str">
        <f t="shared" si="1062"/>
        <v>850</v>
      </c>
      <c r="N3411" s="5" t="str">
        <f>VLOOKUP(M3411,Vlookups!G:I,2,FALSE)</f>
        <v>DEPUTY SUPT ACADEMICS/STU SERV</v>
      </c>
      <c r="O3411" s="5" t="str">
        <f>VLOOKUP(M3411,Vlookups!G:I,3,FALSE)</f>
        <v>DSASS</v>
      </c>
      <c r="P3411" s="6">
        <f t="shared" si="1063"/>
        <v>0</v>
      </c>
      <c r="Q3411" s="6">
        <f t="shared" si="1064"/>
        <v>0</v>
      </c>
      <c r="R3411" s="6">
        <f t="shared" si="1065"/>
        <v>175.36</v>
      </c>
      <c r="S3411" s="6">
        <f t="shared" si="1066"/>
        <v>0</v>
      </c>
      <c r="T3411" s="6">
        <f t="shared" si="1067"/>
        <v>0</v>
      </c>
      <c r="U3411" t="s">
        <v>3469</v>
      </c>
      <c r="V3411" t="s">
        <v>56</v>
      </c>
      <c r="W3411" s="2">
        <v>0</v>
      </c>
      <c r="X3411" s="2">
        <v>0</v>
      </c>
      <c r="Y3411" s="2">
        <v>175.36</v>
      </c>
      <c r="Z3411" s="3">
        <v>-175.36</v>
      </c>
      <c r="AA3411" s="2">
        <v>0</v>
      </c>
      <c r="AB3411" s="2">
        <v>0</v>
      </c>
    </row>
    <row r="3412" spans="1:28">
      <c r="A3412" s="5" t="str">
        <f t="shared" si="1054"/>
        <v>420</v>
      </c>
      <c r="B3412" s="5" t="str">
        <f>VLOOKUP(A3412,Vlookups!O:P,2,FALSE)</f>
        <v>LOCAL</v>
      </c>
      <c r="C3412" s="5" t="str">
        <f t="shared" si="1055"/>
        <v>E</v>
      </c>
      <c r="D3412" s="5" t="str">
        <f t="shared" si="1056"/>
        <v>61</v>
      </c>
      <c r="E3412" s="5" t="str">
        <f t="shared" si="1057"/>
        <v>64--</v>
      </c>
      <c r="F3412" s="5" t="str">
        <f>VLOOKUP(E3412,Vlookups!K:M,3,FALSE)</f>
        <v>Op Exp</v>
      </c>
      <c r="G3412" s="5" t="str">
        <f t="shared" si="1058"/>
        <v>6411</v>
      </c>
      <c r="H3412" s="5" t="str">
        <f t="shared" si="1059"/>
        <v>EMPLOYEE TRAVEL</v>
      </c>
      <c r="I3412" s="5" t="str">
        <f t="shared" si="1060"/>
        <v>747</v>
      </c>
      <c r="J3412" s="5" t="str">
        <f>VLOOKUP(I3412,Vlookups!A:D,2,FALSE)</f>
        <v>AREA OFFICE TARRANT</v>
      </c>
      <c r="K3412" s="5" t="str">
        <f>VLOOKUP(I3412,Vlookups!A:D,3,FALSE)</f>
        <v>AREA OFFICE TARRANT</v>
      </c>
      <c r="L3412" s="5" t="str">
        <f t="shared" si="1061"/>
        <v>99</v>
      </c>
      <c r="M3412" s="5" t="str">
        <f t="shared" si="1062"/>
        <v>850</v>
      </c>
      <c r="N3412" s="5" t="str">
        <f>VLOOKUP(M3412,Vlookups!G:I,2,FALSE)</f>
        <v>DEPUTY SUPT ACADEMICS/STU SERV</v>
      </c>
      <c r="O3412" s="5" t="str">
        <f>VLOOKUP(M3412,Vlookups!G:I,3,FALSE)</f>
        <v>DSASS</v>
      </c>
      <c r="P3412" s="6">
        <f t="shared" si="1063"/>
        <v>3000</v>
      </c>
      <c r="Q3412" s="6">
        <f t="shared" si="1064"/>
        <v>0</v>
      </c>
      <c r="R3412" s="6">
        <f t="shared" si="1065"/>
        <v>4066.75</v>
      </c>
      <c r="S3412" s="6">
        <f t="shared" si="1066"/>
        <v>0</v>
      </c>
      <c r="T3412" s="6">
        <f t="shared" si="1067"/>
        <v>-3000</v>
      </c>
      <c r="U3412" t="s">
        <v>3470</v>
      </c>
      <c r="V3412" t="s">
        <v>56</v>
      </c>
      <c r="W3412" s="2">
        <v>3000</v>
      </c>
      <c r="X3412" s="2">
        <v>0</v>
      </c>
      <c r="Y3412" s="2">
        <v>4066.75</v>
      </c>
      <c r="Z3412" s="3">
        <v>-1066.75</v>
      </c>
      <c r="AA3412" s="2">
        <v>0</v>
      </c>
      <c r="AB3412" s="3">
        <v>-3000</v>
      </c>
    </row>
    <row r="3413" spans="1:28">
      <c r="A3413" s="5" t="str">
        <f t="shared" si="1054"/>
        <v>420</v>
      </c>
      <c r="B3413" s="5" t="str">
        <f>VLOOKUP(A3413,Vlookups!O:P,2,FALSE)</f>
        <v>LOCAL</v>
      </c>
      <c r="C3413" s="5" t="str">
        <f t="shared" si="1055"/>
        <v>E</v>
      </c>
      <c r="D3413" s="5" t="str">
        <f t="shared" si="1056"/>
        <v>61</v>
      </c>
      <c r="E3413" s="5" t="str">
        <f t="shared" si="1057"/>
        <v>64--</v>
      </c>
      <c r="F3413" s="5" t="str">
        <f>VLOOKUP(E3413,Vlookups!K:M,3,FALSE)</f>
        <v>Op Exp</v>
      </c>
      <c r="G3413" s="5" t="str">
        <f t="shared" si="1058"/>
        <v>6411</v>
      </c>
      <c r="H3413" s="5" t="str">
        <f t="shared" si="1059"/>
        <v>EMPLOYEE TRAVEL</v>
      </c>
      <c r="I3413" s="5" t="str">
        <f t="shared" si="1060"/>
        <v>749</v>
      </c>
      <c r="J3413" s="5" t="str">
        <f>VLOOKUP(I3413,Vlookups!A:D,2,FALSE)</f>
        <v>CHARTER HQ/WAREHOUSE</v>
      </c>
      <c r="K3413" s="5" t="str">
        <f>VLOOKUP(I3413,Vlookups!A:D,3,FALSE)</f>
        <v>CHARTER HQ/WAREHOUSE</v>
      </c>
      <c r="L3413" s="5" t="str">
        <f t="shared" si="1061"/>
        <v>23</v>
      </c>
      <c r="M3413" s="5" t="str">
        <f t="shared" si="1062"/>
        <v>850</v>
      </c>
      <c r="N3413" s="5" t="str">
        <f>VLOOKUP(M3413,Vlookups!G:I,2,FALSE)</f>
        <v>DEPUTY SUPT ACADEMICS/STU SERV</v>
      </c>
      <c r="O3413" s="5" t="str">
        <f>VLOOKUP(M3413,Vlookups!G:I,3,FALSE)</f>
        <v>DSASS</v>
      </c>
      <c r="P3413" s="6">
        <f t="shared" si="1063"/>
        <v>-1704.58</v>
      </c>
      <c r="Q3413" s="6">
        <f t="shared" si="1064"/>
        <v>0</v>
      </c>
      <c r="R3413" s="6">
        <f t="shared" si="1065"/>
        <v>1140.6199999999999</v>
      </c>
      <c r="S3413" s="6">
        <f t="shared" si="1066"/>
        <v>0</v>
      </c>
      <c r="T3413" s="6">
        <f t="shared" si="1067"/>
        <v>1704.58</v>
      </c>
      <c r="U3413" t="s">
        <v>3471</v>
      </c>
      <c r="V3413" t="s">
        <v>56</v>
      </c>
      <c r="W3413" s="3">
        <v>-1704.58</v>
      </c>
      <c r="X3413" s="2">
        <v>0</v>
      </c>
      <c r="Y3413" s="2">
        <v>1140.6199999999999</v>
      </c>
      <c r="Z3413" s="3">
        <v>-2845.2</v>
      </c>
      <c r="AA3413" s="2">
        <v>0</v>
      </c>
      <c r="AB3413" s="2">
        <v>1704.58</v>
      </c>
    </row>
    <row r="3414" spans="1:28">
      <c r="A3414" s="5" t="str">
        <f t="shared" si="1054"/>
        <v>420</v>
      </c>
      <c r="B3414" s="5" t="str">
        <f>VLOOKUP(A3414,Vlookups!O:P,2,FALSE)</f>
        <v>LOCAL</v>
      </c>
      <c r="C3414" s="5" t="str">
        <f t="shared" si="1055"/>
        <v>E</v>
      </c>
      <c r="D3414" s="5" t="str">
        <f t="shared" si="1056"/>
        <v>61</v>
      </c>
      <c r="E3414" s="5" t="str">
        <f t="shared" si="1057"/>
        <v>64--</v>
      </c>
      <c r="F3414" s="5" t="str">
        <f>VLOOKUP(E3414,Vlookups!K:M,3,FALSE)</f>
        <v>Op Exp</v>
      </c>
      <c r="G3414" s="5" t="str">
        <f t="shared" si="1058"/>
        <v>6411</v>
      </c>
      <c r="H3414" s="5" t="str">
        <f t="shared" si="1059"/>
        <v>EMPLOYEE TRAVEL</v>
      </c>
      <c r="I3414" s="5" t="str">
        <f t="shared" si="1060"/>
        <v>749</v>
      </c>
      <c r="J3414" s="5" t="str">
        <f>VLOOKUP(I3414,Vlookups!A:D,2,FALSE)</f>
        <v>CHARTER HQ/WAREHOUSE</v>
      </c>
      <c r="K3414" s="5" t="str">
        <f>VLOOKUP(I3414,Vlookups!A:D,3,FALSE)</f>
        <v>CHARTER HQ/WAREHOUSE</v>
      </c>
      <c r="L3414" s="5" t="str">
        <f t="shared" si="1061"/>
        <v>99</v>
      </c>
      <c r="M3414" s="5" t="str">
        <f t="shared" si="1062"/>
        <v>911</v>
      </c>
      <c r="N3414" s="5" t="str">
        <f>VLOOKUP(M3414,Vlookups!G:I,2,FALSE)</f>
        <v>MEDIA, MARKETING, PR</v>
      </c>
      <c r="O3414" s="5" t="str">
        <f>VLOOKUP(M3414,Vlookups!G:I,3,FALSE)</f>
        <v>COMM</v>
      </c>
      <c r="P3414" s="6">
        <f t="shared" si="1063"/>
        <v>0</v>
      </c>
      <c r="Q3414" s="6">
        <f t="shared" si="1064"/>
        <v>0</v>
      </c>
      <c r="R3414" s="6">
        <f t="shared" si="1065"/>
        <v>939.34</v>
      </c>
      <c r="S3414" s="6">
        <f t="shared" si="1066"/>
        <v>75000</v>
      </c>
      <c r="T3414" s="6">
        <f t="shared" si="1067"/>
        <v>75000</v>
      </c>
      <c r="U3414" t="s">
        <v>3472</v>
      </c>
      <c r="V3414" t="s">
        <v>56</v>
      </c>
      <c r="W3414" s="2">
        <v>0</v>
      </c>
      <c r="X3414" s="2">
        <v>0</v>
      </c>
      <c r="Y3414" s="2">
        <v>939.34</v>
      </c>
      <c r="Z3414" s="3">
        <v>-939.34</v>
      </c>
      <c r="AA3414" s="2">
        <v>75000</v>
      </c>
      <c r="AB3414" s="2">
        <v>75000</v>
      </c>
    </row>
    <row r="3415" spans="1:28">
      <c r="A3415" s="5" t="str">
        <f t="shared" si="1054"/>
        <v>420</v>
      </c>
      <c r="B3415" s="5" t="str">
        <f>VLOOKUP(A3415,Vlookups!O:P,2,FALSE)</f>
        <v>LOCAL</v>
      </c>
      <c r="C3415" s="5" t="str">
        <f t="shared" si="1055"/>
        <v>E</v>
      </c>
      <c r="D3415" s="5" t="str">
        <f t="shared" si="1056"/>
        <v>81</v>
      </c>
      <c r="E3415" s="5" t="str">
        <f t="shared" si="1057"/>
        <v>62--</v>
      </c>
      <c r="F3415" s="5" t="str">
        <f>VLOOKUP(E3415,Vlookups!K:M,3,FALSE)</f>
        <v>Op Exp</v>
      </c>
      <c r="G3415" s="5" t="str">
        <f t="shared" si="1058"/>
        <v>6299</v>
      </c>
      <c r="H3415" s="5" t="str">
        <f t="shared" si="1059"/>
        <v>MISC. CONTRACTED SERVICE</v>
      </c>
      <c r="I3415" s="5" t="str">
        <f t="shared" si="1060"/>
        <v>999</v>
      </c>
      <c r="J3415" s="5" t="str">
        <f>VLOOKUP(I3415,Vlookups!A:D,2,FALSE)</f>
        <v>CHARTER WIDE</v>
      </c>
      <c r="K3415" s="5" t="str">
        <f>VLOOKUP(I3415,Vlookups!A:D,3,FALSE)</f>
        <v>CHARTER WIDE</v>
      </c>
      <c r="L3415" s="5" t="str">
        <f t="shared" si="1061"/>
        <v>99</v>
      </c>
      <c r="M3415" s="5" t="str">
        <f t="shared" si="1062"/>
        <v>911</v>
      </c>
      <c r="N3415" s="5" t="str">
        <f>VLOOKUP(M3415,Vlookups!G:I,2,FALSE)</f>
        <v>MEDIA, MARKETING, PR</v>
      </c>
      <c r="O3415" s="5" t="str">
        <f>VLOOKUP(M3415,Vlookups!G:I,3,FALSE)</f>
        <v>COMM</v>
      </c>
      <c r="P3415" s="6">
        <f t="shared" si="1063"/>
        <v>2014900</v>
      </c>
      <c r="Q3415" s="6">
        <f t="shared" si="1064"/>
        <v>390120.52</v>
      </c>
      <c r="R3415" s="6">
        <f t="shared" si="1065"/>
        <v>1236353.99</v>
      </c>
      <c r="S3415" s="6">
        <f t="shared" si="1066"/>
        <v>2074000</v>
      </c>
      <c r="T3415" s="6">
        <f t="shared" si="1067"/>
        <v>59100</v>
      </c>
      <c r="U3415" t="s">
        <v>3473</v>
      </c>
      <c r="V3415" t="s">
        <v>49</v>
      </c>
      <c r="W3415" s="2">
        <v>2014900</v>
      </c>
      <c r="X3415" s="2">
        <v>390120.52</v>
      </c>
      <c r="Y3415" s="2">
        <v>1236353.99</v>
      </c>
      <c r="Z3415" s="2">
        <v>388425.49</v>
      </c>
      <c r="AA3415" s="2">
        <v>2074000</v>
      </c>
      <c r="AB3415" s="2">
        <v>59100</v>
      </c>
    </row>
    <row r="3416" spans="1:28">
      <c r="A3416" s="5" t="str">
        <f t="shared" si="1054"/>
        <v>420</v>
      </c>
      <c r="B3416" s="5" t="str">
        <f>VLOOKUP(A3416,Vlookups!O:P,2,FALSE)</f>
        <v>LOCAL</v>
      </c>
      <c r="C3416" s="5" t="str">
        <f t="shared" si="1055"/>
        <v>E</v>
      </c>
      <c r="D3416" s="5" t="str">
        <f t="shared" si="1056"/>
        <v>81</v>
      </c>
      <c r="E3416" s="5" t="str">
        <f t="shared" si="1057"/>
        <v>63--</v>
      </c>
      <c r="F3416" s="5" t="str">
        <f>VLOOKUP(E3416,Vlookups!K:M,3,FALSE)</f>
        <v>Op Exp</v>
      </c>
      <c r="G3416" s="5" t="str">
        <f t="shared" si="1058"/>
        <v>6399</v>
      </c>
      <c r="H3416" s="5" t="str">
        <f t="shared" si="1059"/>
        <v>GENERAL SUPPLIES</v>
      </c>
      <c r="I3416" s="5" t="str">
        <f t="shared" si="1060"/>
        <v>999</v>
      </c>
      <c r="J3416" s="5" t="str">
        <f>VLOOKUP(I3416,Vlookups!A:D,2,FALSE)</f>
        <v>CHARTER WIDE</v>
      </c>
      <c r="K3416" s="5" t="str">
        <f>VLOOKUP(I3416,Vlookups!A:D,3,FALSE)</f>
        <v>CHARTER WIDE</v>
      </c>
      <c r="L3416" s="5" t="str">
        <f t="shared" si="1061"/>
        <v>99</v>
      </c>
      <c r="M3416" s="5" t="str">
        <f t="shared" si="1062"/>
        <v>911</v>
      </c>
      <c r="N3416" s="5" t="str">
        <f>VLOOKUP(M3416,Vlookups!G:I,2,FALSE)</f>
        <v>MEDIA, MARKETING, PR</v>
      </c>
      <c r="O3416" s="5" t="str">
        <f>VLOOKUP(M3416,Vlookups!G:I,3,FALSE)</f>
        <v>COMM</v>
      </c>
      <c r="P3416" s="6">
        <f t="shared" si="1063"/>
        <v>300567</v>
      </c>
      <c r="Q3416" s="6">
        <f t="shared" si="1064"/>
        <v>1324.94</v>
      </c>
      <c r="R3416" s="6">
        <f t="shared" si="1065"/>
        <v>54932.55</v>
      </c>
      <c r="S3416" s="6">
        <f t="shared" si="1066"/>
        <v>0</v>
      </c>
      <c r="T3416" s="6">
        <f t="shared" si="1067"/>
        <v>-300567</v>
      </c>
      <c r="U3416" t="s">
        <v>3474</v>
      </c>
      <c r="V3416" t="s">
        <v>54</v>
      </c>
      <c r="W3416" s="2">
        <v>300567</v>
      </c>
      <c r="X3416" s="2">
        <v>1324.94</v>
      </c>
      <c r="Y3416" s="2">
        <v>54932.55</v>
      </c>
      <c r="Z3416" s="2">
        <v>244309.51</v>
      </c>
      <c r="AA3416" s="2">
        <v>0</v>
      </c>
      <c r="AB3416" s="3">
        <v>-300567</v>
      </c>
    </row>
    <row r="3417" spans="1:28">
      <c r="A3417" s="5" t="str">
        <f t="shared" si="1054"/>
        <v>427</v>
      </c>
      <c r="B3417" s="5" t="str">
        <f>VLOOKUP(A3417,Vlookups!O:P,2,FALSE)</f>
        <v>LOCAL</v>
      </c>
      <c r="C3417" s="5" t="str">
        <f t="shared" si="1055"/>
        <v>E</v>
      </c>
      <c r="D3417" s="5" t="str">
        <f t="shared" si="1056"/>
        <v>11</v>
      </c>
      <c r="E3417" s="5" t="str">
        <f t="shared" si="1057"/>
        <v>62--</v>
      </c>
      <c r="F3417" s="5" t="str">
        <f>VLOOKUP(E3417,Vlookups!K:M,3,FALSE)</f>
        <v>Op Exp</v>
      </c>
      <c r="G3417" s="5" t="str">
        <f t="shared" si="1058"/>
        <v>6299</v>
      </c>
      <c r="H3417" s="5" t="str">
        <f t="shared" si="1059"/>
        <v>MISC. CONTRACTED SERVICE</v>
      </c>
      <c r="I3417" s="5" t="str">
        <f t="shared" si="1060"/>
        <v>001</v>
      </c>
      <c r="J3417" s="5" t="str">
        <f>VLOOKUP(I3417,Vlookups!A:D,2,FALSE)</f>
        <v>GARLAND ELEMENTARY SCHOOL</v>
      </c>
      <c r="K3417" s="5" t="str">
        <f>VLOOKUP(I3417,Vlookups!A:D,3,FALSE)</f>
        <v>GARLAND K8</v>
      </c>
      <c r="L3417" s="5" t="str">
        <f t="shared" si="1061"/>
        <v>11</v>
      </c>
      <c r="M3417" s="5" t="str">
        <f t="shared" si="1062"/>
        <v>000</v>
      </c>
      <c r="N3417" s="5" t="str">
        <f>VLOOKUP(M3417,Vlookups!G:I,2,FALSE)</f>
        <v>FINANCE USE ONLY</v>
      </c>
      <c r="O3417" s="5" t="str">
        <f>VLOOKUP(M3417,Vlookups!G:I,3,FALSE)</f>
        <v>UNIDENTIFIED</v>
      </c>
      <c r="P3417" s="6">
        <f t="shared" si="1063"/>
        <v>1684</v>
      </c>
      <c r="Q3417" s="6">
        <f t="shared" si="1064"/>
        <v>0</v>
      </c>
      <c r="R3417" s="6">
        <f t="shared" si="1065"/>
        <v>0</v>
      </c>
      <c r="S3417" s="6">
        <f t="shared" si="1066"/>
        <v>0</v>
      </c>
      <c r="T3417" s="6">
        <f t="shared" si="1067"/>
        <v>-1684</v>
      </c>
      <c r="U3417" t="s">
        <v>3475</v>
      </c>
      <c r="V3417" t="s">
        <v>49</v>
      </c>
      <c r="W3417" s="2">
        <v>1684</v>
      </c>
      <c r="X3417" s="2">
        <v>0</v>
      </c>
      <c r="Y3417" s="2">
        <v>0</v>
      </c>
      <c r="Z3417" s="2">
        <v>1684</v>
      </c>
      <c r="AA3417" s="2">
        <v>0</v>
      </c>
      <c r="AB3417" s="3">
        <v>-1684</v>
      </c>
    </row>
    <row r="3418" spans="1:28">
      <c r="A3418" s="5" t="str">
        <f t="shared" si="1054"/>
        <v>427</v>
      </c>
      <c r="B3418" s="5" t="str">
        <f>VLOOKUP(A3418,Vlookups!O:P,2,FALSE)</f>
        <v>LOCAL</v>
      </c>
      <c r="C3418" s="5" t="str">
        <f t="shared" si="1055"/>
        <v>E</v>
      </c>
      <c r="D3418" s="5" t="str">
        <f t="shared" si="1056"/>
        <v>11</v>
      </c>
      <c r="E3418" s="5" t="str">
        <f t="shared" si="1057"/>
        <v>62--</v>
      </c>
      <c r="F3418" s="5" t="str">
        <f>VLOOKUP(E3418,Vlookups!K:M,3,FALSE)</f>
        <v>Op Exp</v>
      </c>
      <c r="G3418" s="5" t="str">
        <f t="shared" si="1058"/>
        <v>6299</v>
      </c>
      <c r="H3418" s="5" t="str">
        <f t="shared" si="1059"/>
        <v>MISC. CONTRACTED SERVICE</v>
      </c>
      <c r="I3418" s="5" t="str">
        <f t="shared" si="1060"/>
        <v>002</v>
      </c>
      <c r="J3418" s="5" t="str">
        <f>VLOOKUP(I3418,Vlookups!A:D,2,FALSE)</f>
        <v>GARLAND MIDDLE SCHOOL</v>
      </c>
      <c r="K3418" s="5" t="str">
        <f>VLOOKUP(I3418,Vlookups!A:D,3,FALSE)</f>
        <v>GARLAND K8</v>
      </c>
      <c r="L3418" s="5" t="str">
        <f t="shared" si="1061"/>
        <v>11</v>
      </c>
      <c r="M3418" s="5" t="str">
        <f t="shared" si="1062"/>
        <v>000</v>
      </c>
      <c r="N3418" s="5" t="str">
        <f>VLOOKUP(M3418,Vlookups!G:I,2,FALSE)</f>
        <v>FINANCE USE ONLY</v>
      </c>
      <c r="O3418" s="5" t="str">
        <f>VLOOKUP(M3418,Vlookups!G:I,3,FALSE)</f>
        <v>UNIDENTIFIED</v>
      </c>
      <c r="P3418" s="6">
        <f t="shared" si="1063"/>
        <v>829</v>
      </c>
      <c r="Q3418" s="6">
        <f t="shared" si="1064"/>
        <v>0</v>
      </c>
      <c r="R3418" s="6">
        <f t="shared" si="1065"/>
        <v>0</v>
      </c>
      <c r="S3418" s="6">
        <f t="shared" si="1066"/>
        <v>0</v>
      </c>
      <c r="T3418" s="6">
        <f t="shared" si="1067"/>
        <v>-829</v>
      </c>
      <c r="U3418" t="s">
        <v>3476</v>
      </c>
      <c r="V3418" t="s">
        <v>49</v>
      </c>
      <c r="W3418" s="2">
        <v>829</v>
      </c>
      <c r="X3418" s="2">
        <v>0</v>
      </c>
      <c r="Y3418" s="2">
        <v>0</v>
      </c>
      <c r="Z3418" s="2">
        <v>829</v>
      </c>
      <c r="AA3418" s="2">
        <v>0</v>
      </c>
      <c r="AB3418" s="3">
        <v>-829</v>
      </c>
    </row>
    <row r="3419" spans="1:28">
      <c r="A3419" s="5" t="str">
        <f t="shared" si="1054"/>
        <v>427</v>
      </c>
      <c r="B3419" s="5" t="str">
        <f>VLOOKUP(A3419,Vlookups!O:P,2,FALSE)</f>
        <v>LOCAL</v>
      </c>
      <c r="C3419" s="5" t="str">
        <f t="shared" si="1055"/>
        <v>E</v>
      </c>
      <c r="D3419" s="5" t="str">
        <f t="shared" si="1056"/>
        <v>11</v>
      </c>
      <c r="E3419" s="5" t="str">
        <f t="shared" si="1057"/>
        <v>62--</v>
      </c>
      <c r="F3419" s="5" t="str">
        <f>VLOOKUP(E3419,Vlookups!K:M,3,FALSE)</f>
        <v>Op Exp</v>
      </c>
      <c r="G3419" s="5" t="str">
        <f t="shared" si="1058"/>
        <v>6299</v>
      </c>
      <c r="H3419" s="5" t="str">
        <f t="shared" si="1059"/>
        <v>MISC. CONTRACTED SERVICE</v>
      </c>
      <c r="I3419" s="5" t="str">
        <f t="shared" si="1060"/>
        <v>003</v>
      </c>
      <c r="J3419" s="5" t="str">
        <f>VLOOKUP(I3419,Vlookups!A:D,2,FALSE)</f>
        <v>GARLAND HIGH SCHOOL</v>
      </c>
      <c r="K3419" s="5" t="str">
        <f>VLOOKUP(I3419,Vlookups!A:D,3,FALSE)</f>
        <v>GARLAND HS</v>
      </c>
      <c r="L3419" s="5" t="str">
        <f t="shared" si="1061"/>
        <v>11</v>
      </c>
      <c r="M3419" s="5" t="str">
        <f t="shared" si="1062"/>
        <v>000</v>
      </c>
      <c r="N3419" s="5" t="str">
        <f>VLOOKUP(M3419,Vlookups!G:I,2,FALSE)</f>
        <v>FINANCE USE ONLY</v>
      </c>
      <c r="O3419" s="5" t="str">
        <f>VLOOKUP(M3419,Vlookups!G:I,3,FALSE)</f>
        <v>UNIDENTIFIED</v>
      </c>
      <c r="P3419" s="6">
        <f t="shared" si="1063"/>
        <v>1094</v>
      </c>
      <c r="Q3419" s="6">
        <f t="shared" si="1064"/>
        <v>0</v>
      </c>
      <c r="R3419" s="6">
        <f t="shared" si="1065"/>
        <v>0</v>
      </c>
      <c r="S3419" s="6">
        <f t="shared" si="1066"/>
        <v>0</v>
      </c>
      <c r="T3419" s="6">
        <f t="shared" si="1067"/>
        <v>-1094</v>
      </c>
      <c r="U3419" t="s">
        <v>3477</v>
      </c>
      <c r="V3419" t="s">
        <v>49</v>
      </c>
      <c r="W3419" s="2">
        <v>1094</v>
      </c>
      <c r="X3419" s="2">
        <v>0</v>
      </c>
      <c r="Y3419" s="2">
        <v>0</v>
      </c>
      <c r="Z3419" s="2">
        <v>1094</v>
      </c>
      <c r="AA3419" s="2">
        <v>0</v>
      </c>
      <c r="AB3419" s="3">
        <v>-1094</v>
      </c>
    </row>
    <row r="3420" spans="1:28">
      <c r="A3420" s="5" t="str">
        <f t="shared" si="1054"/>
        <v>427</v>
      </c>
      <c r="B3420" s="5" t="str">
        <f>VLOOKUP(A3420,Vlookups!O:P,2,FALSE)</f>
        <v>LOCAL</v>
      </c>
      <c r="C3420" s="5" t="str">
        <f t="shared" si="1055"/>
        <v>E</v>
      </c>
      <c r="D3420" s="5" t="str">
        <f t="shared" si="1056"/>
        <v>11</v>
      </c>
      <c r="E3420" s="5" t="str">
        <f t="shared" si="1057"/>
        <v>62--</v>
      </c>
      <c r="F3420" s="5" t="str">
        <f>VLOOKUP(E3420,Vlookups!K:M,3,FALSE)</f>
        <v>Op Exp</v>
      </c>
      <c r="G3420" s="5" t="str">
        <f t="shared" si="1058"/>
        <v>6299</v>
      </c>
      <c r="H3420" s="5" t="str">
        <f t="shared" si="1059"/>
        <v>MISC. CONTRACTED SERVICE</v>
      </c>
      <c r="I3420" s="5" t="str">
        <f t="shared" si="1060"/>
        <v>004</v>
      </c>
      <c r="J3420" s="5" t="str">
        <f>VLOOKUP(I3420,Vlookups!A:D,2,FALSE)</f>
        <v>ARLINGTON ELEMENTARY SCHOOL</v>
      </c>
      <c r="K3420" s="5" t="str">
        <f>VLOOKUP(I3420,Vlookups!A:D,3,FALSE)</f>
        <v>ARLINGTON K8</v>
      </c>
      <c r="L3420" s="5" t="str">
        <f t="shared" si="1061"/>
        <v>11</v>
      </c>
      <c r="M3420" s="5" t="str">
        <f t="shared" si="1062"/>
        <v>000</v>
      </c>
      <c r="N3420" s="5" t="str">
        <f>VLOOKUP(M3420,Vlookups!G:I,2,FALSE)</f>
        <v>FINANCE USE ONLY</v>
      </c>
      <c r="O3420" s="5" t="str">
        <f>VLOOKUP(M3420,Vlookups!G:I,3,FALSE)</f>
        <v>UNIDENTIFIED</v>
      </c>
      <c r="P3420" s="6">
        <f t="shared" si="1063"/>
        <v>1327</v>
      </c>
      <c r="Q3420" s="6">
        <f t="shared" si="1064"/>
        <v>0</v>
      </c>
      <c r="R3420" s="6">
        <f t="shared" si="1065"/>
        <v>0</v>
      </c>
      <c r="S3420" s="6">
        <f t="shared" si="1066"/>
        <v>0</v>
      </c>
      <c r="T3420" s="6">
        <f t="shared" si="1067"/>
        <v>-1327</v>
      </c>
      <c r="U3420" t="s">
        <v>3478</v>
      </c>
      <c r="V3420" t="s">
        <v>49</v>
      </c>
      <c r="W3420" s="2">
        <v>1327</v>
      </c>
      <c r="X3420" s="2">
        <v>0</v>
      </c>
      <c r="Y3420" s="2">
        <v>0</v>
      </c>
      <c r="Z3420" s="2">
        <v>1327</v>
      </c>
      <c r="AA3420" s="2">
        <v>0</v>
      </c>
      <c r="AB3420" s="3">
        <v>-1327</v>
      </c>
    </row>
    <row r="3421" spans="1:28">
      <c r="A3421" s="5" t="str">
        <f t="shared" si="1054"/>
        <v>427</v>
      </c>
      <c r="B3421" s="5" t="str">
        <f>VLOOKUP(A3421,Vlookups!O:P,2,FALSE)</f>
        <v>LOCAL</v>
      </c>
      <c r="C3421" s="5" t="str">
        <f t="shared" si="1055"/>
        <v>E</v>
      </c>
      <c r="D3421" s="5" t="str">
        <f t="shared" si="1056"/>
        <v>11</v>
      </c>
      <c r="E3421" s="5" t="str">
        <f t="shared" si="1057"/>
        <v>62--</v>
      </c>
      <c r="F3421" s="5" t="str">
        <f>VLOOKUP(E3421,Vlookups!K:M,3,FALSE)</f>
        <v>Op Exp</v>
      </c>
      <c r="G3421" s="5" t="str">
        <f t="shared" si="1058"/>
        <v>6299</v>
      </c>
      <c r="H3421" s="5" t="str">
        <f t="shared" si="1059"/>
        <v>MISC. CONTRACTED SERVICE</v>
      </c>
      <c r="I3421" s="5" t="str">
        <f t="shared" si="1060"/>
        <v>005</v>
      </c>
      <c r="J3421" s="5" t="str">
        <f>VLOOKUP(I3421,Vlookups!A:D,2,FALSE)</f>
        <v>ARLINGTON MIDDLE SCHOOL</v>
      </c>
      <c r="K3421" s="5" t="str">
        <f>VLOOKUP(I3421,Vlookups!A:D,3,FALSE)</f>
        <v>ARLINGTON K8</v>
      </c>
      <c r="L3421" s="5" t="str">
        <f t="shared" si="1061"/>
        <v>11</v>
      </c>
      <c r="M3421" s="5" t="str">
        <f t="shared" si="1062"/>
        <v>000</v>
      </c>
      <c r="N3421" s="5" t="str">
        <f>VLOOKUP(M3421,Vlookups!G:I,2,FALSE)</f>
        <v>FINANCE USE ONLY</v>
      </c>
      <c r="O3421" s="5" t="str">
        <f>VLOOKUP(M3421,Vlookups!G:I,3,FALSE)</f>
        <v>UNIDENTIFIED</v>
      </c>
      <c r="P3421" s="6">
        <f t="shared" si="1063"/>
        <v>772</v>
      </c>
      <c r="Q3421" s="6">
        <f t="shared" si="1064"/>
        <v>0</v>
      </c>
      <c r="R3421" s="6">
        <f t="shared" si="1065"/>
        <v>0</v>
      </c>
      <c r="S3421" s="6">
        <f t="shared" si="1066"/>
        <v>0</v>
      </c>
      <c r="T3421" s="6">
        <f t="shared" si="1067"/>
        <v>-772</v>
      </c>
      <c r="U3421" t="s">
        <v>3479</v>
      </c>
      <c r="V3421" t="s">
        <v>49</v>
      </c>
      <c r="W3421" s="2">
        <v>772</v>
      </c>
      <c r="X3421" s="2">
        <v>0</v>
      </c>
      <c r="Y3421" s="2">
        <v>0</v>
      </c>
      <c r="Z3421" s="2">
        <v>772</v>
      </c>
      <c r="AA3421" s="2">
        <v>0</v>
      </c>
      <c r="AB3421" s="3">
        <v>-772</v>
      </c>
    </row>
    <row r="3422" spans="1:28">
      <c r="A3422" s="5" t="str">
        <f t="shared" si="1054"/>
        <v>427</v>
      </c>
      <c r="B3422" s="5" t="str">
        <f>VLOOKUP(A3422,Vlookups!O:P,2,FALSE)</f>
        <v>LOCAL</v>
      </c>
      <c r="C3422" s="5" t="str">
        <f t="shared" si="1055"/>
        <v>E</v>
      </c>
      <c r="D3422" s="5" t="str">
        <f t="shared" si="1056"/>
        <v>11</v>
      </c>
      <c r="E3422" s="5" t="str">
        <f t="shared" si="1057"/>
        <v>62--</v>
      </c>
      <c r="F3422" s="5" t="str">
        <f>VLOOKUP(E3422,Vlookups!K:M,3,FALSE)</f>
        <v>Op Exp</v>
      </c>
      <c r="G3422" s="5" t="str">
        <f t="shared" si="1058"/>
        <v>6299</v>
      </c>
      <c r="H3422" s="5" t="str">
        <f t="shared" si="1059"/>
        <v>MISC. CONTRACTED SERVICE</v>
      </c>
      <c r="I3422" s="5" t="str">
        <f t="shared" si="1060"/>
        <v>006</v>
      </c>
      <c r="J3422" s="5" t="str">
        <f>VLOOKUP(I3422,Vlookups!A:D,2,FALSE)</f>
        <v>ARLINGTON HIGH SCHOOL</v>
      </c>
      <c r="K3422" s="5" t="str">
        <f>VLOOKUP(I3422,Vlookups!A:D,3,FALSE)</f>
        <v>ARLINGTON HS</v>
      </c>
      <c r="L3422" s="5" t="str">
        <f t="shared" si="1061"/>
        <v>11</v>
      </c>
      <c r="M3422" s="5" t="str">
        <f t="shared" si="1062"/>
        <v>000</v>
      </c>
      <c r="N3422" s="5" t="str">
        <f>VLOOKUP(M3422,Vlookups!G:I,2,FALSE)</f>
        <v>FINANCE USE ONLY</v>
      </c>
      <c r="O3422" s="5" t="str">
        <f>VLOOKUP(M3422,Vlookups!G:I,3,FALSE)</f>
        <v>UNIDENTIFIED</v>
      </c>
      <c r="P3422" s="6">
        <f t="shared" si="1063"/>
        <v>1471</v>
      </c>
      <c r="Q3422" s="6">
        <f t="shared" si="1064"/>
        <v>0</v>
      </c>
      <c r="R3422" s="6">
        <f t="shared" si="1065"/>
        <v>0</v>
      </c>
      <c r="S3422" s="6">
        <f t="shared" si="1066"/>
        <v>0</v>
      </c>
      <c r="T3422" s="6">
        <f t="shared" si="1067"/>
        <v>-1471</v>
      </c>
      <c r="U3422" t="s">
        <v>3480</v>
      </c>
      <c r="V3422" t="s">
        <v>49</v>
      </c>
      <c r="W3422" s="2">
        <v>1471</v>
      </c>
      <c r="X3422" s="2">
        <v>0</v>
      </c>
      <c r="Y3422" s="2">
        <v>0</v>
      </c>
      <c r="Z3422" s="2">
        <v>1471</v>
      </c>
      <c r="AA3422" s="2">
        <v>0</v>
      </c>
      <c r="AB3422" s="3">
        <v>-1471</v>
      </c>
    </row>
    <row r="3423" spans="1:28">
      <c r="A3423" s="5" t="str">
        <f t="shared" si="1054"/>
        <v>427</v>
      </c>
      <c r="B3423" s="5" t="str">
        <f>VLOOKUP(A3423,Vlookups!O:P,2,FALSE)</f>
        <v>LOCAL</v>
      </c>
      <c r="C3423" s="5" t="str">
        <f t="shared" si="1055"/>
        <v>E</v>
      </c>
      <c r="D3423" s="5" t="str">
        <f t="shared" si="1056"/>
        <v>11</v>
      </c>
      <c r="E3423" s="5" t="str">
        <f t="shared" si="1057"/>
        <v>62--</v>
      </c>
      <c r="F3423" s="5" t="str">
        <f>VLOOKUP(E3423,Vlookups!K:M,3,FALSE)</f>
        <v>Op Exp</v>
      </c>
      <c r="G3423" s="5" t="str">
        <f t="shared" si="1058"/>
        <v>6299</v>
      </c>
      <c r="H3423" s="5" t="str">
        <f t="shared" si="1059"/>
        <v>MISC. CONTRACTED SERVICE</v>
      </c>
      <c r="I3423" s="5" t="str">
        <f t="shared" si="1060"/>
        <v>007</v>
      </c>
      <c r="J3423" s="5" t="str">
        <f>VLOOKUP(I3423,Vlookups!A:D,2,FALSE)</f>
        <v>KELLER ELEMENTARY SCHOOL</v>
      </c>
      <c r="K3423" s="5" t="str">
        <f>VLOOKUP(I3423,Vlookups!A:D,3,FALSE)</f>
        <v>KELLER K8</v>
      </c>
      <c r="L3423" s="5" t="str">
        <f t="shared" si="1061"/>
        <v>11</v>
      </c>
      <c r="M3423" s="5" t="str">
        <f t="shared" si="1062"/>
        <v>000</v>
      </c>
      <c r="N3423" s="5" t="str">
        <f>VLOOKUP(M3423,Vlookups!G:I,2,FALSE)</f>
        <v>FINANCE USE ONLY</v>
      </c>
      <c r="O3423" s="5" t="str">
        <f>VLOOKUP(M3423,Vlookups!G:I,3,FALSE)</f>
        <v>UNIDENTIFIED</v>
      </c>
      <c r="P3423" s="6">
        <f t="shared" si="1063"/>
        <v>1441</v>
      </c>
      <c r="Q3423" s="6">
        <f t="shared" si="1064"/>
        <v>0</v>
      </c>
      <c r="R3423" s="6">
        <f t="shared" si="1065"/>
        <v>0</v>
      </c>
      <c r="S3423" s="6">
        <f t="shared" si="1066"/>
        <v>0</v>
      </c>
      <c r="T3423" s="6">
        <f t="shared" si="1067"/>
        <v>-1441</v>
      </c>
      <c r="U3423" t="s">
        <v>3481</v>
      </c>
      <c r="V3423" t="s">
        <v>49</v>
      </c>
      <c r="W3423" s="2">
        <v>1441</v>
      </c>
      <c r="X3423" s="2">
        <v>0</v>
      </c>
      <c r="Y3423" s="2">
        <v>0</v>
      </c>
      <c r="Z3423" s="2">
        <v>1441</v>
      </c>
      <c r="AA3423" s="2">
        <v>0</v>
      </c>
      <c r="AB3423" s="3">
        <v>-1441</v>
      </c>
    </row>
    <row r="3424" spans="1:28">
      <c r="A3424" s="5" t="str">
        <f t="shared" si="1054"/>
        <v>427</v>
      </c>
      <c r="B3424" s="5" t="str">
        <f>VLOOKUP(A3424,Vlookups!O:P,2,FALSE)</f>
        <v>LOCAL</v>
      </c>
      <c r="C3424" s="5" t="str">
        <f t="shared" si="1055"/>
        <v>E</v>
      </c>
      <c r="D3424" s="5" t="str">
        <f t="shared" si="1056"/>
        <v>11</v>
      </c>
      <c r="E3424" s="5" t="str">
        <f t="shared" si="1057"/>
        <v>62--</v>
      </c>
      <c r="F3424" s="5" t="str">
        <f>VLOOKUP(E3424,Vlookups!K:M,3,FALSE)</f>
        <v>Op Exp</v>
      </c>
      <c r="G3424" s="5" t="str">
        <f t="shared" si="1058"/>
        <v>6299</v>
      </c>
      <c r="H3424" s="5" t="str">
        <f t="shared" si="1059"/>
        <v>MISC. CONTRACTED SERVICE</v>
      </c>
      <c r="I3424" s="5" t="str">
        <f t="shared" si="1060"/>
        <v>008</v>
      </c>
      <c r="J3424" s="5" t="str">
        <f>VLOOKUP(I3424,Vlookups!A:D,2,FALSE)</f>
        <v>KELLER MIDDLE SCHOOL</v>
      </c>
      <c r="K3424" s="5" t="str">
        <f>VLOOKUP(I3424,Vlookups!A:D,3,FALSE)</f>
        <v>KELLER K8</v>
      </c>
      <c r="L3424" s="5" t="str">
        <f t="shared" si="1061"/>
        <v>11</v>
      </c>
      <c r="M3424" s="5" t="str">
        <f t="shared" si="1062"/>
        <v>000</v>
      </c>
      <c r="N3424" s="5" t="str">
        <f>VLOOKUP(M3424,Vlookups!G:I,2,FALSE)</f>
        <v>FINANCE USE ONLY</v>
      </c>
      <c r="O3424" s="5" t="str">
        <f>VLOOKUP(M3424,Vlookups!G:I,3,FALSE)</f>
        <v>UNIDENTIFIED</v>
      </c>
      <c r="P3424" s="6">
        <f t="shared" si="1063"/>
        <v>689</v>
      </c>
      <c r="Q3424" s="6">
        <f t="shared" si="1064"/>
        <v>0</v>
      </c>
      <c r="R3424" s="6">
        <f t="shared" si="1065"/>
        <v>0</v>
      </c>
      <c r="S3424" s="6">
        <f t="shared" si="1066"/>
        <v>0</v>
      </c>
      <c r="T3424" s="6">
        <f t="shared" si="1067"/>
        <v>-689</v>
      </c>
      <c r="U3424" t="s">
        <v>3482</v>
      </c>
      <c r="V3424" t="s">
        <v>49</v>
      </c>
      <c r="W3424" s="2">
        <v>689</v>
      </c>
      <c r="X3424" s="2">
        <v>0</v>
      </c>
      <c r="Y3424" s="2">
        <v>0</v>
      </c>
      <c r="Z3424" s="2">
        <v>689</v>
      </c>
      <c r="AA3424" s="2">
        <v>0</v>
      </c>
      <c r="AB3424" s="3">
        <v>-689</v>
      </c>
    </row>
    <row r="3425" spans="1:28">
      <c r="A3425" s="5" t="str">
        <f t="shared" si="1054"/>
        <v>427</v>
      </c>
      <c r="B3425" s="5" t="str">
        <f>VLOOKUP(A3425,Vlookups!O:P,2,FALSE)</f>
        <v>LOCAL</v>
      </c>
      <c r="C3425" s="5" t="str">
        <f t="shared" si="1055"/>
        <v>E</v>
      </c>
      <c r="D3425" s="5" t="str">
        <f t="shared" si="1056"/>
        <v>11</v>
      </c>
      <c r="E3425" s="5" t="str">
        <f t="shared" si="1057"/>
        <v>62--</v>
      </c>
      <c r="F3425" s="5" t="str">
        <f>VLOOKUP(E3425,Vlookups!K:M,3,FALSE)</f>
        <v>Op Exp</v>
      </c>
      <c r="G3425" s="5" t="str">
        <f t="shared" si="1058"/>
        <v>6299</v>
      </c>
      <c r="H3425" s="5" t="str">
        <f t="shared" si="1059"/>
        <v>MISC. CONTRACTED SERVICE</v>
      </c>
      <c r="I3425" s="5" t="str">
        <f t="shared" si="1060"/>
        <v>009</v>
      </c>
      <c r="J3425" s="5" t="str">
        <f>VLOOKUP(I3425,Vlookups!A:D,2,FALSE)</f>
        <v>KELLER HIGH SCHOOL</v>
      </c>
      <c r="K3425" s="5" t="str">
        <f>VLOOKUP(I3425,Vlookups!A:D,3,FALSE)</f>
        <v>KELLER HS</v>
      </c>
      <c r="L3425" s="5" t="str">
        <f t="shared" si="1061"/>
        <v>11</v>
      </c>
      <c r="M3425" s="5" t="str">
        <f t="shared" si="1062"/>
        <v>000</v>
      </c>
      <c r="N3425" s="5" t="str">
        <f>VLOOKUP(M3425,Vlookups!G:I,2,FALSE)</f>
        <v>FINANCE USE ONLY</v>
      </c>
      <c r="O3425" s="5" t="str">
        <f>VLOOKUP(M3425,Vlookups!G:I,3,FALSE)</f>
        <v>UNIDENTIFIED</v>
      </c>
      <c r="P3425" s="6">
        <f t="shared" si="1063"/>
        <v>1341</v>
      </c>
      <c r="Q3425" s="6">
        <f t="shared" si="1064"/>
        <v>0</v>
      </c>
      <c r="R3425" s="6">
        <f t="shared" si="1065"/>
        <v>0</v>
      </c>
      <c r="S3425" s="6">
        <f t="shared" si="1066"/>
        <v>0</v>
      </c>
      <c r="T3425" s="6">
        <f t="shared" si="1067"/>
        <v>-1341</v>
      </c>
      <c r="U3425" t="s">
        <v>3483</v>
      </c>
      <c r="V3425" t="s">
        <v>49</v>
      </c>
      <c r="W3425" s="2">
        <v>1341</v>
      </c>
      <c r="X3425" s="2">
        <v>0</v>
      </c>
      <c r="Y3425" s="2">
        <v>0</v>
      </c>
      <c r="Z3425" s="2">
        <v>1341</v>
      </c>
      <c r="AA3425" s="2">
        <v>0</v>
      </c>
      <c r="AB3425" s="3">
        <v>-1341</v>
      </c>
    </row>
    <row r="3426" spans="1:28">
      <c r="A3426" s="5" t="str">
        <f t="shared" si="1054"/>
        <v>427</v>
      </c>
      <c r="B3426" s="5" t="str">
        <f>VLOOKUP(A3426,Vlookups!O:P,2,FALSE)</f>
        <v>LOCAL</v>
      </c>
      <c r="C3426" s="5" t="str">
        <f t="shared" si="1055"/>
        <v>E</v>
      </c>
      <c r="D3426" s="5" t="str">
        <f t="shared" si="1056"/>
        <v>11</v>
      </c>
      <c r="E3426" s="5" t="str">
        <f t="shared" si="1057"/>
        <v>62--</v>
      </c>
      <c r="F3426" s="5" t="str">
        <f>VLOOKUP(E3426,Vlookups!K:M,3,FALSE)</f>
        <v>Op Exp</v>
      </c>
      <c r="G3426" s="5" t="str">
        <f t="shared" si="1058"/>
        <v>6299</v>
      </c>
      <c r="H3426" s="5" t="str">
        <f t="shared" si="1059"/>
        <v>MISC. CONTRACTED SERVICE</v>
      </c>
      <c r="I3426" s="5" t="str">
        <f t="shared" si="1060"/>
        <v>012</v>
      </c>
      <c r="J3426" s="5" t="str">
        <f>VLOOKUP(I3426,Vlookups!A:D,2,FALSE)</f>
        <v>NORTH RICHLAND HILLS ELEMENTAR</v>
      </c>
      <c r="K3426" s="5" t="str">
        <f>VLOOKUP(I3426,Vlookups!A:D,3,FALSE)</f>
        <v>NORTH RICHLAND HILLS K8</v>
      </c>
      <c r="L3426" s="5" t="str">
        <f t="shared" si="1061"/>
        <v>11</v>
      </c>
      <c r="M3426" s="5" t="str">
        <f t="shared" si="1062"/>
        <v>000</v>
      </c>
      <c r="N3426" s="5" t="str">
        <f>VLOOKUP(M3426,Vlookups!G:I,2,FALSE)</f>
        <v>FINANCE USE ONLY</v>
      </c>
      <c r="O3426" s="5" t="str">
        <f>VLOOKUP(M3426,Vlookups!G:I,3,FALSE)</f>
        <v>UNIDENTIFIED</v>
      </c>
      <c r="P3426" s="6">
        <f t="shared" si="1063"/>
        <v>1535</v>
      </c>
      <c r="Q3426" s="6">
        <f t="shared" si="1064"/>
        <v>0</v>
      </c>
      <c r="R3426" s="6">
        <f t="shared" si="1065"/>
        <v>0</v>
      </c>
      <c r="S3426" s="6">
        <f t="shared" si="1066"/>
        <v>0</v>
      </c>
      <c r="T3426" s="6">
        <f t="shared" si="1067"/>
        <v>-1535</v>
      </c>
      <c r="U3426" t="s">
        <v>3484</v>
      </c>
      <c r="V3426" t="s">
        <v>49</v>
      </c>
      <c r="W3426" s="2">
        <v>1535</v>
      </c>
      <c r="X3426" s="2">
        <v>0</v>
      </c>
      <c r="Y3426" s="2">
        <v>0</v>
      </c>
      <c r="Z3426" s="2">
        <v>1535</v>
      </c>
      <c r="AA3426" s="2">
        <v>0</v>
      </c>
      <c r="AB3426" s="3">
        <v>-1535</v>
      </c>
    </row>
    <row r="3427" spans="1:28">
      <c r="A3427" s="5" t="str">
        <f t="shared" si="1054"/>
        <v>427</v>
      </c>
      <c r="B3427" s="5" t="str">
        <f>VLOOKUP(A3427,Vlookups!O:P,2,FALSE)</f>
        <v>LOCAL</v>
      </c>
      <c r="C3427" s="5" t="str">
        <f t="shared" si="1055"/>
        <v>E</v>
      </c>
      <c r="D3427" s="5" t="str">
        <f t="shared" si="1056"/>
        <v>11</v>
      </c>
      <c r="E3427" s="5" t="str">
        <f t="shared" si="1057"/>
        <v>62--</v>
      </c>
      <c r="F3427" s="5" t="str">
        <f>VLOOKUP(E3427,Vlookups!K:M,3,FALSE)</f>
        <v>Op Exp</v>
      </c>
      <c r="G3427" s="5" t="str">
        <f t="shared" si="1058"/>
        <v>6299</v>
      </c>
      <c r="H3427" s="5" t="str">
        <f t="shared" si="1059"/>
        <v>MISC. CONTRACTED SERVICE</v>
      </c>
      <c r="I3427" s="5" t="str">
        <f t="shared" si="1060"/>
        <v>013</v>
      </c>
      <c r="J3427" s="5" t="str">
        <f>VLOOKUP(I3427,Vlookups!A:D,2,FALSE)</f>
        <v>NORTH RICHLAND HILLS MIDDLE SC</v>
      </c>
      <c r="K3427" s="5" t="str">
        <f>VLOOKUP(I3427,Vlookups!A:D,3,FALSE)</f>
        <v>NORTH RICHLAND HILLS K8</v>
      </c>
      <c r="L3427" s="5" t="str">
        <f t="shared" si="1061"/>
        <v>11</v>
      </c>
      <c r="M3427" s="5" t="str">
        <f t="shared" si="1062"/>
        <v>000</v>
      </c>
      <c r="N3427" s="5" t="str">
        <f>VLOOKUP(M3427,Vlookups!G:I,2,FALSE)</f>
        <v>FINANCE USE ONLY</v>
      </c>
      <c r="O3427" s="5" t="str">
        <f>VLOOKUP(M3427,Vlookups!G:I,3,FALSE)</f>
        <v>UNIDENTIFIED</v>
      </c>
      <c r="P3427" s="6">
        <f t="shared" si="1063"/>
        <v>810</v>
      </c>
      <c r="Q3427" s="6">
        <f t="shared" si="1064"/>
        <v>0</v>
      </c>
      <c r="R3427" s="6">
        <f t="shared" si="1065"/>
        <v>0</v>
      </c>
      <c r="S3427" s="6">
        <f t="shared" si="1066"/>
        <v>0</v>
      </c>
      <c r="T3427" s="6">
        <f t="shared" si="1067"/>
        <v>-810</v>
      </c>
      <c r="U3427" t="s">
        <v>3485</v>
      </c>
      <c r="V3427" t="s">
        <v>49</v>
      </c>
      <c r="W3427" s="2">
        <v>810</v>
      </c>
      <c r="X3427" s="2">
        <v>0</v>
      </c>
      <c r="Y3427" s="2">
        <v>0</v>
      </c>
      <c r="Z3427" s="2">
        <v>810</v>
      </c>
      <c r="AA3427" s="2">
        <v>0</v>
      </c>
      <c r="AB3427" s="3">
        <v>-810</v>
      </c>
    </row>
    <row r="3428" spans="1:28">
      <c r="A3428" s="5" t="str">
        <f t="shared" si="1054"/>
        <v>427</v>
      </c>
      <c r="B3428" s="5" t="str">
        <f>VLOOKUP(A3428,Vlookups!O:P,2,FALSE)</f>
        <v>LOCAL</v>
      </c>
      <c r="C3428" s="5" t="str">
        <f t="shared" si="1055"/>
        <v>E</v>
      </c>
      <c r="D3428" s="5" t="str">
        <f t="shared" si="1056"/>
        <v>11</v>
      </c>
      <c r="E3428" s="5" t="str">
        <f t="shared" si="1057"/>
        <v>62--</v>
      </c>
      <c r="F3428" s="5" t="str">
        <f>VLOOKUP(E3428,Vlookups!K:M,3,FALSE)</f>
        <v>Op Exp</v>
      </c>
      <c r="G3428" s="5" t="str">
        <f t="shared" si="1058"/>
        <v>6299</v>
      </c>
      <c r="H3428" s="5" t="str">
        <f t="shared" si="1059"/>
        <v>MISC. CONTRACTED SERVICE</v>
      </c>
      <c r="I3428" s="5" t="str">
        <f t="shared" si="1060"/>
        <v>018</v>
      </c>
      <c r="J3428" s="5" t="str">
        <f>VLOOKUP(I3428,Vlookups!A:D,2,FALSE)</f>
        <v>KATY/WEST PARK HS</v>
      </c>
      <c r="K3428" s="5" t="str">
        <f>VLOOKUP(I3428,Vlookups!A:D,3,FALSE)</f>
        <v>KATY WESTPARK HS</v>
      </c>
      <c r="L3428" s="5" t="str">
        <f t="shared" si="1061"/>
        <v>11</v>
      </c>
      <c r="M3428" s="5" t="str">
        <f t="shared" si="1062"/>
        <v>000</v>
      </c>
      <c r="N3428" s="5" t="str">
        <f>VLOOKUP(M3428,Vlookups!G:I,2,FALSE)</f>
        <v>FINANCE USE ONLY</v>
      </c>
      <c r="O3428" s="5" t="str">
        <f>VLOOKUP(M3428,Vlookups!G:I,3,FALSE)</f>
        <v>UNIDENTIFIED</v>
      </c>
      <c r="P3428" s="6">
        <f t="shared" si="1063"/>
        <v>1578</v>
      </c>
      <c r="Q3428" s="6">
        <f t="shared" si="1064"/>
        <v>0</v>
      </c>
      <c r="R3428" s="6">
        <f t="shared" si="1065"/>
        <v>0</v>
      </c>
      <c r="S3428" s="6">
        <f t="shared" si="1066"/>
        <v>0</v>
      </c>
      <c r="T3428" s="6">
        <f t="shared" si="1067"/>
        <v>-1578</v>
      </c>
      <c r="U3428" t="s">
        <v>3486</v>
      </c>
      <c r="V3428" t="s">
        <v>49</v>
      </c>
      <c r="W3428" s="2">
        <v>1578</v>
      </c>
      <c r="X3428" s="2">
        <v>0</v>
      </c>
      <c r="Y3428" s="2">
        <v>0</v>
      </c>
      <c r="Z3428" s="2">
        <v>1578</v>
      </c>
      <c r="AA3428" s="2">
        <v>0</v>
      </c>
      <c r="AB3428" s="3">
        <v>-1578</v>
      </c>
    </row>
    <row r="3429" spans="1:28">
      <c r="A3429" s="5" t="str">
        <f t="shared" si="1054"/>
        <v>427</v>
      </c>
      <c r="B3429" s="5" t="str">
        <f>VLOOKUP(A3429,Vlookups!O:P,2,FALSE)</f>
        <v>LOCAL</v>
      </c>
      <c r="C3429" s="5" t="str">
        <f t="shared" si="1055"/>
        <v>E</v>
      </c>
      <c r="D3429" s="5" t="str">
        <f t="shared" si="1056"/>
        <v>11</v>
      </c>
      <c r="E3429" s="5" t="str">
        <f t="shared" si="1057"/>
        <v>62--</v>
      </c>
      <c r="F3429" s="5" t="str">
        <f>VLOOKUP(E3429,Vlookups!K:M,3,FALSE)</f>
        <v>Op Exp</v>
      </c>
      <c r="G3429" s="5" t="str">
        <f t="shared" si="1058"/>
        <v>6299</v>
      </c>
      <c r="H3429" s="5" t="str">
        <f t="shared" si="1059"/>
        <v>MISC. CONTRACTED SERVICE</v>
      </c>
      <c r="I3429" s="5" t="str">
        <f t="shared" si="1060"/>
        <v>018</v>
      </c>
      <c r="J3429" s="5" t="str">
        <f>VLOOKUP(I3429,Vlookups!A:D,2,FALSE)</f>
        <v>KATY/WEST PARK HS</v>
      </c>
      <c r="K3429" s="5" t="str">
        <f>VLOOKUP(I3429,Vlookups!A:D,3,FALSE)</f>
        <v>KATY WESTPARK HS</v>
      </c>
      <c r="L3429" s="5" t="str">
        <f t="shared" si="1061"/>
        <v>11</v>
      </c>
      <c r="M3429" s="5" t="str">
        <f t="shared" si="1062"/>
        <v>858</v>
      </c>
      <c r="N3429" s="5" t="str">
        <f>VLOOKUP(M3429,Vlookups!G:I,2,FALSE)</f>
        <v>FINE ARTS</v>
      </c>
      <c r="O3429" s="5" t="str">
        <f>VLOOKUP(M3429,Vlookups!G:I,3,FALSE)</f>
        <v>DSASS</v>
      </c>
      <c r="P3429" s="6">
        <f t="shared" si="1063"/>
        <v>0</v>
      </c>
      <c r="Q3429" s="6">
        <f t="shared" si="1064"/>
        <v>0</v>
      </c>
      <c r="R3429" s="6">
        <f t="shared" si="1065"/>
        <v>421</v>
      </c>
      <c r="S3429" s="6">
        <f t="shared" si="1066"/>
        <v>0</v>
      </c>
      <c r="T3429" s="6">
        <f t="shared" si="1067"/>
        <v>0</v>
      </c>
      <c r="U3429" t="s">
        <v>3487</v>
      </c>
      <c r="V3429" t="s">
        <v>49</v>
      </c>
      <c r="W3429" s="2">
        <v>0</v>
      </c>
      <c r="X3429" s="2">
        <v>0</v>
      </c>
      <c r="Y3429" s="2">
        <v>421</v>
      </c>
      <c r="Z3429" s="3">
        <v>-421</v>
      </c>
      <c r="AA3429" s="2">
        <v>0</v>
      </c>
      <c r="AB3429" s="2">
        <v>0</v>
      </c>
    </row>
    <row r="3430" spans="1:28">
      <c r="A3430" s="5" t="str">
        <f t="shared" si="1054"/>
        <v>427</v>
      </c>
      <c r="B3430" s="5" t="str">
        <f>VLOOKUP(A3430,Vlookups!O:P,2,FALSE)</f>
        <v>LOCAL</v>
      </c>
      <c r="C3430" s="5" t="str">
        <f t="shared" si="1055"/>
        <v>E</v>
      </c>
      <c r="D3430" s="5" t="str">
        <f t="shared" si="1056"/>
        <v>11</v>
      </c>
      <c r="E3430" s="5" t="str">
        <f t="shared" si="1057"/>
        <v>62--</v>
      </c>
      <c r="F3430" s="5" t="str">
        <f>VLOOKUP(E3430,Vlookups!K:M,3,FALSE)</f>
        <v>Op Exp</v>
      </c>
      <c r="G3430" s="5" t="str">
        <f t="shared" si="1058"/>
        <v>6299</v>
      </c>
      <c r="H3430" s="5" t="str">
        <f t="shared" si="1059"/>
        <v>MISC. CONTRACTED SERVICE</v>
      </c>
      <c r="I3430" s="5" t="str">
        <f t="shared" si="1060"/>
        <v>019</v>
      </c>
      <c r="J3430" s="5" t="str">
        <f>VLOOKUP(I3430,Vlookups!A:D,2,FALSE)</f>
        <v>LANCASTER ELEMENTARY</v>
      </c>
      <c r="K3430" s="5" t="str">
        <f>VLOOKUP(I3430,Vlookups!A:D,3,FALSE)</f>
        <v>LANCASTER K8</v>
      </c>
      <c r="L3430" s="5" t="str">
        <f t="shared" si="1061"/>
        <v>11</v>
      </c>
      <c r="M3430" s="5" t="str">
        <f t="shared" si="1062"/>
        <v>000</v>
      </c>
      <c r="N3430" s="5" t="str">
        <f>VLOOKUP(M3430,Vlookups!G:I,2,FALSE)</f>
        <v>FINANCE USE ONLY</v>
      </c>
      <c r="O3430" s="5" t="str">
        <f>VLOOKUP(M3430,Vlookups!G:I,3,FALSE)</f>
        <v>UNIDENTIFIED</v>
      </c>
      <c r="P3430" s="6">
        <f t="shared" si="1063"/>
        <v>286</v>
      </c>
      <c r="Q3430" s="6">
        <f t="shared" si="1064"/>
        <v>0</v>
      </c>
      <c r="R3430" s="6">
        <f t="shared" si="1065"/>
        <v>0</v>
      </c>
      <c r="S3430" s="6">
        <f t="shared" si="1066"/>
        <v>0</v>
      </c>
      <c r="T3430" s="6">
        <f t="shared" si="1067"/>
        <v>-286</v>
      </c>
      <c r="U3430" t="s">
        <v>3488</v>
      </c>
      <c r="V3430" t="s">
        <v>49</v>
      </c>
      <c r="W3430" s="2">
        <v>286</v>
      </c>
      <c r="X3430" s="2">
        <v>0</v>
      </c>
      <c r="Y3430" s="2">
        <v>0</v>
      </c>
      <c r="Z3430" s="2">
        <v>286</v>
      </c>
      <c r="AA3430" s="2">
        <v>0</v>
      </c>
      <c r="AB3430" s="3">
        <v>-286</v>
      </c>
    </row>
    <row r="3431" spans="1:28">
      <c r="A3431" s="5" t="str">
        <f t="shared" si="1054"/>
        <v>427</v>
      </c>
      <c r="B3431" s="5" t="str">
        <f>VLOOKUP(A3431,Vlookups!O:P,2,FALSE)</f>
        <v>LOCAL</v>
      </c>
      <c r="C3431" s="5" t="str">
        <f t="shared" si="1055"/>
        <v>E</v>
      </c>
      <c r="D3431" s="5" t="str">
        <f t="shared" si="1056"/>
        <v>11</v>
      </c>
      <c r="E3431" s="5" t="str">
        <f t="shared" si="1057"/>
        <v>62--</v>
      </c>
      <c r="F3431" s="5" t="str">
        <f>VLOOKUP(E3431,Vlookups!K:M,3,FALSE)</f>
        <v>Op Exp</v>
      </c>
      <c r="G3431" s="5" t="str">
        <f t="shared" si="1058"/>
        <v>6299</v>
      </c>
      <c r="H3431" s="5" t="str">
        <f t="shared" si="1059"/>
        <v>MISC. CONTRACTED SERVICE</v>
      </c>
      <c r="I3431" s="5" t="str">
        <f t="shared" si="1060"/>
        <v>020</v>
      </c>
      <c r="J3431" s="5" t="str">
        <f>VLOOKUP(I3431,Vlookups!A:D,2,FALSE)</f>
        <v>LANCASTER MIDDLE SCHOOL</v>
      </c>
      <c r="K3431" s="5" t="str">
        <f>VLOOKUP(I3431,Vlookups!A:D,3,FALSE)</f>
        <v>LANCASTER K8</v>
      </c>
      <c r="L3431" s="5" t="str">
        <f t="shared" si="1061"/>
        <v>11</v>
      </c>
      <c r="M3431" s="5" t="str">
        <f t="shared" si="1062"/>
        <v>000</v>
      </c>
      <c r="N3431" s="5" t="str">
        <f>VLOOKUP(M3431,Vlookups!G:I,2,FALSE)</f>
        <v>FINANCE USE ONLY</v>
      </c>
      <c r="O3431" s="5" t="str">
        <f>VLOOKUP(M3431,Vlookups!G:I,3,FALSE)</f>
        <v>UNIDENTIFIED</v>
      </c>
      <c r="P3431" s="6">
        <f t="shared" si="1063"/>
        <v>124</v>
      </c>
      <c r="Q3431" s="6">
        <f t="shared" si="1064"/>
        <v>0</v>
      </c>
      <c r="R3431" s="6">
        <f t="shared" si="1065"/>
        <v>0</v>
      </c>
      <c r="S3431" s="6">
        <f t="shared" si="1066"/>
        <v>0</v>
      </c>
      <c r="T3431" s="6">
        <f t="shared" si="1067"/>
        <v>-124</v>
      </c>
      <c r="U3431" t="s">
        <v>3489</v>
      </c>
      <c r="V3431" t="s">
        <v>49</v>
      </c>
      <c r="W3431" s="2">
        <v>124</v>
      </c>
      <c r="X3431" s="2">
        <v>0</v>
      </c>
      <c r="Y3431" s="2">
        <v>0</v>
      </c>
      <c r="Z3431" s="2">
        <v>124</v>
      </c>
      <c r="AA3431" s="2">
        <v>0</v>
      </c>
      <c r="AB3431" s="3">
        <v>-124</v>
      </c>
    </row>
    <row r="3432" spans="1:28">
      <c r="A3432" s="5" t="str">
        <f t="shared" si="1054"/>
        <v>427</v>
      </c>
      <c r="B3432" s="5" t="str">
        <f>VLOOKUP(A3432,Vlookups!O:P,2,FALSE)</f>
        <v>LOCAL</v>
      </c>
      <c r="C3432" s="5" t="str">
        <f t="shared" si="1055"/>
        <v>E</v>
      </c>
      <c r="D3432" s="5" t="str">
        <f t="shared" si="1056"/>
        <v>11</v>
      </c>
      <c r="E3432" s="5" t="str">
        <f t="shared" si="1057"/>
        <v>62--</v>
      </c>
      <c r="F3432" s="5" t="str">
        <f>VLOOKUP(E3432,Vlookups!K:M,3,FALSE)</f>
        <v>Op Exp</v>
      </c>
      <c r="G3432" s="5" t="str">
        <f t="shared" si="1058"/>
        <v>6299</v>
      </c>
      <c r="H3432" s="5" t="str">
        <f t="shared" si="1059"/>
        <v>MISC. CONTRACTED SERVICE</v>
      </c>
      <c r="I3432" s="5" t="str">
        <f t="shared" si="1060"/>
        <v>025</v>
      </c>
      <c r="J3432" s="5" t="str">
        <f>VLOOKUP(I3432,Vlookups!A:D,2,FALSE)</f>
        <v>WINDMILL LAKES ELEMENTARY</v>
      </c>
      <c r="K3432" s="5" t="str">
        <f>VLOOKUP(I3432,Vlookups!A:D,3,FALSE)</f>
        <v>WINDMILL LAKES K8</v>
      </c>
      <c r="L3432" s="5" t="str">
        <f t="shared" si="1061"/>
        <v>11</v>
      </c>
      <c r="M3432" s="5" t="str">
        <f t="shared" si="1062"/>
        <v>000</v>
      </c>
      <c r="N3432" s="5" t="str">
        <f>VLOOKUP(M3432,Vlookups!G:I,2,FALSE)</f>
        <v>FINANCE USE ONLY</v>
      </c>
      <c r="O3432" s="5" t="str">
        <f>VLOOKUP(M3432,Vlookups!G:I,3,FALSE)</f>
        <v>UNIDENTIFIED</v>
      </c>
      <c r="P3432" s="6">
        <f t="shared" si="1063"/>
        <v>1491</v>
      </c>
      <c r="Q3432" s="6">
        <f t="shared" si="1064"/>
        <v>0</v>
      </c>
      <c r="R3432" s="6">
        <f t="shared" si="1065"/>
        <v>0</v>
      </c>
      <c r="S3432" s="6">
        <f t="shared" si="1066"/>
        <v>0</v>
      </c>
      <c r="T3432" s="6">
        <f t="shared" si="1067"/>
        <v>-1491</v>
      </c>
      <c r="U3432" t="s">
        <v>3490</v>
      </c>
      <c r="V3432" t="s">
        <v>49</v>
      </c>
      <c r="W3432" s="2">
        <v>1491</v>
      </c>
      <c r="X3432" s="2">
        <v>0</v>
      </c>
      <c r="Y3432" s="2">
        <v>0</v>
      </c>
      <c r="Z3432" s="2">
        <v>1491</v>
      </c>
      <c r="AA3432" s="2">
        <v>0</v>
      </c>
      <c r="AB3432" s="3">
        <v>-1491</v>
      </c>
    </row>
    <row r="3433" spans="1:28">
      <c r="A3433" s="5" t="str">
        <f t="shared" si="1054"/>
        <v>427</v>
      </c>
      <c r="B3433" s="5" t="str">
        <f>VLOOKUP(A3433,Vlookups!O:P,2,FALSE)</f>
        <v>LOCAL</v>
      </c>
      <c r="C3433" s="5" t="str">
        <f t="shared" si="1055"/>
        <v>E</v>
      </c>
      <c r="D3433" s="5" t="str">
        <f t="shared" si="1056"/>
        <v>11</v>
      </c>
      <c r="E3433" s="5" t="str">
        <f t="shared" si="1057"/>
        <v>62--</v>
      </c>
      <c r="F3433" s="5" t="str">
        <f>VLOOKUP(E3433,Vlookups!K:M,3,FALSE)</f>
        <v>Op Exp</v>
      </c>
      <c r="G3433" s="5" t="str">
        <f t="shared" si="1058"/>
        <v>6299</v>
      </c>
      <c r="H3433" s="5" t="str">
        <f t="shared" si="1059"/>
        <v>MISC. CONTRACTED SERVICE</v>
      </c>
      <c r="I3433" s="5" t="str">
        <f t="shared" si="1060"/>
        <v>026</v>
      </c>
      <c r="J3433" s="5" t="str">
        <f>VLOOKUP(I3433,Vlookups!A:D,2,FALSE)</f>
        <v>WM LAKES MIDDLE SCHOOL</v>
      </c>
      <c r="K3433" s="5" t="str">
        <f>VLOOKUP(I3433,Vlookups!A:D,3,FALSE)</f>
        <v>WINDMILL LAKES K8</v>
      </c>
      <c r="L3433" s="5" t="str">
        <f t="shared" si="1061"/>
        <v>11</v>
      </c>
      <c r="M3433" s="5" t="str">
        <f t="shared" si="1062"/>
        <v>000</v>
      </c>
      <c r="N3433" s="5" t="str">
        <f>VLOOKUP(M3433,Vlookups!G:I,2,FALSE)</f>
        <v>FINANCE USE ONLY</v>
      </c>
      <c r="O3433" s="5" t="str">
        <f>VLOOKUP(M3433,Vlookups!G:I,3,FALSE)</f>
        <v>UNIDENTIFIED</v>
      </c>
      <c r="P3433" s="6">
        <f t="shared" si="1063"/>
        <v>859</v>
      </c>
      <c r="Q3433" s="6">
        <f t="shared" si="1064"/>
        <v>0</v>
      </c>
      <c r="R3433" s="6">
        <f t="shared" si="1065"/>
        <v>0</v>
      </c>
      <c r="S3433" s="6">
        <f t="shared" si="1066"/>
        <v>0</v>
      </c>
      <c r="T3433" s="6">
        <f t="shared" si="1067"/>
        <v>-859</v>
      </c>
      <c r="U3433" t="s">
        <v>3491</v>
      </c>
      <c r="V3433" t="s">
        <v>49</v>
      </c>
      <c r="W3433" s="2">
        <v>859</v>
      </c>
      <c r="X3433" s="2">
        <v>0</v>
      </c>
      <c r="Y3433" s="2">
        <v>0</v>
      </c>
      <c r="Z3433" s="2">
        <v>859</v>
      </c>
      <c r="AA3433" s="2">
        <v>0</v>
      </c>
      <c r="AB3433" s="3">
        <v>-859</v>
      </c>
    </row>
    <row r="3434" spans="1:28">
      <c r="A3434" s="5" t="str">
        <f t="shared" si="1054"/>
        <v>427</v>
      </c>
      <c r="B3434" s="5" t="str">
        <f>VLOOKUP(A3434,Vlookups!O:P,2,FALSE)</f>
        <v>LOCAL</v>
      </c>
      <c r="C3434" s="5" t="str">
        <f t="shared" si="1055"/>
        <v>E</v>
      </c>
      <c r="D3434" s="5" t="str">
        <f t="shared" si="1056"/>
        <v>11</v>
      </c>
      <c r="E3434" s="5" t="str">
        <f t="shared" si="1057"/>
        <v>62--</v>
      </c>
      <c r="F3434" s="5" t="str">
        <f>VLOOKUP(E3434,Vlookups!K:M,3,FALSE)</f>
        <v>Op Exp</v>
      </c>
      <c r="G3434" s="5" t="str">
        <f t="shared" si="1058"/>
        <v>6299</v>
      </c>
      <c r="H3434" s="5" t="str">
        <f t="shared" si="1059"/>
        <v>MISC. CONTRACTED SERVICE</v>
      </c>
      <c r="I3434" s="5" t="str">
        <f t="shared" si="1060"/>
        <v>030</v>
      </c>
      <c r="J3434" s="5" t="str">
        <f>VLOOKUP(I3434,Vlookups!A:D,2,FALSE)</f>
        <v>COLLEGE STATION ELEMENTARY</v>
      </c>
      <c r="K3434" s="5" t="str">
        <f>VLOOKUP(I3434,Vlookups!A:D,3,FALSE)</f>
        <v>COLLEGE STATION K8</v>
      </c>
      <c r="L3434" s="5" t="str">
        <f t="shared" si="1061"/>
        <v>11</v>
      </c>
      <c r="M3434" s="5" t="str">
        <f t="shared" si="1062"/>
        <v>000</v>
      </c>
      <c r="N3434" s="5" t="str">
        <f>VLOOKUP(M3434,Vlookups!G:I,2,FALSE)</f>
        <v>FINANCE USE ONLY</v>
      </c>
      <c r="O3434" s="5" t="str">
        <f>VLOOKUP(M3434,Vlookups!G:I,3,FALSE)</f>
        <v>UNIDENTIFIED</v>
      </c>
      <c r="P3434" s="6">
        <f t="shared" si="1063"/>
        <v>1433</v>
      </c>
      <c r="Q3434" s="6">
        <f t="shared" si="1064"/>
        <v>0</v>
      </c>
      <c r="R3434" s="6">
        <f t="shared" si="1065"/>
        <v>0</v>
      </c>
      <c r="S3434" s="6">
        <f t="shared" si="1066"/>
        <v>0</v>
      </c>
      <c r="T3434" s="6">
        <f t="shared" si="1067"/>
        <v>-1433</v>
      </c>
      <c r="U3434" t="s">
        <v>3492</v>
      </c>
      <c r="V3434" t="s">
        <v>49</v>
      </c>
      <c r="W3434" s="2">
        <v>1433</v>
      </c>
      <c r="X3434" s="2">
        <v>0</v>
      </c>
      <c r="Y3434" s="2">
        <v>0</v>
      </c>
      <c r="Z3434" s="2">
        <v>1433</v>
      </c>
      <c r="AA3434" s="2">
        <v>0</v>
      </c>
      <c r="AB3434" s="3">
        <v>-1433</v>
      </c>
    </row>
    <row r="3435" spans="1:28">
      <c r="A3435" s="5" t="str">
        <f t="shared" si="1054"/>
        <v>427</v>
      </c>
      <c r="B3435" s="5" t="str">
        <f>VLOOKUP(A3435,Vlookups!O:P,2,FALSE)</f>
        <v>LOCAL</v>
      </c>
      <c r="C3435" s="5" t="str">
        <f t="shared" si="1055"/>
        <v>E</v>
      </c>
      <c r="D3435" s="5" t="str">
        <f t="shared" si="1056"/>
        <v>11</v>
      </c>
      <c r="E3435" s="5" t="str">
        <f t="shared" si="1057"/>
        <v>62--</v>
      </c>
      <c r="F3435" s="5" t="str">
        <f>VLOOKUP(E3435,Vlookups!K:M,3,FALSE)</f>
        <v>Op Exp</v>
      </c>
      <c r="G3435" s="5" t="str">
        <f t="shared" si="1058"/>
        <v>6299</v>
      </c>
      <c r="H3435" s="5" t="str">
        <f t="shared" si="1059"/>
        <v>MISC. CONTRACTED SERVICE</v>
      </c>
      <c r="I3435" s="5" t="str">
        <f t="shared" si="1060"/>
        <v>031</v>
      </c>
      <c r="J3435" s="5" t="str">
        <f>VLOOKUP(I3435,Vlookups!A:D,2,FALSE)</f>
        <v>COLLEGE STATION MIDDLE SCHOOL</v>
      </c>
      <c r="K3435" s="5" t="str">
        <f>VLOOKUP(I3435,Vlookups!A:D,3,FALSE)</f>
        <v>COLLEGE STATION K8</v>
      </c>
      <c r="L3435" s="5" t="str">
        <f t="shared" si="1061"/>
        <v>11</v>
      </c>
      <c r="M3435" s="5" t="str">
        <f t="shared" si="1062"/>
        <v>000</v>
      </c>
      <c r="N3435" s="5" t="str">
        <f>VLOOKUP(M3435,Vlookups!G:I,2,FALSE)</f>
        <v>FINANCE USE ONLY</v>
      </c>
      <c r="O3435" s="5" t="str">
        <f>VLOOKUP(M3435,Vlookups!G:I,3,FALSE)</f>
        <v>UNIDENTIFIED</v>
      </c>
      <c r="P3435" s="6">
        <f t="shared" si="1063"/>
        <v>703</v>
      </c>
      <c r="Q3435" s="6">
        <f t="shared" si="1064"/>
        <v>0</v>
      </c>
      <c r="R3435" s="6">
        <f t="shared" si="1065"/>
        <v>0</v>
      </c>
      <c r="S3435" s="6">
        <f t="shared" si="1066"/>
        <v>0</v>
      </c>
      <c r="T3435" s="6">
        <f t="shared" si="1067"/>
        <v>-703</v>
      </c>
      <c r="U3435" t="s">
        <v>3493</v>
      </c>
      <c r="V3435" t="s">
        <v>49</v>
      </c>
      <c r="W3435" s="2">
        <v>703</v>
      </c>
      <c r="X3435" s="2">
        <v>0</v>
      </c>
      <c r="Y3435" s="2">
        <v>0</v>
      </c>
      <c r="Z3435" s="2">
        <v>703</v>
      </c>
      <c r="AA3435" s="2">
        <v>0</v>
      </c>
      <c r="AB3435" s="3">
        <v>-703</v>
      </c>
    </row>
    <row r="3436" spans="1:28">
      <c r="A3436" s="5" t="str">
        <f t="shared" si="1054"/>
        <v>427</v>
      </c>
      <c r="B3436" s="5" t="str">
        <f>VLOOKUP(A3436,Vlookups!O:P,2,FALSE)</f>
        <v>LOCAL</v>
      </c>
      <c r="C3436" s="5" t="str">
        <f t="shared" si="1055"/>
        <v>E</v>
      </c>
      <c r="D3436" s="5" t="str">
        <f t="shared" si="1056"/>
        <v>11</v>
      </c>
      <c r="E3436" s="5" t="str">
        <f t="shared" si="1057"/>
        <v>62--</v>
      </c>
      <c r="F3436" s="5" t="str">
        <f>VLOOKUP(E3436,Vlookups!K:M,3,FALSE)</f>
        <v>Op Exp</v>
      </c>
      <c r="G3436" s="5" t="str">
        <f t="shared" si="1058"/>
        <v>6299</v>
      </c>
      <c r="H3436" s="5" t="str">
        <f t="shared" si="1059"/>
        <v>MISC. CONTRACTED SERVICE</v>
      </c>
      <c r="I3436" s="5" t="str">
        <f t="shared" si="1060"/>
        <v>032</v>
      </c>
      <c r="J3436" s="5" t="str">
        <f>VLOOKUP(I3436,Vlookups!A:D,2,FALSE)</f>
        <v>LANCASTER HS</v>
      </c>
      <c r="K3436" s="5" t="str">
        <f>VLOOKUP(I3436,Vlookups!A:D,3,FALSE)</f>
        <v>LANCASTER HS</v>
      </c>
      <c r="L3436" s="5" t="str">
        <f t="shared" si="1061"/>
        <v>11</v>
      </c>
      <c r="M3436" s="5" t="str">
        <f t="shared" si="1062"/>
        <v>000</v>
      </c>
      <c r="N3436" s="5" t="str">
        <f>VLOOKUP(M3436,Vlookups!G:I,2,FALSE)</f>
        <v>FINANCE USE ONLY</v>
      </c>
      <c r="O3436" s="5" t="str">
        <f>VLOOKUP(M3436,Vlookups!G:I,3,FALSE)</f>
        <v>UNIDENTIFIED</v>
      </c>
      <c r="P3436" s="6">
        <f t="shared" si="1063"/>
        <v>420</v>
      </c>
      <c r="Q3436" s="6">
        <f t="shared" si="1064"/>
        <v>0</v>
      </c>
      <c r="R3436" s="6">
        <f t="shared" si="1065"/>
        <v>0</v>
      </c>
      <c r="S3436" s="6">
        <f t="shared" si="1066"/>
        <v>0</v>
      </c>
      <c r="T3436" s="6">
        <f t="shared" si="1067"/>
        <v>-420</v>
      </c>
      <c r="U3436" t="s">
        <v>3494</v>
      </c>
      <c r="V3436" t="s">
        <v>49</v>
      </c>
      <c r="W3436" s="2">
        <v>420</v>
      </c>
      <c r="X3436" s="2">
        <v>0</v>
      </c>
      <c r="Y3436" s="2">
        <v>0</v>
      </c>
      <c r="Z3436" s="2">
        <v>420</v>
      </c>
      <c r="AA3436" s="2">
        <v>0</v>
      </c>
      <c r="AB3436" s="3">
        <v>-420</v>
      </c>
    </row>
    <row r="3437" spans="1:28">
      <c r="A3437" s="5" t="str">
        <f t="shared" si="1054"/>
        <v>427</v>
      </c>
      <c r="B3437" s="5" t="str">
        <f>VLOOKUP(A3437,Vlookups!O:P,2,FALSE)</f>
        <v>LOCAL</v>
      </c>
      <c r="C3437" s="5" t="str">
        <f t="shared" si="1055"/>
        <v>E</v>
      </c>
      <c r="D3437" s="5" t="str">
        <f t="shared" si="1056"/>
        <v>11</v>
      </c>
      <c r="E3437" s="5" t="str">
        <f t="shared" si="1057"/>
        <v>62--</v>
      </c>
      <c r="F3437" s="5" t="str">
        <f>VLOOKUP(E3437,Vlookups!K:M,3,FALSE)</f>
        <v>Op Exp</v>
      </c>
      <c r="G3437" s="5" t="str">
        <f t="shared" si="1058"/>
        <v>6299</v>
      </c>
      <c r="H3437" s="5" t="str">
        <f t="shared" si="1059"/>
        <v>MISC. CONTRACTED SERVICE</v>
      </c>
      <c r="I3437" s="5" t="str">
        <f t="shared" si="1060"/>
        <v>033</v>
      </c>
      <c r="J3437" s="5" t="str">
        <f>VLOOKUP(I3437,Vlookups!A:D,2,FALSE)</f>
        <v>WINDMILL LAKES HS</v>
      </c>
      <c r="K3437" s="5" t="str">
        <f>VLOOKUP(I3437,Vlookups!A:D,3,FALSE)</f>
        <v>WINDMILL LAKES HS</v>
      </c>
      <c r="L3437" s="5" t="str">
        <f t="shared" si="1061"/>
        <v>11</v>
      </c>
      <c r="M3437" s="5" t="str">
        <f t="shared" si="1062"/>
        <v>000</v>
      </c>
      <c r="N3437" s="5" t="str">
        <f>VLOOKUP(M3437,Vlookups!G:I,2,FALSE)</f>
        <v>FINANCE USE ONLY</v>
      </c>
      <c r="O3437" s="5" t="str">
        <f>VLOOKUP(M3437,Vlookups!G:I,3,FALSE)</f>
        <v>UNIDENTIFIED</v>
      </c>
      <c r="P3437" s="6">
        <f t="shared" si="1063"/>
        <v>1277</v>
      </c>
      <c r="Q3437" s="6">
        <f t="shared" si="1064"/>
        <v>0</v>
      </c>
      <c r="R3437" s="6">
        <f t="shared" si="1065"/>
        <v>0</v>
      </c>
      <c r="S3437" s="6">
        <f t="shared" si="1066"/>
        <v>0</v>
      </c>
      <c r="T3437" s="6">
        <f t="shared" si="1067"/>
        <v>-1277</v>
      </c>
      <c r="U3437" t="s">
        <v>3495</v>
      </c>
      <c r="V3437" t="s">
        <v>49</v>
      </c>
      <c r="W3437" s="2">
        <v>1277</v>
      </c>
      <c r="X3437" s="2">
        <v>0</v>
      </c>
      <c r="Y3437" s="2">
        <v>0</v>
      </c>
      <c r="Z3437" s="2">
        <v>1277</v>
      </c>
      <c r="AA3437" s="2">
        <v>0</v>
      </c>
      <c r="AB3437" s="3">
        <v>-1277</v>
      </c>
    </row>
    <row r="3438" spans="1:28">
      <c r="A3438" s="5" t="str">
        <f t="shared" si="1054"/>
        <v>427</v>
      </c>
      <c r="B3438" s="5" t="str">
        <f>VLOOKUP(A3438,Vlookups!O:P,2,FALSE)</f>
        <v>LOCAL</v>
      </c>
      <c r="C3438" s="5" t="str">
        <f t="shared" si="1055"/>
        <v>E</v>
      </c>
      <c r="D3438" s="5" t="str">
        <f t="shared" si="1056"/>
        <v>11</v>
      </c>
      <c r="E3438" s="5" t="str">
        <f t="shared" si="1057"/>
        <v>62--</v>
      </c>
      <c r="F3438" s="5" t="str">
        <f>VLOOKUP(E3438,Vlookups!K:M,3,FALSE)</f>
        <v>Op Exp</v>
      </c>
      <c r="G3438" s="5" t="str">
        <f t="shared" si="1058"/>
        <v>6299</v>
      </c>
      <c r="H3438" s="5" t="str">
        <f t="shared" si="1059"/>
        <v>MISC. CONTRACTED SERVICE</v>
      </c>
      <c r="I3438" s="5" t="str">
        <f t="shared" si="1060"/>
        <v>041</v>
      </c>
      <c r="J3438" s="5" t="str">
        <f>VLOOKUP(I3438,Vlookups!A:D,2,FALSE)</f>
        <v>BG Rarmiez Middle School</v>
      </c>
      <c r="K3438" s="5" t="str">
        <f>VLOOKUP(I3438,Vlookups!A:D,3,FALSE)</f>
        <v>BG RAMIREZ K8</v>
      </c>
      <c r="L3438" s="5" t="str">
        <f t="shared" si="1061"/>
        <v>11</v>
      </c>
      <c r="M3438" s="5" t="str">
        <f t="shared" si="1062"/>
        <v>000</v>
      </c>
      <c r="N3438" s="5" t="str">
        <f>VLOOKUP(M3438,Vlookups!G:I,2,FALSE)</f>
        <v>FINANCE USE ONLY</v>
      </c>
      <c r="O3438" s="5" t="str">
        <f>VLOOKUP(M3438,Vlookups!G:I,3,FALSE)</f>
        <v>UNIDENTIFIED</v>
      </c>
      <c r="P3438" s="6">
        <f t="shared" si="1063"/>
        <v>919</v>
      </c>
      <c r="Q3438" s="6">
        <f t="shared" si="1064"/>
        <v>0</v>
      </c>
      <c r="R3438" s="6">
        <f t="shared" si="1065"/>
        <v>0</v>
      </c>
      <c r="S3438" s="6">
        <f t="shared" si="1066"/>
        <v>0</v>
      </c>
      <c r="T3438" s="6">
        <f t="shared" si="1067"/>
        <v>-919</v>
      </c>
      <c r="U3438" t="s">
        <v>3496</v>
      </c>
      <c r="V3438" t="s">
        <v>49</v>
      </c>
      <c r="W3438" s="2">
        <v>919</v>
      </c>
      <c r="X3438" s="2">
        <v>0</v>
      </c>
      <c r="Y3438" s="2">
        <v>0</v>
      </c>
      <c r="Z3438" s="2">
        <v>919</v>
      </c>
      <c r="AA3438" s="2">
        <v>0</v>
      </c>
      <c r="AB3438" s="3">
        <v>-919</v>
      </c>
    </row>
    <row r="3439" spans="1:28">
      <c r="A3439" s="5" t="str">
        <f t="shared" si="1054"/>
        <v>427</v>
      </c>
      <c r="B3439" s="5" t="str">
        <f>VLOOKUP(A3439,Vlookups!O:P,2,FALSE)</f>
        <v>LOCAL</v>
      </c>
      <c r="C3439" s="5" t="str">
        <f t="shared" si="1055"/>
        <v>E</v>
      </c>
      <c r="D3439" s="5" t="str">
        <f t="shared" si="1056"/>
        <v>11</v>
      </c>
      <c r="E3439" s="5" t="str">
        <f t="shared" si="1057"/>
        <v>62--</v>
      </c>
      <c r="F3439" s="5" t="str">
        <f>VLOOKUP(E3439,Vlookups!K:M,3,FALSE)</f>
        <v>Op Exp</v>
      </c>
      <c r="G3439" s="5" t="str">
        <f t="shared" si="1058"/>
        <v>6299</v>
      </c>
      <c r="H3439" s="5" t="str">
        <f t="shared" si="1059"/>
        <v>MISC. CONTRACTED SERVICE</v>
      </c>
      <c r="I3439" s="5" t="str">
        <f t="shared" si="1060"/>
        <v>042</v>
      </c>
      <c r="J3439" s="5" t="str">
        <f>VLOOKUP(I3439,Vlookups!A:D,2,FALSE)</f>
        <v>BG Ramirez Elementary</v>
      </c>
      <c r="K3439" s="5" t="str">
        <f>VLOOKUP(I3439,Vlookups!A:D,3,FALSE)</f>
        <v>BG RAMIREZ K8</v>
      </c>
      <c r="L3439" s="5" t="str">
        <f t="shared" si="1061"/>
        <v>11</v>
      </c>
      <c r="M3439" s="5" t="str">
        <f t="shared" si="1062"/>
        <v>000</v>
      </c>
      <c r="N3439" s="5" t="str">
        <f>VLOOKUP(M3439,Vlookups!G:I,2,FALSE)</f>
        <v>FINANCE USE ONLY</v>
      </c>
      <c r="O3439" s="5" t="str">
        <f>VLOOKUP(M3439,Vlookups!G:I,3,FALSE)</f>
        <v>UNIDENTIFIED</v>
      </c>
      <c r="P3439" s="6">
        <f t="shared" si="1063"/>
        <v>1831</v>
      </c>
      <c r="Q3439" s="6">
        <f t="shared" si="1064"/>
        <v>0</v>
      </c>
      <c r="R3439" s="6">
        <f t="shared" si="1065"/>
        <v>0</v>
      </c>
      <c r="S3439" s="6">
        <f t="shared" si="1066"/>
        <v>0</v>
      </c>
      <c r="T3439" s="6">
        <f t="shared" si="1067"/>
        <v>-1831</v>
      </c>
      <c r="U3439" t="s">
        <v>3497</v>
      </c>
      <c r="V3439" t="s">
        <v>49</v>
      </c>
      <c r="W3439" s="2">
        <v>1831</v>
      </c>
      <c r="X3439" s="2">
        <v>0</v>
      </c>
      <c r="Y3439" s="2">
        <v>0</v>
      </c>
      <c r="Z3439" s="2">
        <v>1831</v>
      </c>
      <c r="AA3439" s="2">
        <v>0</v>
      </c>
      <c r="AB3439" s="3">
        <v>-1831</v>
      </c>
    </row>
    <row r="3440" spans="1:28">
      <c r="A3440" s="5" t="str">
        <f t="shared" si="1054"/>
        <v>427</v>
      </c>
      <c r="B3440" s="5" t="str">
        <f>VLOOKUP(A3440,Vlookups!O:P,2,FALSE)</f>
        <v>LOCAL</v>
      </c>
      <c r="C3440" s="5" t="str">
        <f t="shared" si="1055"/>
        <v>E</v>
      </c>
      <c r="D3440" s="5" t="str">
        <f t="shared" si="1056"/>
        <v>11</v>
      </c>
      <c r="E3440" s="5" t="str">
        <f t="shared" si="1057"/>
        <v>62--</v>
      </c>
      <c r="F3440" s="5" t="str">
        <f>VLOOKUP(E3440,Vlookups!K:M,3,FALSE)</f>
        <v>Op Exp</v>
      </c>
      <c r="G3440" s="5" t="str">
        <f t="shared" si="1058"/>
        <v>6299</v>
      </c>
      <c r="H3440" s="5" t="str">
        <f t="shared" si="1059"/>
        <v>MISC. CONTRACTED SERVICE</v>
      </c>
      <c r="I3440" s="5" t="str">
        <f t="shared" si="1060"/>
        <v>043</v>
      </c>
      <c r="J3440" s="5" t="str">
        <f>VLOOKUP(I3440,Vlookups!A:D,2,FALSE)</f>
        <v>MSG Ramirez Elementary</v>
      </c>
      <c r="K3440" s="5" t="str">
        <f>VLOOKUP(I3440,Vlookups!A:D,3,FALSE)</f>
        <v>MSG RAMIREZ K8</v>
      </c>
      <c r="L3440" s="5" t="str">
        <f t="shared" si="1061"/>
        <v>11</v>
      </c>
      <c r="M3440" s="5" t="str">
        <f t="shared" si="1062"/>
        <v>000</v>
      </c>
      <c r="N3440" s="5" t="str">
        <f>VLOOKUP(M3440,Vlookups!G:I,2,FALSE)</f>
        <v>FINANCE USE ONLY</v>
      </c>
      <c r="O3440" s="5" t="str">
        <f>VLOOKUP(M3440,Vlookups!G:I,3,FALSE)</f>
        <v>UNIDENTIFIED</v>
      </c>
      <c r="P3440" s="6">
        <f t="shared" si="1063"/>
        <v>1104</v>
      </c>
      <c r="Q3440" s="6">
        <f t="shared" si="1064"/>
        <v>0</v>
      </c>
      <c r="R3440" s="6">
        <f t="shared" si="1065"/>
        <v>0</v>
      </c>
      <c r="S3440" s="6">
        <f t="shared" si="1066"/>
        <v>0</v>
      </c>
      <c r="T3440" s="6">
        <f t="shared" si="1067"/>
        <v>-1104</v>
      </c>
      <c r="U3440" t="s">
        <v>3498</v>
      </c>
      <c r="V3440" t="s">
        <v>49</v>
      </c>
      <c r="W3440" s="2">
        <v>1104</v>
      </c>
      <c r="X3440" s="2">
        <v>0</v>
      </c>
      <c r="Y3440" s="2">
        <v>0</v>
      </c>
      <c r="Z3440" s="2">
        <v>1104</v>
      </c>
      <c r="AA3440" s="2">
        <v>0</v>
      </c>
      <c r="AB3440" s="3">
        <v>-1104</v>
      </c>
    </row>
    <row r="3441" spans="1:28">
      <c r="A3441" s="5" t="str">
        <f t="shared" si="1054"/>
        <v>427</v>
      </c>
      <c r="B3441" s="5" t="str">
        <f>VLOOKUP(A3441,Vlookups!O:P,2,FALSE)</f>
        <v>LOCAL</v>
      </c>
      <c r="C3441" s="5" t="str">
        <f t="shared" si="1055"/>
        <v>E</v>
      </c>
      <c r="D3441" s="5" t="str">
        <f t="shared" si="1056"/>
        <v>11</v>
      </c>
      <c r="E3441" s="5" t="str">
        <f t="shared" si="1057"/>
        <v>62--</v>
      </c>
      <c r="F3441" s="5" t="str">
        <f>VLOOKUP(E3441,Vlookups!K:M,3,FALSE)</f>
        <v>Op Exp</v>
      </c>
      <c r="G3441" s="5" t="str">
        <f t="shared" si="1058"/>
        <v>6299</v>
      </c>
      <c r="H3441" s="5" t="str">
        <f t="shared" si="1059"/>
        <v>MISC. CONTRACTED SERVICE</v>
      </c>
      <c r="I3441" s="5" t="str">
        <f t="shared" si="1060"/>
        <v>044</v>
      </c>
      <c r="J3441" s="5" t="str">
        <f>VLOOKUP(I3441,Vlookups!A:D,2,FALSE)</f>
        <v>MSG Ramirez Middle School</v>
      </c>
      <c r="K3441" s="5" t="str">
        <f>VLOOKUP(I3441,Vlookups!A:D,3,FALSE)</f>
        <v>MSG RAMIREZ K8</v>
      </c>
      <c r="L3441" s="5" t="str">
        <f t="shared" si="1061"/>
        <v>11</v>
      </c>
      <c r="M3441" s="5" t="str">
        <f t="shared" si="1062"/>
        <v>000</v>
      </c>
      <c r="N3441" s="5" t="str">
        <f>VLOOKUP(M3441,Vlookups!G:I,2,FALSE)</f>
        <v>FINANCE USE ONLY</v>
      </c>
      <c r="O3441" s="5" t="str">
        <f>VLOOKUP(M3441,Vlookups!G:I,3,FALSE)</f>
        <v>UNIDENTIFIED</v>
      </c>
      <c r="P3441" s="6">
        <f t="shared" si="1063"/>
        <v>621</v>
      </c>
      <c r="Q3441" s="6">
        <f t="shared" si="1064"/>
        <v>0</v>
      </c>
      <c r="R3441" s="6">
        <f t="shared" si="1065"/>
        <v>0</v>
      </c>
      <c r="S3441" s="6">
        <f t="shared" si="1066"/>
        <v>0</v>
      </c>
      <c r="T3441" s="6">
        <f t="shared" si="1067"/>
        <v>-621</v>
      </c>
      <c r="U3441" t="s">
        <v>3499</v>
      </c>
      <c r="V3441" t="s">
        <v>49</v>
      </c>
      <c r="W3441" s="2">
        <v>621</v>
      </c>
      <c r="X3441" s="2">
        <v>0</v>
      </c>
      <c r="Y3441" s="2">
        <v>0</v>
      </c>
      <c r="Z3441" s="2">
        <v>621</v>
      </c>
      <c r="AA3441" s="2">
        <v>0</v>
      </c>
      <c r="AB3441" s="3">
        <v>-621</v>
      </c>
    </row>
    <row r="3442" spans="1:28">
      <c r="A3442" s="5" t="str">
        <f t="shared" si="1054"/>
        <v>427</v>
      </c>
      <c r="B3442" s="5" t="str">
        <f>VLOOKUP(A3442,Vlookups!O:P,2,FALSE)</f>
        <v>LOCAL</v>
      </c>
      <c r="C3442" s="5" t="str">
        <f t="shared" si="1055"/>
        <v>E</v>
      </c>
      <c r="D3442" s="5" t="str">
        <f t="shared" si="1056"/>
        <v>11</v>
      </c>
      <c r="E3442" s="5" t="str">
        <f t="shared" si="1057"/>
        <v>62--</v>
      </c>
      <c r="F3442" s="5" t="str">
        <f>VLOOKUP(E3442,Vlookups!K:M,3,FALSE)</f>
        <v>Op Exp</v>
      </c>
      <c r="G3442" s="5" t="str">
        <f t="shared" si="1058"/>
        <v>6299</v>
      </c>
      <c r="H3442" s="5" t="str">
        <f t="shared" si="1059"/>
        <v>MISC. CONTRACTED SERVICE</v>
      </c>
      <c r="I3442" s="5" t="str">
        <f t="shared" si="1060"/>
        <v>045</v>
      </c>
      <c r="J3442" s="5" t="str">
        <f>VLOOKUP(I3442,Vlookups!A:D,2,FALSE)</f>
        <v>Liberty HS</v>
      </c>
      <c r="K3442" s="5" t="str">
        <f>VLOOKUP(I3442,Vlookups!A:D,3,FALSE)</f>
        <v>LIBERTY HS</v>
      </c>
      <c r="L3442" s="5" t="str">
        <f t="shared" si="1061"/>
        <v>11</v>
      </c>
      <c r="M3442" s="5" t="str">
        <f t="shared" si="1062"/>
        <v>000</v>
      </c>
      <c r="N3442" s="5" t="str">
        <f>VLOOKUP(M3442,Vlookups!G:I,2,FALSE)</f>
        <v>FINANCE USE ONLY</v>
      </c>
      <c r="O3442" s="5" t="str">
        <f>VLOOKUP(M3442,Vlookups!G:I,3,FALSE)</f>
        <v>UNIDENTIFIED</v>
      </c>
      <c r="P3442" s="6">
        <f t="shared" si="1063"/>
        <v>287</v>
      </c>
      <c r="Q3442" s="6">
        <f t="shared" si="1064"/>
        <v>0</v>
      </c>
      <c r="R3442" s="6">
        <f t="shared" si="1065"/>
        <v>0</v>
      </c>
      <c r="S3442" s="6">
        <f t="shared" si="1066"/>
        <v>0</v>
      </c>
      <c r="T3442" s="6">
        <f t="shared" si="1067"/>
        <v>-287</v>
      </c>
      <c r="U3442" t="s">
        <v>3500</v>
      </c>
      <c r="V3442" t="s">
        <v>49</v>
      </c>
      <c r="W3442" s="2">
        <v>287</v>
      </c>
      <c r="X3442" s="2">
        <v>0</v>
      </c>
      <c r="Y3442" s="2">
        <v>0</v>
      </c>
      <c r="Z3442" s="2">
        <v>287</v>
      </c>
      <c r="AA3442" s="2">
        <v>0</v>
      </c>
      <c r="AB3442" s="3">
        <v>-287</v>
      </c>
    </row>
    <row r="3443" spans="1:28">
      <c r="A3443" s="5" t="str">
        <f t="shared" si="1054"/>
        <v>427</v>
      </c>
      <c r="B3443" s="5" t="str">
        <f>VLOOKUP(A3443,Vlookups!O:P,2,FALSE)</f>
        <v>LOCAL</v>
      </c>
      <c r="C3443" s="5" t="str">
        <f t="shared" si="1055"/>
        <v>E</v>
      </c>
      <c r="D3443" s="5" t="str">
        <f t="shared" si="1056"/>
        <v>11</v>
      </c>
      <c r="E3443" s="5" t="str">
        <f t="shared" si="1057"/>
        <v>63--</v>
      </c>
      <c r="F3443" s="5" t="str">
        <f>VLOOKUP(E3443,Vlookups!K:M,3,FALSE)</f>
        <v>Op Exp</v>
      </c>
      <c r="G3443" s="5" t="str">
        <f t="shared" si="1058"/>
        <v>6398</v>
      </c>
      <c r="H3443" s="5" t="str">
        <f t="shared" si="1059"/>
        <v>COPY PAPER</v>
      </c>
      <c r="I3443" s="5" t="str">
        <f t="shared" si="1060"/>
        <v>001</v>
      </c>
      <c r="J3443" s="5" t="str">
        <f>VLOOKUP(I3443,Vlookups!A:D,2,FALSE)</f>
        <v>GARLAND ELEMENTARY SCHOOL</v>
      </c>
      <c r="K3443" s="5" t="str">
        <f>VLOOKUP(I3443,Vlookups!A:D,3,FALSE)</f>
        <v>GARLAND K8</v>
      </c>
      <c r="L3443" s="5" t="str">
        <f t="shared" si="1061"/>
        <v>11</v>
      </c>
      <c r="M3443" s="5" t="str">
        <f t="shared" si="1062"/>
        <v>000</v>
      </c>
      <c r="N3443" s="5" t="str">
        <f>VLOOKUP(M3443,Vlookups!G:I,2,FALSE)</f>
        <v>FINANCE USE ONLY</v>
      </c>
      <c r="O3443" s="5" t="str">
        <f>VLOOKUP(M3443,Vlookups!G:I,3,FALSE)</f>
        <v>UNIDENTIFIED</v>
      </c>
      <c r="P3443" s="6">
        <f t="shared" si="1063"/>
        <v>7577</v>
      </c>
      <c r="Q3443" s="6">
        <f t="shared" si="1064"/>
        <v>0</v>
      </c>
      <c r="R3443" s="6">
        <f t="shared" si="1065"/>
        <v>10716.19</v>
      </c>
      <c r="S3443" s="6">
        <f t="shared" si="1066"/>
        <v>0</v>
      </c>
      <c r="T3443" s="6">
        <f t="shared" si="1067"/>
        <v>-7577</v>
      </c>
      <c r="U3443" t="s">
        <v>3501</v>
      </c>
      <c r="V3443" t="s">
        <v>2538</v>
      </c>
      <c r="W3443" s="2">
        <v>7577</v>
      </c>
      <c r="X3443" s="2">
        <v>0</v>
      </c>
      <c r="Y3443" s="2">
        <v>10716.19</v>
      </c>
      <c r="Z3443" s="3">
        <v>-3139.19</v>
      </c>
      <c r="AA3443" s="2">
        <v>0</v>
      </c>
      <c r="AB3443" s="3">
        <v>-7577</v>
      </c>
    </row>
    <row r="3444" spans="1:28">
      <c r="A3444" s="5" t="str">
        <f t="shared" si="1054"/>
        <v>427</v>
      </c>
      <c r="B3444" s="5" t="str">
        <f>VLOOKUP(A3444,Vlookups!O:P,2,FALSE)</f>
        <v>LOCAL</v>
      </c>
      <c r="C3444" s="5" t="str">
        <f t="shared" si="1055"/>
        <v>E</v>
      </c>
      <c r="D3444" s="5" t="str">
        <f t="shared" si="1056"/>
        <v>11</v>
      </c>
      <c r="E3444" s="5" t="str">
        <f t="shared" si="1057"/>
        <v>63--</v>
      </c>
      <c r="F3444" s="5" t="str">
        <f>VLOOKUP(E3444,Vlookups!K:M,3,FALSE)</f>
        <v>Op Exp</v>
      </c>
      <c r="G3444" s="5" t="str">
        <f t="shared" si="1058"/>
        <v>6398</v>
      </c>
      <c r="H3444" s="5" t="str">
        <f t="shared" si="1059"/>
        <v>COPY PAPER</v>
      </c>
      <c r="I3444" s="5" t="str">
        <f t="shared" si="1060"/>
        <v>002</v>
      </c>
      <c r="J3444" s="5" t="str">
        <f>VLOOKUP(I3444,Vlookups!A:D,2,FALSE)</f>
        <v>GARLAND MIDDLE SCHOOL</v>
      </c>
      <c r="K3444" s="5" t="str">
        <f>VLOOKUP(I3444,Vlookups!A:D,3,FALSE)</f>
        <v>GARLAND K8</v>
      </c>
      <c r="L3444" s="5" t="str">
        <f t="shared" si="1061"/>
        <v>11</v>
      </c>
      <c r="M3444" s="5" t="str">
        <f t="shared" si="1062"/>
        <v>000</v>
      </c>
      <c r="N3444" s="5" t="str">
        <f>VLOOKUP(M3444,Vlookups!G:I,2,FALSE)</f>
        <v>FINANCE USE ONLY</v>
      </c>
      <c r="O3444" s="5" t="str">
        <f>VLOOKUP(M3444,Vlookups!G:I,3,FALSE)</f>
        <v>UNIDENTIFIED</v>
      </c>
      <c r="P3444" s="6">
        <f t="shared" si="1063"/>
        <v>3732</v>
      </c>
      <c r="Q3444" s="6">
        <f t="shared" si="1064"/>
        <v>0</v>
      </c>
      <c r="R3444" s="6">
        <f t="shared" si="1065"/>
        <v>2116.35</v>
      </c>
      <c r="S3444" s="6">
        <f t="shared" si="1066"/>
        <v>0</v>
      </c>
      <c r="T3444" s="6">
        <f t="shared" si="1067"/>
        <v>-3732</v>
      </c>
      <c r="U3444" t="s">
        <v>3502</v>
      </c>
      <c r="V3444" t="s">
        <v>2538</v>
      </c>
      <c r="W3444" s="2">
        <v>3732</v>
      </c>
      <c r="X3444" s="2">
        <v>0</v>
      </c>
      <c r="Y3444" s="2">
        <v>2116.35</v>
      </c>
      <c r="Z3444" s="2">
        <v>1615.65</v>
      </c>
      <c r="AA3444" s="2">
        <v>0</v>
      </c>
      <c r="AB3444" s="3">
        <v>-3732</v>
      </c>
    </row>
    <row r="3445" spans="1:28">
      <c r="A3445" s="5" t="str">
        <f t="shared" si="1054"/>
        <v>427</v>
      </c>
      <c r="B3445" s="5" t="str">
        <f>VLOOKUP(A3445,Vlookups!O:P,2,FALSE)</f>
        <v>LOCAL</v>
      </c>
      <c r="C3445" s="5" t="str">
        <f t="shared" si="1055"/>
        <v>E</v>
      </c>
      <c r="D3445" s="5" t="str">
        <f t="shared" si="1056"/>
        <v>11</v>
      </c>
      <c r="E3445" s="5" t="str">
        <f t="shared" si="1057"/>
        <v>63--</v>
      </c>
      <c r="F3445" s="5" t="str">
        <f>VLOOKUP(E3445,Vlookups!K:M,3,FALSE)</f>
        <v>Op Exp</v>
      </c>
      <c r="G3445" s="5" t="str">
        <f t="shared" si="1058"/>
        <v>6398</v>
      </c>
      <c r="H3445" s="5" t="str">
        <f t="shared" si="1059"/>
        <v>COPY PAPER</v>
      </c>
      <c r="I3445" s="5" t="str">
        <f t="shared" si="1060"/>
        <v>003</v>
      </c>
      <c r="J3445" s="5" t="str">
        <f>VLOOKUP(I3445,Vlookups!A:D,2,FALSE)</f>
        <v>GARLAND HIGH SCHOOL</v>
      </c>
      <c r="K3445" s="5" t="str">
        <f>VLOOKUP(I3445,Vlookups!A:D,3,FALSE)</f>
        <v>GARLAND HS</v>
      </c>
      <c r="L3445" s="5" t="str">
        <f t="shared" si="1061"/>
        <v>11</v>
      </c>
      <c r="M3445" s="5" t="str">
        <f t="shared" si="1062"/>
        <v>000</v>
      </c>
      <c r="N3445" s="5" t="str">
        <f>VLOOKUP(M3445,Vlookups!G:I,2,FALSE)</f>
        <v>FINANCE USE ONLY</v>
      </c>
      <c r="O3445" s="5" t="str">
        <f>VLOOKUP(M3445,Vlookups!G:I,3,FALSE)</f>
        <v>UNIDENTIFIED</v>
      </c>
      <c r="P3445" s="6">
        <f t="shared" si="1063"/>
        <v>4924</v>
      </c>
      <c r="Q3445" s="6">
        <f t="shared" si="1064"/>
        <v>0</v>
      </c>
      <c r="R3445" s="6">
        <f t="shared" si="1065"/>
        <v>6303.84</v>
      </c>
      <c r="S3445" s="6">
        <f t="shared" si="1066"/>
        <v>0</v>
      </c>
      <c r="T3445" s="6">
        <f t="shared" si="1067"/>
        <v>-4924</v>
      </c>
      <c r="U3445" t="s">
        <v>3503</v>
      </c>
      <c r="V3445" t="s">
        <v>2538</v>
      </c>
      <c r="W3445" s="2">
        <v>4924</v>
      </c>
      <c r="X3445" s="2">
        <v>0</v>
      </c>
      <c r="Y3445" s="2">
        <v>6303.84</v>
      </c>
      <c r="Z3445" s="3">
        <v>-1379.84</v>
      </c>
      <c r="AA3445" s="2">
        <v>0</v>
      </c>
      <c r="AB3445" s="3">
        <v>-4924</v>
      </c>
    </row>
    <row r="3446" spans="1:28">
      <c r="A3446" s="5" t="str">
        <f t="shared" si="1054"/>
        <v>427</v>
      </c>
      <c r="B3446" s="5" t="str">
        <f>VLOOKUP(A3446,Vlookups!O:P,2,FALSE)</f>
        <v>LOCAL</v>
      </c>
      <c r="C3446" s="5" t="str">
        <f t="shared" si="1055"/>
        <v>E</v>
      </c>
      <c r="D3446" s="5" t="str">
        <f t="shared" si="1056"/>
        <v>11</v>
      </c>
      <c r="E3446" s="5" t="str">
        <f t="shared" si="1057"/>
        <v>63--</v>
      </c>
      <c r="F3446" s="5" t="str">
        <f>VLOOKUP(E3446,Vlookups!K:M,3,FALSE)</f>
        <v>Op Exp</v>
      </c>
      <c r="G3446" s="5" t="str">
        <f t="shared" si="1058"/>
        <v>6398</v>
      </c>
      <c r="H3446" s="5" t="str">
        <f t="shared" si="1059"/>
        <v>COPY PAPER</v>
      </c>
      <c r="I3446" s="5" t="str">
        <f t="shared" si="1060"/>
        <v>004</v>
      </c>
      <c r="J3446" s="5" t="str">
        <f>VLOOKUP(I3446,Vlookups!A:D,2,FALSE)</f>
        <v>ARLINGTON ELEMENTARY SCHOOL</v>
      </c>
      <c r="K3446" s="5" t="str">
        <f>VLOOKUP(I3446,Vlookups!A:D,3,FALSE)</f>
        <v>ARLINGTON K8</v>
      </c>
      <c r="L3446" s="5" t="str">
        <f t="shared" si="1061"/>
        <v>11</v>
      </c>
      <c r="M3446" s="5" t="str">
        <f t="shared" si="1062"/>
        <v>000</v>
      </c>
      <c r="N3446" s="5" t="str">
        <f>VLOOKUP(M3446,Vlookups!G:I,2,FALSE)</f>
        <v>FINANCE USE ONLY</v>
      </c>
      <c r="O3446" s="5" t="str">
        <f>VLOOKUP(M3446,Vlookups!G:I,3,FALSE)</f>
        <v>UNIDENTIFIED</v>
      </c>
      <c r="P3446" s="6">
        <f t="shared" si="1063"/>
        <v>5969</v>
      </c>
      <c r="Q3446" s="6">
        <f t="shared" si="1064"/>
        <v>0</v>
      </c>
      <c r="R3446" s="6">
        <f t="shared" si="1065"/>
        <v>7931.45</v>
      </c>
      <c r="S3446" s="6">
        <f t="shared" si="1066"/>
        <v>0</v>
      </c>
      <c r="T3446" s="6">
        <f t="shared" si="1067"/>
        <v>-5969</v>
      </c>
      <c r="U3446" t="s">
        <v>3504</v>
      </c>
      <c r="V3446" t="s">
        <v>2538</v>
      </c>
      <c r="W3446" s="2">
        <v>5969</v>
      </c>
      <c r="X3446" s="2">
        <v>0</v>
      </c>
      <c r="Y3446" s="2">
        <v>7931.45</v>
      </c>
      <c r="Z3446" s="3">
        <v>-1962.45</v>
      </c>
      <c r="AA3446" s="2">
        <v>0</v>
      </c>
      <c r="AB3446" s="3">
        <v>-5969</v>
      </c>
    </row>
    <row r="3447" spans="1:28">
      <c r="A3447" s="5" t="str">
        <f t="shared" si="1054"/>
        <v>427</v>
      </c>
      <c r="B3447" s="5" t="str">
        <f>VLOOKUP(A3447,Vlookups!O:P,2,FALSE)</f>
        <v>LOCAL</v>
      </c>
      <c r="C3447" s="5" t="str">
        <f t="shared" si="1055"/>
        <v>E</v>
      </c>
      <c r="D3447" s="5" t="str">
        <f t="shared" si="1056"/>
        <v>11</v>
      </c>
      <c r="E3447" s="5" t="str">
        <f t="shared" si="1057"/>
        <v>63--</v>
      </c>
      <c r="F3447" s="5" t="str">
        <f>VLOOKUP(E3447,Vlookups!K:M,3,FALSE)</f>
        <v>Op Exp</v>
      </c>
      <c r="G3447" s="5" t="str">
        <f t="shared" si="1058"/>
        <v>6398</v>
      </c>
      <c r="H3447" s="5" t="str">
        <f t="shared" si="1059"/>
        <v>COPY PAPER</v>
      </c>
      <c r="I3447" s="5" t="str">
        <f t="shared" si="1060"/>
        <v>005</v>
      </c>
      <c r="J3447" s="5" t="str">
        <f>VLOOKUP(I3447,Vlookups!A:D,2,FALSE)</f>
        <v>ARLINGTON MIDDLE SCHOOL</v>
      </c>
      <c r="K3447" s="5" t="str">
        <f>VLOOKUP(I3447,Vlookups!A:D,3,FALSE)</f>
        <v>ARLINGTON K8</v>
      </c>
      <c r="L3447" s="5" t="str">
        <f t="shared" si="1061"/>
        <v>11</v>
      </c>
      <c r="M3447" s="5" t="str">
        <f t="shared" si="1062"/>
        <v>000</v>
      </c>
      <c r="N3447" s="5" t="str">
        <f>VLOOKUP(M3447,Vlookups!G:I,2,FALSE)</f>
        <v>FINANCE USE ONLY</v>
      </c>
      <c r="O3447" s="5" t="str">
        <f>VLOOKUP(M3447,Vlookups!G:I,3,FALSE)</f>
        <v>UNIDENTIFIED</v>
      </c>
      <c r="P3447" s="6">
        <f t="shared" si="1063"/>
        <v>3474</v>
      </c>
      <c r="Q3447" s="6">
        <f t="shared" si="1064"/>
        <v>0</v>
      </c>
      <c r="R3447" s="6">
        <f t="shared" si="1065"/>
        <v>4668.63</v>
      </c>
      <c r="S3447" s="6">
        <f t="shared" si="1066"/>
        <v>0</v>
      </c>
      <c r="T3447" s="6">
        <f t="shared" si="1067"/>
        <v>-3474</v>
      </c>
      <c r="U3447" t="s">
        <v>3505</v>
      </c>
      <c r="V3447" t="s">
        <v>2538</v>
      </c>
      <c r="W3447" s="2">
        <v>3474</v>
      </c>
      <c r="X3447" s="2">
        <v>0</v>
      </c>
      <c r="Y3447" s="2">
        <v>4668.63</v>
      </c>
      <c r="Z3447" s="3">
        <v>-1194.6300000000001</v>
      </c>
      <c r="AA3447" s="2">
        <v>0</v>
      </c>
      <c r="AB3447" s="3">
        <v>-3474</v>
      </c>
    </row>
    <row r="3448" spans="1:28">
      <c r="A3448" s="5" t="str">
        <f t="shared" si="1054"/>
        <v>427</v>
      </c>
      <c r="B3448" s="5" t="str">
        <f>VLOOKUP(A3448,Vlookups!O:P,2,FALSE)</f>
        <v>LOCAL</v>
      </c>
      <c r="C3448" s="5" t="str">
        <f t="shared" si="1055"/>
        <v>E</v>
      </c>
      <c r="D3448" s="5" t="str">
        <f t="shared" si="1056"/>
        <v>11</v>
      </c>
      <c r="E3448" s="5" t="str">
        <f t="shared" si="1057"/>
        <v>63--</v>
      </c>
      <c r="F3448" s="5" t="str">
        <f>VLOOKUP(E3448,Vlookups!K:M,3,FALSE)</f>
        <v>Op Exp</v>
      </c>
      <c r="G3448" s="5" t="str">
        <f t="shared" si="1058"/>
        <v>6398</v>
      </c>
      <c r="H3448" s="5" t="str">
        <f t="shared" si="1059"/>
        <v>COPY PAPER</v>
      </c>
      <c r="I3448" s="5" t="str">
        <f t="shared" si="1060"/>
        <v>006</v>
      </c>
      <c r="J3448" s="5" t="str">
        <f>VLOOKUP(I3448,Vlookups!A:D,2,FALSE)</f>
        <v>ARLINGTON HIGH SCHOOL</v>
      </c>
      <c r="K3448" s="5" t="str">
        <f>VLOOKUP(I3448,Vlookups!A:D,3,FALSE)</f>
        <v>ARLINGTON HS</v>
      </c>
      <c r="L3448" s="5" t="str">
        <f t="shared" si="1061"/>
        <v>11</v>
      </c>
      <c r="M3448" s="5" t="str">
        <f t="shared" si="1062"/>
        <v>000</v>
      </c>
      <c r="N3448" s="5" t="str">
        <f>VLOOKUP(M3448,Vlookups!G:I,2,FALSE)</f>
        <v>FINANCE USE ONLY</v>
      </c>
      <c r="O3448" s="5" t="str">
        <f>VLOOKUP(M3448,Vlookups!G:I,3,FALSE)</f>
        <v>UNIDENTIFIED</v>
      </c>
      <c r="P3448" s="6">
        <f t="shared" si="1063"/>
        <v>6618</v>
      </c>
      <c r="Q3448" s="6">
        <f t="shared" si="1064"/>
        <v>0</v>
      </c>
      <c r="R3448" s="6">
        <f t="shared" si="1065"/>
        <v>2941.91</v>
      </c>
      <c r="S3448" s="6">
        <f t="shared" si="1066"/>
        <v>0</v>
      </c>
      <c r="T3448" s="6">
        <f t="shared" si="1067"/>
        <v>-6618</v>
      </c>
      <c r="U3448" t="s">
        <v>3506</v>
      </c>
      <c r="V3448" t="s">
        <v>2538</v>
      </c>
      <c r="W3448" s="2">
        <v>6618</v>
      </c>
      <c r="X3448" s="2">
        <v>0</v>
      </c>
      <c r="Y3448" s="2">
        <v>2941.91</v>
      </c>
      <c r="Z3448" s="2">
        <v>3676.09</v>
      </c>
      <c r="AA3448" s="2">
        <v>0</v>
      </c>
      <c r="AB3448" s="3">
        <v>-6618</v>
      </c>
    </row>
    <row r="3449" spans="1:28">
      <c r="A3449" s="5" t="str">
        <f t="shared" si="1054"/>
        <v>427</v>
      </c>
      <c r="B3449" s="5" t="str">
        <f>VLOOKUP(A3449,Vlookups!O:P,2,FALSE)</f>
        <v>LOCAL</v>
      </c>
      <c r="C3449" s="5" t="str">
        <f t="shared" si="1055"/>
        <v>E</v>
      </c>
      <c r="D3449" s="5" t="str">
        <f t="shared" si="1056"/>
        <v>11</v>
      </c>
      <c r="E3449" s="5" t="str">
        <f t="shared" si="1057"/>
        <v>63--</v>
      </c>
      <c r="F3449" s="5" t="str">
        <f>VLOOKUP(E3449,Vlookups!K:M,3,FALSE)</f>
        <v>Op Exp</v>
      </c>
      <c r="G3449" s="5" t="str">
        <f t="shared" si="1058"/>
        <v>6398</v>
      </c>
      <c r="H3449" s="5" t="str">
        <f t="shared" si="1059"/>
        <v>COPY PAPER</v>
      </c>
      <c r="I3449" s="5" t="str">
        <f t="shared" si="1060"/>
        <v>007</v>
      </c>
      <c r="J3449" s="5" t="str">
        <f>VLOOKUP(I3449,Vlookups!A:D,2,FALSE)</f>
        <v>KELLER ELEMENTARY SCHOOL</v>
      </c>
      <c r="K3449" s="5" t="str">
        <f>VLOOKUP(I3449,Vlookups!A:D,3,FALSE)</f>
        <v>KELLER K8</v>
      </c>
      <c r="L3449" s="5" t="str">
        <f t="shared" si="1061"/>
        <v>11</v>
      </c>
      <c r="M3449" s="5" t="str">
        <f t="shared" si="1062"/>
        <v>000</v>
      </c>
      <c r="N3449" s="5" t="str">
        <f>VLOOKUP(M3449,Vlookups!G:I,2,FALSE)</f>
        <v>FINANCE USE ONLY</v>
      </c>
      <c r="O3449" s="5" t="str">
        <f>VLOOKUP(M3449,Vlookups!G:I,3,FALSE)</f>
        <v>UNIDENTIFIED</v>
      </c>
      <c r="P3449" s="6">
        <f t="shared" si="1063"/>
        <v>6483</v>
      </c>
      <c r="Q3449" s="6">
        <f t="shared" si="1064"/>
        <v>0</v>
      </c>
      <c r="R3449" s="6">
        <f t="shared" si="1065"/>
        <v>9128.48</v>
      </c>
      <c r="S3449" s="6">
        <f t="shared" si="1066"/>
        <v>0</v>
      </c>
      <c r="T3449" s="6">
        <f t="shared" si="1067"/>
        <v>-6483</v>
      </c>
      <c r="U3449" t="s">
        <v>3507</v>
      </c>
      <c r="V3449" t="s">
        <v>2538</v>
      </c>
      <c r="W3449" s="2">
        <v>6483</v>
      </c>
      <c r="X3449" s="2">
        <v>0</v>
      </c>
      <c r="Y3449" s="2">
        <v>9128.48</v>
      </c>
      <c r="Z3449" s="3">
        <v>-2645.48</v>
      </c>
      <c r="AA3449" s="2">
        <v>0</v>
      </c>
      <c r="AB3449" s="3">
        <v>-6483</v>
      </c>
    </row>
    <row r="3450" spans="1:28">
      <c r="A3450" s="5" t="str">
        <f t="shared" ref="A3450:A3513" si="1068">LEFT(U3450,3)</f>
        <v>427</v>
      </c>
      <c r="B3450" s="5" t="str">
        <f>VLOOKUP(A3450,Vlookups!O:P,2,FALSE)</f>
        <v>LOCAL</v>
      </c>
      <c r="C3450" s="5" t="str">
        <f t="shared" ref="C3450:C3513" si="1069">RIGHT(LEFT(U3450,5),1)</f>
        <v>E</v>
      </c>
      <c r="D3450" s="5" t="str">
        <f t="shared" ref="D3450:D3513" si="1070">RIGHT(LEFT(U3450,8),2)</f>
        <v>11</v>
      </c>
      <c r="E3450" s="5" t="str">
        <f t="shared" ref="E3450:E3513" si="1071">CONCATENATE(LEFT(G3450,2),"--")</f>
        <v>63--</v>
      </c>
      <c r="F3450" s="5" t="str">
        <f>VLOOKUP(E3450,Vlookups!K:M,3,FALSE)</f>
        <v>Op Exp</v>
      </c>
      <c r="G3450" s="5" t="str">
        <f t="shared" ref="G3450:G3513" si="1072">MID(U3450,10,4)</f>
        <v>6398</v>
      </c>
      <c r="H3450" s="5" t="str">
        <f t="shared" ref="H3450:H3513" si="1073">V3450</f>
        <v>COPY PAPER</v>
      </c>
      <c r="I3450" s="5" t="str">
        <f t="shared" ref="I3450:I3513" si="1074">LEFT(RIGHT(U3450,12),3)</f>
        <v>008</v>
      </c>
      <c r="J3450" s="5" t="str">
        <f>VLOOKUP(I3450,Vlookups!A:D,2,FALSE)</f>
        <v>KELLER MIDDLE SCHOOL</v>
      </c>
      <c r="K3450" s="5" t="str">
        <f>VLOOKUP(I3450,Vlookups!A:D,3,FALSE)</f>
        <v>KELLER K8</v>
      </c>
      <c r="L3450" s="5" t="str">
        <f t="shared" ref="L3450:L3513" si="1075">LEFT(RIGHT(U3450,6),2)</f>
        <v>11</v>
      </c>
      <c r="M3450" s="5" t="str">
        <f t="shared" ref="M3450:M3513" si="1076">RIGHT(U3450,3)</f>
        <v>000</v>
      </c>
      <c r="N3450" s="5" t="str">
        <f>VLOOKUP(M3450,Vlookups!G:I,2,FALSE)</f>
        <v>FINANCE USE ONLY</v>
      </c>
      <c r="O3450" s="5" t="str">
        <f>VLOOKUP(M3450,Vlookups!G:I,3,FALSE)</f>
        <v>UNIDENTIFIED</v>
      </c>
      <c r="P3450" s="6">
        <f t="shared" ref="P3450:P3513" si="1077">W3450</f>
        <v>3101</v>
      </c>
      <c r="Q3450" s="6">
        <f t="shared" ref="Q3450:Q3513" si="1078">X3450</f>
        <v>0</v>
      </c>
      <c r="R3450" s="6">
        <f t="shared" ref="R3450:R3513" si="1079">Y3450</f>
        <v>4495.8500000000004</v>
      </c>
      <c r="S3450" s="6">
        <f t="shared" ref="S3450:S3513" si="1080">AA3450</f>
        <v>0</v>
      </c>
      <c r="T3450" s="6">
        <f t="shared" ref="T3450:T3513" si="1081">AB3450</f>
        <v>-3101</v>
      </c>
      <c r="U3450" t="s">
        <v>3508</v>
      </c>
      <c r="V3450" t="s">
        <v>2538</v>
      </c>
      <c r="W3450" s="2">
        <v>3101</v>
      </c>
      <c r="X3450" s="2">
        <v>0</v>
      </c>
      <c r="Y3450" s="2">
        <v>4495.8500000000004</v>
      </c>
      <c r="Z3450" s="3">
        <v>-1394.85</v>
      </c>
      <c r="AA3450" s="2">
        <v>0</v>
      </c>
      <c r="AB3450" s="3">
        <v>-3101</v>
      </c>
    </row>
    <row r="3451" spans="1:28">
      <c r="A3451" s="5" t="str">
        <f t="shared" si="1068"/>
        <v>427</v>
      </c>
      <c r="B3451" s="5" t="str">
        <f>VLOOKUP(A3451,Vlookups!O:P,2,FALSE)</f>
        <v>LOCAL</v>
      </c>
      <c r="C3451" s="5" t="str">
        <f t="shared" si="1069"/>
        <v>E</v>
      </c>
      <c r="D3451" s="5" t="str">
        <f t="shared" si="1070"/>
        <v>11</v>
      </c>
      <c r="E3451" s="5" t="str">
        <f t="shared" si="1071"/>
        <v>63--</v>
      </c>
      <c r="F3451" s="5" t="str">
        <f>VLOOKUP(E3451,Vlookups!K:M,3,FALSE)</f>
        <v>Op Exp</v>
      </c>
      <c r="G3451" s="5" t="str">
        <f t="shared" si="1072"/>
        <v>6398</v>
      </c>
      <c r="H3451" s="5" t="str">
        <f t="shared" si="1073"/>
        <v>COPY PAPER</v>
      </c>
      <c r="I3451" s="5" t="str">
        <f t="shared" si="1074"/>
        <v>009</v>
      </c>
      <c r="J3451" s="5" t="str">
        <f>VLOOKUP(I3451,Vlookups!A:D,2,FALSE)</f>
        <v>KELLER HIGH SCHOOL</v>
      </c>
      <c r="K3451" s="5" t="str">
        <f>VLOOKUP(I3451,Vlookups!A:D,3,FALSE)</f>
        <v>KELLER HS</v>
      </c>
      <c r="L3451" s="5" t="str">
        <f t="shared" si="1075"/>
        <v>11</v>
      </c>
      <c r="M3451" s="5" t="str">
        <f t="shared" si="1076"/>
        <v>000</v>
      </c>
      <c r="N3451" s="5" t="str">
        <f>VLOOKUP(M3451,Vlookups!G:I,2,FALSE)</f>
        <v>FINANCE USE ONLY</v>
      </c>
      <c r="O3451" s="5" t="str">
        <f>VLOOKUP(M3451,Vlookups!G:I,3,FALSE)</f>
        <v>UNIDENTIFIED</v>
      </c>
      <c r="P3451" s="6">
        <f t="shared" si="1077"/>
        <v>6035</v>
      </c>
      <c r="Q3451" s="6">
        <f t="shared" si="1078"/>
        <v>0</v>
      </c>
      <c r="R3451" s="6">
        <f t="shared" si="1079"/>
        <v>5072.62</v>
      </c>
      <c r="S3451" s="6">
        <f t="shared" si="1080"/>
        <v>0</v>
      </c>
      <c r="T3451" s="6">
        <f t="shared" si="1081"/>
        <v>-6035</v>
      </c>
      <c r="U3451" t="s">
        <v>3509</v>
      </c>
      <c r="V3451" t="s">
        <v>2538</v>
      </c>
      <c r="W3451" s="2">
        <v>6035</v>
      </c>
      <c r="X3451" s="2">
        <v>0</v>
      </c>
      <c r="Y3451" s="2">
        <v>5072.62</v>
      </c>
      <c r="Z3451" s="2">
        <v>962.38</v>
      </c>
      <c r="AA3451" s="2">
        <v>0</v>
      </c>
      <c r="AB3451" s="3">
        <v>-6035</v>
      </c>
    </row>
    <row r="3452" spans="1:28">
      <c r="A3452" s="5" t="str">
        <f t="shared" si="1068"/>
        <v>427</v>
      </c>
      <c r="B3452" s="5" t="str">
        <f>VLOOKUP(A3452,Vlookups!O:P,2,FALSE)</f>
        <v>LOCAL</v>
      </c>
      <c r="C3452" s="5" t="str">
        <f t="shared" si="1069"/>
        <v>E</v>
      </c>
      <c r="D3452" s="5" t="str">
        <f t="shared" si="1070"/>
        <v>11</v>
      </c>
      <c r="E3452" s="5" t="str">
        <f t="shared" si="1071"/>
        <v>63--</v>
      </c>
      <c r="F3452" s="5" t="str">
        <f>VLOOKUP(E3452,Vlookups!K:M,3,FALSE)</f>
        <v>Op Exp</v>
      </c>
      <c r="G3452" s="5" t="str">
        <f t="shared" si="1072"/>
        <v>6398</v>
      </c>
      <c r="H3452" s="5" t="str">
        <f t="shared" si="1073"/>
        <v>COPY PAPER</v>
      </c>
      <c r="I3452" s="5" t="str">
        <f t="shared" si="1074"/>
        <v>010</v>
      </c>
      <c r="J3452" s="5" t="str">
        <f>VLOOKUP(I3452,Vlookups!A:D,2,FALSE)</f>
        <v>GRAND PRAIRIE ELEMENTARY SCHOO</v>
      </c>
      <c r="K3452" s="5" t="str">
        <f>VLOOKUP(I3452,Vlookups!A:D,3,FALSE)</f>
        <v>GRAND PR K8</v>
      </c>
      <c r="L3452" s="5" t="str">
        <f t="shared" si="1075"/>
        <v>11</v>
      </c>
      <c r="M3452" s="5" t="str">
        <f t="shared" si="1076"/>
        <v>000</v>
      </c>
      <c r="N3452" s="5" t="str">
        <f>VLOOKUP(M3452,Vlookups!G:I,2,FALSE)</f>
        <v>FINANCE USE ONLY</v>
      </c>
      <c r="O3452" s="5" t="str">
        <f>VLOOKUP(M3452,Vlookups!G:I,3,FALSE)</f>
        <v>UNIDENTIFIED</v>
      </c>
      <c r="P3452" s="6">
        <f t="shared" si="1077"/>
        <v>7907</v>
      </c>
      <c r="Q3452" s="6">
        <f t="shared" si="1078"/>
        <v>0</v>
      </c>
      <c r="R3452" s="6">
        <f t="shared" si="1079"/>
        <v>4267.2299999999996</v>
      </c>
      <c r="S3452" s="6">
        <f t="shared" si="1080"/>
        <v>0</v>
      </c>
      <c r="T3452" s="6">
        <f t="shared" si="1081"/>
        <v>-7907</v>
      </c>
      <c r="U3452" t="s">
        <v>3510</v>
      </c>
      <c r="V3452" t="s">
        <v>2538</v>
      </c>
      <c r="W3452" s="2">
        <v>7907</v>
      </c>
      <c r="X3452" s="2">
        <v>0</v>
      </c>
      <c r="Y3452" s="2">
        <v>4267.2299999999996</v>
      </c>
      <c r="Z3452" s="2">
        <v>3639.77</v>
      </c>
      <c r="AA3452" s="2">
        <v>0</v>
      </c>
      <c r="AB3452" s="3">
        <v>-7907</v>
      </c>
    </row>
    <row r="3453" spans="1:28">
      <c r="A3453" s="5" t="str">
        <f t="shared" si="1068"/>
        <v>427</v>
      </c>
      <c r="B3453" s="5" t="str">
        <f>VLOOKUP(A3453,Vlookups!O:P,2,FALSE)</f>
        <v>LOCAL</v>
      </c>
      <c r="C3453" s="5" t="str">
        <f t="shared" si="1069"/>
        <v>E</v>
      </c>
      <c r="D3453" s="5" t="str">
        <f t="shared" si="1070"/>
        <v>11</v>
      </c>
      <c r="E3453" s="5" t="str">
        <f t="shared" si="1071"/>
        <v>63--</v>
      </c>
      <c r="F3453" s="5" t="str">
        <f>VLOOKUP(E3453,Vlookups!K:M,3,FALSE)</f>
        <v>Op Exp</v>
      </c>
      <c r="G3453" s="5" t="str">
        <f t="shared" si="1072"/>
        <v>6398</v>
      </c>
      <c r="H3453" s="5" t="str">
        <f t="shared" si="1073"/>
        <v>COPY PAPER</v>
      </c>
      <c r="I3453" s="5" t="str">
        <f t="shared" si="1074"/>
        <v>011</v>
      </c>
      <c r="J3453" s="5" t="str">
        <f>VLOOKUP(I3453,Vlookups!A:D,2,FALSE)</f>
        <v>GRAND PRAIRIE MIDDLE SCHOOL</v>
      </c>
      <c r="K3453" s="5" t="str">
        <f>VLOOKUP(I3453,Vlookups!A:D,3,FALSE)</f>
        <v>GRAND PR K8</v>
      </c>
      <c r="L3453" s="5" t="str">
        <f t="shared" si="1075"/>
        <v>11</v>
      </c>
      <c r="M3453" s="5" t="str">
        <f t="shared" si="1076"/>
        <v>000</v>
      </c>
      <c r="N3453" s="5" t="str">
        <f>VLOOKUP(M3453,Vlookups!G:I,2,FALSE)</f>
        <v>FINANCE USE ONLY</v>
      </c>
      <c r="O3453" s="5" t="str">
        <f>VLOOKUP(M3453,Vlookups!G:I,3,FALSE)</f>
        <v>UNIDENTIFIED</v>
      </c>
      <c r="P3453" s="6">
        <f t="shared" si="1077"/>
        <v>3932</v>
      </c>
      <c r="Q3453" s="6">
        <f t="shared" si="1078"/>
        <v>0</v>
      </c>
      <c r="R3453" s="6">
        <f t="shared" si="1079"/>
        <v>2101.77</v>
      </c>
      <c r="S3453" s="6">
        <f t="shared" si="1080"/>
        <v>0</v>
      </c>
      <c r="T3453" s="6">
        <f t="shared" si="1081"/>
        <v>-3932</v>
      </c>
      <c r="U3453" t="s">
        <v>3511</v>
      </c>
      <c r="V3453" t="s">
        <v>2538</v>
      </c>
      <c r="W3453" s="2">
        <v>3932</v>
      </c>
      <c r="X3453" s="2">
        <v>0</v>
      </c>
      <c r="Y3453" s="2">
        <v>2101.77</v>
      </c>
      <c r="Z3453" s="2">
        <v>1830.23</v>
      </c>
      <c r="AA3453" s="2">
        <v>0</v>
      </c>
      <c r="AB3453" s="3">
        <v>-3932</v>
      </c>
    </row>
    <row r="3454" spans="1:28">
      <c r="A3454" s="5" t="str">
        <f t="shared" si="1068"/>
        <v>427</v>
      </c>
      <c r="B3454" s="5" t="str">
        <f>VLOOKUP(A3454,Vlookups!O:P,2,FALSE)</f>
        <v>LOCAL</v>
      </c>
      <c r="C3454" s="5" t="str">
        <f t="shared" si="1069"/>
        <v>E</v>
      </c>
      <c r="D3454" s="5" t="str">
        <f t="shared" si="1070"/>
        <v>11</v>
      </c>
      <c r="E3454" s="5" t="str">
        <f t="shared" si="1071"/>
        <v>63--</v>
      </c>
      <c r="F3454" s="5" t="str">
        <f>VLOOKUP(E3454,Vlookups!K:M,3,FALSE)</f>
        <v>Op Exp</v>
      </c>
      <c r="G3454" s="5" t="str">
        <f t="shared" si="1072"/>
        <v>6398</v>
      </c>
      <c r="H3454" s="5" t="str">
        <f t="shared" si="1073"/>
        <v>COPY PAPER</v>
      </c>
      <c r="I3454" s="5" t="str">
        <f t="shared" si="1074"/>
        <v>012</v>
      </c>
      <c r="J3454" s="5" t="str">
        <f>VLOOKUP(I3454,Vlookups!A:D,2,FALSE)</f>
        <v>NORTH RICHLAND HILLS ELEMENTAR</v>
      </c>
      <c r="K3454" s="5" t="str">
        <f>VLOOKUP(I3454,Vlookups!A:D,3,FALSE)</f>
        <v>NORTH RICHLAND HILLS K8</v>
      </c>
      <c r="L3454" s="5" t="str">
        <f t="shared" si="1075"/>
        <v>11</v>
      </c>
      <c r="M3454" s="5" t="str">
        <f t="shared" si="1076"/>
        <v>000</v>
      </c>
      <c r="N3454" s="5" t="str">
        <f>VLOOKUP(M3454,Vlookups!G:I,2,FALSE)</f>
        <v>FINANCE USE ONLY</v>
      </c>
      <c r="O3454" s="5" t="str">
        <f>VLOOKUP(M3454,Vlookups!G:I,3,FALSE)</f>
        <v>UNIDENTIFIED</v>
      </c>
      <c r="P3454" s="6">
        <f t="shared" si="1077"/>
        <v>6906</v>
      </c>
      <c r="Q3454" s="6">
        <f t="shared" si="1078"/>
        <v>1179.2</v>
      </c>
      <c r="R3454" s="6">
        <f t="shared" si="1079"/>
        <v>5996.03</v>
      </c>
      <c r="S3454" s="6">
        <f t="shared" si="1080"/>
        <v>0</v>
      </c>
      <c r="T3454" s="6">
        <f t="shared" si="1081"/>
        <v>-6906</v>
      </c>
      <c r="U3454" t="s">
        <v>3512</v>
      </c>
      <c r="V3454" t="s">
        <v>2538</v>
      </c>
      <c r="W3454" s="2">
        <v>6906</v>
      </c>
      <c r="X3454" s="2">
        <v>1179.2</v>
      </c>
      <c r="Y3454" s="2">
        <v>5996.03</v>
      </c>
      <c r="Z3454" s="3">
        <v>-269.23</v>
      </c>
      <c r="AA3454" s="2">
        <v>0</v>
      </c>
      <c r="AB3454" s="3">
        <v>-6906</v>
      </c>
    </row>
    <row r="3455" spans="1:28">
      <c r="A3455" s="5" t="str">
        <f t="shared" si="1068"/>
        <v>427</v>
      </c>
      <c r="B3455" s="5" t="str">
        <f>VLOOKUP(A3455,Vlookups!O:P,2,FALSE)</f>
        <v>LOCAL</v>
      </c>
      <c r="C3455" s="5" t="str">
        <f t="shared" si="1069"/>
        <v>E</v>
      </c>
      <c r="D3455" s="5" t="str">
        <f t="shared" si="1070"/>
        <v>11</v>
      </c>
      <c r="E3455" s="5" t="str">
        <f t="shared" si="1071"/>
        <v>63--</v>
      </c>
      <c r="F3455" s="5" t="str">
        <f>VLOOKUP(E3455,Vlookups!K:M,3,FALSE)</f>
        <v>Op Exp</v>
      </c>
      <c r="G3455" s="5" t="str">
        <f t="shared" si="1072"/>
        <v>6398</v>
      </c>
      <c r="H3455" s="5" t="str">
        <f t="shared" si="1073"/>
        <v>COPY PAPER</v>
      </c>
      <c r="I3455" s="5" t="str">
        <f t="shared" si="1074"/>
        <v>013</v>
      </c>
      <c r="J3455" s="5" t="str">
        <f>VLOOKUP(I3455,Vlookups!A:D,2,FALSE)</f>
        <v>NORTH RICHLAND HILLS MIDDLE SC</v>
      </c>
      <c r="K3455" s="5" t="str">
        <f>VLOOKUP(I3455,Vlookups!A:D,3,FALSE)</f>
        <v>NORTH RICHLAND HILLS K8</v>
      </c>
      <c r="L3455" s="5" t="str">
        <f t="shared" si="1075"/>
        <v>11</v>
      </c>
      <c r="M3455" s="5" t="str">
        <f t="shared" si="1076"/>
        <v>000</v>
      </c>
      <c r="N3455" s="5" t="str">
        <f>VLOOKUP(M3455,Vlookups!G:I,2,FALSE)</f>
        <v>FINANCE USE ONLY</v>
      </c>
      <c r="O3455" s="5" t="str">
        <f>VLOOKUP(M3455,Vlookups!G:I,3,FALSE)</f>
        <v>UNIDENTIFIED</v>
      </c>
      <c r="P3455" s="6">
        <f t="shared" si="1077"/>
        <v>3646</v>
      </c>
      <c r="Q3455" s="6">
        <f t="shared" si="1078"/>
        <v>580.79999999999995</v>
      </c>
      <c r="R3455" s="6">
        <f t="shared" si="1079"/>
        <v>2952.97</v>
      </c>
      <c r="S3455" s="6">
        <f t="shared" si="1080"/>
        <v>0</v>
      </c>
      <c r="T3455" s="6">
        <f t="shared" si="1081"/>
        <v>-3646</v>
      </c>
      <c r="U3455" t="s">
        <v>3513</v>
      </c>
      <c r="V3455" t="s">
        <v>2538</v>
      </c>
      <c r="W3455" s="2">
        <v>3646</v>
      </c>
      <c r="X3455" s="2">
        <v>580.79999999999995</v>
      </c>
      <c r="Y3455" s="2">
        <v>2952.97</v>
      </c>
      <c r="Z3455" s="2">
        <v>112.23</v>
      </c>
      <c r="AA3455" s="2">
        <v>0</v>
      </c>
      <c r="AB3455" s="3">
        <v>-3646</v>
      </c>
    </row>
    <row r="3456" spans="1:28">
      <c r="A3456" s="5" t="str">
        <f t="shared" si="1068"/>
        <v>427</v>
      </c>
      <c r="B3456" s="5" t="str">
        <f>VLOOKUP(A3456,Vlookups!O:P,2,FALSE)</f>
        <v>LOCAL</v>
      </c>
      <c r="C3456" s="5" t="str">
        <f t="shared" si="1069"/>
        <v>E</v>
      </c>
      <c r="D3456" s="5" t="str">
        <f t="shared" si="1070"/>
        <v>11</v>
      </c>
      <c r="E3456" s="5" t="str">
        <f t="shared" si="1071"/>
        <v>63--</v>
      </c>
      <c r="F3456" s="5" t="str">
        <f>VLOOKUP(E3456,Vlookups!K:M,3,FALSE)</f>
        <v>Op Exp</v>
      </c>
      <c r="G3456" s="5" t="str">
        <f t="shared" si="1072"/>
        <v>6398</v>
      </c>
      <c r="H3456" s="5" t="str">
        <f t="shared" si="1073"/>
        <v>COPY PAPER</v>
      </c>
      <c r="I3456" s="5" t="str">
        <f t="shared" si="1074"/>
        <v>014</v>
      </c>
      <c r="J3456" s="5" t="str">
        <f>VLOOKUP(I3456,Vlookups!A:D,2,FALSE)</f>
        <v>KATY ELEMENTARY SCHOOL</v>
      </c>
      <c r="K3456" s="5" t="str">
        <f>VLOOKUP(I3456,Vlookups!A:D,3,FALSE)</f>
        <v>KATY K8</v>
      </c>
      <c r="L3456" s="5" t="str">
        <f t="shared" si="1075"/>
        <v>11</v>
      </c>
      <c r="M3456" s="5" t="str">
        <f t="shared" si="1076"/>
        <v>000</v>
      </c>
      <c r="N3456" s="5" t="str">
        <f>VLOOKUP(M3456,Vlookups!G:I,2,FALSE)</f>
        <v>FINANCE USE ONLY</v>
      </c>
      <c r="O3456" s="5" t="str">
        <f>VLOOKUP(M3456,Vlookups!G:I,3,FALSE)</f>
        <v>UNIDENTIFIED</v>
      </c>
      <c r="P3456" s="6">
        <f t="shared" si="1077"/>
        <v>7363</v>
      </c>
      <c r="Q3456" s="6">
        <f t="shared" si="1078"/>
        <v>0</v>
      </c>
      <c r="R3456" s="6">
        <f t="shared" si="1079"/>
        <v>5538.89</v>
      </c>
      <c r="S3456" s="6">
        <f t="shared" si="1080"/>
        <v>0</v>
      </c>
      <c r="T3456" s="6">
        <f t="shared" si="1081"/>
        <v>-7363</v>
      </c>
      <c r="U3456" t="s">
        <v>3514</v>
      </c>
      <c r="V3456" t="s">
        <v>2538</v>
      </c>
      <c r="W3456" s="2">
        <v>7363</v>
      </c>
      <c r="X3456" s="2">
        <v>0</v>
      </c>
      <c r="Y3456" s="2">
        <v>5538.89</v>
      </c>
      <c r="Z3456" s="2">
        <v>1824.11</v>
      </c>
      <c r="AA3456" s="2">
        <v>0</v>
      </c>
      <c r="AB3456" s="3">
        <v>-7363</v>
      </c>
    </row>
    <row r="3457" spans="1:28">
      <c r="A3457" s="5" t="str">
        <f t="shared" si="1068"/>
        <v>427</v>
      </c>
      <c r="B3457" s="5" t="str">
        <f>VLOOKUP(A3457,Vlookups!O:P,2,FALSE)</f>
        <v>LOCAL</v>
      </c>
      <c r="C3457" s="5" t="str">
        <f t="shared" si="1069"/>
        <v>E</v>
      </c>
      <c r="D3457" s="5" t="str">
        <f t="shared" si="1070"/>
        <v>11</v>
      </c>
      <c r="E3457" s="5" t="str">
        <f t="shared" si="1071"/>
        <v>63--</v>
      </c>
      <c r="F3457" s="5" t="str">
        <f>VLOOKUP(E3457,Vlookups!K:M,3,FALSE)</f>
        <v>Op Exp</v>
      </c>
      <c r="G3457" s="5" t="str">
        <f t="shared" si="1072"/>
        <v>6398</v>
      </c>
      <c r="H3457" s="5" t="str">
        <f t="shared" si="1073"/>
        <v>COPY PAPER</v>
      </c>
      <c r="I3457" s="5" t="str">
        <f t="shared" si="1074"/>
        <v>015</v>
      </c>
      <c r="J3457" s="5" t="str">
        <f>VLOOKUP(I3457,Vlookups!A:D,2,FALSE)</f>
        <v>KATY MIDDLE SCHOOL</v>
      </c>
      <c r="K3457" s="5" t="str">
        <f>VLOOKUP(I3457,Vlookups!A:D,3,FALSE)</f>
        <v>KATY K8</v>
      </c>
      <c r="L3457" s="5" t="str">
        <f t="shared" si="1075"/>
        <v>11</v>
      </c>
      <c r="M3457" s="5" t="str">
        <f t="shared" si="1076"/>
        <v>000</v>
      </c>
      <c r="N3457" s="5" t="str">
        <f>VLOOKUP(M3457,Vlookups!G:I,2,FALSE)</f>
        <v>FINANCE USE ONLY</v>
      </c>
      <c r="O3457" s="5" t="str">
        <f>VLOOKUP(M3457,Vlookups!G:I,3,FALSE)</f>
        <v>UNIDENTIFIED</v>
      </c>
      <c r="P3457" s="6">
        <f t="shared" si="1077"/>
        <v>3596</v>
      </c>
      <c r="Q3457" s="6">
        <f t="shared" si="1078"/>
        <v>0</v>
      </c>
      <c r="R3457" s="6">
        <f t="shared" si="1079"/>
        <v>2728.11</v>
      </c>
      <c r="S3457" s="6">
        <f t="shared" si="1080"/>
        <v>0</v>
      </c>
      <c r="T3457" s="6">
        <f t="shared" si="1081"/>
        <v>-3596</v>
      </c>
      <c r="U3457" t="s">
        <v>3515</v>
      </c>
      <c r="V3457" t="s">
        <v>2538</v>
      </c>
      <c r="W3457" s="2">
        <v>3596</v>
      </c>
      <c r="X3457" s="2">
        <v>0</v>
      </c>
      <c r="Y3457" s="2">
        <v>2728.11</v>
      </c>
      <c r="Z3457" s="2">
        <v>867.89</v>
      </c>
      <c r="AA3457" s="2">
        <v>0</v>
      </c>
      <c r="AB3457" s="3">
        <v>-3596</v>
      </c>
    </row>
    <row r="3458" spans="1:28">
      <c r="A3458" s="5" t="str">
        <f t="shared" si="1068"/>
        <v>427</v>
      </c>
      <c r="B3458" s="5" t="str">
        <f>VLOOKUP(A3458,Vlookups!O:P,2,FALSE)</f>
        <v>LOCAL</v>
      </c>
      <c r="C3458" s="5" t="str">
        <f t="shared" si="1069"/>
        <v>E</v>
      </c>
      <c r="D3458" s="5" t="str">
        <f t="shared" si="1070"/>
        <v>11</v>
      </c>
      <c r="E3458" s="5" t="str">
        <f t="shared" si="1071"/>
        <v>63--</v>
      </c>
      <c r="F3458" s="5" t="str">
        <f>VLOOKUP(E3458,Vlookups!K:M,3,FALSE)</f>
        <v>Op Exp</v>
      </c>
      <c r="G3458" s="5" t="str">
        <f t="shared" si="1072"/>
        <v>6398</v>
      </c>
      <c r="H3458" s="5" t="str">
        <f t="shared" si="1073"/>
        <v>COPY PAPER</v>
      </c>
      <c r="I3458" s="5" t="str">
        <f t="shared" si="1074"/>
        <v>016</v>
      </c>
      <c r="J3458" s="5" t="str">
        <f>VLOOKUP(I3458,Vlookups!A:D,2,FALSE)</f>
        <v>WESTPARK ELEMENTARY SCHOOL</v>
      </c>
      <c r="K3458" s="5" t="str">
        <f>VLOOKUP(I3458,Vlookups!A:D,3,FALSE)</f>
        <v>WESTPARK K8</v>
      </c>
      <c r="L3458" s="5" t="str">
        <f t="shared" si="1075"/>
        <v>11</v>
      </c>
      <c r="M3458" s="5" t="str">
        <f t="shared" si="1076"/>
        <v>000</v>
      </c>
      <c r="N3458" s="5" t="str">
        <f>VLOOKUP(M3458,Vlookups!G:I,2,FALSE)</f>
        <v>FINANCE USE ONLY</v>
      </c>
      <c r="O3458" s="5" t="str">
        <f>VLOOKUP(M3458,Vlookups!G:I,3,FALSE)</f>
        <v>UNIDENTIFIED</v>
      </c>
      <c r="P3458" s="6">
        <f t="shared" si="1077"/>
        <v>7014</v>
      </c>
      <c r="Q3458" s="6">
        <f t="shared" si="1078"/>
        <v>0</v>
      </c>
      <c r="R3458" s="6">
        <f t="shared" si="1079"/>
        <v>4398.55</v>
      </c>
      <c r="S3458" s="6">
        <f t="shared" si="1080"/>
        <v>0</v>
      </c>
      <c r="T3458" s="6">
        <f t="shared" si="1081"/>
        <v>-7014</v>
      </c>
      <c r="U3458" t="s">
        <v>3516</v>
      </c>
      <c r="V3458" t="s">
        <v>2538</v>
      </c>
      <c r="W3458" s="2">
        <v>7014</v>
      </c>
      <c r="X3458" s="2">
        <v>0</v>
      </c>
      <c r="Y3458" s="2">
        <v>4398.55</v>
      </c>
      <c r="Z3458" s="2">
        <v>2615.4499999999998</v>
      </c>
      <c r="AA3458" s="2">
        <v>0</v>
      </c>
      <c r="AB3458" s="3">
        <v>-7014</v>
      </c>
    </row>
    <row r="3459" spans="1:28">
      <c r="A3459" s="5" t="str">
        <f t="shared" si="1068"/>
        <v>427</v>
      </c>
      <c r="B3459" s="5" t="str">
        <f>VLOOKUP(A3459,Vlookups!O:P,2,FALSE)</f>
        <v>LOCAL</v>
      </c>
      <c r="C3459" s="5" t="str">
        <f t="shared" si="1069"/>
        <v>E</v>
      </c>
      <c r="D3459" s="5" t="str">
        <f t="shared" si="1070"/>
        <v>11</v>
      </c>
      <c r="E3459" s="5" t="str">
        <f t="shared" si="1071"/>
        <v>63--</v>
      </c>
      <c r="F3459" s="5" t="str">
        <f>VLOOKUP(E3459,Vlookups!K:M,3,FALSE)</f>
        <v>Op Exp</v>
      </c>
      <c r="G3459" s="5" t="str">
        <f t="shared" si="1072"/>
        <v>6398</v>
      </c>
      <c r="H3459" s="5" t="str">
        <f t="shared" si="1073"/>
        <v>COPY PAPER</v>
      </c>
      <c r="I3459" s="5" t="str">
        <f t="shared" si="1074"/>
        <v>017</v>
      </c>
      <c r="J3459" s="5" t="str">
        <f>VLOOKUP(I3459,Vlookups!A:D,2,FALSE)</f>
        <v>WESTPARK MIDDLE SCHOOL</v>
      </c>
      <c r="K3459" s="5" t="str">
        <f>VLOOKUP(I3459,Vlookups!A:D,3,FALSE)</f>
        <v>WESTPARK K8</v>
      </c>
      <c r="L3459" s="5" t="str">
        <f t="shared" si="1075"/>
        <v>11</v>
      </c>
      <c r="M3459" s="5" t="str">
        <f t="shared" si="1076"/>
        <v>000</v>
      </c>
      <c r="N3459" s="5" t="str">
        <f>VLOOKUP(M3459,Vlookups!G:I,2,FALSE)</f>
        <v>FINANCE USE ONLY</v>
      </c>
      <c r="O3459" s="5" t="str">
        <f>VLOOKUP(M3459,Vlookups!G:I,3,FALSE)</f>
        <v>UNIDENTIFIED</v>
      </c>
      <c r="P3459" s="6">
        <f t="shared" si="1077"/>
        <v>3809</v>
      </c>
      <c r="Q3459" s="6">
        <f t="shared" si="1078"/>
        <v>0</v>
      </c>
      <c r="R3459" s="6">
        <f t="shared" si="1079"/>
        <v>2166.4499999999998</v>
      </c>
      <c r="S3459" s="6">
        <f t="shared" si="1080"/>
        <v>0</v>
      </c>
      <c r="T3459" s="6">
        <f t="shared" si="1081"/>
        <v>-3809</v>
      </c>
      <c r="U3459" t="s">
        <v>3517</v>
      </c>
      <c r="V3459" t="s">
        <v>2538</v>
      </c>
      <c r="W3459" s="2">
        <v>3809</v>
      </c>
      <c r="X3459" s="2">
        <v>0</v>
      </c>
      <c r="Y3459" s="2">
        <v>2166.4499999999998</v>
      </c>
      <c r="Z3459" s="2">
        <v>1642.55</v>
      </c>
      <c r="AA3459" s="2">
        <v>0</v>
      </c>
      <c r="AB3459" s="3">
        <v>-3809</v>
      </c>
    </row>
    <row r="3460" spans="1:28">
      <c r="A3460" s="5" t="str">
        <f t="shared" si="1068"/>
        <v>427</v>
      </c>
      <c r="B3460" s="5" t="str">
        <f>VLOOKUP(A3460,Vlookups!O:P,2,FALSE)</f>
        <v>LOCAL</v>
      </c>
      <c r="C3460" s="5" t="str">
        <f t="shared" si="1069"/>
        <v>E</v>
      </c>
      <c r="D3460" s="5" t="str">
        <f t="shared" si="1070"/>
        <v>11</v>
      </c>
      <c r="E3460" s="5" t="str">
        <f t="shared" si="1071"/>
        <v>63--</v>
      </c>
      <c r="F3460" s="5" t="str">
        <f>VLOOKUP(E3460,Vlookups!K:M,3,FALSE)</f>
        <v>Op Exp</v>
      </c>
      <c r="G3460" s="5" t="str">
        <f t="shared" si="1072"/>
        <v>6398</v>
      </c>
      <c r="H3460" s="5" t="str">
        <f t="shared" si="1073"/>
        <v>COPY PAPER</v>
      </c>
      <c r="I3460" s="5" t="str">
        <f t="shared" si="1074"/>
        <v>018</v>
      </c>
      <c r="J3460" s="5" t="str">
        <f>VLOOKUP(I3460,Vlookups!A:D,2,FALSE)</f>
        <v>KATY/WEST PARK HS</v>
      </c>
      <c r="K3460" s="5" t="str">
        <f>VLOOKUP(I3460,Vlookups!A:D,3,FALSE)</f>
        <v>KATY WESTPARK HS</v>
      </c>
      <c r="L3460" s="5" t="str">
        <f t="shared" si="1075"/>
        <v>11</v>
      </c>
      <c r="M3460" s="5" t="str">
        <f t="shared" si="1076"/>
        <v>000</v>
      </c>
      <c r="N3460" s="5" t="str">
        <f>VLOOKUP(M3460,Vlookups!G:I,2,FALSE)</f>
        <v>FINANCE USE ONLY</v>
      </c>
      <c r="O3460" s="5" t="str">
        <f>VLOOKUP(M3460,Vlookups!G:I,3,FALSE)</f>
        <v>UNIDENTIFIED</v>
      </c>
      <c r="P3460" s="6">
        <f t="shared" si="1077"/>
        <v>7102</v>
      </c>
      <c r="Q3460" s="6">
        <f t="shared" si="1078"/>
        <v>0</v>
      </c>
      <c r="R3460" s="6">
        <f t="shared" si="1079"/>
        <v>9935.0300000000007</v>
      </c>
      <c r="S3460" s="6">
        <f t="shared" si="1080"/>
        <v>0</v>
      </c>
      <c r="T3460" s="6">
        <f t="shared" si="1081"/>
        <v>-7102</v>
      </c>
      <c r="U3460" t="s">
        <v>3518</v>
      </c>
      <c r="V3460" t="s">
        <v>2538</v>
      </c>
      <c r="W3460" s="2">
        <v>7102</v>
      </c>
      <c r="X3460" s="2">
        <v>0</v>
      </c>
      <c r="Y3460" s="2">
        <v>9935.0300000000007</v>
      </c>
      <c r="Z3460" s="3">
        <v>-2833.03</v>
      </c>
      <c r="AA3460" s="2">
        <v>0</v>
      </c>
      <c r="AB3460" s="3">
        <v>-7102</v>
      </c>
    </row>
    <row r="3461" spans="1:28">
      <c r="A3461" s="5" t="str">
        <f t="shared" si="1068"/>
        <v>427</v>
      </c>
      <c r="B3461" s="5" t="str">
        <f>VLOOKUP(A3461,Vlookups!O:P,2,FALSE)</f>
        <v>LOCAL</v>
      </c>
      <c r="C3461" s="5" t="str">
        <f t="shared" si="1069"/>
        <v>E</v>
      </c>
      <c r="D3461" s="5" t="str">
        <f t="shared" si="1070"/>
        <v>11</v>
      </c>
      <c r="E3461" s="5" t="str">
        <f t="shared" si="1071"/>
        <v>63--</v>
      </c>
      <c r="F3461" s="5" t="str">
        <f>VLOOKUP(E3461,Vlookups!K:M,3,FALSE)</f>
        <v>Op Exp</v>
      </c>
      <c r="G3461" s="5" t="str">
        <f t="shared" si="1072"/>
        <v>6398</v>
      </c>
      <c r="H3461" s="5" t="str">
        <f t="shared" si="1073"/>
        <v>COPY PAPER</v>
      </c>
      <c r="I3461" s="5" t="str">
        <f t="shared" si="1074"/>
        <v>019</v>
      </c>
      <c r="J3461" s="5" t="str">
        <f>VLOOKUP(I3461,Vlookups!A:D,2,FALSE)</f>
        <v>LANCASTER ELEMENTARY</v>
      </c>
      <c r="K3461" s="5" t="str">
        <f>VLOOKUP(I3461,Vlookups!A:D,3,FALSE)</f>
        <v>LANCASTER K8</v>
      </c>
      <c r="L3461" s="5" t="str">
        <f t="shared" si="1075"/>
        <v>11</v>
      </c>
      <c r="M3461" s="5" t="str">
        <f t="shared" si="1076"/>
        <v>000</v>
      </c>
      <c r="N3461" s="5" t="str">
        <f>VLOOKUP(M3461,Vlookups!G:I,2,FALSE)</f>
        <v>FINANCE USE ONLY</v>
      </c>
      <c r="O3461" s="5" t="str">
        <f>VLOOKUP(M3461,Vlookups!G:I,3,FALSE)</f>
        <v>UNIDENTIFIED</v>
      </c>
      <c r="P3461" s="6">
        <f t="shared" si="1077"/>
        <v>5788</v>
      </c>
      <c r="Q3461" s="6">
        <f t="shared" si="1078"/>
        <v>0</v>
      </c>
      <c r="R3461" s="6">
        <f t="shared" si="1079"/>
        <v>6577.65</v>
      </c>
      <c r="S3461" s="6">
        <f t="shared" si="1080"/>
        <v>0</v>
      </c>
      <c r="T3461" s="6">
        <f t="shared" si="1081"/>
        <v>-5788</v>
      </c>
      <c r="U3461" t="s">
        <v>3519</v>
      </c>
      <c r="V3461" t="s">
        <v>2538</v>
      </c>
      <c r="W3461" s="2">
        <v>5788</v>
      </c>
      <c r="X3461" s="2">
        <v>0</v>
      </c>
      <c r="Y3461" s="2">
        <v>6577.65</v>
      </c>
      <c r="Z3461" s="3">
        <v>-789.65</v>
      </c>
      <c r="AA3461" s="2">
        <v>0</v>
      </c>
      <c r="AB3461" s="3">
        <v>-5788</v>
      </c>
    </row>
    <row r="3462" spans="1:28">
      <c r="A3462" s="5" t="str">
        <f t="shared" si="1068"/>
        <v>427</v>
      </c>
      <c r="B3462" s="5" t="str">
        <f>VLOOKUP(A3462,Vlookups!O:P,2,FALSE)</f>
        <v>LOCAL</v>
      </c>
      <c r="C3462" s="5" t="str">
        <f t="shared" si="1069"/>
        <v>E</v>
      </c>
      <c r="D3462" s="5" t="str">
        <f t="shared" si="1070"/>
        <v>11</v>
      </c>
      <c r="E3462" s="5" t="str">
        <f t="shared" si="1071"/>
        <v>63--</v>
      </c>
      <c r="F3462" s="5" t="str">
        <f>VLOOKUP(E3462,Vlookups!K:M,3,FALSE)</f>
        <v>Op Exp</v>
      </c>
      <c r="G3462" s="5" t="str">
        <f t="shared" si="1072"/>
        <v>6398</v>
      </c>
      <c r="H3462" s="5" t="str">
        <f t="shared" si="1073"/>
        <v>COPY PAPER</v>
      </c>
      <c r="I3462" s="5" t="str">
        <f t="shared" si="1074"/>
        <v>020</v>
      </c>
      <c r="J3462" s="5" t="str">
        <f>VLOOKUP(I3462,Vlookups!A:D,2,FALSE)</f>
        <v>LANCASTER MIDDLE SCHOOL</v>
      </c>
      <c r="K3462" s="5" t="str">
        <f>VLOOKUP(I3462,Vlookups!A:D,3,FALSE)</f>
        <v>LANCASTER K8</v>
      </c>
      <c r="L3462" s="5" t="str">
        <f t="shared" si="1075"/>
        <v>11</v>
      </c>
      <c r="M3462" s="5" t="str">
        <f t="shared" si="1076"/>
        <v>000</v>
      </c>
      <c r="N3462" s="5" t="str">
        <f>VLOOKUP(M3462,Vlookups!G:I,2,FALSE)</f>
        <v>FINANCE USE ONLY</v>
      </c>
      <c r="O3462" s="5" t="str">
        <f>VLOOKUP(M3462,Vlookups!G:I,3,FALSE)</f>
        <v>UNIDENTIFIED</v>
      </c>
      <c r="P3462" s="6">
        <f t="shared" si="1077"/>
        <v>3706</v>
      </c>
      <c r="Q3462" s="6">
        <f t="shared" si="1078"/>
        <v>0</v>
      </c>
      <c r="R3462" s="6">
        <f t="shared" si="1079"/>
        <v>3301.39</v>
      </c>
      <c r="S3462" s="6">
        <f t="shared" si="1080"/>
        <v>0</v>
      </c>
      <c r="T3462" s="6">
        <f t="shared" si="1081"/>
        <v>-3706</v>
      </c>
      <c r="U3462" t="s">
        <v>3520</v>
      </c>
      <c r="V3462" t="s">
        <v>2538</v>
      </c>
      <c r="W3462" s="2">
        <v>3706</v>
      </c>
      <c r="X3462" s="2">
        <v>0</v>
      </c>
      <c r="Y3462" s="2">
        <v>3301.39</v>
      </c>
      <c r="Z3462" s="2">
        <v>404.61</v>
      </c>
      <c r="AA3462" s="2">
        <v>0</v>
      </c>
      <c r="AB3462" s="3">
        <v>-3706</v>
      </c>
    </row>
    <row r="3463" spans="1:28">
      <c r="A3463" s="5" t="str">
        <f t="shared" si="1068"/>
        <v>427</v>
      </c>
      <c r="B3463" s="5" t="str">
        <f>VLOOKUP(A3463,Vlookups!O:P,2,FALSE)</f>
        <v>LOCAL</v>
      </c>
      <c r="C3463" s="5" t="str">
        <f t="shared" si="1069"/>
        <v>E</v>
      </c>
      <c r="D3463" s="5" t="str">
        <f t="shared" si="1070"/>
        <v>11</v>
      </c>
      <c r="E3463" s="5" t="str">
        <f t="shared" si="1071"/>
        <v>63--</v>
      </c>
      <c r="F3463" s="5" t="str">
        <f>VLOOKUP(E3463,Vlookups!K:M,3,FALSE)</f>
        <v>Op Exp</v>
      </c>
      <c r="G3463" s="5" t="str">
        <f t="shared" si="1072"/>
        <v>6398</v>
      </c>
      <c r="H3463" s="5" t="str">
        <f t="shared" si="1073"/>
        <v>COPY PAPER</v>
      </c>
      <c r="I3463" s="5" t="str">
        <f t="shared" si="1074"/>
        <v>021</v>
      </c>
      <c r="J3463" s="5" t="str">
        <f>VLOOKUP(I3463,Vlookups!A:D,2,FALSE)</f>
        <v>WOODHAVEN ELEMENTARY</v>
      </c>
      <c r="K3463" s="5" t="str">
        <f>VLOOKUP(I3463,Vlookups!A:D,3,FALSE)</f>
        <v>WOODHAVEN K8</v>
      </c>
      <c r="L3463" s="5" t="str">
        <f t="shared" si="1075"/>
        <v>11</v>
      </c>
      <c r="M3463" s="5" t="str">
        <f t="shared" si="1076"/>
        <v>000</v>
      </c>
      <c r="N3463" s="5" t="str">
        <f>VLOOKUP(M3463,Vlookups!G:I,2,FALSE)</f>
        <v>FINANCE USE ONLY</v>
      </c>
      <c r="O3463" s="5" t="str">
        <f>VLOOKUP(M3463,Vlookups!G:I,3,FALSE)</f>
        <v>UNIDENTIFIED</v>
      </c>
      <c r="P3463" s="6">
        <f t="shared" si="1077"/>
        <v>4686</v>
      </c>
      <c r="Q3463" s="6">
        <f t="shared" si="1078"/>
        <v>0</v>
      </c>
      <c r="R3463" s="6">
        <f t="shared" si="1079"/>
        <v>6542.86</v>
      </c>
      <c r="S3463" s="6">
        <f t="shared" si="1080"/>
        <v>0</v>
      </c>
      <c r="T3463" s="6">
        <f t="shared" si="1081"/>
        <v>-4686</v>
      </c>
      <c r="U3463" t="s">
        <v>3521</v>
      </c>
      <c r="V3463" t="s">
        <v>2538</v>
      </c>
      <c r="W3463" s="2">
        <v>4686</v>
      </c>
      <c r="X3463" s="2">
        <v>0</v>
      </c>
      <c r="Y3463" s="2">
        <v>6542.86</v>
      </c>
      <c r="Z3463" s="3">
        <v>-1856.86</v>
      </c>
      <c r="AA3463" s="2">
        <v>0</v>
      </c>
      <c r="AB3463" s="3">
        <v>-4686</v>
      </c>
    </row>
    <row r="3464" spans="1:28">
      <c r="A3464" s="5" t="str">
        <f t="shared" si="1068"/>
        <v>427</v>
      </c>
      <c r="B3464" s="5" t="str">
        <f>VLOOKUP(A3464,Vlookups!O:P,2,FALSE)</f>
        <v>LOCAL</v>
      </c>
      <c r="C3464" s="5" t="str">
        <f t="shared" si="1069"/>
        <v>E</v>
      </c>
      <c r="D3464" s="5" t="str">
        <f t="shared" si="1070"/>
        <v>11</v>
      </c>
      <c r="E3464" s="5" t="str">
        <f t="shared" si="1071"/>
        <v>63--</v>
      </c>
      <c r="F3464" s="5" t="str">
        <f>VLOOKUP(E3464,Vlookups!K:M,3,FALSE)</f>
        <v>Op Exp</v>
      </c>
      <c r="G3464" s="5" t="str">
        <f t="shared" si="1072"/>
        <v>6398</v>
      </c>
      <c r="H3464" s="5" t="str">
        <f t="shared" si="1073"/>
        <v>COPY PAPER</v>
      </c>
      <c r="I3464" s="5" t="str">
        <f t="shared" si="1074"/>
        <v>022</v>
      </c>
      <c r="J3464" s="5" t="str">
        <f>VLOOKUP(I3464,Vlookups!A:D,2,FALSE)</f>
        <v>WOODHAVEN MIDDLE SCHOOL</v>
      </c>
      <c r="K3464" s="5" t="str">
        <f>VLOOKUP(I3464,Vlookups!A:D,3,FALSE)</f>
        <v>WOODHAVEN K8</v>
      </c>
      <c r="L3464" s="5" t="str">
        <f t="shared" si="1075"/>
        <v>11</v>
      </c>
      <c r="M3464" s="5" t="str">
        <f t="shared" si="1076"/>
        <v>000</v>
      </c>
      <c r="N3464" s="5" t="str">
        <f>VLOOKUP(M3464,Vlookups!G:I,2,FALSE)</f>
        <v>FINANCE USE ONLY</v>
      </c>
      <c r="O3464" s="5" t="str">
        <f>VLOOKUP(M3464,Vlookups!G:I,3,FALSE)</f>
        <v>UNIDENTIFIED</v>
      </c>
      <c r="P3464" s="6">
        <f t="shared" si="1077"/>
        <v>2878</v>
      </c>
      <c r="Q3464" s="6">
        <f t="shared" si="1078"/>
        <v>0</v>
      </c>
      <c r="R3464" s="6">
        <f t="shared" si="1079"/>
        <v>3251.84</v>
      </c>
      <c r="S3464" s="6">
        <f t="shared" si="1080"/>
        <v>0</v>
      </c>
      <c r="T3464" s="6">
        <f t="shared" si="1081"/>
        <v>-2878</v>
      </c>
      <c r="U3464" t="s">
        <v>3522</v>
      </c>
      <c r="V3464" t="s">
        <v>2538</v>
      </c>
      <c r="W3464" s="2">
        <v>2878</v>
      </c>
      <c r="X3464" s="2">
        <v>0</v>
      </c>
      <c r="Y3464" s="2">
        <v>3251.84</v>
      </c>
      <c r="Z3464" s="3">
        <v>-373.84</v>
      </c>
      <c r="AA3464" s="2">
        <v>0</v>
      </c>
      <c r="AB3464" s="3">
        <v>-2878</v>
      </c>
    </row>
    <row r="3465" spans="1:28">
      <c r="A3465" s="5" t="str">
        <f t="shared" si="1068"/>
        <v>427</v>
      </c>
      <c r="B3465" s="5" t="str">
        <f>VLOOKUP(A3465,Vlookups!O:P,2,FALSE)</f>
        <v>LOCAL</v>
      </c>
      <c r="C3465" s="5" t="str">
        <f t="shared" si="1069"/>
        <v>E</v>
      </c>
      <c r="D3465" s="5" t="str">
        <f t="shared" si="1070"/>
        <v>11</v>
      </c>
      <c r="E3465" s="5" t="str">
        <f t="shared" si="1071"/>
        <v>63--</v>
      </c>
      <c r="F3465" s="5" t="str">
        <f>VLOOKUP(E3465,Vlookups!K:M,3,FALSE)</f>
        <v>Op Exp</v>
      </c>
      <c r="G3465" s="5" t="str">
        <f t="shared" si="1072"/>
        <v>6398</v>
      </c>
      <c r="H3465" s="5" t="str">
        <f t="shared" si="1073"/>
        <v>COPY PAPER</v>
      </c>
      <c r="I3465" s="5" t="str">
        <f t="shared" si="1074"/>
        <v>023</v>
      </c>
      <c r="J3465" s="5" t="str">
        <f>VLOOKUP(I3465,Vlookups!A:D,2,FALSE)</f>
        <v>SAGINAW ELEMENTARY</v>
      </c>
      <c r="K3465" s="5" t="str">
        <f>VLOOKUP(I3465,Vlookups!A:D,3,FALSE)</f>
        <v>SAGINAW K8</v>
      </c>
      <c r="L3465" s="5" t="str">
        <f t="shared" si="1075"/>
        <v>11</v>
      </c>
      <c r="M3465" s="5" t="str">
        <f t="shared" si="1076"/>
        <v>000</v>
      </c>
      <c r="N3465" s="5" t="str">
        <f>VLOOKUP(M3465,Vlookups!G:I,2,FALSE)</f>
        <v>FINANCE USE ONLY</v>
      </c>
      <c r="O3465" s="5" t="str">
        <f>VLOOKUP(M3465,Vlookups!G:I,3,FALSE)</f>
        <v>UNIDENTIFIED</v>
      </c>
      <c r="P3465" s="6">
        <f t="shared" si="1077"/>
        <v>7230</v>
      </c>
      <c r="Q3465" s="6">
        <f t="shared" si="1078"/>
        <v>-851.74</v>
      </c>
      <c r="R3465" s="6">
        <f t="shared" si="1079"/>
        <v>10272.41</v>
      </c>
      <c r="S3465" s="6">
        <f t="shared" si="1080"/>
        <v>0</v>
      </c>
      <c r="T3465" s="6">
        <f t="shared" si="1081"/>
        <v>-7230</v>
      </c>
      <c r="U3465" t="s">
        <v>3523</v>
      </c>
      <c r="V3465" t="s">
        <v>2538</v>
      </c>
      <c r="W3465" s="2">
        <v>7230</v>
      </c>
      <c r="X3465" s="3">
        <v>-851.74</v>
      </c>
      <c r="Y3465" s="2">
        <v>10272.41</v>
      </c>
      <c r="Z3465" s="3">
        <v>-2190.67</v>
      </c>
      <c r="AA3465" s="2">
        <v>0</v>
      </c>
      <c r="AB3465" s="3">
        <v>-7230</v>
      </c>
    </row>
    <row r="3466" spans="1:28">
      <c r="A3466" s="5" t="str">
        <f t="shared" si="1068"/>
        <v>427</v>
      </c>
      <c r="B3466" s="5" t="str">
        <f>VLOOKUP(A3466,Vlookups!O:P,2,FALSE)</f>
        <v>LOCAL</v>
      </c>
      <c r="C3466" s="5" t="str">
        <f t="shared" si="1069"/>
        <v>E</v>
      </c>
      <c r="D3466" s="5" t="str">
        <f t="shared" si="1070"/>
        <v>11</v>
      </c>
      <c r="E3466" s="5" t="str">
        <f t="shared" si="1071"/>
        <v>63--</v>
      </c>
      <c r="F3466" s="5" t="str">
        <f>VLOOKUP(E3466,Vlookups!K:M,3,FALSE)</f>
        <v>Op Exp</v>
      </c>
      <c r="G3466" s="5" t="str">
        <f t="shared" si="1072"/>
        <v>6398</v>
      </c>
      <c r="H3466" s="5" t="str">
        <f t="shared" si="1073"/>
        <v>COPY PAPER</v>
      </c>
      <c r="I3466" s="5" t="str">
        <f t="shared" si="1074"/>
        <v>024</v>
      </c>
      <c r="J3466" s="5" t="str">
        <f>VLOOKUP(I3466,Vlookups!A:D,2,FALSE)</f>
        <v>SAGINAW MIDDLE SCHOOL</v>
      </c>
      <c r="K3466" s="5" t="str">
        <f>VLOOKUP(I3466,Vlookups!A:D,3,FALSE)</f>
        <v>SAGINAW K8</v>
      </c>
      <c r="L3466" s="5" t="str">
        <f t="shared" si="1075"/>
        <v>11</v>
      </c>
      <c r="M3466" s="5" t="str">
        <f t="shared" si="1076"/>
        <v>000</v>
      </c>
      <c r="N3466" s="5" t="str">
        <f>VLOOKUP(M3466,Vlookups!G:I,2,FALSE)</f>
        <v>FINANCE USE ONLY</v>
      </c>
      <c r="O3466" s="5" t="str">
        <f>VLOOKUP(M3466,Vlookups!G:I,3,FALSE)</f>
        <v>UNIDENTIFIED</v>
      </c>
      <c r="P3466" s="6">
        <f t="shared" si="1077"/>
        <v>3142</v>
      </c>
      <c r="Q3466" s="6">
        <f t="shared" si="1078"/>
        <v>-419.51</v>
      </c>
      <c r="R3466" s="6">
        <f t="shared" si="1079"/>
        <v>4876.2700000000004</v>
      </c>
      <c r="S3466" s="6">
        <f t="shared" si="1080"/>
        <v>0</v>
      </c>
      <c r="T3466" s="6">
        <f t="shared" si="1081"/>
        <v>-3142</v>
      </c>
      <c r="U3466" t="s">
        <v>3524</v>
      </c>
      <c r="V3466" t="s">
        <v>2538</v>
      </c>
      <c r="W3466" s="2">
        <v>3142</v>
      </c>
      <c r="X3466" s="3">
        <v>-419.51</v>
      </c>
      <c r="Y3466" s="2">
        <v>4876.2700000000004</v>
      </c>
      <c r="Z3466" s="3">
        <v>-1314.76</v>
      </c>
      <c r="AA3466" s="2">
        <v>0</v>
      </c>
      <c r="AB3466" s="3">
        <v>-3142</v>
      </c>
    </row>
    <row r="3467" spans="1:28">
      <c r="A3467" s="5" t="str">
        <f t="shared" si="1068"/>
        <v>427</v>
      </c>
      <c r="B3467" s="5" t="str">
        <f>VLOOKUP(A3467,Vlookups!O:P,2,FALSE)</f>
        <v>LOCAL</v>
      </c>
      <c r="C3467" s="5" t="str">
        <f t="shared" si="1069"/>
        <v>E</v>
      </c>
      <c r="D3467" s="5" t="str">
        <f t="shared" si="1070"/>
        <v>11</v>
      </c>
      <c r="E3467" s="5" t="str">
        <f t="shared" si="1071"/>
        <v>63--</v>
      </c>
      <c r="F3467" s="5" t="str">
        <f>VLOOKUP(E3467,Vlookups!K:M,3,FALSE)</f>
        <v>Op Exp</v>
      </c>
      <c r="G3467" s="5" t="str">
        <f t="shared" si="1072"/>
        <v>6398</v>
      </c>
      <c r="H3467" s="5" t="str">
        <f t="shared" si="1073"/>
        <v>COPY PAPER</v>
      </c>
      <c r="I3467" s="5" t="str">
        <f t="shared" si="1074"/>
        <v>025</v>
      </c>
      <c r="J3467" s="5" t="str">
        <f>VLOOKUP(I3467,Vlookups!A:D,2,FALSE)</f>
        <v>WINDMILL LAKES ELEMENTARY</v>
      </c>
      <c r="K3467" s="5" t="str">
        <f>VLOOKUP(I3467,Vlookups!A:D,3,FALSE)</f>
        <v>WINDMILL LAKES K8</v>
      </c>
      <c r="L3467" s="5" t="str">
        <f t="shared" si="1075"/>
        <v>11</v>
      </c>
      <c r="M3467" s="5" t="str">
        <f t="shared" si="1076"/>
        <v>000</v>
      </c>
      <c r="N3467" s="5" t="str">
        <f>VLOOKUP(M3467,Vlookups!G:I,2,FALSE)</f>
        <v>FINANCE USE ONLY</v>
      </c>
      <c r="O3467" s="5" t="str">
        <f>VLOOKUP(M3467,Vlookups!G:I,3,FALSE)</f>
        <v>UNIDENTIFIED</v>
      </c>
      <c r="P3467" s="6">
        <f t="shared" si="1077"/>
        <v>6710</v>
      </c>
      <c r="Q3467" s="6">
        <f t="shared" si="1078"/>
        <v>1093.44</v>
      </c>
      <c r="R3467" s="6">
        <f t="shared" si="1079"/>
        <v>8547.5499999999993</v>
      </c>
      <c r="S3467" s="6">
        <f t="shared" si="1080"/>
        <v>0</v>
      </c>
      <c r="T3467" s="6">
        <f t="shared" si="1081"/>
        <v>-6710</v>
      </c>
      <c r="U3467" t="s">
        <v>3525</v>
      </c>
      <c r="V3467" t="s">
        <v>2538</v>
      </c>
      <c r="W3467" s="2">
        <v>6710</v>
      </c>
      <c r="X3467" s="2">
        <v>1093.44</v>
      </c>
      <c r="Y3467" s="2">
        <v>8547.5499999999993</v>
      </c>
      <c r="Z3467" s="3">
        <v>-2930.99</v>
      </c>
      <c r="AA3467" s="2">
        <v>0</v>
      </c>
      <c r="AB3467" s="3">
        <v>-6710</v>
      </c>
    </row>
    <row r="3468" spans="1:28">
      <c r="A3468" s="5" t="str">
        <f t="shared" si="1068"/>
        <v>427</v>
      </c>
      <c r="B3468" s="5" t="str">
        <f>VLOOKUP(A3468,Vlookups!O:P,2,FALSE)</f>
        <v>LOCAL</v>
      </c>
      <c r="C3468" s="5" t="str">
        <f t="shared" si="1069"/>
        <v>E</v>
      </c>
      <c r="D3468" s="5" t="str">
        <f t="shared" si="1070"/>
        <v>11</v>
      </c>
      <c r="E3468" s="5" t="str">
        <f t="shared" si="1071"/>
        <v>63--</v>
      </c>
      <c r="F3468" s="5" t="str">
        <f>VLOOKUP(E3468,Vlookups!K:M,3,FALSE)</f>
        <v>Op Exp</v>
      </c>
      <c r="G3468" s="5" t="str">
        <f t="shared" si="1072"/>
        <v>6398</v>
      </c>
      <c r="H3468" s="5" t="str">
        <f t="shared" si="1073"/>
        <v>COPY PAPER</v>
      </c>
      <c r="I3468" s="5" t="str">
        <f t="shared" si="1074"/>
        <v>026</v>
      </c>
      <c r="J3468" s="5" t="str">
        <f>VLOOKUP(I3468,Vlookups!A:D,2,FALSE)</f>
        <v>WM LAKES MIDDLE SCHOOL</v>
      </c>
      <c r="K3468" s="5" t="str">
        <f>VLOOKUP(I3468,Vlookups!A:D,3,FALSE)</f>
        <v>WINDMILL LAKES K8</v>
      </c>
      <c r="L3468" s="5" t="str">
        <f t="shared" si="1075"/>
        <v>11</v>
      </c>
      <c r="M3468" s="5" t="str">
        <f t="shared" si="1076"/>
        <v>000</v>
      </c>
      <c r="N3468" s="5" t="str">
        <f>VLOOKUP(M3468,Vlookups!G:I,2,FALSE)</f>
        <v>FINANCE USE ONLY</v>
      </c>
      <c r="O3468" s="5" t="str">
        <f>VLOOKUP(M3468,Vlookups!G:I,3,FALSE)</f>
        <v>UNIDENTIFIED</v>
      </c>
      <c r="P3468" s="6">
        <f t="shared" si="1077"/>
        <v>3866</v>
      </c>
      <c r="Q3468" s="6">
        <f t="shared" si="1078"/>
        <v>538.55999999999995</v>
      </c>
      <c r="R3468" s="6">
        <f t="shared" si="1079"/>
        <v>4209.9399999999996</v>
      </c>
      <c r="S3468" s="6">
        <f t="shared" si="1080"/>
        <v>0</v>
      </c>
      <c r="T3468" s="6">
        <f t="shared" si="1081"/>
        <v>-3866</v>
      </c>
      <c r="U3468" t="s">
        <v>3526</v>
      </c>
      <c r="V3468" t="s">
        <v>2538</v>
      </c>
      <c r="W3468" s="2">
        <v>3866</v>
      </c>
      <c r="X3468" s="2">
        <v>538.55999999999995</v>
      </c>
      <c r="Y3468" s="2">
        <v>4209.9399999999996</v>
      </c>
      <c r="Z3468" s="3">
        <v>-882.5</v>
      </c>
      <c r="AA3468" s="2">
        <v>0</v>
      </c>
      <c r="AB3468" s="3">
        <v>-3866</v>
      </c>
    </row>
    <row r="3469" spans="1:28">
      <c r="A3469" s="5" t="str">
        <f t="shared" si="1068"/>
        <v>427</v>
      </c>
      <c r="B3469" s="5" t="str">
        <f>VLOOKUP(A3469,Vlookups!O:P,2,FALSE)</f>
        <v>LOCAL</v>
      </c>
      <c r="C3469" s="5" t="str">
        <f t="shared" si="1069"/>
        <v>E</v>
      </c>
      <c r="D3469" s="5" t="str">
        <f t="shared" si="1070"/>
        <v>11</v>
      </c>
      <c r="E3469" s="5" t="str">
        <f t="shared" si="1071"/>
        <v>63--</v>
      </c>
      <c r="F3469" s="5" t="str">
        <f>VLOOKUP(E3469,Vlookups!K:M,3,FALSE)</f>
        <v>Op Exp</v>
      </c>
      <c r="G3469" s="5" t="str">
        <f t="shared" si="1072"/>
        <v>6398</v>
      </c>
      <c r="H3469" s="5" t="str">
        <f t="shared" si="1073"/>
        <v>COPY PAPER</v>
      </c>
      <c r="I3469" s="5" t="str">
        <f t="shared" si="1074"/>
        <v>027</v>
      </c>
      <c r="J3469" s="5" t="str">
        <f>VLOOKUP(I3469,Vlookups!A:D,2,FALSE)</f>
        <v>HOUSTON OREM ELEMENTARY</v>
      </c>
      <c r="K3469" s="5" t="str">
        <f>VLOOKUP(I3469,Vlookups!A:D,3,FALSE)</f>
        <v>OREM K8</v>
      </c>
      <c r="L3469" s="5" t="str">
        <f t="shared" si="1075"/>
        <v>11</v>
      </c>
      <c r="M3469" s="5" t="str">
        <f t="shared" si="1076"/>
        <v>000</v>
      </c>
      <c r="N3469" s="5" t="str">
        <f>VLOOKUP(M3469,Vlookups!G:I,2,FALSE)</f>
        <v>FINANCE USE ONLY</v>
      </c>
      <c r="O3469" s="5" t="str">
        <f>VLOOKUP(M3469,Vlookups!G:I,3,FALSE)</f>
        <v>UNIDENTIFIED</v>
      </c>
      <c r="P3469" s="6">
        <f t="shared" si="1077"/>
        <v>6974</v>
      </c>
      <c r="Q3469" s="6">
        <f t="shared" si="1078"/>
        <v>0</v>
      </c>
      <c r="R3469" s="6">
        <f t="shared" si="1079"/>
        <v>3648.05</v>
      </c>
      <c r="S3469" s="6">
        <f t="shared" si="1080"/>
        <v>0</v>
      </c>
      <c r="T3469" s="6">
        <f t="shared" si="1081"/>
        <v>-6974</v>
      </c>
      <c r="U3469" t="s">
        <v>3527</v>
      </c>
      <c r="V3469" t="s">
        <v>2538</v>
      </c>
      <c r="W3469" s="2">
        <v>6974</v>
      </c>
      <c r="X3469" s="2">
        <v>0</v>
      </c>
      <c r="Y3469" s="2">
        <v>3648.05</v>
      </c>
      <c r="Z3469" s="2">
        <v>3325.95</v>
      </c>
      <c r="AA3469" s="2">
        <v>0</v>
      </c>
      <c r="AB3469" s="3">
        <v>-6974</v>
      </c>
    </row>
    <row r="3470" spans="1:28">
      <c r="A3470" s="5" t="str">
        <f t="shared" si="1068"/>
        <v>427</v>
      </c>
      <c r="B3470" s="5" t="str">
        <f>VLOOKUP(A3470,Vlookups!O:P,2,FALSE)</f>
        <v>LOCAL</v>
      </c>
      <c r="C3470" s="5" t="str">
        <f t="shared" si="1069"/>
        <v>E</v>
      </c>
      <c r="D3470" s="5" t="str">
        <f t="shared" si="1070"/>
        <v>11</v>
      </c>
      <c r="E3470" s="5" t="str">
        <f t="shared" si="1071"/>
        <v>63--</v>
      </c>
      <c r="F3470" s="5" t="str">
        <f>VLOOKUP(E3470,Vlookups!K:M,3,FALSE)</f>
        <v>Op Exp</v>
      </c>
      <c r="G3470" s="5" t="str">
        <f t="shared" si="1072"/>
        <v>6398</v>
      </c>
      <c r="H3470" s="5" t="str">
        <f t="shared" si="1073"/>
        <v>COPY PAPER</v>
      </c>
      <c r="I3470" s="5" t="str">
        <f t="shared" si="1074"/>
        <v>028</v>
      </c>
      <c r="J3470" s="5" t="str">
        <f>VLOOKUP(I3470,Vlookups!A:D,2,FALSE)</f>
        <v>HOUSTON OREM MIDDLE SCHOOL</v>
      </c>
      <c r="K3470" s="5" t="str">
        <f>VLOOKUP(I3470,Vlookups!A:D,3,FALSE)</f>
        <v>OREM K8</v>
      </c>
      <c r="L3470" s="5" t="str">
        <f t="shared" si="1075"/>
        <v>11</v>
      </c>
      <c r="M3470" s="5" t="str">
        <f t="shared" si="1076"/>
        <v>000</v>
      </c>
      <c r="N3470" s="5" t="str">
        <f>VLOOKUP(M3470,Vlookups!G:I,2,FALSE)</f>
        <v>FINANCE USE ONLY</v>
      </c>
      <c r="O3470" s="5" t="str">
        <f>VLOOKUP(M3470,Vlookups!G:I,3,FALSE)</f>
        <v>UNIDENTIFIED</v>
      </c>
      <c r="P3470" s="6">
        <f t="shared" si="1077"/>
        <v>3717</v>
      </c>
      <c r="Q3470" s="6">
        <f t="shared" si="1078"/>
        <v>0</v>
      </c>
      <c r="R3470" s="6">
        <f t="shared" si="1079"/>
        <v>1759.45</v>
      </c>
      <c r="S3470" s="6">
        <f t="shared" si="1080"/>
        <v>0</v>
      </c>
      <c r="T3470" s="6">
        <f t="shared" si="1081"/>
        <v>-3717</v>
      </c>
      <c r="U3470" t="s">
        <v>3528</v>
      </c>
      <c r="V3470" t="s">
        <v>2538</v>
      </c>
      <c r="W3470" s="2">
        <v>3717</v>
      </c>
      <c r="X3470" s="2">
        <v>0</v>
      </c>
      <c r="Y3470" s="2">
        <v>1759.45</v>
      </c>
      <c r="Z3470" s="2">
        <v>1957.55</v>
      </c>
      <c r="AA3470" s="2">
        <v>0</v>
      </c>
      <c r="AB3470" s="3">
        <v>-3717</v>
      </c>
    </row>
    <row r="3471" spans="1:28">
      <c r="A3471" s="5" t="str">
        <f t="shared" si="1068"/>
        <v>427</v>
      </c>
      <c r="B3471" s="5" t="str">
        <f>VLOOKUP(A3471,Vlookups!O:P,2,FALSE)</f>
        <v>LOCAL</v>
      </c>
      <c r="C3471" s="5" t="str">
        <f t="shared" si="1069"/>
        <v>E</v>
      </c>
      <c r="D3471" s="5" t="str">
        <f t="shared" si="1070"/>
        <v>11</v>
      </c>
      <c r="E3471" s="5" t="str">
        <f t="shared" si="1071"/>
        <v>63--</v>
      </c>
      <c r="F3471" s="5" t="str">
        <f>VLOOKUP(E3471,Vlookups!K:M,3,FALSE)</f>
        <v>Op Exp</v>
      </c>
      <c r="G3471" s="5" t="str">
        <f t="shared" si="1072"/>
        <v>6398</v>
      </c>
      <c r="H3471" s="5" t="str">
        <f t="shared" si="1073"/>
        <v>COPY PAPER</v>
      </c>
      <c r="I3471" s="5" t="str">
        <f t="shared" si="1074"/>
        <v>030</v>
      </c>
      <c r="J3471" s="5" t="str">
        <f>VLOOKUP(I3471,Vlookups!A:D,2,FALSE)</f>
        <v>COLLEGE STATION ELEMENTARY</v>
      </c>
      <c r="K3471" s="5" t="str">
        <f>VLOOKUP(I3471,Vlookups!A:D,3,FALSE)</f>
        <v>COLLEGE STATION K8</v>
      </c>
      <c r="L3471" s="5" t="str">
        <f t="shared" si="1075"/>
        <v>11</v>
      </c>
      <c r="M3471" s="5" t="str">
        <f t="shared" si="1076"/>
        <v>000</v>
      </c>
      <c r="N3471" s="5" t="str">
        <f>VLOOKUP(M3471,Vlookups!G:I,2,FALSE)</f>
        <v>FINANCE USE ONLY</v>
      </c>
      <c r="O3471" s="5" t="str">
        <f>VLOOKUP(M3471,Vlookups!G:I,3,FALSE)</f>
        <v>UNIDENTIFIED</v>
      </c>
      <c r="P3471" s="6">
        <f t="shared" si="1077"/>
        <v>5249</v>
      </c>
      <c r="Q3471" s="6">
        <f t="shared" si="1078"/>
        <v>0</v>
      </c>
      <c r="R3471" s="6">
        <f t="shared" si="1079"/>
        <v>3680.51</v>
      </c>
      <c r="S3471" s="6">
        <f t="shared" si="1080"/>
        <v>0</v>
      </c>
      <c r="T3471" s="6">
        <f t="shared" si="1081"/>
        <v>-5249</v>
      </c>
      <c r="U3471" t="s">
        <v>3529</v>
      </c>
      <c r="V3471" t="s">
        <v>2538</v>
      </c>
      <c r="W3471" s="2">
        <v>5249</v>
      </c>
      <c r="X3471" s="2">
        <v>0</v>
      </c>
      <c r="Y3471" s="2">
        <v>3680.51</v>
      </c>
      <c r="Z3471" s="2">
        <v>1568.49</v>
      </c>
      <c r="AA3471" s="2">
        <v>0</v>
      </c>
      <c r="AB3471" s="3">
        <v>-5249</v>
      </c>
    </row>
    <row r="3472" spans="1:28">
      <c r="A3472" s="5" t="str">
        <f t="shared" si="1068"/>
        <v>427</v>
      </c>
      <c r="B3472" s="5" t="str">
        <f>VLOOKUP(A3472,Vlookups!O:P,2,FALSE)</f>
        <v>LOCAL</v>
      </c>
      <c r="C3472" s="5" t="str">
        <f t="shared" si="1069"/>
        <v>E</v>
      </c>
      <c r="D3472" s="5" t="str">
        <f t="shared" si="1070"/>
        <v>11</v>
      </c>
      <c r="E3472" s="5" t="str">
        <f t="shared" si="1071"/>
        <v>63--</v>
      </c>
      <c r="F3472" s="5" t="str">
        <f>VLOOKUP(E3472,Vlookups!K:M,3,FALSE)</f>
        <v>Op Exp</v>
      </c>
      <c r="G3472" s="5" t="str">
        <f t="shared" si="1072"/>
        <v>6398</v>
      </c>
      <c r="H3472" s="5" t="str">
        <f t="shared" si="1073"/>
        <v>COPY PAPER</v>
      </c>
      <c r="I3472" s="5" t="str">
        <f t="shared" si="1074"/>
        <v>031</v>
      </c>
      <c r="J3472" s="5" t="str">
        <f>VLOOKUP(I3472,Vlookups!A:D,2,FALSE)</f>
        <v>COLLEGE STATION MIDDLE SCHOOL</v>
      </c>
      <c r="K3472" s="5" t="str">
        <f>VLOOKUP(I3472,Vlookups!A:D,3,FALSE)</f>
        <v>COLLEGE STATION K8</v>
      </c>
      <c r="L3472" s="5" t="str">
        <f t="shared" si="1075"/>
        <v>11</v>
      </c>
      <c r="M3472" s="5" t="str">
        <f t="shared" si="1076"/>
        <v>000</v>
      </c>
      <c r="N3472" s="5" t="str">
        <f>VLOOKUP(M3472,Vlookups!G:I,2,FALSE)</f>
        <v>FINANCE USE ONLY</v>
      </c>
      <c r="O3472" s="5" t="str">
        <f>VLOOKUP(M3472,Vlookups!G:I,3,FALSE)</f>
        <v>UNIDENTIFIED</v>
      </c>
      <c r="P3472" s="6">
        <f t="shared" si="1077"/>
        <v>2543</v>
      </c>
      <c r="Q3472" s="6">
        <f t="shared" si="1078"/>
        <v>0</v>
      </c>
      <c r="R3472" s="6">
        <f t="shared" si="1079"/>
        <v>1798.26</v>
      </c>
      <c r="S3472" s="6">
        <f t="shared" si="1080"/>
        <v>0</v>
      </c>
      <c r="T3472" s="6">
        <f t="shared" si="1081"/>
        <v>-2543</v>
      </c>
      <c r="U3472" t="s">
        <v>3530</v>
      </c>
      <c r="V3472" t="s">
        <v>2538</v>
      </c>
      <c r="W3472" s="2">
        <v>2543</v>
      </c>
      <c r="X3472" s="2">
        <v>0</v>
      </c>
      <c r="Y3472" s="2">
        <v>1798.26</v>
      </c>
      <c r="Z3472" s="2">
        <v>744.74</v>
      </c>
      <c r="AA3472" s="2">
        <v>0</v>
      </c>
      <c r="AB3472" s="3">
        <v>-2543</v>
      </c>
    </row>
    <row r="3473" spans="1:28">
      <c r="A3473" s="5" t="str">
        <f t="shared" si="1068"/>
        <v>427</v>
      </c>
      <c r="B3473" s="5" t="str">
        <f>VLOOKUP(A3473,Vlookups!O:P,2,FALSE)</f>
        <v>LOCAL</v>
      </c>
      <c r="C3473" s="5" t="str">
        <f t="shared" si="1069"/>
        <v>E</v>
      </c>
      <c r="D3473" s="5" t="str">
        <f t="shared" si="1070"/>
        <v>11</v>
      </c>
      <c r="E3473" s="5" t="str">
        <f t="shared" si="1071"/>
        <v>63--</v>
      </c>
      <c r="F3473" s="5" t="str">
        <f>VLOOKUP(E3473,Vlookups!K:M,3,FALSE)</f>
        <v>Op Exp</v>
      </c>
      <c r="G3473" s="5" t="str">
        <f t="shared" si="1072"/>
        <v>6398</v>
      </c>
      <c r="H3473" s="5" t="str">
        <f t="shared" si="1073"/>
        <v>COPY PAPER</v>
      </c>
      <c r="I3473" s="5" t="str">
        <f t="shared" si="1074"/>
        <v>032</v>
      </c>
      <c r="J3473" s="5" t="str">
        <f>VLOOKUP(I3473,Vlookups!A:D,2,FALSE)</f>
        <v>LANCASTER HS</v>
      </c>
      <c r="K3473" s="5" t="str">
        <f>VLOOKUP(I3473,Vlookups!A:D,3,FALSE)</f>
        <v>LANCASTER HS</v>
      </c>
      <c r="L3473" s="5" t="str">
        <f t="shared" si="1075"/>
        <v>11</v>
      </c>
      <c r="M3473" s="5" t="str">
        <f t="shared" si="1076"/>
        <v>000</v>
      </c>
      <c r="N3473" s="5" t="str">
        <f>VLOOKUP(M3473,Vlookups!G:I,2,FALSE)</f>
        <v>FINANCE USE ONLY</v>
      </c>
      <c r="O3473" s="5" t="str">
        <f>VLOOKUP(M3473,Vlookups!G:I,3,FALSE)</f>
        <v>UNIDENTIFIED</v>
      </c>
      <c r="P3473" s="6">
        <f t="shared" si="1077"/>
        <v>1891</v>
      </c>
      <c r="Q3473" s="6">
        <f t="shared" si="1078"/>
        <v>0</v>
      </c>
      <c r="R3473" s="6">
        <f t="shared" si="1079"/>
        <v>4010.31</v>
      </c>
      <c r="S3473" s="6">
        <f t="shared" si="1080"/>
        <v>0</v>
      </c>
      <c r="T3473" s="6">
        <f t="shared" si="1081"/>
        <v>-1891</v>
      </c>
      <c r="U3473" t="s">
        <v>3531</v>
      </c>
      <c r="V3473" t="s">
        <v>2538</v>
      </c>
      <c r="W3473" s="2">
        <v>1891</v>
      </c>
      <c r="X3473" s="2">
        <v>0</v>
      </c>
      <c r="Y3473" s="2">
        <v>4010.31</v>
      </c>
      <c r="Z3473" s="3">
        <v>-2119.31</v>
      </c>
      <c r="AA3473" s="2">
        <v>0</v>
      </c>
      <c r="AB3473" s="3">
        <v>-1891</v>
      </c>
    </row>
    <row r="3474" spans="1:28">
      <c r="A3474" s="5" t="str">
        <f t="shared" si="1068"/>
        <v>427</v>
      </c>
      <c r="B3474" s="5" t="str">
        <f>VLOOKUP(A3474,Vlookups!O:P,2,FALSE)</f>
        <v>LOCAL</v>
      </c>
      <c r="C3474" s="5" t="str">
        <f t="shared" si="1069"/>
        <v>E</v>
      </c>
      <c r="D3474" s="5" t="str">
        <f t="shared" si="1070"/>
        <v>11</v>
      </c>
      <c r="E3474" s="5" t="str">
        <f t="shared" si="1071"/>
        <v>63--</v>
      </c>
      <c r="F3474" s="5" t="str">
        <f>VLOOKUP(E3474,Vlookups!K:M,3,FALSE)</f>
        <v>Op Exp</v>
      </c>
      <c r="G3474" s="5" t="str">
        <f t="shared" si="1072"/>
        <v>6398</v>
      </c>
      <c r="H3474" s="5" t="str">
        <f t="shared" si="1073"/>
        <v>COPY PAPER</v>
      </c>
      <c r="I3474" s="5" t="str">
        <f t="shared" si="1074"/>
        <v>033</v>
      </c>
      <c r="J3474" s="5" t="str">
        <f>VLOOKUP(I3474,Vlookups!A:D,2,FALSE)</f>
        <v>WINDMILL LAKES HS</v>
      </c>
      <c r="K3474" s="5" t="str">
        <f>VLOOKUP(I3474,Vlookups!A:D,3,FALSE)</f>
        <v>WINDMILL LAKES HS</v>
      </c>
      <c r="L3474" s="5" t="str">
        <f t="shared" si="1075"/>
        <v>11</v>
      </c>
      <c r="M3474" s="5" t="str">
        <f t="shared" si="1076"/>
        <v>000</v>
      </c>
      <c r="N3474" s="5" t="str">
        <f>VLOOKUP(M3474,Vlookups!G:I,2,FALSE)</f>
        <v>FINANCE USE ONLY</v>
      </c>
      <c r="O3474" s="5" t="str">
        <f>VLOOKUP(M3474,Vlookups!G:I,3,FALSE)</f>
        <v>UNIDENTIFIED</v>
      </c>
      <c r="P3474" s="6">
        <f t="shared" si="1077"/>
        <v>5746</v>
      </c>
      <c r="Q3474" s="6">
        <f t="shared" si="1078"/>
        <v>0</v>
      </c>
      <c r="R3474" s="6">
        <f t="shared" si="1079"/>
        <v>6371</v>
      </c>
      <c r="S3474" s="6">
        <f t="shared" si="1080"/>
        <v>0</v>
      </c>
      <c r="T3474" s="6">
        <f t="shared" si="1081"/>
        <v>-5746</v>
      </c>
      <c r="U3474" t="s">
        <v>3532</v>
      </c>
      <c r="V3474" t="s">
        <v>2538</v>
      </c>
      <c r="W3474" s="2">
        <v>5746</v>
      </c>
      <c r="X3474" s="2">
        <v>0</v>
      </c>
      <c r="Y3474" s="2">
        <v>6371</v>
      </c>
      <c r="Z3474" s="3">
        <v>-625</v>
      </c>
      <c r="AA3474" s="2">
        <v>0</v>
      </c>
      <c r="AB3474" s="3">
        <v>-5746</v>
      </c>
    </row>
    <row r="3475" spans="1:28">
      <c r="A3475" s="5" t="str">
        <f t="shared" si="1068"/>
        <v>427</v>
      </c>
      <c r="B3475" s="5" t="str">
        <f>VLOOKUP(A3475,Vlookups!O:P,2,FALSE)</f>
        <v>LOCAL</v>
      </c>
      <c r="C3475" s="5" t="str">
        <f t="shared" si="1069"/>
        <v>E</v>
      </c>
      <c r="D3475" s="5" t="str">
        <f t="shared" si="1070"/>
        <v>11</v>
      </c>
      <c r="E3475" s="5" t="str">
        <f t="shared" si="1071"/>
        <v>63--</v>
      </c>
      <c r="F3475" s="5" t="str">
        <f>VLOOKUP(E3475,Vlookups!K:M,3,FALSE)</f>
        <v>Op Exp</v>
      </c>
      <c r="G3475" s="5" t="str">
        <f t="shared" si="1072"/>
        <v>6398</v>
      </c>
      <c r="H3475" s="5" t="str">
        <f t="shared" si="1073"/>
        <v>COPY PAPER</v>
      </c>
      <c r="I3475" s="5" t="str">
        <f t="shared" si="1074"/>
        <v>034</v>
      </c>
      <c r="J3475" s="5" t="str">
        <f>VLOOKUP(I3475,Vlookups!A:D,2,FALSE)</f>
        <v>AGGIELAND HIGH SCHOOL</v>
      </c>
      <c r="K3475" s="5" t="str">
        <f>VLOOKUP(I3475,Vlookups!A:D,3,FALSE)</f>
        <v>AGGIELAND HS</v>
      </c>
      <c r="L3475" s="5" t="str">
        <f t="shared" si="1075"/>
        <v>11</v>
      </c>
      <c r="M3475" s="5" t="str">
        <f t="shared" si="1076"/>
        <v>000</v>
      </c>
      <c r="N3475" s="5" t="str">
        <f>VLOOKUP(M3475,Vlookups!G:I,2,FALSE)</f>
        <v>FINANCE USE ONLY</v>
      </c>
      <c r="O3475" s="5" t="str">
        <f>VLOOKUP(M3475,Vlookups!G:I,3,FALSE)</f>
        <v>UNIDENTIFIED</v>
      </c>
      <c r="P3475" s="6">
        <f t="shared" si="1077"/>
        <v>1761</v>
      </c>
      <c r="Q3475" s="6">
        <f t="shared" si="1078"/>
        <v>0</v>
      </c>
      <c r="R3475" s="6">
        <f t="shared" si="1079"/>
        <v>3464.23</v>
      </c>
      <c r="S3475" s="6">
        <f t="shared" si="1080"/>
        <v>0</v>
      </c>
      <c r="T3475" s="6">
        <f t="shared" si="1081"/>
        <v>-1761</v>
      </c>
      <c r="U3475" t="s">
        <v>3533</v>
      </c>
      <c r="V3475" t="s">
        <v>2538</v>
      </c>
      <c r="W3475" s="2">
        <v>1761</v>
      </c>
      <c r="X3475" s="2">
        <v>0</v>
      </c>
      <c r="Y3475" s="2">
        <v>3464.23</v>
      </c>
      <c r="Z3475" s="3">
        <v>-1703.23</v>
      </c>
      <c r="AA3475" s="2">
        <v>0</v>
      </c>
      <c r="AB3475" s="3">
        <v>-1761</v>
      </c>
    </row>
    <row r="3476" spans="1:28">
      <c r="A3476" s="5" t="str">
        <f t="shared" si="1068"/>
        <v>427</v>
      </c>
      <c r="B3476" s="5" t="str">
        <f>VLOOKUP(A3476,Vlookups!O:P,2,FALSE)</f>
        <v>LOCAL</v>
      </c>
      <c r="C3476" s="5" t="str">
        <f t="shared" si="1069"/>
        <v>E</v>
      </c>
      <c r="D3476" s="5" t="str">
        <f t="shared" si="1070"/>
        <v>11</v>
      </c>
      <c r="E3476" s="5" t="str">
        <f t="shared" si="1071"/>
        <v>63--</v>
      </c>
      <c r="F3476" s="5" t="str">
        <f>VLOOKUP(E3476,Vlookups!K:M,3,FALSE)</f>
        <v>Op Exp</v>
      </c>
      <c r="G3476" s="5" t="str">
        <f t="shared" si="1072"/>
        <v>6398</v>
      </c>
      <c r="H3476" s="5" t="str">
        <f t="shared" si="1073"/>
        <v>COPY PAPER</v>
      </c>
      <c r="I3476" s="5" t="str">
        <f t="shared" si="1074"/>
        <v>035</v>
      </c>
      <c r="J3476" s="5" t="str">
        <f>VLOOKUP(I3476,Vlookups!A:D,2,FALSE)</f>
        <v>Richmond Elementary</v>
      </c>
      <c r="K3476" s="5" t="str">
        <f>VLOOKUP(I3476,Vlookups!A:D,3,FALSE)</f>
        <v>RICHMOND K8</v>
      </c>
      <c r="L3476" s="5" t="str">
        <f t="shared" si="1075"/>
        <v>11</v>
      </c>
      <c r="M3476" s="5" t="str">
        <f t="shared" si="1076"/>
        <v>000</v>
      </c>
      <c r="N3476" s="5" t="str">
        <f>VLOOKUP(M3476,Vlookups!G:I,2,FALSE)</f>
        <v>FINANCE USE ONLY</v>
      </c>
      <c r="O3476" s="5" t="str">
        <f>VLOOKUP(M3476,Vlookups!G:I,3,FALSE)</f>
        <v>UNIDENTIFIED</v>
      </c>
      <c r="P3476" s="6">
        <f t="shared" si="1077"/>
        <v>0</v>
      </c>
      <c r="Q3476" s="6">
        <f t="shared" si="1078"/>
        <v>0</v>
      </c>
      <c r="R3476" s="6">
        <f t="shared" si="1079"/>
        <v>1139</v>
      </c>
      <c r="S3476" s="6">
        <f t="shared" si="1080"/>
        <v>0</v>
      </c>
      <c r="T3476" s="6">
        <f t="shared" si="1081"/>
        <v>0</v>
      </c>
      <c r="U3476" t="s">
        <v>3534</v>
      </c>
      <c r="V3476" t="s">
        <v>2538</v>
      </c>
      <c r="W3476" s="2">
        <v>0</v>
      </c>
      <c r="X3476" s="2">
        <v>0</v>
      </c>
      <c r="Y3476" s="2">
        <v>1139</v>
      </c>
      <c r="Z3476" s="3">
        <v>-1139</v>
      </c>
      <c r="AA3476" s="2">
        <v>0</v>
      </c>
      <c r="AB3476" s="2">
        <v>0</v>
      </c>
    </row>
    <row r="3477" spans="1:28">
      <c r="A3477" s="5" t="str">
        <f t="shared" si="1068"/>
        <v>427</v>
      </c>
      <c r="B3477" s="5" t="str">
        <f>VLOOKUP(A3477,Vlookups!O:P,2,FALSE)</f>
        <v>LOCAL</v>
      </c>
      <c r="C3477" s="5" t="str">
        <f t="shared" si="1069"/>
        <v>E</v>
      </c>
      <c r="D3477" s="5" t="str">
        <f t="shared" si="1070"/>
        <v>11</v>
      </c>
      <c r="E3477" s="5" t="str">
        <f t="shared" si="1071"/>
        <v>63--</v>
      </c>
      <c r="F3477" s="5" t="str">
        <f>VLOOKUP(E3477,Vlookups!K:M,3,FALSE)</f>
        <v>Op Exp</v>
      </c>
      <c r="G3477" s="5" t="str">
        <f t="shared" si="1072"/>
        <v>6398</v>
      </c>
      <c r="H3477" s="5" t="str">
        <f t="shared" si="1073"/>
        <v>COPY PAPER</v>
      </c>
      <c r="I3477" s="5" t="str">
        <f t="shared" si="1074"/>
        <v>036</v>
      </c>
      <c r="J3477" s="5" t="str">
        <f>VLOOKUP(I3477,Vlookups!A:D,2,FALSE)</f>
        <v>Richmond Middle School</v>
      </c>
      <c r="K3477" s="5" t="str">
        <f>VLOOKUP(I3477,Vlookups!A:D,3,FALSE)</f>
        <v>RICHMOND K8</v>
      </c>
      <c r="L3477" s="5" t="str">
        <f t="shared" si="1075"/>
        <v>11</v>
      </c>
      <c r="M3477" s="5" t="str">
        <f t="shared" si="1076"/>
        <v>000</v>
      </c>
      <c r="N3477" s="5" t="str">
        <f>VLOOKUP(M3477,Vlookups!G:I,2,FALSE)</f>
        <v>FINANCE USE ONLY</v>
      </c>
      <c r="O3477" s="5" t="str">
        <f>VLOOKUP(M3477,Vlookups!G:I,3,FALSE)</f>
        <v>UNIDENTIFIED</v>
      </c>
      <c r="P3477" s="6">
        <f t="shared" si="1077"/>
        <v>0</v>
      </c>
      <c r="Q3477" s="6">
        <f t="shared" si="1078"/>
        <v>0</v>
      </c>
      <c r="R3477" s="6">
        <f t="shared" si="1079"/>
        <v>561</v>
      </c>
      <c r="S3477" s="6">
        <f t="shared" si="1080"/>
        <v>0</v>
      </c>
      <c r="T3477" s="6">
        <f t="shared" si="1081"/>
        <v>0</v>
      </c>
      <c r="U3477" t="s">
        <v>3535</v>
      </c>
      <c r="V3477" t="s">
        <v>2538</v>
      </c>
      <c r="W3477" s="2">
        <v>0</v>
      </c>
      <c r="X3477" s="2">
        <v>0</v>
      </c>
      <c r="Y3477" s="2">
        <v>561</v>
      </c>
      <c r="Z3477" s="3">
        <v>-561</v>
      </c>
      <c r="AA3477" s="2">
        <v>0</v>
      </c>
      <c r="AB3477" s="2">
        <v>0</v>
      </c>
    </row>
    <row r="3478" spans="1:28">
      <c r="A3478" s="5" t="str">
        <f t="shared" si="1068"/>
        <v>427</v>
      </c>
      <c r="B3478" s="5" t="str">
        <f>VLOOKUP(A3478,Vlookups!O:P,2,FALSE)</f>
        <v>LOCAL</v>
      </c>
      <c r="C3478" s="5" t="str">
        <f t="shared" si="1069"/>
        <v>E</v>
      </c>
      <c r="D3478" s="5" t="str">
        <f t="shared" si="1070"/>
        <v>11</v>
      </c>
      <c r="E3478" s="5" t="str">
        <f t="shared" si="1071"/>
        <v>63--</v>
      </c>
      <c r="F3478" s="5" t="str">
        <f>VLOOKUP(E3478,Vlookups!K:M,3,FALSE)</f>
        <v>Op Exp</v>
      </c>
      <c r="G3478" s="5" t="str">
        <f t="shared" si="1072"/>
        <v>6398</v>
      </c>
      <c r="H3478" s="5" t="str">
        <f t="shared" si="1073"/>
        <v>COPY PAPER</v>
      </c>
      <c r="I3478" s="5" t="str">
        <f t="shared" si="1074"/>
        <v>037</v>
      </c>
      <c r="J3478" s="5" t="str">
        <f>VLOOKUP(I3478,Vlookups!A:D,2,FALSE)</f>
        <v>Heritage Elementary</v>
      </c>
      <c r="K3478" s="5" t="str">
        <f>VLOOKUP(I3478,Vlookups!A:D,3,FALSE)</f>
        <v>HERITAGE K8</v>
      </c>
      <c r="L3478" s="5" t="str">
        <f t="shared" si="1075"/>
        <v>11</v>
      </c>
      <c r="M3478" s="5" t="str">
        <f t="shared" si="1076"/>
        <v>000</v>
      </c>
      <c r="N3478" s="5" t="str">
        <f>VLOOKUP(M3478,Vlookups!G:I,2,FALSE)</f>
        <v>FINANCE USE ONLY</v>
      </c>
      <c r="O3478" s="5" t="str">
        <f>VLOOKUP(M3478,Vlookups!G:I,3,FALSE)</f>
        <v>UNIDENTIFIED</v>
      </c>
      <c r="P3478" s="6">
        <f t="shared" si="1077"/>
        <v>0</v>
      </c>
      <c r="Q3478" s="6">
        <f t="shared" si="1078"/>
        <v>0</v>
      </c>
      <c r="R3478" s="6">
        <f t="shared" si="1079"/>
        <v>118.03</v>
      </c>
      <c r="S3478" s="6">
        <f t="shared" si="1080"/>
        <v>0</v>
      </c>
      <c r="T3478" s="6">
        <f t="shared" si="1081"/>
        <v>0</v>
      </c>
      <c r="U3478" t="s">
        <v>3536</v>
      </c>
      <c r="V3478" t="s">
        <v>2538</v>
      </c>
      <c r="W3478" s="2">
        <v>0</v>
      </c>
      <c r="X3478" s="2">
        <v>0</v>
      </c>
      <c r="Y3478" s="2">
        <v>118.03</v>
      </c>
      <c r="Z3478" s="3">
        <v>-118.03</v>
      </c>
      <c r="AA3478" s="2">
        <v>0</v>
      </c>
      <c r="AB3478" s="2">
        <v>0</v>
      </c>
    </row>
    <row r="3479" spans="1:28">
      <c r="A3479" s="5" t="str">
        <f t="shared" si="1068"/>
        <v>427</v>
      </c>
      <c r="B3479" s="5" t="str">
        <f>VLOOKUP(A3479,Vlookups!O:P,2,FALSE)</f>
        <v>LOCAL</v>
      </c>
      <c r="C3479" s="5" t="str">
        <f t="shared" si="1069"/>
        <v>E</v>
      </c>
      <c r="D3479" s="5" t="str">
        <f t="shared" si="1070"/>
        <v>11</v>
      </c>
      <c r="E3479" s="5" t="str">
        <f t="shared" si="1071"/>
        <v>63--</v>
      </c>
      <c r="F3479" s="5" t="str">
        <f>VLOOKUP(E3479,Vlookups!K:M,3,FALSE)</f>
        <v>Op Exp</v>
      </c>
      <c r="G3479" s="5" t="str">
        <f t="shared" si="1072"/>
        <v>6398</v>
      </c>
      <c r="H3479" s="5" t="str">
        <f t="shared" si="1073"/>
        <v>COPY PAPER</v>
      </c>
      <c r="I3479" s="5" t="str">
        <f t="shared" si="1074"/>
        <v>038</v>
      </c>
      <c r="J3479" s="5" t="str">
        <f>VLOOKUP(I3479,Vlookups!A:D,2,FALSE)</f>
        <v>Heritage Middle School</v>
      </c>
      <c r="K3479" s="5" t="str">
        <f>VLOOKUP(I3479,Vlookups!A:D,3,FALSE)</f>
        <v>HERITAGE K8</v>
      </c>
      <c r="L3479" s="5" t="str">
        <f t="shared" si="1075"/>
        <v>11</v>
      </c>
      <c r="M3479" s="5" t="str">
        <f t="shared" si="1076"/>
        <v>000</v>
      </c>
      <c r="N3479" s="5" t="str">
        <f>VLOOKUP(M3479,Vlookups!G:I,2,FALSE)</f>
        <v>FINANCE USE ONLY</v>
      </c>
      <c r="O3479" s="5" t="str">
        <f>VLOOKUP(M3479,Vlookups!G:I,3,FALSE)</f>
        <v>UNIDENTIFIED</v>
      </c>
      <c r="P3479" s="6">
        <f t="shared" si="1077"/>
        <v>0</v>
      </c>
      <c r="Q3479" s="6">
        <f t="shared" si="1078"/>
        <v>0</v>
      </c>
      <c r="R3479" s="6">
        <f t="shared" si="1079"/>
        <v>58.14</v>
      </c>
      <c r="S3479" s="6">
        <f t="shared" si="1080"/>
        <v>0</v>
      </c>
      <c r="T3479" s="6">
        <f t="shared" si="1081"/>
        <v>0</v>
      </c>
      <c r="U3479" t="s">
        <v>3537</v>
      </c>
      <c r="V3479" t="s">
        <v>2538</v>
      </c>
      <c r="W3479" s="2">
        <v>0</v>
      </c>
      <c r="X3479" s="2">
        <v>0</v>
      </c>
      <c r="Y3479" s="2">
        <v>58.14</v>
      </c>
      <c r="Z3479" s="3">
        <v>-58.14</v>
      </c>
      <c r="AA3479" s="2">
        <v>0</v>
      </c>
      <c r="AB3479" s="2">
        <v>0</v>
      </c>
    </row>
    <row r="3480" spans="1:28">
      <c r="A3480" s="5" t="str">
        <f t="shared" si="1068"/>
        <v>427</v>
      </c>
      <c r="B3480" s="5" t="str">
        <f>VLOOKUP(A3480,Vlookups!O:P,2,FALSE)</f>
        <v>LOCAL</v>
      </c>
      <c r="C3480" s="5" t="str">
        <f t="shared" si="1069"/>
        <v>E</v>
      </c>
      <c r="D3480" s="5" t="str">
        <f t="shared" si="1070"/>
        <v>11</v>
      </c>
      <c r="E3480" s="5" t="str">
        <f t="shared" si="1071"/>
        <v>63--</v>
      </c>
      <c r="F3480" s="5" t="str">
        <f>VLOOKUP(E3480,Vlookups!K:M,3,FALSE)</f>
        <v>Op Exp</v>
      </c>
      <c r="G3480" s="5" t="str">
        <f t="shared" si="1072"/>
        <v>6398</v>
      </c>
      <c r="H3480" s="5" t="str">
        <f t="shared" si="1073"/>
        <v>COPY PAPER</v>
      </c>
      <c r="I3480" s="5" t="str">
        <f t="shared" si="1074"/>
        <v>039</v>
      </c>
      <c r="J3480" s="5" t="str">
        <f>VLOOKUP(I3480,Vlookups!A:D,2,FALSE)</f>
        <v>Pearland Elementary</v>
      </c>
      <c r="K3480" s="5" t="str">
        <f>VLOOKUP(I3480,Vlookups!A:D,3,FALSE)</f>
        <v>PEARLAND K8</v>
      </c>
      <c r="L3480" s="5" t="str">
        <f t="shared" si="1075"/>
        <v>11</v>
      </c>
      <c r="M3480" s="5" t="str">
        <f t="shared" si="1076"/>
        <v>000</v>
      </c>
      <c r="N3480" s="5" t="str">
        <f>VLOOKUP(M3480,Vlookups!G:I,2,FALSE)</f>
        <v>FINANCE USE ONLY</v>
      </c>
      <c r="O3480" s="5" t="str">
        <f>VLOOKUP(M3480,Vlookups!G:I,3,FALSE)</f>
        <v>UNIDENTIFIED</v>
      </c>
      <c r="P3480" s="6">
        <f t="shared" si="1077"/>
        <v>0</v>
      </c>
      <c r="Q3480" s="6">
        <f t="shared" si="1078"/>
        <v>0</v>
      </c>
      <c r="R3480" s="6">
        <f t="shared" si="1079"/>
        <v>298.55</v>
      </c>
      <c r="S3480" s="6">
        <f t="shared" si="1080"/>
        <v>0</v>
      </c>
      <c r="T3480" s="6">
        <f t="shared" si="1081"/>
        <v>0</v>
      </c>
      <c r="U3480" t="s">
        <v>3538</v>
      </c>
      <c r="V3480" t="s">
        <v>2538</v>
      </c>
      <c r="W3480" s="2">
        <v>0</v>
      </c>
      <c r="X3480" s="2">
        <v>0</v>
      </c>
      <c r="Y3480" s="2">
        <v>298.55</v>
      </c>
      <c r="Z3480" s="3">
        <v>-298.55</v>
      </c>
      <c r="AA3480" s="2">
        <v>0</v>
      </c>
      <c r="AB3480" s="2">
        <v>0</v>
      </c>
    </row>
    <row r="3481" spans="1:28">
      <c r="A3481" s="5" t="str">
        <f t="shared" si="1068"/>
        <v>427</v>
      </c>
      <c r="B3481" s="5" t="str">
        <f>VLOOKUP(A3481,Vlookups!O:P,2,FALSE)</f>
        <v>LOCAL</v>
      </c>
      <c r="C3481" s="5" t="str">
        <f t="shared" si="1069"/>
        <v>E</v>
      </c>
      <c r="D3481" s="5" t="str">
        <f t="shared" si="1070"/>
        <v>11</v>
      </c>
      <c r="E3481" s="5" t="str">
        <f t="shared" si="1071"/>
        <v>63--</v>
      </c>
      <c r="F3481" s="5" t="str">
        <f>VLOOKUP(E3481,Vlookups!K:M,3,FALSE)</f>
        <v>Op Exp</v>
      </c>
      <c r="G3481" s="5" t="str">
        <f t="shared" si="1072"/>
        <v>6398</v>
      </c>
      <c r="H3481" s="5" t="str">
        <f t="shared" si="1073"/>
        <v>COPY PAPER</v>
      </c>
      <c r="I3481" s="5" t="str">
        <f t="shared" si="1074"/>
        <v>040</v>
      </c>
      <c r="J3481" s="5" t="str">
        <f>VLOOKUP(I3481,Vlookups!A:D,2,FALSE)</f>
        <v>Pearland Middle School</v>
      </c>
      <c r="K3481" s="5" t="str">
        <f>VLOOKUP(I3481,Vlookups!A:D,3,FALSE)</f>
        <v>PEARLAND K8</v>
      </c>
      <c r="L3481" s="5" t="str">
        <f t="shared" si="1075"/>
        <v>11</v>
      </c>
      <c r="M3481" s="5" t="str">
        <f t="shared" si="1076"/>
        <v>000</v>
      </c>
      <c r="N3481" s="5" t="str">
        <f>VLOOKUP(M3481,Vlookups!G:I,2,FALSE)</f>
        <v>FINANCE USE ONLY</v>
      </c>
      <c r="O3481" s="5" t="str">
        <f>VLOOKUP(M3481,Vlookups!G:I,3,FALSE)</f>
        <v>UNIDENTIFIED</v>
      </c>
      <c r="P3481" s="6">
        <f t="shared" si="1077"/>
        <v>0</v>
      </c>
      <c r="Q3481" s="6">
        <f t="shared" si="1078"/>
        <v>0</v>
      </c>
      <c r="R3481" s="6">
        <f t="shared" si="1079"/>
        <v>147.05000000000001</v>
      </c>
      <c r="S3481" s="6">
        <f t="shared" si="1080"/>
        <v>0</v>
      </c>
      <c r="T3481" s="6">
        <f t="shared" si="1081"/>
        <v>0</v>
      </c>
      <c r="U3481" t="s">
        <v>3539</v>
      </c>
      <c r="V3481" t="s">
        <v>2538</v>
      </c>
      <c r="W3481" s="2">
        <v>0</v>
      </c>
      <c r="X3481" s="2">
        <v>0</v>
      </c>
      <c r="Y3481" s="2">
        <v>147.05000000000001</v>
      </c>
      <c r="Z3481" s="3">
        <v>-147.05000000000001</v>
      </c>
      <c r="AA3481" s="2">
        <v>0</v>
      </c>
      <c r="AB3481" s="2">
        <v>0</v>
      </c>
    </row>
    <row r="3482" spans="1:28">
      <c r="A3482" s="5" t="str">
        <f t="shared" si="1068"/>
        <v>427</v>
      </c>
      <c r="B3482" s="5" t="str">
        <f>VLOOKUP(A3482,Vlookups!O:P,2,FALSE)</f>
        <v>LOCAL</v>
      </c>
      <c r="C3482" s="5" t="str">
        <f t="shared" si="1069"/>
        <v>E</v>
      </c>
      <c r="D3482" s="5" t="str">
        <f t="shared" si="1070"/>
        <v>11</v>
      </c>
      <c r="E3482" s="5" t="str">
        <f t="shared" si="1071"/>
        <v>63--</v>
      </c>
      <c r="F3482" s="5" t="str">
        <f>VLOOKUP(E3482,Vlookups!K:M,3,FALSE)</f>
        <v>Op Exp</v>
      </c>
      <c r="G3482" s="5" t="str">
        <f t="shared" si="1072"/>
        <v>6398</v>
      </c>
      <c r="H3482" s="5" t="str">
        <f t="shared" si="1073"/>
        <v>COPY PAPER</v>
      </c>
      <c r="I3482" s="5" t="str">
        <f t="shared" si="1074"/>
        <v>041</v>
      </c>
      <c r="J3482" s="5" t="str">
        <f>VLOOKUP(I3482,Vlookups!A:D,2,FALSE)</f>
        <v>BG Rarmiez Middle School</v>
      </c>
      <c r="K3482" s="5" t="str">
        <f>VLOOKUP(I3482,Vlookups!A:D,3,FALSE)</f>
        <v>BG RAMIREZ K8</v>
      </c>
      <c r="L3482" s="5" t="str">
        <f t="shared" si="1075"/>
        <v>11</v>
      </c>
      <c r="M3482" s="5" t="str">
        <f t="shared" si="1076"/>
        <v>000</v>
      </c>
      <c r="N3482" s="5" t="str">
        <f>VLOOKUP(M3482,Vlookups!G:I,2,FALSE)</f>
        <v>FINANCE USE ONLY</v>
      </c>
      <c r="O3482" s="5" t="str">
        <f>VLOOKUP(M3482,Vlookups!G:I,3,FALSE)</f>
        <v>UNIDENTIFIED</v>
      </c>
      <c r="P3482" s="6">
        <f t="shared" si="1077"/>
        <v>4135</v>
      </c>
      <c r="Q3482" s="6">
        <f t="shared" si="1078"/>
        <v>514.79999999999995</v>
      </c>
      <c r="R3482" s="6">
        <f t="shared" si="1079"/>
        <v>3168.22</v>
      </c>
      <c r="S3482" s="6">
        <f t="shared" si="1080"/>
        <v>0</v>
      </c>
      <c r="T3482" s="6">
        <f t="shared" si="1081"/>
        <v>-4135</v>
      </c>
      <c r="U3482" t="s">
        <v>3540</v>
      </c>
      <c r="V3482" t="s">
        <v>2538</v>
      </c>
      <c r="W3482" s="2">
        <v>4135</v>
      </c>
      <c r="X3482" s="2">
        <v>514.79999999999995</v>
      </c>
      <c r="Y3482" s="2">
        <v>3168.22</v>
      </c>
      <c r="Z3482" s="3">
        <v>-62.82</v>
      </c>
      <c r="AA3482" s="2">
        <v>0</v>
      </c>
      <c r="AB3482" s="3">
        <v>-4135</v>
      </c>
    </row>
    <row r="3483" spans="1:28">
      <c r="A3483" s="5" t="str">
        <f t="shared" si="1068"/>
        <v>427</v>
      </c>
      <c r="B3483" s="5" t="str">
        <f>VLOOKUP(A3483,Vlookups!O:P,2,FALSE)</f>
        <v>LOCAL</v>
      </c>
      <c r="C3483" s="5" t="str">
        <f t="shared" si="1069"/>
        <v>E</v>
      </c>
      <c r="D3483" s="5" t="str">
        <f t="shared" si="1070"/>
        <v>11</v>
      </c>
      <c r="E3483" s="5" t="str">
        <f t="shared" si="1071"/>
        <v>63--</v>
      </c>
      <c r="F3483" s="5" t="str">
        <f>VLOOKUP(E3483,Vlookups!K:M,3,FALSE)</f>
        <v>Op Exp</v>
      </c>
      <c r="G3483" s="5" t="str">
        <f t="shared" si="1072"/>
        <v>6398</v>
      </c>
      <c r="H3483" s="5" t="str">
        <f t="shared" si="1073"/>
        <v>COPY PAPER</v>
      </c>
      <c r="I3483" s="5" t="str">
        <f t="shared" si="1074"/>
        <v>042</v>
      </c>
      <c r="J3483" s="5" t="str">
        <f>VLOOKUP(I3483,Vlookups!A:D,2,FALSE)</f>
        <v>BG Ramirez Elementary</v>
      </c>
      <c r="K3483" s="5" t="str">
        <f>VLOOKUP(I3483,Vlookups!A:D,3,FALSE)</f>
        <v>BG RAMIREZ K8</v>
      </c>
      <c r="L3483" s="5" t="str">
        <f t="shared" si="1075"/>
        <v>11</v>
      </c>
      <c r="M3483" s="5" t="str">
        <f t="shared" si="1076"/>
        <v>000</v>
      </c>
      <c r="N3483" s="5" t="str">
        <f>VLOOKUP(M3483,Vlookups!G:I,2,FALSE)</f>
        <v>FINANCE USE ONLY</v>
      </c>
      <c r="O3483" s="5" t="str">
        <f>VLOOKUP(M3483,Vlookups!G:I,3,FALSE)</f>
        <v>UNIDENTIFIED</v>
      </c>
      <c r="P3483" s="6">
        <f t="shared" si="1077"/>
        <v>8241</v>
      </c>
      <c r="Q3483" s="6">
        <f t="shared" si="1078"/>
        <v>1045.2</v>
      </c>
      <c r="R3483" s="6">
        <f t="shared" si="1079"/>
        <v>6215.65</v>
      </c>
      <c r="S3483" s="6">
        <f t="shared" si="1080"/>
        <v>0</v>
      </c>
      <c r="T3483" s="6">
        <f t="shared" si="1081"/>
        <v>-8241</v>
      </c>
      <c r="U3483" t="s">
        <v>3541</v>
      </c>
      <c r="V3483" t="s">
        <v>2538</v>
      </c>
      <c r="W3483" s="2">
        <v>8241</v>
      </c>
      <c r="X3483" s="2">
        <v>1045.2</v>
      </c>
      <c r="Y3483" s="2">
        <v>6215.65</v>
      </c>
      <c r="Z3483" s="3">
        <v>-65.05</v>
      </c>
      <c r="AA3483" s="2">
        <v>0</v>
      </c>
      <c r="AB3483" s="3">
        <v>-8241</v>
      </c>
    </row>
    <row r="3484" spans="1:28">
      <c r="A3484" s="5" t="str">
        <f t="shared" si="1068"/>
        <v>427</v>
      </c>
      <c r="B3484" s="5" t="str">
        <f>VLOOKUP(A3484,Vlookups!O:P,2,FALSE)</f>
        <v>LOCAL</v>
      </c>
      <c r="C3484" s="5" t="str">
        <f t="shared" si="1069"/>
        <v>E</v>
      </c>
      <c r="D3484" s="5" t="str">
        <f t="shared" si="1070"/>
        <v>11</v>
      </c>
      <c r="E3484" s="5" t="str">
        <f t="shared" si="1071"/>
        <v>63--</v>
      </c>
      <c r="F3484" s="5" t="str">
        <f>VLOOKUP(E3484,Vlookups!K:M,3,FALSE)</f>
        <v>Op Exp</v>
      </c>
      <c r="G3484" s="5" t="str">
        <f t="shared" si="1072"/>
        <v>6398</v>
      </c>
      <c r="H3484" s="5" t="str">
        <f t="shared" si="1073"/>
        <v>COPY PAPER</v>
      </c>
      <c r="I3484" s="5" t="str">
        <f t="shared" si="1074"/>
        <v>043</v>
      </c>
      <c r="J3484" s="5" t="str">
        <f>VLOOKUP(I3484,Vlookups!A:D,2,FALSE)</f>
        <v>MSG Ramirez Elementary</v>
      </c>
      <c r="K3484" s="5" t="str">
        <f>VLOOKUP(I3484,Vlookups!A:D,3,FALSE)</f>
        <v>MSG RAMIREZ K8</v>
      </c>
      <c r="L3484" s="5" t="str">
        <f t="shared" si="1075"/>
        <v>11</v>
      </c>
      <c r="M3484" s="5" t="str">
        <f t="shared" si="1076"/>
        <v>000</v>
      </c>
      <c r="N3484" s="5" t="str">
        <f>VLOOKUP(M3484,Vlookups!G:I,2,FALSE)</f>
        <v>FINANCE USE ONLY</v>
      </c>
      <c r="O3484" s="5" t="str">
        <f>VLOOKUP(M3484,Vlookups!G:I,3,FALSE)</f>
        <v>UNIDENTIFIED</v>
      </c>
      <c r="P3484" s="6">
        <f t="shared" si="1077"/>
        <v>4594</v>
      </c>
      <c r="Q3484" s="6">
        <f t="shared" si="1078"/>
        <v>0</v>
      </c>
      <c r="R3484" s="6">
        <f t="shared" si="1079"/>
        <v>4096.8599999999997</v>
      </c>
      <c r="S3484" s="6">
        <f t="shared" si="1080"/>
        <v>0</v>
      </c>
      <c r="T3484" s="6">
        <f t="shared" si="1081"/>
        <v>-4594</v>
      </c>
      <c r="U3484" t="s">
        <v>3542</v>
      </c>
      <c r="V3484" t="s">
        <v>2538</v>
      </c>
      <c r="W3484" s="2">
        <v>4594</v>
      </c>
      <c r="X3484" s="2">
        <v>0</v>
      </c>
      <c r="Y3484" s="2">
        <v>4096.8599999999997</v>
      </c>
      <c r="Z3484" s="2">
        <v>497.14</v>
      </c>
      <c r="AA3484" s="2">
        <v>0</v>
      </c>
      <c r="AB3484" s="3">
        <v>-4594</v>
      </c>
    </row>
    <row r="3485" spans="1:28">
      <c r="A3485" s="5" t="str">
        <f t="shared" si="1068"/>
        <v>427</v>
      </c>
      <c r="B3485" s="5" t="str">
        <f>VLOOKUP(A3485,Vlookups!O:P,2,FALSE)</f>
        <v>LOCAL</v>
      </c>
      <c r="C3485" s="5" t="str">
        <f t="shared" si="1069"/>
        <v>E</v>
      </c>
      <c r="D3485" s="5" t="str">
        <f t="shared" si="1070"/>
        <v>11</v>
      </c>
      <c r="E3485" s="5" t="str">
        <f t="shared" si="1071"/>
        <v>63--</v>
      </c>
      <c r="F3485" s="5" t="str">
        <f>VLOOKUP(E3485,Vlookups!K:M,3,FALSE)</f>
        <v>Op Exp</v>
      </c>
      <c r="G3485" s="5" t="str">
        <f t="shared" si="1072"/>
        <v>6398</v>
      </c>
      <c r="H3485" s="5" t="str">
        <f t="shared" si="1073"/>
        <v>COPY PAPER</v>
      </c>
      <c r="I3485" s="5" t="str">
        <f t="shared" si="1074"/>
        <v>044</v>
      </c>
      <c r="J3485" s="5" t="str">
        <f>VLOOKUP(I3485,Vlookups!A:D,2,FALSE)</f>
        <v>MSG Ramirez Middle School</v>
      </c>
      <c r="K3485" s="5" t="str">
        <f>VLOOKUP(I3485,Vlookups!A:D,3,FALSE)</f>
        <v>MSG RAMIREZ K8</v>
      </c>
      <c r="L3485" s="5" t="str">
        <f t="shared" si="1075"/>
        <v>11</v>
      </c>
      <c r="M3485" s="5" t="str">
        <f t="shared" si="1076"/>
        <v>000</v>
      </c>
      <c r="N3485" s="5" t="str">
        <f>VLOOKUP(M3485,Vlookups!G:I,2,FALSE)</f>
        <v>FINANCE USE ONLY</v>
      </c>
      <c r="O3485" s="5" t="str">
        <f>VLOOKUP(M3485,Vlookups!G:I,3,FALSE)</f>
        <v>UNIDENTIFIED</v>
      </c>
      <c r="P3485" s="6">
        <f t="shared" si="1077"/>
        <v>2119</v>
      </c>
      <c r="Q3485" s="6">
        <f t="shared" si="1078"/>
        <v>0</v>
      </c>
      <c r="R3485" s="6">
        <f t="shared" si="1079"/>
        <v>2017.86</v>
      </c>
      <c r="S3485" s="6">
        <f t="shared" si="1080"/>
        <v>0</v>
      </c>
      <c r="T3485" s="6">
        <f t="shared" si="1081"/>
        <v>-2119</v>
      </c>
      <c r="U3485" t="s">
        <v>3543</v>
      </c>
      <c r="V3485" t="s">
        <v>2538</v>
      </c>
      <c r="W3485" s="2">
        <v>2119</v>
      </c>
      <c r="X3485" s="2">
        <v>0</v>
      </c>
      <c r="Y3485" s="2">
        <v>2017.86</v>
      </c>
      <c r="Z3485" s="2">
        <v>101.14</v>
      </c>
      <c r="AA3485" s="2">
        <v>0</v>
      </c>
      <c r="AB3485" s="3">
        <v>-2119</v>
      </c>
    </row>
    <row r="3486" spans="1:28">
      <c r="A3486" s="5" t="str">
        <f t="shared" si="1068"/>
        <v>427</v>
      </c>
      <c r="B3486" s="5" t="str">
        <f>VLOOKUP(A3486,Vlookups!O:P,2,FALSE)</f>
        <v>LOCAL</v>
      </c>
      <c r="C3486" s="5" t="str">
        <f t="shared" si="1069"/>
        <v>E</v>
      </c>
      <c r="D3486" s="5" t="str">
        <f t="shared" si="1070"/>
        <v>11</v>
      </c>
      <c r="E3486" s="5" t="str">
        <f t="shared" si="1071"/>
        <v>63--</v>
      </c>
      <c r="F3486" s="5" t="str">
        <f>VLOOKUP(E3486,Vlookups!K:M,3,FALSE)</f>
        <v>Op Exp</v>
      </c>
      <c r="G3486" s="5" t="str">
        <f t="shared" si="1072"/>
        <v>6398</v>
      </c>
      <c r="H3486" s="5" t="str">
        <f t="shared" si="1073"/>
        <v>COPY PAPER</v>
      </c>
      <c r="I3486" s="5" t="str">
        <f t="shared" si="1074"/>
        <v>045</v>
      </c>
      <c r="J3486" s="5" t="str">
        <f>VLOOKUP(I3486,Vlookups!A:D,2,FALSE)</f>
        <v>Liberty HS</v>
      </c>
      <c r="K3486" s="5" t="str">
        <f>VLOOKUP(I3486,Vlookups!A:D,3,FALSE)</f>
        <v>LIBERTY HS</v>
      </c>
      <c r="L3486" s="5" t="str">
        <f t="shared" si="1075"/>
        <v>11</v>
      </c>
      <c r="M3486" s="5" t="str">
        <f t="shared" si="1076"/>
        <v>000</v>
      </c>
      <c r="N3486" s="5" t="str">
        <f>VLOOKUP(M3486,Vlookups!G:I,2,FALSE)</f>
        <v>FINANCE USE ONLY</v>
      </c>
      <c r="O3486" s="5" t="str">
        <f>VLOOKUP(M3486,Vlookups!G:I,3,FALSE)</f>
        <v>UNIDENTIFIED</v>
      </c>
      <c r="P3486" s="6">
        <f t="shared" si="1077"/>
        <v>1290</v>
      </c>
      <c r="Q3486" s="6">
        <f t="shared" si="1078"/>
        <v>0</v>
      </c>
      <c r="R3486" s="6">
        <f t="shared" si="1079"/>
        <v>832.5</v>
      </c>
      <c r="S3486" s="6">
        <f t="shared" si="1080"/>
        <v>0</v>
      </c>
      <c r="T3486" s="6">
        <f t="shared" si="1081"/>
        <v>-1290</v>
      </c>
      <c r="U3486" t="s">
        <v>3544</v>
      </c>
      <c r="V3486" t="s">
        <v>2538</v>
      </c>
      <c r="W3486" s="2">
        <v>1290</v>
      </c>
      <c r="X3486" s="2">
        <v>0</v>
      </c>
      <c r="Y3486" s="2">
        <v>832.5</v>
      </c>
      <c r="Z3486" s="2">
        <v>457.5</v>
      </c>
      <c r="AA3486" s="2">
        <v>0</v>
      </c>
      <c r="AB3486" s="3">
        <v>-1290</v>
      </c>
    </row>
    <row r="3487" spans="1:28">
      <c r="A3487" s="5" t="str">
        <f t="shared" si="1068"/>
        <v>427</v>
      </c>
      <c r="B3487" s="5" t="str">
        <f>VLOOKUP(A3487,Vlookups!O:P,2,FALSE)</f>
        <v>LOCAL</v>
      </c>
      <c r="C3487" s="5" t="str">
        <f t="shared" si="1069"/>
        <v>E</v>
      </c>
      <c r="D3487" s="5" t="str">
        <f t="shared" si="1070"/>
        <v>11</v>
      </c>
      <c r="E3487" s="5" t="str">
        <f t="shared" si="1071"/>
        <v>63--</v>
      </c>
      <c r="F3487" s="5" t="str">
        <f>VLOOKUP(E3487,Vlookups!K:M,3,FALSE)</f>
        <v>Op Exp</v>
      </c>
      <c r="G3487" s="5" t="str">
        <f t="shared" si="1072"/>
        <v>6399</v>
      </c>
      <c r="H3487" s="5" t="str">
        <f t="shared" si="1073"/>
        <v>GENERAL SUPPLIES</v>
      </c>
      <c r="I3487" s="5" t="str">
        <f t="shared" si="1074"/>
        <v>001</v>
      </c>
      <c r="J3487" s="5" t="str">
        <f>VLOOKUP(I3487,Vlookups!A:D,2,FALSE)</f>
        <v>GARLAND ELEMENTARY SCHOOL</v>
      </c>
      <c r="K3487" s="5" t="str">
        <f>VLOOKUP(I3487,Vlookups!A:D,3,FALSE)</f>
        <v>GARLAND K8</v>
      </c>
      <c r="L3487" s="5" t="str">
        <f t="shared" si="1075"/>
        <v>11</v>
      </c>
      <c r="M3487" s="5" t="str">
        <f t="shared" si="1076"/>
        <v>000</v>
      </c>
      <c r="N3487" s="5" t="str">
        <f>VLOOKUP(M3487,Vlookups!G:I,2,FALSE)</f>
        <v>FINANCE USE ONLY</v>
      </c>
      <c r="O3487" s="5" t="str">
        <f>VLOOKUP(M3487,Vlookups!G:I,3,FALSE)</f>
        <v>UNIDENTIFIED</v>
      </c>
      <c r="P3487" s="6">
        <f t="shared" si="1077"/>
        <v>7577</v>
      </c>
      <c r="Q3487" s="6">
        <f t="shared" si="1078"/>
        <v>0</v>
      </c>
      <c r="R3487" s="6">
        <f t="shared" si="1079"/>
        <v>2978.59</v>
      </c>
      <c r="S3487" s="6">
        <f t="shared" si="1080"/>
        <v>0</v>
      </c>
      <c r="T3487" s="6">
        <f t="shared" si="1081"/>
        <v>-7577</v>
      </c>
      <c r="U3487" t="s">
        <v>3545</v>
      </c>
      <c r="V3487" t="s">
        <v>54</v>
      </c>
      <c r="W3487" s="2">
        <v>7577</v>
      </c>
      <c r="X3487" s="2">
        <v>0</v>
      </c>
      <c r="Y3487" s="2">
        <v>2978.59</v>
      </c>
      <c r="Z3487" s="2">
        <v>2882.41</v>
      </c>
      <c r="AA3487" s="2">
        <v>0</v>
      </c>
      <c r="AB3487" s="3">
        <v>-7577</v>
      </c>
    </row>
    <row r="3488" spans="1:28">
      <c r="A3488" s="5" t="str">
        <f t="shared" si="1068"/>
        <v>427</v>
      </c>
      <c r="B3488" s="5" t="str">
        <f>VLOOKUP(A3488,Vlookups!O:P,2,FALSE)</f>
        <v>LOCAL</v>
      </c>
      <c r="C3488" s="5" t="str">
        <f t="shared" si="1069"/>
        <v>E</v>
      </c>
      <c r="D3488" s="5" t="str">
        <f t="shared" si="1070"/>
        <v>11</v>
      </c>
      <c r="E3488" s="5" t="str">
        <f t="shared" si="1071"/>
        <v>63--</v>
      </c>
      <c r="F3488" s="5" t="str">
        <f>VLOOKUP(E3488,Vlookups!K:M,3,FALSE)</f>
        <v>Op Exp</v>
      </c>
      <c r="G3488" s="5" t="str">
        <f t="shared" si="1072"/>
        <v>6399</v>
      </c>
      <c r="H3488" s="5" t="str">
        <f t="shared" si="1073"/>
        <v>GENERAL SUPPLIES</v>
      </c>
      <c r="I3488" s="5" t="str">
        <f t="shared" si="1074"/>
        <v>002</v>
      </c>
      <c r="J3488" s="5" t="str">
        <f>VLOOKUP(I3488,Vlookups!A:D,2,FALSE)</f>
        <v>GARLAND MIDDLE SCHOOL</v>
      </c>
      <c r="K3488" s="5" t="str">
        <f>VLOOKUP(I3488,Vlookups!A:D,3,FALSE)</f>
        <v>GARLAND K8</v>
      </c>
      <c r="L3488" s="5" t="str">
        <f t="shared" si="1075"/>
        <v>11</v>
      </c>
      <c r="M3488" s="5" t="str">
        <f t="shared" si="1076"/>
        <v>000</v>
      </c>
      <c r="N3488" s="5" t="str">
        <f>VLOOKUP(M3488,Vlookups!G:I,2,FALSE)</f>
        <v>FINANCE USE ONLY</v>
      </c>
      <c r="O3488" s="5" t="str">
        <f>VLOOKUP(M3488,Vlookups!G:I,3,FALSE)</f>
        <v>UNIDENTIFIED</v>
      </c>
      <c r="P3488" s="6">
        <f t="shared" si="1077"/>
        <v>3732</v>
      </c>
      <c r="Q3488" s="6">
        <f t="shared" si="1078"/>
        <v>0</v>
      </c>
      <c r="R3488" s="6">
        <f t="shared" si="1079"/>
        <v>1420.54</v>
      </c>
      <c r="S3488" s="6">
        <f t="shared" si="1080"/>
        <v>0</v>
      </c>
      <c r="T3488" s="6">
        <f t="shared" si="1081"/>
        <v>-3732</v>
      </c>
      <c r="U3488" t="s">
        <v>3546</v>
      </c>
      <c r="V3488" t="s">
        <v>54</v>
      </c>
      <c r="W3488" s="2">
        <v>3732</v>
      </c>
      <c r="X3488" s="2">
        <v>0</v>
      </c>
      <c r="Y3488" s="2">
        <v>1420.54</v>
      </c>
      <c r="Z3488" s="2">
        <v>1427.46</v>
      </c>
      <c r="AA3488" s="2">
        <v>0</v>
      </c>
      <c r="AB3488" s="3">
        <v>-3732</v>
      </c>
    </row>
    <row r="3489" spans="1:28">
      <c r="A3489" s="5" t="str">
        <f t="shared" si="1068"/>
        <v>427</v>
      </c>
      <c r="B3489" s="5" t="str">
        <f>VLOOKUP(A3489,Vlookups!O:P,2,FALSE)</f>
        <v>LOCAL</v>
      </c>
      <c r="C3489" s="5" t="str">
        <f t="shared" si="1069"/>
        <v>E</v>
      </c>
      <c r="D3489" s="5" t="str">
        <f t="shared" si="1070"/>
        <v>11</v>
      </c>
      <c r="E3489" s="5" t="str">
        <f t="shared" si="1071"/>
        <v>63--</v>
      </c>
      <c r="F3489" s="5" t="str">
        <f>VLOOKUP(E3489,Vlookups!K:M,3,FALSE)</f>
        <v>Op Exp</v>
      </c>
      <c r="G3489" s="5" t="str">
        <f t="shared" si="1072"/>
        <v>6399</v>
      </c>
      <c r="H3489" s="5" t="str">
        <f t="shared" si="1073"/>
        <v>GENERAL SUPPLIES</v>
      </c>
      <c r="I3489" s="5" t="str">
        <f t="shared" si="1074"/>
        <v>003</v>
      </c>
      <c r="J3489" s="5" t="str">
        <f>VLOOKUP(I3489,Vlookups!A:D,2,FALSE)</f>
        <v>GARLAND HIGH SCHOOL</v>
      </c>
      <c r="K3489" s="5" t="str">
        <f>VLOOKUP(I3489,Vlookups!A:D,3,FALSE)</f>
        <v>GARLAND HS</v>
      </c>
      <c r="L3489" s="5" t="str">
        <f t="shared" si="1075"/>
        <v>11</v>
      </c>
      <c r="M3489" s="5" t="str">
        <f t="shared" si="1076"/>
        <v>000</v>
      </c>
      <c r="N3489" s="5" t="str">
        <f>VLOOKUP(M3489,Vlookups!G:I,2,FALSE)</f>
        <v>FINANCE USE ONLY</v>
      </c>
      <c r="O3489" s="5" t="str">
        <f>VLOOKUP(M3489,Vlookups!G:I,3,FALSE)</f>
        <v>UNIDENTIFIED</v>
      </c>
      <c r="P3489" s="6">
        <f t="shared" si="1077"/>
        <v>4924</v>
      </c>
      <c r="Q3489" s="6">
        <f t="shared" si="1078"/>
        <v>210</v>
      </c>
      <c r="R3489" s="6">
        <f t="shared" si="1079"/>
        <v>2551.2600000000002</v>
      </c>
      <c r="S3489" s="6">
        <f t="shared" si="1080"/>
        <v>0</v>
      </c>
      <c r="T3489" s="6">
        <f t="shared" si="1081"/>
        <v>-4924</v>
      </c>
      <c r="U3489" t="s">
        <v>3547</v>
      </c>
      <c r="V3489" t="s">
        <v>54</v>
      </c>
      <c r="W3489" s="2">
        <v>4924</v>
      </c>
      <c r="X3489" s="2">
        <v>210</v>
      </c>
      <c r="Y3489" s="2">
        <v>2551.2600000000002</v>
      </c>
      <c r="Z3489" s="2">
        <v>2162.7399999999998</v>
      </c>
      <c r="AA3489" s="2">
        <v>0</v>
      </c>
      <c r="AB3489" s="3">
        <v>-4924</v>
      </c>
    </row>
    <row r="3490" spans="1:28">
      <c r="A3490" s="5" t="str">
        <f t="shared" si="1068"/>
        <v>427</v>
      </c>
      <c r="B3490" s="5" t="str">
        <f>VLOOKUP(A3490,Vlookups!O:P,2,FALSE)</f>
        <v>LOCAL</v>
      </c>
      <c r="C3490" s="5" t="str">
        <f t="shared" si="1069"/>
        <v>E</v>
      </c>
      <c r="D3490" s="5" t="str">
        <f t="shared" si="1070"/>
        <v>11</v>
      </c>
      <c r="E3490" s="5" t="str">
        <f t="shared" si="1071"/>
        <v>63--</v>
      </c>
      <c r="F3490" s="5" t="str">
        <f>VLOOKUP(E3490,Vlookups!K:M,3,FALSE)</f>
        <v>Op Exp</v>
      </c>
      <c r="G3490" s="5" t="str">
        <f t="shared" si="1072"/>
        <v>6399</v>
      </c>
      <c r="H3490" s="5" t="str">
        <f t="shared" si="1073"/>
        <v>GENERAL SUPPLIES</v>
      </c>
      <c r="I3490" s="5" t="str">
        <f t="shared" si="1074"/>
        <v>004</v>
      </c>
      <c r="J3490" s="5" t="str">
        <f>VLOOKUP(I3490,Vlookups!A:D,2,FALSE)</f>
        <v>ARLINGTON ELEMENTARY SCHOOL</v>
      </c>
      <c r="K3490" s="5" t="str">
        <f>VLOOKUP(I3490,Vlookups!A:D,3,FALSE)</f>
        <v>ARLINGTON K8</v>
      </c>
      <c r="L3490" s="5" t="str">
        <f t="shared" si="1075"/>
        <v>11</v>
      </c>
      <c r="M3490" s="5" t="str">
        <f t="shared" si="1076"/>
        <v>000</v>
      </c>
      <c r="N3490" s="5" t="str">
        <f>VLOOKUP(M3490,Vlookups!G:I,2,FALSE)</f>
        <v>FINANCE USE ONLY</v>
      </c>
      <c r="O3490" s="5" t="str">
        <f>VLOOKUP(M3490,Vlookups!G:I,3,FALSE)</f>
        <v>UNIDENTIFIED</v>
      </c>
      <c r="P3490" s="6">
        <f t="shared" si="1077"/>
        <v>5969</v>
      </c>
      <c r="Q3490" s="6">
        <f t="shared" si="1078"/>
        <v>134.85</v>
      </c>
      <c r="R3490" s="6">
        <f t="shared" si="1079"/>
        <v>3048.37</v>
      </c>
      <c r="S3490" s="6">
        <f t="shared" si="1080"/>
        <v>0</v>
      </c>
      <c r="T3490" s="6">
        <f t="shared" si="1081"/>
        <v>-5969</v>
      </c>
      <c r="U3490" t="s">
        <v>3548</v>
      </c>
      <c r="V3490" t="s">
        <v>54</v>
      </c>
      <c r="W3490" s="2">
        <v>5969</v>
      </c>
      <c r="X3490" s="2">
        <v>134.85</v>
      </c>
      <c r="Y3490" s="2">
        <v>3048.37</v>
      </c>
      <c r="Z3490" s="2">
        <v>2785.78</v>
      </c>
      <c r="AA3490" s="2">
        <v>0</v>
      </c>
      <c r="AB3490" s="3">
        <v>-5969</v>
      </c>
    </row>
    <row r="3491" spans="1:28">
      <c r="A3491" s="5" t="str">
        <f t="shared" si="1068"/>
        <v>427</v>
      </c>
      <c r="B3491" s="5" t="str">
        <f>VLOOKUP(A3491,Vlookups!O:P,2,FALSE)</f>
        <v>LOCAL</v>
      </c>
      <c r="C3491" s="5" t="str">
        <f t="shared" si="1069"/>
        <v>E</v>
      </c>
      <c r="D3491" s="5" t="str">
        <f t="shared" si="1070"/>
        <v>11</v>
      </c>
      <c r="E3491" s="5" t="str">
        <f t="shared" si="1071"/>
        <v>63--</v>
      </c>
      <c r="F3491" s="5" t="str">
        <f>VLOOKUP(E3491,Vlookups!K:M,3,FALSE)</f>
        <v>Op Exp</v>
      </c>
      <c r="G3491" s="5" t="str">
        <f t="shared" si="1072"/>
        <v>6399</v>
      </c>
      <c r="H3491" s="5" t="str">
        <f t="shared" si="1073"/>
        <v>GENERAL SUPPLIES</v>
      </c>
      <c r="I3491" s="5" t="str">
        <f t="shared" si="1074"/>
        <v>005</v>
      </c>
      <c r="J3491" s="5" t="str">
        <f>VLOOKUP(I3491,Vlookups!A:D,2,FALSE)</f>
        <v>ARLINGTON MIDDLE SCHOOL</v>
      </c>
      <c r="K3491" s="5" t="str">
        <f>VLOOKUP(I3491,Vlookups!A:D,3,FALSE)</f>
        <v>ARLINGTON K8</v>
      </c>
      <c r="L3491" s="5" t="str">
        <f t="shared" si="1075"/>
        <v>11</v>
      </c>
      <c r="M3491" s="5" t="str">
        <f t="shared" si="1076"/>
        <v>000</v>
      </c>
      <c r="N3491" s="5" t="str">
        <f>VLOOKUP(M3491,Vlookups!G:I,2,FALSE)</f>
        <v>FINANCE USE ONLY</v>
      </c>
      <c r="O3491" s="5" t="str">
        <f>VLOOKUP(M3491,Vlookups!G:I,3,FALSE)</f>
        <v>UNIDENTIFIED</v>
      </c>
      <c r="P3491" s="6">
        <f t="shared" si="1077"/>
        <v>3474</v>
      </c>
      <c r="Q3491" s="6">
        <f t="shared" si="1078"/>
        <v>0</v>
      </c>
      <c r="R3491" s="6">
        <f t="shared" si="1079"/>
        <v>1245.1400000000001</v>
      </c>
      <c r="S3491" s="6">
        <f t="shared" si="1080"/>
        <v>0</v>
      </c>
      <c r="T3491" s="6">
        <f t="shared" si="1081"/>
        <v>-3474</v>
      </c>
      <c r="U3491" t="s">
        <v>3549</v>
      </c>
      <c r="V3491" t="s">
        <v>54</v>
      </c>
      <c r="W3491" s="2">
        <v>3474</v>
      </c>
      <c r="X3491" s="2">
        <v>0</v>
      </c>
      <c r="Y3491" s="2">
        <v>1245.1400000000001</v>
      </c>
      <c r="Z3491" s="2">
        <v>2228.86</v>
      </c>
      <c r="AA3491" s="2">
        <v>0</v>
      </c>
      <c r="AB3491" s="3">
        <v>-3474</v>
      </c>
    </row>
    <row r="3492" spans="1:28">
      <c r="A3492" s="5" t="str">
        <f t="shared" si="1068"/>
        <v>427</v>
      </c>
      <c r="B3492" s="5" t="str">
        <f>VLOOKUP(A3492,Vlookups!O:P,2,FALSE)</f>
        <v>LOCAL</v>
      </c>
      <c r="C3492" s="5" t="str">
        <f t="shared" si="1069"/>
        <v>E</v>
      </c>
      <c r="D3492" s="5" t="str">
        <f t="shared" si="1070"/>
        <v>11</v>
      </c>
      <c r="E3492" s="5" t="str">
        <f t="shared" si="1071"/>
        <v>63--</v>
      </c>
      <c r="F3492" s="5" t="str">
        <f>VLOOKUP(E3492,Vlookups!K:M,3,FALSE)</f>
        <v>Op Exp</v>
      </c>
      <c r="G3492" s="5" t="str">
        <f t="shared" si="1072"/>
        <v>6399</v>
      </c>
      <c r="H3492" s="5" t="str">
        <f t="shared" si="1073"/>
        <v>GENERAL SUPPLIES</v>
      </c>
      <c r="I3492" s="5" t="str">
        <f t="shared" si="1074"/>
        <v>005</v>
      </c>
      <c r="J3492" s="5" t="str">
        <f>VLOOKUP(I3492,Vlookups!A:D,2,FALSE)</f>
        <v>ARLINGTON MIDDLE SCHOOL</v>
      </c>
      <c r="K3492" s="5" t="str">
        <f>VLOOKUP(I3492,Vlookups!A:D,3,FALSE)</f>
        <v>ARLINGTON K8</v>
      </c>
      <c r="L3492" s="5" t="str">
        <f t="shared" si="1075"/>
        <v>11</v>
      </c>
      <c r="M3492" s="5" t="str">
        <f t="shared" si="1076"/>
        <v>858</v>
      </c>
      <c r="N3492" s="5" t="str">
        <f>VLOOKUP(M3492,Vlookups!G:I,2,FALSE)</f>
        <v>FINE ARTS</v>
      </c>
      <c r="O3492" s="5" t="str">
        <f>VLOOKUP(M3492,Vlookups!G:I,3,FALSE)</f>
        <v>DSASS</v>
      </c>
      <c r="P3492" s="6">
        <f t="shared" si="1077"/>
        <v>0</v>
      </c>
      <c r="Q3492" s="6">
        <f t="shared" si="1078"/>
        <v>0</v>
      </c>
      <c r="R3492" s="6">
        <f t="shared" si="1079"/>
        <v>158.97999999999999</v>
      </c>
      <c r="S3492" s="6">
        <f t="shared" si="1080"/>
        <v>0</v>
      </c>
      <c r="T3492" s="6">
        <f t="shared" si="1081"/>
        <v>0</v>
      </c>
      <c r="U3492" t="s">
        <v>3550</v>
      </c>
      <c r="V3492" t="s">
        <v>54</v>
      </c>
      <c r="W3492" s="2">
        <v>0</v>
      </c>
      <c r="X3492" s="2">
        <v>0</v>
      </c>
      <c r="Y3492" s="2">
        <v>158.97999999999999</v>
      </c>
      <c r="Z3492" s="3">
        <v>-158.97999999999999</v>
      </c>
      <c r="AA3492" s="2">
        <v>0</v>
      </c>
      <c r="AB3492" s="2">
        <v>0</v>
      </c>
    </row>
    <row r="3493" spans="1:28">
      <c r="A3493" s="5" t="str">
        <f t="shared" si="1068"/>
        <v>427</v>
      </c>
      <c r="B3493" s="5" t="str">
        <f>VLOOKUP(A3493,Vlookups!O:P,2,FALSE)</f>
        <v>LOCAL</v>
      </c>
      <c r="C3493" s="5" t="str">
        <f t="shared" si="1069"/>
        <v>E</v>
      </c>
      <c r="D3493" s="5" t="str">
        <f t="shared" si="1070"/>
        <v>11</v>
      </c>
      <c r="E3493" s="5" t="str">
        <f t="shared" si="1071"/>
        <v>63--</v>
      </c>
      <c r="F3493" s="5" t="str">
        <f>VLOOKUP(E3493,Vlookups!K:M,3,FALSE)</f>
        <v>Op Exp</v>
      </c>
      <c r="G3493" s="5" t="str">
        <f t="shared" si="1072"/>
        <v>6399</v>
      </c>
      <c r="H3493" s="5" t="str">
        <f t="shared" si="1073"/>
        <v>GENERAL SUPPLIES</v>
      </c>
      <c r="I3493" s="5" t="str">
        <f t="shared" si="1074"/>
        <v>006</v>
      </c>
      <c r="J3493" s="5" t="str">
        <f>VLOOKUP(I3493,Vlookups!A:D,2,FALSE)</f>
        <v>ARLINGTON HIGH SCHOOL</v>
      </c>
      <c r="K3493" s="5" t="str">
        <f>VLOOKUP(I3493,Vlookups!A:D,3,FALSE)</f>
        <v>ARLINGTON HS</v>
      </c>
      <c r="L3493" s="5" t="str">
        <f t="shared" si="1075"/>
        <v>11</v>
      </c>
      <c r="M3493" s="5" t="str">
        <f t="shared" si="1076"/>
        <v>000</v>
      </c>
      <c r="N3493" s="5" t="str">
        <f>VLOOKUP(M3493,Vlookups!G:I,2,FALSE)</f>
        <v>FINANCE USE ONLY</v>
      </c>
      <c r="O3493" s="5" t="str">
        <f>VLOOKUP(M3493,Vlookups!G:I,3,FALSE)</f>
        <v>UNIDENTIFIED</v>
      </c>
      <c r="P3493" s="6">
        <f t="shared" si="1077"/>
        <v>6618</v>
      </c>
      <c r="Q3493" s="6">
        <f t="shared" si="1078"/>
        <v>32.11</v>
      </c>
      <c r="R3493" s="6">
        <f t="shared" si="1079"/>
        <v>3306.01</v>
      </c>
      <c r="S3493" s="6">
        <f t="shared" si="1080"/>
        <v>0</v>
      </c>
      <c r="T3493" s="6">
        <f t="shared" si="1081"/>
        <v>-6618</v>
      </c>
      <c r="U3493" t="s">
        <v>3551</v>
      </c>
      <c r="V3493" t="s">
        <v>54</v>
      </c>
      <c r="W3493" s="2">
        <v>6618</v>
      </c>
      <c r="X3493" s="2">
        <v>32.11</v>
      </c>
      <c r="Y3493" s="2">
        <v>3306.01</v>
      </c>
      <c r="Z3493" s="2">
        <v>3279.88</v>
      </c>
      <c r="AA3493" s="2">
        <v>0</v>
      </c>
      <c r="AB3493" s="3">
        <v>-6618</v>
      </c>
    </row>
    <row r="3494" spans="1:28">
      <c r="A3494" s="5" t="str">
        <f t="shared" si="1068"/>
        <v>427</v>
      </c>
      <c r="B3494" s="5" t="str">
        <f>VLOOKUP(A3494,Vlookups!O:P,2,FALSE)</f>
        <v>LOCAL</v>
      </c>
      <c r="C3494" s="5" t="str">
        <f t="shared" si="1069"/>
        <v>E</v>
      </c>
      <c r="D3494" s="5" t="str">
        <f t="shared" si="1070"/>
        <v>11</v>
      </c>
      <c r="E3494" s="5" t="str">
        <f t="shared" si="1071"/>
        <v>63--</v>
      </c>
      <c r="F3494" s="5" t="str">
        <f>VLOOKUP(E3494,Vlookups!K:M,3,FALSE)</f>
        <v>Op Exp</v>
      </c>
      <c r="G3494" s="5" t="str">
        <f t="shared" si="1072"/>
        <v>6399</v>
      </c>
      <c r="H3494" s="5" t="str">
        <f t="shared" si="1073"/>
        <v>GENERAL SUPPLIES</v>
      </c>
      <c r="I3494" s="5" t="str">
        <f t="shared" si="1074"/>
        <v>006</v>
      </c>
      <c r="J3494" s="5" t="str">
        <f>VLOOKUP(I3494,Vlookups!A:D,2,FALSE)</f>
        <v>ARLINGTON HIGH SCHOOL</v>
      </c>
      <c r="K3494" s="5" t="str">
        <f>VLOOKUP(I3494,Vlookups!A:D,3,FALSE)</f>
        <v>ARLINGTON HS</v>
      </c>
      <c r="L3494" s="5" t="str">
        <f t="shared" si="1075"/>
        <v>11</v>
      </c>
      <c r="M3494" s="5" t="str">
        <f t="shared" si="1076"/>
        <v>858</v>
      </c>
      <c r="N3494" s="5" t="str">
        <f>VLOOKUP(M3494,Vlookups!G:I,2,FALSE)</f>
        <v>FINE ARTS</v>
      </c>
      <c r="O3494" s="5" t="str">
        <f>VLOOKUP(M3494,Vlookups!G:I,3,FALSE)</f>
        <v>DSASS</v>
      </c>
      <c r="P3494" s="6">
        <f t="shared" si="1077"/>
        <v>0</v>
      </c>
      <c r="Q3494" s="6">
        <f t="shared" si="1078"/>
        <v>0</v>
      </c>
      <c r="R3494" s="6">
        <f t="shared" si="1079"/>
        <v>89.85</v>
      </c>
      <c r="S3494" s="6">
        <f t="shared" si="1080"/>
        <v>0</v>
      </c>
      <c r="T3494" s="6">
        <f t="shared" si="1081"/>
        <v>0</v>
      </c>
      <c r="U3494" t="s">
        <v>3552</v>
      </c>
      <c r="V3494" t="s">
        <v>54</v>
      </c>
      <c r="W3494" s="2">
        <v>0</v>
      </c>
      <c r="X3494" s="2">
        <v>0</v>
      </c>
      <c r="Y3494" s="2">
        <v>89.85</v>
      </c>
      <c r="Z3494" s="3">
        <v>-89.85</v>
      </c>
      <c r="AA3494" s="2">
        <v>0</v>
      </c>
      <c r="AB3494" s="2">
        <v>0</v>
      </c>
    </row>
    <row r="3495" spans="1:28">
      <c r="A3495" s="5" t="str">
        <f t="shared" si="1068"/>
        <v>427</v>
      </c>
      <c r="B3495" s="5" t="str">
        <f>VLOOKUP(A3495,Vlookups!O:P,2,FALSE)</f>
        <v>LOCAL</v>
      </c>
      <c r="C3495" s="5" t="str">
        <f t="shared" si="1069"/>
        <v>E</v>
      </c>
      <c r="D3495" s="5" t="str">
        <f t="shared" si="1070"/>
        <v>11</v>
      </c>
      <c r="E3495" s="5" t="str">
        <f t="shared" si="1071"/>
        <v>63--</v>
      </c>
      <c r="F3495" s="5" t="str">
        <f>VLOOKUP(E3495,Vlookups!K:M,3,FALSE)</f>
        <v>Op Exp</v>
      </c>
      <c r="G3495" s="5" t="str">
        <f t="shared" si="1072"/>
        <v>6399</v>
      </c>
      <c r="H3495" s="5" t="str">
        <f t="shared" si="1073"/>
        <v>GENERAL SUPPLIES</v>
      </c>
      <c r="I3495" s="5" t="str">
        <f t="shared" si="1074"/>
        <v>007</v>
      </c>
      <c r="J3495" s="5" t="str">
        <f>VLOOKUP(I3495,Vlookups!A:D,2,FALSE)</f>
        <v>KELLER ELEMENTARY SCHOOL</v>
      </c>
      <c r="K3495" s="5" t="str">
        <f>VLOOKUP(I3495,Vlookups!A:D,3,FALSE)</f>
        <v>KELLER K8</v>
      </c>
      <c r="L3495" s="5" t="str">
        <f t="shared" si="1075"/>
        <v>11</v>
      </c>
      <c r="M3495" s="5" t="str">
        <f t="shared" si="1076"/>
        <v>000</v>
      </c>
      <c r="N3495" s="5" t="str">
        <f>VLOOKUP(M3495,Vlookups!G:I,2,FALSE)</f>
        <v>FINANCE USE ONLY</v>
      </c>
      <c r="O3495" s="5" t="str">
        <f>VLOOKUP(M3495,Vlookups!G:I,3,FALSE)</f>
        <v>UNIDENTIFIED</v>
      </c>
      <c r="P3495" s="6">
        <f t="shared" si="1077"/>
        <v>6483</v>
      </c>
      <c r="Q3495" s="6">
        <f t="shared" si="1078"/>
        <v>999.92</v>
      </c>
      <c r="R3495" s="6">
        <f t="shared" si="1079"/>
        <v>1573.06</v>
      </c>
      <c r="S3495" s="6">
        <f t="shared" si="1080"/>
        <v>0</v>
      </c>
      <c r="T3495" s="6">
        <f t="shared" si="1081"/>
        <v>-6483</v>
      </c>
      <c r="U3495" t="s">
        <v>3553</v>
      </c>
      <c r="V3495" t="s">
        <v>54</v>
      </c>
      <c r="W3495" s="2">
        <v>6483</v>
      </c>
      <c r="X3495" s="2">
        <v>999.92</v>
      </c>
      <c r="Y3495" s="2">
        <v>1573.06</v>
      </c>
      <c r="Z3495" s="2">
        <v>3910.02</v>
      </c>
      <c r="AA3495" s="2">
        <v>0</v>
      </c>
      <c r="AB3495" s="3">
        <v>-6483</v>
      </c>
    </row>
    <row r="3496" spans="1:28">
      <c r="A3496" s="5" t="str">
        <f t="shared" si="1068"/>
        <v>427</v>
      </c>
      <c r="B3496" s="5" t="str">
        <f>VLOOKUP(A3496,Vlookups!O:P,2,FALSE)</f>
        <v>LOCAL</v>
      </c>
      <c r="C3496" s="5" t="str">
        <f t="shared" si="1069"/>
        <v>E</v>
      </c>
      <c r="D3496" s="5" t="str">
        <f t="shared" si="1070"/>
        <v>11</v>
      </c>
      <c r="E3496" s="5" t="str">
        <f t="shared" si="1071"/>
        <v>63--</v>
      </c>
      <c r="F3496" s="5" t="str">
        <f>VLOOKUP(E3496,Vlookups!K:M,3,FALSE)</f>
        <v>Op Exp</v>
      </c>
      <c r="G3496" s="5" t="str">
        <f t="shared" si="1072"/>
        <v>6399</v>
      </c>
      <c r="H3496" s="5" t="str">
        <f t="shared" si="1073"/>
        <v>GENERAL SUPPLIES</v>
      </c>
      <c r="I3496" s="5" t="str">
        <f t="shared" si="1074"/>
        <v>008</v>
      </c>
      <c r="J3496" s="5" t="str">
        <f>VLOOKUP(I3496,Vlookups!A:D,2,FALSE)</f>
        <v>KELLER MIDDLE SCHOOL</v>
      </c>
      <c r="K3496" s="5" t="str">
        <f>VLOOKUP(I3496,Vlookups!A:D,3,FALSE)</f>
        <v>KELLER K8</v>
      </c>
      <c r="L3496" s="5" t="str">
        <f t="shared" si="1075"/>
        <v>11</v>
      </c>
      <c r="M3496" s="5" t="str">
        <f t="shared" si="1076"/>
        <v>000</v>
      </c>
      <c r="N3496" s="5" t="str">
        <f>VLOOKUP(M3496,Vlookups!G:I,2,FALSE)</f>
        <v>FINANCE USE ONLY</v>
      </c>
      <c r="O3496" s="5" t="str">
        <f>VLOOKUP(M3496,Vlookups!G:I,3,FALSE)</f>
        <v>UNIDENTIFIED</v>
      </c>
      <c r="P3496" s="6">
        <f t="shared" si="1077"/>
        <v>3101</v>
      </c>
      <c r="Q3496" s="6">
        <f t="shared" si="1078"/>
        <v>492.52</v>
      </c>
      <c r="R3496" s="6">
        <f t="shared" si="1079"/>
        <v>1012.94</v>
      </c>
      <c r="S3496" s="6">
        <f t="shared" si="1080"/>
        <v>0</v>
      </c>
      <c r="T3496" s="6">
        <f t="shared" si="1081"/>
        <v>-3101</v>
      </c>
      <c r="U3496" t="s">
        <v>3554</v>
      </c>
      <c r="V3496" t="s">
        <v>54</v>
      </c>
      <c r="W3496" s="2">
        <v>3101</v>
      </c>
      <c r="X3496" s="2">
        <v>492.52</v>
      </c>
      <c r="Y3496" s="2">
        <v>1012.94</v>
      </c>
      <c r="Z3496" s="2">
        <v>1595.54</v>
      </c>
      <c r="AA3496" s="2">
        <v>0</v>
      </c>
      <c r="AB3496" s="3">
        <v>-3101</v>
      </c>
    </row>
    <row r="3497" spans="1:28">
      <c r="A3497" s="5" t="str">
        <f t="shared" si="1068"/>
        <v>427</v>
      </c>
      <c r="B3497" s="5" t="str">
        <f>VLOOKUP(A3497,Vlookups!O:P,2,FALSE)</f>
        <v>LOCAL</v>
      </c>
      <c r="C3497" s="5" t="str">
        <f t="shared" si="1069"/>
        <v>E</v>
      </c>
      <c r="D3497" s="5" t="str">
        <f t="shared" si="1070"/>
        <v>11</v>
      </c>
      <c r="E3497" s="5" t="str">
        <f t="shared" si="1071"/>
        <v>63--</v>
      </c>
      <c r="F3497" s="5" t="str">
        <f>VLOOKUP(E3497,Vlookups!K:M,3,FALSE)</f>
        <v>Op Exp</v>
      </c>
      <c r="G3497" s="5" t="str">
        <f t="shared" si="1072"/>
        <v>6399</v>
      </c>
      <c r="H3497" s="5" t="str">
        <f t="shared" si="1073"/>
        <v>GENERAL SUPPLIES</v>
      </c>
      <c r="I3497" s="5" t="str">
        <f t="shared" si="1074"/>
        <v>009</v>
      </c>
      <c r="J3497" s="5" t="str">
        <f>VLOOKUP(I3497,Vlookups!A:D,2,FALSE)</f>
        <v>KELLER HIGH SCHOOL</v>
      </c>
      <c r="K3497" s="5" t="str">
        <f>VLOOKUP(I3497,Vlookups!A:D,3,FALSE)</f>
        <v>KELLER HS</v>
      </c>
      <c r="L3497" s="5" t="str">
        <f t="shared" si="1075"/>
        <v>11</v>
      </c>
      <c r="M3497" s="5" t="str">
        <f t="shared" si="1076"/>
        <v>000</v>
      </c>
      <c r="N3497" s="5" t="str">
        <f>VLOOKUP(M3497,Vlookups!G:I,2,FALSE)</f>
        <v>FINANCE USE ONLY</v>
      </c>
      <c r="O3497" s="5" t="str">
        <f>VLOOKUP(M3497,Vlookups!G:I,3,FALSE)</f>
        <v>UNIDENTIFIED</v>
      </c>
      <c r="P3497" s="6">
        <f t="shared" si="1077"/>
        <v>6035</v>
      </c>
      <c r="Q3497" s="6">
        <f t="shared" si="1078"/>
        <v>21.36</v>
      </c>
      <c r="R3497" s="6">
        <f t="shared" si="1079"/>
        <v>886.11</v>
      </c>
      <c r="S3497" s="6">
        <f t="shared" si="1080"/>
        <v>0</v>
      </c>
      <c r="T3497" s="6">
        <f t="shared" si="1081"/>
        <v>-6035</v>
      </c>
      <c r="U3497" t="s">
        <v>3555</v>
      </c>
      <c r="V3497" t="s">
        <v>54</v>
      </c>
      <c r="W3497" s="2">
        <v>6035</v>
      </c>
      <c r="X3497" s="2">
        <v>21.36</v>
      </c>
      <c r="Y3497" s="2">
        <v>886.11</v>
      </c>
      <c r="Z3497" s="2">
        <v>5127.53</v>
      </c>
      <c r="AA3497" s="2">
        <v>0</v>
      </c>
      <c r="AB3497" s="3">
        <v>-6035</v>
      </c>
    </row>
    <row r="3498" spans="1:28">
      <c r="A3498" s="5" t="str">
        <f t="shared" si="1068"/>
        <v>427</v>
      </c>
      <c r="B3498" s="5" t="str">
        <f>VLOOKUP(A3498,Vlookups!O:P,2,FALSE)</f>
        <v>LOCAL</v>
      </c>
      <c r="C3498" s="5" t="str">
        <f t="shared" si="1069"/>
        <v>E</v>
      </c>
      <c r="D3498" s="5" t="str">
        <f t="shared" si="1070"/>
        <v>11</v>
      </c>
      <c r="E3498" s="5" t="str">
        <f t="shared" si="1071"/>
        <v>63--</v>
      </c>
      <c r="F3498" s="5" t="str">
        <f>VLOOKUP(E3498,Vlookups!K:M,3,FALSE)</f>
        <v>Op Exp</v>
      </c>
      <c r="G3498" s="5" t="str">
        <f t="shared" si="1072"/>
        <v>6399</v>
      </c>
      <c r="H3498" s="5" t="str">
        <f t="shared" si="1073"/>
        <v>GENERAL SUPPLIES</v>
      </c>
      <c r="I3498" s="5" t="str">
        <f t="shared" si="1074"/>
        <v>010</v>
      </c>
      <c r="J3498" s="5" t="str">
        <f>VLOOKUP(I3498,Vlookups!A:D,2,FALSE)</f>
        <v>GRAND PRAIRIE ELEMENTARY SCHOO</v>
      </c>
      <c r="K3498" s="5" t="str">
        <f>VLOOKUP(I3498,Vlookups!A:D,3,FALSE)</f>
        <v>GRAND PR K8</v>
      </c>
      <c r="L3498" s="5" t="str">
        <f t="shared" si="1075"/>
        <v>11</v>
      </c>
      <c r="M3498" s="5" t="str">
        <f t="shared" si="1076"/>
        <v>000</v>
      </c>
      <c r="N3498" s="5" t="str">
        <f>VLOOKUP(M3498,Vlookups!G:I,2,FALSE)</f>
        <v>FINANCE USE ONLY</v>
      </c>
      <c r="O3498" s="5" t="str">
        <f>VLOOKUP(M3498,Vlookups!G:I,3,FALSE)</f>
        <v>UNIDENTIFIED</v>
      </c>
      <c r="P3498" s="6">
        <f t="shared" si="1077"/>
        <v>11128</v>
      </c>
      <c r="Q3498" s="6">
        <f t="shared" si="1078"/>
        <v>778.14</v>
      </c>
      <c r="R3498" s="6">
        <f t="shared" si="1079"/>
        <v>1183.01</v>
      </c>
      <c r="S3498" s="6">
        <f t="shared" si="1080"/>
        <v>0</v>
      </c>
      <c r="T3498" s="6">
        <f t="shared" si="1081"/>
        <v>-11128</v>
      </c>
      <c r="U3498" t="s">
        <v>3556</v>
      </c>
      <c r="V3498" t="s">
        <v>54</v>
      </c>
      <c r="W3498" s="2">
        <v>11128</v>
      </c>
      <c r="X3498" s="2">
        <v>778.14</v>
      </c>
      <c r="Y3498" s="2">
        <v>1183.01</v>
      </c>
      <c r="Z3498" s="2">
        <v>9166.85</v>
      </c>
      <c r="AA3498" s="2">
        <v>0</v>
      </c>
      <c r="AB3498" s="3">
        <v>-11128</v>
      </c>
    </row>
    <row r="3499" spans="1:28">
      <c r="A3499" s="5" t="str">
        <f t="shared" si="1068"/>
        <v>427</v>
      </c>
      <c r="B3499" s="5" t="str">
        <f>VLOOKUP(A3499,Vlookups!O:P,2,FALSE)</f>
        <v>LOCAL</v>
      </c>
      <c r="C3499" s="5" t="str">
        <f t="shared" si="1069"/>
        <v>E</v>
      </c>
      <c r="D3499" s="5" t="str">
        <f t="shared" si="1070"/>
        <v>11</v>
      </c>
      <c r="E3499" s="5" t="str">
        <f t="shared" si="1071"/>
        <v>63--</v>
      </c>
      <c r="F3499" s="5" t="str">
        <f>VLOOKUP(E3499,Vlookups!K:M,3,FALSE)</f>
        <v>Op Exp</v>
      </c>
      <c r="G3499" s="5" t="str">
        <f t="shared" si="1072"/>
        <v>6399</v>
      </c>
      <c r="H3499" s="5" t="str">
        <f t="shared" si="1073"/>
        <v>GENERAL SUPPLIES</v>
      </c>
      <c r="I3499" s="5" t="str">
        <f t="shared" si="1074"/>
        <v>011</v>
      </c>
      <c r="J3499" s="5" t="str">
        <f>VLOOKUP(I3499,Vlookups!A:D,2,FALSE)</f>
        <v>GRAND PRAIRIE MIDDLE SCHOOL</v>
      </c>
      <c r="K3499" s="5" t="str">
        <f>VLOOKUP(I3499,Vlookups!A:D,3,FALSE)</f>
        <v>GRAND PR K8</v>
      </c>
      <c r="L3499" s="5" t="str">
        <f t="shared" si="1075"/>
        <v>11</v>
      </c>
      <c r="M3499" s="5" t="str">
        <f t="shared" si="1076"/>
        <v>000</v>
      </c>
      <c r="N3499" s="5" t="str">
        <f>VLOOKUP(M3499,Vlookups!G:I,2,FALSE)</f>
        <v>FINANCE USE ONLY</v>
      </c>
      <c r="O3499" s="5" t="str">
        <f>VLOOKUP(M3499,Vlookups!G:I,3,FALSE)</f>
        <v>UNIDENTIFIED</v>
      </c>
      <c r="P3499" s="6">
        <f t="shared" si="1077"/>
        <v>4806</v>
      </c>
      <c r="Q3499" s="6">
        <f t="shared" si="1078"/>
        <v>383.27</v>
      </c>
      <c r="R3499" s="6">
        <f t="shared" si="1079"/>
        <v>1013.84</v>
      </c>
      <c r="S3499" s="6">
        <f t="shared" si="1080"/>
        <v>0</v>
      </c>
      <c r="T3499" s="6">
        <f t="shared" si="1081"/>
        <v>-4806</v>
      </c>
      <c r="U3499" t="s">
        <v>3557</v>
      </c>
      <c r="V3499" t="s">
        <v>54</v>
      </c>
      <c r="W3499" s="2">
        <v>4806</v>
      </c>
      <c r="X3499" s="2">
        <v>383.27</v>
      </c>
      <c r="Y3499" s="2">
        <v>1013.84</v>
      </c>
      <c r="Z3499" s="2">
        <v>3408.89</v>
      </c>
      <c r="AA3499" s="2">
        <v>0</v>
      </c>
      <c r="AB3499" s="3">
        <v>-4806</v>
      </c>
    </row>
    <row r="3500" spans="1:28">
      <c r="A3500" s="5" t="str">
        <f t="shared" si="1068"/>
        <v>427</v>
      </c>
      <c r="B3500" s="5" t="str">
        <f>VLOOKUP(A3500,Vlookups!O:P,2,FALSE)</f>
        <v>LOCAL</v>
      </c>
      <c r="C3500" s="5" t="str">
        <f t="shared" si="1069"/>
        <v>E</v>
      </c>
      <c r="D3500" s="5" t="str">
        <f t="shared" si="1070"/>
        <v>11</v>
      </c>
      <c r="E3500" s="5" t="str">
        <f t="shared" si="1071"/>
        <v>63--</v>
      </c>
      <c r="F3500" s="5" t="str">
        <f>VLOOKUP(E3500,Vlookups!K:M,3,FALSE)</f>
        <v>Op Exp</v>
      </c>
      <c r="G3500" s="5" t="str">
        <f t="shared" si="1072"/>
        <v>6399</v>
      </c>
      <c r="H3500" s="5" t="str">
        <f t="shared" si="1073"/>
        <v>GENERAL SUPPLIES</v>
      </c>
      <c r="I3500" s="5" t="str">
        <f t="shared" si="1074"/>
        <v>012</v>
      </c>
      <c r="J3500" s="5" t="str">
        <f>VLOOKUP(I3500,Vlookups!A:D,2,FALSE)</f>
        <v>NORTH RICHLAND HILLS ELEMENTAR</v>
      </c>
      <c r="K3500" s="5" t="str">
        <f>VLOOKUP(I3500,Vlookups!A:D,3,FALSE)</f>
        <v>NORTH RICHLAND HILLS K8</v>
      </c>
      <c r="L3500" s="5" t="str">
        <f t="shared" si="1075"/>
        <v>11</v>
      </c>
      <c r="M3500" s="5" t="str">
        <f t="shared" si="1076"/>
        <v>000</v>
      </c>
      <c r="N3500" s="5" t="str">
        <f>VLOOKUP(M3500,Vlookups!G:I,2,FALSE)</f>
        <v>FINANCE USE ONLY</v>
      </c>
      <c r="O3500" s="5" t="str">
        <f>VLOOKUP(M3500,Vlookups!G:I,3,FALSE)</f>
        <v>UNIDENTIFIED</v>
      </c>
      <c r="P3500" s="6">
        <f t="shared" si="1077"/>
        <v>6906</v>
      </c>
      <c r="Q3500" s="6">
        <f t="shared" si="1078"/>
        <v>0</v>
      </c>
      <c r="R3500" s="6">
        <f t="shared" si="1079"/>
        <v>4721.7299999999996</v>
      </c>
      <c r="S3500" s="6">
        <f t="shared" si="1080"/>
        <v>0</v>
      </c>
      <c r="T3500" s="6">
        <f t="shared" si="1081"/>
        <v>-6906</v>
      </c>
      <c r="U3500" t="s">
        <v>3558</v>
      </c>
      <c r="V3500" t="s">
        <v>54</v>
      </c>
      <c r="W3500" s="2">
        <v>6906</v>
      </c>
      <c r="X3500" s="2">
        <v>0</v>
      </c>
      <c r="Y3500" s="2">
        <v>4721.7299999999996</v>
      </c>
      <c r="Z3500" s="2">
        <v>2184.27</v>
      </c>
      <c r="AA3500" s="2">
        <v>0</v>
      </c>
      <c r="AB3500" s="3">
        <v>-6906</v>
      </c>
    </row>
    <row r="3501" spans="1:28">
      <c r="A3501" s="5" t="str">
        <f t="shared" si="1068"/>
        <v>427</v>
      </c>
      <c r="B3501" s="5" t="str">
        <f>VLOOKUP(A3501,Vlookups!O:P,2,FALSE)</f>
        <v>LOCAL</v>
      </c>
      <c r="C3501" s="5" t="str">
        <f t="shared" si="1069"/>
        <v>E</v>
      </c>
      <c r="D3501" s="5" t="str">
        <f t="shared" si="1070"/>
        <v>11</v>
      </c>
      <c r="E3501" s="5" t="str">
        <f t="shared" si="1071"/>
        <v>63--</v>
      </c>
      <c r="F3501" s="5" t="str">
        <f>VLOOKUP(E3501,Vlookups!K:M,3,FALSE)</f>
        <v>Op Exp</v>
      </c>
      <c r="G3501" s="5" t="str">
        <f t="shared" si="1072"/>
        <v>6399</v>
      </c>
      <c r="H3501" s="5" t="str">
        <f t="shared" si="1073"/>
        <v>GENERAL SUPPLIES</v>
      </c>
      <c r="I3501" s="5" t="str">
        <f t="shared" si="1074"/>
        <v>013</v>
      </c>
      <c r="J3501" s="5" t="str">
        <f>VLOOKUP(I3501,Vlookups!A:D,2,FALSE)</f>
        <v>NORTH RICHLAND HILLS MIDDLE SC</v>
      </c>
      <c r="K3501" s="5" t="str">
        <f>VLOOKUP(I3501,Vlookups!A:D,3,FALSE)</f>
        <v>NORTH RICHLAND HILLS K8</v>
      </c>
      <c r="L3501" s="5" t="str">
        <f t="shared" si="1075"/>
        <v>11</v>
      </c>
      <c r="M3501" s="5" t="str">
        <f t="shared" si="1076"/>
        <v>000</v>
      </c>
      <c r="N3501" s="5" t="str">
        <f>VLOOKUP(M3501,Vlookups!G:I,2,FALSE)</f>
        <v>FINANCE USE ONLY</v>
      </c>
      <c r="O3501" s="5" t="str">
        <f>VLOOKUP(M3501,Vlookups!G:I,3,FALSE)</f>
        <v>UNIDENTIFIED</v>
      </c>
      <c r="P3501" s="6">
        <f t="shared" si="1077"/>
        <v>3646</v>
      </c>
      <c r="Q3501" s="6">
        <f t="shared" si="1078"/>
        <v>0</v>
      </c>
      <c r="R3501" s="6">
        <f t="shared" si="1079"/>
        <v>2093.54</v>
      </c>
      <c r="S3501" s="6">
        <f t="shared" si="1080"/>
        <v>0</v>
      </c>
      <c r="T3501" s="6">
        <f t="shared" si="1081"/>
        <v>-3646</v>
      </c>
      <c r="U3501" t="s">
        <v>3559</v>
      </c>
      <c r="V3501" t="s">
        <v>54</v>
      </c>
      <c r="W3501" s="2">
        <v>3646</v>
      </c>
      <c r="X3501" s="2">
        <v>0</v>
      </c>
      <c r="Y3501" s="2">
        <v>2093.54</v>
      </c>
      <c r="Z3501" s="2">
        <v>1552.46</v>
      </c>
      <c r="AA3501" s="2">
        <v>0</v>
      </c>
      <c r="AB3501" s="3">
        <v>-3646</v>
      </c>
    </row>
    <row r="3502" spans="1:28">
      <c r="A3502" s="5" t="str">
        <f t="shared" si="1068"/>
        <v>427</v>
      </c>
      <c r="B3502" s="5" t="str">
        <f>VLOOKUP(A3502,Vlookups!O:P,2,FALSE)</f>
        <v>LOCAL</v>
      </c>
      <c r="C3502" s="5" t="str">
        <f t="shared" si="1069"/>
        <v>E</v>
      </c>
      <c r="D3502" s="5" t="str">
        <f t="shared" si="1070"/>
        <v>11</v>
      </c>
      <c r="E3502" s="5" t="str">
        <f t="shared" si="1071"/>
        <v>63--</v>
      </c>
      <c r="F3502" s="5" t="str">
        <f>VLOOKUP(E3502,Vlookups!K:M,3,FALSE)</f>
        <v>Op Exp</v>
      </c>
      <c r="G3502" s="5" t="str">
        <f t="shared" si="1072"/>
        <v>6399</v>
      </c>
      <c r="H3502" s="5" t="str">
        <f t="shared" si="1073"/>
        <v>GENERAL SUPPLIES</v>
      </c>
      <c r="I3502" s="5" t="str">
        <f t="shared" si="1074"/>
        <v>014</v>
      </c>
      <c r="J3502" s="5" t="str">
        <f>VLOOKUP(I3502,Vlookups!A:D,2,FALSE)</f>
        <v>KATY ELEMENTARY SCHOOL</v>
      </c>
      <c r="K3502" s="5" t="str">
        <f>VLOOKUP(I3502,Vlookups!A:D,3,FALSE)</f>
        <v>KATY K8</v>
      </c>
      <c r="L3502" s="5" t="str">
        <f t="shared" si="1075"/>
        <v>11</v>
      </c>
      <c r="M3502" s="5" t="str">
        <f t="shared" si="1076"/>
        <v>000</v>
      </c>
      <c r="N3502" s="5" t="str">
        <f>VLOOKUP(M3502,Vlookups!G:I,2,FALSE)</f>
        <v>FINANCE USE ONLY</v>
      </c>
      <c r="O3502" s="5" t="str">
        <f>VLOOKUP(M3502,Vlookups!G:I,3,FALSE)</f>
        <v>UNIDENTIFIED</v>
      </c>
      <c r="P3502" s="6">
        <f t="shared" si="1077"/>
        <v>7363</v>
      </c>
      <c r="Q3502" s="6">
        <f t="shared" si="1078"/>
        <v>0</v>
      </c>
      <c r="R3502" s="6">
        <f t="shared" si="1079"/>
        <v>2857.51</v>
      </c>
      <c r="S3502" s="6">
        <f t="shared" si="1080"/>
        <v>0</v>
      </c>
      <c r="T3502" s="6">
        <f t="shared" si="1081"/>
        <v>-7363</v>
      </c>
      <c r="U3502" t="s">
        <v>3560</v>
      </c>
      <c r="V3502" t="s">
        <v>54</v>
      </c>
      <c r="W3502" s="2">
        <v>7363</v>
      </c>
      <c r="X3502" s="2">
        <v>0</v>
      </c>
      <c r="Y3502" s="2">
        <v>2857.51</v>
      </c>
      <c r="Z3502" s="2">
        <v>4505.49</v>
      </c>
      <c r="AA3502" s="2">
        <v>0</v>
      </c>
      <c r="AB3502" s="3">
        <v>-7363</v>
      </c>
    </row>
    <row r="3503" spans="1:28">
      <c r="A3503" s="5" t="str">
        <f t="shared" si="1068"/>
        <v>427</v>
      </c>
      <c r="B3503" s="5" t="str">
        <f>VLOOKUP(A3503,Vlookups!O:P,2,FALSE)</f>
        <v>LOCAL</v>
      </c>
      <c r="C3503" s="5" t="str">
        <f t="shared" si="1069"/>
        <v>E</v>
      </c>
      <c r="D3503" s="5" t="str">
        <f t="shared" si="1070"/>
        <v>11</v>
      </c>
      <c r="E3503" s="5" t="str">
        <f t="shared" si="1071"/>
        <v>63--</v>
      </c>
      <c r="F3503" s="5" t="str">
        <f>VLOOKUP(E3503,Vlookups!K:M,3,FALSE)</f>
        <v>Op Exp</v>
      </c>
      <c r="G3503" s="5" t="str">
        <f t="shared" si="1072"/>
        <v>6399</v>
      </c>
      <c r="H3503" s="5" t="str">
        <f t="shared" si="1073"/>
        <v>GENERAL SUPPLIES</v>
      </c>
      <c r="I3503" s="5" t="str">
        <f t="shared" si="1074"/>
        <v>015</v>
      </c>
      <c r="J3503" s="5" t="str">
        <f>VLOOKUP(I3503,Vlookups!A:D,2,FALSE)</f>
        <v>KATY MIDDLE SCHOOL</v>
      </c>
      <c r="K3503" s="5" t="str">
        <f>VLOOKUP(I3503,Vlookups!A:D,3,FALSE)</f>
        <v>KATY K8</v>
      </c>
      <c r="L3503" s="5" t="str">
        <f t="shared" si="1075"/>
        <v>11</v>
      </c>
      <c r="M3503" s="5" t="str">
        <f t="shared" si="1076"/>
        <v>000</v>
      </c>
      <c r="N3503" s="5" t="str">
        <f>VLOOKUP(M3503,Vlookups!G:I,2,FALSE)</f>
        <v>FINANCE USE ONLY</v>
      </c>
      <c r="O3503" s="5" t="str">
        <f>VLOOKUP(M3503,Vlookups!G:I,3,FALSE)</f>
        <v>UNIDENTIFIED</v>
      </c>
      <c r="P3503" s="6">
        <f t="shared" si="1077"/>
        <v>3596</v>
      </c>
      <c r="Q3503" s="6">
        <f t="shared" si="1078"/>
        <v>0</v>
      </c>
      <c r="R3503" s="6">
        <f t="shared" si="1079"/>
        <v>1062.9100000000001</v>
      </c>
      <c r="S3503" s="6">
        <f t="shared" si="1080"/>
        <v>0</v>
      </c>
      <c r="T3503" s="6">
        <f t="shared" si="1081"/>
        <v>-3596</v>
      </c>
      <c r="U3503" t="s">
        <v>3561</v>
      </c>
      <c r="V3503" t="s">
        <v>54</v>
      </c>
      <c r="W3503" s="2">
        <v>3596</v>
      </c>
      <c r="X3503" s="2">
        <v>0</v>
      </c>
      <c r="Y3503" s="2">
        <v>1062.9100000000001</v>
      </c>
      <c r="Z3503" s="2">
        <v>2533.09</v>
      </c>
      <c r="AA3503" s="2">
        <v>0</v>
      </c>
      <c r="AB3503" s="3">
        <v>-3596</v>
      </c>
    </row>
    <row r="3504" spans="1:28">
      <c r="A3504" s="5" t="str">
        <f t="shared" si="1068"/>
        <v>427</v>
      </c>
      <c r="B3504" s="5" t="str">
        <f>VLOOKUP(A3504,Vlookups!O:P,2,FALSE)</f>
        <v>LOCAL</v>
      </c>
      <c r="C3504" s="5" t="str">
        <f t="shared" si="1069"/>
        <v>E</v>
      </c>
      <c r="D3504" s="5" t="str">
        <f t="shared" si="1070"/>
        <v>11</v>
      </c>
      <c r="E3504" s="5" t="str">
        <f t="shared" si="1071"/>
        <v>63--</v>
      </c>
      <c r="F3504" s="5" t="str">
        <f>VLOOKUP(E3504,Vlookups!K:M,3,FALSE)</f>
        <v>Op Exp</v>
      </c>
      <c r="G3504" s="5" t="str">
        <f t="shared" si="1072"/>
        <v>6399</v>
      </c>
      <c r="H3504" s="5" t="str">
        <f t="shared" si="1073"/>
        <v>GENERAL SUPPLIES</v>
      </c>
      <c r="I3504" s="5" t="str">
        <f t="shared" si="1074"/>
        <v>015</v>
      </c>
      <c r="J3504" s="5" t="str">
        <f>VLOOKUP(I3504,Vlookups!A:D,2,FALSE)</f>
        <v>KATY MIDDLE SCHOOL</v>
      </c>
      <c r="K3504" s="5" t="str">
        <f>VLOOKUP(I3504,Vlookups!A:D,3,FALSE)</f>
        <v>KATY K8</v>
      </c>
      <c r="L3504" s="5" t="str">
        <f t="shared" si="1075"/>
        <v>11</v>
      </c>
      <c r="M3504" s="5" t="str">
        <f t="shared" si="1076"/>
        <v>858</v>
      </c>
      <c r="N3504" s="5" t="str">
        <f>VLOOKUP(M3504,Vlookups!G:I,2,FALSE)</f>
        <v>FINE ARTS</v>
      </c>
      <c r="O3504" s="5" t="str">
        <f>VLOOKUP(M3504,Vlookups!G:I,3,FALSE)</f>
        <v>DSASS</v>
      </c>
      <c r="P3504" s="6">
        <f t="shared" si="1077"/>
        <v>0</v>
      </c>
      <c r="Q3504" s="6">
        <f t="shared" si="1078"/>
        <v>0</v>
      </c>
      <c r="R3504" s="6">
        <f t="shared" si="1079"/>
        <v>-189.99</v>
      </c>
      <c r="S3504" s="6">
        <f t="shared" si="1080"/>
        <v>0</v>
      </c>
      <c r="T3504" s="6">
        <f t="shared" si="1081"/>
        <v>0</v>
      </c>
      <c r="U3504" t="s">
        <v>3562</v>
      </c>
      <c r="V3504" t="s">
        <v>54</v>
      </c>
      <c r="W3504" s="2">
        <v>0</v>
      </c>
      <c r="X3504" s="2">
        <v>0</v>
      </c>
      <c r="Y3504" s="3">
        <v>-189.99</v>
      </c>
      <c r="Z3504" s="2">
        <v>189.99</v>
      </c>
      <c r="AA3504" s="2">
        <v>0</v>
      </c>
      <c r="AB3504" s="2">
        <v>0</v>
      </c>
    </row>
    <row r="3505" spans="1:28">
      <c r="A3505" s="5" t="str">
        <f t="shared" si="1068"/>
        <v>427</v>
      </c>
      <c r="B3505" s="5" t="str">
        <f>VLOOKUP(A3505,Vlookups!O:P,2,FALSE)</f>
        <v>LOCAL</v>
      </c>
      <c r="C3505" s="5" t="str">
        <f t="shared" si="1069"/>
        <v>E</v>
      </c>
      <c r="D3505" s="5" t="str">
        <f t="shared" si="1070"/>
        <v>11</v>
      </c>
      <c r="E3505" s="5" t="str">
        <f t="shared" si="1071"/>
        <v>63--</v>
      </c>
      <c r="F3505" s="5" t="str">
        <f>VLOOKUP(E3505,Vlookups!K:M,3,FALSE)</f>
        <v>Op Exp</v>
      </c>
      <c r="G3505" s="5" t="str">
        <f t="shared" si="1072"/>
        <v>6399</v>
      </c>
      <c r="H3505" s="5" t="str">
        <f t="shared" si="1073"/>
        <v>GENERAL SUPPLIES</v>
      </c>
      <c r="I3505" s="5" t="str">
        <f t="shared" si="1074"/>
        <v>016</v>
      </c>
      <c r="J3505" s="5" t="str">
        <f>VLOOKUP(I3505,Vlookups!A:D,2,FALSE)</f>
        <v>WESTPARK ELEMENTARY SCHOOL</v>
      </c>
      <c r="K3505" s="5" t="str">
        <f>VLOOKUP(I3505,Vlookups!A:D,3,FALSE)</f>
        <v>WESTPARK K8</v>
      </c>
      <c r="L3505" s="5" t="str">
        <f t="shared" si="1075"/>
        <v>11</v>
      </c>
      <c r="M3505" s="5" t="str">
        <f t="shared" si="1076"/>
        <v>000</v>
      </c>
      <c r="N3505" s="5" t="str">
        <f>VLOOKUP(M3505,Vlookups!G:I,2,FALSE)</f>
        <v>FINANCE USE ONLY</v>
      </c>
      <c r="O3505" s="5" t="str">
        <f>VLOOKUP(M3505,Vlookups!G:I,3,FALSE)</f>
        <v>UNIDENTIFIED</v>
      </c>
      <c r="P3505" s="6">
        <f t="shared" si="1077"/>
        <v>8573</v>
      </c>
      <c r="Q3505" s="6">
        <f t="shared" si="1078"/>
        <v>194.53</v>
      </c>
      <c r="R3505" s="6">
        <f t="shared" si="1079"/>
        <v>6444.79</v>
      </c>
      <c r="S3505" s="6">
        <f t="shared" si="1080"/>
        <v>0</v>
      </c>
      <c r="T3505" s="6">
        <f t="shared" si="1081"/>
        <v>-8573</v>
      </c>
      <c r="U3505" t="s">
        <v>3563</v>
      </c>
      <c r="V3505" t="s">
        <v>54</v>
      </c>
      <c r="W3505" s="2">
        <v>8573</v>
      </c>
      <c r="X3505" s="2">
        <v>194.53</v>
      </c>
      <c r="Y3505" s="2">
        <v>6444.79</v>
      </c>
      <c r="Z3505" s="2">
        <v>1933.68</v>
      </c>
      <c r="AA3505" s="2">
        <v>0</v>
      </c>
      <c r="AB3505" s="3">
        <v>-8573</v>
      </c>
    </row>
    <row r="3506" spans="1:28">
      <c r="A3506" s="5" t="str">
        <f t="shared" si="1068"/>
        <v>427</v>
      </c>
      <c r="B3506" s="5" t="str">
        <f>VLOOKUP(A3506,Vlookups!O:P,2,FALSE)</f>
        <v>LOCAL</v>
      </c>
      <c r="C3506" s="5" t="str">
        <f t="shared" si="1069"/>
        <v>E</v>
      </c>
      <c r="D3506" s="5" t="str">
        <f t="shared" si="1070"/>
        <v>11</v>
      </c>
      <c r="E3506" s="5" t="str">
        <f t="shared" si="1071"/>
        <v>63--</v>
      </c>
      <c r="F3506" s="5" t="str">
        <f>VLOOKUP(E3506,Vlookups!K:M,3,FALSE)</f>
        <v>Op Exp</v>
      </c>
      <c r="G3506" s="5" t="str">
        <f t="shared" si="1072"/>
        <v>6399</v>
      </c>
      <c r="H3506" s="5" t="str">
        <f t="shared" si="1073"/>
        <v>GENERAL SUPPLIES</v>
      </c>
      <c r="I3506" s="5" t="str">
        <f t="shared" si="1074"/>
        <v>017</v>
      </c>
      <c r="J3506" s="5" t="str">
        <f>VLOOKUP(I3506,Vlookups!A:D,2,FALSE)</f>
        <v>WESTPARK MIDDLE SCHOOL</v>
      </c>
      <c r="K3506" s="5" t="str">
        <f>VLOOKUP(I3506,Vlookups!A:D,3,FALSE)</f>
        <v>WESTPARK K8</v>
      </c>
      <c r="L3506" s="5" t="str">
        <f t="shared" si="1075"/>
        <v>11</v>
      </c>
      <c r="M3506" s="5" t="str">
        <f t="shared" si="1076"/>
        <v>000</v>
      </c>
      <c r="N3506" s="5" t="str">
        <f>VLOOKUP(M3506,Vlookups!G:I,2,FALSE)</f>
        <v>FINANCE USE ONLY</v>
      </c>
      <c r="O3506" s="5" t="str">
        <f>VLOOKUP(M3506,Vlookups!G:I,3,FALSE)</f>
        <v>UNIDENTIFIED</v>
      </c>
      <c r="P3506" s="6">
        <f t="shared" si="1077"/>
        <v>4655</v>
      </c>
      <c r="Q3506" s="6">
        <f t="shared" si="1078"/>
        <v>98.3</v>
      </c>
      <c r="R3506" s="6">
        <f t="shared" si="1079"/>
        <v>3451.87</v>
      </c>
      <c r="S3506" s="6">
        <f t="shared" si="1080"/>
        <v>0</v>
      </c>
      <c r="T3506" s="6">
        <f t="shared" si="1081"/>
        <v>-4655</v>
      </c>
      <c r="U3506" t="s">
        <v>3564</v>
      </c>
      <c r="V3506" t="s">
        <v>54</v>
      </c>
      <c r="W3506" s="2">
        <v>4655</v>
      </c>
      <c r="X3506" s="2">
        <v>98.3</v>
      </c>
      <c r="Y3506" s="2">
        <v>3451.87</v>
      </c>
      <c r="Z3506" s="2">
        <v>1104.83</v>
      </c>
      <c r="AA3506" s="2">
        <v>0</v>
      </c>
      <c r="AB3506" s="3">
        <v>-4655</v>
      </c>
    </row>
    <row r="3507" spans="1:28">
      <c r="A3507" s="5" t="str">
        <f t="shared" si="1068"/>
        <v>427</v>
      </c>
      <c r="B3507" s="5" t="str">
        <f>VLOOKUP(A3507,Vlookups!O:P,2,FALSE)</f>
        <v>LOCAL</v>
      </c>
      <c r="C3507" s="5" t="str">
        <f t="shared" si="1069"/>
        <v>E</v>
      </c>
      <c r="D3507" s="5" t="str">
        <f t="shared" si="1070"/>
        <v>11</v>
      </c>
      <c r="E3507" s="5" t="str">
        <f t="shared" si="1071"/>
        <v>63--</v>
      </c>
      <c r="F3507" s="5" t="str">
        <f>VLOOKUP(E3507,Vlookups!K:M,3,FALSE)</f>
        <v>Op Exp</v>
      </c>
      <c r="G3507" s="5" t="str">
        <f t="shared" si="1072"/>
        <v>6399</v>
      </c>
      <c r="H3507" s="5" t="str">
        <f t="shared" si="1073"/>
        <v>GENERAL SUPPLIES</v>
      </c>
      <c r="I3507" s="5" t="str">
        <f t="shared" si="1074"/>
        <v>018</v>
      </c>
      <c r="J3507" s="5" t="str">
        <f>VLOOKUP(I3507,Vlookups!A:D,2,FALSE)</f>
        <v>KATY/WEST PARK HS</v>
      </c>
      <c r="K3507" s="5" t="str">
        <f>VLOOKUP(I3507,Vlookups!A:D,3,FALSE)</f>
        <v>KATY WESTPARK HS</v>
      </c>
      <c r="L3507" s="5" t="str">
        <f t="shared" si="1075"/>
        <v>11</v>
      </c>
      <c r="M3507" s="5" t="str">
        <f t="shared" si="1076"/>
        <v>000</v>
      </c>
      <c r="N3507" s="5" t="str">
        <f>VLOOKUP(M3507,Vlookups!G:I,2,FALSE)</f>
        <v>FINANCE USE ONLY</v>
      </c>
      <c r="O3507" s="5" t="str">
        <f>VLOOKUP(M3507,Vlookups!G:I,3,FALSE)</f>
        <v>UNIDENTIFIED</v>
      </c>
      <c r="P3507" s="6">
        <f t="shared" si="1077"/>
        <v>7102</v>
      </c>
      <c r="Q3507" s="6">
        <f t="shared" si="1078"/>
        <v>0</v>
      </c>
      <c r="R3507" s="6">
        <f t="shared" si="1079"/>
        <v>3355.46</v>
      </c>
      <c r="S3507" s="6">
        <f t="shared" si="1080"/>
        <v>0</v>
      </c>
      <c r="T3507" s="6">
        <f t="shared" si="1081"/>
        <v>-7102</v>
      </c>
      <c r="U3507" t="s">
        <v>3565</v>
      </c>
      <c r="V3507" t="s">
        <v>54</v>
      </c>
      <c r="W3507" s="2">
        <v>7102</v>
      </c>
      <c r="X3507" s="2">
        <v>0</v>
      </c>
      <c r="Y3507" s="2">
        <v>3355.46</v>
      </c>
      <c r="Z3507" s="2">
        <v>3746.54</v>
      </c>
      <c r="AA3507" s="2">
        <v>0</v>
      </c>
      <c r="AB3507" s="3">
        <v>-7102</v>
      </c>
    </row>
    <row r="3508" spans="1:28">
      <c r="A3508" s="5" t="str">
        <f t="shared" si="1068"/>
        <v>427</v>
      </c>
      <c r="B3508" s="5" t="str">
        <f>VLOOKUP(A3508,Vlookups!O:P,2,FALSE)</f>
        <v>LOCAL</v>
      </c>
      <c r="C3508" s="5" t="str">
        <f t="shared" si="1069"/>
        <v>E</v>
      </c>
      <c r="D3508" s="5" t="str">
        <f t="shared" si="1070"/>
        <v>11</v>
      </c>
      <c r="E3508" s="5" t="str">
        <f t="shared" si="1071"/>
        <v>63--</v>
      </c>
      <c r="F3508" s="5" t="str">
        <f>VLOOKUP(E3508,Vlookups!K:M,3,FALSE)</f>
        <v>Op Exp</v>
      </c>
      <c r="G3508" s="5" t="str">
        <f t="shared" si="1072"/>
        <v>6399</v>
      </c>
      <c r="H3508" s="5" t="str">
        <f t="shared" si="1073"/>
        <v>GENERAL SUPPLIES</v>
      </c>
      <c r="I3508" s="5" t="str">
        <f t="shared" si="1074"/>
        <v>019</v>
      </c>
      <c r="J3508" s="5" t="str">
        <f>VLOOKUP(I3508,Vlookups!A:D,2,FALSE)</f>
        <v>LANCASTER ELEMENTARY</v>
      </c>
      <c r="K3508" s="5" t="str">
        <f>VLOOKUP(I3508,Vlookups!A:D,3,FALSE)</f>
        <v>LANCASTER K8</v>
      </c>
      <c r="L3508" s="5" t="str">
        <f t="shared" si="1075"/>
        <v>11</v>
      </c>
      <c r="M3508" s="5" t="str">
        <f t="shared" si="1076"/>
        <v>000</v>
      </c>
      <c r="N3508" s="5" t="str">
        <f>VLOOKUP(M3508,Vlookups!G:I,2,FALSE)</f>
        <v>FINANCE USE ONLY</v>
      </c>
      <c r="O3508" s="5" t="str">
        <f>VLOOKUP(M3508,Vlookups!G:I,3,FALSE)</f>
        <v>UNIDENTIFIED</v>
      </c>
      <c r="P3508" s="6">
        <f t="shared" si="1077"/>
        <v>6288</v>
      </c>
      <c r="Q3508" s="6">
        <f t="shared" si="1078"/>
        <v>805.43</v>
      </c>
      <c r="R3508" s="6">
        <f t="shared" si="1079"/>
        <v>4941.03</v>
      </c>
      <c r="S3508" s="6">
        <f t="shared" si="1080"/>
        <v>0</v>
      </c>
      <c r="T3508" s="6">
        <f t="shared" si="1081"/>
        <v>-6288</v>
      </c>
      <c r="U3508" t="s">
        <v>3566</v>
      </c>
      <c r="V3508" t="s">
        <v>54</v>
      </c>
      <c r="W3508" s="2">
        <v>6288</v>
      </c>
      <c r="X3508" s="2">
        <v>805.43</v>
      </c>
      <c r="Y3508" s="2">
        <v>4941.03</v>
      </c>
      <c r="Z3508" s="2">
        <v>364.69</v>
      </c>
      <c r="AA3508" s="2">
        <v>0</v>
      </c>
      <c r="AB3508" s="3">
        <v>-6288</v>
      </c>
    </row>
    <row r="3509" spans="1:28">
      <c r="A3509" s="5" t="str">
        <f t="shared" si="1068"/>
        <v>427</v>
      </c>
      <c r="B3509" s="5" t="str">
        <f>VLOOKUP(A3509,Vlookups!O:P,2,FALSE)</f>
        <v>LOCAL</v>
      </c>
      <c r="C3509" s="5" t="str">
        <f t="shared" si="1069"/>
        <v>E</v>
      </c>
      <c r="D3509" s="5" t="str">
        <f t="shared" si="1070"/>
        <v>11</v>
      </c>
      <c r="E3509" s="5" t="str">
        <f t="shared" si="1071"/>
        <v>63--</v>
      </c>
      <c r="F3509" s="5" t="str">
        <f>VLOOKUP(E3509,Vlookups!K:M,3,FALSE)</f>
        <v>Op Exp</v>
      </c>
      <c r="G3509" s="5" t="str">
        <f t="shared" si="1072"/>
        <v>6399</v>
      </c>
      <c r="H3509" s="5" t="str">
        <f t="shared" si="1073"/>
        <v>GENERAL SUPPLIES</v>
      </c>
      <c r="I3509" s="5" t="str">
        <f t="shared" si="1074"/>
        <v>020</v>
      </c>
      <c r="J3509" s="5" t="str">
        <f>VLOOKUP(I3509,Vlookups!A:D,2,FALSE)</f>
        <v>LANCASTER MIDDLE SCHOOL</v>
      </c>
      <c r="K3509" s="5" t="str">
        <f>VLOOKUP(I3509,Vlookups!A:D,3,FALSE)</f>
        <v>LANCASTER K8</v>
      </c>
      <c r="L3509" s="5" t="str">
        <f t="shared" si="1075"/>
        <v>11</v>
      </c>
      <c r="M3509" s="5" t="str">
        <f t="shared" si="1076"/>
        <v>000</v>
      </c>
      <c r="N3509" s="5" t="str">
        <f>VLOOKUP(M3509,Vlookups!G:I,2,FALSE)</f>
        <v>FINANCE USE ONLY</v>
      </c>
      <c r="O3509" s="5" t="str">
        <f>VLOOKUP(M3509,Vlookups!G:I,3,FALSE)</f>
        <v>UNIDENTIFIED</v>
      </c>
      <c r="P3509" s="6">
        <f t="shared" si="1077"/>
        <v>3706</v>
      </c>
      <c r="Q3509" s="6">
        <f t="shared" si="1078"/>
        <v>366.2</v>
      </c>
      <c r="R3509" s="6">
        <f t="shared" si="1079"/>
        <v>2259.48</v>
      </c>
      <c r="S3509" s="6">
        <f t="shared" si="1080"/>
        <v>0</v>
      </c>
      <c r="T3509" s="6">
        <f t="shared" si="1081"/>
        <v>-3706</v>
      </c>
      <c r="U3509" t="s">
        <v>3567</v>
      </c>
      <c r="V3509" t="s">
        <v>54</v>
      </c>
      <c r="W3509" s="2">
        <v>3706</v>
      </c>
      <c r="X3509" s="2">
        <v>366.2</v>
      </c>
      <c r="Y3509" s="2">
        <v>2259.48</v>
      </c>
      <c r="Z3509" s="2">
        <v>993.21</v>
      </c>
      <c r="AA3509" s="2">
        <v>0</v>
      </c>
      <c r="AB3509" s="3">
        <v>-3706</v>
      </c>
    </row>
    <row r="3510" spans="1:28">
      <c r="A3510" s="5" t="str">
        <f t="shared" si="1068"/>
        <v>427</v>
      </c>
      <c r="B3510" s="5" t="str">
        <f>VLOOKUP(A3510,Vlookups!O:P,2,FALSE)</f>
        <v>LOCAL</v>
      </c>
      <c r="C3510" s="5" t="str">
        <f t="shared" si="1069"/>
        <v>E</v>
      </c>
      <c r="D3510" s="5" t="str">
        <f t="shared" si="1070"/>
        <v>11</v>
      </c>
      <c r="E3510" s="5" t="str">
        <f t="shared" si="1071"/>
        <v>63--</v>
      </c>
      <c r="F3510" s="5" t="str">
        <f>VLOOKUP(E3510,Vlookups!K:M,3,FALSE)</f>
        <v>Op Exp</v>
      </c>
      <c r="G3510" s="5" t="str">
        <f t="shared" si="1072"/>
        <v>6399</v>
      </c>
      <c r="H3510" s="5" t="str">
        <f t="shared" si="1073"/>
        <v>GENERAL SUPPLIES</v>
      </c>
      <c r="I3510" s="5" t="str">
        <f t="shared" si="1074"/>
        <v>021</v>
      </c>
      <c r="J3510" s="5" t="str">
        <f>VLOOKUP(I3510,Vlookups!A:D,2,FALSE)</f>
        <v>WOODHAVEN ELEMENTARY</v>
      </c>
      <c r="K3510" s="5" t="str">
        <f>VLOOKUP(I3510,Vlookups!A:D,3,FALSE)</f>
        <v>WOODHAVEN K8</v>
      </c>
      <c r="L3510" s="5" t="str">
        <f t="shared" si="1075"/>
        <v>11</v>
      </c>
      <c r="M3510" s="5" t="str">
        <f t="shared" si="1076"/>
        <v>000</v>
      </c>
      <c r="N3510" s="5" t="str">
        <f>VLOOKUP(M3510,Vlookups!G:I,2,FALSE)</f>
        <v>FINANCE USE ONLY</v>
      </c>
      <c r="O3510" s="5" t="str">
        <f>VLOOKUP(M3510,Vlookups!G:I,3,FALSE)</f>
        <v>UNIDENTIFIED</v>
      </c>
      <c r="P3510" s="6">
        <f t="shared" si="1077"/>
        <v>5739.78</v>
      </c>
      <c r="Q3510" s="6">
        <f t="shared" si="1078"/>
        <v>0</v>
      </c>
      <c r="R3510" s="6">
        <f t="shared" si="1079"/>
        <v>5739.78</v>
      </c>
      <c r="S3510" s="6">
        <f t="shared" si="1080"/>
        <v>0</v>
      </c>
      <c r="T3510" s="6">
        <f t="shared" si="1081"/>
        <v>-5739.78</v>
      </c>
      <c r="U3510" t="s">
        <v>3568</v>
      </c>
      <c r="V3510" t="s">
        <v>54</v>
      </c>
      <c r="W3510" s="2">
        <v>5739.78</v>
      </c>
      <c r="X3510" s="2">
        <v>0</v>
      </c>
      <c r="Y3510" s="2">
        <v>5739.78</v>
      </c>
      <c r="Z3510" s="2">
        <v>0</v>
      </c>
      <c r="AA3510" s="2">
        <v>0</v>
      </c>
      <c r="AB3510" s="3">
        <v>-5739.78</v>
      </c>
    </row>
    <row r="3511" spans="1:28">
      <c r="A3511" s="5" t="str">
        <f t="shared" si="1068"/>
        <v>427</v>
      </c>
      <c r="B3511" s="5" t="str">
        <f>VLOOKUP(A3511,Vlookups!O:P,2,FALSE)</f>
        <v>LOCAL</v>
      </c>
      <c r="C3511" s="5" t="str">
        <f t="shared" si="1069"/>
        <v>E</v>
      </c>
      <c r="D3511" s="5" t="str">
        <f t="shared" si="1070"/>
        <v>11</v>
      </c>
      <c r="E3511" s="5" t="str">
        <f t="shared" si="1071"/>
        <v>63--</v>
      </c>
      <c r="F3511" s="5" t="str">
        <f>VLOOKUP(E3511,Vlookups!K:M,3,FALSE)</f>
        <v>Op Exp</v>
      </c>
      <c r="G3511" s="5" t="str">
        <f t="shared" si="1072"/>
        <v>6399</v>
      </c>
      <c r="H3511" s="5" t="str">
        <f t="shared" si="1073"/>
        <v>GENERAL SUPPLIES</v>
      </c>
      <c r="I3511" s="5" t="str">
        <f t="shared" si="1074"/>
        <v>022</v>
      </c>
      <c r="J3511" s="5" t="str">
        <f>VLOOKUP(I3511,Vlookups!A:D,2,FALSE)</f>
        <v>WOODHAVEN MIDDLE SCHOOL</v>
      </c>
      <c r="K3511" s="5" t="str">
        <f>VLOOKUP(I3511,Vlookups!A:D,3,FALSE)</f>
        <v>WOODHAVEN K8</v>
      </c>
      <c r="L3511" s="5" t="str">
        <f t="shared" si="1075"/>
        <v>11</v>
      </c>
      <c r="M3511" s="5" t="str">
        <f t="shared" si="1076"/>
        <v>000</v>
      </c>
      <c r="N3511" s="5" t="str">
        <f>VLOOKUP(M3511,Vlookups!G:I,2,FALSE)</f>
        <v>FINANCE USE ONLY</v>
      </c>
      <c r="O3511" s="5" t="str">
        <f>VLOOKUP(M3511,Vlookups!G:I,3,FALSE)</f>
        <v>UNIDENTIFIED</v>
      </c>
      <c r="P3511" s="6">
        <f t="shared" si="1077"/>
        <v>3349.27</v>
      </c>
      <c r="Q3511" s="6">
        <f t="shared" si="1078"/>
        <v>0</v>
      </c>
      <c r="R3511" s="6">
        <f t="shared" si="1079"/>
        <v>3158.92</v>
      </c>
      <c r="S3511" s="6">
        <f t="shared" si="1080"/>
        <v>0</v>
      </c>
      <c r="T3511" s="6">
        <f t="shared" si="1081"/>
        <v>-3349.27</v>
      </c>
      <c r="U3511" t="s">
        <v>3569</v>
      </c>
      <c r="V3511" t="s">
        <v>54</v>
      </c>
      <c r="W3511" s="2">
        <v>3349.27</v>
      </c>
      <c r="X3511" s="2">
        <v>0</v>
      </c>
      <c r="Y3511" s="2">
        <v>3158.92</v>
      </c>
      <c r="Z3511" s="2">
        <v>190.35</v>
      </c>
      <c r="AA3511" s="2">
        <v>0</v>
      </c>
      <c r="AB3511" s="3">
        <v>-3349.27</v>
      </c>
    </row>
    <row r="3512" spans="1:28">
      <c r="A3512" s="5" t="str">
        <f t="shared" si="1068"/>
        <v>427</v>
      </c>
      <c r="B3512" s="5" t="str">
        <f>VLOOKUP(A3512,Vlookups!O:P,2,FALSE)</f>
        <v>LOCAL</v>
      </c>
      <c r="C3512" s="5" t="str">
        <f t="shared" si="1069"/>
        <v>E</v>
      </c>
      <c r="D3512" s="5" t="str">
        <f t="shared" si="1070"/>
        <v>11</v>
      </c>
      <c r="E3512" s="5" t="str">
        <f t="shared" si="1071"/>
        <v>63--</v>
      </c>
      <c r="F3512" s="5" t="str">
        <f>VLOOKUP(E3512,Vlookups!K:M,3,FALSE)</f>
        <v>Op Exp</v>
      </c>
      <c r="G3512" s="5" t="str">
        <f t="shared" si="1072"/>
        <v>6399</v>
      </c>
      <c r="H3512" s="5" t="str">
        <f t="shared" si="1073"/>
        <v>GENERAL SUPPLIES</v>
      </c>
      <c r="I3512" s="5" t="str">
        <f t="shared" si="1074"/>
        <v>023</v>
      </c>
      <c r="J3512" s="5" t="str">
        <f>VLOOKUP(I3512,Vlookups!A:D,2,FALSE)</f>
        <v>SAGINAW ELEMENTARY</v>
      </c>
      <c r="K3512" s="5" t="str">
        <f>VLOOKUP(I3512,Vlookups!A:D,3,FALSE)</f>
        <v>SAGINAW K8</v>
      </c>
      <c r="L3512" s="5" t="str">
        <f t="shared" si="1075"/>
        <v>11</v>
      </c>
      <c r="M3512" s="5" t="str">
        <f t="shared" si="1076"/>
        <v>000</v>
      </c>
      <c r="N3512" s="5" t="str">
        <f>VLOOKUP(M3512,Vlookups!G:I,2,FALSE)</f>
        <v>FINANCE USE ONLY</v>
      </c>
      <c r="O3512" s="5" t="str">
        <f>VLOOKUP(M3512,Vlookups!G:I,3,FALSE)</f>
        <v>UNIDENTIFIED</v>
      </c>
      <c r="P3512" s="6">
        <f t="shared" si="1077"/>
        <v>14447</v>
      </c>
      <c r="Q3512" s="6">
        <f t="shared" si="1078"/>
        <v>250.5</v>
      </c>
      <c r="R3512" s="6">
        <f t="shared" si="1079"/>
        <v>12585.11</v>
      </c>
      <c r="S3512" s="6">
        <f t="shared" si="1080"/>
        <v>0</v>
      </c>
      <c r="T3512" s="6">
        <f t="shared" si="1081"/>
        <v>-14447</v>
      </c>
      <c r="U3512" t="s">
        <v>3570</v>
      </c>
      <c r="V3512" t="s">
        <v>54</v>
      </c>
      <c r="W3512" s="2">
        <v>14447</v>
      </c>
      <c r="X3512" s="2">
        <v>250.5</v>
      </c>
      <c r="Y3512" s="2">
        <v>12585.11</v>
      </c>
      <c r="Z3512" s="2">
        <v>1611.39</v>
      </c>
      <c r="AA3512" s="2">
        <v>0</v>
      </c>
      <c r="AB3512" s="3">
        <v>-14447</v>
      </c>
    </row>
    <row r="3513" spans="1:28">
      <c r="A3513" s="5" t="str">
        <f t="shared" si="1068"/>
        <v>427</v>
      </c>
      <c r="B3513" s="5" t="str">
        <f>VLOOKUP(A3513,Vlookups!O:P,2,FALSE)</f>
        <v>LOCAL</v>
      </c>
      <c r="C3513" s="5" t="str">
        <f t="shared" si="1069"/>
        <v>E</v>
      </c>
      <c r="D3513" s="5" t="str">
        <f t="shared" si="1070"/>
        <v>11</v>
      </c>
      <c r="E3513" s="5" t="str">
        <f t="shared" si="1071"/>
        <v>63--</v>
      </c>
      <c r="F3513" s="5" t="str">
        <f>VLOOKUP(E3513,Vlookups!K:M,3,FALSE)</f>
        <v>Op Exp</v>
      </c>
      <c r="G3513" s="5" t="str">
        <f t="shared" si="1072"/>
        <v>6399</v>
      </c>
      <c r="H3513" s="5" t="str">
        <f t="shared" si="1073"/>
        <v>GENERAL SUPPLIES</v>
      </c>
      <c r="I3513" s="5" t="str">
        <f t="shared" si="1074"/>
        <v>024</v>
      </c>
      <c r="J3513" s="5" t="str">
        <f>VLOOKUP(I3513,Vlookups!A:D,2,FALSE)</f>
        <v>SAGINAW MIDDLE SCHOOL</v>
      </c>
      <c r="K3513" s="5" t="str">
        <f>VLOOKUP(I3513,Vlookups!A:D,3,FALSE)</f>
        <v>SAGINAW K8</v>
      </c>
      <c r="L3513" s="5" t="str">
        <f t="shared" si="1075"/>
        <v>11</v>
      </c>
      <c r="M3513" s="5" t="str">
        <f t="shared" si="1076"/>
        <v>000</v>
      </c>
      <c r="N3513" s="5" t="str">
        <f>VLOOKUP(M3513,Vlookups!G:I,2,FALSE)</f>
        <v>FINANCE USE ONLY</v>
      </c>
      <c r="O3513" s="5" t="str">
        <f>VLOOKUP(M3513,Vlookups!G:I,3,FALSE)</f>
        <v>UNIDENTIFIED</v>
      </c>
      <c r="P3513" s="6">
        <f t="shared" si="1077"/>
        <v>7031</v>
      </c>
      <c r="Q3513" s="6">
        <f t="shared" si="1078"/>
        <v>0</v>
      </c>
      <c r="R3513" s="6">
        <f t="shared" si="1079"/>
        <v>5426.62</v>
      </c>
      <c r="S3513" s="6">
        <f t="shared" si="1080"/>
        <v>0</v>
      </c>
      <c r="T3513" s="6">
        <f t="shared" si="1081"/>
        <v>-7031</v>
      </c>
      <c r="U3513" t="s">
        <v>3571</v>
      </c>
      <c r="V3513" t="s">
        <v>54</v>
      </c>
      <c r="W3513" s="2">
        <v>7031</v>
      </c>
      <c r="X3513" s="2">
        <v>0</v>
      </c>
      <c r="Y3513" s="2">
        <v>5426.62</v>
      </c>
      <c r="Z3513" s="2">
        <v>1604.38</v>
      </c>
      <c r="AA3513" s="2">
        <v>0</v>
      </c>
      <c r="AB3513" s="3">
        <v>-7031</v>
      </c>
    </row>
    <row r="3514" spans="1:28">
      <c r="A3514" s="5" t="str">
        <f t="shared" ref="A3514:A3577" si="1082">LEFT(U3514,3)</f>
        <v>427</v>
      </c>
      <c r="B3514" s="5" t="str">
        <f>VLOOKUP(A3514,Vlookups!O:P,2,FALSE)</f>
        <v>LOCAL</v>
      </c>
      <c r="C3514" s="5" t="str">
        <f t="shared" ref="C3514:C3577" si="1083">RIGHT(LEFT(U3514,5),1)</f>
        <v>E</v>
      </c>
      <c r="D3514" s="5" t="str">
        <f t="shared" ref="D3514:D3577" si="1084">RIGHT(LEFT(U3514,8),2)</f>
        <v>11</v>
      </c>
      <c r="E3514" s="5" t="str">
        <f t="shared" ref="E3514:E3577" si="1085">CONCATENATE(LEFT(G3514,2),"--")</f>
        <v>63--</v>
      </c>
      <c r="F3514" s="5" t="str">
        <f>VLOOKUP(E3514,Vlookups!K:M,3,FALSE)</f>
        <v>Op Exp</v>
      </c>
      <c r="G3514" s="5" t="str">
        <f t="shared" ref="G3514:G3577" si="1086">MID(U3514,10,4)</f>
        <v>6399</v>
      </c>
      <c r="H3514" s="5" t="str">
        <f t="shared" ref="H3514:H3577" si="1087">V3514</f>
        <v>GENERAL SUPPLIES</v>
      </c>
      <c r="I3514" s="5" t="str">
        <f t="shared" ref="I3514:I3577" si="1088">LEFT(RIGHT(U3514,12),3)</f>
        <v>025</v>
      </c>
      <c r="J3514" s="5" t="str">
        <f>VLOOKUP(I3514,Vlookups!A:D,2,FALSE)</f>
        <v>WINDMILL LAKES ELEMENTARY</v>
      </c>
      <c r="K3514" s="5" t="str">
        <f>VLOOKUP(I3514,Vlookups!A:D,3,FALSE)</f>
        <v>WINDMILL LAKES K8</v>
      </c>
      <c r="L3514" s="5" t="str">
        <f t="shared" ref="L3514:L3577" si="1089">LEFT(RIGHT(U3514,6),2)</f>
        <v>11</v>
      </c>
      <c r="M3514" s="5" t="str">
        <f t="shared" ref="M3514:M3577" si="1090">RIGHT(U3514,3)</f>
        <v>000</v>
      </c>
      <c r="N3514" s="5" t="str">
        <f>VLOOKUP(M3514,Vlookups!G:I,2,FALSE)</f>
        <v>FINANCE USE ONLY</v>
      </c>
      <c r="O3514" s="5" t="str">
        <f>VLOOKUP(M3514,Vlookups!G:I,3,FALSE)</f>
        <v>UNIDENTIFIED</v>
      </c>
      <c r="P3514" s="6">
        <f t="shared" ref="P3514:P3577" si="1091">W3514</f>
        <v>6710</v>
      </c>
      <c r="Q3514" s="6">
        <f t="shared" ref="Q3514:Q3577" si="1092">X3514</f>
        <v>228.88</v>
      </c>
      <c r="R3514" s="6">
        <f t="shared" ref="R3514:R3577" si="1093">Y3514</f>
        <v>4141.3999999999996</v>
      </c>
      <c r="S3514" s="6">
        <f t="shared" ref="S3514:S3577" si="1094">AA3514</f>
        <v>0</v>
      </c>
      <c r="T3514" s="6">
        <f t="shared" ref="T3514:T3577" si="1095">AB3514</f>
        <v>-6710</v>
      </c>
      <c r="U3514" t="s">
        <v>3572</v>
      </c>
      <c r="V3514" t="s">
        <v>54</v>
      </c>
      <c r="W3514" s="2">
        <v>6710</v>
      </c>
      <c r="X3514" s="2">
        <v>228.88</v>
      </c>
      <c r="Y3514" s="2">
        <v>4141.3999999999996</v>
      </c>
      <c r="Z3514" s="2">
        <v>2339.7199999999998</v>
      </c>
      <c r="AA3514" s="2">
        <v>0</v>
      </c>
      <c r="AB3514" s="3">
        <v>-6710</v>
      </c>
    </row>
    <row r="3515" spans="1:28">
      <c r="A3515" s="5" t="str">
        <f t="shared" si="1082"/>
        <v>427</v>
      </c>
      <c r="B3515" s="5" t="str">
        <f>VLOOKUP(A3515,Vlookups!O:P,2,FALSE)</f>
        <v>LOCAL</v>
      </c>
      <c r="C3515" s="5" t="str">
        <f t="shared" si="1083"/>
        <v>E</v>
      </c>
      <c r="D3515" s="5" t="str">
        <f t="shared" si="1084"/>
        <v>11</v>
      </c>
      <c r="E3515" s="5" t="str">
        <f t="shared" si="1085"/>
        <v>63--</v>
      </c>
      <c r="F3515" s="5" t="str">
        <f>VLOOKUP(E3515,Vlookups!K:M,3,FALSE)</f>
        <v>Op Exp</v>
      </c>
      <c r="G3515" s="5" t="str">
        <f t="shared" si="1086"/>
        <v>6399</v>
      </c>
      <c r="H3515" s="5" t="str">
        <f t="shared" si="1087"/>
        <v>GENERAL SUPPLIES</v>
      </c>
      <c r="I3515" s="5" t="str">
        <f t="shared" si="1088"/>
        <v>026</v>
      </c>
      <c r="J3515" s="5" t="str">
        <f>VLOOKUP(I3515,Vlookups!A:D,2,FALSE)</f>
        <v>WM LAKES MIDDLE SCHOOL</v>
      </c>
      <c r="K3515" s="5" t="str">
        <f>VLOOKUP(I3515,Vlookups!A:D,3,FALSE)</f>
        <v>WINDMILL LAKES K8</v>
      </c>
      <c r="L3515" s="5" t="str">
        <f t="shared" si="1089"/>
        <v>11</v>
      </c>
      <c r="M3515" s="5" t="str">
        <f t="shared" si="1090"/>
        <v>000</v>
      </c>
      <c r="N3515" s="5" t="str">
        <f>VLOOKUP(M3515,Vlookups!G:I,2,FALSE)</f>
        <v>FINANCE USE ONLY</v>
      </c>
      <c r="O3515" s="5" t="str">
        <f>VLOOKUP(M3515,Vlookups!G:I,3,FALSE)</f>
        <v>UNIDENTIFIED</v>
      </c>
      <c r="P3515" s="6">
        <f t="shared" si="1091"/>
        <v>3866</v>
      </c>
      <c r="Q3515" s="6">
        <f t="shared" si="1092"/>
        <v>112.75</v>
      </c>
      <c r="R3515" s="6">
        <f t="shared" si="1093"/>
        <v>1854.8</v>
      </c>
      <c r="S3515" s="6">
        <f t="shared" si="1094"/>
        <v>0</v>
      </c>
      <c r="T3515" s="6">
        <f t="shared" si="1095"/>
        <v>-3866</v>
      </c>
      <c r="U3515" t="s">
        <v>3573</v>
      </c>
      <c r="V3515" t="s">
        <v>54</v>
      </c>
      <c r="W3515" s="2">
        <v>3866</v>
      </c>
      <c r="X3515" s="2">
        <v>112.75</v>
      </c>
      <c r="Y3515" s="2">
        <v>1854.8</v>
      </c>
      <c r="Z3515" s="2">
        <v>1898.45</v>
      </c>
      <c r="AA3515" s="2">
        <v>0</v>
      </c>
      <c r="AB3515" s="3">
        <v>-3866</v>
      </c>
    </row>
    <row r="3516" spans="1:28">
      <c r="A3516" s="5" t="str">
        <f t="shared" si="1082"/>
        <v>427</v>
      </c>
      <c r="B3516" s="5" t="str">
        <f>VLOOKUP(A3516,Vlookups!O:P,2,FALSE)</f>
        <v>LOCAL</v>
      </c>
      <c r="C3516" s="5" t="str">
        <f t="shared" si="1083"/>
        <v>E</v>
      </c>
      <c r="D3516" s="5" t="str">
        <f t="shared" si="1084"/>
        <v>11</v>
      </c>
      <c r="E3516" s="5" t="str">
        <f t="shared" si="1085"/>
        <v>63--</v>
      </c>
      <c r="F3516" s="5" t="str">
        <f>VLOOKUP(E3516,Vlookups!K:M,3,FALSE)</f>
        <v>Op Exp</v>
      </c>
      <c r="G3516" s="5" t="str">
        <f t="shared" si="1086"/>
        <v>6399</v>
      </c>
      <c r="H3516" s="5" t="str">
        <f t="shared" si="1087"/>
        <v>GENERAL SUPPLIES</v>
      </c>
      <c r="I3516" s="5" t="str">
        <f t="shared" si="1088"/>
        <v>027</v>
      </c>
      <c r="J3516" s="5" t="str">
        <f>VLOOKUP(I3516,Vlookups!A:D,2,FALSE)</f>
        <v>HOUSTON OREM ELEMENTARY</v>
      </c>
      <c r="K3516" s="5" t="str">
        <f>VLOOKUP(I3516,Vlookups!A:D,3,FALSE)</f>
        <v>OREM K8</v>
      </c>
      <c r="L3516" s="5" t="str">
        <f t="shared" si="1089"/>
        <v>11</v>
      </c>
      <c r="M3516" s="5" t="str">
        <f t="shared" si="1090"/>
        <v>000</v>
      </c>
      <c r="N3516" s="5" t="str">
        <f>VLOOKUP(M3516,Vlookups!G:I,2,FALSE)</f>
        <v>FINANCE USE ONLY</v>
      </c>
      <c r="O3516" s="5" t="str">
        <f>VLOOKUP(M3516,Vlookups!G:I,3,FALSE)</f>
        <v>UNIDENTIFIED</v>
      </c>
      <c r="P3516" s="6">
        <f t="shared" si="1091"/>
        <v>8524</v>
      </c>
      <c r="Q3516" s="6">
        <f t="shared" si="1092"/>
        <v>82.63</v>
      </c>
      <c r="R3516" s="6">
        <f t="shared" si="1093"/>
        <v>6935.94</v>
      </c>
      <c r="S3516" s="6">
        <f t="shared" si="1094"/>
        <v>0</v>
      </c>
      <c r="T3516" s="6">
        <f t="shared" si="1095"/>
        <v>-8524</v>
      </c>
      <c r="U3516" t="s">
        <v>3574</v>
      </c>
      <c r="V3516" t="s">
        <v>54</v>
      </c>
      <c r="W3516" s="2">
        <v>8524</v>
      </c>
      <c r="X3516" s="2">
        <v>82.63</v>
      </c>
      <c r="Y3516" s="2">
        <v>6935.94</v>
      </c>
      <c r="Z3516" s="2">
        <v>1505.43</v>
      </c>
      <c r="AA3516" s="2">
        <v>0</v>
      </c>
      <c r="AB3516" s="3">
        <v>-8524</v>
      </c>
    </row>
    <row r="3517" spans="1:28">
      <c r="A3517" s="5" t="str">
        <f t="shared" si="1082"/>
        <v>427</v>
      </c>
      <c r="B3517" s="5" t="str">
        <f>VLOOKUP(A3517,Vlookups!O:P,2,FALSE)</f>
        <v>LOCAL</v>
      </c>
      <c r="C3517" s="5" t="str">
        <f t="shared" si="1083"/>
        <v>E</v>
      </c>
      <c r="D3517" s="5" t="str">
        <f t="shared" si="1084"/>
        <v>11</v>
      </c>
      <c r="E3517" s="5" t="str">
        <f t="shared" si="1085"/>
        <v>63--</v>
      </c>
      <c r="F3517" s="5" t="str">
        <f>VLOOKUP(E3517,Vlookups!K:M,3,FALSE)</f>
        <v>Op Exp</v>
      </c>
      <c r="G3517" s="5" t="str">
        <f t="shared" si="1086"/>
        <v>6399</v>
      </c>
      <c r="H3517" s="5" t="str">
        <f t="shared" si="1087"/>
        <v>GENERAL SUPPLIES</v>
      </c>
      <c r="I3517" s="5" t="str">
        <f t="shared" si="1088"/>
        <v>028</v>
      </c>
      <c r="J3517" s="5" t="str">
        <f>VLOOKUP(I3517,Vlookups!A:D,2,FALSE)</f>
        <v>HOUSTON OREM MIDDLE SCHOOL</v>
      </c>
      <c r="K3517" s="5" t="str">
        <f>VLOOKUP(I3517,Vlookups!A:D,3,FALSE)</f>
        <v>OREM K8</v>
      </c>
      <c r="L3517" s="5" t="str">
        <f t="shared" si="1089"/>
        <v>11</v>
      </c>
      <c r="M3517" s="5" t="str">
        <f t="shared" si="1090"/>
        <v>000</v>
      </c>
      <c r="N3517" s="5" t="str">
        <f>VLOOKUP(M3517,Vlookups!G:I,2,FALSE)</f>
        <v>FINANCE USE ONLY</v>
      </c>
      <c r="O3517" s="5" t="str">
        <f>VLOOKUP(M3517,Vlookups!G:I,3,FALSE)</f>
        <v>UNIDENTIFIED</v>
      </c>
      <c r="P3517" s="6">
        <f t="shared" si="1091"/>
        <v>4543</v>
      </c>
      <c r="Q3517" s="6">
        <f t="shared" si="1092"/>
        <v>40.65</v>
      </c>
      <c r="R3517" s="6">
        <f t="shared" si="1093"/>
        <v>3416.35</v>
      </c>
      <c r="S3517" s="6">
        <f t="shared" si="1094"/>
        <v>0</v>
      </c>
      <c r="T3517" s="6">
        <f t="shared" si="1095"/>
        <v>-4543</v>
      </c>
      <c r="U3517" t="s">
        <v>3575</v>
      </c>
      <c r="V3517" t="s">
        <v>54</v>
      </c>
      <c r="W3517" s="2">
        <v>4543</v>
      </c>
      <c r="X3517" s="2">
        <v>40.65</v>
      </c>
      <c r="Y3517" s="2">
        <v>3416.35</v>
      </c>
      <c r="Z3517" s="2">
        <v>1086</v>
      </c>
      <c r="AA3517" s="2">
        <v>0</v>
      </c>
      <c r="AB3517" s="3">
        <v>-4543</v>
      </c>
    </row>
    <row r="3518" spans="1:28">
      <c r="A3518" s="5" t="str">
        <f t="shared" si="1082"/>
        <v>427</v>
      </c>
      <c r="B3518" s="5" t="str">
        <f>VLOOKUP(A3518,Vlookups!O:P,2,FALSE)</f>
        <v>LOCAL</v>
      </c>
      <c r="C3518" s="5" t="str">
        <f t="shared" si="1083"/>
        <v>E</v>
      </c>
      <c r="D3518" s="5" t="str">
        <f t="shared" si="1084"/>
        <v>11</v>
      </c>
      <c r="E3518" s="5" t="str">
        <f t="shared" si="1085"/>
        <v>63--</v>
      </c>
      <c r="F3518" s="5" t="str">
        <f>VLOOKUP(E3518,Vlookups!K:M,3,FALSE)</f>
        <v>Op Exp</v>
      </c>
      <c r="G3518" s="5" t="str">
        <f t="shared" si="1086"/>
        <v>6399</v>
      </c>
      <c r="H3518" s="5" t="str">
        <f t="shared" si="1087"/>
        <v>GENERAL SUPPLIES</v>
      </c>
      <c r="I3518" s="5" t="str">
        <f t="shared" si="1088"/>
        <v>030</v>
      </c>
      <c r="J3518" s="5" t="str">
        <f>VLOOKUP(I3518,Vlookups!A:D,2,FALSE)</f>
        <v>COLLEGE STATION ELEMENTARY</v>
      </c>
      <c r="K3518" s="5" t="str">
        <f>VLOOKUP(I3518,Vlookups!A:D,3,FALSE)</f>
        <v>COLLEGE STATION K8</v>
      </c>
      <c r="L3518" s="5" t="str">
        <f t="shared" si="1089"/>
        <v>11</v>
      </c>
      <c r="M3518" s="5" t="str">
        <f t="shared" si="1090"/>
        <v>000</v>
      </c>
      <c r="N3518" s="5" t="str">
        <f>VLOOKUP(M3518,Vlookups!G:I,2,FALSE)</f>
        <v>FINANCE USE ONLY</v>
      </c>
      <c r="O3518" s="5" t="str">
        <f>VLOOKUP(M3518,Vlookups!G:I,3,FALSE)</f>
        <v>UNIDENTIFIED</v>
      </c>
      <c r="P3518" s="6">
        <f t="shared" si="1091"/>
        <v>6449</v>
      </c>
      <c r="Q3518" s="6">
        <f t="shared" si="1092"/>
        <v>43.8</v>
      </c>
      <c r="R3518" s="6">
        <f t="shared" si="1093"/>
        <v>2019.55</v>
      </c>
      <c r="S3518" s="6">
        <f t="shared" si="1094"/>
        <v>0</v>
      </c>
      <c r="T3518" s="6">
        <f t="shared" si="1095"/>
        <v>-6449</v>
      </c>
      <c r="U3518" t="s">
        <v>3576</v>
      </c>
      <c r="V3518" t="s">
        <v>54</v>
      </c>
      <c r="W3518" s="2">
        <v>6449</v>
      </c>
      <c r="X3518" s="2">
        <v>43.8</v>
      </c>
      <c r="Y3518" s="2">
        <v>2019.55</v>
      </c>
      <c r="Z3518" s="2">
        <v>4385.6499999999996</v>
      </c>
      <c r="AA3518" s="2">
        <v>0</v>
      </c>
      <c r="AB3518" s="3">
        <v>-6449</v>
      </c>
    </row>
    <row r="3519" spans="1:28">
      <c r="A3519" s="5" t="str">
        <f t="shared" si="1082"/>
        <v>427</v>
      </c>
      <c r="B3519" s="5" t="str">
        <f>VLOOKUP(A3519,Vlookups!O:P,2,FALSE)</f>
        <v>LOCAL</v>
      </c>
      <c r="C3519" s="5" t="str">
        <f t="shared" si="1083"/>
        <v>E</v>
      </c>
      <c r="D3519" s="5" t="str">
        <f t="shared" si="1084"/>
        <v>11</v>
      </c>
      <c r="E3519" s="5" t="str">
        <f t="shared" si="1085"/>
        <v>63--</v>
      </c>
      <c r="F3519" s="5" t="str">
        <f>VLOOKUP(E3519,Vlookups!K:M,3,FALSE)</f>
        <v>Op Exp</v>
      </c>
      <c r="G3519" s="5" t="str">
        <f t="shared" si="1086"/>
        <v>6399</v>
      </c>
      <c r="H3519" s="5" t="str">
        <f t="shared" si="1087"/>
        <v>GENERAL SUPPLIES</v>
      </c>
      <c r="I3519" s="5" t="str">
        <f t="shared" si="1088"/>
        <v>030</v>
      </c>
      <c r="J3519" s="5" t="str">
        <f>VLOOKUP(I3519,Vlookups!A:D,2,FALSE)</f>
        <v>COLLEGE STATION ELEMENTARY</v>
      </c>
      <c r="K3519" s="5" t="str">
        <f>VLOOKUP(I3519,Vlookups!A:D,3,FALSE)</f>
        <v>COLLEGE STATION K8</v>
      </c>
      <c r="L3519" s="5" t="str">
        <f t="shared" si="1089"/>
        <v>11</v>
      </c>
      <c r="M3519" s="5" t="str">
        <f t="shared" si="1090"/>
        <v>858</v>
      </c>
      <c r="N3519" s="5" t="str">
        <f>VLOOKUP(M3519,Vlookups!G:I,2,FALSE)</f>
        <v>FINE ARTS</v>
      </c>
      <c r="O3519" s="5" t="str">
        <f>VLOOKUP(M3519,Vlookups!G:I,3,FALSE)</f>
        <v>DSASS</v>
      </c>
      <c r="P3519" s="6">
        <f t="shared" si="1091"/>
        <v>0</v>
      </c>
      <c r="Q3519" s="6">
        <f t="shared" si="1092"/>
        <v>0</v>
      </c>
      <c r="R3519" s="6">
        <f t="shared" si="1093"/>
        <v>-20.5</v>
      </c>
      <c r="S3519" s="6">
        <f t="shared" si="1094"/>
        <v>0</v>
      </c>
      <c r="T3519" s="6">
        <f t="shared" si="1095"/>
        <v>0</v>
      </c>
      <c r="U3519" t="s">
        <v>3577</v>
      </c>
      <c r="V3519" t="s">
        <v>54</v>
      </c>
      <c r="W3519" s="2">
        <v>0</v>
      </c>
      <c r="X3519" s="2">
        <v>0</v>
      </c>
      <c r="Y3519" s="3">
        <v>-20.5</v>
      </c>
      <c r="Z3519" s="2">
        <v>20.5</v>
      </c>
      <c r="AA3519" s="2">
        <v>0</v>
      </c>
      <c r="AB3519" s="2">
        <v>0</v>
      </c>
    </row>
    <row r="3520" spans="1:28">
      <c r="A3520" s="5" t="str">
        <f t="shared" si="1082"/>
        <v>427</v>
      </c>
      <c r="B3520" s="5" t="str">
        <f>VLOOKUP(A3520,Vlookups!O:P,2,FALSE)</f>
        <v>LOCAL</v>
      </c>
      <c r="C3520" s="5" t="str">
        <f t="shared" si="1083"/>
        <v>E</v>
      </c>
      <c r="D3520" s="5" t="str">
        <f t="shared" si="1084"/>
        <v>11</v>
      </c>
      <c r="E3520" s="5" t="str">
        <f t="shared" si="1085"/>
        <v>63--</v>
      </c>
      <c r="F3520" s="5" t="str">
        <f>VLOOKUP(E3520,Vlookups!K:M,3,FALSE)</f>
        <v>Op Exp</v>
      </c>
      <c r="G3520" s="5" t="str">
        <f t="shared" si="1086"/>
        <v>6399</v>
      </c>
      <c r="H3520" s="5" t="str">
        <f t="shared" si="1087"/>
        <v>GENERAL SUPPLIES</v>
      </c>
      <c r="I3520" s="5" t="str">
        <f t="shared" si="1088"/>
        <v>031</v>
      </c>
      <c r="J3520" s="5" t="str">
        <f>VLOOKUP(I3520,Vlookups!A:D,2,FALSE)</f>
        <v>COLLEGE STATION MIDDLE SCHOOL</v>
      </c>
      <c r="K3520" s="5" t="str">
        <f>VLOOKUP(I3520,Vlookups!A:D,3,FALSE)</f>
        <v>COLLEGE STATION K8</v>
      </c>
      <c r="L3520" s="5" t="str">
        <f t="shared" si="1089"/>
        <v>11</v>
      </c>
      <c r="M3520" s="5" t="str">
        <f t="shared" si="1090"/>
        <v>000</v>
      </c>
      <c r="N3520" s="5" t="str">
        <f>VLOOKUP(M3520,Vlookups!G:I,2,FALSE)</f>
        <v>FINANCE USE ONLY</v>
      </c>
      <c r="O3520" s="5" t="str">
        <f>VLOOKUP(M3520,Vlookups!G:I,3,FALSE)</f>
        <v>UNIDENTIFIED</v>
      </c>
      <c r="P3520" s="6">
        <f t="shared" si="1091"/>
        <v>3163</v>
      </c>
      <c r="Q3520" s="6">
        <f t="shared" si="1092"/>
        <v>0</v>
      </c>
      <c r="R3520" s="6">
        <f t="shared" si="1093"/>
        <v>1649.19</v>
      </c>
      <c r="S3520" s="6">
        <f t="shared" si="1094"/>
        <v>0</v>
      </c>
      <c r="T3520" s="6">
        <f t="shared" si="1095"/>
        <v>-3163</v>
      </c>
      <c r="U3520" t="s">
        <v>3578</v>
      </c>
      <c r="V3520" t="s">
        <v>54</v>
      </c>
      <c r="W3520" s="2">
        <v>3163</v>
      </c>
      <c r="X3520" s="2">
        <v>0</v>
      </c>
      <c r="Y3520" s="2">
        <v>1649.19</v>
      </c>
      <c r="Z3520" s="2">
        <v>1513.81</v>
      </c>
      <c r="AA3520" s="2">
        <v>0</v>
      </c>
      <c r="AB3520" s="3">
        <v>-3163</v>
      </c>
    </row>
    <row r="3521" spans="1:28">
      <c r="A3521" s="5" t="str">
        <f t="shared" si="1082"/>
        <v>427</v>
      </c>
      <c r="B3521" s="5" t="str">
        <f>VLOOKUP(A3521,Vlookups!O:P,2,FALSE)</f>
        <v>LOCAL</v>
      </c>
      <c r="C3521" s="5" t="str">
        <f t="shared" si="1083"/>
        <v>E</v>
      </c>
      <c r="D3521" s="5" t="str">
        <f t="shared" si="1084"/>
        <v>11</v>
      </c>
      <c r="E3521" s="5" t="str">
        <f t="shared" si="1085"/>
        <v>63--</v>
      </c>
      <c r="F3521" s="5" t="str">
        <f>VLOOKUP(E3521,Vlookups!K:M,3,FALSE)</f>
        <v>Op Exp</v>
      </c>
      <c r="G3521" s="5" t="str">
        <f t="shared" si="1086"/>
        <v>6399</v>
      </c>
      <c r="H3521" s="5" t="str">
        <f t="shared" si="1087"/>
        <v>GENERAL SUPPLIES</v>
      </c>
      <c r="I3521" s="5" t="str">
        <f t="shared" si="1088"/>
        <v>032</v>
      </c>
      <c r="J3521" s="5" t="str">
        <f>VLOOKUP(I3521,Vlookups!A:D,2,FALSE)</f>
        <v>LANCASTER HS</v>
      </c>
      <c r="K3521" s="5" t="str">
        <f>VLOOKUP(I3521,Vlookups!A:D,3,FALSE)</f>
        <v>LANCASTER HS</v>
      </c>
      <c r="L3521" s="5" t="str">
        <f t="shared" si="1089"/>
        <v>11</v>
      </c>
      <c r="M3521" s="5" t="str">
        <f t="shared" si="1090"/>
        <v>000</v>
      </c>
      <c r="N3521" s="5" t="str">
        <f>VLOOKUP(M3521,Vlookups!G:I,2,FALSE)</f>
        <v>FINANCE USE ONLY</v>
      </c>
      <c r="O3521" s="5" t="str">
        <f>VLOOKUP(M3521,Vlookups!G:I,3,FALSE)</f>
        <v>UNIDENTIFIED</v>
      </c>
      <c r="P3521" s="6">
        <f t="shared" si="1091"/>
        <v>1891</v>
      </c>
      <c r="Q3521" s="6">
        <f t="shared" si="1092"/>
        <v>69.36</v>
      </c>
      <c r="R3521" s="6">
        <f t="shared" si="1093"/>
        <v>3478.57</v>
      </c>
      <c r="S3521" s="6">
        <f t="shared" si="1094"/>
        <v>0</v>
      </c>
      <c r="T3521" s="6">
        <f t="shared" si="1095"/>
        <v>-1891</v>
      </c>
      <c r="U3521" t="s">
        <v>3579</v>
      </c>
      <c r="V3521" t="s">
        <v>54</v>
      </c>
      <c r="W3521" s="2">
        <v>1891</v>
      </c>
      <c r="X3521" s="2">
        <v>69.36</v>
      </c>
      <c r="Y3521" s="2">
        <v>3478.57</v>
      </c>
      <c r="Z3521" s="3">
        <v>-1656.93</v>
      </c>
      <c r="AA3521" s="2">
        <v>0</v>
      </c>
      <c r="AB3521" s="3">
        <v>-1891</v>
      </c>
    </row>
    <row r="3522" spans="1:28">
      <c r="A3522" s="5" t="str">
        <f t="shared" si="1082"/>
        <v>427</v>
      </c>
      <c r="B3522" s="5" t="str">
        <f>VLOOKUP(A3522,Vlookups!O:P,2,FALSE)</f>
        <v>LOCAL</v>
      </c>
      <c r="C3522" s="5" t="str">
        <f t="shared" si="1083"/>
        <v>E</v>
      </c>
      <c r="D3522" s="5" t="str">
        <f t="shared" si="1084"/>
        <v>11</v>
      </c>
      <c r="E3522" s="5" t="str">
        <f t="shared" si="1085"/>
        <v>63--</v>
      </c>
      <c r="F3522" s="5" t="str">
        <f>VLOOKUP(E3522,Vlookups!K:M,3,FALSE)</f>
        <v>Op Exp</v>
      </c>
      <c r="G3522" s="5" t="str">
        <f t="shared" si="1086"/>
        <v>6399</v>
      </c>
      <c r="H3522" s="5" t="str">
        <f t="shared" si="1087"/>
        <v>GENERAL SUPPLIES</v>
      </c>
      <c r="I3522" s="5" t="str">
        <f t="shared" si="1088"/>
        <v>033</v>
      </c>
      <c r="J3522" s="5" t="str">
        <f>VLOOKUP(I3522,Vlookups!A:D,2,FALSE)</f>
        <v>WINDMILL LAKES HS</v>
      </c>
      <c r="K3522" s="5" t="str">
        <f>VLOOKUP(I3522,Vlookups!A:D,3,FALSE)</f>
        <v>WINDMILL LAKES HS</v>
      </c>
      <c r="L3522" s="5" t="str">
        <f t="shared" si="1089"/>
        <v>11</v>
      </c>
      <c r="M3522" s="5" t="str">
        <f t="shared" si="1090"/>
        <v>000</v>
      </c>
      <c r="N3522" s="5" t="str">
        <f>VLOOKUP(M3522,Vlookups!G:I,2,FALSE)</f>
        <v>FINANCE USE ONLY</v>
      </c>
      <c r="O3522" s="5" t="str">
        <f>VLOOKUP(M3522,Vlookups!G:I,3,FALSE)</f>
        <v>UNIDENTIFIED</v>
      </c>
      <c r="P3522" s="6">
        <f t="shared" si="1091"/>
        <v>5746</v>
      </c>
      <c r="Q3522" s="6">
        <f t="shared" si="1092"/>
        <v>0</v>
      </c>
      <c r="R3522" s="6">
        <f t="shared" si="1093"/>
        <v>5383.63</v>
      </c>
      <c r="S3522" s="6">
        <f t="shared" si="1094"/>
        <v>0</v>
      </c>
      <c r="T3522" s="6">
        <f t="shared" si="1095"/>
        <v>-5746</v>
      </c>
      <c r="U3522" t="s">
        <v>3580</v>
      </c>
      <c r="V3522" t="s">
        <v>54</v>
      </c>
      <c r="W3522" s="2">
        <v>5746</v>
      </c>
      <c r="X3522" s="2">
        <v>0</v>
      </c>
      <c r="Y3522" s="2">
        <v>5383.63</v>
      </c>
      <c r="Z3522" s="2">
        <v>362.37</v>
      </c>
      <c r="AA3522" s="2">
        <v>0</v>
      </c>
      <c r="AB3522" s="3">
        <v>-5746</v>
      </c>
    </row>
    <row r="3523" spans="1:28">
      <c r="A3523" s="5" t="str">
        <f t="shared" si="1082"/>
        <v>427</v>
      </c>
      <c r="B3523" s="5" t="str">
        <f>VLOOKUP(A3523,Vlookups!O:P,2,FALSE)</f>
        <v>LOCAL</v>
      </c>
      <c r="C3523" s="5" t="str">
        <f t="shared" si="1083"/>
        <v>E</v>
      </c>
      <c r="D3523" s="5" t="str">
        <f t="shared" si="1084"/>
        <v>11</v>
      </c>
      <c r="E3523" s="5" t="str">
        <f t="shared" si="1085"/>
        <v>63--</v>
      </c>
      <c r="F3523" s="5" t="str">
        <f>VLOOKUP(E3523,Vlookups!K:M,3,FALSE)</f>
        <v>Op Exp</v>
      </c>
      <c r="G3523" s="5" t="str">
        <f t="shared" si="1086"/>
        <v>6399</v>
      </c>
      <c r="H3523" s="5" t="str">
        <f t="shared" si="1087"/>
        <v>GENERAL SUPPLIES</v>
      </c>
      <c r="I3523" s="5" t="str">
        <f t="shared" si="1088"/>
        <v>034</v>
      </c>
      <c r="J3523" s="5" t="str">
        <f>VLOOKUP(I3523,Vlookups!A:D,2,FALSE)</f>
        <v>AGGIELAND HIGH SCHOOL</v>
      </c>
      <c r="K3523" s="5" t="str">
        <f>VLOOKUP(I3523,Vlookups!A:D,3,FALSE)</f>
        <v>AGGIELAND HS</v>
      </c>
      <c r="L3523" s="5" t="str">
        <f t="shared" si="1089"/>
        <v>11</v>
      </c>
      <c r="M3523" s="5" t="str">
        <f t="shared" si="1090"/>
        <v>000</v>
      </c>
      <c r="N3523" s="5" t="str">
        <f>VLOOKUP(M3523,Vlookups!G:I,2,FALSE)</f>
        <v>FINANCE USE ONLY</v>
      </c>
      <c r="O3523" s="5" t="str">
        <f>VLOOKUP(M3523,Vlookups!G:I,3,FALSE)</f>
        <v>UNIDENTIFIED</v>
      </c>
      <c r="P3523" s="6">
        <f t="shared" si="1091"/>
        <v>2152</v>
      </c>
      <c r="Q3523" s="6">
        <f t="shared" si="1092"/>
        <v>0</v>
      </c>
      <c r="R3523" s="6">
        <f t="shared" si="1093"/>
        <v>2047.13</v>
      </c>
      <c r="S3523" s="6">
        <f t="shared" si="1094"/>
        <v>0</v>
      </c>
      <c r="T3523" s="6">
        <f t="shared" si="1095"/>
        <v>-2152</v>
      </c>
      <c r="U3523" t="s">
        <v>3581</v>
      </c>
      <c r="V3523" t="s">
        <v>54</v>
      </c>
      <c r="W3523" s="2">
        <v>2152</v>
      </c>
      <c r="X3523" s="2">
        <v>0</v>
      </c>
      <c r="Y3523" s="2">
        <v>2047.13</v>
      </c>
      <c r="Z3523" s="2">
        <v>104.87</v>
      </c>
      <c r="AA3523" s="2">
        <v>0</v>
      </c>
      <c r="AB3523" s="3">
        <v>-2152</v>
      </c>
    </row>
    <row r="3524" spans="1:28">
      <c r="A3524" s="5" t="str">
        <f t="shared" si="1082"/>
        <v>427</v>
      </c>
      <c r="B3524" s="5" t="str">
        <f>VLOOKUP(A3524,Vlookups!O:P,2,FALSE)</f>
        <v>LOCAL</v>
      </c>
      <c r="C3524" s="5" t="str">
        <f t="shared" si="1083"/>
        <v>E</v>
      </c>
      <c r="D3524" s="5" t="str">
        <f t="shared" si="1084"/>
        <v>11</v>
      </c>
      <c r="E3524" s="5" t="str">
        <f t="shared" si="1085"/>
        <v>63--</v>
      </c>
      <c r="F3524" s="5" t="str">
        <f>VLOOKUP(E3524,Vlookups!K:M,3,FALSE)</f>
        <v>Op Exp</v>
      </c>
      <c r="G3524" s="5" t="str">
        <f t="shared" si="1086"/>
        <v>6399</v>
      </c>
      <c r="H3524" s="5" t="str">
        <f t="shared" si="1087"/>
        <v>GENERAL SUPPLIES</v>
      </c>
      <c r="I3524" s="5" t="str">
        <f t="shared" si="1088"/>
        <v>041</v>
      </c>
      <c r="J3524" s="5" t="str">
        <f>VLOOKUP(I3524,Vlookups!A:D,2,FALSE)</f>
        <v>BG Rarmiez Middle School</v>
      </c>
      <c r="K3524" s="5" t="str">
        <f>VLOOKUP(I3524,Vlookups!A:D,3,FALSE)</f>
        <v>BG RAMIREZ K8</v>
      </c>
      <c r="L3524" s="5" t="str">
        <f t="shared" si="1089"/>
        <v>11</v>
      </c>
      <c r="M3524" s="5" t="str">
        <f t="shared" si="1090"/>
        <v>000</v>
      </c>
      <c r="N3524" s="5" t="str">
        <f>VLOOKUP(M3524,Vlookups!G:I,2,FALSE)</f>
        <v>FINANCE USE ONLY</v>
      </c>
      <c r="O3524" s="5" t="str">
        <f>VLOOKUP(M3524,Vlookups!G:I,3,FALSE)</f>
        <v>UNIDENTIFIED</v>
      </c>
      <c r="P3524" s="6">
        <f t="shared" si="1091"/>
        <v>4135</v>
      </c>
      <c r="Q3524" s="6">
        <f t="shared" si="1092"/>
        <v>0</v>
      </c>
      <c r="R3524" s="6">
        <f t="shared" si="1093"/>
        <v>6639.26</v>
      </c>
      <c r="S3524" s="6">
        <f t="shared" si="1094"/>
        <v>0</v>
      </c>
      <c r="T3524" s="6">
        <f t="shared" si="1095"/>
        <v>-4135</v>
      </c>
      <c r="U3524" t="s">
        <v>3582</v>
      </c>
      <c r="V3524" t="s">
        <v>54</v>
      </c>
      <c r="W3524" s="2">
        <v>4135</v>
      </c>
      <c r="X3524" s="2">
        <v>0</v>
      </c>
      <c r="Y3524" s="2">
        <v>6639.26</v>
      </c>
      <c r="Z3524" s="3">
        <v>-2504.2600000000002</v>
      </c>
      <c r="AA3524" s="2">
        <v>0</v>
      </c>
      <c r="AB3524" s="3">
        <v>-4135</v>
      </c>
    </row>
    <row r="3525" spans="1:28">
      <c r="A3525" s="5" t="str">
        <f t="shared" si="1082"/>
        <v>427</v>
      </c>
      <c r="B3525" s="5" t="str">
        <f>VLOOKUP(A3525,Vlookups!O:P,2,FALSE)</f>
        <v>LOCAL</v>
      </c>
      <c r="C3525" s="5" t="str">
        <f t="shared" si="1083"/>
        <v>E</v>
      </c>
      <c r="D3525" s="5" t="str">
        <f t="shared" si="1084"/>
        <v>11</v>
      </c>
      <c r="E3525" s="5" t="str">
        <f t="shared" si="1085"/>
        <v>63--</v>
      </c>
      <c r="F3525" s="5" t="str">
        <f>VLOOKUP(E3525,Vlookups!K:M,3,FALSE)</f>
        <v>Op Exp</v>
      </c>
      <c r="G3525" s="5" t="str">
        <f t="shared" si="1086"/>
        <v>6399</v>
      </c>
      <c r="H3525" s="5" t="str">
        <f t="shared" si="1087"/>
        <v>GENERAL SUPPLIES</v>
      </c>
      <c r="I3525" s="5" t="str">
        <f t="shared" si="1088"/>
        <v>042</v>
      </c>
      <c r="J3525" s="5" t="str">
        <f>VLOOKUP(I3525,Vlookups!A:D,2,FALSE)</f>
        <v>BG Ramirez Elementary</v>
      </c>
      <c r="K3525" s="5" t="str">
        <f>VLOOKUP(I3525,Vlookups!A:D,3,FALSE)</f>
        <v>BG RAMIREZ K8</v>
      </c>
      <c r="L3525" s="5" t="str">
        <f t="shared" si="1089"/>
        <v>11</v>
      </c>
      <c r="M3525" s="5" t="str">
        <f t="shared" si="1090"/>
        <v>000</v>
      </c>
      <c r="N3525" s="5" t="str">
        <f>VLOOKUP(M3525,Vlookups!G:I,2,FALSE)</f>
        <v>FINANCE USE ONLY</v>
      </c>
      <c r="O3525" s="5" t="str">
        <f>VLOOKUP(M3525,Vlookups!G:I,3,FALSE)</f>
        <v>UNIDENTIFIED</v>
      </c>
      <c r="P3525" s="6">
        <f t="shared" si="1091"/>
        <v>8241</v>
      </c>
      <c r="Q3525" s="6">
        <f t="shared" si="1092"/>
        <v>0</v>
      </c>
      <c r="R3525" s="6">
        <f t="shared" si="1093"/>
        <v>14950.3</v>
      </c>
      <c r="S3525" s="6">
        <f t="shared" si="1094"/>
        <v>0</v>
      </c>
      <c r="T3525" s="6">
        <f t="shared" si="1095"/>
        <v>-8241</v>
      </c>
      <c r="U3525" t="s">
        <v>3583</v>
      </c>
      <c r="V3525" t="s">
        <v>54</v>
      </c>
      <c r="W3525" s="2">
        <v>8241</v>
      </c>
      <c r="X3525" s="2">
        <v>0</v>
      </c>
      <c r="Y3525" s="2">
        <v>14950.3</v>
      </c>
      <c r="Z3525" s="3">
        <v>-6709.3</v>
      </c>
      <c r="AA3525" s="2">
        <v>0</v>
      </c>
      <c r="AB3525" s="3">
        <v>-8241</v>
      </c>
    </row>
    <row r="3526" spans="1:28">
      <c r="A3526" s="5" t="str">
        <f t="shared" si="1082"/>
        <v>427</v>
      </c>
      <c r="B3526" s="5" t="str">
        <f>VLOOKUP(A3526,Vlookups!O:P,2,FALSE)</f>
        <v>LOCAL</v>
      </c>
      <c r="C3526" s="5" t="str">
        <f t="shared" si="1083"/>
        <v>E</v>
      </c>
      <c r="D3526" s="5" t="str">
        <f t="shared" si="1084"/>
        <v>11</v>
      </c>
      <c r="E3526" s="5" t="str">
        <f t="shared" si="1085"/>
        <v>63--</v>
      </c>
      <c r="F3526" s="5" t="str">
        <f>VLOOKUP(E3526,Vlookups!K:M,3,FALSE)</f>
        <v>Op Exp</v>
      </c>
      <c r="G3526" s="5" t="str">
        <f t="shared" si="1086"/>
        <v>6399</v>
      </c>
      <c r="H3526" s="5" t="str">
        <f t="shared" si="1087"/>
        <v>GENERAL SUPPLIES</v>
      </c>
      <c r="I3526" s="5" t="str">
        <f t="shared" si="1088"/>
        <v>043</v>
      </c>
      <c r="J3526" s="5" t="str">
        <f>VLOOKUP(I3526,Vlookups!A:D,2,FALSE)</f>
        <v>MSG Ramirez Elementary</v>
      </c>
      <c r="K3526" s="5" t="str">
        <f>VLOOKUP(I3526,Vlookups!A:D,3,FALSE)</f>
        <v>MSG RAMIREZ K8</v>
      </c>
      <c r="L3526" s="5" t="str">
        <f t="shared" si="1089"/>
        <v>11</v>
      </c>
      <c r="M3526" s="5" t="str">
        <f t="shared" si="1090"/>
        <v>000</v>
      </c>
      <c r="N3526" s="5" t="str">
        <f>VLOOKUP(M3526,Vlookups!G:I,2,FALSE)</f>
        <v>FINANCE USE ONLY</v>
      </c>
      <c r="O3526" s="5" t="str">
        <f>VLOOKUP(M3526,Vlookups!G:I,3,FALSE)</f>
        <v>UNIDENTIFIED</v>
      </c>
      <c r="P3526" s="6">
        <f t="shared" si="1091"/>
        <v>7844</v>
      </c>
      <c r="Q3526" s="6">
        <f t="shared" si="1092"/>
        <v>329.89</v>
      </c>
      <c r="R3526" s="6">
        <f t="shared" si="1093"/>
        <v>5539</v>
      </c>
      <c r="S3526" s="6">
        <f t="shared" si="1094"/>
        <v>0</v>
      </c>
      <c r="T3526" s="6">
        <f t="shared" si="1095"/>
        <v>-7844</v>
      </c>
      <c r="U3526" t="s">
        <v>3584</v>
      </c>
      <c r="V3526" t="s">
        <v>54</v>
      </c>
      <c r="W3526" s="2">
        <v>7844</v>
      </c>
      <c r="X3526" s="2">
        <v>329.89</v>
      </c>
      <c r="Y3526" s="2">
        <v>5539</v>
      </c>
      <c r="Z3526" s="2">
        <v>1975.11</v>
      </c>
      <c r="AA3526" s="2">
        <v>0</v>
      </c>
      <c r="AB3526" s="3">
        <v>-7844</v>
      </c>
    </row>
    <row r="3527" spans="1:28">
      <c r="A3527" s="5" t="str">
        <f t="shared" si="1082"/>
        <v>427</v>
      </c>
      <c r="B3527" s="5" t="str">
        <f>VLOOKUP(A3527,Vlookups!O:P,2,FALSE)</f>
        <v>LOCAL</v>
      </c>
      <c r="C3527" s="5" t="str">
        <f t="shared" si="1083"/>
        <v>E</v>
      </c>
      <c r="D3527" s="5" t="str">
        <f t="shared" si="1084"/>
        <v>11</v>
      </c>
      <c r="E3527" s="5" t="str">
        <f t="shared" si="1085"/>
        <v>63--</v>
      </c>
      <c r="F3527" s="5" t="str">
        <f>VLOOKUP(E3527,Vlookups!K:M,3,FALSE)</f>
        <v>Op Exp</v>
      </c>
      <c r="G3527" s="5" t="str">
        <f t="shared" si="1086"/>
        <v>6399</v>
      </c>
      <c r="H3527" s="5" t="str">
        <f t="shared" si="1087"/>
        <v>GENERAL SUPPLIES</v>
      </c>
      <c r="I3527" s="5" t="str">
        <f t="shared" si="1088"/>
        <v>044</v>
      </c>
      <c r="J3527" s="5" t="str">
        <f>VLOOKUP(I3527,Vlookups!A:D,2,FALSE)</f>
        <v>MSG Ramirez Middle School</v>
      </c>
      <c r="K3527" s="5" t="str">
        <f>VLOOKUP(I3527,Vlookups!A:D,3,FALSE)</f>
        <v>MSG RAMIREZ K8</v>
      </c>
      <c r="L3527" s="5" t="str">
        <f t="shared" si="1089"/>
        <v>11</v>
      </c>
      <c r="M3527" s="5" t="str">
        <f t="shared" si="1090"/>
        <v>000</v>
      </c>
      <c r="N3527" s="5" t="str">
        <f>VLOOKUP(M3527,Vlookups!G:I,2,FALSE)</f>
        <v>FINANCE USE ONLY</v>
      </c>
      <c r="O3527" s="5" t="str">
        <f>VLOOKUP(M3527,Vlookups!G:I,3,FALSE)</f>
        <v>UNIDENTIFIED</v>
      </c>
      <c r="P3527" s="6">
        <f t="shared" si="1091"/>
        <v>4669</v>
      </c>
      <c r="Q3527" s="6">
        <f t="shared" si="1092"/>
        <v>153.25</v>
      </c>
      <c r="R3527" s="6">
        <f t="shared" si="1093"/>
        <v>2612.16</v>
      </c>
      <c r="S3527" s="6">
        <f t="shared" si="1094"/>
        <v>0</v>
      </c>
      <c r="T3527" s="6">
        <f t="shared" si="1095"/>
        <v>-4669</v>
      </c>
      <c r="U3527" t="s">
        <v>3585</v>
      </c>
      <c r="V3527" t="s">
        <v>54</v>
      </c>
      <c r="W3527" s="2">
        <v>4669</v>
      </c>
      <c r="X3527" s="2">
        <v>153.25</v>
      </c>
      <c r="Y3527" s="2">
        <v>2612.16</v>
      </c>
      <c r="Z3527" s="2">
        <v>1903.59</v>
      </c>
      <c r="AA3527" s="2">
        <v>0</v>
      </c>
      <c r="AB3527" s="3">
        <v>-4669</v>
      </c>
    </row>
    <row r="3528" spans="1:28">
      <c r="A3528" s="5" t="str">
        <f t="shared" si="1082"/>
        <v>427</v>
      </c>
      <c r="B3528" s="5" t="str">
        <f>VLOOKUP(A3528,Vlookups!O:P,2,FALSE)</f>
        <v>LOCAL</v>
      </c>
      <c r="C3528" s="5" t="str">
        <f t="shared" si="1083"/>
        <v>E</v>
      </c>
      <c r="D3528" s="5" t="str">
        <f t="shared" si="1084"/>
        <v>11</v>
      </c>
      <c r="E3528" s="5" t="str">
        <f t="shared" si="1085"/>
        <v>63--</v>
      </c>
      <c r="F3528" s="5" t="str">
        <f>VLOOKUP(E3528,Vlookups!K:M,3,FALSE)</f>
        <v>Op Exp</v>
      </c>
      <c r="G3528" s="5" t="str">
        <f t="shared" si="1086"/>
        <v>6399</v>
      </c>
      <c r="H3528" s="5" t="str">
        <f t="shared" si="1087"/>
        <v>GENERAL SUPPLIES</v>
      </c>
      <c r="I3528" s="5" t="str">
        <f t="shared" si="1088"/>
        <v>045</v>
      </c>
      <c r="J3528" s="5" t="str">
        <f>VLOOKUP(I3528,Vlookups!A:D,2,FALSE)</f>
        <v>Liberty HS</v>
      </c>
      <c r="K3528" s="5" t="str">
        <f>VLOOKUP(I3528,Vlookups!A:D,3,FALSE)</f>
        <v>LIBERTY HS</v>
      </c>
      <c r="L3528" s="5" t="str">
        <f t="shared" si="1089"/>
        <v>11</v>
      </c>
      <c r="M3528" s="5" t="str">
        <f t="shared" si="1090"/>
        <v>000</v>
      </c>
      <c r="N3528" s="5" t="str">
        <f>VLOOKUP(M3528,Vlookups!G:I,2,FALSE)</f>
        <v>FINANCE USE ONLY</v>
      </c>
      <c r="O3528" s="5" t="str">
        <f>VLOOKUP(M3528,Vlookups!G:I,3,FALSE)</f>
        <v>UNIDENTIFIED</v>
      </c>
      <c r="P3528" s="6">
        <f t="shared" si="1091"/>
        <v>1529</v>
      </c>
      <c r="Q3528" s="6">
        <f t="shared" si="1092"/>
        <v>0</v>
      </c>
      <c r="R3528" s="6">
        <f t="shared" si="1093"/>
        <v>1275.47</v>
      </c>
      <c r="S3528" s="6">
        <f t="shared" si="1094"/>
        <v>0</v>
      </c>
      <c r="T3528" s="6">
        <f t="shared" si="1095"/>
        <v>-1529</v>
      </c>
      <c r="U3528" t="s">
        <v>3586</v>
      </c>
      <c r="V3528" t="s">
        <v>54</v>
      </c>
      <c r="W3528" s="2">
        <v>1529</v>
      </c>
      <c r="X3528" s="2">
        <v>0</v>
      </c>
      <c r="Y3528" s="2">
        <v>1275.47</v>
      </c>
      <c r="Z3528" s="2">
        <v>253.53</v>
      </c>
      <c r="AA3528" s="2">
        <v>0</v>
      </c>
      <c r="AB3528" s="3">
        <v>-1529</v>
      </c>
    </row>
    <row r="3529" spans="1:28">
      <c r="A3529" s="5" t="str">
        <f t="shared" si="1082"/>
        <v>427</v>
      </c>
      <c r="B3529" s="5" t="str">
        <f>VLOOKUP(A3529,Vlookups!O:P,2,FALSE)</f>
        <v>LOCAL</v>
      </c>
      <c r="C3529" s="5" t="str">
        <f t="shared" si="1083"/>
        <v>E</v>
      </c>
      <c r="D3529" s="5" t="str">
        <f t="shared" si="1084"/>
        <v>11</v>
      </c>
      <c r="E3529" s="5" t="str">
        <f t="shared" si="1085"/>
        <v>63--</v>
      </c>
      <c r="F3529" s="5" t="str">
        <f>VLOOKUP(E3529,Vlookups!K:M,3,FALSE)</f>
        <v>Op Exp</v>
      </c>
      <c r="G3529" s="5" t="str">
        <f t="shared" si="1086"/>
        <v>6399</v>
      </c>
      <c r="H3529" s="5" t="str">
        <f t="shared" si="1087"/>
        <v>GENERAL SUPPLIES</v>
      </c>
      <c r="I3529" s="5" t="str">
        <f t="shared" si="1088"/>
        <v>041</v>
      </c>
      <c r="J3529" s="5" t="str">
        <f>VLOOKUP(I3529,Vlookups!A:D,2,FALSE)</f>
        <v>BG Rarmiez Middle School</v>
      </c>
      <c r="K3529" s="5" t="str">
        <f>VLOOKUP(I3529,Vlookups!A:D,3,FALSE)</f>
        <v>BG RAMIREZ K8</v>
      </c>
      <c r="L3529" s="5" t="str">
        <f t="shared" si="1089"/>
        <v>11</v>
      </c>
      <c r="M3529" s="5" t="str">
        <f t="shared" si="1090"/>
        <v>920</v>
      </c>
      <c r="N3529" s="5" t="str">
        <f>VLOOKUP(M3529,Vlookups!G:I,2,FALSE)</f>
        <v>ATHLETICS</v>
      </c>
      <c r="O3529" s="5" t="str">
        <f>VLOOKUP(M3529,Vlookups!G:I,3,FALSE)</f>
        <v>CSL</v>
      </c>
      <c r="P3529" s="6">
        <f t="shared" si="1091"/>
        <v>0</v>
      </c>
      <c r="Q3529" s="6">
        <f t="shared" si="1092"/>
        <v>0</v>
      </c>
      <c r="R3529" s="6">
        <f t="shared" si="1093"/>
        <v>24.95</v>
      </c>
      <c r="S3529" s="6">
        <f t="shared" si="1094"/>
        <v>0</v>
      </c>
      <c r="T3529" s="6">
        <f t="shared" si="1095"/>
        <v>0</v>
      </c>
      <c r="U3529" t="s">
        <v>3587</v>
      </c>
      <c r="V3529" t="s">
        <v>54</v>
      </c>
      <c r="W3529" s="2">
        <v>0</v>
      </c>
      <c r="X3529" s="2">
        <v>0</v>
      </c>
      <c r="Y3529" s="2">
        <v>24.95</v>
      </c>
      <c r="Z3529" s="3">
        <v>-24.95</v>
      </c>
      <c r="AA3529" s="2">
        <v>0</v>
      </c>
      <c r="AB3529" s="2">
        <v>0</v>
      </c>
    </row>
    <row r="3530" spans="1:28">
      <c r="A3530" s="5" t="str">
        <f t="shared" si="1082"/>
        <v>427</v>
      </c>
      <c r="B3530" s="5" t="str">
        <f>VLOOKUP(A3530,Vlookups!O:P,2,FALSE)</f>
        <v>LOCAL</v>
      </c>
      <c r="C3530" s="5" t="str">
        <f t="shared" si="1083"/>
        <v>E</v>
      </c>
      <c r="D3530" s="5" t="str">
        <f t="shared" si="1084"/>
        <v>11</v>
      </c>
      <c r="E3530" s="5" t="str">
        <f t="shared" si="1085"/>
        <v>63--</v>
      </c>
      <c r="F3530" s="5" t="str">
        <f>VLOOKUP(E3530,Vlookups!K:M,3,FALSE)</f>
        <v>Op Exp</v>
      </c>
      <c r="G3530" s="5" t="str">
        <f t="shared" si="1086"/>
        <v>6399</v>
      </c>
      <c r="H3530" s="5" t="str">
        <f t="shared" si="1087"/>
        <v>GENERAL SUPPLIES</v>
      </c>
      <c r="I3530" s="5" t="str">
        <f t="shared" si="1088"/>
        <v>042</v>
      </c>
      <c r="J3530" s="5" t="str">
        <f>VLOOKUP(I3530,Vlookups!A:D,2,FALSE)</f>
        <v>BG Ramirez Elementary</v>
      </c>
      <c r="K3530" s="5" t="str">
        <f>VLOOKUP(I3530,Vlookups!A:D,3,FALSE)</f>
        <v>BG RAMIREZ K8</v>
      </c>
      <c r="L3530" s="5" t="str">
        <f t="shared" si="1089"/>
        <v>11</v>
      </c>
      <c r="M3530" s="5" t="str">
        <f t="shared" si="1090"/>
        <v>920</v>
      </c>
      <c r="N3530" s="5" t="str">
        <f>VLOOKUP(M3530,Vlookups!G:I,2,FALSE)</f>
        <v>ATHLETICS</v>
      </c>
      <c r="O3530" s="5" t="str">
        <f>VLOOKUP(M3530,Vlookups!G:I,3,FALSE)</f>
        <v>CSL</v>
      </c>
      <c r="P3530" s="6">
        <f t="shared" si="1091"/>
        <v>0</v>
      </c>
      <c r="Q3530" s="6">
        <f t="shared" si="1092"/>
        <v>0</v>
      </c>
      <c r="R3530" s="6">
        <f t="shared" si="1093"/>
        <v>50.65</v>
      </c>
      <c r="S3530" s="6">
        <f t="shared" si="1094"/>
        <v>0</v>
      </c>
      <c r="T3530" s="6">
        <f t="shared" si="1095"/>
        <v>0</v>
      </c>
      <c r="U3530" t="s">
        <v>3588</v>
      </c>
      <c r="V3530" t="s">
        <v>54</v>
      </c>
      <c r="W3530" s="2">
        <v>0</v>
      </c>
      <c r="X3530" s="2">
        <v>0</v>
      </c>
      <c r="Y3530" s="2">
        <v>50.65</v>
      </c>
      <c r="Z3530" s="3">
        <v>-50.65</v>
      </c>
      <c r="AA3530" s="2">
        <v>0</v>
      </c>
      <c r="AB3530" s="2">
        <v>0</v>
      </c>
    </row>
    <row r="3531" spans="1:28">
      <c r="A3531" s="5" t="str">
        <f t="shared" si="1082"/>
        <v>427</v>
      </c>
      <c r="B3531" s="5" t="str">
        <f>VLOOKUP(A3531,Vlookups!O:P,2,FALSE)</f>
        <v>LOCAL</v>
      </c>
      <c r="C3531" s="5" t="str">
        <f t="shared" si="1083"/>
        <v>E</v>
      </c>
      <c r="D3531" s="5" t="str">
        <f t="shared" si="1084"/>
        <v>11</v>
      </c>
      <c r="E3531" s="5" t="str">
        <f t="shared" si="1085"/>
        <v>63--</v>
      </c>
      <c r="F3531" s="5" t="str">
        <f>VLOOKUP(E3531,Vlookups!K:M,3,FALSE)</f>
        <v>Op Exp</v>
      </c>
      <c r="G3531" s="5" t="str">
        <f t="shared" si="1086"/>
        <v>6399</v>
      </c>
      <c r="H3531" s="5" t="str">
        <f t="shared" si="1087"/>
        <v>GENERAL SUPPLIES</v>
      </c>
      <c r="I3531" s="5" t="str">
        <f t="shared" si="1088"/>
        <v>014</v>
      </c>
      <c r="J3531" s="5" t="str">
        <f>VLOOKUP(I3531,Vlookups!A:D,2,FALSE)</f>
        <v>KATY ELEMENTARY SCHOOL</v>
      </c>
      <c r="K3531" s="5" t="str">
        <f>VLOOKUP(I3531,Vlookups!A:D,3,FALSE)</f>
        <v>KATY K8</v>
      </c>
      <c r="L3531" s="5" t="str">
        <f t="shared" si="1089"/>
        <v>11</v>
      </c>
      <c r="M3531" s="5" t="str">
        <f t="shared" si="1090"/>
        <v>000</v>
      </c>
      <c r="N3531" s="5" t="str">
        <f>VLOOKUP(M3531,Vlookups!G:I,2,FALSE)</f>
        <v>FINANCE USE ONLY</v>
      </c>
      <c r="O3531" s="5" t="str">
        <f>VLOOKUP(M3531,Vlookups!G:I,3,FALSE)</f>
        <v>UNIDENTIFIED</v>
      </c>
      <c r="P3531" s="6">
        <f t="shared" si="1091"/>
        <v>0</v>
      </c>
      <c r="Q3531" s="6">
        <f t="shared" si="1092"/>
        <v>0</v>
      </c>
      <c r="R3531" s="6">
        <f t="shared" si="1093"/>
        <v>-1161.5999999999999</v>
      </c>
      <c r="S3531" s="6">
        <f t="shared" si="1094"/>
        <v>0</v>
      </c>
      <c r="T3531" s="6">
        <f t="shared" si="1095"/>
        <v>0</v>
      </c>
      <c r="U3531" t="s">
        <v>3589</v>
      </c>
      <c r="V3531" t="s">
        <v>54</v>
      </c>
      <c r="W3531" s="2">
        <v>0</v>
      </c>
      <c r="X3531" s="2">
        <v>0</v>
      </c>
      <c r="Y3531" s="3">
        <v>-1161.5999999999999</v>
      </c>
      <c r="Z3531" s="2">
        <v>1161.5999999999999</v>
      </c>
      <c r="AA3531" s="2">
        <v>0</v>
      </c>
      <c r="AB3531" s="2">
        <v>0</v>
      </c>
    </row>
    <row r="3532" spans="1:28">
      <c r="A3532" s="5" t="str">
        <f t="shared" si="1082"/>
        <v>427</v>
      </c>
      <c r="B3532" s="5" t="str">
        <f>VLOOKUP(A3532,Vlookups!O:P,2,FALSE)</f>
        <v>LOCAL</v>
      </c>
      <c r="C3532" s="5" t="str">
        <f t="shared" si="1083"/>
        <v>E</v>
      </c>
      <c r="D3532" s="5" t="str">
        <f t="shared" si="1084"/>
        <v>11</v>
      </c>
      <c r="E3532" s="5" t="str">
        <f t="shared" si="1085"/>
        <v>63--</v>
      </c>
      <c r="F3532" s="5" t="str">
        <f>VLOOKUP(E3532,Vlookups!K:M,3,FALSE)</f>
        <v>Op Exp</v>
      </c>
      <c r="G3532" s="5" t="str">
        <f t="shared" si="1086"/>
        <v>6399</v>
      </c>
      <c r="H3532" s="5" t="str">
        <f t="shared" si="1087"/>
        <v>GENERAL SUPPLIES</v>
      </c>
      <c r="I3532" s="5" t="str">
        <f t="shared" si="1088"/>
        <v>015</v>
      </c>
      <c r="J3532" s="5" t="str">
        <f>VLOOKUP(I3532,Vlookups!A:D,2,FALSE)</f>
        <v>KATY MIDDLE SCHOOL</v>
      </c>
      <c r="K3532" s="5" t="str">
        <f>VLOOKUP(I3532,Vlookups!A:D,3,FALSE)</f>
        <v>KATY K8</v>
      </c>
      <c r="L3532" s="5" t="str">
        <f t="shared" si="1089"/>
        <v>11</v>
      </c>
      <c r="M3532" s="5" t="str">
        <f t="shared" si="1090"/>
        <v>000</v>
      </c>
      <c r="N3532" s="5" t="str">
        <f>VLOOKUP(M3532,Vlookups!G:I,2,FALSE)</f>
        <v>FINANCE USE ONLY</v>
      </c>
      <c r="O3532" s="5" t="str">
        <f>VLOOKUP(M3532,Vlookups!G:I,3,FALSE)</f>
        <v>UNIDENTIFIED</v>
      </c>
      <c r="P3532" s="6">
        <f t="shared" si="1091"/>
        <v>0</v>
      </c>
      <c r="Q3532" s="6">
        <f t="shared" si="1092"/>
        <v>0</v>
      </c>
      <c r="R3532" s="6">
        <f t="shared" si="1093"/>
        <v>-598.4</v>
      </c>
      <c r="S3532" s="6">
        <f t="shared" si="1094"/>
        <v>0</v>
      </c>
      <c r="T3532" s="6">
        <f t="shared" si="1095"/>
        <v>0</v>
      </c>
      <c r="U3532" t="s">
        <v>3590</v>
      </c>
      <c r="V3532" t="s">
        <v>54</v>
      </c>
      <c r="W3532" s="2">
        <v>0</v>
      </c>
      <c r="X3532" s="2">
        <v>0</v>
      </c>
      <c r="Y3532" s="3">
        <v>-598.4</v>
      </c>
      <c r="Z3532" s="2">
        <v>598.4</v>
      </c>
      <c r="AA3532" s="2">
        <v>0</v>
      </c>
      <c r="AB3532" s="2">
        <v>0</v>
      </c>
    </row>
    <row r="3533" spans="1:28">
      <c r="A3533" s="5" t="str">
        <f t="shared" si="1082"/>
        <v>427</v>
      </c>
      <c r="B3533" s="5" t="str">
        <f>VLOOKUP(A3533,Vlookups!O:P,2,FALSE)</f>
        <v>LOCAL</v>
      </c>
      <c r="C3533" s="5" t="str">
        <f t="shared" si="1083"/>
        <v>E</v>
      </c>
      <c r="D3533" s="5" t="str">
        <f t="shared" si="1084"/>
        <v>11</v>
      </c>
      <c r="E3533" s="5" t="str">
        <f t="shared" si="1085"/>
        <v>63--</v>
      </c>
      <c r="F3533" s="5" t="str">
        <f>VLOOKUP(E3533,Vlookups!K:M,3,FALSE)</f>
        <v>Op Exp</v>
      </c>
      <c r="G3533" s="5" t="str">
        <f t="shared" si="1086"/>
        <v>6399</v>
      </c>
      <c r="H3533" s="5" t="str">
        <f t="shared" si="1087"/>
        <v>GENERAL SUPPLIES</v>
      </c>
      <c r="I3533" s="5" t="str">
        <f t="shared" si="1088"/>
        <v>025</v>
      </c>
      <c r="J3533" s="5" t="str">
        <f>VLOOKUP(I3533,Vlookups!A:D,2,FALSE)</f>
        <v>WINDMILL LAKES ELEMENTARY</v>
      </c>
      <c r="K3533" s="5" t="str">
        <f>VLOOKUP(I3533,Vlookups!A:D,3,FALSE)</f>
        <v>WINDMILL LAKES K8</v>
      </c>
      <c r="L3533" s="5" t="str">
        <f t="shared" si="1089"/>
        <v>11</v>
      </c>
      <c r="M3533" s="5" t="str">
        <f t="shared" si="1090"/>
        <v>000</v>
      </c>
      <c r="N3533" s="5" t="str">
        <f>VLOOKUP(M3533,Vlookups!G:I,2,FALSE)</f>
        <v>FINANCE USE ONLY</v>
      </c>
      <c r="O3533" s="5" t="str">
        <f>VLOOKUP(M3533,Vlookups!G:I,3,FALSE)</f>
        <v>UNIDENTIFIED</v>
      </c>
      <c r="P3533" s="6">
        <f t="shared" si="1091"/>
        <v>0</v>
      </c>
      <c r="Q3533" s="6">
        <f t="shared" si="1092"/>
        <v>0</v>
      </c>
      <c r="R3533" s="6">
        <f t="shared" si="1093"/>
        <v>920</v>
      </c>
      <c r="S3533" s="6">
        <f t="shared" si="1094"/>
        <v>0</v>
      </c>
      <c r="T3533" s="6">
        <f t="shared" si="1095"/>
        <v>0</v>
      </c>
      <c r="U3533" t="s">
        <v>3591</v>
      </c>
      <c r="V3533" t="s">
        <v>54</v>
      </c>
      <c r="W3533" s="2">
        <v>0</v>
      </c>
      <c r="X3533" s="2">
        <v>0</v>
      </c>
      <c r="Y3533" s="2">
        <v>920</v>
      </c>
      <c r="Z3533" s="3">
        <v>-920</v>
      </c>
      <c r="AA3533" s="2">
        <v>0</v>
      </c>
      <c r="AB3533" s="2">
        <v>0</v>
      </c>
    </row>
    <row r="3534" spans="1:28">
      <c r="A3534" s="5" t="str">
        <f t="shared" si="1082"/>
        <v>427</v>
      </c>
      <c r="B3534" s="5" t="str">
        <f>VLOOKUP(A3534,Vlookups!O:P,2,FALSE)</f>
        <v>LOCAL</v>
      </c>
      <c r="C3534" s="5" t="str">
        <f t="shared" si="1083"/>
        <v>E</v>
      </c>
      <c r="D3534" s="5" t="str">
        <f t="shared" si="1084"/>
        <v>11</v>
      </c>
      <c r="E3534" s="5" t="str">
        <f t="shared" si="1085"/>
        <v>63--</v>
      </c>
      <c r="F3534" s="5" t="str">
        <f>VLOOKUP(E3534,Vlookups!K:M,3,FALSE)</f>
        <v>Op Exp</v>
      </c>
      <c r="G3534" s="5" t="str">
        <f t="shared" si="1086"/>
        <v>6399</v>
      </c>
      <c r="H3534" s="5" t="str">
        <f t="shared" si="1087"/>
        <v>GENERAL SUPPLIES</v>
      </c>
      <c r="I3534" s="5" t="str">
        <f t="shared" si="1088"/>
        <v>026</v>
      </c>
      <c r="J3534" s="5" t="str">
        <f>VLOOKUP(I3534,Vlookups!A:D,2,FALSE)</f>
        <v>WM LAKES MIDDLE SCHOOL</v>
      </c>
      <c r="K3534" s="5" t="str">
        <f>VLOOKUP(I3534,Vlookups!A:D,3,FALSE)</f>
        <v>WINDMILL LAKES K8</v>
      </c>
      <c r="L3534" s="5" t="str">
        <f t="shared" si="1089"/>
        <v>11</v>
      </c>
      <c r="M3534" s="5" t="str">
        <f t="shared" si="1090"/>
        <v>000</v>
      </c>
      <c r="N3534" s="5" t="str">
        <f>VLOOKUP(M3534,Vlookups!G:I,2,FALSE)</f>
        <v>FINANCE USE ONLY</v>
      </c>
      <c r="O3534" s="5" t="str">
        <f>VLOOKUP(M3534,Vlookups!G:I,3,FALSE)</f>
        <v>UNIDENTIFIED</v>
      </c>
      <c r="P3534" s="6">
        <f t="shared" si="1091"/>
        <v>0</v>
      </c>
      <c r="Q3534" s="6">
        <f t="shared" si="1092"/>
        <v>0</v>
      </c>
      <c r="R3534" s="6">
        <f t="shared" si="1093"/>
        <v>920</v>
      </c>
      <c r="S3534" s="6">
        <f t="shared" si="1094"/>
        <v>0</v>
      </c>
      <c r="T3534" s="6">
        <f t="shared" si="1095"/>
        <v>0</v>
      </c>
      <c r="U3534" t="s">
        <v>3592</v>
      </c>
      <c r="V3534" t="s">
        <v>54</v>
      </c>
      <c r="W3534" s="2">
        <v>0</v>
      </c>
      <c r="X3534" s="2">
        <v>0</v>
      </c>
      <c r="Y3534" s="2">
        <v>920</v>
      </c>
      <c r="Z3534" s="3">
        <v>-920</v>
      </c>
      <c r="AA3534" s="2">
        <v>0</v>
      </c>
      <c r="AB3534" s="2">
        <v>0</v>
      </c>
    </row>
    <row r="3535" spans="1:28">
      <c r="A3535" s="5" t="str">
        <f t="shared" si="1082"/>
        <v>427</v>
      </c>
      <c r="B3535" s="5" t="str">
        <f>VLOOKUP(A3535,Vlookups!O:P,2,FALSE)</f>
        <v>LOCAL</v>
      </c>
      <c r="C3535" s="5" t="str">
        <f t="shared" si="1083"/>
        <v>E</v>
      </c>
      <c r="D3535" s="5" t="str">
        <f t="shared" si="1084"/>
        <v>11</v>
      </c>
      <c r="E3535" s="5" t="str">
        <f t="shared" si="1085"/>
        <v>63--</v>
      </c>
      <c r="F3535" s="5" t="str">
        <f>VLOOKUP(E3535,Vlookups!K:M,3,FALSE)</f>
        <v>Op Exp</v>
      </c>
      <c r="G3535" s="5" t="str">
        <f t="shared" si="1086"/>
        <v>6399</v>
      </c>
      <c r="H3535" s="5" t="str">
        <f t="shared" si="1087"/>
        <v>GENERAL SUPPLIES</v>
      </c>
      <c r="I3535" s="5" t="str">
        <f t="shared" si="1088"/>
        <v>030</v>
      </c>
      <c r="J3535" s="5" t="str">
        <f>VLOOKUP(I3535,Vlookups!A:D,2,FALSE)</f>
        <v>COLLEGE STATION ELEMENTARY</v>
      </c>
      <c r="K3535" s="5" t="str">
        <f>VLOOKUP(I3535,Vlookups!A:D,3,FALSE)</f>
        <v>COLLEGE STATION K8</v>
      </c>
      <c r="L3535" s="5" t="str">
        <f t="shared" si="1089"/>
        <v>11</v>
      </c>
      <c r="M3535" s="5" t="str">
        <f t="shared" si="1090"/>
        <v>000</v>
      </c>
      <c r="N3535" s="5" t="str">
        <f>VLOOKUP(M3535,Vlookups!G:I,2,FALSE)</f>
        <v>FINANCE USE ONLY</v>
      </c>
      <c r="O3535" s="5" t="str">
        <f>VLOOKUP(M3535,Vlookups!G:I,3,FALSE)</f>
        <v>UNIDENTIFIED</v>
      </c>
      <c r="P3535" s="6">
        <f t="shared" si="1091"/>
        <v>1820</v>
      </c>
      <c r="Q3535" s="6">
        <f t="shared" si="1092"/>
        <v>0</v>
      </c>
      <c r="R3535" s="6">
        <f t="shared" si="1093"/>
        <v>1820</v>
      </c>
      <c r="S3535" s="6">
        <f t="shared" si="1094"/>
        <v>0</v>
      </c>
      <c r="T3535" s="6">
        <f t="shared" si="1095"/>
        <v>-1820</v>
      </c>
      <c r="U3535" t="s">
        <v>3593</v>
      </c>
      <c r="V3535" t="s">
        <v>54</v>
      </c>
      <c r="W3535" s="2">
        <v>1820</v>
      </c>
      <c r="X3535" s="2">
        <v>0</v>
      </c>
      <c r="Y3535" s="2">
        <v>1820</v>
      </c>
      <c r="Z3535" s="2">
        <v>0</v>
      </c>
      <c r="AA3535" s="2">
        <v>0</v>
      </c>
      <c r="AB3535" s="3">
        <v>-1820</v>
      </c>
    </row>
    <row r="3536" spans="1:28">
      <c r="A3536" s="5" t="str">
        <f t="shared" si="1082"/>
        <v>427</v>
      </c>
      <c r="B3536" s="5" t="str">
        <f>VLOOKUP(A3536,Vlookups!O:P,2,FALSE)</f>
        <v>LOCAL</v>
      </c>
      <c r="C3536" s="5" t="str">
        <f t="shared" si="1083"/>
        <v>E</v>
      </c>
      <c r="D3536" s="5" t="str">
        <f t="shared" si="1084"/>
        <v>11</v>
      </c>
      <c r="E3536" s="5" t="str">
        <f t="shared" si="1085"/>
        <v>64--</v>
      </c>
      <c r="F3536" s="5" t="str">
        <f>VLOOKUP(E3536,Vlookups!K:M,3,FALSE)</f>
        <v>Op Exp</v>
      </c>
      <c r="G3536" s="5" t="str">
        <f t="shared" si="1086"/>
        <v>6499</v>
      </c>
      <c r="H3536" s="5" t="str">
        <f t="shared" si="1087"/>
        <v>MISC OP COSTS</v>
      </c>
      <c r="I3536" s="5" t="str">
        <f t="shared" si="1088"/>
        <v>999</v>
      </c>
      <c r="J3536" s="5" t="str">
        <f>VLOOKUP(I3536,Vlookups!A:D,2,FALSE)</f>
        <v>CHARTER WIDE</v>
      </c>
      <c r="K3536" s="5" t="str">
        <f>VLOOKUP(I3536,Vlookups!A:D,3,FALSE)</f>
        <v>CHARTER WIDE</v>
      </c>
      <c r="L3536" s="5" t="str">
        <f t="shared" si="1089"/>
        <v>11</v>
      </c>
      <c r="M3536" s="5" t="str">
        <f t="shared" si="1090"/>
        <v>751</v>
      </c>
      <c r="N3536" s="5" t="str">
        <f>VLOOKUP(M3536,Vlookups!G:I,2,FALSE)</f>
        <v>UNIDENTIFIED BUDGET OWNER/HOLD</v>
      </c>
      <c r="O3536" s="5" t="str">
        <f>VLOOKUP(M3536,Vlookups!G:I,3,FALSE)</f>
        <v>UNIDENTIFIED</v>
      </c>
      <c r="P3536" s="6">
        <f t="shared" si="1091"/>
        <v>121764.95</v>
      </c>
      <c r="Q3536" s="6">
        <f t="shared" si="1092"/>
        <v>0</v>
      </c>
      <c r="R3536" s="6">
        <f t="shared" si="1093"/>
        <v>0</v>
      </c>
      <c r="S3536" s="6">
        <f t="shared" si="1094"/>
        <v>600000</v>
      </c>
      <c r="T3536" s="6">
        <f t="shared" si="1095"/>
        <v>478235.05</v>
      </c>
      <c r="U3536" t="s">
        <v>3594</v>
      </c>
      <c r="V3536" t="s">
        <v>183</v>
      </c>
      <c r="W3536" s="2">
        <v>121764.95</v>
      </c>
      <c r="X3536" s="2">
        <v>0</v>
      </c>
      <c r="Y3536" s="2">
        <v>0</v>
      </c>
      <c r="Z3536" s="2">
        <v>121764.95</v>
      </c>
      <c r="AA3536" s="2">
        <v>600000</v>
      </c>
      <c r="AB3536" s="2">
        <v>478235.05</v>
      </c>
    </row>
    <row r="3537" spans="1:28">
      <c r="A3537" s="5" t="str">
        <f t="shared" si="1082"/>
        <v>427</v>
      </c>
      <c r="B3537" s="5" t="str">
        <f>VLOOKUP(A3537,Vlookups!O:P,2,FALSE)</f>
        <v>LOCAL</v>
      </c>
      <c r="C3537" s="5" t="str">
        <f t="shared" si="1083"/>
        <v>E</v>
      </c>
      <c r="D3537" s="5" t="str">
        <f t="shared" si="1084"/>
        <v>12</v>
      </c>
      <c r="E3537" s="5" t="str">
        <f t="shared" si="1085"/>
        <v>63--</v>
      </c>
      <c r="F3537" s="5" t="str">
        <f>VLOOKUP(E3537,Vlookups!K:M,3,FALSE)</f>
        <v>Op Exp</v>
      </c>
      <c r="G3537" s="5" t="str">
        <f t="shared" si="1086"/>
        <v>6399</v>
      </c>
      <c r="H3537" s="5" t="str">
        <f t="shared" si="1087"/>
        <v>GENERAL SUPPLIES</v>
      </c>
      <c r="I3537" s="5" t="str">
        <f t="shared" si="1088"/>
        <v>001</v>
      </c>
      <c r="J3537" s="5" t="str">
        <f>VLOOKUP(I3537,Vlookups!A:D,2,FALSE)</f>
        <v>GARLAND ELEMENTARY SCHOOL</v>
      </c>
      <c r="K3537" s="5" t="str">
        <f>VLOOKUP(I3537,Vlookups!A:D,3,FALSE)</f>
        <v>GARLAND K8</v>
      </c>
      <c r="L3537" s="5" t="str">
        <f t="shared" si="1089"/>
        <v>99</v>
      </c>
      <c r="M3537" s="5" t="str">
        <f t="shared" si="1090"/>
        <v>000</v>
      </c>
      <c r="N3537" s="5" t="str">
        <f>VLOOKUP(M3537,Vlookups!G:I,2,FALSE)</f>
        <v>FINANCE USE ONLY</v>
      </c>
      <c r="O3537" s="5" t="str">
        <f>VLOOKUP(M3537,Vlookups!G:I,3,FALSE)</f>
        <v>UNIDENTIFIED</v>
      </c>
      <c r="P3537" s="6">
        <f t="shared" si="1091"/>
        <v>982</v>
      </c>
      <c r="Q3537" s="6">
        <f t="shared" si="1092"/>
        <v>0</v>
      </c>
      <c r="R3537" s="6">
        <f t="shared" si="1093"/>
        <v>0</v>
      </c>
      <c r="S3537" s="6">
        <f t="shared" si="1094"/>
        <v>0</v>
      </c>
      <c r="T3537" s="6">
        <f t="shared" si="1095"/>
        <v>-982</v>
      </c>
      <c r="U3537" t="s">
        <v>3595</v>
      </c>
      <c r="V3537" t="s">
        <v>54</v>
      </c>
      <c r="W3537" s="2">
        <v>982</v>
      </c>
      <c r="X3537" s="2">
        <v>0</v>
      </c>
      <c r="Y3537" s="2">
        <v>0</v>
      </c>
      <c r="Z3537" s="2">
        <v>982</v>
      </c>
      <c r="AA3537" s="2">
        <v>0</v>
      </c>
      <c r="AB3537" s="3">
        <v>-982</v>
      </c>
    </row>
    <row r="3538" spans="1:28">
      <c r="A3538" s="5" t="str">
        <f t="shared" si="1082"/>
        <v>427</v>
      </c>
      <c r="B3538" s="5" t="str">
        <f>VLOOKUP(A3538,Vlookups!O:P,2,FALSE)</f>
        <v>LOCAL</v>
      </c>
      <c r="C3538" s="5" t="str">
        <f t="shared" si="1083"/>
        <v>E</v>
      </c>
      <c r="D3538" s="5" t="str">
        <f t="shared" si="1084"/>
        <v>12</v>
      </c>
      <c r="E3538" s="5" t="str">
        <f t="shared" si="1085"/>
        <v>63--</v>
      </c>
      <c r="F3538" s="5" t="str">
        <f>VLOOKUP(E3538,Vlookups!K:M,3,FALSE)</f>
        <v>Op Exp</v>
      </c>
      <c r="G3538" s="5" t="str">
        <f t="shared" si="1086"/>
        <v>6399</v>
      </c>
      <c r="H3538" s="5" t="str">
        <f t="shared" si="1087"/>
        <v>GENERAL SUPPLIES</v>
      </c>
      <c r="I3538" s="5" t="str">
        <f t="shared" si="1088"/>
        <v>002</v>
      </c>
      <c r="J3538" s="5" t="str">
        <f>VLOOKUP(I3538,Vlookups!A:D,2,FALSE)</f>
        <v>GARLAND MIDDLE SCHOOL</v>
      </c>
      <c r="K3538" s="5" t="str">
        <f>VLOOKUP(I3538,Vlookups!A:D,3,FALSE)</f>
        <v>GARLAND K8</v>
      </c>
      <c r="L3538" s="5" t="str">
        <f t="shared" si="1089"/>
        <v>99</v>
      </c>
      <c r="M3538" s="5" t="str">
        <f t="shared" si="1090"/>
        <v>000</v>
      </c>
      <c r="N3538" s="5" t="str">
        <f>VLOOKUP(M3538,Vlookups!G:I,2,FALSE)</f>
        <v>FINANCE USE ONLY</v>
      </c>
      <c r="O3538" s="5" t="str">
        <f>VLOOKUP(M3538,Vlookups!G:I,3,FALSE)</f>
        <v>UNIDENTIFIED</v>
      </c>
      <c r="P3538" s="6">
        <f t="shared" si="1091"/>
        <v>484</v>
      </c>
      <c r="Q3538" s="6">
        <f t="shared" si="1092"/>
        <v>0</v>
      </c>
      <c r="R3538" s="6">
        <f t="shared" si="1093"/>
        <v>0</v>
      </c>
      <c r="S3538" s="6">
        <f t="shared" si="1094"/>
        <v>0</v>
      </c>
      <c r="T3538" s="6">
        <f t="shared" si="1095"/>
        <v>-484</v>
      </c>
      <c r="U3538" t="s">
        <v>3596</v>
      </c>
      <c r="V3538" t="s">
        <v>54</v>
      </c>
      <c r="W3538" s="2">
        <v>484</v>
      </c>
      <c r="X3538" s="2">
        <v>0</v>
      </c>
      <c r="Y3538" s="2">
        <v>0</v>
      </c>
      <c r="Z3538" s="2">
        <v>484</v>
      </c>
      <c r="AA3538" s="2">
        <v>0</v>
      </c>
      <c r="AB3538" s="3">
        <v>-484</v>
      </c>
    </row>
    <row r="3539" spans="1:28">
      <c r="A3539" s="5" t="str">
        <f t="shared" si="1082"/>
        <v>427</v>
      </c>
      <c r="B3539" s="5" t="str">
        <f>VLOOKUP(A3539,Vlookups!O:P,2,FALSE)</f>
        <v>LOCAL</v>
      </c>
      <c r="C3539" s="5" t="str">
        <f t="shared" si="1083"/>
        <v>E</v>
      </c>
      <c r="D3539" s="5" t="str">
        <f t="shared" si="1084"/>
        <v>12</v>
      </c>
      <c r="E3539" s="5" t="str">
        <f t="shared" si="1085"/>
        <v>63--</v>
      </c>
      <c r="F3539" s="5" t="str">
        <f>VLOOKUP(E3539,Vlookups!K:M,3,FALSE)</f>
        <v>Op Exp</v>
      </c>
      <c r="G3539" s="5" t="str">
        <f t="shared" si="1086"/>
        <v>6399</v>
      </c>
      <c r="H3539" s="5" t="str">
        <f t="shared" si="1087"/>
        <v>GENERAL SUPPLIES</v>
      </c>
      <c r="I3539" s="5" t="str">
        <f t="shared" si="1088"/>
        <v>003</v>
      </c>
      <c r="J3539" s="5" t="str">
        <f>VLOOKUP(I3539,Vlookups!A:D,2,FALSE)</f>
        <v>GARLAND HIGH SCHOOL</v>
      </c>
      <c r="K3539" s="5" t="str">
        <f>VLOOKUP(I3539,Vlookups!A:D,3,FALSE)</f>
        <v>GARLAND HS</v>
      </c>
      <c r="L3539" s="5" t="str">
        <f t="shared" si="1089"/>
        <v>99</v>
      </c>
      <c r="M3539" s="5" t="str">
        <f t="shared" si="1090"/>
        <v>000</v>
      </c>
      <c r="N3539" s="5" t="str">
        <f>VLOOKUP(M3539,Vlookups!G:I,2,FALSE)</f>
        <v>FINANCE USE ONLY</v>
      </c>
      <c r="O3539" s="5" t="str">
        <f>VLOOKUP(M3539,Vlookups!G:I,3,FALSE)</f>
        <v>UNIDENTIFIED</v>
      </c>
      <c r="P3539" s="6">
        <f t="shared" si="1091"/>
        <v>638</v>
      </c>
      <c r="Q3539" s="6">
        <f t="shared" si="1092"/>
        <v>61.75</v>
      </c>
      <c r="R3539" s="6">
        <f t="shared" si="1093"/>
        <v>508.53</v>
      </c>
      <c r="S3539" s="6">
        <f t="shared" si="1094"/>
        <v>0</v>
      </c>
      <c r="T3539" s="6">
        <f t="shared" si="1095"/>
        <v>-638</v>
      </c>
      <c r="U3539" t="s">
        <v>3597</v>
      </c>
      <c r="V3539" t="s">
        <v>54</v>
      </c>
      <c r="W3539" s="2">
        <v>638</v>
      </c>
      <c r="X3539" s="2">
        <v>61.75</v>
      </c>
      <c r="Y3539" s="2">
        <v>508.53</v>
      </c>
      <c r="Z3539" s="2">
        <v>67.72</v>
      </c>
      <c r="AA3539" s="2">
        <v>0</v>
      </c>
      <c r="AB3539" s="3">
        <v>-638</v>
      </c>
    </row>
    <row r="3540" spans="1:28">
      <c r="A3540" s="5" t="str">
        <f t="shared" si="1082"/>
        <v>427</v>
      </c>
      <c r="B3540" s="5" t="str">
        <f>VLOOKUP(A3540,Vlookups!O:P,2,FALSE)</f>
        <v>LOCAL</v>
      </c>
      <c r="C3540" s="5" t="str">
        <f t="shared" si="1083"/>
        <v>E</v>
      </c>
      <c r="D3540" s="5" t="str">
        <f t="shared" si="1084"/>
        <v>12</v>
      </c>
      <c r="E3540" s="5" t="str">
        <f t="shared" si="1085"/>
        <v>63--</v>
      </c>
      <c r="F3540" s="5" t="str">
        <f>VLOOKUP(E3540,Vlookups!K:M,3,FALSE)</f>
        <v>Op Exp</v>
      </c>
      <c r="G3540" s="5" t="str">
        <f t="shared" si="1086"/>
        <v>6399</v>
      </c>
      <c r="H3540" s="5" t="str">
        <f t="shared" si="1087"/>
        <v>GENERAL SUPPLIES</v>
      </c>
      <c r="I3540" s="5" t="str">
        <f t="shared" si="1088"/>
        <v>004</v>
      </c>
      <c r="J3540" s="5" t="str">
        <f>VLOOKUP(I3540,Vlookups!A:D,2,FALSE)</f>
        <v>ARLINGTON ELEMENTARY SCHOOL</v>
      </c>
      <c r="K3540" s="5" t="str">
        <f>VLOOKUP(I3540,Vlookups!A:D,3,FALSE)</f>
        <v>ARLINGTON K8</v>
      </c>
      <c r="L3540" s="5" t="str">
        <f t="shared" si="1089"/>
        <v>99</v>
      </c>
      <c r="M3540" s="5" t="str">
        <f t="shared" si="1090"/>
        <v>000</v>
      </c>
      <c r="N3540" s="5" t="str">
        <f>VLOOKUP(M3540,Vlookups!G:I,2,FALSE)</f>
        <v>FINANCE USE ONLY</v>
      </c>
      <c r="O3540" s="5" t="str">
        <f>VLOOKUP(M3540,Vlookups!G:I,3,FALSE)</f>
        <v>UNIDENTIFIED</v>
      </c>
      <c r="P3540" s="6">
        <f t="shared" si="1091"/>
        <v>774</v>
      </c>
      <c r="Q3540" s="6">
        <f t="shared" si="1092"/>
        <v>106.98</v>
      </c>
      <c r="R3540" s="6">
        <f t="shared" si="1093"/>
        <v>142.27000000000001</v>
      </c>
      <c r="S3540" s="6">
        <f t="shared" si="1094"/>
        <v>0</v>
      </c>
      <c r="T3540" s="6">
        <f t="shared" si="1095"/>
        <v>-774</v>
      </c>
      <c r="U3540" t="s">
        <v>3598</v>
      </c>
      <c r="V3540" t="s">
        <v>54</v>
      </c>
      <c r="W3540" s="2">
        <v>774</v>
      </c>
      <c r="X3540" s="2">
        <v>106.98</v>
      </c>
      <c r="Y3540" s="2">
        <v>142.27000000000001</v>
      </c>
      <c r="Z3540" s="2">
        <v>524.75</v>
      </c>
      <c r="AA3540" s="2">
        <v>0</v>
      </c>
      <c r="AB3540" s="3">
        <v>-774</v>
      </c>
    </row>
    <row r="3541" spans="1:28">
      <c r="A3541" s="5" t="str">
        <f t="shared" si="1082"/>
        <v>427</v>
      </c>
      <c r="B3541" s="5" t="str">
        <f>VLOOKUP(A3541,Vlookups!O:P,2,FALSE)</f>
        <v>LOCAL</v>
      </c>
      <c r="C3541" s="5" t="str">
        <f t="shared" si="1083"/>
        <v>E</v>
      </c>
      <c r="D3541" s="5" t="str">
        <f t="shared" si="1084"/>
        <v>12</v>
      </c>
      <c r="E3541" s="5" t="str">
        <f t="shared" si="1085"/>
        <v>63--</v>
      </c>
      <c r="F3541" s="5" t="str">
        <f>VLOOKUP(E3541,Vlookups!K:M,3,FALSE)</f>
        <v>Op Exp</v>
      </c>
      <c r="G3541" s="5" t="str">
        <f t="shared" si="1086"/>
        <v>6399</v>
      </c>
      <c r="H3541" s="5" t="str">
        <f t="shared" si="1087"/>
        <v>GENERAL SUPPLIES</v>
      </c>
      <c r="I3541" s="5" t="str">
        <f t="shared" si="1088"/>
        <v>005</v>
      </c>
      <c r="J3541" s="5" t="str">
        <f>VLOOKUP(I3541,Vlookups!A:D,2,FALSE)</f>
        <v>ARLINGTON MIDDLE SCHOOL</v>
      </c>
      <c r="K3541" s="5" t="str">
        <f>VLOOKUP(I3541,Vlookups!A:D,3,FALSE)</f>
        <v>ARLINGTON K8</v>
      </c>
      <c r="L3541" s="5" t="str">
        <f t="shared" si="1089"/>
        <v>99</v>
      </c>
      <c r="M3541" s="5" t="str">
        <f t="shared" si="1090"/>
        <v>000</v>
      </c>
      <c r="N3541" s="5" t="str">
        <f>VLOOKUP(M3541,Vlookups!G:I,2,FALSE)</f>
        <v>FINANCE USE ONLY</v>
      </c>
      <c r="O3541" s="5" t="str">
        <f>VLOOKUP(M3541,Vlookups!G:I,3,FALSE)</f>
        <v>UNIDENTIFIED</v>
      </c>
      <c r="P3541" s="6">
        <f t="shared" si="1091"/>
        <v>450</v>
      </c>
      <c r="Q3541" s="6">
        <f t="shared" si="1092"/>
        <v>69.209999999999994</v>
      </c>
      <c r="R3541" s="6">
        <f t="shared" si="1093"/>
        <v>70.040000000000006</v>
      </c>
      <c r="S3541" s="6">
        <f t="shared" si="1094"/>
        <v>0</v>
      </c>
      <c r="T3541" s="6">
        <f t="shared" si="1095"/>
        <v>-450</v>
      </c>
      <c r="U3541" t="s">
        <v>3599</v>
      </c>
      <c r="V3541" t="s">
        <v>54</v>
      </c>
      <c r="W3541" s="2">
        <v>450</v>
      </c>
      <c r="X3541" s="2">
        <v>69.209999999999994</v>
      </c>
      <c r="Y3541" s="2">
        <v>70.040000000000006</v>
      </c>
      <c r="Z3541" s="2">
        <v>310.75</v>
      </c>
      <c r="AA3541" s="2">
        <v>0</v>
      </c>
      <c r="AB3541" s="3">
        <v>-450</v>
      </c>
    </row>
    <row r="3542" spans="1:28">
      <c r="A3542" s="5" t="str">
        <f t="shared" si="1082"/>
        <v>427</v>
      </c>
      <c r="B3542" s="5" t="str">
        <f>VLOOKUP(A3542,Vlookups!O:P,2,FALSE)</f>
        <v>LOCAL</v>
      </c>
      <c r="C3542" s="5" t="str">
        <f t="shared" si="1083"/>
        <v>E</v>
      </c>
      <c r="D3542" s="5" t="str">
        <f t="shared" si="1084"/>
        <v>12</v>
      </c>
      <c r="E3542" s="5" t="str">
        <f t="shared" si="1085"/>
        <v>63--</v>
      </c>
      <c r="F3542" s="5" t="str">
        <f>VLOOKUP(E3542,Vlookups!K:M,3,FALSE)</f>
        <v>Op Exp</v>
      </c>
      <c r="G3542" s="5" t="str">
        <f t="shared" si="1086"/>
        <v>6399</v>
      </c>
      <c r="H3542" s="5" t="str">
        <f t="shared" si="1087"/>
        <v>GENERAL SUPPLIES</v>
      </c>
      <c r="I3542" s="5" t="str">
        <f t="shared" si="1088"/>
        <v>006</v>
      </c>
      <c r="J3542" s="5" t="str">
        <f>VLOOKUP(I3542,Vlookups!A:D,2,FALSE)</f>
        <v>ARLINGTON HIGH SCHOOL</v>
      </c>
      <c r="K3542" s="5" t="str">
        <f>VLOOKUP(I3542,Vlookups!A:D,3,FALSE)</f>
        <v>ARLINGTON HS</v>
      </c>
      <c r="L3542" s="5" t="str">
        <f t="shared" si="1089"/>
        <v>99</v>
      </c>
      <c r="M3542" s="5" t="str">
        <f t="shared" si="1090"/>
        <v>000</v>
      </c>
      <c r="N3542" s="5" t="str">
        <f>VLOOKUP(M3542,Vlookups!G:I,2,FALSE)</f>
        <v>FINANCE USE ONLY</v>
      </c>
      <c r="O3542" s="5" t="str">
        <f>VLOOKUP(M3542,Vlookups!G:I,3,FALSE)</f>
        <v>UNIDENTIFIED</v>
      </c>
      <c r="P3542" s="6">
        <f t="shared" si="1091"/>
        <v>1832.37</v>
      </c>
      <c r="Q3542" s="6">
        <f t="shared" si="1092"/>
        <v>0</v>
      </c>
      <c r="R3542" s="6">
        <f t="shared" si="1093"/>
        <v>1818.86</v>
      </c>
      <c r="S3542" s="6">
        <f t="shared" si="1094"/>
        <v>0</v>
      </c>
      <c r="T3542" s="6">
        <f t="shared" si="1095"/>
        <v>-1832.37</v>
      </c>
      <c r="U3542" t="s">
        <v>3600</v>
      </c>
      <c r="V3542" t="s">
        <v>54</v>
      </c>
      <c r="W3542" s="2">
        <v>1832.37</v>
      </c>
      <c r="X3542" s="2">
        <v>0</v>
      </c>
      <c r="Y3542" s="2">
        <v>1818.86</v>
      </c>
      <c r="Z3542" s="2">
        <v>13.51</v>
      </c>
      <c r="AA3542" s="2">
        <v>0</v>
      </c>
      <c r="AB3542" s="3">
        <v>-1832.37</v>
      </c>
    </row>
    <row r="3543" spans="1:28">
      <c r="A3543" s="5" t="str">
        <f t="shared" si="1082"/>
        <v>427</v>
      </c>
      <c r="B3543" s="5" t="str">
        <f>VLOOKUP(A3543,Vlookups!O:P,2,FALSE)</f>
        <v>LOCAL</v>
      </c>
      <c r="C3543" s="5" t="str">
        <f t="shared" si="1083"/>
        <v>E</v>
      </c>
      <c r="D3543" s="5" t="str">
        <f t="shared" si="1084"/>
        <v>12</v>
      </c>
      <c r="E3543" s="5" t="str">
        <f t="shared" si="1085"/>
        <v>63--</v>
      </c>
      <c r="F3543" s="5" t="str">
        <f>VLOOKUP(E3543,Vlookups!K:M,3,FALSE)</f>
        <v>Op Exp</v>
      </c>
      <c r="G3543" s="5" t="str">
        <f t="shared" si="1086"/>
        <v>6399</v>
      </c>
      <c r="H3543" s="5" t="str">
        <f t="shared" si="1087"/>
        <v>GENERAL SUPPLIES</v>
      </c>
      <c r="I3543" s="5" t="str">
        <f t="shared" si="1088"/>
        <v>007</v>
      </c>
      <c r="J3543" s="5" t="str">
        <f>VLOOKUP(I3543,Vlookups!A:D,2,FALSE)</f>
        <v>KELLER ELEMENTARY SCHOOL</v>
      </c>
      <c r="K3543" s="5" t="str">
        <f>VLOOKUP(I3543,Vlookups!A:D,3,FALSE)</f>
        <v>KELLER K8</v>
      </c>
      <c r="L3543" s="5" t="str">
        <f t="shared" si="1089"/>
        <v>99</v>
      </c>
      <c r="M3543" s="5" t="str">
        <f t="shared" si="1090"/>
        <v>000</v>
      </c>
      <c r="N3543" s="5" t="str">
        <f>VLOOKUP(M3543,Vlookups!G:I,2,FALSE)</f>
        <v>FINANCE USE ONLY</v>
      </c>
      <c r="O3543" s="5" t="str">
        <f>VLOOKUP(M3543,Vlookups!G:I,3,FALSE)</f>
        <v>UNIDENTIFIED</v>
      </c>
      <c r="P3543" s="6">
        <f t="shared" si="1091"/>
        <v>840</v>
      </c>
      <c r="Q3543" s="6">
        <f t="shared" si="1092"/>
        <v>0</v>
      </c>
      <c r="R3543" s="6">
        <f t="shared" si="1093"/>
        <v>679.18</v>
      </c>
      <c r="S3543" s="6">
        <f t="shared" si="1094"/>
        <v>0</v>
      </c>
      <c r="T3543" s="6">
        <f t="shared" si="1095"/>
        <v>-840</v>
      </c>
      <c r="U3543" t="s">
        <v>3601</v>
      </c>
      <c r="V3543" t="s">
        <v>54</v>
      </c>
      <c r="W3543" s="2">
        <v>840</v>
      </c>
      <c r="X3543" s="2">
        <v>0</v>
      </c>
      <c r="Y3543" s="2">
        <v>679.18</v>
      </c>
      <c r="Z3543" s="3">
        <v>-115.76</v>
      </c>
      <c r="AA3543" s="2">
        <v>0</v>
      </c>
      <c r="AB3543" s="3">
        <v>-840</v>
      </c>
    </row>
    <row r="3544" spans="1:28">
      <c r="A3544" s="5" t="str">
        <f t="shared" si="1082"/>
        <v>427</v>
      </c>
      <c r="B3544" s="5" t="str">
        <f>VLOOKUP(A3544,Vlookups!O:P,2,FALSE)</f>
        <v>LOCAL</v>
      </c>
      <c r="C3544" s="5" t="str">
        <f t="shared" si="1083"/>
        <v>E</v>
      </c>
      <c r="D3544" s="5" t="str">
        <f t="shared" si="1084"/>
        <v>12</v>
      </c>
      <c r="E3544" s="5" t="str">
        <f t="shared" si="1085"/>
        <v>63--</v>
      </c>
      <c r="F3544" s="5" t="str">
        <f>VLOOKUP(E3544,Vlookups!K:M,3,FALSE)</f>
        <v>Op Exp</v>
      </c>
      <c r="G3544" s="5" t="str">
        <f t="shared" si="1086"/>
        <v>6399</v>
      </c>
      <c r="H3544" s="5" t="str">
        <f t="shared" si="1087"/>
        <v>GENERAL SUPPLIES</v>
      </c>
      <c r="I3544" s="5" t="str">
        <f t="shared" si="1088"/>
        <v>008</v>
      </c>
      <c r="J3544" s="5" t="str">
        <f>VLOOKUP(I3544,Vlookups!A:D,2,FALSE)</f>
        <v>KELLER MIDDLE SCHOOL</v>
      </c>
      <c r="K3544" s="5" t="str">
        <f>VLOOKUP(I3544,Vlookups!A:D,3,FALSE)</f>
        <v>KELLER K8</v>
      </c>
      <c r="L3544" s="5" t="str">
        <f t="shared" si="1089"/>
        <v>99</v>
      </c>
      <c r="M3544" s="5" t="str">
        <f t="shared" si="1090"/>
        <v>000</v>
      </c>
      <c r="N3544" s="5" t="str">
        <f>VLOOKUP(M3544,Vlookups!G:I,2,FALSE)</f>
        <v>FINANCE USE ONLY</v>
      </c>
      <c r="O3544" s="5" t="str">
        <f>VLOOKUP(M3544,Vlookups!G:I,3,FALSE)</f>
        <v>UNIDENTIFIED</v>
      </c>
      <c r="P3544" s="6">
        <f t="shared" si="1091"/>
        <v>402</v>
      </c>
      <c r="Q3544" s="6">
        <f t="shared" si="1092"/>
        <v>0</v>
      </c>
      <c r="R3544" s="6">
        <f t="shared" si="1093"/>
        <v>334.52</v>
      </c>
      <c r="S3544" s="6">
        <f t="shared" si="1094"/>
        <v>0</v>
      </c>
      <c r="T3544" s="6">
        <f t="shared" si="1095"/>
        <v>-402</v>
      </c>
      <c r="U3544" t="s">
        <v>3602</v>
      </c>
      <c r="V3544" t="s">
        <v>54</v>
      </c>
      <c r="W3544" s="2">
        <v>402</v>
      </c>
      <c r="X3544" s="2">
        <v>0</v>
      </c>
      <c r="Y3544" s="2">
        <v>334.52</v>
      </c>
      <c r="Z3544" s="3">
        <v>-68.739999999999995</v>
      </c>
      <c r="AA3544" s="2">
        <v>0</v>
      </c>
      <c r="AB3544" s="3">
        <v>-402</v>
      </c>
    </row>
    <row r="3545" spans="1:28">
      <c r="A3545" s="5" t="str">
        <f t="shared" si="1082"/>
        <v>427</v>
      </c>
      <c r="B3545" s="5" t="str">
        <f>VLOOKUP(A3545,Vlookups!O:P,2,FALSE)</f>
        <v>LOCAL</v>
      </c>
      <c r="C3545" s="5" t="str">
        <f t="shared" si="1083"/>
        <v>E</v>
      </c>
      <c r="D3545" s="5" t="str">
        <f t="shared" si="1084"/>
        <v>12</v>
      </c>
      <c r="E3545" s="5" t="str">
        <f t="shared" si="1085"/>
        <v>63--</v>
      </c>
      <c r="F3545" s="5" t="str">
        <f>VLOOKUP(E3545,Vlookups!K:M,3,FALSE)</f>
        <v>Op Exp</v>
      </c>
      <c r="G3545" s="5" t="str">
        <f t="shared" si="1086"/>
        <v>6399</v>
      </c>
      <c r="H3545" s="5" t="str">
        <f t="shared" si="1087"/>
        <v>GENERAL SUPPLIES</v>
      </c>
      <c r="I3545" s="5" t="str">
        <f t="shared" si="1088"/>
        <v>009</v>
      </c>
      <c r="J3545" s="5" t="str">
        <f>VLOOKUP(I3545,Vlookups!A:D,2,FALSE)</f>
        <v>KELLER HIGH SCHOOL</v>
      </c>
      <c r="K3545" s="5" t="str">
        <f>VLOOKUP(I3545,Vlookups!A:D,3,FALSE)</f>
        <v>KELLER HS</v>
      </c>
      <c r="L3545" s="5" t="str">
        <f t="shared" si="1089"/>
        <v>99</v>
      </c>
      <c r="M3545" s="5" t="str">
        <f t="shared" si="1090"/>
        <v>000</v>
      </c>
      <c r="N3545" s="5" t="str">
        <f>VLOOKUP(M3545,Vlookups!G:I,2,FALSE)</f>
        <v>FINANCE USE ONLY</v>
      </c>
      <c r="O3545" s="5" t="str">
        <f>VLOOKUP(M3545,Vlookups!G:I,3,FALSE)</f>
        <v>UNIDENTIFIED</v>
      </c>
      <c r="P3545" s="6">
        <f t="shared" si="1091"/>
        <v>782</v>
      </c>
      <c r="Q3545" s="6">
        <f t="shared" si="1092"/>
        <v>0</v>
      </c>
      <c r="R3545" s="6">
        <f t="shared" si="1093"/>
        <v>782</v>
      </c>
      <c r="S3545" s="6">
        <f t="shared" si="1094"/>
        <v>0</v>
      </c>
      <c r="T3545" s="6">
        <f t="shared" si="1095"/>
        <v>-782</v>
      </c>
      <c r="U3545" t="s">
        <v>3603</v>
      </c>
      <c r="V3545" t="s">
        <v>54</v>
      </c>
      <c r="W3545" s="2">
        <v>782</v>
      </c>
      <c r="X3545" s="2">
        <v>0</v>
      </c>
      <c r="Y3545" s="2">
        <v>782</v>
      </c>
      <c r="Z3545" s="2">
        <v>0</v>
      </c>
      <c r="AA3545" s="2">
        <v>0</v>
      </c>
      <c r="AB3545" s="3">
        <v>-782</v>
      </c>
    </row>
    <row r="3546" spans="1:28">
      <c r="A3546" s="5" t="str">
        <f t="shared" si="1082"/>
        <v>427</v>
      </c>
      <c r="B3546" s="5" t="str">
        <f>VLOOKUP(A3546,Vlookups!O:P,2,FALSE)</f>
        <v>LOCAL</v>
      </c>
      <c r="C3546" s="5" t="str">
        <f t="shared" si="1083"/>
        <v>E</v>
      </c>
      <c r="D3546" s="5" t="str">
        <f t="shared" si="1084"/>
        <v>12</v>
      </c>
      <c r="E3546" s="5" t="str">
        <f t="shared" si="1085"/>
        <v>63--</v>
      </c>
      <c r="F3546" s="5" t="str">
        <f>VLOOKUP(E3546,Vlookups!K:M,3,FALSE)</f>
        <v>Op Exp</v>
      </c>
      <c r="G3546" s="5" t="str">
        <f t="shared" si="1086"/>
        <v>6399</v>
      </c>
      <c r="H3546" s="5" t="str">
        <f t="shared" si="1087"/>
        <v>GENERAL SUPPLIES</v>
      </c>
      <c r="I3546" s="5" t="str">
        <f t="shared" si="1088"/>
        <v>010</v>
      </c>
      <c r="J3546" s="5" t="str">
        <f>VLOOKUP(I3546,Vlookups!A:D,2,FALSE)</f>
        <v>GRAND PRAIRIE ELEMENTARY SCHOO</v>
      </c>
      <c r="K3546" s="5" t="str">
        <f>VLOOKUP(I3546,Vlookups!A:D,3,FALSE)</f>
        <v>GRAND PR K8</v>
      </c>
      <c r="L3546" s="5" t="str">
        <f t="shared" si="1089"/>
        <v>99</v>
      </c>
      <c r="M3546" s="5" t="str">
        <f t="shared" si="1090"/>
        <v>000</v>
      </c>
      <c r="N3546" s="5" t="str">
        <f>VLOOKUP(M3546,Vlookups!G:I,2,FALSE)</f>
        <v>FINANCE USE ONLY</v>
      </c>
      <c r="O3546" s="5" t="str">
        <f>VLOOKUP(M3546,Vlookups!G:I,3,FALSE)</f>
        <v>UNIDENTIFIED</v>
      </c>
      <c r="P3546" s="6">
        <f t="shared" si="1091"/>
        <v>1025</v>
      </c>
      <c r="Q3546" s="6">
        <f t="shared" si="1092"/>
        <v>156.78</v>
      </c>
      <c r="R3546" s="6">
        <f t="shared" si="1093"/>
        <v>13.19</v>
      </c>
      <c r="S3546" s="6">
        <f t="shared" si="1094"/>
        <v>0</v>
      </c>
      <c r="T3546" s="6">
        <f t="shared" si="1095"/>
        <v>-1025</v>
      </c>
      <c r="U3546" t="s">
        <v>3604</v>
      </c>
      <c r="V3546" t="s">
        <v>54</v>
      </c>
      <c r="W3546" s="2">
        <v>1025</v>
      </c>
      <c r="X3546" s="2">
        <v>156.78</v>
      </c>
      <c r="Y3546" s="2">
        <v>13.19</v>
      </c>
      <c r="Z3546" s="2">
        <v>855.03</v>
      </c>
      <c r="AA3546" s="2">
        <v>0</v>
      </c>
      <c r="AB3546" s="3">
        <v>-1025</v>
      </c>
    </row>
    <row r="3547" spans="1:28">
      <c r="A3547" s="5" t="str">
        <f t="shared" si="1082"/>
        <v>427</v>
      </c>
      <c r="B3547" s="5" t="str">
        <f>VLOOKUP(A3547,Vlookups!O:P,2,FALSE)</f>
        <v>LOCAL</v>
      </c>
      <c r="C3547" s="5" t="str">
        <f t="shared" si="1083"/>
        <v>E</v>
      </c>
      <c r="D3547" s="5" t="str">
        <f t="shared" si="1084"/>
        <v>12</v>
      </c>
      <c r="E3547" s="5" t="str">
        <f t="shared" si="1085"/>
        <v>63--</v>
      </c>
      <c r="F3547" s="5" t="str">
        <f>VLOOKUP(E3547,Vlookups!K:M,3,FALSE)</f>
        <v>Op Exp</v>
      </c>
      <c r="G3547" s="5" t="str">
        <f t="shared" si="1086"/>
        <v>6399</v>
      </c>
      <c r="H3547" s="5" t="str">
        <f t="shared" si="1087"/>
        <v>GENERAL SUPPLIES</v>
      </c>
      <c r="I3547" s="5" t="str">
        <f t="shared" si="1088"/>
        <v>011</v>
      </c>
      <c r="J3547" s="5" t="str">
        <f>VLOOKUP(I3547,Vlookups!A:D,2,FALSE)</f>
        <v>GRAND PRAIRIE MIDDLE SCHOOL</v>
      </c>
      <c r="K3547" s="5" t="str">
        <f>VLOOKUP(I3547,Vlookups!A:D,3,FALSE)</f>
        <v>GRAND PR K8</v>
      </c>
      <c r="L3547" s="5" t="str">
        <f t="shared" si="1089"/>
        <v>99</v>
      </c>
      <c r="M3547" s="5" t="str">
        <f t="shared" si="1090"/>
        <v>000</v>
      </c>
      <c r="N3547" s="5" t="str">
        <f>VLOOKUP(M3547,Vlookups!G:I,2,FALSE)</f>
        <v>FINANCE USE ONLY</v>
      </c>
      <c r="O3547" s="5" t="str">
        <f>VLOOKUP(M3547,Vlookups!G:I,3,FALSE)</f>
        <v>UNIDENTIFIED</v>
      </c>
      <c r="P3547" s="6">
        <f t="shared" si="1091"/>
        <v>510</v>
      </c>
      <c r="Q3547" s="6">
        <f t="shared" si="1092"/>
        <v>77.22</v>
      </c>
      <c r="R3547" s="6">
        <f t="shared" si="1093"/>
        <v>6.49</v>
      </c>
      <c r="S3547" s="6">
        <f t="shared" si="1094"/>
        <v>0</v>
      </c>
      <c r="T3547" s="6">
        <f t="shared" si="1095"/>
        <v>-510</v>
      </c>
      <c r="U3547" t="s">
        <v>3605</v>
      </c>
      <c r="V3547" t="s">
        <v>54</v>
      </c>
      <c r="W3547" s="2">
        <v>510</v>
      </c>
      <c r="X3547" s="2">
        <v>77.22</v>
      </c>
      <c r="Y3547" s="2">
        <v>6.49</v>
      </c>
      <c r="Z3547" s="2">
        <v>426.29</v>
      </c>
      <c r="AA3547" s="2">
        <v>0</v>
      </c>
      <c r="AB3547" s="3">
        <v>-510</v>
      </c>
    </row>
    <row r="3548" spans="1:28">
      <c r="A3548" s="5" t="str">
        <f t="shared" si="1082"/>
        <v>427</v>
      </c>
      <c r="B3548" s="5" t="str">
        <f>VLOOKUP(A3548,Vlookups!O:P,2,FALSE)</f>
        <v>LOCAL</v>
      </c>
      <c r="C3548" s="5" t="str">
        <f t="shared" si="1083"/>
        <v>E</v>
      </c>
      <c r="D3548" s="5" t="str">
        <f t="shared" si="1084"/>
        <v>12</v>
      </c>
      <c r="E3548" s="5" t="str">
        <f t="shared" si="1085"/>
        <v>63--</v>
      </c>
      <c r="F3548" s="5" t="str">
        <f>VLOOKUP(E3548,Vlookups!K:M,3,FALSE)</f>
        <v>Op Exp</v>
      </c>
      <c r="G3548" s="5" t="str">
        <f t="shared" si="1086"/>
        <v>6399</v>
      </c>
      <c r="H3548" s="5" t="str">
        <f t="shared" si="1087"/>
        <v>GENERAL SUPPLIES</v>
      </c>
      <c r="I3548" s="5" t="str">
        <f t="shared" si="1088"/>
        <v>012</v>
      </c>
      <c r="J3548" s="5" t="str">
        <f>VLOOKUP(I3548,Vlookups!A:D,2,FALSE)</f>
        <v>NORTH RICHLAND HILLS ELEMENTAR</v>
      </c>
      <c r="K3548" s="5" t="str">
        <f>VLOOKUP(I3548,Vlookups!A:D,3,FALSE)</f>
        <v>NORTH RICHLAND HILLS K8</v>
      </c>
      <c r="L3548" s="5" t="str">
        <f t="shared" si="1089"/>
        <v>99</v>
      </c>
      <c r="M3548" s="5" t="str">
        <f t="shared" si="1090"/>
        <v>000</v>
      </c>
      <c r="N3548" s="5" t="str">
        <f>VLOOKUP(M3548,Vlookups!G:I,2,FALSE)</f>
        <v>FINANCE USE ONLY</v>
      </c>
      <c r="O3548" s="5" t="str">
        <f>VLOOKUP(M3548,Vlookups!G:I,3,FALSE)</f>
        <v>UNIDENTIFIED</v>
      </c>
      <c r="P3548" s="6">
        <f t="shared" si="1091"/>
        <v>895</v>
      </c>
      <c r="Q3548" s="6">
        <f t="shared" si="1092"/>
        <v>0</v>
      </c>
      <c r="R3548" s="6">
        <f t="shared" si="1093"/>
        <v>2081.19</v>
      </c>
      <c r="S3548" s="6">
        <f t="shared" si="1094"/>
        <v>0</v>
      </c>
      <c r="T3548" s="6">
        <f t="shared" si="1095"/>
        <v>-895</v>
      </c>
      <c r="U3548" t="s">
        <v>3606</v>
      </c>
      <c r="V3548" t="s">
        <v>54</v>
      </c>
      <c r="W3548" s="2">
        <v>895</v>
      </c>
      <c r="X3548" s="2">
        <v>0</v>
      </c>
      <c r="Y3548" s="2">
        <v>2081.19</v>
      </c>
      <c r="Z3548" s="3">
        <v>-1186.19</v>
      </c>
      <c r="AA3548" s="2">
        <v>0</v>
      </c>
      <c r="AB3548" s="3">
        <v>-895</v>
      </c>
    </row>
    <row r="3549" spans="1:28">
      <c r="A3549" s="5" t="str">
        <f t="shared" si="1082"/>
        <v>427</v>
      </c>
      <c r="B3549" s="5" t="str">
        <f>VLOOKUP(A3549,Vlookups!O:P,2,FALSE)</f>
        <v>LOCAL</v>
      </c>
      <c r="C3549" s="5" t="str">
        <f t="shared" si="1083"/>
        <v>E</v>
      </c>
      <c r="D3549" s="5" t="str">
        <f t="shared" si="1084"/>
        <v>12</v>
      </c>
      <c r="E3549" s="5" t="str">
        <f t="shared" si="1085"/>
        <v>63--</v>
      </c>
      <c r="F3549" s="5" t="str">
        <f>VLOOKUP(E3549,Vlookups!K:M,3,FALSE)</f>
        <v>Op Exp</v>
      </c>
      <c r="G3549" s="5" t="str">
        <f t="shared" si="1086"/>
        <v>6399</v>
      </c>
      <c r="H3549" s="5" t="str">
        <f t="shared" si="1087"/>
        <v>GENERAL SUPPLIES</v>
      </c>
      <c r="I3549" s="5" t="str">
        <f t="shared" si="1088"/>
        <v>013</v>
      </c>
      <c r="J3549" s="5" t="str">
        <f>VLOOKUP(I3549,Vlookups!A:D,2,FALSE)</f>
        <v>NORTH RICHLAND HILLS MIDDLE SC</v>
      </c>
      <c r="K3549" s="5" t="str">
        <f>VLOOKUP(I3549,Vlookups!A:D,3,FALSE)</f>
        <v>NORTH RICHLAND HILLS K8</v>
      </c>
      <c r="L3549" s="5" t="str">
        <f t="shared" si="1089"/>
        <v>99</v>
      </c>
      <c r="M3549" s="5" t="str">
        <f t="shared" si="1090"/>
        <v>000</v>
      </c>
      <c r="N3549" s="5" t="str">
        <f>VLOOKUP(M3549,Vlookups!G:I,2,FALSE)</f>
        <v>FINANCE USE ONLY</v>
      </c>
      <c r="O3549" s="5" t="str">
        <f>VLOOKUP(M3549,Vlookups!G:I,3,FALSE)</f>
        <v>UNIDENTIFIED</v>
      </c>
      <c r="P3549" s="6">
        <f t="shared" si="1091"/>
        <v>473</v>
      </c>
      <c r="Q3549" s="6">
        <f t="shared" si="1092"/>
        <v>0</v>
      </c>
      <c r="R3549" s="6">
        <f t="shared" si="1093"/>
        <v>1025.06</v>
      </c>
      <c r="S3549" s="6">
        <f t="shared" si="1094"/>
        <v>0</v>
      </c>
      <c r="T3549" s="6">
        <f t="shared" si="1095"/>
        <v>-473</v>
      </c>
      <c r="U3549" t="s">
        <v>3607</v>
      </c>
      <c r="V3549" t="s">
        <v>54</v>
      </c>
      <c r="W3549" s="2">
        <v>473</v>
      </c>
      <c r="X3549" s="2">
        <v>0</v>
      </c>
      <c r="Y3549" s="2">
        <v>1025.06</v>
      </c>
      <c r="Z3549" s="3">
        <v>-552.05999999999995</v>
      </c>
      <c r="AA3549" s="2">
        <v>0</v>
      </c>
      <c r="AB3549" s="3">
        <v>-473</v>
      </c>
    </row>
    <row r="3550" spans="1:28">
      <c r="A3550" s="5" t="str">
        <f t="shared" si="1082"/>
        <v>427</v>
      </c>
      <c r="B3550" s="5" t="str">
        <f>VLOOKUP(A3550,Vlookups!O:P,2,FALSE)</f>
        <v>LOCAL</v>
      </c>
      <c r="C3550" s="5" t="str">
        <f t="shared" si="1083"/>
        <v>E</v>
      </c>
      <c r="D3550" s="5" t="str">
        <f t="shared" si="1084"/>
        <v>12</v>
      </c>
      <c r="E3550" s="5" t="str">
        <f t="shared" si="1085"/>
        <v>63--</v>
      </c>
      <c r="F3550" s="5" t="str">
        <f>VLOOKUP(E3550,Vlookups!K:M,3,FALSE)</f>
        <v>Op Exp</v>
      </c>
      <c r="G3550" s="5" t="str">
        <f t="shared" si="1086"/>
        <v>6399</v>
      </c>
      <c r="H3550" s="5" t="str">
        <f t="shared" si="1087"/>
        <v>GENERAL SUPPLIES</v>
      </c>
      <c r="I3550" s="5" t="str">
        <f t="shared" si="1088"/>
        <v>014</v>
      </c>
      <c r="J3550" s="5" t="str">
        <f>VLOOKUP(I3550,Vlookups!A:D,2,FALSE)</f>
        <v>KATY ELEMENTARY SCHOOL</v>
      </c>
      <c r="K3550" s="5" t="str">
        <f>VLOOKUP(I3550,Vlookups!A:D,3,FALSE)</f>
        <v>KATY K8</v>
      </c>
      <c r="L3550" s="5" t="str">
        <f t="shared" si="1089"/>
        <v>99</v>
      </c>
      <c r="M3550" s="5" t="str">
        <f t="shared" si="1090"/>
        <v>000</v>
      </c>
      <c r="N3550" s="5" t="str">
        <f>VLOOKUP(M3550,Vlookups!G:I,2,FALSE)</f>
        <v>FINANCE USE ONLY</v>
      </c>
      <c r="O3550" s="5" t="str">
        <f>VLOOKUP(M3550,Vlookups!G:I,3,FALSE)</f>
        <v>UNIDENTIFIED</v>
      </c>
      <c r="P3550" s="6">
        <f t="shared" si="1091"/>
        <v>1454</v>
      </c>
      <c r="Q3550" s="6">
        <f t="shared" si="1092"/>
        <v>163.6</v>
      </c>
      <c r="R3550" s="6">
        <f t="shared" si="1093"/>
        <v>1237.1500000000001</v>
      </c>
      <c r="S3550" s="6">
        <f t="shared" si="1094"/>
        <v>0</v>
      </c>
      <c r="T3550" s="6">
        <f t="shared" si="1095"/>
        <v>-1454</v>
      </c>
      <c r="U3550" t="s">
        <v>3608</v>
      </c>
      <c r="V3550" t="s">
        <v>54</v>
      </c>
      <c r="W3550" s="2">
        <v>1454</v>
      </c>
      <c r="X3550" s="2">
        <v>163.6</v>
      </c>
      <c r="Y3550" s="2">
        <v>1237.1500000000001</v>
      </c>
      <c r="Z3550" s="2">
        <v>53.25</v>
      </c>
      <c r="AA3550" s="2">
        <v>0</v>
      </c>
      <c r="AB3550" s="3">
        <v>-1454</v>
      </c>
    </row>
    <row r="3551" spans="1:28">
      <c r="A3551" s="5" t="str">
        <f t="shared" si="1082"/>
        <v>427</v>
      </c>
      <c r="B3551" s="5" t="str">
        <f>VLOOKUP(A3551,Vlookups!O:P,2,FALSE)</f>
        <v>LOCAL</v>
      </c>
      <c r="C3551" s="5" t="str">
        <f t="shared" si="1083"/>
        <v>E</v>
      </c>
      <c r="D3551" s="5" t="str">
        <f t="shared" si="1084"/>
        <v>12</v>
      </c>
      <c r="E3551" s="5" t="str">
        <f t="shared" si="1085"/>
        <v>63--</v>
      </c>
      <c r="F3551" s="5" t="str">
        <f>VLOOKUP(E3551,Vlookups!K:M,3,FALSE)</f>
        <v>Op Exp</v>
      </c>
      <c r="G3551" s="5" t="str">
        <f t="shared" si="1086"/>
        <v>6399</v>
      </c>
      <c r="H3551" s="5" t="str">
        <f t="shared" si="1087"/>
        <v>GENERAL SUPPLIES</v>
      </c>
      <c r="I3551" s="5" t="str">
        <f t="shared" si="1088"/>
        <v>015</v>
      </c>
      <c r="J3551" s="5" t="str">
        <f>VLOOKUP(I3551,Vlookups!A:D,2,FALSE)</f>
        <v>KATY MIDDLE SCHOOL</v>
      </c>
      <c r="K3551" s="5" t="str">
        <f>VLOOKUP(I3551,Vlookups!A:D,3,FALSE)</f>
        <v>KATY K8</v>
      </c>
      <c r="L3551" s="5" t="str">
        <f t="shared" si="1089"/>
        <v>99</v>
      </c>
      <c r="M3551" s="5" t="str">
        <f t="shared" si="1090"/>
        <v>000</v>
      </c>
      <c r="N3551" s="5" t="str">
        <f>VLOOKUP(M3551,Vlookups!G:I,2,FALSE)</f>
        <v>FINANCE USE ONLY</v>
      </c>
      <c r="O3551" s="5" t="str">
        <f>VLOOKUP(M3551,Vlookups!G:I,3,FALSE)</f>
        <v>UNIDENTIFIED</v>
      </c>
      <c r="P3551" s="6">
        <f t="shared" si="1091"/>
        <v>716</v>
      </c>
      <c r="Q3551" s="6">
        <f t="shared" si="1092"/>
        <v>80.58</v>
      </c>
      <c r="R3551" s="6">
        <f t="shared" si="1093"/>
        <v>609.33000000000004</v>
      </c>
      <c r="S3551" s="6">
        <f t="shared" si="1094"/>
        <v>0</v>
      </c>
      <c r="T3551" s="6">
        <f t="shared" si="1095"/>
        <v>-716</v>
      </c>
      <c r="U3551" t="s">
        <v>3609</v>
      </c>
      <c r="V3551" t="s">
        <v>54</v>
      </c>
      <c r="W3551" s="2">
        <v>716</v>
      </c>
      <c r="X3551" s="2">
        <v>80.58</v>
      </c>
      <c r="Y3551" s="2">
        <v>609.33000000000004</v>
      </c>
      <c r="Z3551" s="2">
        <v>26.09</v>
      </c>
      <c r="AA3551" s="2">
        <v>0</v>
      </c>
      <c r="AB3551" s="3">
        <v>-716</v>
      </c>
    </row>
    <row r="3552" spans="1:28">
      <c r="A3552" s="5" t="str">
        <f t="shared" si="1082"/>
        <v>427</v>
      </c>
      <c r="B3552" s="5" t="str">
        <f>VLOOKUP(A3552,Vlookups!O:P,2,FALSE)</f>
        <v>LOCAL</v>
      </c>
      <c r="C3552" s="5" t="str">
        <f t="shared" si="1083"/>
        <v>E</v>
      </c>
      <c r="D3552" s="5" t="str">
        <f t="shared" si="1084"/>
        <v>12</v>
      </c>
      <c r="E3552" s="5" t="str">
        <f t="shared" si="1085"/>
        <v>63--</v>
      </c>
      <c r="F3552" s="5" t="str">
        <f>VLOOKUP(E3552,Vlookups!K:M,3,FALSE)</f>
        <v>Op Exp</v>
      </c>
      <c r="G3552" s="5" t="str">
        <f t="shared" si="1086"/>
        <v>6399</v>
      </c>
      <c r="H3552" s="5" t="str">
        <f t="shared" si="1087"/>
        <v>GENERAL SUPPLIES</v>
      </c>
      <c r="I3552" s="5" t="str">
        <f t="shared" si="1088"/>
        <v>016</v>
      </c>
      <c r="J3552" s="5" t="str">
        <f>VLOOKUP(I3552,Vlookups!A:D,2,FALSE)</f>
        <v>WESTPARK ELEMENTARY SCHOOL</v>
      </c>
      <c r="K3552" s="5" t="str">
        <f>VLOOKUP(I3552,Vlookups!A:D,3,FALSE)</f>
        <v>WESTPARK K8</v>
      </c>
      <c r="L3552" s="5" t="str">
        <f t="shared" si="1089"/>
        <v>99</v>
      </c>
      <c r="M3552" s="5" t="str">
        <f t="shared" si="1090"/>
        <v>000</v>
      </c>
      <c r="N3552" s="5" t="str">
        <f>VLOOKUP(M3552,Vlookups!G:I,2,FALSE)</f>
        <v>FINANCE USE ONLY</v>
      </c>
      <c r="O3552" s="5" t="str">
        <f>VLOOKUP(M3552,Vlookups!G:I,3,FALSE)</f>
        <v>UNIDENTIFIED</v>
      </c>
      <c r="P3552" s="6">
        <f t="shared" si="1091"/>
        <v>949.77</v>
      </c>
      <c r="Q3552" s="6">
        <f t="shared" si="1092"/>
        <v>0</v>
      </c>
      <c r="R3552" s="6">
        <f t="shared" si="1093"/>
        <v>949.77</v>
      </c>
      <c r="S3552" s="6">
        <f t="shared" si="1094"/>
        <v>0</v>
      </c>
      <c r="T3552" s="6">
        <f t="shared" si="1095"/>
        <v>-949.77</v>
      </c>
      <c r="U3552" t="s">
        <v>3610</v>
      </c>
      <c r="V3552" t="s">
        <v>54</v>
      </c>
      <c r="W3552" s="2">
        <v>949.77</v>
      </c>
      <c r="X3552" s="2">
        <v>0</v>
      </c>
      <c r="Y3552" s="2">
        <v>949.77</v>
      </c>
      <c r="Z3552" s="2">
        <v>0</v>
      </c>
      <c r="AA3552" s="2">
        <v>0</v>
      </c>
      <c r="AB3552" s="3">
        <v>-949.77</v>
      </c>
    </row>
    <row r="3553" spans="1:28">
      <c r="A3553" s="5" t="str">
        <f t="shared" si="1082"/>
        <v>427</v>
      </c>
      <c r="B3553" s="5" t="str">
        <f>VLOOKUP(A3553,Vlookups!O:P,2,FALSE)</f>
        <v>LOCAL</v>
      </c>
      <c r="C3553" s="5" t="str">
        <f t="shared" si="1083"/>
        <v>E</v>
      </c>
      <c r="D3553" s="5" t="str">
        <f t="shared" si="1084"/>
        <v>12</v>
      </c>
      <c r="E3553" s="5" t="str">
        <f t="shared" si="1085"/>
        <v>63--</v>
      </c>
      <c r="F3553" s="5" t="str">
        <f>VLOOKUP(E3553,Vlookups!K:M,3,FALSE)</f>
        <v>Op Exp</v>
      </c>
      <c r="G3553" s="5" t="str">
        <f t="shared" si="1086"/>
        <v>6399</v>
      </c>
      <c r="H3553" s="5" t="str">
        <f t="shared" si="1087"/>
        <v>GENERAL SUPPLIES</v>
      </c>
      <c r="I3553" s="5" t="str">
        <f t="shared" si="1088"/>
        <v>017</v>
      </c>
      <c r="J3553" s="5" t="str">
        <f>VLOOKUP(I3553,Vlookups!A:D,2,FALSE)</f>
        <v>WESTPARK MIDDLE SCHOOL</v>
      </c>
      <c r="K3553" s="5" t="str">
        <f>VLOOKUP(I3553,Vlookups!A:D,3,FALSE)</f>
        <v>WESTPARK K8</v>
      </c>
      <c r="L3553" s="5" t="str">
        <f t="shared" si="1089"/>
        <v>99</v>
      </c>
      <c r="M3553" s="5" t="str">
        <f t="shared" si="1090"/>
        <v>000</v>
      </c>
      <c r="N3553" s="5" t="str">
        <f>VLOOKUP(M3553,Vlookups!G:I,2,FALSE)</f>
        <v>FINANCE USE ONLY</v>
      </c>
      <c r="O3553" s="5" t="str">
        <f>VLOOKUP(M3553,Vlookups!G:I,3,FALSE)</f>
        <v>UNIDENTIFIED</v>
      </c>
      <c r="P3553" s="6">
        <f t="shared" si="1091"/>
        <v>467.79</v>
      </c>
      <c r="Q3553" s="6">
        <f t="shared" si="1092"/>
        <v>0</v>
      </c>
      <c r="R3553" s="6">
        <f t="shared" si="1093"/>
        <v>467.79</v>
      </c>
      <c r="S3553" s="6">
        <f t="shared" si="1094"/>
        <v>0</v>
      </c>
      <c r="T3553" s="6">
        <f t="shared" si="1095"/>
        <v>-467.79</v>
      </c>
      <c r="U3553" t="s">
        <v>3611</v>
      </c>
      <c r="V3553" t="s">
        <v>54</v>
      </c>
      <c r="W3553" s="2">
        <v>467.79</v>
      </c>
      <c r="X3553" s="2">
        <v>0</v>
      </c>
      <c r="Y3553" s="2">
        <v>467.79</v>
      </c>
      <c r="Z3553" s="2">
        <v>0</v>
      </c>
      <c r="AA3553" s="2">
        <v>0</v>
      </c>
      <c r="AB3553" s="3">
        <v>-467.79</v>
      </c>
    </row>
    <row r="3554" spans="1:28">
      <c r="A3554" s="5" t="str">
        <f t="shared" si="1082"/>
        <v>427</v>
      </c>
      <c r="B3554" s="5" t="str">
        <f>VLOOKUP(A3554,Vlookups!O:P,2,FALSE)</f>
        <v>LOCAL</v>
      </c>
      <c r="C3554" s="5" t="str">
        <f t="shared" si="1083"/>
        <v>E</v>
      </c>
      <c r="D3554" s="5" t="str">
        <f t="shared" si="1084"/>
        <v>12</v>
      </c>
      <c r="E3554" s="5" t="str">
        <f t="shared" si="1085"/>
        <v>63--</v>
      </c>
      <c r="F3554" s="5" t="str">
        <f>VLOOKUP(E3554,Vlookups!K:M,3,FALSE)</f>
        <v>Op Exp</v>
      </c>
      <c r="G3554" s="5" t="str">
        <f t="shared" si="1086"/>
        <v>6399</v>
      </c>
      <c r="H3554" s="5" t="str">
        <f t="shared" si="1087"/>
        <v>GENERAL SUPPLIES</v>
      </c>
      <c r="I3554" s="5" t="str">
        <f t="shared" si="1088"/>
        <v>018</v>
      </c>
      <c r="J3554" s="5" t="str">
        <f>VLOOKUP(I3554,Vlookups!A:D,2,FALSE)</f>
        <v>KATY/WEST PARK HS</v>
      </c>
      <c r="K3554" s="5" t="str">
        <f>VLOOKUP(I3554,Vlookups!A:D,3,FALSE)</f>
        <v>KATY WESTPARK HS</v>
      </c>
      <c r="L3554" s="5" t="str">
        <f t="shared" si="1089"/>
        <v>99</v>
      </c>
      <c r="M3554" s="5" t="str">
        <f t="shared" si="1090"/>
        <v>000</v>
      </c>
      <c r="N3554" s="5" t="str">
        <f>VLOOKUP(M3554,Vlookups!G:I,2,FALSE)</f>
        <v>FINANCE USE ONLY</v>
      </c>
      <c r="O3554" s="5" t="str">
        <f>VLOOKUP(M3554,Vlookups!G:I,3,FALSE)</f>
        <v>UNIDENTIFIED</v>
      </c>
      <c r="P3554" s="6">
        <f t="shared" si="1091"/>
        <v>921</v>
      </c>
      <c r="Q3554" s="6">
        <f t="shared" si="1092"/>
        <v>0</v>
      </c>
      <c r="R3554" s="6">
        <f t="shared" si="1093"/>
        <v>2042.8</v>
      </c>
      <c r="S3554" s="6">
        <f t="shared" si="1094"/>
        <v>0</v>
      </c>
      <c r="T3554" s="6">
        <f t="shared" si="1095"/>
        <v>-921</v>
      </c>
      <c r="U3554" t="s">
        <v>3612</v>
      </c>
      <c r="V3554" t="s">
        <v>54</v>
      </c>
      <c r="W3554" s="2">
        <v>921</v>
      </c>
      <c r="X3554" s="2">
        <v>0</v>
      </c>
      <c r="Y3554" s="2">
        <v>2042.8</v>
      </c>
      <c r="Z3554" s="3">
        <v>-1121.8</v>
      </c>
      <c r="AA3554" s="2">
        <v>0</v>
      </c>
      <c r="AB3554" s="3">
        <v>-921</v>
      </c>
    </row>
    <row r="3555" spans="1:28">
      <c r="A3555" s="5" t="str">
        <f t="shared" si="1082"/>
        <v>427</v>
      </c>
      <c r="B3555" s="5" t="str">
        <f>VLOOKUP(A3555,Vlookups!O:P,2,FALSE)</f>
        <v>LOCAL</v>
      </c>
      <c r="C3555" s="5" t="str">
        <f t="shared" si="1083"/>
        <v>E</v>
      </c>
      <c r="D3555" s="5" t="str">
        <f t="shared" si="1084"/>
        <v>12</v>
      </c>
      <c r="E3555" s="5" t="str">
        <f t="shared" si="1085"/>
        <v>63--</v>
      </c>
      <c r="F3555" s="5" t="str">
        <f>VLOOKUP(E3555,Vlookups!K:M,3,FALSE)</f>
        <v>Op Exp</v>
      </c>
      <c r="G3555" s="5" t="str">
        <f t="shared" si="1086"/>
        <v>6399</v>
      </c>
      <c r="H3555" s="5" t="str">
        <f t="shared" si="1087"/>
        <v>GENERAL SUPPLIES</v>
      </c>
      <c r="I3555" s="5" t="str">
        <f t="shared" si="1088"/>
        <v>019</v>
      </c>
      <c r="J3555" s="5" t="str">
        <f>VLOOKUP(I3555,Vlookups!A:D,2,FALSE)</f>
        <v>LANCASTER ELEMENTARY</v>
      </c>
      <c r="K3555" s="5" t="str">
        <f>VLOOKUP(I3555,Vlookups!A:D,3,FALSE)</f>
        <v>LANCASTER K8</v>
      </c>
      <c r="L3555" s="5" t="str">
        <f t="shared" si="1089"/>
        <v>99</v>
      </c>
      <c r="M3555" s="5" t="str">
        <f t="shared" si="1090"/>
        <v>000</v>
      </c>
      <c r="N3555" s="5" t="str">
        <f>VLOOKUP(M3555,Vlookups!G:I,2,FALSE)</f>
        <v>FINANCE USE ONLY</v>
      </c>
      <c r="O3555" s="5" t="str">
        <f>VLOOKUP(M3555,Vlookups!G:I,3,FALSE)</f>
        <v>UNIDENTIFIED</v>
      </c>
      <c r="P3555" s="6">
        <f t="shared" si="1091"/>
        <v>750</v>
      </c>
      <c r="Q3555" s="6">
        <f t="shared" si="1092"/>
        <v>0</v>
      </c>
      <c r="R3555" s="6">
        <f t="shared" si="1093"/>
        <v>671.88</v>
      </c>
      <c r="S3555" s="6">
        <f t="shared" si="1094"/>
        <v>0</v>
      </c>
      <c r="T3555" s="6">
        <f t="shared" si="1095"/>
        <v>-750</v>
      </c>
      <c r="U3555" t="s">
        <v>3613</v>
      </c>
      <c r="V3555" t="s">
        <v>54</v>
      </c>
      <c r="W3555" s="2">
        <v>750</v>
      </c>
      <c r="X3555" s="2">
        <v>0</v>
      </c>
      <c r="Y3555" s="2">
        <v>671.88</v>
      </c>
      <c r="Z3555" s="2">
        <v>78.12</v>
      </c>
      <c r="AA3555" s="2">
        <v>0</v>
      </c>
      <c r="AB3555" s="3">
        <v>-750</v>
      </c>
    </row>
    <row r="3556" spans="1:28">
      <c r="A3556" s="5" t="str">
        <f t="shared" si="1082"/>
        <v>427</v>
      </c>
      <c r="B3556" s="5" t="str">
        <f>VLOOKUP(A3556,Vlookups!O:P,2,FALSE)</f>
        <v>LOCAL</v>
      </c>
      <c r="C3556" s="5" t="str">
        <f t="shared" si="1083"/>
        <v>E</v>
      </c>
      <c r="D3556" s="5" t="str">
        <f t="shared" si="1084"/>
        <v>12</v>
      </c>
      <c r="E3556" s="5" t="str">
        <f t="shared" si="1085"/>
        <v>63--</v>
      </c>
      <c r="F3556" s="5" t="str">
        <f>VLOOKUP(E3556,Vlookups!K:M,3,FALSE)</f>
        <v>Op Exp</v>
      </c>
      <c r="G3556" s="5" t="str">
        <f t="shared" si="1086"/>
        <v>6399</v>
      </c>
      <c r="H3556" s="5" t="str">
        <f t="shared" si="1087"/>
        <v>GENERAL SUPPLIES</v>
      </c>
      <c r="I3556" s="5" t="str">
        <f t="shared" si="1088"/>
        <v>020</v>
      </c>
      <c r="J3556" s="5" t="str">
        <f>VLOOKUP(I3556,Vlookups!A:D,2,FALSE)</f>
        <v>LANCASTER MIDDLE SCHOOL</v>
      </c>
      <c r="K3556" s="5" t="str">
        <f>VLOOKUP(I3556,Vlookups!A:D,3,FALSE)</f>
        <v>LANCASTER K8</v>
      </c>
      <c r="L3556" s="5" t="str">
        <f t="shared" si="1089"/>
        <v>99</v>
      </c>
      <c r="M3556" s="5" t="str">
        <f t="shared" si="1090"/>
        <v>000</v>
      </c>
      <c r="N3556" s="5" t="str">
        <f>VLOOKUP(M3556,Vlookups!G:I,2,FALSE)</f>
        <v>FINANCE USE ONLY</v>
      </c>
      <c r="O3556" s="5" t="str">
        <f>VLOOKUP(M3556,Vlookups!G:I,3,FALSE)</f>
        <v>UNIDENTIFIED</v>
      </c>
      <c r="P3556" s="6">
        <f t="shared" si="1091"/>
        <v>480</v>
      </c>
      <c r="Q3556" s="6">
        <f t="shared" si="1092"/>
        <v>0</v>
      </c>
      <c r="R3556" s="6">
        <f t="shared" si="1093"/>
        <v>330.92</v>
      </c>
      <c r="S3556" s="6">
        <f t="shared" si="1094"/>
        <v>0</v>
      </c>
      <c r="T3556" s="6">
        <f t="shared" si="1095"/>
        <v>-480</v>
      </c>
      <c r="U3556" t="s">
        <v>3614</v>
      </c>
      <c r="V3556" t="s">
        <v>54</v>
      </c>
      <c r="W3556" s="2">
        <v>480</v>
      </c>
      <c r="X3556" s="2">
        <v>0</v>
      </c>
      <c r="Y3556" s="2">
        <v>330.92</v>
      </c>
      <c r="Z3556" s="2">
        <v>149.08000000000001</v>
      </c>
      <c r="AA3556" s="2">
        <v>0</v>
      </c>
      <c r="AB3556" s="3">
        <v>-480</v>
      </c>
    </row>
    <row r="3557" spans="1:28">
      <c r="A3557" s="5" t="str">
        <f t="shared" si="1082"/>
        <v>427</v>
      </c>
      <c r="B3557" s="5" t="str">
        <f>VLOOKUP(A3557,Vlookups!O:P,2,FALSE)</f>
        <v>LOCAL</v>
      </c>
      <c r="C3557" s="5" t="str">
        <f t="shared" si="1083"/>
        <v>E</v>
      </c>
      <c r="D3557" s="5" t="str">
        <f t="shared" si="1084"/>
        <v>12</v>
      </c>
      <c r="E3557" s="5" t="str">
        <f t="shared" si="1085"/>
        <v>63--</v>
      </c>
      <c r="F3557" s="5" t="str">
        <f>VLOOKUP(E3557,Vlookups!K:M,3,FALSE)</f>
        <v>Op Exp</v>
      </c>
      <c r="G3557" s="5" t="str">
        <f t="shared" si="1086"/>
        <v>6399</v>
      </c>
      <c r="H3557" s="5" t="str">
        <f t="shared" si="1087"/>
        <v>GENERAL SUPPLIES</v>
      </c>
      <c r="I3557" s="5" t="str">
        <f t="shared" si="1088"/>
        <v>021</v>
      </c>
      <c r="J3557" s="5" t="str">
        <f>VLOOKUP(I3557,Vlookups!A:D,2,FALSE)</f>
        <v>WOODHAVEN ELEMENTARY</v>
      </c>
      <c r="K3557" s="5" t="str">
        <f>VLOOKUP(I3557,Vlookups!A:D,3,FALSE)</f>
        <v>WOODHAVEN K8</v>
      </c>
      <c r="L3557" s="5" t="str">
        <f t="shared" si="1089"/>
        <v>99</v>
      </c>
      <c r="M3557" s="5" t="str">
        <f t="shared" si="1090"/>
        <v>000</v>
      </c>
      <c r="N3557" s="5" t="str">
        <f>VLOOKUP(M3557,Vlookups!G:I,2,FALSE)</f>
        <v>FINANCE USE ONLY</v>
      </c>
      <c r="O3557" s="5" t="str">
        <f>VLOOKUP(M3557,Vlookups!G:I,3,FALSE)</f>
        <v>UNIDENTIFIED</v>
      </c>
      <c r="P3557" s="6">
        <f t="shared" si="1091"/>
        <v>788.72</v>
      </c>
      <c r="Q3557" s="6">
        <f t="shared" si="1092"/>
        <v>0</v>
      </c>
      <c r="R3557" s="6">
        <f t="shared" si="1093"/>
        <v>788.72</v>
      </c>
      <c r="S3557" s="6">
        <f t="shared" si="1094"/>
        <v>0</v>
      </c>
      <c r="T3557" s="6">
        <f t="shared" si="1095"/>
        <v>-788.72</v>
      </c>
      <c r="U3557" t="s">
        <v>3615</v>
      </c>
      <c r="V3557" t="s">
        <v>54</v>
      </c>
      <c r="W3557" s="2">
        <v>788.72</v>
      </c>
      <c r="X3557" s="2">
        <v>0</v>
      </c>
      <c r="Y3557" s="2">
        <v>788.72</v>
      </c>
      <c r="Z3557" s="2">
        <v>0</v>
      </c>
      <c r="AA3557" s="2">
        <v>0</v>
      </c>
      <c r="AB3557" s="3">
        <v>-788.72</v>
      </c>
    </row>
    <row r="3558" spans="1:28">
      <c r="A3558" s="5" t="str">
        <f t="shared" si="1082"/>
        <v>427</v>
      </c>
      <c r="B3558" s="5" t="str">
        <f>VLOOKUP(A3558,Vlookups!O:P,2,FALSE)</f>
        <v>LOCAL</v>
      </c>
      <c r="C3558" s="5" t="str">
        <f t="shared" si="1083"/>
        <v>E</v>
      </c>
      <c r="D3558" s="5" t="str">
        <f t="shared" si="1084"/>
        <v>12</v>
      </c>
      <c r="E3558" s="5" t="str">
        <f t="shared" si="1085"/>
        <v>63--</v>
      </c>
      <c r="F3558" s="5" t="str">
        <f>VLOOKUP(E3558,Vlookups!K:M,3,FALSE)</f>
        <v>Op Exp</v>
      </c>
      <c r="G3558" s="5" t="str">
        <f t="shared" si="1086"/>
        <v>6399</v>
      </c>
      <c r="H3558" s="5" t="str">
        <f t="shared" si="1087"/>
        <v>GENERAL SUPPLIES</v>
      </c>
      <c r="I3558" s="5" t="str">
        <f t="shared" si="1088"/>
        <v>022</v>
      </c>
      <c r="J3558" s="5" t="str">
        <f>VLOOKUP(I3558,Vlookups!A:D,2,FALSE)</f>
        <v>WOODHAVEN MIDDLE SCHOOL</v>
      </c>
      <c r="K3558" s="5" t="str">
        <f>VLOOKUP(I3558,Vlookups!A:D,3,FALSE)</f>
        <v>WOODHAVEN K8</v>
      </c>
      <c r="L3558" s="5" t="str">
        <f t="shared" si="1089"/>
        <v>99</v>
      </c>
      <c r="M3558" s="5" t="str">
        <f t="shared" si="1090"/>
        <v>000</v>
      </c>
      <c r="N3558" s="5" t="str">
        <f>VLOOKUP(M3558,Vlookups!G:I,2,FALSE)</f>
        <v>FINANCE USE ONLY</v>
      </c>
      <c r="O3558" s="5" t="str">
        <f>VLOOKUP(M3558,Vlookups!G:I,3,FALSE)</f>
        <v>UNIDENTIFIED</v>
      </c>
      <c r="P3558" s="6">
        <f t="shared" si="1091"/>
        <v>388.48</v>
      </c>
      <c r="Q3558" s="6">
        <f t="shared" si="1092"/>
        <v>0</v>
      </c>
      <c r="R3558" s="6">
        <f t="shared" si="1093"/>
        <v>388.48</v>
      </c>
      <c r="S3558" s="6">
        <f t="shared" si="1094"/>
        <v>0</v>
      </c>
      <c r="T3558" s="6">
        <f t="shared" si="1095"/>
        <v>-388.48</v>
      </c>
      <c r="U3558" t="s">
        <v>3616</v>
      </c>
      <c r="V3558" t="s">
        <v>54</v>
      </c>
      <c r="W3558" s="2">
        <v>388.48</v>
      </c>
      <c r="X3558" s="2">
        <v>0</v>
      </c>
      <c r="Y3558" s="2">
        <v>388.48</v>
      </c>
      <c r="Z3558" s="2">
        <v>0</v>
      </c>
      <c r="AA3558" s="2">
        <v>0</v>
      </c>
      <c r="AB3558" s="3">
        <v>-388.48</v>
      </c>
    </row>
    <row r="3559" spans="1:28">
      <c r="A3559" s="5" t="str">
        <f t="shared" si="1082"/>
        <v>427</v>
      </c>
      <c r="B3559" s="5" t="str">
        <f>VLOOKUP(A3559,Vlookups!O:P,2,FALSE)</f>
        <v>LOCAL</v>
      </c>
      <c r="C3559" s="5" t="str">
        <f t="shared" si="1083"/>
        <v>E</v>
      </c>
      <c r="D3559" s="5" t="str">
        <f t="shared" si="1084"/>
        <v>12</v>
      </c>
      <c r="E3559" s="5" t="str">
        <f t="shared" si="1085"/>
        <v>63--</v>
      </c>
      <c r="F3559" s="5" t="str">
        <f>VLOOKUP(E3559,Vlookups!K:M,3,FALSE)</f>
        <v>Op Exp</v>
      </c>
      <c r="G3559" s="5" t="str">
        <f t="shared" si="1086"/>
        <v>6399</v>
      </c>
      <c r="H3559" s="5" t="str">
        <f t="shared" si="1087"/>
        <v>GENERAL SUPPLIES</v>
      </c>
      <c r="I3559" s="5" t="str">
        <f t="shared" si="1088"/>
        <v>023</v>
      </c>
      <c r="J3559" s="5" t="str">
        <f>VLOOKUP(I3559,Vlookups!A:D,2,FALSE)</f>
        <v>SAGINAW ELEMENTARY</v>
      </c>
      <c r="K3559" s="5" t="str">
        <f>VLOOKUP(I3559,Vlookups!A:D,3,FALSE)</f>
        <v>SAGINAW K8</v>
      </c>
      <c r="L3559" s="5" t="str">
        <f t="shared" si="1089"/>
        <v>99</v>
      </c>
      <c r="M3559" s="5" t="str">
        <f t="shared" si="1090"/>
        <v>000</v>
      </c>
      <c r="N3559" s="5" t="str">
        <f>VLOOKUP(M3559,Vlookups!G:I,2,FALSE)</f>
        <v>FINANCE USE ONLY</v>
      </c>
      <c r="O3559" s="5" t="str">
        <f>VLOOKUP(M3559,Vlookups!G:I,3,FALSE)</f>
        <v>UNIDENTIFIED</v>
      </c>
      <c r="P3559" s="6">
        <f t="shared" si="1091"/>
        <v>937</v>
      </c>
      <c r="Q3559" s="6">
        <f t="shared" si="1092"/>
        <v>35.99</v>
      </c>
      <c r="R3559" s="6">
        <f t="shared" si="1093"/>
        <v>872.28</v>
      </c>
      <c r="S3559" s="6">
        <f t="shared" si="1094"/>
        <v>0</v>
      </c>
      <c r="T3559" s="6">
        <f t="shared" si="1095"/>
        <v>-937</v>
      </c>
      <c r="U3559" t="s">
        <v>3617</v>
      </c>
      <c r="V3559" t="s">
        <v>54</v>
      </c>
      <c r="W3559" s="2">
        <v>937</v>
      </c>
      <c r="X3559" s="2">
        <v>35.99</v>
      </c>
      <c r="Y3559" s="2">
        <v>872.28</v>
      </c>
      <c r="Z3559" s="2">
        <v>28.73</v>
      </c>
      <c r="AA3559" s="2">
        <v>0</v>
      </c>
      <c r="AB3559" s="3">
        <v>-937</v>
      </c>
    </row>
    <row r="3560" spans="1:28">
      <c r="A3560" s="5" t="str">
        <f t="shared" si="1082"/>
        <v>427</v>
      </c>
      <c r="B3560" s="5" t="str">
        <f>VLOOKUP(A3560,Vlookups!O:P,2,FALSE)</f>
        <v>LOCAL</v>
      </c>
      <c r="C3560" s="5" t="str">
        <f t="shared" si="1083"/>
        <v>E</v>
      </c>
      <c r="D3560" s="5" t="str">
        <f t="shared" si="1084"/>
        <v>12</v>
      </c>
      <c r="E3560" s="5" t="str">
        <f t="shared" si="1085"/>
        <v>63--</v>
      </c>
      <c r="F3560" s="5" t="str">
        <f>VLOOKUP(E3560,Vlookups!K:M,3,FALSE)</f>
        <v>Op Exp</v>
      </c>
      <c r="G3560" s="5" t="str">
        <f t="shared" si="1086"/>
        <v>6399</v>
      </c>
      <c r="H3560" s="5" t="str">
        <f t="shared" si="1087"/>
        <v>GENERAL SUPPLIES</v>
      </c>
      <c r="I3560" s="5" t="str">
        <f t="shared" si="1088"/>
        <v>024</v>
      </c>
      <c r="J3560" s="5" t="str">
        <f>VLOOKUP(I3560,Vlookups!A:D,2,FALSE)</f>
        <v>SAGINAW MIDDLE SCHOOL</v>
      </c>
      <c r="K3560" s="5" t="str">
        <f>VLOOKUP(I3560,Vlookups!A:D,3,FALSE)</f>
        <v>SAGINAW K8</v>
      </c>
      <c r="L3560" s="5" t="str">
        <f t="shared" si="1089"/>
        <v>99</v>
      </c>
      <c r="M3560" s="5" t="str">
        <f t="shared" si="1090"/>
        <v>000</v>
      </c>
      <c r="N3560" s="5" t="str">
        <f>VLOOKUP(M3560,Vlookups!G:I,2,FALSE)</f>
        <v>FINANCE USE ONLY</v>
      </c>
      <c r="O3560" s="5" t="str">
        <f>VLOOKUP(M3560,Vlookups!G:I,3,FALSE)</f>
        <v>UNIDENTIFIED</v>
      </c>
      <c r="P3560" s="6">
        <f t="shared" si="1091"/>
        <v>407</v>
      </c>
      <c r="Q3560" s="6">
        <f t="shared" si="1092"/>
        <v>0</v>
      </c>
      <c r="R3560" s="6">
        <f t="shared" si="1093"/>
        <v>407</v>
      </c>
      <c r="S3560" s="6">
        <f t="shared" si="1094"/>
        <v>0</v>
      </c>
      <c r="T3560" s="6">
        <f t="shared" si="1095"/>
        <v>-407</v>
      </c>
      <c r="U3560" t="s">
        <v>3618</v>
      </c>
      <c r="V3560" t="s">
        <v>54</v>
      </c>
      <c r="W3560" s="2">
        <v>407</v>
      </c>
      <c r="X3560" s="2">
        <v>0</v>
      </c>
      <c r="Y3560" s="2">
        <v>407</v>
      </c>
      <c r="Z3560" s="2">
        <v>0</v>
      </c>
      <c r="AA3560" s="2">
        <v>0</v>
      </c>
      <c r="AB3560" s="3">
        <v>-407</v>
      </c>
    </row>
    <row r="3561" spans="1:28">
      <c r="A3561" s="5" t="str">
        <f t="shared" si="1082"/>
        <v>427</v>
      </c>
      <c r="B3561" s="5" t="str">
        <f>VLOOKUP(A3561,Vlookups!O:P,2,FALSE)</f>
        <v>LOCAL</v>
      </c>
      <c r="C3561" s="5" t="str">
        <f t="shared" si="1083"/>
        <v>E</v>
      </c>
      <c r="D3561" s="5" t="str">
        <f t="shared" si="1084"/>
        <v>12</v>
      </c>
      <c r="E3561" s="5" t="str">
        <f t="shared" si="1085"/>
        <v>63--</v>
      </c>
      <c r="F3561" s="5" t="str">
        <f>VLOOKUP(E3561,Vlookups!K:M,3,FALSE)</f>
        <v>Op Exp</v>
      </c>
      <c r="G3561" s="5" t="str">
        <f t="shared" si="1086"/>
        <v>6399</v>
      </c>
      <c r="H3561" s="5" t="str">
        <f t="shared" si="1087"/>
        <v>GENERAL SUPPLIES</v>
      </c>
      <c r="I3561" s="5" t="str">
        <f t="shared" si="1088"/>
        <v>025</v>
      </c>
      <c r="J3561" s="5" t="str">
        <f>VLOOKUP(I3561,Vlookups!A:D,2,FALSE)</f>
        <v>WINDMILL LAKES ELEMENTARY</v>
      </c>
      <c r="K3561" s="5" t="str">
        <f>VLOOKUP(I3561,Vlookups!A:D,3,FALSE)</f>
        <v>WINDMILL LAKES K8</v>
      </c>
      <c r="L3561" s="5" t="str">
        <f t="shared" si="1089"/>
        <v>99</v>
      </c>
      <c r="M3561" s="5" t="str">
        <f t="shared" si="1090"/>
        <v>000</v>
      </c>
      <c r="N3561" s="5" t="str">
        <f>VLOOKUP(M3561,Vlookups!G:I,2,FALSE)</f>
        <v>FINANCE USE ONLY</v>
      </c>
      <c r="O3561" s="5" t="str">
        <f>VLOOKUP(M3561,Vlookups!G:I,3,FALSE)</f>
        <v>UNIDENTIFIED</v>
      </c>
      <c r="P3561" s="6">
        <f t="shared" si="1091"/>
        <v>870</v>
      </c>
      <c r="Q3561" s="6">
        <f t="shared" si="1092"/>
        <v>0</v>
      </c>
      <c r="R3561" s="6">
        <f t="shared" si="1093"/>
        <v>0</v>
      </c>
      <c r="S3561" s="6">
        <f t="shared" si="1094"/>
        <v>0</v>
      </c>
      <c r="T3561" s="6">
        <f t="shared" si="1095"/>
        <v>-870</v>
      </c>
      <c r="U3561" t="s">
        <v>3619</v>
      </c>
      <c r="V3561" t="s">
        <v>54</v>
      </c>
      <c r="W3561" s="2">
        <v>870</v>
      </c>
      <c r="X3561" s="2">
        <v>0</v>
      </c>
      <c r="Y3561" s="2">
        <v>0</v>
      </c>
      <c r="Z3561" s="2">
        <v>870</v>
      </c>
      <c r="AA3561" s="2">
        <v>0</v>
      </c>
      <c r="AB3561" s="3">
        <v>-870</v>
      </c>
    </row>
    <row r="3562" spans="1:28">
      <c r="A3562" s="5" t="str">
        <f t="shared" si="1082"/>
        <v>427</v>
      </c>
      <c r="B3562" s="5" t="str">
        <f>VLOOKUP(A3562,Vlookups!O:P,2,FALSE)</f>
        <v>LOCAL</v>
      </c>
      <c r="C3562" s="5" t="str">
        <f t="shared" si="1083"/>
        <v>E</v>
      </c>
      <c r="D3562" s="5" t="str">
        <f t="shared" si="1084"/>
        <v>12</v>
      </c>
      <c r="E3562" s="5" t="str">
        <f t="shared" si="1085"/>
        <v>63--</v>
      </c>
      <c r="F3562" s="5" t="str">
        <f>VLOOKUP(E3562,Vlookups!K:M,3,FALSE)</f>
        <v>Op Exp</v>
      </c>
      <c r="G3562" s="5" t="str">
        <f t="shared" si="1086"/>
        <v>6399</v>
      </c>
      <c r="H3562" s="5" t="str">
        <f t="shared" si="1087"/>
        <v>GENERAL SUPPLIES</v>
      </c>
      <c r="I3562" s="5" t="str">
        <f t="shared" si="1088"/>
        <v>026</v>
      </c>
      <c r="J3562" s="5" t="str">
        <f>VLOOKUP(I3562,Vlookups!A:D,2,FALSE)</f>
        <v>WM LAKES MIDDLE SCHOOL</v>
      </c>
      <c r="K3562" s="5" t="str">
        <f>VLOOKUP(I3562,Vlookups!A:D,3,FALSE)</f>
        <v>WINDMILL LAKES K8</v>
      </c>
      <c r="L3562" s="5" t="str">
        <f t="shared" si="1089"/>
        <v>99</v>
      </c>
      <c r="M3562" s="5" t="str">
        <f t="shared" si="1090"/>
        <v>000</v>
      </c>
      <c r="N3562" s="5" t="str">
        <f>VLOOKUP(M3562,Vlookups!G:I,2,FALSE)</f>
        <v>FINANCE USE ONLY</v>
      </c>
      <c r="O3562" s="5" t="str">
        <f>VLOOKUP(M3562,Vlookups!G:I,3,FALSE)</f>
        <v>UNIDENTIFIED</v>
      </c>
      <c r="P3562" s="6">
        <f t="shared" si="1091"/>
        <v>501</v>
      </c>
      <c r="Q3562" s="6">
        <f t="shared" si="1092"/>
        <v>0</v>
      </c>
      <c r="R3562" s="6">
        <f t="shared" si="1093"/>
        <v>0</v>
      </c>
      <c r="S3562" s="6">
        <f t="shared" si="1094"/>
        <v>0</v>
      </c>
      <c r="T3562" s="6">
        <f t="shared" si="1095"/>
        <v>-501</v>
      </c>
      <c r="U3562" t="s">
        <v>3620</v>
      </c>
      <c r="V3562" t="s">
        <v>54</v>
      </c>
      <c r="W3562" s="2">
        <v>501</v>
      </c>
      <c r="X3562" s="2">
        <v>0</v>
      </c>
      <c r="Y3562" s="2">
        <v>0</v>
      </c>
      <c r="Z3562" s="2">
        <v>501</v>
      </c>
      <c r="AA3562" s="2">
        <v>0</v>
      </c>
      <c r="AB3562" s="3">
        <v>-501</v>
      </c>
    </row>
    <row r="3563" spans="1:28">
      <c r="A3563" s="5" t="str">
        <f t="shared" si="1082"/>
        <v>427</v>
      </c>
      <c r="B3563" s="5" t="str">
        <f>VLOOKUP(A3563,Vlookups!O:P,2,FALSE)</f>
        <v>LOCAL</v>
      </c>
      <c r="C3563" s="5" t="str">
        <f t="shared" si="1083"/>
        <v>E</v>
      </c>
      <c r="D3563" s="5" t="str">
        <f t="shared" si="1084"/>
        <v>12</v>
      </c>
      <c r="E3563" s="5" t="str">
        <f t="shared" si="1085"/>
        <v>63--</v>
      </c>
      <c r="F3563" s="5" t="str">
        <f>VLOOKUP(E3563,Vlookups!K:M,3,FALSE)</f>
        <v>Op Exp</v>
      </c>
      <c r="G3563" s="5" t="str">
        <f t="shared" si="1086"/>
        <v>6399</v>
      </c>
      <c r="H3563" s="5" t="str">
        <f t="shared" si="1087"/>
        <v>GENERAL SUPPLIES</v>
      </c>
      <c r="I3563" s="5" t="str">
        <f t="shared" si="1088"/>
        <v>027</v>
      </c>
      <c r="J3563" s="5" t="str">
        <f>VLOOKUP(I3563,Vlookups!A:D,2,FALSE)</f>
        <v>HOUSTON OREM ELEMENTARY</v>
      </c>
      <c r="K3563" s="5" t="str">
        <f>VLOOKUP(I3563,Vlookups!A:D,3,FALSE)</f>
        <v>OREM K8</v>
      </c>
      <c r="L3563" s="5" t="str">
        <f t="shared" si="1089"/>
        <v>99</v>
      </c>
      <c r="M3563" s="5" t="str">
        <f t="shared" si="1090"/>
        <v>000</v>
      </c>
      <c r="N3563" s="5" t="str">
        <f>VLOOKUP(M3563,Vlookups!G:I,2,FALSE)</f>
        <v>FINANCE USE ONLY</v>
      </c>
      <c r="O3563" s="5" t="str">
        <f>VLOOKUP(M3563,Vlookups!G:I,3,FALSE)</f>
        <v>UNIDENTIFIED</v>
      </c>
      <c r="P3563" s="6">
        <f t="shared" si="1091"/>
        <v>904</v>
      </c>
      <c r="Q3563" s="6">
        <f t="shared" si="1092"/>
        <v>0</v>
      </c>
      <c r="R3563" s="6">
        <f t="shared" si="1093"/>
        <v>872.71</v>
      </c>
      <c r="S3563" s="6">
        <f t="shared" si="1094"/>
        <v>0</v>
      </c>
      <c r="T3563" s="6">
        <f t="shared" si="1095"/>
        <v>-904</v>
      </c>
      <c r="U3563" t="s">
        <v>3621</v>
      </c>
      <c r="V3563" t="s">
        <v>54</v>
      </c>
      <c r="W3563" s="2">
        <v>904</v>
      </c>
      <c r="X3563" s="2">
        <v>0</v>
      </c>
      <c r="Y3563" s="2">
        <v>872.71</v>
      </c>
      <c r="Z3563" s="2">
        <v>31.29</v>
      </c>
      <c r="AA3563" s="2">
        <v>0</v>
      </c>
      <c r="AB3563" s="3">
        <v>-904</v>
      </c>
    </row>
    <row r="3564" spans="1:28">
      <c r="A3564" s="5" t="str">
        <f t="shared" si="1082"/>
        <v>427</v>
      </c>
      <c r="B3564" s="5" t="str">
        <f>VLOOKUP(A3564,Vlookups!O:P,2,FALSE)</f>
        <v>LOCAL</v>
      </c>
      <c r="C3564" s="5" t="str">
        <f t="shared" si="1083"/>
        <v>E</v>
      </c>
      <c r="D3564" s="5" t="str">
        <f t="shared" si="1084"/>
        <v>12</v>
      </c>
      <c r="E3564" s="5" t="str">
        <f t="shared" si="1085"/>
        <v>63--</v>
      </c>
      <c r="F3564" s="5" t="str">
        <f>VLOOKUP(E3564,Vlookups!K:M,3,FALSE)</f>
        <v>Op Exp</v>
      </c>
      <c r="G3564" s="5" t="str">
        <f t="shared" si="1086"/>
        <v>6399</v>
      </c>
      <c r="H3564" s="5" t="str">
        <f t="shared" si="1087"/>
        <v>GENERAL SUPPLIES</v>
      </c>
      <c r="I3564" s="5" t="str">
        <f t="shared" si="1088"/>
        <v>028</v>
      </c>
      <c r="J3564" s="5" t="str">
        <f>VLOOKUP(I3564,Vlookups!A:D,2,FALSE)</f>
        <v>HOUSTON OREM MIDDLE SCHOOL</v>
      </c>
      <c r="K3564" s="5" t="str">
        <f>VLOOKUP(I3564,Vlookups!A:D,3,FALSE)</f>
        <v>OREM K8</v>
      </c>
      <c r="L3564" s="5" t="str">
        <f t="shared" si="1089"/>
        <v>99</v>
      </c>
      <c r="M3564" s="5" t="str">
        <f t="shared" si="1090"/>
        <v>000</v>
      </c>
      <c r="N3564" s="5" t="str">
        <f>VLOOKUP(M3564,Vlookups!G:I,2,FALSE)</f>
        <v>FINANCE USE ONLY</v>
      </c>
      <c r="O3564" s="5" t="str">
        <f>VLOOKUP(M3564,Vlookups!G:I,3,FALSE)</f>
        <v>UNIDENTIFIED</v>
      </c>
      <c r="P3564" s="6">
        <f t="shared" si="1091"/>
        <v>482</v>
      </c>
      <c r="Q3564" s="6">
        <f t="shared" si="1092"/>
        <v>0</v>
      </c>
      <c r="R3564" s="6">
        <f t="shared" si="1093"/>
        <v>429.84</v>
      </c>
      <c r="S3564" s="6">
        <f t="shared" si="1094"/>
        <v>0</v>
      </c>
      <c r="T3564" s="6">
        <f t="shared" si="1095"/>
        <v>-482</v>
      </c>
      <c r="U3564" t="s">
        <v>3622</v>
      </c>
      <c r="V3564" t="s">
        <v>54</v>
      </c>
      <c r="W3564" s="2">
        <v>482</v>
      </c>
      <c r="X3564" s="2">
        <v>0</v>
      </c>
      <c r="Y3564" s="2">
        <v>429.84</v>
      </c>
      <c r="Z3564" s="2">
        <v>52.16</v>
      </c>
      <c r="AA3564" s="2">
        <v>0</v>
      </c>
      <c r="AB3564" s="3">
        <v>-482</v>
      </c>
    </row>
    <row r="3565" spans="1:28">
      <c r="A3565" s="5" t="str">
        <f t="shared" si="1082"/>
        <v>427</v>
      </c>
      <c r="B3565" s="5" t="str">
        <f>VLOOKUP(A3565,Vlookups!O:P,2,FALSE)</f>
        <v>LOCAL</v>
      </c>
      <c r="C3565" s="5" t="str">
        <f t="shared" si="1083"/>
        <v>E</v>
      </c>
      <c r="D3565" s="5" t="str">
        <f t="shared" si="1084"/>
        <v>12</v>
      </c>
      <c r="E3565" s="5" t="str">
        <f t="shared" si="1085"/>
        <v>63--</v>
      </c>
      <c r="F3565" s="5" t="str">
        <f>VLOOKUP(E3565,Vlookups!K:M,3,FALSE)</f>
        <v>Op Exp</v>
      </c>
      <c r="G3565" s="5" t="str">
        <f t="shared" si="1086"/>
        <v>6399</v>
      </c>
      <c r="H3565" s="5" t="str">
        <f t="shared" si="1087"/>
        <v>GENERAL SUPPLIES</v>
      </c>
      <c r="I3565" s="5" t="str">
        <f t="shared" si="1088"/>
        <v>030</v>
      </c>
      <c r="J3565" s="5" t="str">
        <f>VLOOKUP(I3565,Vlookups!A:D,2,FALSE)</f>
        <v>COLLEGE STATION ELEMENTARY</v>
      </c>
      <c r="K3565" s="5" t="str">
        <f>VLOOKUP(I3565,Vlookups!A:D,3,FALSE)</f>
        <v>COLLEGE STATION K8</v>
      </c>
      <c r="L3565" s="5" t="str">
        <f t="shared" si="1089"/>
        <v>99</v>
      </c>
      <c r="M3565" s="5" t="str">
        <f t="shared" si="1090"/>
        <v>000</v>
      </c>
      <c r="N3565" s="5" t="str">
        <f>VLOOKUP(M3565,Vlookups!G:I,2,FALSE)</f>
        <v>FINANCE USE ONLY</v>
      </c>
      <c r="O3565" s="5" t="str">
        <f>VLOOKUP(M3565,Vlookups!G:I,3,FALSE)</f>
        <v>UNIDENTIFIED</v>
      </c>
      <c r="P3565" s="6">
        <f t="shared" si="1091"/>
        <v>836</v>
      </c>
      <c r="Q3565" s="6">
        <f t="shared" si="1092"/>
        <v>15.68</v>
      </c>
      <c r="R3565" s="6">
        <f t="shared" si="1093"/>
        <v>945.57</v>
      </c>
      <c r="S3565" s="6">
        <f t="shared" si="1094"/>
        <v>0</v>
      </c>
      <c r="T3565" s="6">
        <f t="shared" si="1095"/>
        <v>-836</v>
      </c>
      <c r="U3565" t="s">
        <v>3623</v>
      </c>
      <c r="V3565" t="s">
        <v>54</v>
      </c>
      <c r="W3565" s="2">
        <v>836</v>
      </c>
      <c r="X3565" s="2">
        <v>15.68</v>
      </c>
      <c r="Y3565" s="2">
        <v>945.57</v>
      </c>
      <c r="Z3565" s="3">
        <v>-125.25</v>
      </c>
      <c r="AA3565" s="2">
        <v>0</v>
      </c>
      <c r="AB3565" s="3">
        <v>-836</v>
      </c>
    </row>
    <row r="3566" spans="1:28">
      <c r="A3566" s="5" t="str">
        <f t="shared" si="1082"/>
        <v>427</v>
      </c>
      <c r="B3566" s="5" t="str">
        <f>VLOOKUP(A3566,Vlookups!O:P,2,FALSE)</f>
        <v>LOCAL</v>
      </c>
      <c r="C3566" s="5" t="str">
        <f t="shared" si="1083"/>
        <v>E</v>
      </c>
      <c r="D3566" s="5" t="str">
        <f t="shared" si="1084"/>
        <v>12</v>
      </c>
      <c r="E3566" s="5" t="str">
        <f t="shared" si="1085"/>
        <v>63--</v>
      </c>
      <c r="F3566" s="5" t="str">
        <f>VLOOKUP(E3566,Vlookups!K:M,3,FALSE)</f>
        <v>Op Exp</v>
      </c>
      <c r="G3566" s="5" t="str">
        <f t="shared" si="1086"/>
        <v>6399</v>
      </c>
      <c r="H3566" s="5" t="str">
        <f t="shared" si="1087"/>
        <v>GENERAL SUPPLIES</v>
      </c>
      <c r="I3566" s="5" t="str">
        <f t="shared" si="1088"/>
        <v>031</v>
      </c>
      <c r="J3566" s="5" t="str">
        <f>VLOOKUP(I3566,Vlookups!A:D,2,FALSE)</f>
        <v>COLLEGE STATION MIDDLE SCHOOL</v>
      </c>
      <c r="K3566" s="5" t="str">
        <f>VLOOKUP(I3566,Vlookups!A:D,3,FALSE)</f>
        <v>COLLEGE STATION K8</v>
      </c>
      <c r="L3566" s="5" t="str">
        <f t="shared" si="1089"/>
        <v>99</v>
      </c>
      <c r="M3566" s="5" t="str">
        <f t="shared" si="1090"/>
        <v>000</v>
      </c>
      <c r="N3566" s="5" t="str">
        <f>VLOOKUP(M3566,Vlookups!G:I,2,FALSE)</f>
        <v>FINANCE USE ONLY</v>
      </c>
      <c r="O3566" s="5" t="str">
        <f>VLOOKUP(M3566,Vlookups!G:I,3,FALSE)</f>
        <v>UNIDENTIFIED</v>
      </c>
      <c r="P3566" s="6">
        <f t="shared" si="1091"/>
        <v>410</v>
      </c>
      <c r="Q3566" s="6">
        <f t="shared" si="1092"/>
        <v>7.73</v>
      </c>
      <c r="R3566" s="6">
        <f t="shared" si="1093"/>
        <v>465.73</v>
      </c>
      <c r="S3566" s="6">
        <f t="shared" si="1094"/>
        <v>0</v>
      </c>
      <c r="T3566" s="6">
        <f t="shared" si="1095"/>
        <v>-410</v>
      </c>
      <c r="U3566" t="s">
        <v>3624</v>
      </c>
      <c r="V3566" t="s">
        <v>54</v>
      </c>
      <c r="W3566" s="2">
        <v>410</v>
      </c>
      <c r="X3566" s="2">
        <v>7.73</v>
      </c>
      <c r="Y3566" s="2">
        <v>465.73</v>
      </c>
      <c r="Z3566" s="3">
        <v>-63.46</v>
      </c>
      <c r="AA3566" s="2">
        <v>0</v>
      </c>
      <c r="AB3566" s="3">
        <v>-410</v>
      </c>
    </row>
    <row r="3567" spans="1:28">
      <c r="A3567" s="5" t="str">
        <f t="shared" si="1082"/>
        <v>427</v>
      </c>
      <c r="B3567" s="5" t="str">
        <f>VLOOKUP(A3567,Vlookups!O:P,2,FALSE)</f>
        <v>LOCAL</v>
      </c>
      <c r="C3567" s="5" t="str">
        <f t="shared" si="1083"/>
        <v>E</v>
      </c>
      <c r="D3567" s="5" t="str">
        <f t="shared" si="1084"/>
        <v>12</v>
      </c>
      <c r="E3567" s="5" t="str">
        <f t="shared" si="1085"/>
        <v>63--</v>
      </c>
      <c r="F3567" s="5" t="str">
        <f>VLOOKUP(E3567,Vlookups!K:M,3,FALSE)</f>
        <v>Op Exp</v>
      </c>
      <c r="G3567" s="5" t="str">
        <f t="shared" si="1086"/>
        <v>6399</v>
      </c>
      <c r="H3567" s="5" t="str">
        <f t="shared" si="1087"/>
        <v>GENERAL SUPPLIES</v>
      </c>
      <c r="I3567" s="5" t="str">
        <f t="shared" si="1088"/>
        <v>032</v>
      </c>
      <c r="J3567" s="5" t="str">
        <f>VLOOKUP(I3567,Vlookups!A:D,2,FALSE)</f>
        <v>LANCASTER HS</v>
      </c>
      <c r="K3567" s="5" t="str">
        <f>VLOOKUP(I3567,Vlookups!A:D,3,FALSE)</f>
        <v>LANCASTER HS</v>
      </c>
      <c r="L3567" s="5" t="str">
        <f t="shared" si="1089"/>
        <v>99</v>
      </c>
      <c r="M3567" s="5" t="str">
        <f t="shared" si="1090"/>
        <v>000</v>
      </c>
      <c r="N3567" s="5" t="str">
        <f>VLOOKUP(M3567,Vlookups!G:I,2,FALSE)</f>
        <v>FINANCE USE ONLY</v>
      </c>
      <c r="O3567" s="5" t="str">
        <f>VLOOKUP(M3567,Vlookups!G:I,3,FALSE)</f>
        <v>UNIDENTIFIED</v>
      </c>
      <c r="P3567" s="6">
        <f t="shared" si="1091"/>
        <v>245</v>
      </c>
      <c r="Q3567" s="6">
        <f t="shared" si="1092"/>
        <v>0</v>
      </c>
      <c r="R3567" s="6">
        <f t="shared" si="1093"/>
        <v>0</v>
      </c>
      <c r="S3567" s="6">
        <f t="shared" si="1094"/>
        <v>0</v>
      </c>
      <c r="T3567" s="6">
        <f t="shared" si="1095"/>
        <v>-245</v>
      </c>
      <c r="U3567" t="s">
        <v>3625</v>
      </c>
      <c r="V3567" t="s">
        <v>54</v>
      </c>
      <c r="W3567" s="2">
        <v>245</v>
      </c>
      <c r="X3567" s="2">
        <v>0</v>
      </c>
      <c r="Y3567" s="2">
        <v>0</v>
      </c>
      <c r="Z3567" s="2">
        <v>245</v>
      </c>
      <c r="AA3567" s="2">
        <v>0</v>
      </c>
      <c r="AB3567" s="3">
        <v>-245</v>
      </c>
    </row>
    <row r="3568" spans="1:28">
      <c r="A3568" s="5" t="str">
        <f t="shared" si="1082"/>
        <v>427</v>
      </c>
      <c r="B3568" s="5" t="str">
        <f>VLOOKUP(A3568,Vlookups!O:P,2,FALSE)</f>
        <v>LOCAL</v>
      </c>
      <c r="C3568" s="5" t="str">
        <f t="shared" si="1083"/>
        <v>E</v>
      </c>
      <c r="D3568" s="5" t="str">
        <f t="shared" si="1084"/>
        <v>12</v>
      </c>
      <c r="E3568" s="5" t="str">
        <f t="shared" si="1085"/>
        <v>63--</v>
      </c>
      <c r="F3568" s="5" t="str">
        <f>VLOOKUP(E3568,Vlookups!K:M,3,FALSE)</f>
        <v>Op Exp</v>
      </c>
      <c r="G3568" s="5" t="str">
        <f t="shared" si="1086"/>
        <v>6399</v>
      </c>
      <c r="H3568" s="5" t="str">
        <f t="shared" si="1087"/>
        <v>GENERAL SUPPLIES</v>
      </c>
      <c r="I3568" s="5" t="str">
        <f t="shared" si="1088"/>
        <v>033</v>
      </c>
      <c r="J3568" s="5" t="str">
        <f>VLOOKUP(I3568,Vlookups!A:D,2,FALSE)</f>
        <v>WINDMILL LAKES HS</v>
      </c>
      <c r="K3568" s="5" t="str">
        <f>VLOOKUP(I3568,Vlookups!A:D,3,FALSE)</f>
        <v>WINDMILL LAKES HS</v>
      </c>
      <c r="L3568" s="5" t="str">
        <f t="shared" si="1089"/>
        <v>99</v>
      </c>
      <c r="M3568" s="5" t="str">
        <f t="shared" si="1090"/>
        <v>000</v>
      </c>
      <c r="N3568" s="5" t="str">
        <f>VLOOKUP(M3568,Vlookups!G:I,2,FALSE)</f>
        <v>FINANCE USE ONLY</v>
      </c>
      <c r="O3568" s="5" t="str">
        <f>VLOOKUP(M3568,Vlookups!G:I,3,FALSE)</f>
        <v>UNIDENTIFIED</v>
      </c>
      <c r="P3568" s="6">
        <f t="shared" si="1091"/>
        <v>745</v>
      </c>
      <c r="Q3568" s="6">
        <f t="shared" si="1092"/>
        <v>0</v>
      </c>
      <c r="R3568" s="6">
        <f t="shared" si="1093"/>
        <v>0</v>
      </c>
      <c r="S3568" s="6">
        <f t="shared" si="1094"/>
        <v>0</v>
      </c>
      <c r="T3568" s="6">
        <f t="shared" si="1095"/>
        <v>-745</v>
      </c>
      <c r="U3568" t="s">
        <v>3626</v>
      </c>
      <c r="V3568" t="s">
        <v>54</v>
      </c>
      <c r="W3568" s="2">
        <v>745</v>
      </c>
      <c r="X3568" s="2">
        <v>0</v>
      </c>
      <c r="Y3568" s="2">
        <v>0</v>
      </c>
      <c r="Z3568" s="2">
        <v>745</v>
      </c>
      <c r="AA3568" s="2">
        <v>0</v>
      </c>
      <c r="AB3568" s="3">
        <v>-745</v>
      </c>
    </row>
    <row r="3569" spans="1:28">
      <c r="A3569" s="5" t="str">
        <f t="shared" si="1082"/>
        <v>427</v>
      </c>
      <c r="B3569" s="5" t="str">
        <f>VLOOKUP(A3569,Vlookups!O:P,2,FALSE)</f>
        <v>LOCAL</v>
      </c>
      <c r="C3569" s="5" t="str">
        <f t="shared" si="1083"/>
        <v>E</v>
      </c>
      <c r="D3569" s="5" t="str">
        <f t="shared" si="1084"/>
        <v>12</v>
      </c>
      <c r="E3569" s="5" t="str">
        <f t="shared" si="1085"/>
        <v>63--</v>
      </c>
      <c r="F3569" s="5" t="str">
        <f>VLOOKUP(E3569,Vlookups!K:M,3,FALSE)</f>
        <v>Op Exp</v>
      </c>
      <c r="G3569" s="5" t="str">
        <f t="shared" si="1086"/>
        <v>6399</v>
      </c>
      <c r="H3569" s="5" t="str">
        <f t="shared" si="1087"/>
        <v>GENERAL SUPPLIES</v>
      </c>
      <c r="I3569" s="5" t="str">
        <f t="shared" si="1088"/>
        <v>034</v>
      </c>
      <c r="J3569" s="5" t="str">
        <f>VLOOKUP(I3569,Vlookups!A:D,2,FALSE)</f>
        <v>AGGIELAND HIGH SCHOOL</v>
      </c>
      <c r="K3569" s="5" t="str">
        <f>VLOOKUP(I3569,Vlookups!A:D,3,FALSE)</f>
        <v>AGGIELAND HS</v>
      </c>
      <c r="L3569" s="5" t="str">
        <f t="shared" si="1089"/>
        <v>99</v>
      </c>
      <c r="M3569" s="5" t="str">
        <f t="shared" si="1090"/>
        <v>000</v>
      </c>
      <c r="N3569" s="5" t="str">
        <f>VLOOKUP(M3569,Vlookups!G:I,2,FALSE)</f>
        <v>FINANCE USE ONLY</v>
      </c>
      <c r="O3569" s="5" t="str">
        <f>VLOOKUP(M3569,Vlookups!G:I,3,FALSE)</f>
        <v>UNIDENTIFIED</v>
      </c>
      <c r="P3569" s="6">
        <f t="shared" si="1091"/>
        <v>228</v>
      </c>
      <c r="Q3569" s="6">
        <f t="shared" si="1092"/>
        <v>0</v>
      </c>
      <c r="R3569" s="6">
        <f t="shared" si="1093"/>
        <v>250.7</v>
      </c>
      <c r="S3569" s="6">
        <f t="shared" si="1094"/>
        <v>0</v>
      </c>
      <c r="T3569" s="6">
        <f t="shared" si="1095"/>
        <v>-228</v>
      </c>
      <c r="U3569" t="s">
        <v>3627</v>
      </c>
      <c r="V3569" t="s">
        <v>54</v>
      </c>
      <c r="W3569" s="2">
        <v>228</v>
      </c>
      <c r="X3569" s="2">
        <v>0</v>
      </c>
      <c r="Y3569" s="2">
        <v>250.7</v>
      </c>
      <c r="Z3569" s="3">
        <v>-22.7</v>
      </c>
      <c r="AA3569" s="2">
        <v>0</v>
      </c>
      <c r="AB3569" s="3">
        <v>-228</v>
      </c>
    </row>
    <row r="3570" spans="1:28">
      <c r="A3570" s="5" t="str">
        <f t="shared" si="1082"/>
        <v>427</v>
      </c>
      <c r="B3570" s="5" t="str">
        <f>VLOOKUP(A3570,Vlookups!O:P,2,FALSE)</f>
        <v>LOCAL</v>
      </c>
      <c r="C3570" s="5" t="str">
        <f t="shared" si="1083"/>
        <v>E</v>
      </c>
      <c r="D3570" s="5" t="str">
        <f t="shared" si="1084"/>
        <v>12</v>
      </c>
      <c r="E3570" s="5" t="str">
        <f t="shared" si="1085"/>
        <v>63--</v>
      </c>
      <c r="F3570" s="5" t="str">
        <f>VLOOKUP(E3570,Vlookups!K:M,3,FALSE)</f>
        <v>Op Exp</v>
      </c>
      <c r="G3570" s="5" t="str">
        <f t="shared" si="1086"/>
        <v>6399</v>
      </c>
      <c r="H3570" s="5" t="str">
        <f t="shared" si="1087"/>
        <v>GENERAL SUPPLIES</v>
      </c>
      <c r="I3570" s="5" t="str">
        <f t="shared" si="1088"/>
        <v>041</v>
      </c>
      <c r="J3570" s="5" t="str">
        <f>VLOOKUP(I3570,Vlookups!A:D,2,FALSE)</f>
        <v>BG Rarmiez Middle School</v>
      </c>
      <c r="K3570" s="5" t="str">
        <f>VLOOKUP(I3570,Vlookups!A:D,3,FALSE)</f>
        <v>BG RAMIREZ K8</v>
      </c>
      <c r="L3570" s="5" t="str">
        <f t="shared" si="1089"/>
        <v>99</v>
      </c>
      <c r="M3570" s="5" t="str">
        <f t="shared" si="1090"/>
        <v>000</v>
      </c>
      <c r="N3570" s="5" t="str">
        <f>VLOOKUP(M3570,Vlookups!G:I,2,FALSE)</f>
        <v>FINANCE USE ONLY</v>
      </c>
      <c r="O3570" s="5" t="str">
        <f>VLOOKUP(M3570,Vlookups!G:I,3,FALSE)</f>
        <v>UNIDENTIFIED</v>
      </c>
      <c r="P3570" s="6">
        <f t="shared" si="1091"/>
        <v>536</v>
      </c>
      <c r="Q3570" s="6">
        <f t="shared" si="1092"/>
        <v>0</v>
      </c>
      <c r="R3570" s="6">
        <f t="shared" si="1093"/>
        <v>843.3</v>
      </c>
      <c r="S3570" s="6">
        <f t="shared" si="1094"/>
        <v>0</v>
      </c>
      <c r="T3570" s="6">
        <f t="shared" si="1095"/>
        <v>-536</v>
      </c>
      <c r="U3570" t="s">
        <v>3628</v>
      </c>
      <c r="V3570" t="s">
        <v>54</v>
      </c>
      <c r="W3570" s="2">
        <v>536</v>
      </c>
      <c r="X3570" s="2">
        <v>0</v>
      </c>
      <c r="Y3570" s="2">
        <v>843.3</v>
      </c>
      <c r="Z3570" s="3">
        <v>-307.3</v>
      </c>
      <c r="AA3570" s="2">
        <v>0</v>
      </c>
      <c r="AB3570" s="3">
        <v>-536</v>
      </c>
    </row>
    <row r="3571" spans="1:28">
      <c r="A3571" s="5" t="str">
        <f t="shared" si="1082"/>
        <v>427</v>
      </c>
      <c r="B3571" s="5" t="str">
        <f>VLOOKUP(A3571,Vlookups!O:P,2,FALSE)</f>
        <v>LOCAL</v>
      </c>
      <c r="C3571" s="5" t="str">
        <f t="shared" si="1083"/>
        <v>E</v>
      </c>
      <c r="D3571" s="5" t="str">
        <f t="shared" si="1084"/>
        <v>12</v>
      </c>
      <c r="E3571" s="5" t="str">
        <f t="shared" si="1085"/>
        <v>63--</v>
      </c>
      <c r="F3571" s="5" t="str">
        <f>VLOOKUP(E3571,Vlookups!K:M,3,FALSE)</f>
        <v>Op Exp</v>
      </c>
      <c r="G3571" s="5" t="str">
        <f t="shared" si="1086"/>
        <v>6399</v>
      </c>
      <c r="H3571" s="5" t="str">
        <f t="shared" si="1087"/>
        <v>GENERAL SUPPLIES</v>
      </c>
      <c r="I3571" s="5" t="str">
        <f t="shared" si="1088"/>
        <v>042</v>
      </c>
      <c r="J3571" s="5" t="str">
        <f>VLOOKUP(I3571,Vlookups!A:D,2,FALSE)</f>
        <v>BG Ramirez Elementary</v>
      </c>
      <c r="K3571" s="5" t="str">
        <f>VLOOKUP(I3571,Vlookups!A:D,3,FALSE)</f>
        <v>BG RAMIREZ K8</v>
      </c>
      <c r="L3571" s="5" t="str">
        <f t="shared" si="1089"/>
        <v>99</v>
      </c>
      <c r="M3571" s="5" t="str">
        <f t="shared" si="1090"/>
        <v>000</v>
      </c>
      <c r="N3571" s="5" t="str">
        <f>VLOOKUP(M3571,Vlookups!G:I,2,FALSE)</f>
        <v>FINANCE USE ONLY</v>
      </c>
      <c r="O3571" s="5" t="str">
        <f>VLOOKUP(M3571,Vlookups!G:I,3,FALSE)</f>
        <v>UNIDENTIFIED</v>
      </c>
      <c r="P3571" s="6">
        <f t="shared" si="1091"/>
        <v>1068</v>
      </c>
      <c r="Q3571" s="6">
        <f t="shared" si="1092"/>
        <v>0</v>
      </c>
      <c r="R3571" s="6">
        <f t="shared" si="1093"/>
        <v>1712.04</v>
      </c>
      <c r="S3571" s="6">
        <f t="shared" si="1094"/>
        <v>0</v>
      </c>
      <c r="T3571" s="6">
        <f t="shared" si="1095"/>
        <v>-1068</v>
      </c>
      <c r="U3571" t="s">
        <v>3629</v>
      </c>
      <c r="V3571" t="s">
        <v>54</v>
      </c>
      <c r="W3571" s="2">
        <v>1068</v>
      </c>
      <c r="X3571" s="2">
        <v>0</v>
      </c>
      <c r="Y3571" s="2">
        <v>1712.04</v>
      </c>
      <c r="Z3571" s="3">
        <v>-644.04</v>
      </c>
      <c r="AA3571" s="2">
        <v>0</v>
      </c>
      <c r="AB3571" s="3">
        <v>-1068</v>
      </c>
    </row>
    <row r="3572" spans="1:28">
      <c r="A3572" s="5" t="str">
        <f t="shared" si="1082"/>
        <v>427</v>
      </c>
      <c r="B3572" s="5" t="str">
        <f>VLOOKUP(A3572,Vlookups!O:P,2,FALSE)</f>
        <v>LOCAL</v>
      </c>
      <c r="C3572" s="5" t="str">
        <f t="shared" si="1083"/>
        <v>E</v>
      </c>
      <c r="D3572" s="5" t="str">
        <f t="shared" si="1084"/>
        <v>12</v>
      </c>
      <c r="E3572" s="5" t="str">
        <f t="shared" si="1085"/>
        <v>63--</v>
      </c>
      <c r="F3572" s="5" t="str">
        <f>VLOOKUP(E3572,Vlookups!K:M,3,FALSE)</f>
        <v>Op Exp</v>
      </c>
      <c r="G3572" s="5" t="str">
        <f t="shared" si="1086"/>
        <v>6399</v>
      </c>
      <c r="H3572" s="5" t="str">
        <f t="shared" si="1087"/>
        <v>GENERAL SUPPLIES</v>
      </c>
      <c r="I3572" s="5" t="str">
        <f t="shared" si="1088"/>
        <v>043</v>
      </c>
      <c r="J3572" s="5" t="str">
        <f>VLOOKUP(I3572,Vlookups!A:D,2,FALSE)</f>
        <v>MSG Ramirez Elementary</v>
      </c>
      <c r="K3572" s="5" t="str">
        <f>VLOOKUP(I3572,Vlookups!A:D,3,FALSE)</f>
        <v>MSG RAMIREZ K8</v>
      </c>
      <c r="L3572" s="5" t="str">
        <f t="shared" si="1089"/>
        <v>99</v>
      </c>
      <c r="M3572" s="5" t="str">
        <f t="shared" si="1090"/>
        <v>000</v>
      </c>
      <c r="N3572" s="5" t="str">
        <f>VLOOKUP(M3572,Vlookups!G:I,2,FALSE)</f>
        <v>FINANCE USE ONLY</v>
      </c>
      <c r="O3572" s="5" t="str">
        <f>VLOOKUP(M3572,Vlookups!G:I,3,FALSE)</f>
        <v>UNIDENTIFIED</v>
      </c>
      <c r="P3572" s="6">
        <f t="shared" si="1091"/>
        <v>848</v>
      </c>
      <c r="Q3572" s="6">
        <f t="shared" si="1092"/>
        <v>0</v>
      </c>
      <c r="R3572" s="6">
        <f t="shared" si="1093"/>
        <v>511.21</v>
      </c>
      <c r="S3572" s="6">
        <f t="shared" si="1094"/>
        <v>0</v>
      </c>
      <c r="T3572" s="6">
        <f t="shared" si="1095"/>
        <v>-848</v>
      </c>
      <c r="U3572" t="s">
        <v>3630</v>
      </c>
      <c r="V3572" t="s">
        <v>54</v>
      </c>
      <c r="W3572" s="2">
        <v>848</v>
      </c>
      <c r="X3572" s="2">
        <v>0</v>
      </c>
      <c r="Y3572" s="2">
        <v>511.21</v>
      </c>
      <c r="Z3572" s="2">
        <v>336.79</v>
      </c>
      <c r="AA3572" s="2">
        <v>0</v>
      </c>
      <c r="AB3572" s="3">
        <v>-848</v>
      </c>
    </row>
    <row r="3573" spans="1:28">
      <c r="A3573" s="5" t="str">
        <f t="shared" si="1082"/>
        <v>427</v>
      </c>
      <c r="B3573" s="5" t="str">
        <f>VLOOKUP(A3573,Vlookups!O:P,2,FALSE)</f>
        <v>LOCAL</v>
      </c>
      <c r="C3573" s="5" t="str">
        <f t="shared" si="1083"/>
        <v>E</v>
      </c>
      <c r="D3573" s="5" t="str">
        <f t="shared" si="1084"/>
        <v>12</v>
      </c>
      <c r="E3573" s="5" t="str">
        <f t="shared" si="1085"/>
        <v>63--</v>
      </c>
      <c r="F3573" s="5" t="str">
        <f>VLOOKUP(E3573,Vlookups!K:M,3,FALSE)</f>
        <v>Op Exp</v>
      </c>
      <c r="G3573" s="5" t="str">
        <f t="shared" si="1086"/>
        <v>6399</v>
      </c>
      <c r="H3573" s="5" t="str">
        <f t="shared" si="1087"/>
        <v>GENERAL SUPPLIES</v>
      </c>
      <c r="I3573" s="5" t="str">
        <f t="shared" si="1088"/>
        <v>044</v>
      </c>
      <c r="J3573" s="5" t="str">
        <f>VLOOKUP(I3573,Vlookups!A:D,2,FALSE)</f>
        <v>MSG Ramirez Middle School</v>
      </c>
      <c r="K3573" s="5" t="str">
        <f>VLOOKUP(I3573,Vlookups!A:D,3,FALSE)</f>
        <v>MSG RAMIREZ K8</v>
      </c>
      <c r="L3573" s="5" t="str">
        <f t="shared" si="1089"/>
        <v>99</v>
      </c>
      <c r="M3573" s="5" t="str">
        <f t="shared" si="1090"/>
        <v>000</v>
      </c>
      <c r="N3573" s="5" t="str">
        <f>VLOOKUP(M3573,Vlookups!G:I,2,FALSE)</f>
        <v>FINANCE USE ONLY</v>
      </c>
      <c r="O3573" s="5" t="str">
        <f>VLOOKUP(M3573,Vlookups!G:I,3,FALSE)</f>
        <v>UNIDENTIFIED</v>
      </c>
      <c r="P3573" s="6">
        <f t="shared" si="1091"/>
        <v>466</v>
      </c>
      <c r="Q3573" s="6">
        <f t="shared" si="1092"/>
        <v>0</v>
      </c>
      <c r="R3573" s="6">
        <f t="shared" si="1093"/>
        <v>251.79</v>
      </c>
      <c r="S3573" s="6">
        <f t="shared" si="1094"/>
        <v>0</v>
      </c>
      <c r="T3573" s="6">
        <f t="shared" si="1095"/>
        <v>-466</v>
      </c>
      <c r="U3573" t="s">
        <v>3631</v>
      </c>
      <c r="V3573" t="s">
        <v>54</v>
      </c>
      <c r="W3573" s="2">
        <v>466</v>
      </c>
      <c r="X3573" s="2">
        <v>0</v>
      </c>
      <c r="Y3573" s="2">
        <v>251.79</v>
      </c>
      <c r="Z3573" s="2">
        <v>214.21</v>
      </c>
      <c r="AA3573" s="2">
        <v>0</v>
      </c>
      <c r="AB3573" s="3">
        <v>-466</v>
      </c>
    </row>
    <row r="3574" spans="1:28">
      <c r="A3574" s="5" t="str">
        <f t="shared" si="1082"/>
        <v>427</v>
      </c>
      <c r="B3574" s="5" t="str">
        <f>VLOOKUP(A3574,Vlookups!O:P,2,FALSE)</f>
        <v>LOCAL</v>
      </c>
      <c r="C3574" s="5" t="str">
        <f t="shared" si="1083"/>
        <v>E</v>
      </c>
      <c r="D3574" s="5" t="str">
        <f t="shared" si="1084"/>
        <v>12</v>
      </c>
      <c r="E3574" s="5" t="str">
        <f t="shared" si="1085"/>
        <v>63--</v>
      </c>
      <c r="F3574" s="5" t="str">
        <f>VLOOKUP(E3574,Vlookups!K:M,3,FALSE)</f>
        <v>Op Exp</v>
      </c>
      <c r="G3574" s="5" t="str">
        <f t="shared" si="1086"/>
        <v>6399</v>
      </c>
      <c r="H3574" s="5" t="str">
        <f t="shared" si="1087"/>
        <v>GENERAL SUPPLIES</v>
      </c>
      <c r="I3574" s="5" t="str">
        <f t="shared" si="1088"/>
        <v>045</v>
      </c>
      <c r="J3574" s="5" t="str">
        <f>VLOOKUP(I3574,Vlookups!A:D,2,FALSE)</f>
        <v>Liberty HS</v>
      </c>
      <c r="K3574" s="5" t="str">
        <f>VLOOKUP(I3574,Vlookups!A:D,3,FALSE)</f>
        <v>LIBERTY HS</v>
      </c>
      <c r="L3574" s="5" t="str">
        <f t="shared" si="1089"/>
        <v>99</v>
      </c>
      <c r="M3574" s="5" t="str">
        <f t="shared" si="1090"/>
        <v>000</v>
      </c>
      <c r="N3574" s="5" t="str">
        <f>VLOOKUP(M3574,Vlookups!G:I,2,FALSE)</f>
        <v>FINANCE USE ONLY</v>
      </c>
      <c r="O3574" s="5" t="str">
        <f>VLOOKUP(M3574,Vlookups!G:I,3,FALSE)</f>
        <v>UNIDENTIFIED</v>
      </c>
      <c r="P3574" s="6">
        <f t="shared" si="1091"/>
        <v>167</v>
      </c>
      <c r="Q3574" s="6">
        <f t="shared" si="1092"/>
        <v>0</v>
      </c>
      <c r="R3574" s="6">
        <f t="shared" si="1093"/>
        <v>0</v>
      </c>
      <c r="S3574" s="6">
        <f t="shared" si="1094"/>
        <v>0</v>
      </c>
      <c r="T3574" s="6">
        <f t="shared" si="1095"/>
        <v>-167</v>
      </c>
      <c r="U3574" t="s">
        <v>3632</v>
      </c>
      <c r="V3574" t="s">
        <v>54</v>
      </c>
      <c r="W3574" s="2">
        <v>167</v>
      </c>
      <c r="X3574" s="2">
        <v>0</v>
      </c>
      <c r="Y3574" s="2">
        <v>0</v>
      </c>
      <c r="Z3574" s="2">
        <v>167</v>
      </c>
      <c r="AA3574" s="2">
        <v>0</v>
      </c>
      <c r="AB3574" s="3">
        <v>-167</v>
      </c>
    </row>
    <row r="3575" spans="1:28">
      <c r="A3575" s="5" t="str">
        <f t="shared" si="1082"/>
        <v>427</v>
      </c>
      <c r="B3575" s="5" t="str">
        <f>VLOOKUP(A3575,Vlookups!O:P,2,FALSE)</f>
        <v>LOCAL</v>
      </c>
      <c r="C3575" s="5" t="str">
        <f t="shared" si="1083"/>
        <v>E</v>
      </c>
      <c r="D3575" s="5" t="str">
        <f t="shared" si="1084"/>
        <v>12</v>
      </c>
      <c r="E3575" s="5" t="str">
        <f t="shared" si="1085"/>
        <v>64--</v>
      </c>
      <c r="F3575" s="5" t="str">
        <f>VLOOKUP(E3575,Vlookups!K:M,3,FALSE)</f>
        <v>Op Exp</v>
      </c>
      <c r="G3575" s="5" t="str">
        <f t="shared" si="1086"/>
        <v>6499</v>
      </c>
      <c r="H3575" s="5" t="str">
        <f t="shared" si="1087"/>
        <v>MISC OP COSTS</v>
      </c>
      <c r="I3575" s="5" t="str">
        <f t="shared" si="1088"/>
        <v>999</v>
      </c>
      <c r="J3575" s="5" t="str">
        <f>VLOOKUP(I3575,Vlookups!A:D,2,FALSE)</f>
        <v>CHARTER WIDE</v>
      </c>
      <c r="K3575" s="5" t="str">
        <f>VLOOKUP(I3575,Vlookups!A:D,3,FALSE)</f>
        <v>CHARTER WIDE</v>
      </c>
      <c r="L3575" s="5" t="str">
        <f t="shared" si="1089"/>
        <v>99</v>
      </c>
      <c r="M3575" s="5" t="str">
        <f t="shared" si="1090"/>
        <v>751</v>
      </c>
      <c r="N3575" s="5" t="str">
        <f>VLOOKUP(M3575,Vlookups!G:I,2,FALSE)</f>
        <v>UNIDENTIFIED BUDGET OWNER/HOLD</v>
      </c>
      <c r="O3575" s="5" t="str">
        <f>VLOOKUP(M3575,Vlookups!G:I,3,FALSE)</f>
        <v>UNIDENTIFIED</v>
      </c>
      <c r="P3575" s="6">
        <f t="shared" si="1091"/>
        <v>5066.87</v>
      </c>
      <c r="Q3575" s="6">
        <f t="shared" si="1092"/>
        <v>0</v>
      </c>
      <c r="R3575" s="6">
        <f t="shared" si="1093"/>
        <v>0</v>
      </c>
      <c r="S3575" s="6">
        <f t="shared" si="1094"/>
        <v>50000</v>
      </c>
      <c r="T3575" s="6">
        <f t="shared" si="1095"/>
        <v>44933.13</v>
      </c>
      <c r="U3575" t="s">
        <v>3633</v>
      </c>
      <c r="V3575" t="s">
        <v>183</v>
      </c>
      <c r="W3575" s="2">
        <v>5066.87</v>
      </c>
      <c r="X3575" s="2">
        <v>0</v>
      </c>
      <c r="Y3575" s="2">
        <v>0</v>
      </c>
      <c r="Z3575" s="2">
        <v>5066.87</v>
      </c>
      <c r="AA3575" s="2">
        <v>50000</v>
      </c>
      <c r="AB3575" s="2">
        <v>44933.13</v>
      </c>
    </row>
    <row r="3576" spans="1:28">
      <c r="A3576" s="5" t="str">
        <f t="shared" si="1082"/>
        <v>427</v>
      </c>
      <c r="B3576" s="5" t="str">
        <f>VLOOKUP(A3576,Vlookups!O:P,2,FALSE)</f>
        <v>LOCAL</v>
      </c>
      <c r="C3576" s="5" t="str">
        <f t="shared" si="1083"/>
        <v>E</v>
      </c>
      <c r="D3576" s="5" t="str">
        <f t="shared" si="1084"/>
        <v>13</v>
      </c>
      <c r="E3576" s="5" t="str">
        <f t="shared" si="1085"/>
        <v>64--</v>
      </c>
      <c r="F3576" s="5" t="str">
        <f>VLOOKUP(E3576,Vlookups!K:M,3,FALSE)</f>
        <v>Op Exp</v>
      </c>
      <c r="G3576" s="5" t="str">
        <f t="shared" si="1086"/>
        <v>6411</v>
      </c>
      <c r="H3576" s="5" t="str">
        <f t="shared" si="1087"/>
        <v>EMPLOYEE TRAVEL</v>
      </c>
      <c r="I3576" s="5" t="str">
        <f t="shared" si="1088"/>
        <v>003</v>
      </c>
      <c r="J3576" s="5" t="str">
        <f>VLOOKUP(I3576,Vlookups!A:D,2,FALSE)</f>
        <v>GARLAND HIGH SCHOOL</v>
      </c>
      <c r="K3576" s="5" t="str">
        <f>VLOOKUP(I3576,Vlookups!A:D,3,FALSE)</f>
        <v>GARLAND HS</v>
      </c>
      <c r="L3576" s="5" t="str">
        <f t="shared" si="1089"/>
        <v>99</v>
      </c>
      <c r="M3576" s="5" t="str">
        <f t="shared" si="1090"/>
        <v>000</v>
      </c>
      <c r="N3576" s="5" t="str">
        <f>VLOOKUP(M3576,Vlookups!G:I,2,FALSE)</f>
        <v>FINANCE USE ONLY</v>
      </c>
      <c r="O3576" s="5" t="str">
        <f>VLOOKUP(M3576,Vlookups!G:I,3,FALSE)</f>
        <v>UNIDENTIFIED</v>
      </c>
      <c r="P3576" s="6">
        <f t="shared" si="1091"/>
        <v>912</v>
      </c>
      <c r="Q3576" s="6">
        <f t="shared" si="1092"/>
        <v>0</v>
      </c>
      <c r="R3576" s="6">
        <f t="shared" si="1093"/>
        <v>0</v>
      </c>
      <c r="S3576" s="6">
        <f t="shared" si="1094"/>
        <v>0</v>
      </c>
      <c r="T3576" s="6">
        <f t="shared" si="1095"/>
        <v>-912</v>
      </c>
      <c r="U3576" t="s">
        <v>3634</v>
      </c>
      <c r="V3576" t="s">
        <v>56</v>
      </c>
      <c r="W3576" s="2">
        <v>912</v>
      </c>
      <c r="X3576" s="2">
        <v>0</v>
      </c>
      <c r="Y3576" s="2">
        <v>0</v>
      </c>
      <c r="Z3576" s="2">
        <v>912</v>
      </c>
      <c r="AA3576" s="2">
        <v>0</v>
      </c>
      <c r="AB3576" s="3">
        <v>-912</v>
      </c>
    </row>
    <row r="3577" spans="1:28">
      <c r="A3577" s="5" t="str">
        <f t="shared" si="1082"/>
        <v>427</v>
      </c>
      <c r="B3577" s="5" t="str">
        <f>VLOOKUP(A3577,Vlookups!O:P,2,FALSE)</f>
        <v>LOCAL</v>
      </c>
      <c r="C3577" s="5" t="str">
        <f t="shared" si="1083"/>
        <v>E</v>
      </c>
      <c r="D3577" s="5" t="str">
        <f t="shared" si="1084"/>
        <v>13</v>
      </c>
      <c r="E3577" s="5" t="str">
        <f t="shared" si="1085"/>
        <v>64--</v>
      </c>
      <c r="F3577" s="5" t="str">
        <f>VLOOKUP(E3577,Vlookups!K:M,3,FALSE)</f>
        <v>Op Exp</v>
      </c>
      <c r="G3577" s="5" t="str">
        <f t="shared" si="1086"/>
        <v>6411</v>
      </c>
      <c r="H3577" s="5" t="str">
        <f t="shared" si="1087"/>
        <v>EMPLOYEE TRAVEL</v>
      </c>
      <c r="I3577" s="5" t="str">
        <f t="shared" si="1088"/>
        <v>004</v>
      </c>
      <c r="J3577" s="5" t="str">
        <f>VLOOKUP(I3577,Vlookups!A:D,2,FALSE)</f>
        <v>ARLINGTON ELEMENTARY SCHOOL</v>
      </c>
      <c r="K3577" s="5" t="str">
        <f>VLOOKUP(I3577,Vlookups!A:D,3,FALSE)</f>
        <v>ARLINGTON K8</v>
      </c>
      <c r="L3577" s="5" t="str">
        <f t="shared" si="1089"/>
        <v>99</v>
      </c>
      <c r="M3577" s="5" t="str">
        <f t="shared" si="1090"/>
        <v>000</v>
      </c>
      <c r="N3577" s="5" t="str">
        <f>VLOOKUP(M3577,Vlookups!G:I,2,FALSE)</f>
        <v>FINANCE USE ONLY</v>
      </c>
      <c r="O3577" s="5" t="str">
        <f>VLOOKUP(M3577,Vlookups!G:I,3,FALSE)</f>
        <v>UNIDENTIFIED</v>
      </c>
      <c r="P3577" s="6">
        <f t="shared" si="1091"/>
        <v>1105</v>
      </c>
      <c r="Q3577" s="6">
        <f t="shared" si="1092"/>
        <v>0</v>
      </c>
      <c r="R3577" s="6">
        <f t="shared" si="1093"/>
        <v>0</v>
      </c>
      <c r="S3577" s="6">
        <f t="shared" si="1094"/>
        <v>0</v>
      </c>
      <c r="T3577" s="6">
        <f t="shared" si="1095"/>
        <v>-1105</v>
      </c>
      <c r="U3577" t="s">
        <v>3635</v>
      </c>
      <c r="V3577" t="s">
        <v>56</v>
      </c>
      <c r="W3577" s="2">
        <v>1105</v>
      </c>
      <c r="X3577" s="2">
        <v>0</v>
      </c>
      <c r="Y3577" s="2">
        <v>0</v>
      </c>
      <c r="Z3577" s="2">
        <v>1105</v>
      </c>
      <c r="AA3577" s="2">
        <v>0</v>
      </c>
      <c r="AB3577" s="3">
        <v>-1105</v>
      </c>
    </row>
    <row r="3578" spans="1:28">
      <c r="A3578" s="5" t="str">
        <f t="shared" ref="A3578:A3641" si="1096">LEFT(U3578,3)</f>
        <v>427</v>
      </c>
      <c r="B3578" s="5" t="str">
        <f>VLOOKUP(A3578,Vlookups!O:P,2,FALSE)</f>
        <v>LOCAL</v>
      </c>
      <c r="C3578" s="5" t="str">
        <f t="shared" ref="C3578:C3641" si="1097">RIGHT(LEFT(U3578,5),1)</f>
        <v>E</v>
      </c>
      <c r="D3578" s="5" t="str">
        <f t="shared" ref="D3578:D3641" si="1098">RIGHT(LEFT(U3578,8),2)</f>
        <v>13</v>
      </c>
      <c r="E3578" s="5" t="str">
        <f t="shared" ref="E3578:E3641" si="1099">CONCATENATE(LEFT(G3578,2),"--")</f>
        <v>64--</v>
      </c>
      <c r="F3578" s="5" t="str">
        <f>VLOOKUP(E3578,Vlookups!K:M,3,FALSE)</f>
        <v>Op Exp</v>
      </c>
      <c r="G3578" s="5" t="str">
        <f t="shared" ref="G3578:G3641" si="1100">MID(U3578,10,4)</f>
        <v>6411</v>
      </c>
      <c r="H3578" s="5" t="str">
        <f t="shared" ref="H3578:H3641" si="1101">V3578</f>
        <v>EMPLOYEE TRAVEL</v>
      </c>
      <c r="I3578" s="5" t="str">
        <f t="shared" ref="I3578:I3641" si="1102">LEFT(RIGHT(U3578,12),3)</f>
        <v>005</v>
      </c>
      <c r="J3578" s="5" t="str">
        <f>VLOOKUP(I3578,Vlookups!A:D,2,FALSE)</f>
        <v>ARLINGTON MIDDLE SCHOOL</v>
      </c>
      <c r="K3578" s="5" t="str">
        <f>VLOOKUP(I3578,Vlookups!A:D,3,FALSE)</f>
        <v>ARLINGTON K8</v>
      </c>
      <c r="L3578" s="5" t="str">
        <f t="shared" ref="L3578:L3641" si="1103">LEFT(RIGHT(U3578,6),2)</f>
        <v>99</v>
      </c>
      <c r="M3578" s="5" t="str">
        <f t="shared" ref="M3578:M3641" si="1104">RIGHT(U3578,3)</f>
        <v>000</v>
      </c>
      <c r="N3578" s="5" t="str">
        <f>VLOOKUP(M3578,Vlookups!G:I,2,FALSE)</f>
        <v>FINANCE USE ONLY</v>
      </c>
      <c r="O3578" s="5" t="str">
        <f>VLOOKUP(M3578,Vlookups!G:I,3,FALSE)</f>
        <v>UNIDENTIFIED</v>
      </c>
      <c r="P3578" s="6">
        <f t="shared" ref="P3578:P3641" si="1105">W3578</f>
        <v>643</v>
      </c>
      <c r="Q3578" s="6">
        <f t="shared" ref="Q3578:Q3641" si="1106">X3578</f>
        <v>0</v>
      </c>
      <c r="R3578" s="6">
        <f t="shared" ref="R3578:R3641" si="1107">Y3578</f>
        <v>0</v>
      </c>
      <c r="S3578" s="6">
        <f t="shared" ref="S3578:S3641" si="1108">AA3578</f>
        <v>0</v>
      </c>
      <c r="T3578" s="6">
        <f t="shared" ref="T3578:T3641" si="1109">AB3578</f>
        <v>-643</v>
      </c>
      <c r="U3578" t="s">
        <v>3636</v>
      </c>
      <c r="V3578" t="s">
        <v>56</v>
      </c>
      <c r="W3578" s="2">
        <v>643</v>
      </c>
      <c r="X3578" s="2">
        <v>0</v>
      </c>
      <c r="Y3578" s="2">
        <v>0</v>
      </c>
      <c r="Z3578" s="2">
        <v>643</v>
      </c>
      <c r="AA3578" s="2">
        <v>0</v>
      </c>
      <c r="AB3578" s="3">
        <v>-643</v>
      </c>
    </row>
    <row r="3579" spans="1:28">
      <c r="A3579" s="5" t="str">
        <f t="shared" si="1096"/>
        <v>427</v>
      </c>
      <c r="B3579" s="5" t="str">
        <f>VLOOKUP(A3579,Vlookups!O:P,2,FALSE)</f>
        <v>LOCAL</v>
      </c>
      <c r="C3579" s="5" t="str">
        <f t="shared" si="1097"/>
        <v>E</v>
      </c>
      <c r="D3579" s="5" t="str">
        <f t="shared" si="1098"/>
        <v>13</v>
      </c>
      <c r="E3579" s="5" t="str">
        <f t="shared" si="1099"/>
        <v>64--</v>
      </c>
      <c r="F3579" s="5" t="str">
        <f>VLOOKUP(E3579,Vlookups!K:M,3,FALSE)</f>
        <v>Op Exp</v>
      </c>
      <c r="G3579" s="5" t="str">
        <f t="shared" si="1100"/>
        <v>6411</v>
      </c>
      <c r="H3579" s="5" t="str">
        <f t="shared" si="1101"/>
        <v>EMPLOYEE TRAVEL</v>
      </c>
      <c r="I3579" s="5" t="str">
        <f t="shared" si="1102"/>
        <v>007</v>
      </c>
      <c r="J3579" s="5" t="str">
        <f>VLOOKUP(I3579,Vlookups!A:D,2,FALSE)</f>
        <v>KELLER ELEMENTARY SCHOOL</v>
      </c>
      <c r="K3579" s="5" t="str">
        <f>VLOOKUP(I3579,Vlookups!A:D,3,FALSE)</f>
        <v>KELLER K8</v>
      </c>
      <c r="L3579" s="5" t="str">
        <f t="shared" si="1103"/>
        <v>99</v>
      </c>
      <c r="M3579" s="5" t="str">
        <f t="shared" si="1104"/>
        <v>000</v>
      </c>
      <c r="N3579" s="5" t="str">
        <f>VLOOKUP(M3579,Vlookups!G:I,2,FALSE)</f>
        <v>FINANCE USE ONLY</v>
      </c>
      <c r="O3579" s="5" t="str">
        <f>VLOOKUP(M3579,Vlookups!G:I,3,FALSE)</f>
        <v>UNIDENTIFIED</v>
      </c>
      <c r="P3579" s="6">
        <f t="shared" si="1105"/>
        <v>1201</v>
      </c>
      <c r="Q3579" s="6">
        <f t="shared" si="1106"/>
        <v>0</v>
      </c>
      <c r="R3579" s="6">
        <f t="shared" si="1107"/>
        <v>0</v>
      </c>
      <c r="S3579" s="6">
        <f t="shared" si="1108"/>
        <v>0</v>
      </c>
      <c r="T3579" s="6">
        <f t="shared" si="1109"/>
        <v>-1201</v>
      </c>
      <c r="U3579" t="s">
        <v>3637</v>
      </c>
      <c r="V3579" t="s">
        <v>56</v>
      </c>
      <c r="W3579" s="2">
        <v>1201</v>
      </c>
      <c r="X3579" s="2">
        <v>0</v>
      </c>
      <c r="Y3579" s="2">
        <v>0</v>
      </c>
      <c r="Z3579" s="2">
        <v>1201</v>
      </c>
      <c r="AA3579" s="2">
        <v>0</v>
      </c>
      <c r="AB3579" s="3">
        <v>-1201</v>
      </c>
    </row>
    <row r="3580" spans="1:28">
      <c r="A3580" s="5" t="str">
        <f t="shared" si="1096"/>
        <v>427</v>
      </c>
      <c r="B3580" s="5" t="str">
        <f>VLOOKUP(A3580,Vlookups!O:P,2,FALSE)</f>
        <v>LOCAL</v>
      </c>
      <c r="C3580" s="5" t="str">
        <f t="shared" si="1097"/>
        <v>E</v>
      </c>
      <c r="D3580" s="5" t="str">
        <f t="shared" si="1098"/>
        <v>13</v>
      </c>
      <c r="E3580" s="5" t="str">
        <f t="shared" si="1099"/>
        <v>64--</v>
      </c>
      <c r="F3580" s="5" t="str">
        <f>VLOOKUP(E3580,Vlookups!K:M,3,FALSE)</f>
        <v>Op Exp</v>
      </c>
      <c r="G3580" s="5" t="str">
        <f t="shared" si="1100"/>
        <v>6411</v>
      </c>
      <c r="H3580" s="5" t="str">
        <f t="shared" si="1101"/>
        <v>EMPLOYEE TRAVEL</v>
      </c>
      <c r="I3580" s="5" t="str">
        <f t="shared" si="1102"/>
        <v>008</v>
      </c>
      <c r="J3580" s="5" t="str">
        <f>VLOOKUP(I3580,Vlookups!A:D,2,FALSE)</f>
        <v>KELLER MIDDLE SCHOOL</v>
      </c>
      <c r="K3580" s="5" t="str">
        <f>VLOOKUP(I3580,Vlookups!A:D,3,FALSE)</f>
        <v>KELLER K8</v>
      </c>
      <c r="L3580" s="5" t="str">
        <f t="shared" si="1103"/>
        <v>99</v>
      </c>
      <c r="M3580" s="5" t="str">
        <f t="shared" si="1104"/>
        <v>000</v>
      </c>
      <c r="N3580" s="5" t="str">
        <f>VLOOKUP(M3580,Vlookups!G:I,2,FALSE)</f>
        <v>FINANCE USE ONLY</v>
      </c>
      <c r="O3580" s="5" t="str">
        <f>VLOOKUP(M3580,Vlookups!G:I,3,FALSE)</f>
        <v>UNIDENTIFIED</v>
      </c>
      <c r="P3580" s="6">
        <f t="shared" si="1105"/>
        <v>574</v>
      </c>
      <c r="Q3580" s="6">
        <f t="shared" si="1106"/>
        <v>199.95</v>
      </c>
      <c r="R3580" s="6">
        <f t="shared" si="1107"/>
        <v>0</v>
      </c>
      <c r="S3580" s="6">
        <f t="shared" si="1108"/>
        <v>0</v>
      </c>
      <c r="T3580" s="6">
        <f t="shared" si="1109"/>
        <v>-574</v>
      </c>
      <c r="U3580" t="s">
        <v>3638</v>
      </c>
      <c r="V3580" t="s">
        <v>56</v>
      </c>
      <c r="W3580" s="2">
        <v>574</v>
      </c>
      <c r="X3580" s="2">
        <v>199.95</v>
      </c>
      <c r="Y3580" s="2">
        <v>0</v>
      </c>
      <c r="Z3580" s="2">
        <v>374.05</v>
      </c>
      <c r="AA3580" s="2">
        <v>0</v>
      </c>
      <c r="AB3580" s="3">
        <v>-574</v>
      </c>
    </row>
    <row r="3581" spans="1:28">
      <c r="A3581" s="5" t="str">
        <f t="shared" si="1096"/>
        <v>427</v>
      </c>
      <c r="B3581" s="5" t="str">
        <f>VLOOKUP(A3581,Vlookups!O:P,2,FALSE)</f>
        <v>LOCAL</v>
      </c>
      <c r="C3581" s="5" t="str">
        <f t="shared" si="1097"/>
        <v>E</v>
      </c>
      <c r="D3581" s="5" t="str">
        <f t="shared" si="1098"/>
        <v>13</v>
      </c>
      <c r="E3581" s="5" t="str">
        <f t="shared" si="1099"/>
        <v>64--</v>
      </c>
      <c r="F3581" s="5" t="str">
        <f>VLOOKUP(E3581,Vlookups!K:M,3,FALSE)</f>
        <v>Op Exp</v>
      </c>
      <c r="G3581" s="5" t="str">
        <f t="shared" si="1100"/>
        <v>6411</v>
      </c>
      <c r="H3581" s="5" t="str">
        <f t="shared" si="1101"/>
        <v>EMPLOYEE TRAVEL</v>
      </c>
      <c r="I3581" s="5" t="str">
        <f t="shared" si="1102"/>
        <v>009</v>
      </c>
      <c r="J3581" s="5" t="str">
        <f>VLOOKUP(I3581,Vlookups!A:D,2,FALSE)</f>
        <v>KELLER HIGH SCHOOL</v>
      </c>
      <c r="K3581" s="5" t="str">
        <f>VLOOKUP(I3581,Vlookups!A:D,3,FALSE)</f>
        <v>KELLER HS</v>
      </c>
      <c r="L3581" s="5" t="str">
        <f t="shared" si="1103"/>
        <v>99</v>
      </c>
      <c r="M3581" s="5" t="str">
        <f t="shared" si="1104"/>
        <v>000</v>
      </c>
      <c r="N3581" s="5" t="str">
        <f>VLOOKUP(M3581,Vlookups!G:I,2,FALSE)</f>
        <v>FINANCE USE ONLY</v>
      </c>
      <c r="O3581" s="5" t="str">
        <f>VLOOKUP(M3581,Vlookups!G:I,3,FALSE)</f>
        <v>UNIDENTIFIED</v>
      </c>
      <c r="P3581" s="6">
        <f t="shared" si="1105"/>
        <v>943</v>
      </c>
      <c r="Q3581" s="6">
        <f t="shared" si="1106"/>
        <v>0</v>
      </c>
      <c r="R3581" s="6">
        <f t="shared" si="1107"/>
        <v>0</v>
      </c>
      <c r="S3581" s="6">
        <f t="shared" si="1108"/>
        <v>0</v>
      </c>
      <c r="T3581" s="6">
        <f t="shared" si="1109"/>
        <v>-943</v>
      </c>
      <c r="U3581" t="s">
        <v>3639</v>
      </c>
      <c r="V3581" t="s">
        <v>56</v>
      </c>
      <c r="W3581" s="2">
        <v>943</v>
      </c>
      <c r="X3581" s="2">
        <v>0</v>
      </c>
      <c r="Y3581" s="2">
        <v>0</v>
      </c>
      <c r="Z3581" s="2">
        <v>943</v>
      </c>
      <c r="AA3581" s="2">
        <v>0</v>
      </c>
      <c r="AB3581" s="3">
        <v>-943</v>
      </c>
    </row>
    <row r="3582" spans="1:28">
      <c r="A3582" s="5" t="str">
        <f t="shared" si="1096"/>
        <v>427</v>
      </c>
      <c r="B3582" s="5" t="str">
        <f>VLOOKUP(A3582,Vlookups!O:P,2,FALSE)</f>
        <v>LOCAL</v>
      </c>
      <c r="C3582" s="5" t="str">
        <f t="shared" si="1097"/>
        <v>E</v>
      </c>
      <c r="D3582" s="5" t="str">
        <f t="shared" si="1098"/>
        <v>13</v>
      </c>
      <c r="E3582" s="5" t="str">
        <f t="shared" si="1099"/>
        <v>64--</v>
      </c>
      <c r="F3582" s="5" t="str">
        <f>VLOOKUP(E3582,Vlookups!K:M,3,FALSE)</f>
        <v>Op Exp</v>
      </c>
      <c r="G3582" s="5" t="str">
        <f t="shared" si="1100"/>
        <v>6411</v>
      </c>
      <c r="H3582" s="5" t="str">
        <f t="shared" si="1101"/>
        <v>EMPLOYEE TRAVEL</v>
      </c>
      <c r="I3582" s="5" t="str">
        <f t="shared" si="1102"/>
        <v>011</v>
      </c>
      <c r="J3582" s="5" t="str">
        <f>VLOOKUP(I3582,Vlookups!A:D,2,FALSE)</f>
        <v>GRAND PRAIRIE MIDDLE SCHOOL</v>
      </c>
      <c r="K3582" s="5" t="str">
        <f>VLOOKUP(I3582,Vlookups!A:D,3,FALSE)</f>
        <v>GRAND PR K8</v>
      </c>
      <c r="L3582" s="5" t="str">
        <f t="shared" si="1103"/>
        <v>99</v>
      </c>
      <c r="M3582" s="5" t="str">
        <f t="shared" si="1104"/>
        <v>000</v>
      </c>
      <c r="N3582" s="5" t="str">
        <f>VLOOKUP(M3582,Vlookups!G:I,2,FALSE)</f>
        <v>FINANCE USE ONLY</v>
      </c>
      <c r="O3582" s="5" t="str">
        <f>VLOOKUP(M3582,Vlookups!G:I,3,FALSE)</f>
        <v>UNIDENTIFIED</v>
      </c>
      <c r="P3582" s="6">
        <f t="shared" si="1105"/>
        <v>728</v>
      </c>
      <c r="Q3582" s="6">
        <f t="shared" si="1106"/>
        <v>0</v>
      </c>
      <c r="R3582" s="6">
        <f t="shared" si="1107"/>
        <v>0</v>
      </c>
      <c r="S3582" s="6">
        <f t="shared" si="1108"/>
        <v>0</v>
      </c>
      <c r="T3582" s="6">
        <f t="shared" si="1109"/>
        <v>-728</v>
      </c>
      <c r="U3582" t="s">
        <v>3640</v>
      </c>
      <c r="V3582" t="s">
        <v>56</v>
      </c>
      <c r="W3582" s="2">
        <v>728</v>
      </c>
      <c r="X3582" s="2">
        <v>0</v>
      </c>
      <c r="Y3582" s="2">
        <v>0</v>
      </c>
      <c r="Z3582" s="2">
        <v>728</v>
      </c>
      <c r="AA3582" s="2">
        <v>0</v>
      </c>
      <c r="AB3582" s="3">
        <v>-728</v>
      </c>
    </row>
    <row r="3583" spans="1:28">
      <c r="A3583" s="5" t="str">
        <f t="shared" si="1096"/>
        <v>427</v>
      </c>
      <c r="B3583" s="5" t="str">
        <f>VLOOKUP(A3583,Vlookups!O:P,2,FALSE)</f>
        <v>LOCAL</v>
      </c>
      <c r="C3583" s="5" t="str">
        <f t="shared" si="1097"/>
        <v>E</v>
      </c>
      <c r="D3583" s="5" t="str">
        <f t="shared" si="1098"/>
        <v>13</v>
      </c>
      <c r="E3583" s="5" t="str">
        <f t="shared" si="1099"/>
        <v>64--</v>
      </c>
      <c r="F3583" s="5" t="str">
        <f>VLOOKUP(E3583,Vlookups!K:M,3,FALSE)</f>
        <v>Op Exp</v>
      </c>
      <c r="G3583" s="5" t="str">
        <f t="shared" si="1100"/>
        <v>6411</v>
      </c>
      <c r="H3583" s="5" t="str">
        <f t="shared" si="1101"/>
        <v>EMPLOYEE TRAVEL</v>
      </c>
      <c r="I3583" s="5" t="str">
        <f t="shared" si="1102"/>
        <v>012</v>
      </c>
      <c r="J3583" s="5" t="str">
        <f>VLOOKUP(I3583,Vlookups!A:D,2,FALSE)</f>
        <v>NORTH RICHLAND HILLS ELEMENTAR</v>
      </c>
      <c r="K3583" s="5" t="str">
        <f>VLOOKUP(I3583,Vlookups!A:D,3,FALSE)</f>
        <v>NORTH RICHLAND HILLS K8</v>
      </c>
      <c r="L3583" s="5" t="str">
        <f t="shared" si="1103"/>
        <v>99</v>
      </c>
      <c r="M3583" s="5" t="str">
        <f t="shared" si="1104"/>
        <v>000</v>
      </c>
      <c r="N3583" s="5" t="str">
        <f>VLOOKUP(M3583,Vlookups!G:I,2,FALSE)</f>
        <v>FINANCE USE ONLY</v>
      </c>
      <c r="O3583" s="5" t="str">
        <f>VLOOKUP(M3583,Vlookups!G:I,3,FALSE)</f>
        <v>UNIDENTIFIED</v>
      </c>
      <c r="P3583" s="6">
        <f t="shared" si="1105"/>
        <v>1279</v>
      </c>
      <c r="Q3583" s="6">
        <f t="shared" si="1106"/>
        <v>150</v>
      </c>
      <c r="R3583" s="6">
        <f t="shared" si="1107"/>
        <v>0</v>
      </c>
      <c r="S3583" s="6">
        <f t="shared" si="1108"/>
        <v>0</v>
      </c>
      <c r="T3583" s="6">
        <f t="shared" si="1109"/>
        <v>-1279</v>
      </c>
      <c r="U3583" t="s">
        <v>3641</v>
      </c>
      <c r="V3583" t="s">
        <v>56</v>
      </c>
      <c r="W3583" s="2">
        <v>1279</v>
      </c>
      <c r="X3583" s="2">
        <v>150</v>
      </c>
      <c r="Y3583" s="2">
        <v>0</v>
      </c>
      <c r="Z3583" s="2">
        <v>1129</v>
      </c>
      <c r="AA3583" s="2">
        <v>0</v>
      </c>
      <c r="AB3583" s="3">
        <v>-1279</v>
      </c>
    </row>
    <row r="3584" spans="1:28">
      <c r="A3584" s="5" t="str">
        <f t="shared" si="1096"/>
        <v>427</v>
      </c>
      <c r="B3584" s="5" t="str">
        <f>VLOOKUP(A3584,Vlookups!O:P,2,FALSE)</f>
        <v>LOCAL</v>
      </c>
      <c r="C3584" s="5" t="str">
        <f t="shared" si="1097"/>
        <v>E</v>
      </c>
      <c r="D3584" s="5" t="str">
        <f t="shared" si="1098"/>
        <v>13</v>
      </c>
      <c r="E3584" s="5" t="str">
        <f t="shared" si="1099"/>
        <v>64--</v>
      </c>
      <c r="F3584" s="5" t="str">
        <f>VLOOKUP(E3584,Vlookups!K:M,3,FALSE)</f>
        <v>Op Exp</v>
      </c>
      <c r="G3584" s="5" t="str">
        <f t="shared" si="1100"/>
        <v>6411</v>
      </c>
      <c r="H3584" s="5" t="str">
        <f t="shared" si="1101"/>
        <v>EMPLOYEE TRAVEL</v>
      </c>
      <c r="I3584" s="5" t="str">
        <f t="shared" si="1102"/>
        <v>013</v>
      </c>
      <c r="J3584" s="5" t="str">
        <f>VLOOKUP(I3584,Vlookups!A:D,2,FALSE)</f>
        <v>NORTH RICHLAND HILLS MIDDLE SC</v>
      </c>
      <c r="K3584" s="5" t="str">
        <f>VLOOKUP(I3584,Vlookups!A:D,3,FALSE)</f>
        <v>NORTH RICHLAND HILLS K8</v>
      </c>
      <c r="L3584" s="5" t="str">
        <f t="shared" si="1103"/>
        <v>99</v>
      </c>
      <c r="M3584" s="5" t="str">
        <f t="shared" si="1104"/>
        <v>000</v>
      </c>
      <c r="N3584" s="5" t="str">
        <f>VLOOKUP(M3584,Vlookups!G:I,2,FALSE)</f>
        <v>FINANCE USE ONLY</v>
      </c>
      <c r="O3584" s="5" t="str">
        <f>VLOOKUP(M3584,Vlookups!G:I,3,FALSE)</f>
        <v>UNIDENTIFIED</v>
      </c>
      <c r="P3584" s="6">
        <f t="shared" si="1105"/>
        <v>675</v>
      </c>
      <c r="Q3584" s="6">
        <f t="shared" si="1106"/>
        <v>0</v>
      </c>
      <c r="R3584" s="6">
        <f t="shared" si="1107"/>
        <v>0</v>
      </c>
      <c r="S3584" s="6">
        <f t="shared" si="1108"/>
        <v>0</v>
      </c>
      <c r="T3584" s="6">
        <f t="shared" si="1109"/>
        <v>-675</v>
      </c>
      <c r="U3584" t="s">
        <v>3642</v>
      </c>
      <c r="V3584" t="s">
        <v>56</v>
      </c>
      <c r="W3584" s="2">
        <v>675</v>
      </c>
      <c r="X3584" s="2">
        <v>0</v>
      </c>
      <c r="Y3584" s="2">
        <v>0</v>
      </c>
      <c r="Z3584" s="2">
        <v>675</v>
      </c>
      <c r="AA3584" s="2">
        <v>0</v>
      </c>
      <c r="AB3584" s="3">
        <v>-675</v>
      </c>
    </row>
    <row r="3585" spans="1:28">
      <c r="A3585" s="5" t="str">
        <f t="shared" si="1096"/>
        <v>427</v>
      </c>
      <c r="B3585" s="5" t="str">
        <f>VLOOKUP(A3585,Vlookups!O:P,2,FALSE)</f>
        <v>LOCAL</v>
      </c>
      <c r="C3585" s="5" t="str">
        <f t="shared" si="1097"/>
        <v>E</v>
      </c>
      <c r="D3585" s="5" t="str">
        <f t="shared" si="1098"/>
        <v>13</v>
      </c>
      <c r="E3585" s="5" t="str">
        <f t="shared" si="1099"/>
        <v>64--</v>
      </c>
      <c r="F3585" s="5" t="str">
        <f>VLOOKUP(E3585,Vlookups!K:M,3,FALSE)</f>
        <v>Op Exp</v>
      </c>
      <c r="G3585" s="5" t="str">
        <f t="shared" si="1100"/>
        <v>6411</v>
      </c>
      <c r="H3585" s="5" t="str">
        <f t="shared" si="1101"/>
        <v>EMPLOYEE TRAVEL</v>
      </c>
      <c r="I3585" s="5" t="str">
        <f t="shared" si="1102"/>
        <v>014</v>
      </c>
      <c r="J3585" s="5" t="str">
        <f>VLOOKUP(I3585,Vlookups!A:D,2,FALSE)</f>
        <v>KATY ELEMENTARY SCHOOL</v>
      </c>
      <c r="K3585" s="5" t="str">
        <f>VLOOKUP(I3585,Vlookups!A:D,3,FALSE)</f>
        <v>KATY K8</v>
      </c>
      <c r="L3585" s="5" t="str">
        <f t="shared" si="1103"/>
        <v>99</v>
      </c>
      <c r="M3585" s="5" t="str">
        <f t="shared" si="1104"/>
        <v>000</v>
      </c>
      <c r="N3585" s="5" t="str">
        <f>VLOOKUP(M3585,Vlookups!G:I,2,FALSE)</f>
        <v>FINANCE USE ONLY</v>
      </c>
      <c r="O3585" s="5" t="str">
        <f>VLOOKUP(M3585,Vlookups!G:I,3,FALSE)</f>
        <v>UNIDENTIFIED</v>
      </c>
      <c r="P3585" s="6">
        <f t="shared" si="1105"/>
        <v>1364</v>
      </c>
      <c r="Q3585" s="6">
        <f t="shared" si="1106"/>
        <v>140</v>
      </c>
      <c r="R3585" s="6">
        <f t="shared" si="1107"/>
        <v>0</v>
      </c>
      <c r="S3585" s="6">
        <f t="shared" si="1108"/>
        <v>0</v>
      </c>
      <c r="T3585" s="6">
        <f t="shared" si="1109"/>
        <v>-1364</v>
      </c>
      <c r="U3585" t="s">
        <v>3643</v>
      </c>
      <c r="V3585" t="s">
        <v>56</v>
      </c>
      <c r="W3585" s="2">
        <v>1364</v>
      </c>
      <c r="X3585" s="2">
        <v>140</v>
      </c>
      <c r="Y3585" s="2">
        <v>0</v>
      </c>
      <c r="Z3585" s="2">
        <v>1224</v>
      </c>
      <c r="AA3585" s="2">
        <v>0</v>
      </c>
      <c r="AB3585" s="3">
        <v>-1364</v>
      </c>
    </row>
    <row r="3586" spans="1:28">
      <c r="A3586" s="5" t="str">
        <f t="shared" si="1096"/>
        <v>427</v>
      </c>
      <c r="B3586" s="5" t="str">
        <f>VLOOKUP(A3586,Vlookups!O:P,2,FALSE)</f>
        <v>LOCAL</v>
      </c>
      <c r="C3586" s="5" t="str">
        <f t="shared" si="1097"/>
        <v>E</v>
      </c>
      <c r="D3586" s="5" t="str">
        <f t="shared" si="1098"/>
        <v>13</v>
      </c>
      <c r="E3586" s="5" t="str">
        <f t="shared" si="1099"/>
        <v>64--</v>
      </c>
      <c r="F3586" s="5" t="str">
        <f>VLOOKUP(E3586,Vlookups!K:M,3,FALSE)</f>
        <v>Op Exp</v>
      </c>
      <c r="G3586" s="5" t="str">
        <f t="shared" si="1100"/>
        <v>6411</v>
      </c>
      <c r="H3586" s="5" t="str">
        <f t="shared" si="1101"/>
        <v>EMPLOYEE TRAVEL</v>
      </c>
      <c r="I3586" s="5" t="str">
        <f t="shared" si="1102"/>
        <v>015</v>
      </c>
      <c r="J3586" s="5" t="str">
        <f>VLOOKUP(I3586,Vlookups!A:D,2,FALSE)</f>
        <v>KATY MIDDLE SCHOOL</v>
      </c>
      <c r="K3586" s="5" t="str">
        <f>VLOOKUP(I3586,Vlookups!A:D,3,FALSE)</f>
        <v>KATY K8</v>
      </c>
      <c r="L3586" s="5" t="str">
        <f t="shared" si="1103"/>
        <v>99</v>
      </c>
      <c r="M3586" s="5" t="str">
        <f t="shared" si="1104"/>
        <v>000</v>
      </c>
      <c r="N3586" s="5" t="str">
        <f>VLOOKUP(M3586,Vlookups!G:I,2,FALSE)</f>
        <v>FINANCE USE ONLY</v>
      </c>
      <c r="O3586" s="5" t="str">
        <f>VLOOKUP(M3586,Vlookups!G:I,3,FALSE)</f>
        <v>UNIDENTIFIED</v>
      </c>
      <c r="P3586" s="6">
        <f t="shared" si="1105"/>
        <v>666</v>
      </c>
      <c r="Q3586" s="6">
        <f t="shared" si="1106"/>
        <v>70</v>
      </c>
      <c r="R3586" s="6">
        <f t="shared" si="1107"/>
        <v>0</v>
      </c>
      <c r="S3586" s="6">
        <f t="shared" si="1108"/>
        <v>0</v>
      </c>
      <c r="T3586" s="6">
        <f t="shared" si="1109"/>
        <v>-666</v>
      </c>
      <c r="U3586" t="s">
        <v>3644</v>
      </c>
      <c r="V3586" t="s">
        <v>56</v>
      </c>
      <c r="W3586" s="2">
        <v>666</v>
      </c>
      <c r="X3586" s="2">
        <v>70</v>
      </c>
      <c r="Y3586" s="2">
        <v>0</v>
      </c>
      <c r="Z3586" s="2">
        <v>596</v>
      </c>
      <c r="AA3586" s="2">
        <v>0</v>
      </c>
      <c r="AB3586" s="3">
        <v>-666</v>
      </c>
    </row>
    <row r="3587" spans="1:28">
      <c r="A3587" s="5" t="str">
        <f t="shared" si="1096"/>
        <v>427</v>
      </c>
      <c r="B3587" s="5" t="str">
        <f>VLOOKUP(A3587,Vlookups!O:P,2,FALSE)</f>
        <v>LOCAL</v>
      </c>
      <c r="C3587" s="5" t="str">
        <f t="shared" si="1097"/>
        <v>E</v>
      </c>
      <c r="D3587" s="5" t="str">
        <f t="shared" si="1098"/>
        <v>13</v>
      </c>
      <c r="E3587" s="5" t="str">
        <f t="shared" si="1099"/>
        <v>64--</v>
      </c>
      <c r="F3587" s="5" t="str">
        <f>VLOOKUP(E3587,Vlookups!K:M,3,FALSE)</f>
        <v>Op Exp</v>
      </c>
      <c r="G3587" s="5" t="str">
        <f t="shared" si="1100"/>
        <v>6411</v>
      </c>
      <c r="H3587" s="5" t="str">
        <f t="shared" si="1101"/>
        <v>EMPLOYEE TRAVEL</v>
      </c>
      <c r="I3587" s="5" t="str">
        <f t="shared" si="1102"/>
        <v>016</v>
      </c>
      <c r="J3587" s="5" t="str">
        <f>VLOOKUP(I3587,Vlookups!A:D,2,FALSE)</f>
        <v>WESTPARK ELEMENTARY SCHOOL</v>
      </c>
      <c r="K3587" s="5" t="str">
        <f>VLOOKUP(I3587,Vlookups!A:D,3,FALSE)</f>
        <v>WESTPARK K8</v>
      </c>
      <c r="L3587" s="5" t="str">
        <f t="shared" si="1103"/>
        <v>99</v>
      </c>
      <c r="M3587" s="5" t="str">
        <f t="shared" si="1104"/>
        <v>000</v>
      </c>
      <c r="N3587" s="5" t="str">
        <f>VLOOKUP(M3587,Vlookups!G:I,2,FALSE)</f>
        <v>FINANCE USE ONLY</v>
      </c>
      <c r="O3587" s="5" t="str">
        <f>VLOOKUP(M3587,Vlookups!G:I,3,FALSE)</f>
        <v>UNIDENTIFIED</v>
      </c>
      <c r="P3587" s="6">
        <f t="shared" si="1105"/>
        <v>1299</v>
      </c>
      <c r="Q3587" s="6">
        <f t="shared" si="1106"/>
        <v>0</v>
      </c>
      <c r="R3587" s="6">
        <f t="shared" si="1107"/>
        <v>0</v>
      </c>
      <c r="S3587" s="6">
        <f t="shared" si="1108"/>
        <v>0</v>
      </c>
      <c r="T3587" s="6">
        <f t="shared" si="1109"/>
        <v>-1299</v>
      </c>
      <c r="U3587" t="s">
        <v>3645</v>
      </c>
      <c r="V3587" t="s">
        <v>56</v>
      </c>
      <c r="W3587" s="2">
        <v>1299</v>
      </c>
      <c r="X3587" s="2">
        <v>0</v>
      </c>
      <c r="Y3587" s="2">
        <v>0</v>
      </c>
      <c r="Z3587" s="2">
        <v>1299</v>
      </c>
      <c r="AA3587" s="2">
        <v>0</v>
      </c>
      <c r="AB3587" s="3">
        <v>-1299</v>
      </c>
    </row>
    <row r="3588" spans="1:28">
      <c r="A3588" s="5" t="str">
        <f t="shared" si="1096"/>
        <v>427</v>
      </c>
      <c r="B3588" s="5" t="str">
        <f>VLOOKUP(A3588,Vlookups!O:P,2,FALSE)</f>
        <v>LOCAL</v>
      </c>
      <c r="C3588" s="5" t="str">
        <f t="shared" si="1097"/>
        <v>E</v>
      </c>
      <c r="D3588" s="5" t="str">
        <f t="shared" si="1098"/>
        <v>13</v>
      </c>
      <c r="E3588" s="5" t="str">
        <f t="shared" si="1099"/>
        <v>64--</v>
      </c>
      <c r="F3588" s="5" t="str">
        <f>VLOOKUP(E3588,Vlookups!K:M,3,FALSE)</f>
        <v>Op Exp</v>
      </c>
      <c r="G3588" s="5" t="str">
        <f t="shared" si="1100"/>
        <v>6411</v>
      </c>
      <c r="H3588" s="5" t="str">
        <f t="shared" si="1101"/>
        <v>EMPLOYEE TRAVEL</v>
      </c>
      <c r="I3588" s="5" t="str">
        <f t="shared" si="1102"/>
        <v>017</v>
      </c>
      <c r="J3588" s="5" t="str">
        <f>VLOOKUP(I3588,Vlookups!A:D,2,FALSE)</f>
        <v>WESTPARK MIDDLE SCHOOL</v>
      </c>
      <c r="K3588" s="5" t="str">
        <f>VLOOKUP(I3588,Vlookups!A:D,3,FALSE)</f>
        <v>WESTPARK K8</v>
      </c>
      <c r="L3588" s="5" t="str">
        <f t="shared" si="1103"/>
        <v>99</v>
      </c>
      <c r="M3588" s="5" t="str">
        <f t="shared" si="1104"/>
        <v>000</v>
      </c>
      <c r="N3588" s="5" t="str">
        <f>VLOOKUP(M3588,Vlookups!G:I,2,FALSE)</f>
        <v>FINANCE USE ONLY</v>
      </c>
      <c r="O3588" s="5" t="str">
        <f>VLOOKUP(M3588,Vlookups!G:I,3,FALSE)</f>
        <v>UNIDENTIFIED</v>
      </c>
      <c r="P3588" s="6">
        <f t="shared" si="1105"/>
        <v>705</v>
      </c>
      <c r="Q3588" s="6">
        <f t="shared" si="1106"/>
        <v>0</v>
      </c>
      <c r="R3588" s="6">
        <f t="shared" si="1107"/>
        <v>0</v>
      </c>
      <c r="S3588" s="6">
        <f t="shared" si="1108"/>
        <v>0</v>
      </c>
      <c r="T3588" s="6">
        <f t="shared" si="1109"/>
        <v>-705</v>
      </c>
      <c r="U3588" t="s">
        <v>3646</v>
      </c>
      <c r="V3588" t="s">
        <v>56</v>
      </c>
      <c r="W3588" s="2">
        <v>705</v>
      </c>
      <c r="X3588" s="2">
        <v>0</v>
      </c>
      <c r="Y3588" s="2">
        <v>0</v>
      </c>
      <c r="Z3588" s="2">
        <v>705</v>
      </c>
      <c r="AA3588" s="2">
        <v>0</v>
      </c>
      <c r="AB3588" s="3">
        <v>-705</v>
      </c>
    </row>
    <row r="3589" spans="1:28">
      <c r="A3589" s="5" t="str">
        <f t="shared" si="1096"/>
        <v>427</v>
      </c>
      <c r="B3589" s="5" t="str">
        <f>VLOOKUP(A3589,Vlookups!O:P,2,FALSE)</f>
        <v>LOCAL</v>
      </c>
      <c r="C3589" s="5" t="str">
        <f t="shared" si="1097"/>
        <v>E</v>
      </c>
      <c r="D3589" s="5" t="str">
        <f t="shared" si="1098"/>
        <v>13</v>
      </c>
      <c r="E3589" s="5" t="str">
        <f t="shared" si="1099"/>
        <v>64--</v>
      </c>
      <c r="F3589" s="5" t="str">
        <f>VLOOKUP(E3589,Vlookups!K:M,3,FALSE)</f>
        <v>Op Exp</v>
      </c>
      <c r="G3589" s="5" t="str">
        <f t="shared" si="1100"/>
        <v>6411</v>
      </c>
      <c r="H3589" s="5" t="str">
        <f t="shared" si="1101"/>
        <v>EMPLOYEE TRAVEL</v>
      </c>
      <c r="I3589" s="5" t="str">
        <f t="shared" si="1102"/>
        <v>018</v>
      </c>
      <c r="J3589" s="5" t="str">
        <f>VLOOKUP(I3589,Vlookups!A:D,2,FALSE)</f>
        <v>KATY/WEST PARK HS</v>
      </c>
      <c r="K3589" s="5" t="str">
        <f>VLOOKUP(I3589,Vlookups!A:D,3,FALSE)</f>
        <v>KATY WESTPARK HS</v>
      </c>
      <c r="L3589" s="5" t="str">
        <f t="shared" si="1103"/>
        <v>99</v>
      </c>
      <c r="M3589" s="5" t="str">
        <f t="shared" si="1104"/>
        <v>000</v>
      </c>
      <c r="N3589" s="5" t="str">
        <f>VLOOKUP(M3589,Vlookups!G:I,2,FALSE)</f>
        <v>FINANCE USE ONLY</v>
      </c>
      <c r="O3589" s="5" t="str">
        <f>VLOOKUP(M3589,Vlookups!G:I,3,FALSE)</f>
        <v>UNIDENTIFIED</v>
      </c>
      <c r="P3589" s="6">
        <f t="shared" si="1105"/>
        <v>1315</v>
      </c>
      <c r="Q3589" s="6">
        <f t="shared" si="1106"/>
        <v>0</v>
      </c>
      <c r="R3589" s="6">
        <f t="shared" si="1107"/>
        <v>0</v>
      </c>
      <c r="S3589" s="6">
        <f t="shared" si="1108"/>
        <v>0</v>
      </c>
      <c r="T3589" s="6">
        <f t="shared" si="1109"/>
        <v>-1315</v>
      </c>
      <c r="U3589" t="s">
        <v>3647</v>
      </c>
      <c r="V3589" t="s">
        <v>56</v>
      </c>
      <c r="W3589" s="2">
        <v>1315</v>
      </c>
      <c r="X3589" s="2">
        <v>0</v>
      </c>
      <c r="Y3589" s="2">
        <v>0</v>
      </c>
      <c r="Z3589" s="2">
        <v>1315</v>
      </c>
      <c r="AA3589" s="2">
        <v>0</v>
      </c>
      <c r="AB3589" s="3">
        <v>-1315</v>
      </c>
    </row>
    <row r="3590" spans="1:28">
      <c r="A3590" s="5" t="str">
        <f t="shared" si="1096"/>
        <v>427</v>
      </c>
      <c r="B3590" s="5" t="str">
        <f>VLOOKUP(A3590,Vlookups!O:P,2,FALSE)</f>
        <v>LOCAL</v>
      </c>
      <c r="C3590" s="5" t="str">
        <f t="shared" si="1097"/>
        <v>E</v>
      </c>
      <c r="D3590" s="5" t="str">
        <f t="shared" si="1098"/>
        <v>13</v>
      </c>
      <c r="E3590" s="5" t="str">
        <f t="shared" si="1099"/>
        <v>64--</v>
      </c>
      <c r="F3590" s="5" t="str">
        <f>VLOOKUP(E3590,Vlookups!K:M,3,FALSE)</f>
        <v>Op Exp</v>
      </c>
      <c r="G3590" s="5" t="str">
        <f t="shared" si="1100"/>
        <v>6411</v>
      </c>
      <c r="H3590" s="5" t="str">
        <f t="shared" si="1101"/>
        <v>EMPLOYEE TRAVEL</v>
      </c>
      <c r="I3590" s="5" t="str">
        <f t="shared" si="1102"/>
        <v>019</v>
      </c>
      <c r="J3590" s="5" t="str">
        <f>VLOOKUP(I3590,Vlookups!A:D,2,FALSE)</f>
        <v>LANCASTER ELEMENTARY</v>
      </c>
      <c r="K3590" s="5" t="str">
        <f>VLOOKUP(I3590,Vlookups!A:D,3,FALSE)</f>
        <v>LANCASTER K8</v>
      </c>
      <c r="L3590" s="5" t="str">
        <f t="shared" si="1103"/>
        <v>99</v>
      </c>
      <c r="M3590" s="5" t="str">
        <f t="shared" si="1104"/>
        <v>000</v>
      </c>
      <c r="N3590" s="5" t="str">
        <f>VLOOKUP(M3590,Vlookups!G:I,2,FALSE)</f>
        <v>FINANCE USE ONLY</v>
      </c>
      <c r="O3590" s="5" t="str">
        <f>VLOOKUP(M3590,Vlookups!G:I,3,FALSE)</f>
        <v>UNIDENTIFIED</v>
      </c>
      <c r="P3590" s="6">
        <f t="shared" si="1105"/>
        <v>572</v>
      </c>
      <c r="Q3590" s="6">
        <f t="shared" si="1106"/>
        <v>0</v>
      </c>
      <c r="R3590" s="6">
        <f t="shared" si="1107"/>
        <v>0</v>
      </c>
      <c r="S3590" s="6">
        <f t="shared" si="1108"/>
        <v>0</v>
      </c>
      <c r="T3590" s="6">
        <f t="shared" si="1109"/>
        <v>-572</v>
      </c>
      <c r="U3590" t="s">
        <v>3648</v>
      </c>
      <c r="V3590" t="s">
        <v>56</v>
      </c>
      <c r="W3590" s="2">
        <v>572</v>
      </c>
      <c r="X3590" s="2">
        <v>0</v>
      </c>
      <c r="Y3590" s="2">
        <v>0</v>
      </c>
      <c r="Z3590" s="2">
        <v>572</v>
      </c>
      <c r="AA3590" s="2">
        <v>0</v>
      </c>
      <c r="AB3590" s="3">
        <v>-572</v>
      </c>
    </row>
    <row r="3591" spans="1:28">
      <c r="A3591" s="5" t="str">
        <f t="shared" si="1096"/>
        <v>427</v>
      </c>
      <c r="B3591" s="5" t="str">
        <f>VLOOKUP(A3591,Vlookups!O:P,2,FALSE)</f>
        <v>LOCAL</v>
      </c>
      <c r="C3591" s="5" t="str">
        <f t="shared" si="1097"/>
        <v>E</v>
      </c>
      <c r="D3591" s="5" t="str">
        <f t="shared" si="1098"/>
        <v>13</v>
      </c>
      <c r="E3591" s="5" t="str">
        <f t="shared" si="1099"/>
        <v>64--</v>
      </c>
      <c r="F3591" s="5" t="str">
        <f>VLOOKUP(E3591,Vlookups!K:M,3,FALSE)</f>
        <v>Op Exp</v>
      </c>
      <c r="G3591" s="5" t="str">
        <f t="shared" si="1100"/>
        <v>6411</v>
      </c>
      <c r="H3591" s="5" t="str">
        <f t="shared" si="1101"/>
        <v>EMPLOYEE TRAVEL</v>
      </c>
      <c r="I3591" s="5" t="str">
        <f t="shared" si="1102"/>
        <v>020</v>
      </c>
      <c r="J3591" s="5" t="str">
        <f>VLOOKUP(I3591,Vlookups!A:D,2,FALSE)</f>
        <v>LANCASTER MIDDLE SCHOOL</v>
      </c>
      <c r="K3591" s="5" t="str">
        <f>VLOOKUP(I3591,Vlookups!A:D,3,FALSE)</f>
        <v>LANCASTER K8</v>
      </c>
      <c r="L3591" s="5" t="str">
        <f t="shared" si="1103"/>
        <v>99</v>
      </c>
      <c r="M3591" s="5" t="str">
        <f t="shared" si="1104"/>
        <v>000</v>
      </c>
      <c r="N3591" s="5" t="str">
        <f>VLOOKUP(M3591,Vlookups!G:I,2,FALSE)</f>
        <v>FINANCE USE ONLY</v>
      </c>
      <c r="O3591" s="5" t="str">
        <f>VLOOKUP(M3591,Vlookups!G:I,3,FALSE)</f>
        <v>UNIDENTIFIED</v>
      </c>
      <c r="P3591" s="6">
        <f t="shared" si="1105"/>
        <v>186</v>
      </c>
      <c r="Q3591" s="6">
        <f t="shared" si="1106"/>
        <v>0</v>
      </c>
      <c r="R3591" s="6">
        <f t="shared" si="1107"/>
        <v>0</v>
      </c>
      <c r="S3591" s="6">
        <f t="shared" si="1108"/>
        <v>0</v>
      </c>
      <c r="T3591" s="6">
        <f t="shared" si="1109"/>
        <v>-186</v>
      </c>
      <c r="U3591" t="s">
        <v>3649</v>
      </c>
      <c r="V3591" t="s">
        <v>56</v>
      </c>
      <c r="W3591" s="2">
        <v>186</v>
      </c>
      <c r="X3591" s="2">
        <v>0</v>
      </c>
      <c r="Y3591" s="2">
        <v>0</v>
      </c>
      <c r="Z3591" s="2">
        <v>186</v>
      </c>
      <c r="AA3591" s="2">
        <v>0</v>
      </c>
      <c r="AB3591" s="3">
        <v>-186</v>
      </c>
    </row>
    <row r="3592" spans="1:28">
      <c r="A3592" s="5" t="str">
        <f t="shared" si="1096"/>
        <v>427</v>
      </c>
      <c r="B3592" s="5" t="str">
        <f>VLOOKUP(A3592,Vlookups!O:P,2,FALSE)</f>
        <v>LOCAL</v>
      </c>
      <c r="C3592" s="5" t="str">
        <f t="shared" si="1097"/>
        <v>E</v>
      </c>
      <c r="D3592" s="5" t="str">
        <f t="shared" si="1098"/>
        <v>13</v>
      </c>
      <c r="E3592" s="5" t="str">
        <f t="shared" si="1099"/>
        <v>64--</v>
      </c>
      <c r="F3592" s="5" t="str">
        <f>VLOOKUP(E3592,Vlookups!K:M,3,FALSE)</f>
        <v>Op Exp</v>
      </c>
      <c r="G3592" s="5" t="str">
        <f t="shared" si="1100"/>
        <v>6411</v>
      </c>
      <c r="H3592" s="5" t="str">
        <f t="shared" si="1101"/>
        <v>EMPLOYEE TRAVEL</v>
      </c>
      <c r="I3592" s="5" t="str">
        <f t="shared" si="1102"/>
        <v>025</v>
      </c>
      <c r="J3592" s="5" t="str">
        <f>VLOOKUP(I3592,Vlookups!A:D,2,FALSE)</f>
        <v>WINDMILL LAKES ELEMENTARY</v>
      </c>
      <c r="K3592" s="5" t="str">
        <f>VLOOKUP(I3592,Vlookups!A:D,3,FALSE)</f>
        <v>WINDMILL LAKES K8</v>
      </c>
      <c r="L3592" s="5" t="str">
        <f t="shared" si="1103"/>
        <v>99</v>
      </c>
      <c r="M3592" s="5" t="str">
        <f t="shared" si="1104"/>
        <v>000</v>
      </c>
      <c r="N3592" s="5" t="str">
        <f>VLOOKUP(M3592,Vlookups!G:I,2,FALSE)</f>
        <v>FINANCE USE ONLY</v>
      </c>
      <c r="O3592" s="5" t="str">
        <f>VLOOKUP(M3592,Vlookups!G:I,3,FALSE)</f>
        <v>UNIDENTIFIED</v>
      </c>
      <c r="P3592" s="6">
        <f t="shared" si="1105"/>
        <v>1243</v>
      </c>
      <c r="Q3592" s="6">
        <f t="shared" si="1106"/>
        <v>0</v>
      </c>
      <c r="R3592" s="6">
        <f t="shared" si="1107"/>
        <v>0</v>
      </c>
      <c r="S3592" s="6">
        <f t="shared" si="1108"/>
        <v>0</v>
      </c>
      <c r="T3592" s="6">
        <f t="shared" si="1109"/>
        <v>-1243</v>
      </c>
      <c r="U3592" t="s">
        <v>3650</v>
      </c>
      <c r="V3592" t="s">
        <v>56</v>
      </c>
      <c r="W3592" s="2">
        <v>1243</v>
      </c>
      <c r="X3592" s="2">
        <v>0</v>
      </c>
      <c r="Y3592" s="2">
        <v>0</v>
      </c>
      <c r="Z3592" s="2">
        <v>1243</v>
      </c>
      <c r="AA3592" s="2">
        <v>0</v>
      </c>
      <c r="AB3592" s="3">
        <v>-1243</v>
      </c>
    </row>
    <row r="3593" spans="1:28">
      <c r="A3593" s="5" t="str">
        <f t="shared" si="1096"/>
        <v>427</v>
      </c>
      <c r="B3593" s="5" t="str">
        <f>VLOOKUP(A3593,Vlookups!O:P,2,FALSE)</f>
        <v>LOCAL</v>
      </c>
      <c r="C3593" s="5" t="str">
        <f t="shared" si="1097"/>
        <v>E</v>
      </c>
      <c r="D3593" s="5" t="str">
        <f t="shared" si="1098"/>
        <v>13</v>
      </c>
      <c r="E3593" s="5" t="str">
        <f t="shared" si="1099"/>
        <v>64--</v>
      </c>
      <c r="F3593" s="5" t="str">
        <f>VLOOKUP(E3593,Vlookups!K:M,3,FALSE)</f>
        <v>Op Exp</v>
      </c>
      <c r="G3593" s="5" t="str">
        <f t="shared" si="1100"/>
        <v>6411</v>
      </c>
      <c r="H3593" s="5" t="str">
        <f t="shared" si="1101"/>
        <v>EMPLOYEE TRAVEL</v>
      </c>
      <c r="I3593" s="5" t="str">
        <f t="shared" si="1102"/>
        <v>026</v>
      </c>
      <c r="J3593" s="5" t="str">
        <f>VLOOKUP(I3593,Vlookups!A:D,2,FALSE)</f>
        <v>WM LAKES MIDDLE SCHOOL</v>
      </c>
      <c r="K3593" s="5" t="str">
        <f>VLOOKUP(I3593,Vlookups!A:D,3,FALSE)</f>
        <v>WINDMILL LAKES K8</v>
      </c>
      <c r="L3593" s="5" t="str">
        <f t="shared" si="1103"/>
        <v>99</v>
      </c>
      <c r="M3593" s="5" t="str">
        <f t="shared" si="1104"/>
        <v>000</v>
      </c>
      <c r="N3593" s="5" t="str">
        <f>VLOOKUP(M3593,Vlookups!G:I,2,FALSE)</f>
        <v>FINANCE USE ONLY</v>
      </c>
      <c r="O3593" s="5" t="str">
        <f>VLOOKUP(M3593,Vlookups!G:I,3,FALSE)</f>
        <v>UNIDENTIFIED</v>
      </c>
      <c r="P3593" s="6">
        <f t="shared" si="1105"/>
        <v>716</v>
      </c>
      <c r="Q3593" s="6">
        <f t="shared" si="1106"/>
        <v>0</v>
      </c>
      <c r="R3593" s="6">
        <f t="shared" si="1107"/>
        <v>0</v>
      </c>
      <c r="S3593" s="6">
        <f t="shared" si="1108"/>
        <v>0</v>
      </c>
      <c r="T3593" s="6">
        <f t="shared" si="1109"/>
        <v>-716</v>
      </c>
      <c r="U3593" t="s">
        <v>3651</v>
      </c>
      <c r="V3593" t="s">
        <v>56</v>
      </c>
      <c r="W3593" s="2">
        <v>716</v>
      </c>
      <c r="X3593" s="2">
        <v>0</v>
      </c>
      <c r="Y3593" s="2">
        <v>0</v>
      </c>
      <c r="Z3593" s="2">
        <v>716</v>
      </c>
      <c r="AA3593" s="2">
        <v>0</v>
      </c>
      <c r="AB3593" s="3">
        <v>-716</v>
      </c>
    </row>
    <row r="3594" spans="1:28">
      <c r="A3594" s="5" t="str">
        <f t="shared" si="1096"/>
        <v>427</v>
      </c>
      <c r="B3594" s="5" t="str">
        <f>VLOOKUP(A3594,Vlookups!O:P,2,FALSE)</f>
        <v>LOCAL</v>
      </c>
      <c r="C3594" s="5" t="str">
        <f t="shared" si="1097"/>
        <v>E</v>
      </c>
      <c r="D3594" s="5" t="str">
        <f t="shared" si="1098"/>
        <v>13</v>
      </c>
      <c r="E3594" s="5" t="str">
        <f t="shared" si="1099"/>
        <v>64--</v>
      </c>
      <c r="F3594" s="5" t="str">
        <f>VLOOKUP(E3594,Vlookups!K:M,3,FALSE)</f>
        <v>Op Exp</v>
      </c>
      <c r="G3594" s="5" t="str">
        <f t="shared" si="1100"/>
        <v>6411</v>
      </c>
      <c r="H3594" s="5" t="str">
        <f t="shared" si="1101"/>
        <v>EMPLOYEE TRAVEL</v>
      </c>
      <c r="I3594" s="5" t="str">
        <f t="shared" si="1102"/>
        <v>027</v>
      </c>
      <c r="J3594" s="5" t="str">
        <f>VLOOKUP(I3594,Vlookups!A:D,2,FALSE)</f>
        <v>HOUSTON OREM ELEMENTARY</v>
      </c>
      <c r="K3594" s="5" t="str">
        <f>VLOOKUP(I3594,Vlookups!A:D,3,FALSE)</f>
        <v>OREM K8</v>
      </c>
      <c r="L3594" s="5" t="str">
        <f t="shared" si="1103"/>
        <v>99</v>
      </c>
      <c r="M3594" s="5" t="str">
        <f t="shared" si="1104"/>
        <v>000</v>
      </c>
      <c r="N3594" s="5" t="str">
        <f>VLOOKUP(M3594,Vlookups!G:I,2,FALSE)</f>
        <v>FINANCE USE ONLY</v>
      </c>
      <c r="O3594" s="5" t="str">
        <f>VLOOKUP(M3594,Vlookups!G:I,3,FALSE)</f>
        <v>UNIDENTIFIED</v>
      </c>
      <c r="P3594" s="6">
        <f t="shared" si="1105"/>
        <v>1292</v>
      </c>
      <c r="Q3594" s="6">
        <f t="shared" si="1106"/>
        <v>0</v>
      </c>
      <c r="R3594" s="6">
        <f t="shared" si="1107"/>
        <v>285</v>
      </c>
      <c r="S3594" s="6">
        <f t="shared" si="1108"/>
        <v>0</v>
      </c>
      <c r="T3594" s="6">
        <f t="shared" si="1109"/>
        <v>-1292</v>
      </c>
      <c r="U3594" t="s">
        <v>3652</v>
      </c>
      <c r="V3594" t="s">
        <v>56</v>
      </c>
      <c r="W3594" s="2">
        <v>1292</v>
      </c>
      <c r="X3594" s="2">
        <v>0</v>
      </c>
      <c r="Y3594" s="2">
        <v>285</v>
      </c>
      <c r="Z3594" s="2">
        <v>1007</v>
      </c>
      <c r="AA3594" s="2">
        <v>0</v>
      </c>
      <c r="AB3594" s="3">
        <v>-1292</v>
      </c>
    </row>
    <row r="3595" spans="1:28">
      <c r="A3595" s="5" t="str">
        <f t="shared" si="1096"/>
        <v>427</v>
      </c>
      <c r="B3595" s="5" t="str">
        <f>VLOOKUP(A3595,Vlookups!O:P,2,FALSE)</f>
        <v>LOCAL</v>
      </c>
      <c r="C3595" s="5" t="str">
        <f t="shared" si="1097"/>
        <v>E</v>
      </c>
      <c r="D3595" s="5" t="str">
        <f t="shared" si="1098"/>
        <v>13</v>
      </c>
      <c r="E3595" s="5" t="str">
        <f t="shared" si="1099"/>
        <v>64--</v>
      </c>
      <c r="F3595" s="5" t="str">
        <f>VLOOKUP(E3595,Vlookups!K:M,3,FALSE)</f>
        <v>Op Exp</v>
      </c>
      <c r="G3595" s="5" t="str">
        <f t="shared" si="1100"/>
        <v>6411</v>
      </c>
      <c r="H3595" s="5" t="str">
        <f t="shared" si="1101"/>
        <v>EMPLOYEE TRAVEL</v>
      </c>
      <c r="I3595" s="5" t="str">
        <f t="shared" si="1102"/>
        <v>028</v>
      </c>
      <c r="J3595" s="5" t="str">
        <f>VLOOKUP(I3595,Vlookups!A:D,2,FALSE)</f>
        <v>HOUSTON OREM MIDDLE SCHOOL</v>
      </c>
      <c r="K3595" s="5" t="str">
        <f>VLOOKUP(I3595,Vlookups!A:D,3,FALSE)</f>
        <v>OREM K8</v>
      </c>
      <c r="L3595" s="5" t="str">
        <f t="shared" si="1103"/>
        <v>99</v>
      </c>
      <c r="M3595" s="5" t="str">
        <f t="shared" si="1104"/>
        <v>000</v>
      </c>
      <c r="N3595" s="5" t="str">
        <f>VLOOKUP(M3595,Vlookups!G:I,2,FALSE)</f>
        <v>FINANCE USE ONLY</v>
      </c>
      <c r="O3595" s="5" t="str">
        <f>VLOOKUP(M3595,Vlookups!G:I,3,FALSE)</f>
        <v>UNIDENTIFIED</v>
      </c>
      <c r="P3595" s="6">
        <f t="shared" si="1105"/>
        <v>688</v>
      </c>
      <c r="Q3595" s="6">
        <f t="shared" si="1106"/>
        <v>0</v>
      </c>
      <c r="R3595" s="6">
        <f t="shared" si="1107"/>
        <v>0</v>
      </c>
      <c r="S3595" s="6">
        <f t="shared" si="1108"/>
        <v>0</v>
      </c>
      <c r="T3595" s="6">
        <f t="shared" si="1109"/>
        <v>-688</v>
      </c>
      <c r="U3595" t="s">
        <v>3653</v>
      </c>
      <c r="V3595" t="s">
        <v>56</v>
      </c>
      <c r="W3595" s="2">
        <v>688</v>
      </c>
      <c r="X3595" s="2">
        <v>0</v>
      </c>
      <c r="Y3595" s="2">
        <v>0</v>
      </c>
      <c r="Z3595" s="2">
        <v>688</v>
      </c>
      <c r="AA3595" s="2">
        <v>0</v>
      </c>
      <c r="AB3595" s="3">
        <v>-688</v>
      </c>
    </row>
    <row r="3596" spans="1:28">
      <c r="A3596" s="5" t="str">
        <f t="shared" si="1096"/>
        <v>427</v>
      </c>
      <c r="B3596" s="5" t="str">
        <f>VLOOKUP(A3596,Vlookups!O:P,2,FALSE)</f>
        <v>LOCAL</v>
      </c>
      <c r="C3596" s="5" t="str">
        <f t="shared" si="1097"/>
        <v>E</v>
      </c>
      <c r="D3596" s="5" t="str">
        <f t="shared" si="1098"/>
        <v>13</v>
      </c>
      <c r="E3596" s="5" t="str">
        <f t="shared" si="1099"/>
        <v>64--</v>
      </c>
      <c r="F3596" s="5" t="str">
        <f>VLOOKUP(E3596,Vlookups!K:M,3,FALSE)</f>
        <v>Op Exp</v>
      </c>
      <c r="G3596" s="5" t="str">
        <f t="shared" si="1100"/>
        <v>6411</v>
      </c>
      <c r="H3596" s="5" t="str">
        <f t="shared" si="1101"/>
        <v>EMPLOYEE TRAVEL</v>
      </c>
      <c r="I3596" s="5" t="str">
        <f t="shared" si="1102"/>
        <v>030</v>
      </c>
      <c r="J3596" s="5" t="str">
        <f>VLOOKUP(I3596,Vlookups!A:D,2,FALSE)</f>
        <v>COLLEGE STATION ELEMENTARY</v>
      </c>
      <c r="K3596" s="5" t="str">
        <f>VLOOKUP(I3596,Vlookups!A:D,3,FALSE)</f>
        <v>COLLEGE STATION K8</v>
      </c>
      <c r="L3596" s="5" t="str">
        <f t="shared" si="1103"/>
        <v>99</v>
      </c>
      <c r="M3596" s="5" t="str">
        <f t="shared" si="1104"/>
        <v>000</v>
      </c>
      <c r="N3596" s="5" t="str">
        <f>VLOOKUP(M3596,Vlookups!G:I,2,FALSE)</f>
        <v>FINANCE USE ONLY</v>
      </c>
      <c r="O3596" s="5" t="str">
        <f>VLOOKUP(M3596,Vlookups!G:I,3,FALSE)</f>
        <v>UNIDENTIFIED</v>
      </c>
      <c r="P3596" s="6">
        <f t="shared" si="1105"/>
        <v>1194</v>
      </c>
      <c r="Q3596" s="6">
        <f t="shared" si="1106"/>
        <v>0</v>
      </c>
      <c r="R3596" s="6">
        <f t="shared" si="1107"/>
        <v>0</v>
      </c>
      <c r="S3596" s="6">
        <f t="shared" si="1108"/>
        <v>0</v>
      </c>
      <c r="T3596" s="6">
        <f t="shared" si="1109"/>
        <v>-1194</v>
      </c>
      <c r="U3596" t="s">
        <v>3654</v>
      </c>
      <c r="V3596" t="s">
        <v>56</v>
      </c>
      <c r="W3596" s="2">
        <v>1194</v>
      </c>
      <c r="X3596" s="2">
        <v>0</v>
      </c>
      <c r="Y3596" s="2">
        <v>0</v>
      </c>
      <c r="Z3596" s="2">
        <v>1194</v>
      </c>
      <c r="AA3596" s="2">
        <v>0</v>
      </c>
      <c r="AB3596" s="3">
        <v>-1194</v>
      </c>
    </row>
    <row r="3597" spans="1:28">
      <c r="A3597" s="5" t="str">
        <f t="shared" si="1096"/>
        <v>427</v>
      </c>
      <c r="B3597" s="5" t="str">
        <f>VLOOKUP(A3597,Vlookups!O:P,2,FALSE)</f>
        <v>LOCAL</v>
      </c>
      <c r="C3597" s="5" t="str">
        <f t="shared" si="1097"/>
        <v>E</v>
      </c>
      <c r="D3597" s="5" t="str">
        <f t="shared" si="1098"/>
        <v>13</v>
      </c>
      <c r="E3597" s="5" t="str">
        <f t="shared" si="1099"/>
        <v>64--</v>
      </c>
      <c r="F3597" s="5" t="str">
        <f>VLOOKUP(E3597,Vlookups!K:M,3,FALSE)</f>
        <v>Op Exp</v>
      </c>
      <c r="G3597" s="5" t="str">
        <f t="shared" si="1100"/>
        <v>6411</v>
      </c>
      <c r="H3597" s="5" t="str">
        <f t="shared" si="1101"/>
        <v>EMPLOYEE TRAVEL</v>
      </c>
      <c r="I3597" s="5" t="str">
        <f t="shared" si="1102"/>
        <v>031</v>
      </c>
      <c r="J3597" s="5" t="str">
        <f>VLOOKUP(I3597,Vlookups!A:D,2,FALSE)</f>
        <v>COLLEGE STATION MIDDLE SCHOOL</v>
      </c>
      <c r="K3597" s="5" t="str">
        <f>VLOOKUP(I3597,Vlookups!A:D,3,FALSE)</f>
        <v>COLLEGE STATION K8</v>
      </c>
      <c r="L3597" s="5" t="str">
        <f t="shared" si="1103"/>
        <v>99</v>
      </c>
      <c r="M3597" s="5" t="str">
        <f t="shared" si="1104"/>
        <v>000</v>
      </c>
      <c r="N3597" s="5" t="str">
        <f>VLOOKUP(M3597,Vlookups!G:I,2,FALSE)</f>
        <v>FINANCE USE ONLY</v>
      </c>
      <c r="O3597" s="5" t="str">
        <f>VLOOKUP(M3597,Vlookups!G:I,3,FALSE)</f>
        <v>UNIDENTIFIED</v>
      </c>
      <c r="P3597" s="6">
        <f t="shared" si="1105"/>
        <v>586</v>
      </c>
      <c r="Q3597" s="6">
        <f t="shared" si="1106"/>
        <v>0</v>
      </c>
      <c r="R3597" s="6">
        <f t="shared" si="1107"/>
        <v>0</v>
      </c>
      <c r="S3597" s="6">
        <f t="shared" si="1108"/>
        <v>0</v>
      </c>
      <c r="T3597" s="6">
        <f t="shared" si="1109"/>
        <v>-586</v>
      </c>
      <c r="U3597" t="s">
        <v>3655</v>
      </c>
      <c r="V3597" t="s">
        <v>56</v>
      </c>
      <c r="W3597" s="2">
        <v>586</v>
      </c>
      <c r="X3597" s="2">
        <v>0</v>
      </c>
      <c r="Y3597" s="2">
        <v>0</v>
      </c>
      <c r="Z3597" s="2">
        <v>586</v>
      </c>
      <c r="AA3597" s="2">
        <v>0</v>
      </c>
      <c r="AB3597" s="3">
        <v>-586</v>
      </c>
    </row>
    <row r="3598" spans="1:28">
      <c r="A3598" s="5" t="str">
        <f t="shared" si="1096"/>
        <v>427</v>
      </c>
      <c r="B3598" s="5" t="str">
        <f>VLOOKUP(A3598,Vlookups!O:P,2,FALSE)</f>
        <v>LOCAL</v>
      </c>
      <c r="C3598" s="5" t="str">
        <f t="shared" si="1097"/>
        <v>E</v>
      </c>
      <c r="D3598" s="5" t="str">
        <f t="shared" si="1098"/>
        <v>13</v>
      </c>
      <c r="E3598" s="5" t="str">
        <f t="shared" si="1099"/>
        <v>64--</v>
      </c>
      <c r="F3598" s="5" t="str">
        <f>VLOOKUP(E3598,Vlookups!K:M,3,FALSE)</f>
        <v>Op Exp</v>
      </c>
      <c r="G3598" s="5" t="str">
        <f t="shared" si="1100"/>
        <v>6411</v>
      </c>
      <c r="H3598" s="5" t="str">
        <f t="shared" si="1101"/>
        <v>EMPLOYEE TRAVEL</v>
      </c>
      <c r="I3598" s="5" t="str">
        <f t="shared" si="1102"/>
        <v>032</v>
      </c>
      <c r="J3598" s="5" t="str">
        <f>VLOOKUP(I3598,Vlookups!A:D,2,FALSE)</f>
        <v>LANCASTER HS</v>
      </c>
      <c r="K3598" s="5" t="str">
        <f>VLOOKUP(I3598,Vlookups!A:D,3,FALSE)</f>
        <v>LANCASTER HS</v>
      </c>
      <c r="L3598" s="5" t="str">
        <f t="shared" si="1103"/>
        <v>99</v>
      </c>
      <c r="M3598" s="5" t="str">
        <f t="shared" si="1104"/>
        <v>000</v>
      </c>
      <c r="N3598" s="5" t="str">
        <f>VLOOKUP(M3598,Vlookups!G:I,2,FALSE)</f>
        <v>FINANCE USE ONLY</v>
      </c>
      <c r="O3598" s="5" t="str">
        <f>VLOOKUP(M3598,Vlookups!G:I,3,FALSE)</f>
        <v>UNIDENTIFIED</v>
      </c>
      <c r="P3598" s="6">
        <f t="shared" si="1105"/>
        <v>350</v>
      </c>
      <c r="Q3598" s="6">
        <f t="shared" si="1106"/>
        <v>0</v>
      </c>
      <c r="R3598" s="6">
        <f t="shared" si="1107"/>
        <v>0</v>
      </c>
      <c r="S3598" s="6">
        <f t="shared" si="1108"/>
        <v>0</v>
      </c>
      <c r="T3598" s="6">
        <f t="shared" si="1109"/>
        <v>-350</v>
      </c>
      <c r="U3598" t="s">
        <v>3656</v>
      </c>
      <c r="V3598" t="s">
        <v>56</v>
      </c>
      <c r="W3598" s="2">
        <v>350</v>
      </c>
      <c r="X3598" s="2">
        <v>0</v>
      </c>
      <c r="Y3598" s="2">
        <v>0</v>
      </c>
      <c r="Z3598" s="2">
        <v>350</v>
      </c>
      <c r="AA3598" s="2">
        <v>0</v>
      </c>
      <c r="AB3598" s="3">
        <v>-350</v>
      </c>
    </row>
    <row r="3599" spans="1:28">
      <c r="A3599" s="5" t="str">
        <f t="shared" si="1096"/>
        <v>427</v>
      </c>
      <c r="B3599" s="5" t="str">
        <f>VLOOKUP(A3599,Vlookups!O:P,2,FALSE)</f>
        <v>LOCAL</v>
      </c>
      <c r="C3599" s="5" t="str">
        <f t="shared" si="1097"/>
        <v>E</v>
      </c>
      <c r="D3599" s="5" t="str">
        <f t="shared" si="1098"/>
        <v>13</v>
      </c>
      <c r="E3599" s="5" t="str">
        <f t="shared" si="1099"/>
        <v>64--</v>
      </c>
      <c r="F3599" s="5" t="str">
        <f>VLOOKUP(E3599,Vlookups!K:M,3,FALSE)</f>
        <v>Op Exp</v>
      </c>
      <c r="G3599" s="5" t="str">
        <f t="shared" si="1100"/>
        <v>6411</v>
      </c>
      <c r="H3599" s="5" t="str">
        <f t="shared" si="1101"/>
        <v>EMPLOYEE TRAVEL</v>
      </c>
      <c r="I3599" s="5" t="str">
        <f t="shared" si="1102"/>
        <v>033</v>
      </c>
      <c r="J3599" s="5" t="str">
        <f>VLOOKUP(I3599,Vlookups!A:D,2,FALSE)</f>
        <v>WINDMILL LAKES HS</v>
      </c>
      <c r="K3599" s="5" t="str">
        <f>VLOOKUP(I3599,Vlookups!A:D,3,FALSE)</f>
        <v>WINDMILL LAKES HS</v>
      </c>
      <c r="L3599" s="5" t="str">
        <f t="shared" si="1103"/>
        <v>99</v>
      </c>
      <c r="M3599" s="5" t="str">
        <f t="shared" si="1104"/>
        <v>000</v>
      </c>
      <c r="N3599" s="5" t="str">
        <f>VLOOKUP(M3599,Vlookups!G:I,2,FALSE)</f>
        <v>FINANCE USE ONLY</v>
      </c>
      <c r="O3599" s="5" t="str">
        <f>VLOOKUP(M3599,Vlookups!G:I,3,FALSE)</f>
        <v>UNIDENTIFIED</v>
      </c>
      <c r="P3599" s="6">
        <f t="shared" si="1105"/>
        <v>1064</v>
      </c>
      <c r="Q3599" s="6">
        <f t="shared" si="1106"/>
        <v>0</v>
      </c>
      <c r="R3599" s="6">
        <f t="shared" si="1107"/>
        <v>0</v>
      </c>
      <c r="S3599" s="6">
        <f t="shared" si="1108"/>
        <v>0</v>
      </c>
      <c r="T3599" s="6">
        <f t="shared" si="1109"/>
        <v>-1064</v>
      </c>
      <c r="U3599" t="s">
        <v>3657</v>
      </c>
      <c r="V3599" t="s">
        <v>56</v>
      </c>
      <c r="W3599" s="2">
        <v>1064</v>
      </c>
      <c r="X3599" s="2">
        <v>0</v>
      </c>
      <c r="Y3599" s="2">
        <v>0</v>
      </c>
      <c r="Z3599" s="2">
        <v>1064</v>
      </c>
      <c r="AA3599" s="2">
        <v>0</v>
      </c>
      <c r="AB3599" s="3">
        <v>-1064</v>
      </c>
    </row>
    <row r="3600" spans="1:28">
      <c r="A3600" s="5" t="str">
        <f t="shared" si="1096"/>
        <v>427</v>
      </c>
      <c r="B3600" s="5" t="str">
        <f>VLOOKUP(A3600,Vlookups!O:P,2,FALSE)</f>
        <v>LOCAL</v>
      </c>
      <c r="C3600" s="5" t="str">
        <f t="shared" si="1097"/>
        <v>E</v>
      </c>
      <c r="D3600" s="5" t="str">
        <f t="shared" si="1098"/>
        <v>13</v>
      </c>
      <c r="E3600" s="5" t="str">
        <f t="shared" si="1099"/>
        <v>64--</v>
      </c>
      <c r="F3600" s="5" t="str">
        <f>VLOOKUP(E3600,Vlookups!K:M,3,FALSE)</f>
        <v>Op Exp</v>
      </c>
      <c r="G3600" s="5" t="str">
        <f t="shared" si="1100"/>
        <v>6411</v>
      </c>
      <c r="H3600" s="5" t="str">
        <f t="shared" si="1101"/>
        <v>EMPLOYEE TRAVEL</v>
      </c>
      <c r="I3600" s="5" t="str">
        <f t="shared" si="1102"/>
        <v>034</v>
      </c>
      <c r="J3600" s="5" t="str">
        <f>VLOOKUP(I3600,Vlookups!A:D,2,FALSE)</f>
        <v>AGGIELAND HIGH SCHOOL</v>
      </c>
      <c r="K3600" s="5" t="str">
        <f>VLOOKUP(I3600,Vlookups!A:D,3,FALSE)</f>
        <v>AGGIELAND HS</v>
      </c>
      <c r="L3600" s="5" t="str">
        <f t="shared" si="1103"/>
        <v>99</v>
      </c>
      <c r="M3600" s="5" t="str">
        <f t="shared" si="1104"/>
        <v>000</v>
      </c>
      <c r="N3600" s="5" t="str">
        <f>VLOOKUP(M3600,Vlookups!G:I,2,FALSE)</f>
        <v>FINANCE USE ONLY</v>
      </c>
      <c r="O3600" s="5" t="str">
        <f>VLOOKUP(M3600,Vlookups!G:I,3,FALSE)</f>
        <v>UNIDENTIFIED</v>
      </c>
      <c r="P3600" s="6">
        <f t="shared" si="1105"/>
        <v>326</v>
      </c>
      <c r="Q3600" s="6">
        <f t="shared" si="1106"/>
        <v>0</v>
      </c>
      <c r="R3600" s="6">
        <f t="shared" si="1107"/>
        <v>0</v>
      </c>
      <c r="S3600" s="6">
        <f t="shared" si="1108"/>
        <v>0</v>
      </c>
      <c r="T3600" s="6">
        <f t="shared" si="1109"/>
        <v>-326</v>
      </c>
      <c r="U3600" t="s">
        <v>3658</v>
      </c>
      <c r="V3600" t="s">
        <v>56</v>
      </c>
      <c r="W3600" s="2">
        <v>326</v>
      </c>
      <c r="X3600" s="2">
        <v>0</v>
      </c>
      <c r="Y3600" s="2">
        <v>0</v>
      </c>
      <c r="Z3600" s="2">
        <v>326</v>
      </c>
      <c r="AA3600" s="2">
        <v>0</v>
      </c>
      <c r="AB3600" s="3">
        <v>-326</v>
      </c>
    </row>
    <row r="3601" spans="1:28">
      <c r="A3601" s="5" t="str">
        <f t="shared" si="1096"/>
        <v>427</v>
      </c>
      <c r="B3601" s="5" t="str">
        <f>VLOOKUP(A3601,Vlookups!O:P,2,FALSE)</f>
        <v>LOCAL</v>
      </c>
      <c r="C3601" s="5" t="str">
        <f t="shared" si="1097"/>
        <v>E</v>
      </c>
      <c r="D3601" s="5" t="str">
        <f t="shared" si="1098"/>
        <v>13</v>
      </c>
      <c r="E3601" s="5" t="str">
        <f t="shared" si="1099"/>
        <v>64--</v>
      </c>
      <c r="F3601" s="5" t="str">
        <f>VLOOKUP(E3601,Vlookups!K:M,3,FALSE)</f>
        <v>Op Exp</v>
      </c>
      <c r="G3601" s="5" t="str">
        <f t="shared" si="1100"/>
        <v>6411</v>
      </c>
      <c r="H3601" s="5" t="str">
        <f t="shared" si="1101"/>
        <v>EMPLOYEE TRAVEL</v>
      </c>
      <c r="I3601" s="5" t="str">
        <f t="shared" si="1102"/>
        <v>041</v>
      </c>
      <c r="J3601" s="5" t="str">
        <f>VLOOKUP(I3601,Vlookups!A:D,2,FALSE)</f>
        <v>BG Rarmiez Middle School</v>
      </c>
      <c r="K3601" s="5" t="str">
        <f>VLOOKUP(I3601,Vlookups!A:D,3,FALSE)</f>
        <v>BG RAMIREZ K8</v>
      </c>
      <c r="L3601" s="5" t="str">
        <f t="shared" si="1103"/>
        <v>99</v>
      </c>
      <c r="M3601" s="5" t="str">
        <f t="shared" si="1104"/>
        <v>000</v>
      </c>
      <c r="N3601" s="5" t="str">
        <f>VLOOKUP(M3601,Vlookups!G:I,2,FALSE)</f>
        <v>FINANCE USE ONLY</v>
      </c>
      <c r="O3601" s="5" t="str">
        <f>VLOOKUP(M3601,Vlookups!G:I,3,FALSE)</f>
        <v>UNIDENTIFIED</v>
      </c>
      <c r="P3601" s="6">
        <f t="shared" si="1105"/>
        <v>766</v>
      </c>
      <c r="Q3601" s="6">
        <f t="shared" si="1106"/>
        <v>0</v>
      </c>
      <c r="R3601" s="6">
        <f t="shared" si="1107"/>
        <v>0</v>
      </c>
      <c r="S3601" s="6">
        <f t="shared" si="1108"/>
        <v>0</v>
      </c>
      <c r="T3601" s="6">
        <f t="shared" si="1109"/>
        <v>-766</v>
      </c>
      <c r="U3601" t="s">
        <v>3659</v>
      </c>
      <c r="V3601" t="s">
        <v>56</v>
      </c>
      <c r="W3601" s="2">
        <v>766</v>
      </c>
      <c r="X3601" s="2">
        <v>0</v>
      </c>
      <c r="Y3601" s="2">
        <v>0</v>
      </c>
      <c r="Z3601" s="2">
        <v>766</v>
      </c>
      <c r="AA3601" s="2">
        <v>0</v>
      </c>
      <c r="AB3601" s="3">
        <v>-766</v>
      </c>
    </row>
    <row r="3602" spans="1:28">
      <c r="A3602" s="5" t="str">
        <f t="shared" si="1096"/>
        <v>427</v>
      </c>
      <c r="B3602" s="5" t="str">
        <f>VLOOKUP(A3602,Vlookups!O:P,2,FALSE)</f>
        <v>LOCAL</v>
      </c>
      <c r="C3602" s="5" t="str">
        <f t="shared" si="1097"/>
        <v>E</v>
      </c>
      <c r="D3602" s="5" t="str">
        <f t="shared" si="1098"/>
        <v>13</v>
      </c>
      <c r="E3602" s="5" t="str">
        <f t="shared" si="1099"/>
        <v>64--</v>
      </c>
      <c r="F3602" s="5" t="str">
        <f>VLOOKUP(E3602,Vlookups!K:M,3,FALSE)</f>
        <v>Op Exp</v>
      </c>
      <c r="G3602" s="5" t="str">
        <f t="shared" si="1100"/>
        <v>6411</v>
      </c>
      <c r="H3602" s="5" t="str">
        <f t="shared" si="1101"/>
        <v>EMPLOYEE TRAVEL</v>
      </c>
      <c r="I3602" s="5" t="str">
        <f t="shared" si="1102"/>
        <v>042</v>
      </c>
      <c r="J3602" s="5" t="str">
        <f>VLOOKUP(I3602,Vlookups!A:D,2,FALSE)</f>
        <v>BG Ramirez Elementary</v>
      </c>
      <c r="K3602" s="5" t="str">
        <f>VLOOKUP(I3602,Vlookups!A:D,3,FALSE)</f>
        <v>BG RAMIREZ K8</v>
      </c>
      <c r="L3602" s="5" t="str">
        <f t="shared" si="1103"/>
        <v>99</v>
      </c>
      <c r="M3602" s="5" t="str">
        <f t="shared" si="1104"/>
        <v>000</v>
      </c>
      <c r="N3602" s="5" t="str">
        <f>VLOOKUP(M3602,Vlookups!G:I,2,FALSE)</f>
        <v>FINANCE USE ONLY</v>
      </c>
      <c r="O3602" s="5" t="str">
        <f>VLOOKUP(M3602,Vlookups!G:I,3,FALSE)</f>
        <v>UNIDENTIFIED</v>
      </c>
      <c r="P3602" s="6">
        <f t="shared" si="1105"/>
        <v>1526</v>
      </c>
      <c r="Q3602" s="6">
        <f t="shared" si="1106"/>
        <v>0</v>
      </c>
      <c r="R3602" s="6">
        <f t="shared" si="1107"/>
        <v>0</v>
      </c>
      <c r="S3602" s="6">
        <f t="shared" si="1108"/>
        <v>0</v>
      </c>
      <c r="T3602" s="6">
        <f t="shared" si="1109"/>
        <v>-1526</v>
      </c>
      <c r="U3602" t="s">
        <v>3660</v>
      </c>
      <c r="V3602" t="s">
        <v>56</v>
      </c>
      <c r="W3602" s="2">
        <v>1526</v>
      </c>
      <c r="X3602" s="2">
        <v>0</v>
      </c>
      <c r="Y3602" s="2">
        <v>0</v>
      </c>
      <c r="Z3602" s="2">
        <v>1526</v>
      </c>
      <c r="AA3602" s="2">
        <v>0</v>
      </c>
      <c r="AB3602" s="3">
        <v>-1526</v>
      </c>
    </row>
    <row r="3603" spans="1:28">
      <c r="A3603" s="5" t="str">
        <f t="shared" si="1096"/>
        <v>427</v>
      </c>
      <c r="B3603" s="5" t="str">
        <f>VLOOKUP(A3603,Vlookups!O:P,2,FALSE)</f>
        <v>LOCAL</v>
      </c>
      <c r="C3603" s="5" t="str">
        <f t="shared" si="1097"/>
        <v>E</v>
      </c>
      <c r="D3603" s="5" t="str">
        <f t="shared" si="1098"/>
        <v>13</v>
      </c>
      <c r="E3603" s="5" t="str">
        <f t="shared" si="1099"/>
        <v>64--</v>
      </c>
      <c r="F3603" s="5" t="str">
        <f>VLOOKUP(E3603,Vlookups!K:M,3,FALSE)</f>
        <v>Op Exp</v>
      </c>
      <c r="G3603" s="5" t="str">
        <f t="shared" si="1100"/>
        <v>6411</v>
      </c>
      <c r="H3603" s="5" t="str">
        <f t="shared" si="1101"/>
        <v>EMPLOYEE TRAVEL</v>
      </c>
      <c r="I3603" s="5" t="str">
        <f t="shared" si="1102"/>
        <v>043</v>
      </c>
      <c r="J3603" s="5" t="str">
        <f>VLOOKUP(I3603,Vlookups!A:D,2,FALSE)</f>
        <v>MSG Ramirez Elementary</v>
      </c>
      <c r="K3603" s="5" t="str">
        <f>VLOOKUP(I3603,Vlookups!A:D,3,FALSE)</f>
        <v>MSG RAMIREZ K8</v>
      </c>
      <c r="L3603" s="5" t="str">
        <f t="shared" si="1103"/>
        <v>99</v>
      </c>
      <c r="M3603" s="5" t="str">
        <f t="shared" si="1104"/>
        <v>000</v>
      </c>
      <c r="N3603" s="5" t="str">
        <f>VLOOKUP(M3603,Vlookups!G:I,2,FALSE)</f>
        <v>FINANCE USE ONLY</v>
      </c>
      <c r="O3603" s="5" t="str">
        <f>VLOOKUP(M3603,Vlookups!G:I,3,FALSE)</f>
        <v>UNIDENTIFIED</v>
      </c>
      <c r="P3603" s="6">
        <f t="shared" si="1105"/>
        <v>712</v>
      </c>
      <c r="Q3603" s="6">
        <f t="shared" si="1106"/>
        <v>0</v>
      </c>
      <c r="R3603" s="6">
        <f t="shared" si="1107"/>
        <v>0</v>
      </c>
      <c r="S3603" s="6">
        <f t="shared" si="1108"/>
        <v>0</v>
      </c>
      <c r="T3603" s="6">
        <f t="shared" si="1109"/>
        <v>-712</v>
      </c>
      <c r="U3603" t="s">
        <v>3661</v>
      </c>
      <c r="V3603" t="s">
        <v>56</v>
      </c>
      <c r="W3603" s="2">
        <v>712</v>
      </c>
      <c r="X3603" s="2">
        <v>0</v>
      </c>
      <c r="Y3603" s="2">
        <v>0</v>
      </c>
      <c r="Z3603" s="2">
        <v>712</v>
      </c>
      <c r="AA3603" s="2">
        <v>0</v>
      </c>
      <c r="AB3603" s="3">
        <v>-712</v>
      </c>
    </row>
    <row r="3604" spans="1:28">
      <c r="A3604" s="5" t="str">
        <f t="shared" si="1096"/>
        <v>427</v>
      </c>
      <c r="B3604" s="5" t="str">
        <f>VLOOKUP(A3604,Vlookups!O:P,2,FALSE)</f>
        <v>LOCAL</v>
      </c>
      <c r="C3604" s="5" t="str">
        <f t="shared" si="1097"/>
        <v>E</v>
      </c>
      <c r="D3604" s="5" t="str">
        <f t="shared" si="1098"/>
        <v>13</v>
      </c>
      <c r="E3604" s="5" t="str">
        <f t="shared" si="1099"/>
        <v>64--</v>
      </c>
      <c r="F3604" s="5" t="str">
        <f>VLOOKUP(E3604,Vlookups!K:M,3,FALSE)</f>
        <v>Op Exp</v>
      </c>
      <c r="G3604" s="5" t="str">
        <f t="shared" si="1100"/>
        <v>6411</v>
      </c>
      <c r="H3604" s="5" t="str">
        <f t="shared" si="1101"/>
        <v>EMPLOYEE TRAVEL</v>
      </c>
      <c r="I3604" s="5" t="str">
        <f t="shared" si="1102"/>
        <v>044</v>
      </c>
      <c r="J3604" s="5" t="str">
        <f>VLOOKUP(I3604,Vlookups!A:D,2,FALSE)</f>
        <v>MSG Ramirez Middle School</v>
      </c>
      <c r="K3604" s="5" t="str">
        <f>VLOOKUP(I3604,Vlookups!A:D,3,FALSE)</f>
        <v>MSG RAMIREZ K8</v>
      </c>
      <c r="L3604" s="5" t="str">
        <f t="shared" si="1103"/>
        <v>99</v>
      </c>
      <c r="M3604" s="5" t="str">
        <f t="shared" si="1104"/>
        <v>000</v>
      </c>
      <c r="N3604" s="5" t="str">
        <f>VLOOKUP(M3604,Vlookups!G:I,2,FALSE)</f>
        <v>FINANCE USE ONLY</v>
      </c>
      <c r="O3604" s="5" t="str">
        <f>VLOOKUP(M3604,Vlookups!G:I,3,FALSE)</f>
        <v>UNIDENTIFIED</v>
      </c>
      <c r="P3604" s="6">
        <f t="shared" si="1105"/>
        <v>309</v>
      </c>
      <c r="Q3604" s="6">
        <f t="shared" si="1106"/>
        <v>0</v>
      </c>
      <c r="R3604" s="6">
        <f t="shared" si="1107"/>
        <v>0</v>
      </c>
      <c r="S3604" s="6">
        <f t="shared" si="1108"/>
        <v>0</v>
      </c>
      <c r="T3604" s="6">
        <f t="shared" si="1109"/>
        <v>-309</v>
      </c>
      <c r="U3604" t="s">
        <v>3662</v>
      </c>
      <c r="V3604" t="s">
        <v>56</v>
      </c>
      <c r="W3604" s="2">
        <v>309</v>
      </c>
      <c r="X3604" s="2">
        <v>0</v>
      </c>
      <c r="Y3604" s="2">
        <v>0</v>
      </c>
      <c r="Z3604" s="2">
        <v>309</v>
      </c>
      <c r="AA3604" s="2">
        <v>0</v>
      </c>
      <c r="AB3604" s="3">
        <v>-309</v>
      </c>
    </row>
    <row r="3605" spans="1:28">
      <c r="A3605" s="5" t="str">
        <f t="shared" si="1096"/>
        <v>427</v>
      </c>
      <c r="B3605" s="5" t="str">
        <f>VLOOKUP(A3605,Vlookups!O:P,2,FALSE)</f>
        <v>LOCAL</v>
      </c>
      <c r="C3605" s="5" t="str">
        <f t="shared" si="1097"/>
        <v>E</v>
      </c>
      <c r="D3605" s="5" t="str">
        <f t="shared" si="1098"/>
        <v>13</v>
      </c>
      <c r="E3605" s="5" t="str">
        <f t="shared" si="1099"/>
        <v>64--</v>
      </c>
      <c r="F3605" s="5" t="str">
        <f>VLOOKUP(E3605,Vlookups!K:M,3,FALSE)</f>
        <v>Op Exp</v>
      </c>
      <c r="G3605" s="5" t="str">
        <f t="shared" si="1100"/>
        <v>6499</v>
      </c>
      <c r="H3605" s="5" t="str">
        <f t="shared" si="1101"/>
        <v>MISC OP COSTS</v>
      </c>
      <c r="I3605" s="5" t="str">
        <f t="shared" si="1102"/>
        <v>009</v>
      </c>
      <c r="J3605" s="5" t="str">
        <f>VLOOKUP(I3605,Vlookups!A:D,2,FALSE)</f>
        <v>KELLER HIGH SCHOOL</v>
      </c>
      <c r="K3605" s="5" t="str">
        <f>VLOOKUP(I3605,Vlookups!A:D,3,FALSE)</f>
        <v>KELLER HS</v>
      </c>
      <c r="L3605" s="5" t="str">
        <f t="shared" si="1103"/>
        <v>99</v>
      </c>
      <c r="M3605" s="5" t="str">
        <f t="shared" si="1104"/>
        <v>000</v>
      </c>
      <c r="N3605" s="5" t="str">
        <f>VLOOKUP(M3605,Vlookups!G:I,2,FALSE)</f>
        <v>FINANCE USE ONLY</v>
      </c>
      <c r="O3605" s="5" t="str">
        <f>VLOOKUP(M3605,Vlookups!G:I,3,FALSE)</f>
        <v>UNIDENTIFIED</v>
      </c>
      <c r="P3605" s="6">
        <f t="shared" si="1105"/>
        <v>175</v>
      </c>
      <c r="Q3605" s="6">
        <f t="shared" si="1106"/>
        <v>0</v>
      </c>
      <c r="R3605" s="6">
        <f t="shared" si="1107"/>
        <v>175</v>
      </c>
      <c r="S3605" s="6">
        <f t="shared" si="1108"/>
        <v>0</v>
      </c>
      <c r="T3605" s="6">
        <f t="shared" si="1109"/>
        <v>-175</v>
      </c>
      <c r="U3605" t="s">
        <v>3663</v>
      </c>
      <c r="V3605" t="s">
        <v>183</v>
      </c>
      <c r="W3605" s="2">
        <v>175</v>
      </c>
      <c r="X3605" s="2">
        <v>0</v>
      </c>
      <c r="Y3605" s="2">
        <v>175</v>
      </c>
      <c r="Z3605" s="2">
        <v>0</v>
      </c>
      <c r="AA3605" s="2">
        <v>0</v>
      </c>
      <c r="AB3605" s="3">
        <v>-175</v>
      </c>
    </row>
    <row r="3606" spans="1:28">
      <c r="A3606" s="5" t="str">
        <f t="shared" si="1096"/>
        <v>427</v>
      </c>
      <c r="B3606" s="5" t="str">
        <f>VLOOKUP(A3606,Vlookups!O:P,2,FALSE)</f>
        <v>LOCAL</v>
      </c>
      <c r="C3606" s="5" t="str">
        <f t="shared" si="1097"/>
        <v>E</v>
      </c>
      <c r="D3606" s="5" t="str">
        <f t="shared" si="1098"/>
        <v>13</v>
      </c>
      <c r="E3606" s="5" t="str">
        <f t="shared" si="1099"/>
        <v>64--</v>
      </c>
      <c r="F3606" s="5" t="str">
        <f>VLOOKUP(E3606,Vlookups!K:M,3,FALSE)</f>
        <v>Op Exp</v>
      </c>
      <c r="G3606" s="5" t="str">
        <f t="shared" si="1100"/>
        <v>6499</v>
      </c>
      <c r="H3606" s="5" t="str">
        <f t="shared" si="1101"/>
        <v>MISC OP COSTS</v>
      </c>
      <c r="I3606" s="5" t="str">
        <f t="shared" si="1102"/>
        <v>999</v>
      </c>
      <c r="J3606" s="5" t="str">
        <f>VLOOKUP(I3606,Vlookups!A:D,2,FALSE)</f>
        <v>CHARTER WIDE</v>
      </c>
      <c r="K3606" s="5" t="str">
        <f>VLOOKUP(I3606,Vlookups!A:D,3,FALSE)</f>
        <v>CHARTER WIDE</v>
      </c>
      <c r="L3606" s="5" t="str">
        <f t="shared" si="1103"/>
        <v>99</v>
      </c>
      <c r="M3606" s="5" t="str">
        <f t="shared" si="1104"/>
        <v>751</v>
      </c>
      <c r="N3606" s="5" t="str">
        <f>VLOOKUP(M3606,Vlookups!G:I,2,FALSE)</f>
        <v>UNIDENTIFIED BUDGET OWNER/HOLD</v>
      </c>
      <c r="O3606" s="5" t="str">
        <f>VLOOKUP(M3606,Vlookups!G:I,3,FALSE)</f>
        <v>UNIDENTIFIED</v>
      </c>
      <c r="P3606" s="6">
        <f t="shared" si="1105"/>
        <v>17047</v>
      </c>
      <c r="Q3606" s="6">
        <f t="shared" si="1106"/>
        <v>0</v>
      </c>
      <c r="R3606" s="6">
        <f t="shared" si="1107"/>
        <v>0</v>
      </c>
      <c r="S3606" s="6">
        <f t="shared" si="1108"/>
        <v>50000</v>
      </c>
      <c r="T3606" s="6">
        <f t="shared" si="1109"/>
        <v>32953</v>
      </c>
      <c r="U3606" t="s">
        <v>3664</v>
      </c>
      <c r="V3606" t="s">
        <v>183</v>
      </c>
      <c r="W3606" s="2">
        <v>17047</v>
      </c>
      <c r="X3606" s="2">
        <v>0</v>
      </c>
      <c r="Y3606" s="2">
        <v>0</v>
      </c>
      <c r="Z3606" s="2">
        <v>17047</v>
      </c>
      <c r="AA3606" s="2">
        <v>50000</v>
      </c>
      <c r="AB3606" s="2">
        <v>32953</v>
      </c>
    </row>
    <row r="3607" spans="1:28">
      <c r="A3607" s="5" t="str">
        <f t="shared" si="1096"/>
        <v>427</v>
      </c>
      <c r="B3607" s="5" t="str">
        <f>VLOOKUP(A3607,Vlookups!O:P,2,FALSE)</f>
        <v>LOCAL</v>
      </c>
      <c r="C3607" s="5" t="str">
        <f t="shared" si="1097"/>
        <v>E</v>
      </c>
      <c r="D3607" s="5" t="str">
        <f t="shared" si="1098"/>
        <v>23</v>
      </c>
      <c r="E3607" s="5" t="str">
        <f t="shared" si="1099"/>
        <v>62--</v>
      </c>
      <c r="F3607" s="5" t="str">
        <f>VLOOKUP(E3607,Vlookups!K:M,3,FALSE)</f>
        <v>Op Exp</v>
      </c>
      <c r="G3607" s="5" t="str">
        <f t="shared" si="1100"/>
        <v>6299</v>
      </c>
      <c r="H3607" s="5" t="str">
        <f t="shared" si="1101"/>
        <v>MISC. CONTRACTED SERVICE</v>
      </c>
      <c r="I3607" s="5" t="str">
        <f t="shared" si="1102"/>
        <v>001</v>
      </c>
      <c r="J3607" s="5" t="str">
        <f>VLOOKUP(I3607,Vlookups!A:D,2,FALSE)</f>
        <v>GARLAND ELEMENTARY SCHOOL</v>
      </c>
      <c r="K3607" s="5" t="str">
        <f>VLOOKUP(I3607,Vlookups!A:D,3,FALSE)</f>
        <v>GARLAND K8</v>
      </c>
      <c r="L3607" s="5" t="str">
        <f t="shared" si="1103"/>
        <v>99</v>
      </c>
      <c r="M3607" s="5" t="str">
        <f t="shared" si="1104"/>
        <v>000</v>
      </c>
      <c r="N3607" s="5" t="str">
        <f>VLOOKUP(M3607,Vlookups!G:I,2,FALSE)</f>
        <v>FINANCE USE ONLY</v>
      </c>
      <c r="O3607" s="5" t="str">
        <f>VLOOKUP(M3607,Vlookups!G:I,3,FALSE)</f>
        <v>UNIDENTIFIED</v>
      </c>
      <c r="P3607" s="6">
        <f t="shared" si="1105"/>
        <v>0</v>
      </c>
      <c r="Q3607" s="6">
        <f t="shared" si="1106"/>
        <v>0</v>
      </c>
      <c r="R3607" s="6">
        <f t="shared" si="1107"/>
        <v>923.31</v>
      </c>
      <c r="S3607" s="6">
        <f t="shared" si="1108"/>
        <v>0</v>
      </c>
      <c r="T3607" s="6">
        <f t="shared" si="1109"/>
        <v>0</v>
      </c>
      <c r="U3607" t="s">
        <v>3665</v>
      </c>
      <c r="V3607" t="s">
        <v>49</v>
      </c>
      <c r="W3607" s="2">
        <v>0</v>
      </c>
      <c r="X3607" s="2">
        <v>0</v>
      </c>
      <c r="Y3607" s="2">
        <v>923.31</v>
      </c>
      <c r="Z3607" s="3">
        <v>-923.31</v>
      </c>
      <c r="AA3607" s="2">
        <v>0</v>
      </c>
      <c r="AB3607" s="2">
        <v>0</v>
      </c>
    </row>
    <row r="3608" spans="1:28">
      <c r="A3608" s="5" t="str">
        <f t="shared" si="1096"/>
        <v>427</v>
      </c>
      <c r="B3608" s="5" t="str">
        <f>VLOOKUP(A3608,Vlookups!O:P,2,FALSE)</f>
        <v>LOCAL</v>
      </c>
      <c r="C3608" s="5" t="str">
        <f t="shared" si="1097"/>
        <v>E</v>
      </c>
      <c r="D3608" s="5" t="str">
        <f t="shared" si="1098"/>
        <v>23</v>
      </c>
      <c r="E3608" s="5" t="str">
        <f t="shared" si="1099"/>
        <v>62--</v>
      </c>
      <c r="F3608" s="5" t="str">
        <f>VLOOKUP(E3608,Vlookups!K:M,3,FALSE)</f>
        <v>Op Exp</v>
      </c>
      <c r="G3608" s="5" t="str">
        <f t="shared" si="1100"/>
        <v>6299</v>
      </c>
      <c r="H3608" s="5" t="str">
        <f t="shared" si="1101"/>
        <v>MISC. CONTRACTED SERVICE</v>
      </c>
      <c r="I3608" s="5" t="str">
        <f t="shared" si="1102"/>
        <v>002</v>
      </c>
      <c r="J3608" s="5" t="str">
        <f>VLOOKUP(I3608,Vlookups!A:D,2,FALSE)</f>
        <v>GARLAND MIDDLE SCHOOL</v>
      </c>
      <c r="K3608" s="5" t="str">
        <f>VLOOKUP(I3608,Vlookups!A:D,3,FALSE)</f>
        <v>GARLAND K8</v>
      </c>
      <c r="L3608" s="5" t="str">
        <f t="shared" si="1103"/>
        <v>99</v>
      </c>
      <c r="M3608" s="5" t="str">
        <f t="shared" si="1104"/>
        <v>000</v>
      </c>
      <c r="N3608" s="5" t="str">
        <f>VLOOKUP(M3608,Vlookups!G:I,2,FALSE)</f>
        <v>FINANCE USE ONLY</v>
      </c>
      <c r="O3608" s="5" t="str">
        <f>VLOOKUP(M3608,Vlookups!G:I,3,FALSE)</f>
        <v>UNIDENTIFIED</v>
      </c>
      <c r="P3608" s="6">
        <f t="shared" si="1105"/>
        <v>0</v>
      </c>
      <c r="Q3608" s="6">
        <f t="shared" si="1106"/>
        <v>0</v>
      </c>
      <c r="R3608" s="6">
        <f t="shared" si="1107"/>
        <v>454.76</v>
      </c>
      <c r="S3608" s="6">
        <f t="shared" si="1108"/>
        <v>0</v>
      </c>
      <c r="T3608" s="6">
        <f t="shared" si="1109"/>
        <v>0</v>
      </c>
      <c r="U3608" t="s">
        <v>3666</v>
      </c>
      <c r="V3608" t="s">
        <v>49</v>
      </c>
      <c r="W3608" s="2">
        <v>0</v>
      </c>
      <c r="X3608" s="2">
        <v>0</v>
      </c>
      <c r="Y3608" s="2">
        <v>454.76</v>
      </c>
      <c r="Z3608" s="3">
        <v>-454.76</v>
      </c>
      <c r="AA3608" s="2">
        <v>0</v>
      </c>
      <c r="AB3608" s="2">
        <v>0</v>
      </c>
    </row>
    <row r="3609" spans="1:28">
      <c r="A3609" s="5" t="str">
        <f t="shared" si="1096"/>
        <v>427</v>
      </c>
      <c r="B3609" s="5" t="str">
        <f>VLOOKUP(A3609,Vlookups!O:P,2,FALSE)</f>
        <v>LOCAL</v>
      </c>
      <c r="C3609" s="5" t="str">
        <f t="shared" si="1097"/>
        <v>E</v>
      </c>
      <c r="D3609" s="5" t="str">
        <f t="shared" si="1098"/>
        <v>23</v>
      </c>
      <c r="E3609" s="5" t="str">
        <f t="shared" si="1099"/>
        <v>63--</v>
      </c>
      <c r="F3609" s="5" t="str">
        <f>VLOOKUP(E3609,Vlookups!K:M,3,FALSE)</f>
        <v>Op Exp</v>
      </c>
      <c r="G3609" s="5" t="str">
        <f t="shared" si="1100"/>
        <v>6397</v>
      </c>
      <c r="H3609" s="5" t="str">
        <f t="shared" si="1101"/>
        <v>CAMPUS SUPPLEMENTAL</v>
      </c>
      <c r="I3609" s="5" t="str">
        <f t="shared" si="1102"/>
        <v>032</v>
      </c>
      <c r="J3609" s="5" t="str">
        <f>VLOOKUP(I3609,Vlookups!A:D,2,FALSE)</f>
        <v>LANCASTER HS</v>
      </c>
      <c r="K3609" s="5" t="str">
        <f>VLOOKUP(I3609,Vlookups!A:D,3,FALSE)</f>
        <v>LANCASTER HS</v>
      </c>
      <c r="L3609" s="5" t="str">
        <f t="shared" si="1103"/>
        <v>99</v>
      </c>
      <c r="M3609" s="5" t="str">
        <f t="shared" si="1104"/>
        <v>000</v>
      </c>
      <c r="N3609" s="5" t="str">
        <f>VLOOKUP(M3609,Vlookups!G:I,2,FALSE)</f>
        <v>FINANCE USE ONLY</v>
      </c>
      <c r="O3609" s="5" t="str">
        <f>VLOOKUP(M3609,Vlookups!G:I,3,FALSE)</f>
        <v>UNIDENTIFIED</v>
      </c>
      <c r="P3609" s="6">
        <f t="shared" si="1105"/>
        <v>5000</v>
      </c>
      <c r="Q3609" s="6">
        <f t="shared" si="1106"/>
        <v>0</v>
      </c>
      <c r="R3609" s="6">
        <f t="shared" si="1107"/>
        <v>1845</v>
      </c>
      <c r="S3609" s="6">
        <f t="shared" si="1108"/>
        <v>0</v>
      </c>
      <c r="T3609" s="6">
        <f t="shared" si="1109"/>
        <v>-5000</v>
      </c>
      <c r="U3609" t="s">
        <v>3667</v>
      </c>
      <c r="V3609" t="s">
        <v>3668</v>
      </c>
      <c r="W3609" s="2">
        <v>5000</v>
      </c>
      <c r="X3609" s="2">
        <v>0</v>
      </c>
      <c r="Y3609" s="2">
        <v>1845</v>
      </c>
      <c r="Z3609" s="2">
        <v>3155</v>
      </c>
      <c r="AA3609" s="2">
        <v>0</v>
      </c>
      <c r="AB3609" s="3">
        <v>-5000</v>
      </c>
    </row>
    <row r="3610" spans="1:28">
      <c r="A3610" s="5" t="str">
        <f t="shared" si="1096"/>
        <v>427</v>
      </c>
      <c r="B3610" s="5" t="str">
        <f>VLOOKUP(A3610,Vlookups!O:P,2,FALSE)</f>
        <v>LOCAL</v>
      </c>
      <c r="C3610" s="5" t="str">
        <f t="shared" si="1097"/>
        <v>E</v>
      </c>
      <c r="D3610" s="5" t="str">
        <f t="shared" si="1098"/>
        <v>23</v>
      </c>
      <c r="E3610" s="5" t="str">
        <f t="shared" si="1099"/>
        <v>63--</v>
      </c>
      <c r="F3610" s="5" t="str">
        <f>VLOOKUP(E3610,Vlookups!K:M,3,FALSE)</f>
        <v>Op Exp</v>
      </c>
      <c r="G3610" s="5" t="str">
        <f t="shared" si="1100"/>
        <v>6397</v>
      </c>
      <c r="H3610" s="5" t="str">
        <f t="shared" si="1101"/>
        <v>CAMPUS SUPPLEMENTAL</v>
      </c>
      <c r="I3610" s="5" t="str">
        <f t="shared" si="1102"/>
        <v>034</v>
      </c>
      <c r="J3610" s="5" t="str">
        <f>VLOOKUP(I3610,Vlookups!A:D,2,FALSE)</f>
        <v>AGGIELAND HIGH SCHOOL</v>
      </c>
      <c r="K3610" s="5" t="str">
        <f>VLOOKUP(I3610,Vlookups!A:D,3,FALSE)</f>
        <v>AGGIELAND HS</v>
      </c>
      <c r="L3610" s="5" t="str">
        <f t="shared" si="1103"/>
        <v>99</v>
      </c>
      <c r="M3610" s="5" t="str">
        <f t="shared" si="1104"/>
        <v>000</v>
      </c>
      <c r="N3610" s="5" t="str">
        <f>VLOOKUP(M3610,Vlookups!G:I,2,FALSE)</f>
        <v>FINANCE USE ONLY</v>
      </c>
      <c r="O3610" s="5" t="str">
        <f>VLOOKUP(M3610,Vlookups!G:I,3,FALSE)</f>
        <v>UNIDENTIFIED</v>
      </c>
      <c r="P3610" s="6">
        <f t="shared" si="1105"/>
        <v>5000</v>
      </c>
      <c r="Q3610" s="6">
        <f t="shared" si="1106"/>
        <v>0</v>
      </c>
      <c r="R3610" s="6">
        <f t="shared" si="1107"/>
        <v>0</v>
      </c>
      <c r="S3610" s="6">
        <f t="shared" si="1108"/>
        <v>0</v>
      </c>
      <c r="T3610" s="6">
        <f t="shared" si="1109"/>
        <v>-5000</v>
      </c>
      <c r="U3610" t="s">
        <v>3669</v>
      </c>
      <c r="V3610" t="s">
        <v>3668</v>
      </c>
      <c r="W3610" s="2">
        <v>5000</v>
      </c>
      <c r="X3610" s="2">
        <v>0</v>
      </c>
      <c r="Y3610" s="2">
        <v>0</v>
      </c>
      <c r="Z3610" s="2">
        <v>5000</v>
      </c>
      <c r="AA3610" s="2">
        <v>0</v>
      </c>
      <c r="AB3610" s="3">
        <v>-5000</v>
      </c>
    </row>
    <row r="3611" spans="1:28">
      <c r="A3611" s="5" t="str">
        <f t="shared" si="1096"/>
        <v>427</v>
      </c>
      <c r="B3611" s="5" t="str">
        <f>VLOOKUP(A3611,Vlookups!O:P,2,FALSE)</f>
        <v>LOCAL</v>
      </c>
      <c r="C3611" s="5" t="str">
        <f t="shared" si="1097"/>
        <v>E</v>
      </c>
      <c r="D3611" s="5" t="str">
        <f t="shared" si="1098"/>
        <v>23</v>
      </c>
      <c r="E3611" s="5" t="str">
        <f t="shared" si="1099"/>
        <v>63--</v>
      </c>
      <c r="F3611" s="5" t="str">
        <f>VLOOKUP(E3611,Vlookups!K:M,3,FALSE)</f>
        <v>Op Exp</v>
      </c>
      <c r="G3611" s="5" t="str">
        <f t="shared" si="1100"/>
        <v>6399</v>
      </c>
      <c r="H3611" s="5" t="str">
        <f t="shared" si="1101"/>
        <v>GENERAL SUPPLIES</v>
      </c>
      <c r="I3611" s="5" t="str">
        <f t="shared" si="1102"/>
        <v>001</v>
      </c>
      <c r="J3611" s="5" t="str">
        <f>VLOOKUP(I3611,Vlookups!A:D,2,FALSE)</f>
        <v>GARLAND ELEMENTARY SCHOOL</v>
      </c>
      <c r="K3611" s="5" t="str">
        <f>VLOOKUP(I3611,Vlookups!A:D,3,FALSE)</f>
        <v>GARLAND K8</v>
      </c>
      <c r="L3611" s="5" t="str">
        <f t="shared" si="1103"/>
        <v>99</v>
      </c>
      <c r="M3611" s="5" t="str">
        <f t="shared" si="1104"/>
        <v>000</v>
      </c>
      <c r="N3611" s="5" t="str">
        <f>VLOOKUP(M3611,Vlookups!G:I,2,FALSE)</f>
        <v>FINANCE USE ONLY</v>
      </c>
      <c r="O3611" s="5" t="str">
        <f>VLOOKUP(M3611,Vlookups!G:I,3,FALSE)</f>
        <v>UNIDENTIFIED</v>
      </c>
      <c r="P3611" s="6">
        <f t="shared" si="1105"/>
        <v>8950.85</v>
      </c>
      <c r="Q3611" s="6">
        <f t="shared" si="1106"/>
        <v>18.329999999999998</v>
      </c>
      <c r="R3611" s="6">
        <f t="shared" si="1107"/>
        <v>8942.09</v>
      </c>
      <c r="S3611" s="6">
        <f t="shared" si="1108"/>
        <v>0</v>
      </c>
      <c r="T3611" s="6">
        <f t="shared" si="1109"/>
        <v>-8950.85</v>
      </c>
      <c r="U3611" t="s">
        <v>3670</v>
      </c>
      <c r="V3611" t="s">
        <v>54</v>
      </c>
      <c r="W3611" s="2">
        <v>8950.85</v>
      </c>
      <c r="X3611" s="2">
        <v>18.329999999999998</v>
      </c>
      <c r="Y3611" s="2">
        <v>8942.09</v>
      </c>
      <c r="Z3611" s="3">
        <v>-9.57</v>
      </c>
      <c r="AA3611" s="2">
        <v>0</v>
      </c>
      <c r="AB3611" s="3">
        <v>-8950.85</v>
      </c>
    </row>
    <row r="3612" spans="1:28">
      <c r="A3612" s="5" t="str">
        <f t="shared" si="1096"/>
        <v>427</v>
      </c>
      <c r="B3612" s="5" t="str">
        <f>VLOOKUP(A3612,Vlookups!O:P,2,FALSE)</f>
        <v>LOCAL</v>
      </c>
      <c r="C3612" s="5" t="str">
        <f t="shared" si="1097"/>
        <v>E</v>
      </c>
      <c r="D3612" s="5" t="str">
        <f t="shared" si="1098"/>
        <v>23</v>
      </c>
      <c r="E3612" s="5" t="str">
        <f t="shared" si="1099"/>
        <v>63--</v>
      </c>
      <c r="F3612" s="5" t="str">
        <f>VLOOKUP(E3612,Vlookups!K:M,3,FALSE)</f>
        <v>Op Exp</v>
      </c>
      <c r="G3612" s="5" t="str">
        <f t="shared" si="1100"/>
        <v>6399</v>
      </c>
      <c r="H3612" s="5" t="str">
        <f t="shared" si="1101"/>
        <v>GENERAL SUPPLIES</v>
      </c>
      <c r="I3612" s="5" t="str">
        <f t="shared" si="1102"/>
        <v>002</v>
      </c>
      <c r="J3612" s="5" t="str">
        <f>VLOOKUP(I3612,Vlookups!A:D,2,FALSE)</f>
        <v>GARLAND MIDDLE SCHOOL</v>
      </c>
      <c r="K3612" s="5" t="str">
        <f>VLOOKUP(I3612,Vlookups!A:D,3,FALSE)</f>
        <v>GARLAND K8</v>
      </c>
      <c r="L3612" s="5" t="str">
        <f t="shared" si="1103"/>
        <v>99</v>
      </c>
      <c r="M3612" s="5" t="str">
        <f t="shared" si="1104"/>
        <v>000</v>
      </c>
      <c r="N3612" s="5" t="str">
        <f>VLOOKUP(M3612,Vlookups!G:I,2,FALSE)</f>
        <v>FINANCE USE ONLY</v>
      </c>
      <c r="O3612" s="5" t="str">
        <f>VLOOKUP(M3612,Vlookups!G:I,3,FALSE)</f>
        <v>UNIDENTIFIED</v>
      </c>
      <c r="P3612" s="6">
        <f t="shared" si="1105"/>
        <v>4484.1499999999996</v>
      </c>
      <c r="Q3612" s="6">
        <f t="shared" si="1106"/>
        <v>9.14</v>
      </c>
      <c r="R3612" s="6">
        <f t="shared" si="1107"/>
        <v>4468.6899999999996</v>
      </c>
      <c r="S3612" s="6">
        <f t="shared" si="1108"/>
        <v>0</v>
      </c>
      <c r="T3612" s="6">
        <f t="shared" si="1109"/>
        <v>-4484.1499999999996</v>
      </c>
      <c r="U3612" t="s">
        <v>3671</v>
      </c>
      <c r="V3612" t="s">
        <v>54</v>
      </c>
      <c r="W3612" s="2">
        <v>4484.1499999999996</v>
      </c>
      <c r="X3612" s="2">
        <v>9.14</v>
      </c>
      <c r="Y3612" s="2">
        <v>4468.6899999999996</v>
      </c>
      <c r="Z3612" s="2">
        <v>6.32</v>
      </c>
      <c r="AA3612" s="2">
        <v>0</v>
      </c>
      <c r="AB3612" s="3">
        <v>-4484.1499999999996</v>
      </c>
    </row>
    <row r="3613" spans="1:28">
      <c r="A3613" s="5" t="str">
        <f t="shared" si="1096"/>
        <v>427</v>
      </c>
      <c r="B3613" s="5" t="str">
        <f>VLOOKUP(A3613,Vlookups!O:P,2,FALSE)</f>
        <v>LOCAL</v>
      </c>
      <c r="C3613" s="5" t="str">
        <f t="shared" si="1097"/>
        <v>E</v>
      </c>
      <c r="D3613" s="5" t="str">
        <f t="shared" si="1098"/>
        <v>23</v>
      </c>
      <c r="E3613" s="5" t="str">
        <f t="shared" si="1099"/>
        <v>63--</v>
      </c>
      <c r="F3613" s="5" t="str">
        <f>VLOOKUP(E3613,Vlookups!K:M,3,FALSE)</f>
        <v>Op Exp</v>
      </c>
      <c r="G3613" s="5" t="str">
        <f t="shared" si="1100"/>
        <v>6399</v>
      </c>
      <c r="H3613" s="5" t="str">
        <f t="shared" si="1101"/>
        <v>GENERAL SUPPLIES</v>
      </c>
      <c r="I3613" s="5" t="str">
        <f t="shared" si="1102"/>
        <v>003</v>
      </c>
      <c r="J3613" s="5" t="str">
        <f>VLOOKUP(I3613,Vlookups!A:D,2,FALSE)</f>
        <v>GARLAND HIGH SCHOOL</v>
      </c>
      <c r="K3613" s="5" t="str">
        <f>VLOOKUP(I3613,Vlookups!A:D,3,FALSE)</f>
        <v>GARLAND HS</v>
      </c>
      <c r="L3613" s="5" t="str">
        <f t="shared" si="1103"/>
        <v>99</v>
      </c>
      <c r="M3613" s="5" t="str">
        <f t="shared" si="1104"/>
        <v>000</v>
      </c>
      <c r="N3613" s="5" t="str">
        <f>VLOOKUP(M3613,Vlookups!G:I,2,FALSE)</f>
        <v>FINANCE USE ONLY</v>
      </c>
      <c r="O3613" s="5" t="str">
        <f>VLOOKUP(M3613,Vlookups!G:I,3,FALSE)</f>
        <v>UNIDENTIFIED</v>
      </c>
      <c r="P3613" s="6">
        <f t="shared" si="1105"/>
        <v>3119</v>
      </c>
      <c r="Q3613" s="6">
        <f t="shared" si="1106"/>
        <v>440</v>
      </c>
      <c r="R3613" s="6">
        <f t="shared" si="1107"/>
        <v>1590.4</v>
      </c>
      <c r="S3613" s="6">
        <f t="shared" si="1108"/>
        <v>0</v>
      </c>
      <c r="T3613" s="6">
        <f t="shared" si="1109"/>
        <v>-3119</v>
      </c>
      <c r="U3613" t="s">
        <v>3672</v>
      </c>
      <c r="V3613" t="s">
        <v>54</v>
      </c>
      <c r="W3613" s="2">
        <v>3119</v>
      </c>
      <c r="X3613" s="2">
        <v>440</v>
      </c>
      <c r="Y3613" s="2">
        <v>1590.4</v>
      </c>
      <c r="Z3613" s="2">
        <v>916.6</v>
      </c>
      <c r="AA3613" s="2">
        <v>0</v>
      </c>
      <c r="AB3613" s="3">
        <v>-3119</v>
      </c>
    </row>
    <row r="3614" spans="1:28">
      <c r="A3614" s="5" t="str">
        <f t="shared" si="1096"/>
        <v>427</v>
      </c>
      <c r="B3614" s="5" t="str">
        <f>VLOOKUP(A3614,Vlookups!O:P,2,FALSE)</f>
        <v>LOCAL</v>
      </c>
      <c r="C3614" s="5" t="str">
        <f t="shared" si="1097"/>
        <v>E</v>
      </c>
      <c r="D3614" s="5" t="str">
        <f t="shared" si="1098"/>
        <v>23</v>
      </c>
      <c r="E3614" s="5" t="str">
        <f t="shared" si="1099"/>
        <v>63--</v>
      </c>
      <c r="F3614" s="5" t="str">
        <f>VLOOKUP(E3614,Vlookups!K:M,3,FALSE)</f>
        <v>Op Exp</v>
      </c>
      <c r="G3614" s="5" t="str">
        <f t="shared" si="1100"/>
        <v>6399</v>
      </c>
      <c r="H3614" s="5" t="str">
        <f t="shared" si="1101"/>
        <v>GENERAL SUPPLIES</v>
      </c>
      <c r="I3614" s="5" t="str">
        <f t="shared" si="1102"/>
        <v>004</v>
      </c>
      <c r="J3614" s="5" t="str">
        <f>VLOOKUP(I3614,Vlookups!A:D,2,FALSE)</f>
        <v>ARLINGTON ELEMENTARY SCHOOL</v>
      </c>
      <c r="K3614" s="5" t="str">
        <f>VLOOKUP(I3614,Vlookups!A:D,3,FALSE)</f>
        <v>ARLINGTON K8</v>
      </c>
      <c r="L3614" s="5" t="str">
        <f t="shared" si="1103"/>
        <v>99</v>
      </c>
      <c r="M3614" s="5" t="str">
        <f t="shared" si="1104"/>
        <v>000</v>
      </c>
      <c r="N3614" s="5" t="str">
        <f>VLOOKUP(M3614,Vlookups!G:I,2,FALSE)</f>
        <v>FINANCE USE ONLY</v>
      </c>
      <c r="O3614" s="5" t="str">
        <f>VLOOKUP(M3614,Vlookups!G:I,3,FALSE)</f>
        <v>UNIDENTIFIED</v>
      </c>
      <c r="P3614" s="6">
        <f t="shared" si="1105"/>
        <v>3781</v>
      </c>
      <c r="Q3614" s="6">
        <f t="shared" si="1106"/>
        <v>41.05</v>
      </c>
      <c r="R3614" s="6">
        <f t="shared" si="1107"/>
        <v>3629.29</v>
      </c>
      <c r="S3614" s="6">
        <f t="shared" si="1108"/>
        <v>0</v>
      </c>
      <c r="T3614" s="6">
        <f t="shared" si="1109"/>
        <v>-3781</v>
      </c>
      <c r="U3614" t="s">
        <v>3673</v>
      </c>
      <c r="V3614" t="s">
        <v>54</v>
      </c>
      <c r="W3614" s="2">
        <v>3781</v>
      </c>
      <c r="X3614" s="2">
        <v>41.05</v>
      </c>
      <c r="Y3614" s="2">
        <v>3629.29</v>
      </c>
      <c r="Z3614" s="2">
        <v>110.66</v>
      </c>
      <c r="AA3614" s="2">
        <v>0</v>
      </c>
      <c r="AB3614" s="3">
        <v>-3781</v>
      </c>
    </row>
    <row r="3615" spans="1:28">
      <c r="A3615" s="5" t="str">
        <f t="shared" si="1096"/>
        <v>427</v>
      </c>
      <c r="B3615" s="5" t="str">
        <f>VLOOKUP(A3615,Vlookups!O:P,2,FALSE)</f>
        <v>LOCAL</v>
      </c>
      <c r="C3615" s="5" t="str">
        <f t="shared" si="1097"/>
        <v>E</v>
      </c>
      <c r="D3615" s="5" t="str">
        <f t="shared" si="1098"/>
        <v>23</v>
      </c>
      <c r="E3615" s="5" t="str">
        <f t="shared" si="1099"/>
        <v>63--</v>
      </c>
      <c r="F3615" s="5" t="str">
        <f>VLOOKUP(E3615,Vlookups!K:M,3,FALSE)</f>
        <v>Op Exp</v>
      </c>
      <c r="G3615" s="5" t="str">
        <f t="shared" si="1100"/>
        <v>6399</v>
      </c>
      <c r="H3615" s="5" t="str">
        <f t="shared" si="1101"/>
        <v>GENERAL SUPPLIES</v>
      </c>
      <c r="I3615" s="5" t="str">
        <f t="shared" si="1102"/>
        <v>005</v>
      </c>
      <c r="J3615" s="5" t="str">
        <f>VLOOKUP(I3615,Vlookups!A:D,2,FALSE)</f>
        <v>ARLINGTON MIDDLE SCHOOL</v>
      </c>
      <c r="K3615" s="5" t="str">
        <f>VLOOKUP(I3615,Vlookups!A:D,3,FALSE)</f>
        <v>ARLINGTON K8</v>
      </c>
      <c r="L3615" s="5" t="str">
        <f t="shared" si="1103"/>
        <v>99</v>
      </c>
      <c r="M3615" s="5" t="str">
        <f t="shared" si="1104"/>
        <v>000</v>
      </c>
      <c r="N3615" s="5" t="str">
        <f>VLOOKUP(M3615,Vlookups!G:I,2,FALSE)</f>
        <v>FINANCE USE ONLY</v>
      </c>
      <c r="O3615" s="5" t="str">
        <f>VLOOKUP(M3615,Vlookups!G:I,3,FALSE)</f>
        <v>UNIDENTIFIED</v>
      </c>
      <c r="P3615" s="6">
        <f t="shared" si="1105"/>
        <v>2383</v>
      </c>
      <c r="Q3615" s="6">
        <f t="shared" si="1106"/>
        <v>27.38</v>
      </c>
      <c r="R3615" s="6">
        <f t="shared" si="1107"/>
        <v>2252.41</v>
      </c>
      <c r="S3615" s="6">
        <f t="shared" si="1108"/>
        <v>0</v>
      </c>
      <c r="T3615" s="6">
        <f t="shared" si="1109"/>
        <v>-2383</v>
      </c>
      <c r="U3615" t="s">
        <v>3674</v>
      </c>
      <c r="V3615" t="s">
        <v>54</v>
      </c>
      <c r="W3615" s="2">
        <v>2383</v>
      </c>
      <c r="X3615" s="2">
        <v>27.38</v>
      </c>
      <c r="Y3615" s="2">
        <v>2252.41</v>
      </c>
      <c r="Z3615" s="2">
        <v>103.21</v>
      </c>
      <c r="AA3615" s="2">
        <v>0</v>
      </c>
      <c r="AB3615" s="3">
        <v>-2383</v>
      </c>
    </row>
    <row r="3616" spans="1:28">
      <c r="A3616" s="5" t="str">
        <f t="shared" si="1096"/>
        <v>427</v>
      </c>
      <c r="B3616" s="5" t="str">
        <f>VLOOKUP(A3616,Vlookups!O:P,2,FALSE)</f>
        <v>LOCAL</v>
      </c>
      <c r="C3616" s="5" t="str">
        <f t="shared" si="1097"/>
        <v>E</v>
      </c>
      <c r="D3616" s="5" t="str">
        <f t="shared" si="1098"/>
        <v>23</v>
      </c>
      <c r="E3616" s="5" t="str">
        <f t="shared" si="1099"/>
        <v>63--</v>
      </c>
      <c r="F3616" s="5" t="str">
        <f>VLOOKUP(E3616,Vlookups!K:M,3,FALSE)</f>
        <v>Op Exp</v>
      </c>
      <c r="G3616" s="5" t="str">
        <f t="shared" si="1100"/>
        <v>6399</v>
      </c>
      <c r="H3616" s="5" t="str">
        <f t="shared" si="1101"/>
        <v>GENERAL SUPPLIES</v>
      </c>
      <c r="I3616" s="5" t="str">
        <f t="shared" si="1102"/>
        <v>006</v>
      </c>
      <c r="J3616" s="5" t="str">
        <f>VLOOKUP(I3616,Vlookups!A:D,2,FALSE)</f>
        <v>ARLINGTON HIGH SCHOOL</v>
      </c>
      <c r="K3616" s="5" t="str">
        <f>VLOOKUP(I3616,Vlookups!A:D,3,FALSE)</f>
        <v>ARLINGTON HS</v>
      </c>
      <c r="L3616" s="5" t="str">
        <f t="shared" si="1103"/>
        <v>99</v>
      </c>
      <c r="M3616" s="5" t="str">
        <f t="shared" si="1104"/>
        <v>000</v>
      </c>
      <c r="N3616" s="5" t="str">
        <f>VLOOKUP(M3616,Vlookups!G:I,2,FALSE)</f>
        <v>FINANCE USE ONLY</v>
      </c>
      <c r="O3616" s="5" t="str">
        <f>VLOOKUP(M3616,Vlookups!G:I,3,FALSE)</f>
        <v>UNIDENTIFIED</v>
      </c>
      <c r="P3616" s="6">
        <f t="shared" si="1105"/>
        <v>4191</v>
      </c>
      <c r="Q3616" s="6">
        <f t="shared" si="1106"/>
        <v>0</v>
      </c>
      <c r="R3616" s="6">
        <f t="shared" si="1107"/>
        <v>1805.07</v>
      </c>
      <c r="S3616" s="6">
        <f t="shared" si="1108"/>
        <v>0</v>
      </c>
      <c r="T3616" s="6">
        <f t="shared" si="1109"/>
        <v>-4191</v>
      </c>
      <c r="U3616" t="s">
        <v>3675</v>
      </c>
      <c r="V3616" t="s">
        <v>54</v>
      </c>
      <c r="W3616" s="2">
        <v>4191</v>
      </c>
      <c r="X3616" s="2">
        <v>0</v>
      </c>
      <c r="Y3616" s="2">
        <v>1805.07</v>
      </c>
      <c r="Z3616" s="2">
        <v>2385.9299999999998</v>
      </c>
      <c r="AA3616" s="2">
        <v>0</v>
      </c>
      <c r="AB3616" s="3">
        <v>-4191</v>
      </c>
    </row>
    <row r="3617" spans="1:28">
      <c r="A3617" s="5" t="str">
        <f t="shared" si="1096"/>
        <v>427</v>
      </c>
      <c r="B3617" s="5" t="str">
        <f>VLOOKUP(A3617,Vlookups!O:P,2,FALSE)</f>
        <v>LOCAL</v>
      </c>
      <c r="C3617" s="5" t="str">
        <f t="shared" si="1097"/>
        <v>E</v>
      </c>
      <c r="D3617" s="5" t="str">
        <f t="shared" si="1098"/>
        <v>23</v>
      </c>
      <c r="E3617" s="5" t="str">
        <f t="shared" si="1099"/>
        <v>63--</v>
      </c>
      <c r="F3617" s="5" t="str">
        <f>VLOOKUP(E3617,Vlookups!K:M,3,FALSE)</f>
        <v>Op Exp</v>
      </c>
      <c r="G3617" s="5" t="str">
        <f t="shared" si="1100"/>
        <v>6399</v>
      </c>
      <c r="H3617" s="5" t="str">
        <f t="shared" si="1101"/>
        <v>GENERAL SUPPLIES</v>
      </c>
      <c r="I3617" s="5" t="str">
        <f t="shared" si="1102"/>
        <v>007</v>
      </c>
      <c r="J3617" s="5" t="str">
        <f>VLOOKUP(I3617,Vlookups!A:D,2,FALSE)</f>
        <v>KELLER ELEMENTARY SCHOOL</v>
      </c>
      <c r="K3617" s="5" t="str">
        <f>VLOOKUP(I3617,Vlookups!A:D,3,FALSE)</f>
        <v>KELLER K8</v>
      </c>
      <c r="L3617" s="5" t="str">
        <f t="shared" si="1103"/>
        <v>99</v>
      </c>
      <c r="M3617" s="5" t="str">
        <f t="shared" si="1104"/>
        <v>000</v>
      </c>
      <c r="N3617" s="5" t="str">
        <f>VLOOKUP(M3617,Vlookups!G:I,2,FALSE)</f>
        <v>FINANCE USE ONLY</v>
      </c>
      <c r="O3617" s="5" t="str">
        <f>VLOOKUP(M3617,Vlookups!G:I,3,FALSE)</f>
        <v>UNIDENTIFIED</v>
      </c>
      <c r="P3617" s="6">
        <f t="shared" si="1105"/>
        <v>4656</v>
      </c>
      <c r="Q3617" s="6">
        <f t="shared" si="1106"/>
        <v>0</v>
      </c>
      <c r="R3617" s="6">
        <f t="shared" si="1107"/>
        <v>3608.33</v>
      </c>
      <c r="S3617" s="6">
        <f t="shared" si="1108"/>
        <v>0</v>
      </c>
      <c r="T3617" s="6">
        <f t="shared" si="1109"/>
        <v>-4656</v>
      </c>
      <c r="U3617" t="s">
        <v>3676</v>
      </c>
      <c r="V3617" t="s">
        <v>54</v>
      </c>
      <c r="W3617" s="2">
        <v>4656</v>
      </c>
      <c r="X3617" s="2">
        <v>0</v>
      </c>
      <c r="Y3617" s="2">
        <v>3608.33</v>
      </c>
      <c r="Z3617" s="2">
        <v>1047.67</v>
      </c>
      <c r="AA3617" s="2">
        <v>0</v>
      </c>
      <c r="AB3617" s="3">
        <v>-4656</v>
      </c>
    </row>
    <row r="3618" spans="1:28">
      <c r="A3618" s="5" t="str">
        <f t="shared" si="1096"/>
        <v>427</v>
      </c>
      <c r="B3618" s="5" t="str">
        <f>VLOOKUP(A3618,Vlookups!O:P,2,FALSE)</f>
        <v>LOCAL</v>
      </c>
      <c r="C3618" s="5" t="str">
        <f t="shared" si="1097"/>
        <v>E</v>
      </c>
      <c r="D3618" s="5" t="str">
        <f t="shared" si="1098"/>
        <v>23</v>
      </c>
      <c r="E3618" s="5" t="str">
        <f t="shared" si="1099"/>
        <v>63--</v>
      </c>
      <c r="F3618" s="5" t="str">
        <f>VLOOKUP(E3618,Vlookups!K:M,3,FALSE)</f>
        <v>Op Exp</v>
      </c>
      <c r="G3618" s="5" t="str">
        <f t="shared" si="1100"/>
        <v>6399</v>
      </c>
      <c r="H3618" s="5" t="str">
        <f t="shared" si="1101"/>
        <v>GENERAL SUPPLIES</v>
      </c>
      <c r="I3618" s="5" t="str">
        <f t="shared" si="1102"/>
        <v>008</v>
      </c>
      <c r="J3618" s="5" t="str">
        <f>VLOOKUP(I3618,Vlookups!A:D,2,FALSE)</f>
        <v>KELLER MIDDLE SCHOOL</v>
      </c>
      <c r="K3618" s="5" t="str">
        <f>VLOOKUP(I3618,Vlookups!A:D,3,FALSE)</f>
        <v>KELLER K8</v>
      </c>
      <c r="L3618" s="5" t="str">
        <f t="shared" si="1103"/>
        <v>99</v>
      </c>
      <c r="M3618" s="5" t="str">
        <f t="shared" si="1104"/>
        <v>000</v>
      </c>
      <c r="N3618" s="5" t="str">
        <f>VLOOKUP(M3618,Vlookups!G:I,2,FALSE)</f>
        <v>FINANCE USE ONLY</v>
      </c>
      <c r="O3618" s="5" t="str">
        <f>VLOOKUP(M3618,Vlookups!G:I,3,FALSE)</f>
        <v>UNIDENTIFIED</v>
      </c>
      <c r="P3618" s="6">
        <f t="shared" si="1105"/>
        <v>2314</v>
      </c>
      <c r="Q3618" s="6">
        <f t="shared" si="1106"/>
        <v>0</v>
      </c>
      <c r="R3618" s="6">
        <f t="shared" si="1107"/>
        <v>1777.57</v>
      </c>
      <c r="S3618" s="6">
        <f t="shared" si="1108"/>
        <v>0</v>
      </c>
      <c r="T3618" s="6">
        <f t="shared" si="1109"/>
        <v>-2314</v>
      </c>
      <c r="U3618" t="s">
        <v>3677</v>
      </c>
      <c r="V3618" t="s">
        <v>54</v>
      </c>
      <c r="W3618" s="2">
        <v>2314</v>
      </c>
      <c r="X3618" s="2">
        <v>0</v>
      </c>
      <c r="Y3618" s="2">
        <v>1777.57</v>
      </c>
      <c r="Z3618" s="2">
        <v>536.42999999999995</v>
      </c>
      <c r="AA3618" s="2">
        <v>0</v>
      </c>
      <c r="AB3618" s="3">
        <v>-2314</v>
      </c>
    </row>
    <row r="3619" spans="1:28">
      <c r="A3619" s="5" t="str">
        <f t="shared" si="1096"/>
        <v>427</v>
      </c>
      <c r="B3619" s="5" t="str">
        <f>VLOOKUP(A3619,Vlookups!O:P,2,FALSE)</f>
        <v>LOCAL</v>
      </c>
      <c r="C3619" s="5" t="str">
        <f t="shared" si="1097"/>
        <v>E</v>
      </c>
      <c r="D3619" s="5" t="str">
        <f t="shared" si="1098"/>
        <v>23</v>
      </c>
      <c r="E3619" s="5" t="str">
        <f t="shared" si="1099"/>
        <v>63--</v>
      </c>
      <c r="F3619" s="5" t="str">
        <f>VLOOKUP(E3619,Vlookups!K:M,3,FALSE)</f>
        <v>Op Exp</v>
      </c>
      <c r="G3619" s="5" t="str">
        <f t="shared" si="1100"/>
        <v>6399</v>
      </c>
      <c r="H3619" s="5" t="str">
        <f t="shared" si="1101"/>
        <v>GENERAL SUPPLIES</v>
      </c>
      <c r="I3619" s="5" t="str">
        <f t="shared" si="1102"/>
        <v>009</v>
      </c>
      <c r="J3619" s="5" t="str">
        <f>VLOOKUP(I3619,Vlookups!A:D,2,FALSE)</f>
        <v>KELLER HIGH SCHOOL</v>
      </c>
      <c r="K3619" s="5" t="str">
        <f>VLOOKUP(I3619,Vlookups!A:D,3,FALSE)</f>
        <v>KELLER HS</v>
      </c>
      <c r="L3619" s="5" t="str">
        <f t="shared" si="1103"/>
        <v>99</v>
      </c>
      <c r="M3619" s="5" t="str">
        <f t="shared" si="1104"/>
        <v>000</v>
      </c>
      <c r="N3619" s="5" t="str">
        <f>VLOOKUP(M3619,Vlookups!G:I,2,FALSE)</f>
        <v>FINANCE USE ONLY</v>
      </c>
      <c r="O3619" s="5" t="str">
        <f>VLOOKUP(M3619,Vlookups!G:I,3,FALSE)</f>
        <v>UNIDENTIFIED</v>
      </c>
      <c r="P3619" s="6">
        <f t="shared" si="1105"/>
        <v>3822</v>
      </c>
      <c r="Q3619" s="6">
        <f t="shared" si="1106"/>
        <v>757.2</v>
      </c>
      <c r="R3619" s="6">
        <f t="shared" si="1107"/>
        <v>1272.01</v>
      </c>
      <c r="S3619" s="6">
        <f t="shared" si="1108"/>
        <v>0</v>
      </c>
      <c r="T3619" s="6">
        <f t="shared" si="1109"/>
        <v>-3822</v>
      </c>
      <c r="U3619" t="s">
        <v>3678</v>
      </c>
      <c r="V3619" t="s">
        <v>54</v>
      </c>
      <c r="W3619" s="2">
        <v>3822</v>
      </c>
      <c r="X3619" s="2">
        <v>757.2</v>
      </c>
      <c r="Y3619" s="2">
        <v>1272.01</v>
      </c>
      <c r="Z3619" s="2">
        <v>1792.79</v>
      </c>
      <c r="AA3619" s="2">
        <v>0</v>
      </c>
      <c r="AB3619" s="3">
        <v>-3822</v>
      </c>
    </row>
    <row r="3620" spans="1:28">
      <c r="A3620" s="5" t="str">
        <f t="shared" si="1096"/>
        <v>427</v>
      </c>
      <c r="B3620" s="5" t="str">
        <f>VLOOKUP(A3620,Vlookups!O:P,2,FALSE)</f>
        <v>LOCAL</v>
      </c>
      <c r="C3620" s="5" t="str">
        <f t="shared" si="1097"/>
        <v>E</v>
      </c>
      <c r="D3620" s="5" t="str">
        <f t="shared" si="1098"/>
        <v>23</v>
      </c>
      <c r="E3620" s="5" t="str">
        <f t="shared" si="1099"/>
        <v>63--</v>
      </c>
      <c r="F3620" s="5" t="str">
        <f>VLOOKUP(E3620,Vlookups!K:M,3,FALSE)</f>
        <v>Op Exp</v>
      </c>
      <c r="G3620" s="5" t="str">
        <f t="shared" si="1100"/>
        <v>6399</v>
      </c>
      <c r="H3620" s="5" t="str">
        <f t="shared" si="1101"/>
        <v>GENERAL SUPPLIES</v>
      </c>
      <c r="I3620" s="5" t="str">
        <f t="shared" si="1102"/>
        <v>010</v>
      </c>
      <c r="J3620" s="5" t="str">
        <f>VLOOKUP(I3620,Vlookups!A:D,2,FALSE)</f>
        <v>GRAND PRAIRIE ELEMENTARY SCHOO</v>
      </c>
      <c r="K3620" s="5" t="str">
        <f>VLOOKUP(I3620,Vlookups!A:D,3,FALSE)</f>
        <v>GRAND PR K8</v>
      </c>
      <c r="L3620" s="5" t="str">
        <f t="shared" si="1103"/>
        <v>99</v>
      </c>
      <c r="M3620" s="5" t="str">
        <f t="shared" si="1104"/>
        <v>000</v>
      </c>
      <c r="N3620" s="5" t="str">
        <f>VLOOKUP(M3620,Vlookups!G:I,2,FALSE)</f>
        <v>FINANCE USE ONLY</v>
      </c>
      <c r="O3620" s="5" t="str">
        <f>VLOOKUP(M3620,Vlookups!G:I,3,FALSE)</f>
        <v>UNIDENTIFIED</v>
      </c>
      <c r="P3620" s="6">
        <f t="shared" si="1105"/>
        <v>7008</v>
      </c>
      <c r="Q3620" s="6">
        <f t="shared" si="1106"/>
        <v>1195.56</v>
      </c>
      <c r="R3620" s="6">
        <f t="shared" si="1107"/>
        <v>4263.3599999999997</v>
      </c>
      <c r="S3620" s="6">
        <f t="shared" si="1108"/>
        <v>0</v>
      </c>
      <c r="T3620" s="6">
        <f t="shared" si="1109"/>
        <v>-7008</v>
      </c>
      <c r="U3620" t="s">
        <v>3679</v>
      </c>
      <c r="V3620" t="s">
        <v>54</v>
      </c>
      <c r="W3620" s="2">
        <v>7008</v>
      </c>
      <c r="X3620" s="2">
        <v>1195.56</v>
      </c>
      <c r="Y3620" s="2">
        <v>4263.3599999999997</v>
      </c>
      <c r="Z3620" s="2">
        <v>1549.08</v>
      </c>
      <c r="AA3620" s="2">
        <v>0</v>
      </c>
      <c r="AB3620" s="3">
        <v>-7008</v>
      </c>
    </row>
    <row r="3621" spans="1:28">
      <c r="A3621" s="5" t="str">
        <f t="shared" si="1096"/>
        <v>427</v>
      </c>
      <c r="B3621" s="5" t="str">
        <f>VLOOKUP(A3621,Vlookups!O:P,2,FALSE)</f>
        <v>LOCAL</v>
      </c>
      <c r="C3621" s="5" t="str">
        <f t="shared" si="1097"/>
        <v>E</v>
      </c>
      <c r="D3621" s="5" t="str">
        <f t="shared" si="1098"/>
        <v>23</v>
      </c>
      <c r="E3621" s="5" t="str">
        <f t="shared" si="1099"/>
        <v>63--</v>
      </c>
      <c r="F3621" s="5" t="str">
        <f>VLOOKUP(E3621,Vlookups!K:M,3,FALSE)</f>
        <v>Op Exp</v>
      </c>
      <c r="G3621" s="5" t="str">
        <f t="shared" si="1100"/>
        <v>6399</v>
      </c>
      <c r="H3621" s="5" t="str">
        <f t="shared" si="1101"/>
        <v>GENERAL SUPPLIES</v>
      </c>
      <c r="I3621" s="5" t="str">
        <f t="shared" si="1102"/>
        <v>011</v>
      </c>
      <c r="J3621" s="5" t="str">
        <f>VLOOKUP(I3621,Vlookups!A:D,2,FALSE)</f>
        <v>GRAND PRAIRIE MIDDLE SCHOOL</v>
      </c>
      <c r="K3621" s="5" t="str">
        <f>VLOOKUP(I3621,Vlookups!A:D,3,FALSE)</f>
        <v>GRAND PR K8</v>
      </c>
      <c r="L3621" s="5" t="str">
        <f t="shared" si="1103"/>
        <v>99</v>
      </c>
      <c r="M3621" s="5" t="str">
        <f t="shared" si="1104"/>
        <v>000</v>
      </c>
      <c r="N3621" s="5" t="str">
        <f>VLOOKUP(M3621,Vlookups!G:I,2,FALSE)</f>
        <v>FINANCE USE ONLY</v>
      </c>
      <c r="O3621" s="5" t="str">
        <f>VLOOKUP(M3621,Vlookups!G:I,3,FALSE)</f>
        <v>UNIDENTIFIED</v>
      </c>
      <c r="P3621" s="6">
        <f t="shared" si="1105"/>
        <v>4260</v>
      </c>
      <c r="Q3621" s="6">
        <f t="shared" si="1106"/>
        <v>588.83000000000004</v>
      </c>
      <c r="R3621" s="6">
        <f t="shared" si="1107"/>
        <v>2113.4299999999998</v>
      </c>
      <c r="S3621" s="6">
        <f t="shared" si="1108"/>
        <v>0</v>
      </c>
      <c r="T3621" s="6">
        <f t="shared" si="1109"/>
        <v>-4260</v>
      </c>
      <c r="U3621" t="s">
        <v>3680</v>
      </c>
      <c r="V3621" t="s">
        <v>54</v>
      </c>
      <c r="W3621" s="2">
        <v>4260</v>
      </c>
      <c r="X3621" s="2">
        <v>588.83000000000004</v>
      </c>
      <c r="Y3621" s="2">
        <v>2113.4299999999998</v>
      </c>
      <c r="Z3621" s="2">
        <v>1557.74</v>
      </c>
      <c r="AA3621" s="2">
        <v>0</v>
      </c>
      <c r="AB3621" s="3">
        <v>-4260</v>
      </c>
    </row>
    <row r="3622" spans="1:28">
      <c r="A3622" s="5" t="str">
        <f t="shared" si="1096"/>
        <v>427</v>
      </c>
      <c r="B3622" s="5" t="str">
        <f>VLOOKUP(A3622,Vlookups!O:P,2,FALSE)</f>
        <v>LOCAL</v>
      </c>
      <c r="C3622" s="5" t="str">
        <f t="shared" si="1097"/>
        <v>E</v>
      </c>
      <c r="D3622" s="5" t="str">
        <f t="shared" si="1098"/>
        <v>23</v>
      </c>
      <c r="E3622" s="5" t="str">
        <f t="shared" si="1099"/>
        <v>63--</v>
      </c>
      <c r="F3622" s="5" t="str">
        <f>VLOOKUP(E3622,Vlookups!K:M,3,FALSE)</f>
        <v>Op Exp</v>
      </c>
      <c r="G3622" s="5" t="str">
        <f t="shared" si="1100"/>
        <v>6399</v>
      </c>
      <c r="H3622" s="5" t="str">
        <f t="shared" si="1101"/>
        <v>GENERAL SUPPLIES</v>
      </c>
      <c r="I3622" s="5" t="str">
        <f t="shared" si="1102"/>
        <v>012</v>
      </c>
      <c r="J3622" s="5" t="str">
        <f>VLOOKUP(I3622,Vlookups!A:D,2,FALSE)</f>
        <v>NORTH RICHLAND HILLS ELEMENTAR</v>
      </c>
      <c r="K3622" s="5" t="str">
        <f>VLOOKUP(I3622,Vlookups!A:D,3,FALSE)</f>
        <v>NORTH RICHLAND HILLS K8</v>
      </c>
      <c r="L3622" s="5" t="str">
        <f t="shared" si="1103"/>
        <v>99</v>
      </c>
      <c r="M3622" s="5" t="str">
        <f t="shared" si="1104"/>
        <v>000</v>
      </c>
      <c r="N3622" s="5" t="str">
        <f>VLOOKUP(M3622,Vlookups!G:I,2,FALSE)</f>
        <v>FINANCE USE ONLY</v>
      </c>
      <c r="O3622" s="5" t="str">
        <f>VLOOKUP(M3622,Vlookups!G:I,3,FALSE)</f>
        <v>UNIDENTIFIED</v>
      </c>
      <c r="P3622" s="6">
        <f t="shared" si="1105"/>
        <v>4374</v>
      </c>
      <c r="Q3622" s="6">
        <f t="shared" si="1106"/>
        <v>117.25</v>
      </c>
      <c r="R3622" s="6">
        <f t="shared" si="1107"/>
        <v>2514.48</v>
      </c>
      <c r="S3622" s="6">
        <f t="shared" si="1108"/>
        <v>0</v>
      </c>
      <c r="T3622" s="6">
        <f t="shared" si="1109"/>
        <v>-4374</v>
      </c>
      <c r="U3622" t="s">
        <v>3681</v>
      </c>
      <c r="V3622" t="s">
        <v>54</v>
      </c>
      <c r="W3622" s="2">
        <v>4374</v>
      </c>
      <c r="X3622" s="2">
        <v>117.25</v>
      </c>
      <c r="Y3622" s="2">
        <v>2514.48</v>
      </c>
      <c r="Z3622" s="2">
        <v>1742.27</v>
      </c>
      <c r="AA3622" s="2">
        <v>0</v>
      </c>
      <c r="AB3622" s="3">
        <v>-4374</v>
      </c>
    </row>
    <row r="3623" spans="1:28">
      <c r="A3623" s="5" t="str">
        <f t="shared" si="1096"/>
        <v>427</v>
      </c>
      <c r="B3623" s="5" t="str">
        <f>VLOOKUP(A3623,Vlookups!O:P,2,FALSE)</f>
        <v>LOCAL</v>
      </c>
      <c r="C3623" s="5" t="str">
        <f t="shared" si="1097"/>
        <v>E</v>
      </c>
      <c r="D3623" s="5" t="str">
        <f t="shared" si="1098"/>
        <v>23</v>
      </c>
      <c r="E3623" s="5" t="str">
        <f t="shared" si="1099"/>
        <v>63--</v>
      </c>
      <c r="F3623" s="5" t="str">
        <f>VLOOKUP(E3623,Vlookups!K:M,3,FALSE)</f>
        <v>Op Exp</v>
      </c>
      <c r="G3623" s="5" t="str">
        <f t="shared" si="1100"/>
        <v>6399</v>
      </c>
      <c r="H3623" s="5" t="str">
        <f t="shared" si="1101"/>
        <v>GENERAL SUPPLIES</v>
      </c>
      <c r="I3623" s="5" t="str">
        <f t="shared" si="1102"/>
        <v>013</v>
      </c>
      <c r="J3623" s="5" t="str">
        <f>VLOOKUP(I3623,Vlookups!A:D,2,FALSE)</f>
        <v>NORTH RICHLAND HILLS MIDDLE SC</v>
      </c>
      <c r="K3623" s="5" t="str">
        <f>VLOOKUP(I3623,Vlookups!A:D,3,FALSE)</f>
        <v>NORTH RICHLAND HILLS K8</v>
      </c>
      <c r="L3623" s="5" t="str">
        <f t="shared" si="1103"/>
        <v>99</v>
      </c>
      <c r="M3623" s="5" t="str">
        <f t="shared" si="1104"/>
        <v>000</v>
      </c>
      <c r="N3623" s="5" t="str">
        <f>VLOOKUP(M3623,Vlookups!G:I,2,FALSE)</f>
        <v>FINANCE USE ONLY</v>
      </c>
      <c r="O3623" s="5" t="str">
        <f>VLOOKUP(M3623,Vlookups!G:I,3,FALSE)</f>
        <v>UNIDENTIFIED</v>
      </c>
      <c r="P3623" s="6">
        <f t="shared" si="1105"/>
        <v>2309</v>
      </c>
      <c r="Q3623" s="6">
        <f t="shared" si="1106"/>
        <v>57.75</v>
      </c>
      <c r="R3623" s="6">
        <f t="shared" si="1107"/>
        <v>1260.3399999999999</v>
      </c>
      <c r="S3623" s="6">
        <f t="shared" si="1108"/>
        <v>0</v>
      </c>
      <c r="T3623" s="6">
        <f t="shared" si="1109"/>
        <v>-2309</v>
      </c>
      <c r="U3623" t="s">
        <v>3682</v>
      </c>
      <c r="V3623" t="s">
        <v>54</v>
      </c>
      <c r="W3623" s="2">
        <v>2309</v>
      </c>
      <c r="X3623" s="2">
        <v>57.75</v>
      </c>
      <c r="Y3623" s="2">
        <v>1260.3399999999999</v>
      </c>
      <c r="Z3623" s="2">
        <v>990.91</v>
      </c>
      <c r="AA3623" s="2">
        <v>0</v>
      </c>
      <c r="AB3623" s="3">
        <v>-2309</v>
      </c>
    </row>
    <row r="3624" spans="1:28">
      <c r="A3624" s="5" t="str">
        <f t="shared" si="1096"/>
        <v>427</v>
      </c>
      <c r="B3624" s="5" t="str">
        <f>VLOOKUP(A3624,Vlookups!O:P,2,FALSE)</f>
        <v>LOCAL</v>
      </c>
      <c r="C3624" s="5" t="str">
        <f t="shared" si="1097"/>
        <v>E</v>
      </c>
      <c r="D3624" s="5" t="str">
        <f t="shared" si="1098"/>
        <v>23</v>
      </c>
      <c r="E3624" s="5" t="str">
        <f t="shared" si="1099"/>
        <v>63--</v>
      </c>
      <c r="F3624" s="5" t="str">
        <f>VLOOKUP(E3624,Vlookups!K:M,3,FALSE)</f>
        <v>Op Exp</v>
      </c>
      <c r="G3624" s="5" t="str">
        <f t="shared" si="1100"/>
        <v>6399</v>
      </c>
      <c r="H3624" s="5" t="str">
        <f t="shared" si="1101"/>
        <v>GENERAL SUPPLIES</v>
      </c>
      <c r="I3624" s="5" t="str">
        <f t="shared" si="1102"/>
        <v>014</v>
      </c>
      <c r="J3624" s="5" t="str">
        <f>VLOOKUP(I3624,Vlookups!A:D,2,FALSE)</f>
        <v>KATY ELEMENTARY SCHOOL</v>
      </c>
      <c r="K3624" s="5" t="str">
        <f>VLOOKUP(I3624,Vlookups!A:D,3,FALSE)</f>
        <v>KATY K8</v>
      </c>
      <c r="L3624" s="5" t="str">
        <f t="shared" si="1103"/>
        <v>99</v>
      </c>
      <c r="M3624" s="5" t="str">
        <f t="shared" si="1104"/>
        <v>000</v>
      </c>
      <c r="N3624" s="5" t="str">
        <f>VLOOKUP(M3624,Vlookups!G:I,2,FALSE)</f>
        <v>FINANCE USE ONLY</v>
      </c>
      <c r="O3624" s="5" t="str">
        <f>VLOOKUP(M3624,Vlookups!G:I,3,FALSE)</f>
        <v>UNIDENTIFIED</v>
      </c>
      <c r="P3624" s="6">
        <f t="shared" si="1105"/>
        <v>5663</v>
      </c>
      <c r="Q3624" s="6">
        <f t="shared" si="1106"/>
        <v>332.27</v>
      </c>
      <c r="R3624" s="6">
        <f t="shared" si="1107"/>
        <v>5330.73</v>
      </c>
      <c r="S3624" s="6">
        <f t="shared" si="1108"/>
        <v>0</v>
      </c>
      <c r="T3624" s="6">
        <f t="shared" si="1109"/>
        <v>-5663</v>
      </c>
      <c r="U3624" t="s">
        <v>3683</v>
      </c>
      <c r="V3624" t="s">
        <v>54</v>
      </c>
      <c r="W3624" s="2">
        <v>5663</v>
      </c>
      <c r="X3624" s="2">
        <v>332.27</v>
      </c>
      <c r="Y3624" s="2">
        <v>5330.73</v>
      </c>
      <c r="Z3624" s="2">
        <v>0</v>
      </c>
      <c r="AA3624" s="2">
        <v>0</v>
      </c>
      <c r="AB3624" s="3">
        <v>-5663</v>
      </c>
    </row>
    <row r="3625" spans="1:28">
      <c r="A3625" s="5" t="str">
        <f t="shared" si="1096"/>
        <v>427</v>
      </c>
      <c r="B3625" s="5" t="str">
        <f>VLOOKUP(A3625,Vlookups!O:P,2,FALSE)</f>
        <v>LOCAL</v>
      </c>
      <c r="C3625" s="5" t="str">
        <f t="shared" si="1097"/>
        <v>E</v>
      </c>
      <c r="D3625" s="5" t="str">
        <f t="shared" si="1098"/>
        <v>23</v>
      </c>
      <c r="E3625" s="5" t="str">
        <f t="shared" si="1099"/>
        <v>63--</v>
      </c>
      <c r="F3625" s="5" t="str">
        <f>VLOOKUP(E3625,Vlookups!K:M,3,FALSE)</f>
        <v>Op Exp</v>
      </c>
      <c r="G3625" s="5" t="str">
        <f t="shared" si="1100"/>
        <v>6399</v>
      </c>
      <c r="H3625" s="5" t="str">
        <f t="shared" si="1101"/>
        <v>GENERAL SUPPLIES</v>
      </c>
      <c r="I3625" s="5" t="str">
        <f t="shared" si="1102"/>
        <v>015</v>
      </c>
      <c r="J3625" s="5" t="str">
        <f>VLOOKUP(I3625,Vlookups!A:D,2,FALSE)</f>
        <v>KATY MIDDLE SCHOOL</v>
      </c>
      <c r="K3625" s="5" t="str">
        <f>VLOOKUP(I3625,Vlookups!A:D,3,FALSE)</f>
        <v>KATY K8</v>
      </c>
      <c r="L3625" s="5" t="str">
        <f t="shared" si="1103"/>
        <v>99</v>
      </c>
      <c r="M3625" s="5" t="str">
        <f t="shared" si="1104"/>
        <v>000</v>
      </c>
      <c r="N3625" s="5" t="str">
        <f>VLOOKUP(M3625,Vlookups!G:I,2,FALSE)</f>
        <v>FINANCE USE ONLY</v>
      </c>
      <c r="O3625" s="5" t="str">
        <f>VLOOKUP(M3625,Vlookups!G:I,3,FALSE)</f>
        <v>UNIDENTIFIED</v>
      </c>
      <c r="P3625" s="6">
        <f t="shared" si="1105"/>
        <v>2778</v>
      </c>
      <c r="Q3625" s="6">
        <f t="shared" si="1106"/>
        <v>163.21</v>
      </c>
      <c r="R3625" s="6">
        <f t="shared" si="1107"/>
        <v>2614.79</v>
      </c>
      <c r="S3625" s="6">
        <f t="shared" si="1108"/>
        <v>0</v>
      </c>
      <c r="T3625" s="6">
        <f t="shared" si="1109"/>
        <v>-2778</v>
      </c>
      <c r="U3625" t="s">
        <v>3684</v>
      </c>
      <c r="V3625" t="s">
        <v>54</v>
      </c>
      <c r="W3625" s="2">
        <v>2778</v>
      </c>
      <c r="X3625" s="2">
        <v>163.21</v>
      </c>
      <c r="Y3625" s="2">
        <v>2614.79</v>
      </c>
      <c r="Z3625" s="2">
        <v>0</v>
      </c>
      <c r="AA3625" s="2">
        <v>0</v>
      </c>
      <c r="AB3625" s="3">
        <v>-2778</v>
      </c>
    </row>
    <row r="3626" spans="1:28">
      <c r="A3626" s="5" t="str">
        <f t="shared" si="1096"/>
        <v>427</v>
      </c>
      <c r="B3626" s="5" t="str">
        <f>VLOOKUP(A3626,Vlookups!O:P,2,FALSE)</f>
        <v>LOCAL</v>
      </c>
      <c r="C3626" s="5" t="str">
        <f t="shared" si="1097"/>
        <v>E</v>
      </c>
      <c r="D3626" s="5" t="str">
        <f t="shared" si="1098"/>
        <v>23</v>
      </c>
      <c r="E3626" s="5" t="str">
        <f t="shared" si="1099"/>
        <v>63--</v>
      </c>
      <c r="F3626" s="5" t="str">
        <f>VLOOKUP(E3626,Vlookups!K:M,3,FALSE)</f>
        <v>Op Exp</v>
      </c>
      <c r="G3626" s="5" t="str">
        <f t="shared" si="1100"/>
        <v>6399</v>
      </c>
      <c r="H3626" s="5" t="str">
        <f t="shared" si="1101"/>
        <v>GENERAL SUPPLIES</v>
      </c>
      <c r="I3626" s="5" t="str">
        <f t="shared" si="1102"/>
        <v>016</v>
      </c>
      <c r="J3626" s="5" t="str">
        <f>VLOOKUP(I3626,Vlookups!A:D,2,FALSE)</f>
        <v>WESTPARK ELEMENTARY SCHOOL</v>
      </c>
      <c r="K3626" s="5" t="str">
        <f>VLOOKUP(I3626,Vlookups!A:D,3,FALSE)</f>
        <v>WESTPARK K8</v>
      </c>
      <c r="L3626" s="5" t="str">
        <f t="shared" si="1103"/>
        <v>99</v>
      </c>
      <c r="M3626" s="5" t="str">
        <f t="shared" si="1104"/>
        <v>000</v>
      </c>
      <c r="N3626" s="5" t="str">
        <f>VLOOKUP(M3626,Vlookups!G:I,2,FALSE)</f>
        <v>FINANCE USE ONLY</v>
      </c>
      <c r="O3626" s="5" t="str">
        <f>VLOOKUP(M3626,Vlookups!G:I,3,FALSE)</f>
        <v>UNIDENTIFIED</v>
      </c>
      <c r="P3626" s="6">
        <f t="shared" si="1105"/>
        <v>7856.53</v>
      </c>
      <c r="Q3626" s="6">
        <f t="shared" si="1106"/>
        <v>58.91</v>
      </c>
      <c r="R3626" s="6">
        <f t="shared" si="1107"/>
        <v>7174.29</v>
      </c>
      <c r="S3626" s="6">
        <f t="shared" si="1108"/>
        <v>0</v>
      </c>
      <c r="T3626" s="6">
        <f t="shared" si="1109"/>
        <v>-7856.53</v>
      </c>
      <c r="U3626" t="s">
        <v>3685</v>
      </c>
      <c r="V3626" t="s">
        <v>54</v>
      </c>
      <c r="W3626" s="2">
        <v>7856.53</v>
      </c>
      <c r="X3626" s="2">
        <v>58.91</v>
      </c>
      <c r="Y3626" s="2">
        <v>7174.29</v>
      </c>
      <c r="Z3626" s="2">
        <v>623.33000000000004</v>
      </c>
      <c r="AA3626" s="2">
        <v>0</v>
      </c>
      <c r="AB3626" s="3">
        <v>-7856.53</v>
      </c>
    </row>
    <row r="3627" spans="1:28">
      <c r="A3627" s="5" t="str">
        <f t="shared" si="1096"/>
        <v>427</v>
      </c>
      <c r="B3627" s="5" t="str">
        <f>VLOOKUP(A3627,Vlookups!O:P,2,FALSE)</f>
        <v>LOCAL</v>
      </c>
      <c r="C3627" s="5" t="str">
        <f t="shared" si="1097"/>
        <v>E</v>
      </c>
      <c r="D3627" s="5" t="str">
        <f t="shared" si="1098"/>
        <v>23</v>
      </c>
      <c r="E3627" s="5" t="str">
        <f t="shared" si="1099"/>
        <v>63--</v>
      </c>
      <c r="F3627" s="5" t="str">
        <f>VLOOKUP(E3627,Vlookups!K:M,3,FALSE)</f>
        <v>Op Exp</v>
      </c>
      <c r="G3627" s="5" t="str">
        <f t="shared" si="1100"/>
        <v>6399</v>
      </c>
      <c r="H3627" s="5" t="str">
        <f t="shared" si="1101"/>
        <v>GENERAL SUPPLIES</v>
      </c>
      <c r="I3627" s="5" t="str">
        <f t="shared" si="1102"/>
        <v>017</v>
      </c>
      <c r="J3627" s="5" t="str">
        <f>VLOOKUP(I3627,Vlookups!A:D,2,FALSE)</f>
        <v>WESTPARK MIDDLE SCHOOL</v>
      </c>
      <c r="K3627" s="5" t="str">
        <f>VLOOKUP(I3627,Vlookups!A:D,3,FALSE)</f>
        <v>WESTPARK K8</v>
      </c>
      <c r="L3627" s="5" t="str">
        <f t="shared" si="1103"/>
        <v>99</v>
      </c>
      <c r="M3627" s="5" t="str">
        <f t="shared" si="1104"/>
        <v>000</v>
      </c>
      <c r="N3627" s="5" t="str">
        <f>VLOOKUP(M3627,Vlookups!G:I,2,FALSE)</f>
        <v>FINANCE USE ONLY</v>
      </c>
      <c r="O3627" s="5" t="str">
        <f>VLOOKUP(M3627,Vlookups!G:I,3,FALSE)</f>
        <v>UNIDENTIFIED</v>
      </c>
      <c r="P3627" s="6">
        <f t="shared" si="1105"/>
        <v>2462.92</v>
      </c>
      <c r="Q3627" s="6">
        <f t="shared" si="1106"/>
        <v>54.01</v>
      </c>
      <c r="R3627" s="6">
        <f t="shared" si="1107"/>
        <v>2018.85</v>
      </c>
      <c r="S3627" s="6">
        <f t="shared" si="1108"/>
        <v>0</v>
      </c>
      <c r="T3627" s="6">
        <f t="shared" si="1109"/>
        <v>-2462.92</v>
      </c>
      <c r="U3627" t="s">
        <v>3686</v>
      </c>
      <c r="V3627" t="s">
        <v>54</v>
      </c>
      <c r="W3627" s="2">
        <v>2462.92</v>
      </c>
      <c r="X3627" s="2">
        <v>54.01</v>
      </c>
      <c r="Y3627" s="2">
        <v>2018.85</v>
      </c>
      <c r="Z3627" s="2">
        <v>365.06</v>
      </c>
      <c r="AA3627" s="2">
        <v>0</v>
      </c>
      <c r="AB3627" s="3">
        <v>-2462.92</v>
      </c>
    </row>
    <row r="3628" spans="1:28">
      <c r="A3628" s="5" t="str">
        <f t="shared" si="1096"/>
        <v>427</v>
      </c>
      <c r="B3628" s="5" t="str">
        <f>VLOOKUP(A3628,Vlookups!O:P,2,FALSE)</f>
        <v>LOCAL</v>
      </c>
      <c r="C3628" s="5" t="str">
        <f t="shared" si="1097"/>
        <v>E</v>
      </c>
      <c r="D3628" s="5" t="str">
        <f t="shared" si="1098"/>
        <v>23</v>
      </c>
      <c r="E3628" s="5" t="str">
        <f t="shared" si="1099"/>
        <v>63--</v>
      </c>
      <c r="F3628" s="5" t="str">
        <f>VLOOKUP(E3628,Vlookups!K:M,3,FALSE)</f>
        <v>Op Exp</v>
      </c>
      <c r="G3628" s="5" t="str">
        <f t="shared" si="1100"/>
        <v>6399</v>
      </c>
      <c r="H3628" s="5" t="str">
        <f t="shared" si="1101"/>
        <v>GENERAL SUPPLIES</v>
      </c>
      <c r="I3628" s="5" t="str">
        <f t="shared" si="1102"/>
        <v>018</v>
      </c>
      <c r="J3628" s="5" t="str">
        <f>VLOOKUP(I3628,Vlookups!A:D,2,FALSE)</f>
        <v>KATY/WEST PARK HS</v>
      </c>
      <c r="K3628" s="5" t="str">
        <f>VLOOKUP(I3628,Vlookups!A:D,3,FALSE)</f>
        <v>KATY WESTPARK HS</v>
      </c>
      <c r="L3628" s="5" t="str">
        <f t="shared" si="1103"/>
        <v>99</v>
      </c>
      <c r="M3628" s="5" t="str">
        <f t="shared" si="1104"/>
        <v>000</v>
      </c>
      <c r="N3628" s="5" t="str">
        <f>VLOOKUP(M3628,Vlookups!G:I,2,FALSE)</f>
        <v>FINANCE USE ONLY</v>
      </c>
      <c r="O3628" s="5" t="str">
        <f>VLOOKUP(M3628,Vlookups!G:I,3,FALSE)</f>
        <v>UNIDENTIFIED</v>
      </c>
      <c r="P3628" s="6">
        <f t="shared" si="1105"/>
        <v>4498</v>
      </c>
      <c r="Q3628" s="6">
        <f t="shared" si="1106"/>
        <v>0</v>
      </c>
      <c r="R3628" s="6">
        <f t="shared" si="1107"/>
        <v>3325.64</v>
      </c>
      <c r="S3628" s="6">
        <f t="shared" si="1108"/>
        <v>0</v>
      </c>
      <c r="T3628" s="6">
        <f t="shared" si="1109"/>
        <v>-4498</v>
      </c>
      <c r="U3628" t="s">
        <v>3687</v>
      </c>
      <c r="V3628" t="s">
        <v>54</v>
      </c>
      <c r="W3628" s="2">
        <v>4498</v>
      </c>
      <c r="X3628" s="2">
        <v>0</v>
      </c>
      <c r="Y3628" s="2">
        <v>3325.64</v>
      </c>
      <c r="Z3628" s="2">
        <v>1172.3599999999999</v>
      </c>
      <c r="AA3628" s="2">
        <v>0</v>
      </c>
      <c r="AB3628" s="3">
        <v>-4498</v>
      </c>
    </row>
    <row r="3629" spans="1:28">
      <c r="A3629" s="5" t="str">
        <f t="shared" si="1096"/>
        <v>427</v>
      </c>
      <c r="B3629" s="5" t="str">
        <f>VLOOKUP(A3629,Vlookups!O:P,2,FALSE)</f>
        <v>LOCAL</v>
      </c>
      <c r="C3629" s="5" t="str">
        <f t="shared" si="1097"/>
        <v>E</v>
      </c>
      <c r="D3629" s="5" t="str">
        <f t="shared" si="1098"/>
        <v>23</v>
      </c>
      <c r="E3629" s="5" t="str">
        <f t="shared" si="1099"/>
        <v>63--</v>
      </c>
      <c r="F3629" s="5" t="str">
        <f>VLOOKUP(E3629,Vlookups!K:M,3,FALSE)</f>
        <v>Op Exp</v>
      </c>
      <c r="G3629" s="5" t="str">
        <f t="shared" si="1100"/>
        <v>6399</v>
      </c>
      <c r="H3629" s="5" t="str">
        <f t="shared" si="1101"/>
        <v>GENERAL SUPPLIES</v>
      </c>
      <c r="I3629" s="5" t="str">
        <f t="shared" si="1102"/>
        <v>019</v>
      </c>
      <c r="J3629" s="5" t="str">
        <f>VLOOKUP(I3629,Vlookups!A:D,2,FALSE)</f>
        <v>LANCASTER ELEMENTARY</v>
      </c>
      <c r="K3629" s="5" t="str">
        <f>VLOOKUP(I3629,Vlookups!A:D,3,FALSE)</f>
        <v>LANCASTER K8</v>
      </c>
      <c r="L3629" s="5" t="str">
        <f t="shared" si="1103"/>
        <v>99</v>
      </c>
      <c r="M3629" s="5" t="str">
        <f t="shared" si="1104"/>
        <v>000</v>
      </c>
      <c r="N3629" s="5" t="str">
        <f>VLOOKUP(M3629,Vlookups!G:I,2,FALSE)</f>
        <v>FINANCE USE ONLY</v>
      </c>
      <c r="O3629" s="5" t="str">
        <f>VLOOKUP(M3629,Vlookups!G:I,3,FALSE)</f>
        <v>UNIDENTIFIED</v>
      </c>
      <c r="P3629" s="6">
        <f t="shared" si="1105"/>
        <v>6266</v>
      </c>
      <c r="Q3629" s="6">
        <f t="shared" si="1106"/>
        <v>374</v>
      </c>
      <c r="R3629" s="6">
        <f t="shared" si="1107"/>
        <v>3854.92</v>
      </c>
      <c r="S3629" s="6">
        <f t="shared" si="1108"/>
        <v>0</v>
      </c>
      <c r="T3629" s="6">
        <f t="shared" si="1109"/>
        <v>-6266</v>
      </c>
      <c r="U3629" t="s">
        <v>3688</v>
      </c>
      <c r="V3629" t="s">
        <v>54</v>
      </c>
      <c r="W3629" s="2">
        <v>6266</v>
      </c>
      <c r="X3629" s="2">
        <v>374</v>
      </c>
      <c r="Y3629" s="2">
        <v>3854.92</v>
      </c>
      <c r="Z3629" s="2">
        <v>1000.93</v>
      </c>
      <c r="AA3629" s="2">
        <v>0</v>
      </c>
      <c r="AB3629" s="3">
        <v>-6266</v>
      </c>
    </row>
    <row r="3630" spans="1:28">
      <c r="A3630" s="5" t="str">
        <f t="shared" si="1096"/>
        <v>427</v>
      </c>
      <c r="B3630" s="5" t="str">
        <f>VLOOKUP(A3630,Vlookups!O:P,2,FALSE)</f>
        <v>LOCAL</v>
      </c>
      <c r="C3630" s="5" t="str">
        <f t="shared" si="1097"/>
        <v>E</v>
      </c>
      <c r="D3630" s="5" t="str">
        <f t="shared" si="1098"/>
        <v>23</v>
      </c>
      <c r="E3630" s="5" t="str">
        <f t="shared" si="1099"/>
        <v>63--</v>
      </c>
      <c r="F3630" s="5" t="str">
        <f>VLOOKUP(E3630,Vlookups!K:M,3,FALSE)</f>
        <v>Op Exp</v>
      </c>
      <c r="G3630" s="5" t="str">
        <f t="shared" si="1100"/>
        <v>6399</v>
      </c>
      <c r="H3630" s="5" t="str">
        <f t="shared" si="1101"/>
        <v>GENERAL SUPPLIES</v>
      </c>
      <c r="I3630" s="5" t="str">
        <f t="shared" si="1102"/>
        <v>020</v>
      </c>
      <c r="J3630" s="5" t="str">
        <f>VLOOKUP(I3630,Vlookups!A:D,2,FALSE)</f>
        <v>LANCASTER MIDDLE SCHOOL</v>
      </c>
      <c r="K3630" s="5" t="str">
        <f>VLOOKUP(I3630,Vlookups!A:D,3,FALSE)</f>
        <v>LANCASTER K8</v>
      </c>
      <c r="L3630" s="5" t="str">
        <f t="shared" si="1103"/>
        <v>99</v>
      </c>
      <c r="M3630" s="5" t="str">
        <f t="shared" si="1104"/>
        <v>000</v>
      </c>
      <c r="N3630" s="5" t="str">
        <f>VLOOKUP(M3630,Vlookups!G:I,2,FALSE)</f>
        <v>FINANCE USE ONLY</v>
      </c>
      <c r="O3630" s="5" t="str">
        <f>VLOOKUP(M3630,Vlookups!G:I,3,FALSE)</f>
        <v>UNIDENTIFIED</v>
      </c>
      <c r="P3630" s="6">
        <f t="shared" si="1105"/>
        <v>3447</v>
      </c>
      <c r="Q3630" s="6">
        <f t="shared" si="1106"/>
        <v>149.18</v>
      </c>
      <c r="R3630" s="6">
        <f t="shared" si="1107"/>
        <v>1618.09</v>
      </c>
      <c r="S3630" s="6">
        <f t="shared" si="1108"/>
        <v>0</v>
      </c>
      <c r="T3630" s="6">
        <f t="shared" si="1109"/>
        <v>-3447</v>
      </c>
      <c r="U3630" t="s">
        <v>3689</v>
      </c>
      <c r="V3630" t="s">
        <v>54</v>
      </c>
      <c r="W3630" s="2">
        <v>3447</v>
      </c>
      <c r="X3630" s="2">
        <v>149.18</v>
      </c>
      <c r="Y3630" s="2">
        <v>1618.09</v>
      </c>
      <c r="Z3630" s="2">
        <v>1169.3699999999999</v>
      </c>
      <c r="AA3630" s="2">
        <v>0</v>
      </c>
      <c r="AB3630" s="3">
        <v>-3447</v>
      </c>
    </row>
    <row r="3631" spans="1:28">
      <c r="A3631" s="5" t="str">
        <f t="shared" si="1096"/>
        <v>427</v>
      </c>
      <c r="B3631" s="5" t="str">
        <f>VLOOKUP(A3631,Vlookups!O:P,2,FALSE)</f>
        <v>LOCAL</v>
      </c>
      <c r="C3631" s="5" t="str">
        <f t="shared" si="1097"/>
        <v>E</v>
      </c>
      <c r="D3631" s="5" t="str">
        <f t="shared" si="1098"/>
        <v>23</v>
      </c>
      <c r="E3631" s="5" t="str">
        <f t="shared" si="1099"/>
        <v>63--</v>
      </c>
      <c r="F3631" s="5" t="str">
        <f>VLOOKUP(E3631,Vlookups!K:M,3,FALSE)</f>
        <v>Op Exp</v>
      </c>
      <c r="G3631" s="5" t="str">
        <f t="shared" si="1100"/>
        <v>6399</v>
      </c>
      <c r="H3631" s="5" t="str">
        <f t="shared" si="1101"/>
        <v>GENERAL SUPPLIES</v>
      </c>
      <c r="I3631" s="5" t="str">
        <f t="shared" si="1102"/>
        <v>021</v>
      </c>
      <c r="J3631" s="5" t="str">
        <f>VLOOKUP(I3631,Vlookups!A:D,2,FALSE)</f>
        <v>WOODHAVEN ELEMENTARY</v>
      </c>
      <c r="K3631" s="5" t="str">
        <f>VLOOKUP(I3631,Vlookups!A:D,3,FALSE)</f>
        <v>WOODHAVEN K8</v>
      </c>
      <c r="L3631" s="5" t="str">
        <f t="shared" si="1103"/>
        <v>99</v>
      </c>
      <c r="M3631" s="5" t="str">
        <f t="shared" si="1104"/>
        <v>000</v>
      </c>
      <c r="N3631" s="5" t="str">
        <f>VLOOKUP(M3631,Vlookups!G:I,2,FALSE)</f>
        <v>FINANCE USE ONLY</v>
      </c>
      <c r="O3631" s="5" t="str">
        <f>VLOOKUP(M3631,Vlookups!G:I,3,FALSE)</f>
        <v>UNIDENTIFIED</v>
      </c>
      <c r="P3631" s="6">
        <f t="shared" si="1105"/>
        <v>5204.91</v>
      </c>
      <c r="Q3631" s="6">
        <f t="shared" si="1106"/>
        <v>0</v>
      </c>
      <c r="R3631" s="6">
        <f t="shared" si="1107"/>
        <v>5055.71</v>
      </c>
      <c r="S3631" s="6">
        <f t="shared" si="1108"/>
        <v>0</v>
      </c>
      <c r="T3631" s="6">
        <f t="shared" si="1109"/>
        <v>-5204.91</v>
      </c>
      <c r="U3631" t="s">
        <v>3690</v>
      </c>
      <c r="V3631" t="s">
        <v>54</v>
      </c>
      <c r="W3631" s="2">
        <v>5204.91</v>
      </c>
      <c r="X3631" s="2">
        <v>0</v>
      </c>
      <c r="Y3631" s="2">
        <v>5055.71</v>
      </c>
      <c r="Z3631" s="2">
        <v>149.19999999999999</v>
      </c>
      <c r="AA3631" s="2">
        <v>0</v>
      </c>
      <c r="AB3631" s="3">
        <v>-5204.91</v>
      </c>
    </row>
    <row r="3632" spans="1:28">
      <c r="A3632" s="5" t="str">
        <f t="shared" si="1096"/>
        <v>427</v>
      </c>
      <c r="B3632" s="5" t="str">
        <f>VLOOKUP(A3632,Vlookups!O:P,2,FALSE)</f>
        <v>LOCAL</v>
      </c>
      <c r="C3632" s="5" t="str">
        <f t="shared" si="1097"/>
        <v>E</v>
      </c>
      <c r="D3632" s="5" t="str">
        <f t="shared" si="1098"/>
        <v>23</v>
      </c>
      <c r="E3632" s="5" t="str">
        <f t="shared" si="1099"/>
        <v>63--</v>
      </c>
      <c r="F3632" s="5" t="str">
        <f>VLOOKUP(E3632,Vlookups!K:M,3,FALSE)</f>
        <v>Op Exp</v>
      </c>
      <c r="G3632" s="5" t="str">
        <f t="shared" si="1100"/>
        <v>6399</v>
      </c>
      <c r="H3632" s="5" t="str">
        <f t="shared" si="1101"/>
        <v>GENERAL SUPPLIES</v>
      </c>
      <c r="I3632" s="5" t="str">
        <f t="shared" si="1102"/>
        <v>022</v>
      </c>
      <c r="J3632" s="5" t="str">
        <f>VLOOKUP(I3632,Vlookups!A:D,2,FALSE)</f>
        <v>WOODHAVEN MIDDLE SCHOOL</v>
      </c>
      <c r="K3632" s="5" t="str">
        <f>VLOOKUP(I3632,Vlookups!A:D,3,FALSE)</f>
        <v>WOODHAVEN K8</v>
      </c>
      <c r="L3632" s="5" t="str">
        <f t="shared" si="1103"/>
        <v>99</v>
      </c>
      <c r="M3632" s="5" t="str">
        <f t="shared" si="1104"/>
        <v>000</v>
      </c>
      <c r="N3632" s="5" t="str">
        <f>VLOOKUP(M3632,Vlookups!G:I,2,FALSE)</f>
        <v>FINANCE USE ONLY</v>
      </c>
      <c r="O3632" s="5" t="str">
        <f>VLOOKUP(M3632,Vlookups!G:I,3,FALSE)</f>
        <v>UNIDENTIFIED</v>
      </c>
      <c r="P3632" s="6">
        <f t="shared" si="1105"/>
        <v>2896.6</v>
      </c>
      <c r="Q3632" s="6">
        <f t="shared" si="1106"/>
        <v>0</v>
      </c>
      <c r="R3632" s="6">
        <f t="shared" si="1107"/>
        <v>2823.12</v>
      </c>
      <c r="S3632" s="6">
        <f t="shared" si="1108"/>
        <v>0</v>
      </c>
      <c r="T3632" s="6">
        <f t="shared" si="1109"/>
        <v>-2896.6</v>
      </c>
      <c r="U3632" t="s">
        <v>3691</v>
      </c>
      <c r="V3632" t="s">
        <v>54</v>
      </c>
      <c r="W3632" s="2">
        <v>2896.6</v>
      </c>
      <c r="X3632" s="2">
        <v>0</v>
      </c>
      <c r="Y3632" s="2">
        <v>2823.12</v>
      </c>
      <c r="Z3632" s="2">
        <v>73.48</v>
      </c>
      <c r="AA3632" s="2">
        <v>0</v>
      </c>
      <c r="AB3632" s="3">
        <v>-2896.6</v>
      </c>
    </row>
    <row r="3633" spans="1:28">
      <c r="A3633" s="5" t="str">
        <f t="shared" si="1096"/>
        <v>427</v>
      </c>
      <c r="B3633" s="5" t="str">
        <f>VLOOKUP(A3633,Vlookups!O:P,2,FALSE)</f>
        <v>LOCAL</v>
      </c>
      <c r="C3633" s="5" t="str">
        <f t="shared" si="1097"/>
        <v>E</v>
      </c>
      <c r="D3633" s="5" t="str">
        <f t="shared" si="1098"/>
        <v>23</v>
      </c>
      <c r="E3633" s="5" t="str">
        <f t="shared" si="1099"/>
        <v>63--</v>
      </c>
      <c r="F3633" s="5" t="str">
        <f>VLOOKUP(E3633,Vlookups!K:M,3,FALSE)</f>
        <v>Op Exp</v>
      </c>
      <c r="G3633" s="5" t="str">
        <f t="shared" si="1100"/>
        <v>6399</v>
      </c>
      <c r="H3633" s="5" t="str">
        <f t="shared" si="1101"/>
        <v>GENERAL SUPPLIES</v>
      </c>
      <c r="I3633" s="5" t="str">
        <f t="shared" si="1102"/>
        <v>023</v>
      </c>
      <c r="J3633" s="5" t="str">
        <f>VLOOKUP(I3633,Vlookups!A:D,2,FALSE)</f>
        <v>SAGINAW ELEMENTARY</v>
      </c>
      <c r="K3633" s="5" t="str">
        <f>VLOOKUP(I3633,Vlookups!A:D,3,FALSE)</f>
        <v>SAGINAW K8</v>
      </c>
      <c r="L3633" s="5" t="str">
        <f t="shared" si="1103"/>
        <v>99</v>
      </c>
      <c r="M3633" s="5" t="str">
        <f t="shared" si="1104"/>
        <v>000</v>
      </c>
      <c r="N3633" s="5" t="str">
        <f>VLOOKUP(M3633,Vlookups!G:I,2,FALSE)</f>
        <v>FINANCE USE ONLY</v>
      </c>
      <c r="O3633" s="5" t="str">
        <f>VLOOKUP(M3633,Vlookups!G:I,3,FALSE)</f>
        <v>UNIDENTIFIED</v>
      </c>
      <c r="P3633" s="6">
        <f t="shared" si="1105"/>
        <v>3279</v>
      </c>
      <c r="Q3633" s="6">
        <f t="shared" si="1106"/>
        <v>997.61</v>
      </c>
      <c r="R3633" s="6">
        <f t="shared" si="1107"/>
        <v>2804.8</v>
      </c>
      <c r="S3633" s="6">
        <f t="shared" si="1108"/>
        <v>0</v>
      </c>
      <c r="T3633" s="6">
        <f t="shared" si="1109"/>
        <v>-3279</v>
      </c>
      <c r="U3633" t="s">
        <v>3692</v>
      </c>
      <c r="V3633" t="s">
        <v>54</v>
      </c>
      <c r="W3633" s="2">
        <v>3279</v>
      </c>
      <c r="X3633" s="2">
        <v>997.61</v>
      </c>
      <c r="Y3633" s="2">
        <v>2804.8</v>
      </c>
      <c r="Z3633" s="3">
        <v>-523.41</v>
      </c>
      <c r="AA3633" s="2">
        <v>0</v>
      </c>
      <c r="AB3633" s="3">
        <v>-3279</v>
      </c>
    </row>
    <row r="3634" spans="1:28">
      <c r="A3634" s="5" t="str">
        <f t="shared" si="1096"/>
        <v>427</v>
      </c>
      <c r="B3634" s="5" t="str">
        <f>VLOOKUP(A3634,Vlookups!O:P,2,FALSE)</f>
        <v>LOCAL</v>
      </c>
      <c r="C3634" s="5" t="str">
        <f t="shared" si="1097"/>
        <v>E</v>
      </c>
      <c r="D3634" s="5" t="str">
        <f t="shared" si="1098"/>
        <v>23</v>
      </c>
      <c r="E3634" s="5" t="str">
        <f t="shared" si="1099"/>
        <v>63--</v>
      </c>
      <c r="F3634" s="5" t="str">
        <f>VLOOKUP(E3634,Vlookups!K:M,3,FALSE)</f>
        <v>Op Exp</v>
      </c>
      <c r="G3634" s="5" t="str">
        <f t="shared" si="1100"/>
        <v>6399</v>
      </c>
      <c r="H3634" s="5" t="str">
        <f t="shared" si="1101"/>
        <v>GENERAL SUPPLIES</v>
      </c>
      <c r="I3634" s="5" t="str">
        <f t="shared" si="1102"/>
        <v>023</v>
      </c>
      <c r="J3634" s="5" t="str">
        <f>VLOOKUP(I3634,Vlookups!A:D,2,FALSE)</f>
        <v>SAGINAW ELEMENTARY</v>
      </c>
      <c r="K3634" s="5" t="str">
        <f>VLOOKUP(I3634,Vlookups!A:D,3,FALSE)</f>
        <v>SAGINAW K8</v>
      </c>
      <c r="L3634" s="5" t="str">
        <f t="shared" si="1103"/>
        <v>99</v>
      </c>
      <c r="M3634" s="5" t="str">
        <f t="shared" si="1104"/>
        <v>751</v>
      </c>
      <c r="N3634" s="5" t="str">
        <f>VLOOKUP(M3634,Vlookups!G:I,2,FALSE)</f>
        <v>UNIDENTIFIED BUDGET OWNER/HOLD</v>
      </c>
      <c r="O3634" s="5" t="str">
        <f>VLOOKUP(M3634,Vlookups!G:I,3,FALSE)</f>
        <v>UNIDENTIFIED</v>
      </c>
      <c r="P3634" s="6">
        <f t="shared" si="1105"/>
        <v>2900</v>
      </c>
      <c r="Q3634" s="6">
        <f t="shared" si="1106"/>
        <v>0</v>
      </c>
      <c r="R3634" s="6">
        <f t="shared" si="1107"/>
        <v>2897.99</v>
      </c>
      <c r="S3634" s="6">
        <f t="shared" si="1108"/>
        <v>0</v>
      </c>
      <c r="T3634" s="6">
        <f t="shared" si="1109"/>
        <v>-2900</v>
      </c>
      <c r="U3634" t="s">
        <v>3693</v>
      </c>
      <c r="V3634" t="s">
        <v>54</v>
      </c>
      <c r="W3634" s="2">
        <v>2900</v>
      </c>
      <c r="X3634" s="2">
        <v>0</v>
      </c>
      <c r="Y3634" s="2">
        <v>2897.99</v>
      </c>
      <c r="Z3634" s="2">
        <v>2.0099999999999998</v>
      </c>
      <c r="AA3634" s="2">
        <v>0</v>
      </c>
      <c r="AB3634" s="3">
        <v>-2900</v>
      </c>
    </row>
    <row r="3635" spans="1:28">
      <c r="A3635" s="5" t="str">
        <f t="shared" si="1096"/>
        <v>427</v>
      </c>
      <c r="B3635" s="5" t="str">
        <f>VLOOKUP(A3635,Vlookups!O:P,2,FALSE)</f>
        <v>LOCAL</v>
      </c>
      <c r="C3635" s="5" t="str">
        <f t="shared" si="1097"/>
        <v>E</v>
      </c>
      <c r="D3635" s="5" t="str">
        <f t="shared" si="1098"/>
        <v>23</v>
      </c>
      <c r="E3635" s="5" t="str">
        <f t="shared" si="1099"/>
        <v>63--</v>
      </c>
      <c r="F3635" s="5" t="str">
        <f>VLOOKUP(E3635,Vlookups!K:M,3,FALSE)</f>
        <v>Op Exp</v>
      </c>
      <c r="G3635" s="5" t="str">
        <f t="shared" si="1100"/>
        <v>6399</v>
      </c>
      <c r="H3635" s="5" t="str">
        <f t="shared" si="1101"/>
        <v>GENERAL SUPPLIES</v>
      </c>
      <c r="I3635" s="5" t="str">
        <f t="shared" si="1102"/>
        <v>024</v>
      </c>
      <c r="J3635" s="5" t="str">
        <f>VLOOKUP(I3635,Vlookups!A:D,2,FALSE)</f>
        <v>SAGINAW MIDDLE SCHOOL</v>
      </c>
      <c r="K3635" s="5" t="str">
        <f>VLOOKUP(I3635,Vlookups!A:D,3,FALSE)</f>
        <v>SAGINAW K8</v>
      </c>
      <c r="L3635" s="5" t="str">
        <f t="shared" si="1103"/>
        <v>99</v>
      </c>
      <c r="M3635" s="5" t="str">
        <f t="shared" si="1104"/>
        <v>000</v>
      </c>
      <c r="N3635" s="5" t="str">
        <f>VLOOKUP(M3635,Vlookups!G:I,2,FALSE)</f>
        <v>FINANCE USE ONLY</v>
      </c>
      <c r="O3635" s="5" t="str">
        <f>VLOOKUP(M3635,Vlookups!G:I,3,FALSE)</f>
        <v>UNIDENTIFIED</v>
      </c>
      <c r="P3635" s="6">
        <f t="shared" si="1105"/>
        <v>1790</v>
      </c>
      <c r="Q3635" s="6">
        <f t="shared" si="1106"/>
        <v>491.36</v>
      </c>
      <c r="R3635" s="6">
        <f t="shared" si="1107"/>
        <v>1381.13</v>
      </c>
      <c r="S3635" s="6">
        <f t="shared" si="1108"/>
        <v>0</v>
      </c>
      <c r="T3635" s="6">
        <f t="shared" si="1109"/>
        <v>-1790</v>
      </c>
      <c r="U3635" t="s">
        <v>3694</v>
      </c>
      <c r="V3635" t="s">
        <v>54</v>
      </c>
      <c r="W3635" s="2">
        <v>1790</v>
      </c>
      <c r="X3635" s="2">
        <v>491.36</v>
      </c>
      <c r="Y3635" s="2">
        <v>1381.13</v>
      </c>
      <c r="Z3635" s="3">
        <v>-82.49</v>
      </c>
      <c r="AA3635" s="2">
        <v>0</v>
      </c>
      <c r="AB3635" s="3">
        <v>-1790</v>
      </c>
    </row>
    <row r="3636" spans="1:28">
      <c r="A3636" s="5" t="str">
        <f t="shared" si="1096"/>
        <v>427</v>
      </c>
      <c r="B3636" s="5" t="str">
        <f>VLOOKUP(A3636,Vlookups!O:P,2,FALSE)</f>
        <v>LOCAL</v>
      </c>
      <c r="C3636" s="5" t="str">
        <f t="shared" si="1097"/>
        <v>E</v>
      </c>
      <c r="D3636" s="5" t="str">
        <f t="shared" si="1098"/>
        <v>23</v>
      </c>
      <c r="E3636" s="5" t="str">
        <f t="shared" si="1099"/>
        <v>63--</v>
      </c>
      <c r="F3636" s="5" t="str">
        <f>VLOOKUP(E3636,Vlookups!K:M,3,FALSE)</f>
        <v>Op Exp</v>
      </c>
      <c r="G3636" s="5" t="str">
        <f t="shared" si="1100"/>
        <v>6399</v>
      </c>
      <c r="H3636" s="5" t="str">
        <f t="shared" si="1101"/>
        <v>GENERAL SUPPLIES</v>
      </c>
      <c r="I3636" s="5" t="str">
        <f t="shared" si="1102"/>
        <v>025</v>
      </c>
      <c r="J3636" s="5" t="str">
        <f>VLOOKUP(I3636,Vlookups!A:D,2,FALSE)</f>
        <v>WINDMILL LAKES ELEMENTARY</v>
      </c>
      <c r="K3636" s="5" t="str">
        <f>VLOOKUP(I3636,Vlookups!A:D,3,FALSE)</f>
        <v>WINDMILL LAKES K8</v>
      </c>
      <c r="L3636" s="5" t="str">
        <f t="shared" si="1103"/>
        <v>36</v>
      </c>
      <c r="M3636" s="5" t="str">
        <f t="shared" si="1104"/>
        <v>000</v>
      </c>
      <c r="N3636" s="5" t="str">
        <f>VLOOKUP(M3636,Vlookups!G:I,2,FALSE)</f>
        <v>FINANCE USE ONLY</v>
      </c>
      <c r="O3636" s="5" t="str">
        <f>VLOOKUP(M3636,Vlookups!G:I,3,FALSE)</f>
        <v>UNIDENTIFIED</v>
      </c>
      <c r="P3636" s="6">
        <f t="shared" si="1105"/>
        <v>0</v>
      </c>
      <c r="Q3636" s="6">
        <f t="shared" si="1106"/>
        <v>0</v>
      </c>
      <c r="R3636" s="6">
        <f t="shared" si="1107"/>
        <v>245.26</v>
      </c>
      <c r="S3636" s="6">
        <f t="shared" si="1108"/>
        <v>0</v>
      </c>
      <c r="T3636" s="6">
        <f t="shared" si="1109"/>
        <v>0</v>
      </c>
      <c r="U3636" t="s">
        <v>3695</v>
      </c>
      <c r="V3636" t="s">
        <v>54</v>
      </c>
      <c r="W3636" s="2">
        <v>0</v>
      </c>
      <c r="X3636" s="2">
        <v>0</v>
      </c>
      <c r="Y3636" s="2">
        <v>245.26</v>
      </c>
      <c r="Z3636" s="3">
        <v>-245.26</v>
      </c>
      <c r="AA3636" s="2">
        <v>0</v>
      </c>
      <c r="AB3636" s="2">
        <v>0</v>
      </c>
    </row>
    <row r="3637" spans="1:28">
      <c r="A3637" s="5" t="str">
        <f t="shared" si="1096"/>
        <v>427</v>
      </c>
      <c r="B3637" s="5" t="str">
        <f>VLOOKUP(A3637,Vlookups!O:P,2,FALSE)</f>
        <v>LOCAL</v>
      </c>
      <c r="C3637" s="5" t="str">
        <f t="shared" si="1097"/>
        <v>E</v>
      </c>
      <c r="D3637" s="5" t="str">
        <f t="shared" si="1098"/>
        <v>23</v>
      </c>
      <c r="E3637" s="5" t="str">
        <f t="shared" si="1099"/>
        <v>63--</v>
      </c>
      <c r="F3637" s="5" t="str">
        <f>VLOOKUP(E3637,Vlookups!K:M,3,FALSE)</f>
        <v>Op Exp</v>
      </c>
      <c r="G3637" s="5" t="str">
        <f t="shared" si="1100"/>
        <v>6399</v>
      </c>
      <c r="H3637" s="5" t="str">
        <f t="shared" si="1101"/>
        <v>GENERAL SUPPLIES</v>
      </c>
      <c r="I3637" s="5" t="str">
        <f t="shared" si="1102"/>
        <v>025</v>
      </c>
      <c r="J3637" s="5" t="str">
        <f>VLOOKUP(I3637,Vlookups!A:D,2,FALSE)</f>
        <v>WINDMILL LAKES ELEMENTARY</v>
      </c>
      <c r="K3637" s="5" t="str">
        <f>VLOOKUP(I3637,Vlookups!A:D,3,FALSE)</f>
        <v>WINDMILL LAKES K8</v>
      </c>
      <c r="L3637" s="5" t="str">
        <f t="shared" si="1103"/>
        <v>99</v>
      </c>
      <c r="M3637" s="5" t="str">
        <f t="shared" si="1104"/>
        <v>000</v>
      </c>
      <c r="N3637" s="5" t="str">
        <f>VLOOKUP(M3637,Vlookups!G:I,2,FALSE)</f>
        <v>FINANCE USE ONLY</v>
      </c>
      <c r="O3637" s="5" t="str">
        <f>VLOOKUP(M3637,Vlookups!G:I,3,FALSE)</f>
        <v>UNIDENTIFIED</v>
      </c>
      <c r="P3637" s="6">
        <f t="shared" si="1105"/>
        <v>4250</v>
      </c>
      <c r="Q3637" s="6">
        <f t="shared" si="1106"/>
        <v>0</v>
      </c>
      <c r="R3637" s="6">
        <f t="shared" si="1107"/>
        <v>4236.21</v>
      </c>
      <c r="S3637" s="6">
        <f t="shared" si="1108"/>
        <v>0</v>
      </c>
      <c r="T3637" s="6">
        <f t="shared" si="1109"/>
        <v>-4250</v>
      </c>
      <c r="U3637" t="s">
        <v>3696</v>
      </c>
      <c r="V3637" t="s">
        <v>54</v>
      </c>
      <c r="W3637" s="2">
        <v>4250</v>
      </c>
      <c r="X3637" s="2">
        <v>0</v>
      </c>
      <c r="Y3637" s="2">
        <v>4236.21</v>
      </c>
      <c r="Z3637" s="2">
        <v>13.79</v>
      </c>
      <c r="AA3637" s="2">
        <v>0</v>
      </c>
      <c r="AB3637" s="3">
        <v>-4250</v>
      </c>
    </row>
    <row r="3638" spans="1:28">
      <c r="A3638" s="5" t="str">
        <f t="shared" si="1096"/>
        <v>427</v>
      </c>
      <c r="B3638" s="5" t="str">
        <f>VLOOKUP(A3638,Vlookups!O:P,2,FALSE)</f>
        <v>LOCAL</v>
      </c>
      <c r="C3638" s="5" t="str">
        <f t="shared" si="1097"/>
        <v>E</v>
      </c>
      <c r="D3638" s="5" t="str">
        <f t="shared" si="1098"/>
        <v>23</v>
      </c>
      <c r="E3638" s="5" t="str">
        <f t="shared" si="1099"/>
        <v>63--</v>
      </c>
      <c r="F3638" s="5" t="str">
        <f>VLOOKUP(E3638,Vlookups!K:M,3,FALSE)</f>
        <v>Op Exp</v>
      </c>
      <c r="G3638" s="5" t="str">
        <f t="shared" si="1100"/>
        <v>6399</v>
      </c>
      <c r="H3638" s="5" t="str">
        <f t="shared" si="1101"/>
        <v>GENERAL SUPPLIES</v>
      </c>
      <c r="I3638" s="5" t="str">
        <f t="shared" si="1102"/>
        <v>026</v>
      </c>
      <c r="J3638" s="5" t="str">
        <f>VLOOKUP(I3638,Vlookups!A:D,2,FALSE)</f>
        <v>WM LAKES MIDDLE SCHOOL</v>
      </c>
      <c r="K3638" s="5" t="str">
        <f>VLOOKUP(I3638,Vlookups!A:D,3,FALSE)</f>
        <v>WINDMILL LAKES K8</v>
      </c>
      <c r="L3638" s="5" t="str">
        <f t="shared" si="1103"/>
        <v>99</v>
      </c>
      <c r="M3638" s="5" t="str">
        <f t="shared" si="1104"/>
        <v>000</v>
      </c>
      <c r="N3638" s="5" t="str">
        <f>VLOOKUP(M3638,Vlookups!G:I,2,FALSE)</f>
        <v>FINANCE USE ONLY</v>
      </c>
      <c r="O3638" s="5" t="str">
        <f>VLOOKUP(M3638,Vlookups!G:I,3,FALSE)</f>
        <v>UNIDENTIFIED</v>
      </c>
      <c r="P3638" s="6">
        <f t="shared" si="1105"/>
        <v>2449</v>
      </c>
      <c r="Q3638" s="6">
        <f t="shared" si="1106"/>
        <v>0</v>
      </c>
      <c r="R3638" s="6">
        <f t="shared" si="1107"/>
        <v>2249.06</v>
      </c>
      <c r="S3638" s="6">
        <f t="shared" si="1108"/>
        <v>0</v>
      </c>
      <c r="T3638" s="6">
        <f t="shared" si="1109"/>
        <v>-2449</v>
      </c>
      <c r="U3638" t="s">
        <v>3697</v>
      </c>
      <c r="V3638" t="s">
        <v>54</v>
      </c>
      <c r="W3638" s="2">
        <v>2449</v>
      </c>
      <c r="X3638" s="2">
        <v>0</v>
      </c>
      <c r="Y3638" s="2">
        <v>2249.06</v>
      </c>
      <c r="Z3638" s="2">
        <v>199.94</v>
      </c>
      <c r="AA3638" s="2">
        <v>0</v>
      </c>
      <c r="AB3638" s="3">
        <v>-2449</v>
      </c>
    </row>
    <row r="3639" spans="1:28">
      <c r="A3639" s="5" t="str">
        <f t="shared" si="1096"/>
        <v>427</v>
      </c>
      <c r="B3639" s="5" t="str">
        <f>VLOOKUP(A3639,Vlookups!O:P,2,FALSE)</f>
        <v>LOCAL</v>
      </c>
      <c r="C3639" s="5" t="str">
        <f t="shared" si="1097"/>
        <v>E</v>
      </c>
      <c r="D3639" s="5" t="str">
        <f t="shared" si="1098"/>
        <v>23</v>
      </c>
      <c r="E3639" s="5" t="str">
        <f t="shared" si="1099"/>
        <v>63--</v>
      </c>
      <c r="F3639" s="5" t="str">
        <f>VLOOKUP(E3639,Vlookups!K:M,3,FALSE)</f>
        <v>Op Exp</v>
      </c>
      <c r="G3639" s="5" t="str">
        <f t="shared" si="1100"/>
        <v>6399</v>
      </c>
      <c r="H3639" s="5" t="str">
        <f t="shared" si="1101"/>
        <v>GENERAL SUPPLIES</v>
      </c>
      <c r="I3639" s="5" t="str">
        <f t="shared" si="1102"/>
        <v>027</v>
      </c>
      <c r="J3639" s="5" t="str">
        <f>VLOOKUP(I3639,Vlookups!A:D,2,FALSE)</f>
        <v>HOUSTON OREM ELEMENTARY</v>
      </c>
      <c r="K3639" s="5" t="str">
        <f>VLOOKUP(I3639,Vlookups!A:D,3,FALSE)</f>
        <v>OREM K8</v>
      </c>
      <c r="L3639" s="5" t="str">
        <f t="shared" si="1103"/>
        <v>99</v>
      </c>
      <c r="M3639" s="5" t="str">
        <f t="shared" si="1104"/>
        <v>000</v>
      </c>
      <c r="N3639" s="5" t="str">
        <f>VLOOKUP(M3639,Vlookups!G:I,2,FALSE)</f>
        <v>FINANCE USE ONLY</v>
      </c>
      <c r="O3639" s="5" t="str">
        <f>VLOOKUP(M3639,Vlookups!G:I,3,FALSE)</f>
        <v>UNIDENTIFIED</v>
      </c>
      <c r="P3639" s="6">
        <f t="shared" si="1105"/>
        <v>4417</v>
      </c>
      <c r="Q3639" s="6">
        <f t="shared" si="1106"/>
        <v>31.37</v>
      </c>
      <c r="R3639" s="6">
        <f t="shared" si="1107"/>
        <v>1099.2</v>
      </c>
      <c r="S3639" s="6">
        <f t="shared" si="1108"/>
        <v>0</v>
      </c>
      <c r="T3639" s="6">
        <f t="shared" si="1109"/>
        <v>-4417</v>
      </c>
      <c r="U3639" t="s">
        <v>3698</v>
      </c>
      <c r="V3639" t="s">
        <v>54</v>
      </c>
      <c r="W3639" s="2">
        <v>4417</v>
      </c>
      <c r="X3639" s="2">
        <v>31.37</v>
      </c>
      <c r="Y3639" s="2">
        <v>1099.2</v>
      </c>
      <c r="Z3639" s="2">
        <v>3286.43</v>
      </c>
      <c r="AA3639" s="2">
        <v>0</v>
      </c>
      <c r="AB3639" s="3">
        <v>-4417</v>
      </c>
    </row>
    <row r="3640" spans="1:28">
      <c r="A3640" s="5" t="str">
        <f t="shared" si="1096"/>
        <v>427</v>
      </c>
      <c r="B3640" s="5" t="str">
        <f>VLOOKUP(A3640,Vlookups!O:P,2,FALSE)</f>
        <v>LOCAL</v>
      </c>
      <c r="C3640" s="5" t="str">
        <f t="shared" si="1097"/>
        <v>E</v>
      </c>
      <c r="D3640" s="5" t="str">
        <f t="shared" si="1098"/>
        <v>23</v>
      </c>
      <c r="E3640" s="5" t="str">
        <f t="shared" si="1099"/>
        <v>63--</v>
      </c>
      <c r="F3640" s="5" t="str">
        <f>VLOOKUP(E3640,Vlookups!K:M,3,FALSE)</f>
        <v>Op Exp</v>
      </c>
      <c r="G3640" s="5" t="str">
        <f t="shared" si="1100"/>
        <v>6399</v>
      </c>
      <c r="H3640" s="5" t="str">
        <f t="shared" si="1101"/>
        <v>GENERAL SUPPLIES</v>
      </c>
      <c r="I3640" s="5" t="str">
        <f t="shared" si="1102"/>
        <v>028</v>
      </c>
      <c r="J3640" s="5" t="str">
        <f>VLOOKUP(I3640,Vlookups!A:D,2,FALSE)</f>
        <v>HOUSTON OREM MIDDLE SCHOOL</v>
      </c>
      <c r="K3640" s="5" t="str">
        <f>VLOOKUP(I3640,Vlookups!A:D,3,FALSE)</f>
        <v>OREM K8</v>
      </c>
      <c r="L3640" s="5" t="str">
        <f t="shared" si="1103"/>
        <v>99</v>
      </c>
      <c r="M3640" s="5" t="str">
        <f t="shared" si="1104"/>
        <v>000</v>
      </c>
      <c r="N3640" s="5" t="str">
        <f>VLOOKUP(M3640,Vlookups!G:I,2,FALSE)</f>
        <v>FINANCE USE ONLY</v>
      </c>
      <c r="O3640" s="5" t="str">
        <f>VLOOKUP(M3640,Vlookups!G:I,3,FALSE)</f>
        <v>UNIDENTIFIED</v>
      </c>
      <c r="P3640" s="6">
        <f t="shared" si="1105"/>
        <v>2354</v>
      </c>
      <c r="Q3640" s="6">
        <f t="shared" si="1106"/>
        <v>31.37</v>
      </c>
      <c r="R3640" s="6">
        <f t="shared" si="1107"/>
        <v>649.04999999999995</v>
      </c>
      <c r="S3640" s="6">
        <f t="shared" si="1108"/>
        <v>0</v>
      </c>
      <c r="T3640" s="6">
        <f t="shared" si="1109"/>
        <v>-2354</v>
      </c>
      <c r="U3640" t="s">
        <v>3699</v>
      </c>
      <c r="V3640" t="s">
        <v>54</v>
      </c>
      <c r="W3640" s="2">
        <v>2354</v>
      </c>
      <c r="X3640" s="2">
        <v>31.37</v>
      </c>
      <c r="Y3640" s="2">
        <v>649.04999999999995</v>
      </c>
      <c r="Z3640" s="2">
        <v>1673.58</v>
      </c>
      <c r="AA3640" s="2">
        <v>0</v>
      </c>
      <c r="AB3640" s="3">
        <v>-2354</v>
      </c>
    </row>
    <row r="3641" spans="1:28">
      <c r="A3641" s="5" t="str">
        <f t="shared" si="1096"/>
        <v>427</v>
      </c>
      <c r="B3641" s="5" t="str">
        <f>VLOOKUP(A3641,Vlookups!O:P,2,FALSE)</f>
        <v>LOCAL</v>
      </c>
      <c r="C3641" s="5" t="str">
        <f t="shared" si="1097"/>
        <v>E</v>
      </c>
      <c r="D3641" s="5" t="str">
        <f t="shared" si="1098"/>
        <v>23</v>
      </c>
      <c r="E3641" s="5" t="str">
        <f t="shared" si="1099"/>
        <v>63--</v>
      </c>
      <c r="F3641" s="5" t="str">
        <f>VLOOKUP(E3641,Vlookups!K:M,3,FALSE)</f>
        <v>Op Exp</v>
      </c>
      <c r="G3641" s="5" t="str">
        <f t="shared" si="1100"/>
        <v>6399</v>
      </c>
      <c r="H3641" s="5" t="str">
        <f t="shared" si="1101"/>
        <v>GENERAL SUPPLIES</v>
      </c>
      <c r="I3641" s="5" t="str">
        <f t="shared" si="1102"/>
        <v>030</v>
      </c>
      <c r="J3641" s="5" t="str">
        <f>VLOOKUP(I3641,Vlookups!A:D,2,FALSE)</f>
        <v>COLLEGE STATION ELEMENTARY</v>
      </c>
      <c r="K3641" s="5" t="str">
        <f>VLOOKUP(I3641,Vlookups!A:D,3,FALSE)</f>
        <v>COLLEGE STATION K8</v>
      </c>
      <c r="L3641" s="5" t="str">
        <f t="shared" si="1103"/>
        <v>99</v>
      </c>
      <c r="M3641" s="5" t="str">
        <f t="shared" si="1104"/>
        <v>000</v>
      </c>
      <c r="N3641" s="5" t="str">
        <f>VLOOKUP(M3641,Vlookups!G:I,2,FALSE)</f>
        <v>FINANCE USE ONLY</v>
      </c>
      <c r="O3641" s="5" t="str">
        <f>VLOOKUP(M3641,Vlookups!G:I,3,FALSE)</f>
        <v>UNIDENTIFIED</v>
      </c>
      <c r="P3641" s="6">
        <f t="shared" si="1105"/>
        <v>4802</v>
      </c>
      <c r="Q3641" s="6">
        <f t="shared" si="1106"/>
        <v>0</v>
      </c>
      <c r="R3641" s="6">
        <f t="shared" si="1107"/>
        <v>4199.5</v>
      </c>
      <c r="S3641" s="6">
        <f t="shared" si="1108"/>
        <v>0</v>
      </c>
      <c r="T3641" s="6">
        <f t="shared" si="1109"/>
        <v>-4802</v>
      </c>
      <c r="U3641" t="s">
        <v>3700</v>
      </c>
      <c r="V3641" t="s">
        <v>54</v>
      </c>
      <c r="W3641" s="2">
        <v>4802</v>
      </c>
      <c r="X3641" s="2">
        <v>0</v>
      </c>
      <c r="Y3641" s="2">
        <v>4199.5</v>
      </c>
      <c r="Z3641" s="2">
        <v>602.5</v>
      </c>
      <c r="AA3641" s="2">
        <v>0</v>
      </c>
      <c r="AB3641" s="3">
        <v>-4802</v>
      </c>
    </row>
    <row r="3642" spans="1:28">
      <c r="A3642" s="5" t="str">
        <f t="shared" ref="A3642:A3705" si="1110">LEFT(U3642,3)</f>
        <v>427</v>
      </c>
      <c r="B3642" s="5" t="str">
        <f>VLOOKUP(A3642,Vlookups!O:P,2,FALSE)</f>
        <v>LOCAL</v>
      </c>
      <c r="C3642" s="5" t="str">
        <f t="shared" ref="C3642:C3705" si="1111">RIGHT(LEFT(U3642,5),1)</f>
        <v>E</v>
      </c>
      <c r="D3642" s="5" t="str">
        <f t="shared" ref="D3642:D3705" si="1112">RIGHT(LEFT(U3642,8),2)</f>
        <v>23</v>
      </c>
      <c r="E3642" s="5" t="str">
        <f t="shared" ref="E3642:E3705" si="1113">CONCATENATE(LEFT(G3642,2),"--")</f>
        <v>63--</v>
      </c>
      <c r="F3642" s="5" t="str">
        <f>VLOOKUP(E3642,Vlookups!K:M,3,FALSE)</f>
        <v>Op Exp</v>
      </c>
      <c r="G3642" s="5" t="str">
        <f t="shared" ref="G3642:G3705" si="1114">MID(U3642,10,4)</f>
        <v>6399</v>
      </c>
      <c r="H3642" s="5" t="str">
        <f t="shared" ref="H3642:H3705" si="1115">V3642</f>
        <v>GENERAL SUPPLIES</v>
      </c>
      <c r="I3642" s="5" t="str">
        <f t="shared" ref="I3642:I3705" si="1116">LEFT(RIGHT(U3642,12),3)</f>
        <v>031</v>
      </c>
      <c r="J3642" s="5" t="str">
        <f>VLOOKUP(I3642,Vlookups!A:D,2,FALSE)</f>
        <v>COLLEGE STATION MIDDLE SCHOOL</v>
      </c>
      <c r="K3642" s="5" t="str">
        <f>VLOOKUP(I3642,Vlookups!A:D,3,FALSE)</f>
        <v>COLLEGE STATION K8</v>
      </c>
      <c r="L3642" s="5" t="str">
        <f t="shared" ref="L3642:L3705" si="1117">LEFT(RIGHT(U3642,6),2)</f>
        <v>99</v>
      </c>
      <c r="M3642" s="5" t="str">
        <f t="shared" ref="M3642:M3705" si="1118">RIGHT(U3642,3)</f>
        <v>000</v>
      </c>
      <c r="N3642" s="5" t="str">
        <f>VLOOKUP(M3642,Vlookups!G:I,2,FALSE)</f>
        <v>FINANCE USE ONLY</v>
      </c>
      <c r="O3642" s="5" t="str">
        <f>VLOOKUP(M3642,Vlookups!G:I,3,FALSE)</f>
        <v>UNIDENTIFIED</v>
      </c>
      <c r="P3642" s="6">
        <f t="shared" ref="P3642:P3705" si="1119">W3642</f>
        <v>2354</v>
      </c>
      <c r="Q3642" s="6">
        <f t="shared" ref="Q3642:Q3705" si="1120">X3642</f>
        <v>0</v>
      </c>
      <c r="R3642" s="6">
        <f t="shared" ref="R3642:R3705" si="1121">Y3642</f>
        <v>2027.89</v>
      </c>
      <c r="S3642" s="6">
        <f t="shared" ref="S3642:S3705" si="1122">AA3642</f>
        <v>0</v>
      </c>
      <c r="T3642" s="6">
        <f t="shared" ref="T3642:T3705" si="1123">AB3642</f>
        <v>-2354</v>
      </c>
      <c r="U3642" t="s">
        <v>3701</v>
      </c>
      <c r="V3642" t="s">
        <v>54</v>
      </c>
      <c r="W3642" s="2">
        <v>2354</v>
      </c>
      <c r="X3642" s="2">
        <v>0</v>
      </c>
      <c r="Y3642" s="2">
        <v>2027.89</v>
      </c>
      <c r="Z3642" s="2">
        <v>326.11</v>
      </c>
      <c r="AA3642" s="2">
        <v>0</v>
      </c>
      <c r="AB3642" s="3">
        <v>-2354</v>
      </c>
    </row>
    <row r="3643" spans="1:28">
      <c r="A3643" s="5" t="str">
        <f t="shared" si="1110"/>
        <v>427</v>
      </c>
      <c r="B3643" s="5" t="str">
        <f>VLOOKUP(A3643,Vlookups!O:P,2,FALSE)</f>
        <v>LOCAL</v>
      </c>
      <c r="C3643" s="5" t="str">
        <f t="shared" si="1111"/>
        <v>E</v>
      </c>
      <c r="D3643" s="5" t="str">
        <f t="shared" si="1112"/>
        <v>23</v>
      </c>
      <c r="E3643" s="5" t="str">
        <f t="shared" si="1113"/>
        <v>63--</v>
      </c>
      <c r="F3643" s="5" t="str">
        <f>VLOOKUP(E3643,Vlookups!K:M,3,FALSE)</f>
        <v>Op Exp</v>
      </c>
      <c r="G3643" s="5" t="str">
        <f t="shared" si="1114"/>
        <v>6399</v>
      </c>
      <c r="H3643" s="5" t="str">
        <f t="shared" si="1115"/>
        <v>GENERAL SUPPLIES</v>
      </c>
      <c r="I3643" s="5" t="str">
        <f t="shared" si="1116"/>
        <v>032</v>
      </c>
      <c r="J3643" s="5" t="str">
        <f>VLOOKUP(I3643,Vlookups!A:D,2,FALSE)</f>
        <v>LANCASTER HS</v>
      </c>
      <c r="K3643" s="5" t="str">
        <f>VLOOKUP(I3643,Vlookups!A:D,3,FALSE)</f>
        <v>LANCASTER HS</v>
      </c>
      <c r="L3643" s="5" t="str">
        <f t="shared" si="1117"/>
        <v>99</v>
      </c>
      <c r="M3643" s="5" t="str">
        <f t="shared" si="1118"/>
        <v>000</v>
      </c>
      <c r="N3643" s="5" t="str">
        <f>VLOOKUP(M3643,Vlookups!G:I,2,FALSE)</f>
        <v>FINANCE USE ONLY</v>
      </c>
      <c r="O3643" s="5" t="str">
        <f>VLOOKUP(M3643,Vlookups!G:I,3,FALSE)</f>
        <v>UNIDENTIFIED</v>
      </c>
      <c r="P3643" s="6">
        <f t="shared" si="1119"/>
        <v>1197</v>
      </c>
      <c r="Q3643" s="6">
        <f t="shared" si="1120"/>
        <v>17.25</v>
      </c>
      <c r="R3643" s="6">
        <f t="shared" si="1121"/>
        <v>1138.6600000000001</v>
      </c>
      <c r="S3643" s="6">
        <f t="shared" si="1122"/>
        <v>0</v>
      </c>
      <c r="T3643" s="6">
        <f t="shared" si="1123"/>
        <v>-1197</v>
      </c>
      <c r="U3643" t="s">
        <v>3702</v>
      </c>
      <c r="V3643" t="s">
        <v>54</v>
      </c>
      <c r="W3643" s="2">
        <v>1197</v>
      </c>
      <c r="X3643" s="2">
        <v>17.25</v>
      </c>
      <c r="Y3643" s="2">
        <v>1138.6600000000001</v>
      </c>
      <c r="Z3643" s="2">
        <v>41.09</v>
      </c>
      <c r="AA3643" s="2">
        <v>0</v>
      </c>
      <c r="AB3643" s="3">
        <v>-1197</v>
      </c>
    </row>
    <row r="3644" spans="1:28">
      <c r="A3644" s="5" t="str">
        <f t="shared" si="1110"/>
        <v>427</v>
      </c>
      <c r="B3644" s="5" t="str">
        <f>VLOOKUP(A3644,Vlookups!O:P,2,FALSE)</f>
        <v>LOCAL</v>
      </c>
      <c r="C3644" s="5" t="str">
        <f t="shared" si="1111"/>
        <v>E</v>
      </c>
      <c r="D3644" s="5" t="str">
        <f t="shared" si="1112"/>
        <v>23</v>
      </c>
      <c r="E3644" s="5" t="str">
        <f t="shared" si="1113"/>
        <v>63--</v>
      </c>
      <c r="F3644" s="5" t="str">
        <f>VLOOKUP(E3644,Vlookups!K:M,3,FALSE)</f>
        <v>Op Exp</v>
      </c>
      <c r="G3644" s="5" t="str">
        <f t="shared" si="1114"/>
        <v>6399</v>
      </c>
      <c r="H3644" s="5" t="str">
        <f t="shared" si="1115"/>
        <v>GENERAL SUPPLIES</v>
      </c>
      <c r="I3644" s="5" t="str">
        <f t="shared" si="1116"/>
        <v>033</v>
      </c>
      <c r="J3644" s="5" t="str">
        <f>VLOOKUP(I3644,Vlookups!A:D,2,FALSE)</f>
        <v>WINDMILL LAKES HS</v>
      </c>
      <c r="K3644" s="5" t="str">
        <f>VLOOKUP(I3644,Vlookups!A:D,3,FALSE)</f>
        <v>WINDMILL LAKES HS</v>
      </c>
      <c r="L3644" s="5" t="str">
        <f t="shared" si="1117"/>
        <v>99</v>
      </c>
      <c r="M3644" s="5" t="str">
        <f t="shared" si="1118"/>
        <v>000</v>
      </c>
      <c r="N3644" s="5" t="str">
        <f>VLOOKUP(M3644,Vlookups!G:I,2,FALSE)</f>
        <v>FINANCE USE ONLY</v>
      </c>
      <c r="O3644" s="5" t="str">
        <f>VLOOKUP(M3644,Vlookups!G:I,3,FALSE)</f>
        <v>UNIDENTIFIED</v>
      </c>
      <c r="P3644" s="6">
        <f t="shared" si="1119"/>
        <v>3639</v>
      </c>
      <c r="Q3644" s="6">
        <f t="shared" si="1120"/>
        <v>0</v>
      </c>
      <c r="R3644" s="6">
        <f t="shared" si="1121"/>
        <v>1406.16</v>
      </c>
      <c r="S3644" s="6">
        <f t="shared" si="1122"/>
        <v>0</v>
      </c>
      <c r="T3644" s="6">
        <f t="shared" si="1123"/>
        <v>-3639</v>
      </c>
      <c r="U3644" t="s">
        <v>3703</v>
      </c>
      <c r="V3644" t="s">
        <v>54</v>
      </c>
      <c r="W3644" s="2">
        <v>3639</v>
      </c>
      <c r="X3644" s="2">
        <v>0</v>
      </c>
      <c r="Y3644" s="2">
        <v>1406.16</v>
      </c>
      <c r="Z3644" s="2">
        <v>2232.84</v>
      </c>
      <c r="AA3644" s="2">
        <v>0</v>
      </c>
      <c r="AB3644" s="3">
        <v>-3639</v>
      </c>
    </row>
    <row r="3645" spans="1:28">
      <c r="A3645" s="5" t="str">
        <f t="shared" si="1110"/>
        <v>427</v>
      </c>
      <c r="B3645" s="5" t="str">
        <f>VLOOKUP(A3645,Vlookups!O:P,2,FALSE)</f>
        <v>LOCAL</v>
      </c>
      <c r="C3645" s="5" t="str">
        <f t="shared" si="1111"/>
        <v>E</v>
      </c>
      <c r="D3645" s="5" t="str">
        <f t="shared" si="1112"/>
        <v>23</v>
      </c>
      <c r="E3645" s="5" t="str">
        <f t="shared" si="1113"/>
        <v>63--</v>
      </c>
      <c r="F3645" s="5" t="str">
        <f>VLOOKUP(E3645,Vlookups!K:M,3,FALSE)</f>
        <v>Op Exp</v>
      </c>
      <c r="G3645" s="5" t="str">
        <f t="shared" si="1114"/>
        <v>6399</v>
      </c>
      <c r="H3645" s="5" t="str">
        <f t="shared" si="1115"/>
        <v>GENERAL SUPPLIES</v>
      </c>
      <c r="I3645" s="5" t="str">
        <f t="shared" si="1116"/>
        <v>034</v>
      </c>
      <c r="J3645" s="5" t="str">
        <f>VLOOKUP(I3645,Vlookups!A:D,2,FALSE)</f>
        <v>AGGIELAND HIGH SCHOOL</v>
      </c>
      <c r="K3645" s="5" t="str">
        <f>VLOOKUP(I3645,Vlookups!A:D,3,FALSE)</f>
        <v>AGGIELAND HS</v>
      </c>
      <c r="L3645" s="5" t="str">
        <f t="shared" si="1117"/>
        <v>99</v>
      </c>
      <c r="M3645" s="5" t="str">
        <f t="shared" si="1118"/>
        <v>000</v>
      </c>
      <c r="N3645" s="5" t="str">
        <f>VLOOKUP(M3645,Vlookups!G:I,2,FALSE)</f>
        <v>FINANCE USE ONLY</v>
      </c>
      <c r="O3645" s="5" t="str">
        <f>VLOOKUP(M3645,Vlookups!G:I,3,FALSE)</f>
        <v>UNIDENTIFIED</v>
      </c>
      <c r="P3645" s="6">
        <f t="shared" si="1119"/>
        <v>1115</v>
      </c>
      <c r="Q3645" s="6">
        <f t="shared" si="1120"/>
        <v>0</v>
      </c>
      <c r="R3645" s="6">
        <f t="shared" si="1121"/>
        <v>1036.25</v>
      </c>
      <c r="S3645" s="6">
        <f t="shared" si="1122"/>
        <v>0</v>
      </c>
      <c r="T3645" s="6">
        <f t="shared" si="1123"/>
        <v>-1115</v>
      </c>
      <c r="U3645" t="s">
        <v>3704</v>
      </c>
      <c r="V3645" t="s">
        <v>54</v>
      </c>
      <c r="W3645" s="2">
        <v>1115</v>
      </c>
      <c r="X3645" s="2">
        <v>0</v>
      </c>
      <c r="Y3645" s="2">
        <v>1036.25</v>
      </c>
      <c r="Z3645" s="2">
        <v>78.75</v>
      </c>
      <c r="AA3645" s="2">
        <v>0</v>
      </c>
      <c r="AB3645" s="3">
        <v>-1115</v>
      </c>
    </row>
    <row r="3646" spans="1:28">
      <c r="A3646" s="5" t="str">
        <f t="shared" si="1110"/>
        <v>427</v>
      </c>
      <c r="B3646" s="5" t="str">
        <f>VLOOKUP(A3646,Vlookups!O:P,2,FALSE)</f>
        <v>LOCAL</v>
      </c>
      <c r="C3646" s="5" t="str">
        <f t="shared" si="1111"/>
        <v>E</v>
      </c>
      <c r="D3646" s="5" t="str">
        <f t="shared" si="1112"/>
        <v>23</v>
      </c>
      <c r="E3646" s="5" t="str">
        <f t="shared" si="1113"/>
        <v>63--</v>
      </c>
      <c r="F3646" s="5" t="str">
        <f>VLOOKUP(E3646,Vlookups!K:M,3,FALSE)</f>
        <v>Op Exp</v>
      </c>
      <c r="G3646" s="5" t="str">
        <f t="shared" si="1114"/>
        <v>6399</v>
      </c>
      <c r="H3646" s="5" t="str">
        <f t="shared" si="1115"/>
        <v>GENERAL SUPPLIES</v>
      </c>
      <c r="I3646" s="5" t="str">
        <f t="shared" si="1116"/>
        <v>035</v>
      </c>
      <c r="J3646" s="5" t="str">
        <f>VLOOKUP(I3646,Vlookups!A:D,2,FALSE)</f>
        <v>Richmond Elementary</v>
      </c>
      <c r="K3646" s="5" t="str">
        <f>VLOOKUP(I3646,Vlookups!A:D,3,FALSE)</f>
        <v>RICHMOND K8</v>
      </c>
      <c r="L3646" s="5" t="str">
        <f t="shared" si="1117"/>
        <v>99</v>
      </c>
      <c r="M3646" s="5" t="str">
        <f t="shared" si="1118"/>
        <v>000</v>
      </c>
      <c r="N3646" s="5" t="str">
        <f>VLOOKUP(M3646,Vlookups!G:I,2,FALSE)</f>
        <v>FINANCE USE ONLY</v>
      </c>
      <c r="O3646" s="5" t="str">
        <f>VLOOKUP(M3646,Vlookups!G:I,3,FALSE)</f>
        <v>UNIDENTIFIED</v>
      </c>
      <c r="P3646" s="6">
        <f t="shared" si="1119"/>
        <v>0</v>
      </c>
      <c r="Q3646" s="6">
        <f t="shared" si="1120"/>
        <v>6788.04</v>
      </c>
      <c r="R3646" s="6">
        <f t="shared" si="1121"/>
        <v>881.69</v>
      </c>
      <c r="S3646" s="6">
        <f t="shared" si="1122"/>
        <v>0</v>
      </c>
      <c r="T3646" s="6">
        <f t="shared" si="1123"/>
        <v>0</v>
      </c>
      <c r="U3646" t="s">
        <v>3705</v>
      </c>
      <c r="V3646" t="s">
        <v>54</v>
      </c>
      <c r="W3646" s="2">
        <v>0</v>
      </c>
      <c r="X3646" s="2">
        <v>6788.04</v>
      </c>
      <c r="Y3646" s="2">
        <v>881.69</v>
      </c>
      <c r="Z3646" s="3">
        <v>-7669.73</v>
      </c>
      <c r="AA3646" s="2">
        <v>0</v>
      </c>
      <c r="AB3646" s="2">
        <v>0</v>
      </c>
    </row>
    <row r="3647" spans="1:28">
      <c r="A3647" s="5" t="str">
        <f t="shared" si="1110"/>
        <v>427</v>
      </c>
      <c r="B3647" s="5" t="str">
        <f>VLOOKUP(A3647,Vlookups!O:P,2,FALSE)</f>
        <v>LOCAL</v>
      </c>
      <c r="C3647" s="5" t="str">
        <f t="shared" si="1111"/>
        <v>E</v>
      </c>
      <c r="D3647" s="5" t="str">
        <f t="shared" si="1112"/>
        <v>23</v>
      </c>
      <c r="E3647" s="5" t="str">
        <f t="shared" si="1113"/>
        <v>63--</v>
      </c>
      <c r="F3647" s="5" t="str">
        <f>VLOOKUP(E3647,Vlookups!K:M,3,FALSE)</f>
        <v>Op Exp</v>
      </c>
      <c r="G3647" s="5" t="str">
        <f t="shared" si="1114"/>
        <v>6399</v>
      </c>
      <c r="H3647" s="5" t="str">
        <f t="shared" si="1115"/>
        <v>GENERAL SUPPLIES</v>
      </c>
      <c r="I3647" s="5" t="str">
        <f t="shared" si="1116"/>
        <v>036</v>
      </c>
      <c r="J3647" s="5" t="str">
        <f>VLOOKUP(I3647,Vlookups!A:D,2,FALSE)</f>
        <v>Richmond Middle School</v>
      </c>
      <c r="K3647" s="5" t="str">
        <f>VLOOKUP(I3647,Vlookups!A:D,3,FALSE)</f>
        <v>RICHMOND K8</v>
      </c>
      <c r="L3647" s="5" t="str">
        <f t="shared" si="1117"/>
        <v>99</v>
      </c>
      <c r="M3647" s="5" t="str">
        <f t="shared" si="1118"/>
        <v>000</v>
      </c>
      <c r="N3647" s="5" t="str">
        <f>VLOOKUP(M3647,Vlookups!G:I,2,FALSE)</f>
        <v>FINANCE USE ONLY</v>
      </c>
      <c r="O3647" s="5" t="str">
        <f>VLOOKUP(M3647,Vlookups!G:I,3,FALSE)</f>
        <v>UNIDENTIFIED</v>
      </c>
      <c r="P3647" s="6">
        <f t="shared" si="1119"/>
        <v>0</v>
      </c>
      <c r="Q3647" s="6">
        <f t="shared" si="1120"/>
        <v>2973.96</v>
      </c>
      <c r="R3647" s="6">
        <f t="shared" si="1121"/>
        <v>255.9</v>
      </c>
      <c r="S3647" s="6">
        <f t="shared" si="1122"/>
        <v>0</v>
      </c>
      <c r="T3647" s="6">
        <f t="shared" si="1123"/>
        <v>0</v>
      </c>
      <c r="U3647" t="s">
        <v>3706</v>
      </c>
      <c r="V3647" t="s">
        <v>54</v>
      </c>
      <c r="W3647" s="2">
        <v>0</v>
      </c>
      <c r="X3647" s="2">
        <v>2973.96</v>
      </c>
      <c r="Y3647" s="2">
        <v>255.9</v>
      </c>
      <c r="Z3647" s="3">
        <v>-3229.86</v>
      </c>
      <c r="AA3647" s="2">
        <v>0</v>
      </c>
      <c r="AB3647" s="2">
        <v>0</v>
      </c>
    </row>
    <row r="3648" spans="1:28">
      <c r="A3648" s="5" t="str">
        <f t="shared" si="1110"/>
        <v>427</v>
      </c>
      <c r="B3648" s="5" t="str">
        <f>VLOOKUP(A3648,Vlookups!O:P,2,FALSE)</f>
        <v>LOCAL</v>
      </c>
      <c r="C3648" s="5" t="str">
        <f t="shared" si="1111"/>
        <v>E</v>
      </c>
      <c r="D3648" s="5" t="str">
        <f t="shared" si="1112"/>
        <v>23</v>
      </c>
      <c r="E3648" s="5" t="str">
        <f t="shared" si="1113"/>
        <v>63--</v>
      </c>
      <c r="F3648" s="5" t="str">
        <f>VLOOKUP(E3648,Vlookups!K:M,3,FALSE)</f>
        <v>Op Exp</v>
      </c>
      <c r="G3648" s="5" t="str">
        <f t="shared" si="1114"/>
        <v>6399</v>
      </c>
      <c r="H3648" s="5" t="str">
        <f t="shared" si="1115"/>
        <v>GENERAL SUPPLIES</v>
      </c>
      <c r="I3648" s="5" t="str">
        <f t="shared" si="1116"/>
        <v>037</v>
      </c>
      <c r="J3648" s="5" t="str">
        <f>VLOOKUP(I3648,Vlookups!A:D,2,FALSE)</f>
        <v>Heritage Elementary</v>
      </c>
      <c r="K3648" s="5" t="str">
        <f>VLOOKUP(I3648,Vlookups!A:D,3,FALSE)</f>
        <v>HERITAGE K8</v>
      </c>
      <c r="L3648" s="5" t="str">
        <f t="shared" si="1117"/>
        <v>99</v>
      </c>
      <c r="M3648" s="5" t="str">
        <f t="shared" si="1118"/>
        <v>000</v>
      </c>
      <c r="N3648" s="5" t="str">
        <f>VLOOKUP(M3648,Vlookups!G:I,2,FALSE)</f>
        <v>FINANCE USE ONLY</v>
      </c>
      <c r="O3648" s="5" t="str">
        <f>VLOOKUP(M3648,Vlookups!G:I,3,FALSE)</f>
        <v>UNIDENTIFIED</v>
      </c>
      <c r="P3648" s="6">
        <f t="shared" si="1119"/>
        <v>0</v>
      </c>
      <c r="Q3648" s="6">
        <f t="shared" si="1120"/>
        <v>0</v>
      </c>
      <c r="R3648" s="6">
        <f t="shared" si="1121"/>
        <v>381.16</v>
      </c>
      <c r="S3648" s="6">
        <f t="shared" si="1122"/>
        <v>0</v>
      </c>
      <c r="T3648" s="6">
        <f t="shared" si="1123"/>
        <v>0</v>
      </c>
      <c r="U3648" t="s">
        <v>3707</v>
      </c>
      <c r="V3648" t="s">
        <v>54</v>
      </c>
      <c r="W3648" s="2">
        <v>0</v>
      </c>
      <c r="X3648" s="2">
        <v>0</v>
      </c>
      <c r="Y3648" s="2">
        <v>381.16</v>
      </c>
      <c r="Z3648" s="3">
        <v>-725.56</v>
      </c>
      <c r="AA3648" s="2">
        <v>0</v>
      </c>
      <c r="AB3648" s="2">
        <v>0</v>
      </c>
    </row>
    <row r="3649" spans="1:28">
      <c r="A3649" s="5" t="str">
        <f t="shared" si="1110"/>
        <v>427</v>
      </c>
      <c r="B3649" s="5" t="str">
        <f>VLOOKUP(A3649,Vlookups!O:P,2,FALSE)</f>
        <v>LOCAL</v>
      </c>
      <c r="C3649" s="5" t="str">
        <f t="shared" si="1111"/>
        <v>E</v>
      </c>
      <c r="D3649" s="5" t="str">
        <f t="shared" si="1112"/>
        <v>23</v>
      </c>
      <c r="E3649" s="5" t="str">
        <f t="shared" si="1113"/>
        <v>63--</v>
      </c>
      <c r="F3649" s="5" t="str">
        <f>VLOOKUP(E3649,Vlookups!K:M,3,FALSE)</f>
        <v>Op Exp</v>
      </c>
      <c r="G3649" s="5" t="str">
        <f t="shared" si="1114"/>
        <v>6399</v>
      </c>
      <c r="H3649" s="5" t="str">
        <f t="shared" si="1115"/>
        <v>GENERAL SUPPLIES</v>
      </c>
      <c r="I3649" s="5" t="str">
        <f t="shared" si="1116"/>
        <v>038</v>
      </c>
      <c r="J3649" s="5" t="str">
        <f>VLOOKUP(I3649,Vlookups!A:D,2,FALSE)</f>
        <v>Heritage Middle School</v>
      </c>
      <c r="K3649" s="5" t="str">
        <f>VLOOKUP(I3649,Vlookups!A:D,3,FALSE)</f>
        <v>HERITAGE K8</v>
      </c>
      <c r="L3649" s="5" t="str">
        <f t="shared" si="1117"/>
        <v>99</v>
      </c>
      <c r="M3649" s="5" t="str">
        <f t="shared" si="1118"/>
        <v>000</v>
      </c>
      <c r="N3649" s="5" t="str">
        <f>VLOOKUP(M3649,Vlookups!G:I,2,FALSE)</f>
        <v>FINANCE USE ONLY</v>
      </c>
      <c r="O3649" s="5" t="str">
        <f>VLOOKUP(M3649,Vlookups!G:I,3,FALSE)</f>
        <v>UNIDENTIFIED</v>
      </c>
      <c r="P3649" s="6">
        <f t="shared" si="1119"/>
        <v>0</v>
      </c>
      <c r="Q3649" s="6">
        <f t="shared" si="1120"/>
        <v>0</v>
      </c>
      <c r="R3649" s="6">
        <f t="shared" si="1121"/>
        <v>187.73</v>
      </c>
      <c r="S3649" s="6">
        <f t="shared" si="1122"/>
        <v>0</v>
      </c>
      <c r="T3649" s="6">
        <f t="shared" si="1123"/>
        <v>0</v>
      </c>
      <c r="U3649" t="s">
        <v>3708</v>
      </c>
      <c r="V3649" t="s">
        <v>54</v>
      </c>
      <c r="W3649" s="2">
        <v>0</v>
      </c>
      <c r="X3649" s="2">
        <v>0</v>
      </c>
      <c r="Y3649" s="2">
        <v>187.73</v>
      </c>
      <c r="Z3649" s="3">
        <v>-357.36</v>
      </c>
      <c r="AA3649" s="2">
        <v>0</v>
      </c>
      <c r="AB3649" s="2">
        <v>0</v>
      </c>
    </row>
    <row r="3650" spans="1:28">
      <c r="A3650" s="5" t="str">
        <f t="shared" si="1110"/>
        <v>427</v>
      </c>
      <c r="B3650" s="5" t="str">
        <f>VLOOKUP(A3650,Vlookups!O:P,2,FALSE)</f>
        <v>LOCAL</v>
      </c>
      <c r="C3650" s="5" t="str">
        <f t="shared" si="1111"/>
        <v>E</v>
      </c>
      <c r="D3650" s="5" t="str">
        <f t="shared" si="1112"/>
        <v>23</v>
      </c>
      <c r="E3650" s="5" t="str">
        <f t="shared" si="1113"/>
        <v>63--</v>
      </c>
      <c r="F3650" s="5" t="str">
        <f>VLOOKUP(E3650,Vlookups!K:M,3,FALSE)</f>
        <v>Op Exp</v>
      </c>
      <c r="G3650" s="5" t="str">
        <f t="shared" si="1114"/>
        <v>6399</v>
      </c>
      <c r="H3650" s="5" t="str">
        <f t="shared" si="1115"/>
        <v>GENERAL SUPPLIES</v>
      </c>
      <c r="I3650" s="5" t="str">
        <f t="shared" si="1116"/>
        <v>039</v>
      </c>
      <c r="J3650" s="5" t="str">
        <f>VLOOKUP(I3650,Vlookups!A:D,2,FALSE)</f>
        <v>Pearland Elementary</v>
      </c>
      <c r="K3650" s="5" t="str">
        <f>VLOOKUP(I3650,Vlookups!A:D,3,FALSE)</f>
        <v>PEARLAND K8</v>
      </c>
      <c r="L3650" s="5" t="str">
        <f t="shared" si="1117"/>
        <v>99</v>
      </c>
      <c r="M3650" s="5" t="str">
        <f t="shared" si="1118"/>
        <v>000</v>
      </c>
      <c r="N3650" s="5" t="str">
        <f>VLOOKUP(M3650,Vlookups!G:I,2,FALSE)</f>
        <v>FINANCE USE ONLY</v>
      </c>
      <c r="O3650" s="5" t="str">
        <f>VLOOKUP(M3650,Vlookups!G:I,3,FALSE)</f>
        <v>UNIDENTIFIED</v>
      </c>
      <c r="P3650" s="6">
        <f t="shared" si="1119"/>
        <v>0</v>
      </c>
      <c r="Q3650" s="6">
        <f t="shared" si="1120"/>
        <v>191.8</v>
      </c>
      <c r="R3650" s="6">
        <f t="shared" si="1121"/>
        <v>1356.56</v>
      </c>
      <c r="S3650" s="6">
        <f t="shared" si="1122"/>
        <v>0</v>
      </c>
      <c r="T3650" s="6">
        <f t="shared" si="1123"/>
        <v>0</v>
      </c>
      <c r="U3650" t="s">
        <v>3709</v>
      </c>
      <c r="V3650" t="s">
        <v>54</v>
      </c>
      <c r="W3650" s="2">
        <v>0</v>
      </c>
      <c r="X3650" s="2">
        <v>191.8</v>
      </c>
      <c r="Y3650" s="2">
        <v>1356.56</v>
      </c>
      <c r="Z3650" s="3">
        <v>-1548.36</v>
      </c>
      <c r="AA3650" s="2">
        <v>0</v>
      </c>
      <c r="AB3650" s="2">
        <v>0</v>
      </c>
    </row>
    <row r="3651" spans="1:28">
      <c r="A3651" s="5" t="str">
        <f t="shared" si="1110"/>
        <v>427</v>
      </c>
      <c r="B3651" s="5" t="str">
        <f>VLOOKUP(A3651,Vlookups!O:P,2,FALSE)</f>
        <v>LOCAL</v>
      </c>
      <c r="C3651" s="5" t="str">
        <f t="shared" si="1111"/>
        <v>E</v>
      </c>
      <c r="D3651" s="5" t="str">
        <f t="shared" si="1112"/>
        <v>23</v>
      </c>
      <c r="E3651" s="5" t="str">
        <f t="shared" si="1113"/>
        <v>63--</v>
      </c>
      <c r="F3651" s="5" t="str">
        <f>VLOOKUP(E3651,Vlookups!K:M,3,FALSE)</f>
        <v>Op Exp</v>
      </c>
      <c r="G3651" s="5" t="str">
        <f t="shared" si="1114"/>
        <v>6399</v>
      </c>
      <c r="H3651" s="5" t="str">
        <f t="shared" si="1115"/>
        <v>GENERAL SUPPLIES</v>
      </c>
      <c r="I3651" s="5" t="str">
        <f t="shared" si="1116"/>
        <v>040</v>
      </c>
      <c r="J3651" s="5" t="str">
        <f>VLOOKUP(I3651,Vlookups!A:D,2,FALSE)</f>
        <v>Pearland Middle School</v>
      </c>
      <c r="K3651" s="5" t="str">
        <f>VLOOKUP(I3651,Vlookups!A:D,3,FALSE)</f>
        <v>PEARLAND K8</v>
      </c>
      <c r="L3651" s="5" t="str">
        <f t="shared" si="1117"/>
        <v>99</v>
      </c>
      <c r="M3651" s="5" t="str">
        <f t="shared" si="1118"/>
        <v>000</v>
      </c>
      <c r="N3651" s="5" t="str">
        <f>VLOOKUP(M3651,Vlookups!G:I,2,FALSE)</f>
        <v>FINANCE USE ONLY</v>
      </c>
      <c r="O3651" s="5" t="str">
        <f>VLOOKUP(M3651,Vlookups!G:I,3,FALSE)</f>
        <v>UNIDENTIFIED</v>
      </c>
      <c r="P3651" s="6">
        <f t="shared" si="1119"/>
        <v>0</v>
      </c>
      <c r="Q3651" s="6">
        <f t="shared" si="1120"/>
        <v>94.45</v>
      </c>
      <c r="R3651" s="6">
        <f t="shared" si="1121"/>
        <v>333.93</v>
      </c>
      <c r="S3651" s="6">
        <f t="shared" si="1122"/>
        <v>0</v>
      </c>
      <c r="T3651" s="6">
        <f t="shared" si="1123"/>
        <v>0</v>
      </c>
      <c r="U3651" t="s">
        <v>3710</v>
      </c>
      <c r="V3651" t="s">
        <v>54</v>
      </c>
      <c r="W3651" s="2">
        <v>0</v>
      </c>
      <c r="X3651" s="2">
        <v>94.45</v>
      </c>
      <c r="Y3651" s="2">
        <v>333.93</v>
      </c>
      <c r="Z3651" s="3">
        <v>-428.38</v>
      </c>
      <c r="AA3651" s="2">
        <v>0</v>
      </c>
      <c r="AB3651" s="2">
        <v>0</v>
      </c>
    </row>
    <row r="3652" spans="1:28">
      <c r="A3652" s="5" t="str">
        <f t="shared" si="1110"/>
        <v>427</v>
      </c>
      <c r="B3652" s="5" t="str">
        <f>VLOOKUP(A3652,Vlookups!O:P,2,FALSE)</f>
        <v>LOCAL</v>
      </c>
      <c r="C3652" s="5" t="str">
        <f t="shared" si="1111"/>
        <v>E</v>
      </c>
      <c r="D3652" s="5" t="str">
        <f t="shared" si="1112"/>
        <v>23</v>
      </c>
      <c r="E3652" s="5" t="str">
        <f t="shared" si="1113"/>
        <v>63--</v>
      </c>
      <c r="F3652" s="5" t="str">
        <f>VLOOKUP(E3652,Vlookups!K:M,3,FALSE)</f>
        <v>Op Exp</v>
      </c>
      <c r="G3652" s="5" t="str">
        <f t="shared" si="1114"/>
        <v>6399</v>
      </c>
      <c r="H3652" s="5" t="str">
        <f t="shared" si="1115"/>
        <v>GENERAL SUPPLIES</v>
      </c>
      <c r="I3652" s="5" t="str">
        <f t="shared" si="1116"/>
        <v>041</v>
      </c>
      <c r="J3652" s="5" t="str">
        <f>VLOOKUP(I3652,Vlookups!A:D,2,FALSE)</f>
        <v>BG Rarmiez Middle School</v>
      </c>
      <c r="K3652" s="5" t="str">
        <f>VLOOKUP(I3652,Vlookups!A:D,3,FALSE)</f>
        <v>BG RAMIREZ K8</v>
      </c>
      <c r="L3652" s="5" t="str">
        <f t="shared" si="1117"/>
        <v>99</v>
      </c>
      <c r="M3652" s="5" t="str">
        <f t="shared" si="1118"/>
        <v>000</v>
      </c>
      <c r="N3652" s="5" t="str">
        <f>VLOOKUP(M3652,Vlookups!G:I,2,FALSE)</f>
        <v>FINANCE USE ONLY</v>
      </c>
      <c r="O3652" s="5" t="str">
        <f>VLOOKUP(M3652,Vlookups!G:I,3,FALSE)</f>
        <v>UNIDENTIFIED</v>
      </c>
      <c r="P3652" s="6">
        <f t="shared" si="1119"/>
        <v>2619</v>
      </c>
      <c r="Q3652" s="6">
        <f t="shared" si="1120"/>
        <v>3.22</v>
      </c>
      <c r="R3652" s="6">
        <f t="shared" si="1121"/>
        <v>2541.15</v>
      </c>
      <c r="S3652" s="6">
        <f t="shared" si="1122"/>
        <v>0</v>
      </c>
      <c r="T3652" s="6">
        <f t="shared" si="1123"/>
        <v>-2619</v>
      </c>
      <c r="U3652" t="s">
        <v>3711</v>
      </c>
      <c r="V3652" t="s">
        <v>54</v>
      </c>
      <c r="W3652" s="2">
        <v>2619</v>
      </c>
      <c r="X3652" s="2">
        <v>3.22</v>
      </c>
      <c r="Y3652" s="2">
        <v>2541.15</v>
      </c>
      <c r="Z3652" s="2">
        <v>74.63</v>
      </c>
      <c r="AA3652" s="2">
        <v>0</v>
      </c>
      <c r="AB3652" s="3">
        <v>-2619</v>
      </c>
    </row>
    <row r="3653" spans="1:28">
      <c r="A3653" s="5" t="str">
        <f t="shared" si="1110"/>
        <v>427</v>
      </c>
      <c r="B3653" s="5" t="str">
        <f>VLOOKUP(A3653,Vlookups!O:P,2,FALSE)</f>
        <v>LOCAL</v>
      </c>
      <c r="C3653" s="5" t="str">
        <f t="shared" si="1111"/>
        <v>E</v>
      </c>
      <c r="D3653" s="5" t="str">
        <f t="shared" si="1112"/>
        <v>23</v>
      </c>
      <c r="E3653" s="5" t="str">
        <f t="shared" si="1113"/>
        <v>63--</v>
      </c>
      <c r="F3653" s="5" t="str">
        <f>VLOOKUP(E3653,Vlookups!K:M,3,FALSE)</f>
        <v>Op Exp</v>
      </c>
      <c r="G3653" s="5" t="str">
        <f t="shared" si="1114"/>
        <v>6399</v>
      </c>
      <c r="H3653" s="5" t="str">
        <f t="shared" si="1115"/>
        <v>GENERAL SUPPLIES</v>
      </c>
      <c r="I3653" s="5" t="str">
        <f t="shared" si="1116"/>
        <v>042</v>
      </c>
      <c r="J3653" s="5" t="str">
        <f>VLOOKUP(I3653,Vlookups!A:D,2,FALSE)</f>
        <v>BG Ramirez Elementary</v>
      </c>
      <c r="K3653" s="5" t="str">
        <f>VLOOKUP(I3653,Vlookups!A:D,3,FALSE)</f>
        <v>BG RAMIREZ K8</v>
      </c>
      <c r="L3653" s="5" t="str">
        <f t="shared" si="1117"/>
        <v>99</v>
      </c>
      <c r="M3653" s="5" t="str">
        <f t="shared" si="1118"/>
        <v>000</v>
      </c>
      <c r="N3653" s="5" t="str">
        <f>VLOOKUP(M3653,Vlookups!G:I,2,FALSE)</f>
        <v>FINANCE USE ONLY</v>
      </c>
      <c r="O3653" s="5" t="str">
        <f>VLOOKUP(M3653,Vlookups!G:I,3,FALSE)</f>
        <v>UNIDENTIFIED</v>
      </c>
      <c r="P3653" s="6">
        <f t="shared" si="1119"/>
        <v>5220</v>
      </c>
      <c r="Q3653" s="6">
        <f t="shared" si="1120"/>
        <v>6.86</v>
      </c>
      <c r="R3653" s="6">
        <f t="shared" si="1121"/>
        <v>5198.25</v>
      </c>
      <c r="S3653" s="6">
        <f t="shared" si="1122"/>
        <v>0</v>
      </c>
      <c r="T3653" s="6">
        <f t="shared" si="1123"/>
        <v>-5220</v>
      </c>
      <c r="U3653" t="s">
        <v>3712</v>
      </c>
      <c r="V3653" t="s">
        <v>54</v>
      </c>
      <c r="W3653" s="2">
        <v>5220</v>
      </c>
      <c r="X3653" s="2">
        <v>6.86</v>
      </c>
      <c r="Y3653" s="2">
        <v>5198.25</v>
      </c>
      <c r="Z3653" s="2">
        <v>14.89</v>
      </c>
      <c r="AA3653" s="2">
        <v>0</v>
      </c>
      <c r="AB3653" s="3">
        <v>-5220</v>
      </c>
    </row>
    <row r="3654" spans="1:28">
      <c r="A3654" s="5" t="str">
        <f t="shared" si="1110"/>
        <v>427</v>
      </c>
      <c r="B3654" s="5" t="str">
        <f>VLOOKUP(A3654,Vlookups!O:P,2,FALSE)</f>
        <v>LOCAL</v>
      </c>
      <c r="C3654" s="5" t="str">
        <f t="shared" si="1111"/>
        <v>E</v>
      </c>
      <c r="D3654" s="5" t="str">
        <f t="shared" si="1112"/>
        <v>23</v>
      </c>
      <c r="E3654" s="5" t="str">
        <f t="shared" si="1113"/>
        <v>63--</v>
      </c>
      <c r="F3654" s="5" t="str">
        <f>VLOOKUP(E3654,Vlookups!K:M,3,FALSE)</f>
        <v>Op Exp</v>
      </c>
      <c r="G3654" s="5" t="str">
        <f t="shared" si="1114"/>
        <v>6399</v>
      </c>
      <c r="H3654" s="5" t="str">
        <f t="shared" si="1115"/>
        <v>GENERAL SUPPLIES</v>
      </c>
      <c r="I3654" s="5" t="str">
        <f t="shared" si="1116"/>
        <v>043</v>
      </c>
      <c r="J3654" s="5" t="str">
        <f>VLOOKUP(I3654,Vlookups!A:D,2,FALSE)</f>
        <v>MSG Ramirez Elementary</v>
      </c>
      <c r="K3654" s="5" t="str">
        <f>VLOOKUP(I3654,Vlookups!A:D,3,FALSE)</f>
        <v>MSG RAMIREZ K8</v>
      </c>
      <c r="L3654" s="5" t="str">
        <f t="shared" si="1117"/>
        <v>99</v>
      </c>
      <c r="M3654" s="5" t="str">
        <f t="shared" si="1118"/>
        <v>000</v>
      </c>
      <c r="N3654" s="5" t="str">
        <f>VLOOKUP(M3654,Vlookups!G:I,2,FALSE)</f>
        <v>FINANCE USE ONLY</v>
      </c>
      <c r="O3654" s="5" t="str">
        <f>VLOOKUP(M3654,Vlookups!G:I,3,FALSE)</f>
        <v>UNIDENTIFIED</v>
      </c>
      <c r="P3654" s="6">
        <f t="shared" si="1119"/>
        <v>5935</v>
      </c>
      <c r="Q3654" s="6">
        <f t="shared" si="1120"/>
        <v>320.14</v>
      </c>
      <c r="R3654" s="6">
        <f t="shared" si="1121"/>
        <v>6169.8</v>
      </c>
      <c r="S3654" s="6">
        <f t="shared" si="1122"/>
        <v>0</v>
      </c>
      <c r="T3654" s="6">
        <f t="shared" si="1123"/>
        <v>-5935</v>
      </c>
      <c r="U3654" t="s">
        <v>3713</v>
      </c>
      <c r="V3654" t="s">
        <v>54</v>
      </c>
      <c r="W3654" s="2">
        <v>5935</v>
      </c>
      <c r="X3654" s="2">
        <v>320.14</v>
      </c>
      <c r="Y3654" s="2">
        <v>6169.8</v>
      </c>
      <c r="Z3654" s="3">
        <v>-554.94000000000005</v>
      </c>
      <c r="AA3654" s="2">
        <v>0</v>
      </c>
      <c r="AB3654" s="3">
        <v>-5935</v>
      </c>
    </row>
    <row r="3655" spans="1:28">
      <c r="A3655" s="5" t="str">
        <f t="shared" si="1110"/>
        <v>427</v>
      </c>
      <c r="B3655" s="5" t="str">
        <f>VLOOKUP(A3655,Vlookups!O:P,2,FALSE)</f>
        <v>LOCAL</v>
      </c>
      <c r="C3655" s="5" t="str">
        <f t="shared" si="1111"/>
        <v>E</v>
      </c>
      <c r="D3655" s="5" t="str">
        <f t="shared" si="1112"/>
        <v>23</v>
      </c>
      <c r="E3655" s="5" t="str">
        <f t="shared" si="1113"/>
        <v>63--</v>
      </c>
      <c r="F3655" s="5" t="str">
        <f>VLOOKUP(E3655,Vlookups!K:M,3,FALSE)</f>
        <v>Op Exp</v>
      </c>
      <c r="G3655" s="5" t="str">
        <f t="shared" si="1114"/>
        <v>6399</v>
      </c>
      <c r="H3655" s="5" t="str">
        <f t="shared" si="1115"/>
        <v>GENERAL SUPPLIES</v>
      </c>
      <c r="I3655" s="5" t="str">
        <f t="shared" si="1116"/>
        <v>044</v>
      </c>
      <c r="J3655" s="5" t="str">
        <f>VLOOKUP(I3655,Vlookups!A:D,2,FALSE)</f>
        <v>MSG Ramirez Middle School</v>
      </c>
      <c r="K3655" s="5" t="str">
        <f>VLOOKUP(I3655,Vlookups!A:D,3,FALSE)</f>
        <v>MSG RAMIREZ K8</v>
      </c>
      <c r="L3655" s="5" t="str">
        <f t="shared" si="1117"/>
        <v>99</v>
      </c>
      <c r="M3655" s="5" t="str">
        <f t="shared" si="1118"/>
        <v>000</v>
      </c>
      <c r="N3655" s="5" t="str">
        <f>VLOOKUP(M3655,Vlookups!G:I,2,FALSE)</f>
        <v>FINANCE USE ONLY</v>
      </c>
      <c r="O3655" s="5" t="str">
        <f>VLOOKUP(M3655,Vlookups!G:I,3,FALSE)</f>
        <v>UNIDENTIFIED</v>
      </c>
      <c r="P3655" s="6">
        <f t="shared" si="1119"/>
        <v>2992</v>
      </c>
      <c r="Q3655" s="6">
        <f t="shared" si="1120"/>
        <v>213.05</v>
      </c>
      <c r="R3655" s="6">
        <f t="shared" si="1121"/>
        <v>2131.12</v>
      </c>
      <c r="S3655" s="6">
        <f t="shared" si="1122"/>
        <v>0</v>
      </c>
      <c r="T3655" s="6">
        <f t="shared" si="1123"/>
        <v>-2992</v>
      </c>
      <c r="U3655" t="s">
        <v>3714</v>
      </c>
      <c r="V3655" t="s">
        <v>54</v>
      </c>
      <c r="W3655" s="2">
        <v>2992</v>
      </c>
      <c r="X3655" s="2">
        <v>213.05</v>
      </c>
      <c r="Y3655" s="2">
        <v>2131.12</v>
      </c>
      <c r="Z3655" s="2">
        <v>647.83000000000004</v>
      </c>
      <c r="AA3655" s="2">
        <v>0</v>
      </c>
      <c r="AB3655" s="3">
        <v>-2992</v>
      </c>
    </row>
    <row r="3656" spans="1:28">
      <c r="A3656" s="5" t="str">
        <f t="shared" si="1110"/>
        <v>427</v>
      </c>
      <c r="B3656" s="5" t="str">
        <f>VLOOKUP(A3656,Vlookups!O:P,2,FALSE)</f>
        <v>LOCAL</v>
      </c>
      <c r="C3656" s="5" t="str">
        <f t="shared" si="1111"/>
        <v>E</v>
      </c>
      <c r="D3656" s="5" t="str">
        <f t="shared" si="1112"/>
        <v>23</v>
      </c>
      <c r="E3656" s="5" t="str">
        <f t="shared" si="1113"/>
        <v>63--</v>
      </c>
      <c r="F3656" s="5" t="str">
        <f>VLOOKUP(E3656,Vlookups!K:M,3,FALSE)</f>
        <v>Op Exp</v>
      </c>
      <c r="G3656" s="5" t="str">
        <f t="shared" si="1114"/>
        <v>6399</v>
      </c>
      <c r="H3656" s="5" t="str">
        <f t="shared" si="1115"/>
        <v>GENERAL SUPPLIES</v>
      </c>
      <c r="I3656" s="5" t="str">
        <f t="shared" si="1116"/>
        <v>045</v>
      </c>
      <c r="J3656" s="5" t="str">
        <f>VLOOKUP(I3656,Vlookups!A:D,2,FALSE)</f>
        <v>Liberty HS</v>
      </c>
      <c r="K3656" s="5" t="str">
        <f>VLOOKUP(I3656,Vlookups!A:D,3,FALSE)</f>
        <v>LIBERTY HS</v>
      </c>
      <c r="L3656" s="5" t="str">
        <f t="shared" si="1117"/>
        <v>99</v>
      </c>
      <c r="M3656" s="5" t="str">
        <f t="shared" si="1118"/>
        <v>000</v>
      </c>
      <c r="N3656" s="5" t="str">
        <f>VLOOKUP(M3656,Vlookups!G:I,2,FALSE)</f>
        <v>FINANCE USE ONLY</v>
      </c>
      <c r="O3656" s="5" t="str">
        <f>VLOOKUP(M3656,Vlookups!G:I,3,FALSE)</f>
        <v>UNIDENTIFIED</v>
      </c>
      <c r="P3656" s="6">
        <f t="shared" si="1119"/>
        <v>960</v>
      </c>
      <c r="Q3656" s="6">
        <f t="shared" si="1120"/>
        <v>0</v>
      </c>
      <c r="R3656" s="6">
        <f t="shared" si="1121"/>
        <v>3479.46</v>
      </c>
      <c r="S3656" s="6">
        <f t="shared" si="1122"/>
        <v>0</v>
      </c>
      <c r="T3656" s="6">
        <f t="shared" si="1123"/>
        <v>-960</v>
      </c>
      <c r="U3656" t="s">
        <v>3715</v>
      </c>
      <c r="V3656" t="s">
        <v>54</v>
      </c>
      <c r="W3656" s="2">
        <v>960</v>
      </c>
      <c r="X3656" s="2">
        <v>0</v>
      </c>
      <c r="Y3656" s="2">
        <v>3479.46</v>
      </c>
      <c r="Z3656" s="3">
        <v>-2678.44</v>
      </c>
      <c r="AA3656" s="2">
        <v>0</v>
      </c>
      <c r="AB3656" s="3">
        <v>-960</v>
      </c>
    </row>
    <row r="3657" spans="1:28">
      <c r="A3657" s="5" t="str">
        <f t="shared" si="1110"/>
        <v>427</v>
      </c>
      <c r="B3657" s="5" t="str">
        <f>VLOOKUP(A3657,Vlookups!O:P,2,FALSE)</f>
        <v>LOCAL</v>
      </c>
      <c r="C3657" s="5" t="str">
        <f t="shared" si="1111"/>
        <v>E</v>
      </c>
      <c r="D3657" s="5" t="str">
        <f t="shared" si="1112"/>
        <v>23</v>
      </c>
      <c r="E3657" s="5" t="str">
        <f t="shared" si="1113"/>
        <v>64--</v>
      </c>
      <c r="F3657" s="5" t="str">
        <f>VLOOKUP(E3657,Vlookups!K:M,3,FALSE)</f>
        <v>Op Exp</v>
      </c>
      <c r="G3657" s="5" t="str">
        <f t="shared" si="1114"/>
        <v>6411</v>
      </c>
      <c r="H3657" s="5" t="str">
        <f t="shared" si="1115"/>
        <v>EMPLOYEE TRAVEL</v>
      </c>
      <c r="I3657" s="5" t="str">
        <f t="shared" si="1116"/>
        <v>003</v>
      </c>
      <c r="J3657" s="5" t="str">
        <f>VLOOKUP(I3657,Vlookups!A:D,2,FALSE)</f>
        <v>GARLAND HIGH SCHOOL</v>
      </c>
      <c r="K3657" s="5" t="str">
        <f>VLOOKUP(I3657,Vlookups!A:D,3,FALSE)</f>
        <v>GARLAND HS</v>
      </c>
      <c r="L3657" s="5" t="str">
        <f t="shared" si="1117"/>
        <v>99</v>
      </c>
      <c r="M3657" s="5" t="str">
        <f t="shared" si="1118"/>
        <v>000</v>
      </c>
      <c r="N3657" s="5" t="str">
        <f>VLOOKUP(M3657,Vlookups!G:I,2,FALSE)</f>
        <v>FINANCE USE ONLY</v>
      </c>
      <c r="O3657" s="5" t="str">
        <f>VLOOKUP(M3657,Vlookups!G:I,3,FALSE)</f>
        <v>UNIDENTIFIED</v>
      </c>
      <c r="P3657" s="6">
        <f t="shared" si="1119"/>
        <v>1819</v>
      </c>
      <c r="Q3657" s="6">
        <f t="shared" si="1120"/>
        <v>0</v>
      </c>
      <c r="R3657" s="6">
        <f t="shared" si="1121"/>
        <v>0</v>
      </c>
      <c r="S3657" s="6">
        <f t="shared" si="1122"/>
        <v>0</v>
      </c>
      <c r="T3657" s="6">
        <f t="shared" si="1123"/>
        <v>-1819</v>
      </c>
      <c r="U3657" t="s">
        <v>3716</v>
      </c>
      <c r="V3657" t="s">
        <v>56</v>
      </c>
      <c r="W3657" s="2">
        <v>1819</v>
      </c>
      <c r="X3657" s="2">
        <v>0</v>
      </c>
      <c r="Y3657" s="2">
        <v>0</v>
      </c>
      <c r="Z3657" s="2">
        <v>1819</v>
      </c>
      <c r="AA3657" s="2">
        <v>0</v>
      </c>
      <c r="AB3657" s="3">
        <v>-1819</v>
      </c>
    </row>
    <row r="3658" spans="1:28">
      <c r="A3658" s="5" t="str">
        <f t="shared" si="1110"/>
        <v>427</v>
      </c>
      <c r="B3658" s="5" t="str">
        <f>VLOOKUP(A3658,Vlookups!O:P,2,FALSE)</f>
        <v>LOCAL</v>
      </c>
      <c r="C3658" s="5" t="str">
        <f t="shared" si="1111"/>
        <v>E</v>
      </c>
      <c r="D3658" s="5" t="str">
        <f t="shared" si="1112"/>
        <v>23</v>
      </c>
      <c r="E3658" s="5" t="str">
        <f t="shared" si="1113"/>
        <v>64--</v>
      </c>
      <c r="F3658" s="5" t="str">
        <f>VLOOKUP(E3658,Vlookups!K:M,3,FALSE)</f>
        <v>Op Exp</v>
      </c>
      <c r="G3658" s="5" t="str">
        <f t="shared" si="1114"/>
        <v>6411</v>
      </c>
      <c r="H3658" s="5" t="str">
        <f t="shared" si="1115"/>
        <v>EMPLOYEE TRAVEL</v>
      </c>
      <c r="I3658" s="5" t="str">
        <f t="shared" si="1116"/>
        <v>004</v>
      </c>
      <c r="J3658" s="5" t="str">
        <f>VLOOKUP(I3658,Vlookups!A:D,2,FALSE)</f>
        <v>ARLINGTON ELEMENTARY SCHOOL</v>
      </c>
      <c r="K3658" s="5" t="str">
        <f>VLOOKUP(I3658,Vlookups!A:D,3,FALSE)</f>
        <v>ARLINGTON K8</v>
      </c>
      <c r="L3658" s="5" t="str">
        <f t="shared" si="1117"/>
        <v>11</v>
      </c>
      <c r="M3658" s="5" t="str">
        <f t="shared" si="1118"/>
        <v>000</v>
      </c>
      <c r="N3658" s="5" t="str">
        <f>VLOOKUP(M3658,Vlookups!G:I,2,FALSE)</f>
        <v>FINANCE USE ONLY</v>
      </c>
      <c r="O3658" s="5" t="str">
        <f>VLOOKUP(M3658,Vlookups!G:I,3,FALSE)</f>
        <v>UNIDENTIFIED</v>
      </c>
      <c r="P3658" s="6">
        <f t="shared" si="1119"/>
        <v>250.43</v>
      </c>
      <c r="Q3658" s="6">
        <f t="shared" si="1120"/>
        <v>124.8</v>
      </c>
      <c r="R3658" s="6">
        <f t="shared" si="1121"/>
        <v>125.63</v>
      </c>
      <c r="S3658" s="6">
        <f t="shared" si="1122"/>
        <v>0</v>
      </c>
      <c r="T3658" s="6">
        <f t="shared" si="1123"/>
        <v>-250.43</v>
      </c>
      <c r="U3658" t="s">
        <v>3717</v>
      </c>
      <c r="V3658" t="s">
        <v>56</v>
      </c>
      <c r="W3658" s="2">
        <v>250.43</v>
      </c>
      <c r="X3658" s="2">
        <v>124.8</v>
      </c>
      <c r="Y3658" s="2">
        <v>125.63</v>
      </c>
      <c r="Z3658" s="2">
        <v>0</v>
      </c>
      <c r="AA3658" s="2">
        <v>0</v>
      </c>
      <c r="AB3658" s="3">
        <v>-250.43</v>
      </c>
    </row>
    <row r="3659" spans="1:28">
      <c r="A3659" s="5" t="str">
        <f t="shared" si="1110"/>
        <v>427</v>
      </c>
      <c r="B3659" s="5" t="str">
        <f>VLOOKUP(A3659,Vlookups!O:P,2,FALSE)</f>
        <v>LOCAL</v>
      </c>
      <c r="C3659" s="5" t="str">
        <f t="shared" si="1111"/>
        <v>E</v>
      </c>
      <c r="D3659" s="5" t="str">
        <f t="shared" si="1112"/>
        <v>23</v>
      </c>
      <c r="E3659" s="5" t="str">
        <f t="shared" si="1113"/>
        <v>64--</v>
      </c>
      <c r="F3659" s="5" t="str">
        <f>VLOOKUP(E3659,Vlookups!K:M,3,FALSE)</f>
        <v>Op Exp</v>
      </c>
      <c r="G3659" s="5" t="str">
        <f t="shared" si="1114"/>
        <v>6411</v>
      </c>
      <c r="H3659" s="5" t="str">
        <f t="shared" si="1115"/>
        <v>EMPLOYEE TRAVEL</v>
      </c>
      <c r="I3659" s="5" t="str">
        <f t="shared" si="1116"/>
        <v>004</v>
      </c>
      <c r="J3659" s="5" t="str">
        <f>VLOOKUP(I3659,Vlookups!A:D,2,FALSE)</f>
        <v>ARLINGTON ELEMENTARY SCHOOL</v>
      </c>
      <c r="K3659" s="5" t="str">
        <f>VLOOKUP(I3659,Vlookups!A:D,3,FALSE)</f>
        <v>ARLINGTON K8</v>
      </c>
      <c r="L3659" s="5" t="str">
        <f t="shared" si="1117"/>
        <v>99</v>
      </c>
      <c r="M3659" s="5" t="str">
        <f t="shared" si="1118"/>
        <v>000</v>
      </c>
      <c r="N3659" s="5" t="str">
        <f>VLOOKUP(M3659,Vlookups!G:I,2,FALSE)</f>
        <v>FINANCE USE ONLY</v>
      </c>
      <c r="O3659" s="5" t="str">
        <f>VLOOKUP(M3659,Vlookups!G:I,3,FALSE)</f>
        <v>UNIDENTIFIED</v>
      </c>
      <c r="P3659" s="6">
        <f t="shared" si="1119"/>
        <v>1954.57</v>
      </c>
      <c r="Q3659" s="6">
        <f t="shared" si="1120"/>
        <v>170.85</v>
      </c>
      <c r="R3659" s="6">
        <f t="shared" si="1121"/>
        <v>0</v>
      </c>
      <c r="S3659" s="6">
        <f t="shared" si="1122"/>
        <v>0</v>
      </c>
      <c r="T3659" s="6">
        <f t="shared" si="1123"/>
        <v>-1954.57</v>
      </c>
      <c r="U3659" t="s">
        <v>3718</v>
      </c>
      <c r="V3659" t="s">
        <v>56</v>
      </c>
      <c r="W3659" s="2">
        <v>1954.57</v>
      </c>
      <c r="X3659" s="2">
        <v>170.85</v>
      </c>
      <c r="Y3659" s="2">
        <v>0</v>
      </c>
      <c r="Z3659" s="2">
        <v>1783.72</v>
      </c>
      <c r="AA3659" s="2">
        <v>0</v>
      </c>
      <c r="AB3659" s="3">
        <v>-1954.57</v>
      </c>
    </row>
    <row r="3660" spans="1:28">
      <c r="A3660" s="5" t="str">
        <f t="shared" si="1110"/>
        <v>427</v>
      </c>
      <c r="B3660" s="5" t="str">
        <f>VLOOKUP(A3660,Vlookups!O:P,2,FALSE)</f>
        <v>LOCAL</v>
      </c>
      <c r="C3660" s="5" t="str">
        <f t="shared" si="1111"/>
        <v>E</v>
      </c>
      <c r="D3660" s="5" t="str">
        <f t="shared" si="1112"/>
        <v>23</v>
      </c>
      <c r="E3660" s="5" t="str">
        <f t="shared" si="1113"/>
        <v>64--</v>
      </c>
      <c r="F3660" s="5" t="str">
        <f>VLOOKUP(E3660,Vlookups!K:M,3,FALSE)</f>
        <v>Op Exp</v>
      </c>
      <c r="G3660" s="5" t="str">
        <f t="shared" si="1114"/>
        <v>6411</v>
      </c>
      <c r="H3660" s="5" t="str">
        <f t="shared" si="1115"/>
        <v>EMPLOYEE TRAVEL</v>
      </c>
      <c r="I3660" s="5" t="str">
        <f t="shared" si="1116"/>
        <v>005</v>
      </c>
      <c r="J3660" s="5" t="str">
        <f>VLOOKUP(I3660,Vlookups!A:D,2,FALSE)</f>
        <v>ARLINGTON MIDDLE SCHOOL</v>
      </c>
      <c r="K3660" s="5" t="str">
        <f>VLOOKUP(I3660,Vlookups!A:D,3,FALSE)</f>
        <v>ARLINGTON K8</v>
      </c>
      <c r="L3660" s="5" t="str">
        <f t="shared" si="1117"/>
        <v>11</v>
      </c>
      <c r="M3660" s="5" t="str">
        <f t="shared" si="1118"/>
        <v>000</v>
      </c>
      <c r="N3660" s="5" t="str">
        <f>VLOOKUP(M3660,Vlookups!G:I,2,FALSE)</f>
        <v>FINANCE USE ONLY</v>
      </c>
      <c r="O3660" s="5" t="str">
        <f>VLOOKUP(M3660,Vlookups!G:I,3,FALSE)</f>
        <v>UNIDENTIFIED</v>
      </c>
      <c r="P3660" s="6">
        <f t="shared" si="1119"/>
        <v>167.22</v>
      </c>
      <c r="Q3660" s="6">
        <f t="shared" si="1120"/>
        <v>83.2</v>
      </c>
      <c r="R3660" s="6">
        <f t="shared" si="1121"/>
        <v>84.02</v>
      </c>
      <c r="S3660" s="6">
        <f t="shared" si="1122"/>
        <v>0</v>
      </c>
      <c r="T3660" s="6">
        <f t="shared" si="1123"/>
        <v>-167.22</v>
      </c>
      <c r="U3660" t="s">
        <v>3719</v>
      </c>
      <c r="V3660" t="s">
        <v>56</v>
      </c>
      <c r="W3660" s="2">
        <v>167.22</v>
      </c>
      <c r="X3660" s="2">
        <v>83.2</v>
      </c>
      <c r="Y3660" s="2">
        <v>84.02</v>
      </c>
      <c r="Z3660" s="2">
        <v>0</v>
      </c>
      <c r="AA3660" s="2">
        <v>0</v>
      </c>
      <c r="AB3660" s="3">
        <v>-167.22</v>
      </c>
    </row>
    <row r="3661" spans="1:28">
      <c r="A3661" s="5" t="str">
        <f t="shared" si="1110"/>
        <v>427</v>
      </c>
      <c r="B3661" s="5" t="str">
        <f>VLOOKUP(A3661,Vlookups!O:P,2,FALSE)</f>
        <v>LOCAL</v>
      </c>
      <c r="C3661" s="5" t="str">
        <f t="shared" si="1111"/>
        <v>E</v>
      </c>
      <c r="D3661" s="5" t="str">
        <f t="shared" si="1112"/>
        <v>23</v>
      </c>
      <c r="E3661" s="5" t="str">
        <f t="shared" si="1113"/>
        <v>64--</v>
      </c>
      <c r="F3661" s="5" t="str">
        <f>VLOOKUP(E3661,Vlookups!K:M,3,FALSE)</f>
        <v>Op Exp</v>
      </c>
      <c r="G3661" s="5" t="str">
        <f t="shared" si="1114"/>
        <v>6411</v>
      </c>
      <c r="H3661" s="5" t="str">
        <f t="shared" si="1115"/>
        <v>EMPLOYEE TRAVEL</v>
      </c>
      <c r="I3661" s="5" t="str">
        <f t="shared" si="1116"/>
        <v>005</v>
      </c>
      <c r="J3661" s="5" t="str">
        <f>VLOOKUP(I3661,Vlookups!A:D,2,FALSE)</f>
        <v>ARLINGTON MIDDLE SCHOOL</v>
      </c>
      <c r="K3661" s="5" t="str">
        <f>VLOOKUP(I3661,Vlookups!A:D,3,FALSE)</f>
        <v>ARLINGTON K8</v>
      </c>
      <c r="L3661" s="5" t="str">
        <f t="shared" si="1117"/>
        <v>99</v>
      </c>
      <c r="M3661" s="5" t="str">
        <f t="shared" si="1118"/>
        <v>000</v>
      </c>
      <c r="N3661" s="5" t="str">
        <f>VLOOKUP(M3661,Vlookups!G:I,2,FALSE)</f>
        <v>FINANCE USE ONLY</v>
      </c>
      <c r="O3661" s="5" t="str">
        <f>VLOOKUP(M3661,Vlookups!G:I,3,FALSE)</f>
        <v>UNIDENTIFIED</v>
      </c>
      <c r="P3661" s="6">
        <f t="shared" si="1119"/>
        <v>1115.78</v>
      </c>
      <c r="Q3661" s="6">
        <f t="shared" si="1120"/>
        <v>84.15</v>
      </c>
      <c r="R3661" s="6">
        <f t="shared" si="1121"/>
        <v>0</v>
      </c>
      <c r="S3661" s="6">
        <f t="shared" si="1122"/>
        <v>0</v>
      </c>
      <c r="T3661" s="6">
        <f t="shared" si="1123"/>
        <v>-1115.78</v>
      </c>
      <c r="U3661" t="s">
        <v>3720</v>
      </c>
      <c r="V3661" t="s">
        <v>56</v>
      </c>
      <c r="W3661" s="2">
        <v>1115.78</v>
      </c>
      <c r="X3661" s="2">
        <v>84.15</v>
      </c>
      <c r="Y3661" s="2">
        <v>0</v>
      </c>
      <c r="Z3661" s="2">
        <v>1031.6300000000001</v>
      </c>
      <c r="AA3661" s="2">
        <v>0</v>
      </c>
      <c r="AB3661" s="3">
        <v>-1115.78</v>
      </c>
    </row>
    <row r="3662" spans="1:28">
      <c r="A3662" s="5" t="str">
        <f t="shared" si="1110"/>
        <v>427</v>
      </c>
      <c r="B3662" s="5" t="str">
        <f>VLOOKUP(A3662,Vlookups!O:P,2,FALSE)</f>
        <v>LOCAL</v>
      </c>
      <c r="C3662" s="5" t="str">
        <f t="shared" si="1111"/>
        <v>E</v>
      </c>
      <c r="D3662" s="5" t="str">
        <f t="shared" si="1112"/>
        <v>23</v>
      </c>
      <c r="E3662" s="5" t="str">
        <f t="shared" si="1113"/>
        <v>64--</v>
      </c>
      <c r="F3662" s="5" t="str">
        <f>VLOOKUP(E3662,Vlookups!K:M,3,FALSE)</f>
        <v>Op Exp</v>
      </c>
      <c r="G3662" s="5" t="str">
        <f t="shared" si="1114"/>
        <v>6411</v>
      </c>
      <c r="H3662" s="5" t="str">
        <f t="shared" si="1115"/>
        <v>EMPLOYEE TRAVEL</v>
      </c>
      <c r="I3662" s="5" t="str">
        <f t="shared" si="1116"/>
        <v>006</v>
      </c>
      <c r="J3662" s="5" t="str">
        <f>VLOOKUP(I3662,Vlookups!A:D,2,FALSE)</f>
        <v>ARLINGTON HIGH SCHOOL</v>
      </c>
      <c r="K3662" s="5" t="str">
        <f>VLOOKUP(I3662,Vlookups!A:D,3,FALSE)</f>
        <v>ARLINGTON HS</v>
      </c>
      <c r="L3662" s="5" t="str">
        <f t="shared" si="1117"/>
        <v>99</v>
      </c>
      <c r="M3662" s="5" t="str">
        <f t="shared" si="1118"/>
        <v>000</v>
      </c>
      <c r="N3662" s="5" t="str">
        <f>VLOOKUP(M3662,Vlookups!G:I,2,FALSE)</f>
        <v>FINANCE USE ONLY</v>
      </c>
      <c r="O3662" s="5" t="str">
        <f>VLOOKUP(M3662,Vlookups!G:I,3,FALSE)</f>
        <v>UNIDENTIFIED</v>
      </c>
      <c r="P3662" s="6">
        <f t="shared" si="1119"/>
        <v>2445</v>
      </c>
      <c r="Q3662" s="6">
        <f t="shared" si="1120"/>
        <v>0</v>
      </c>
      <c r="R3662" s="6">
        <f t="shared" si="1121"/>
        <v>50</v>
      </c>
      <c r="S3662" s="6">
        <f t="shared" si="1122"/>
        <v>0</v>
      </c>
      <c r="T3662" s="6">
        <f t="shared" si="1123"/>
        <v>-2445</v>
      </c>
      <c r="U3662" t="s">
        <v>3721</v>
      </c>
      <c r="V3662" t="s">
        <v>56</v>
      </c>
      <c r="W3662" s="2">
        <v>2445</v>
      </c>
      <c r="X3662" s="2">
        <v>0</v>
      </c>
      <c r="Y3662" s="2">
        <v>50</v>
      </c>
      <c r="Z3662" s="2">
        <v>2395</v>
      </c>
      <c r="AA3662" s="2">
        <v>0</v>
      </c>
      <c r="AB3662" s="3">
        <v>-2445</v>
      </c>
    </row>
    <row r="3663" spans="1:28">
      <c r="A3663" s="5" t="str">
        <f t="shared" si="1110"/>
        <v>427</v>
      </c>
      <c r="B3663" s="5" t="str">
        <f>VLOOKUP(A3663,Vlookups!O:P,2,FALSE)</f>
        <v>LOCAL</v>
      </c>
      <c r="C3663" s="5" t="str">
        <f t="shared" si="1111"/>
        <v>E</v>
      </c>
      <c r="D3663" s="5" t="str">
        <f t="shared" si="1112"/>
        <v>23</v>
      </c>
      <c r="E3663" s="5" t="str">
        <f t="shared" si="1113"/>
        <v>64--</v>
      </c>
      <c r="F3663" s="5" t="str">
        <f>VLOOKUP(E3663,Vlookups!K:M,3,FALSE)</f>
        <v>Op Exp</v>
      </c>
      <c r="G3663" s="5" t="str">
        <f t="shared" si="1114"/>
        <v>6411</v>
      </c>
      <c r="H3663" s="5" t="str">
        <f t="shared" si="1115"/>
        <v>EMPLOYEE TRAVEL</v>
      </c>
      <c r="I3663" s="5" t="str">
        <f t="shared" si="1116"/>
        <v>007</v>
      </c>
      <c r="J3663" s="5" t="str">
        <f>VLOOKUP(I3663,Vlookups!A:D,2,FALSE)</f>
        <v>KELLER ELEMENTARY SCHOOL</v>
      </c>
      <c r="K3663" s="5" t="str">
        <f>VLOOKUP(I3663,Vlookups!A:D,3,FALSE)</f>
        <v>KELLER K8</v>
      </c>
      <c r="L3663" s="5" t="str">
        <f t="shared" si="1117"/>
        <v>99</v>
      </c>
      <c r="M3663" s="5" t="str">
        <f t="shared" si="1118"/>
        <v>000</v>
      </c>
      <c r="N3663" s="5" t="str">
        <f>VLOOKUP(M3663,Vlookups!G:I,2,FALSE)</f>
        <v>FINANCE USE ONLY</v>
      </c>
      <c r="O3663" s="5" t="str">
        <f>VLOOKUP(M3663,Vlookups!G:I,3,FALSE)</f>
        <v>UNIDENTIFIED</v>
      </c>
      <c r="P3663" s="6">
        <f t="shared" si="1119"/>
        <v>1495</v>
      </c>
      <c r="Q3663" s="6">
        <f t="shared" si="1120"/>
        <v>0</v>
      </c>
      <c r="R3663" s="6">
        <f t="shared" si="1121"/>
        <v>195</v>
      </c>
      <c r="S3663" s="6">
        <f t="shared" si="1122"/>
        <v>0</v>
      </c>
      <c r="T3663" s="6">
        <f t="shared" si="1123"/>
        <v>-1495</v>
      </c>
      <c r="U3663" t="s">
        <v>3722</v>
      </c>
      <c r="V3663" t="s">
        <v>56</v>
      </c>
      <c r="W3663" s="2">
        <v>1495</v>
      </c>
      <c r="X3663" s="2">
        <v>0</v>
      </c>
      <c r="Y3663" s="2">
        <v>195</v>
      </c>
      <c r="Z3663" s="2">
        <v>1300</v>
      </c>
      <c r="AA3663" s="2">
        <v>0</v>
      </c>
      <c r="AB3663" s="3">
        <v>-1495</v>
      </c>
    </row>
    <row r="3664" spans="1:28">
      <c r="A3664" s="5" t="str">
        <f t="shared" si="1110"/>
        <v>427</v>
      </c>
      <c r="B3664" s="5" t="str">
        <f>VLOOKUP(A3664,Vlookups!O:P,2,FALSE)</f>
        <v>LOCAL</v>
      </c>
      <c r="C3664" s="5" t="str">
        <f t="shared" si="1111"/>
        <v>E</v>
      </c>
      <c r="D3664" s="5" t="str">
        <f t="shared" si="1112"/>
        <v>23</v>
      </c>
      <c r="E3664" s="5" t="str">
        <f t="shared" si="1113"/>
        <v>64--</v>
      </c>
      <c r="F3664" s="5" t="str">
        <f>VLOOKUP(E3664,Vlookups!K:M,3,FALSE)</f>
        <v>Op Exp</v>
      </c>
      <c r="G3664" s="5" t="str">
        <f t="shared" si="1114"/>
        <v>6411</v>
      </c>
      <c r="H3664" s="5" t="str">
        <f t="shared" si="1115"/>
        <v>EMPLOYEE TRAVEL</v>
      </c>
      <c r="I3664" s="5" t="str">
        <f t="shared" si="1116"/>
        <v>008</v>
      </c>
      <c r="J3664" s="5" t="str">
        <f>VLOOKUP(I3664,Vlookups!A:D,2,FALSE)</f>
        <v>KELLER MIDDLE SCHOOL</v>
      </c>
      <c r="K3664" s="5" t="str">
        <f>VLOOKUP(I3664,Vlookups!A:D,3,FALSE)</f>
        <v>KELLER K8</v>
      </c>
      <c r="L3664" s="5" t="str">
        <f t="shared" si="1117"/>
        <v>99</v>
      </c>
      <c r="M3664" s="5" t="str">
        <f t="shared" si="1118"/>
        <v>000</v>
      </c>
      <c r="N3664" s="5" t="str">
        <f>VLOOKUP(M3664,Vlookups!G:I,2,FALSE)</f>
        <v>FINANCE USE ONLY</v>
      </c>
      <c r="O3664" s="5" t="str">
        <f>VLOOKUP(M3664,Vlookups!G:I,3,FALSE)</f>
        <v>UNIDENTIFIED</v>
      </c>
      <c r="P3664" s="6">
        <f t="shared" si="1119"/>
        <v>1146</v>
      </c>
      <c r="Q3664" s="6">
        <f t="shared" si="1120"/>
        <v>0</v>
      </c>
      <c r="R3664" s="6">
        <f t="shared" si="1121"/>
        <v>0</v>
      </c>
      <c r="S3664" s="6">
        <f t="shared" si="1122"/>
        <v>0</v>
      </c>
      <c r="T3664" s="6">
        <f t="shared" si="1123"/>
        <v>-1146</v>
      </c>
      <c r="U3664" t="s">
        <v>3723</v>
      </c>
      <c r="V3664" t="s">
        <v>56</v>
      </c>
      <c r="W3664" s="2">
        <v>1146</v>
      </c>
      <c r="X3664" s="2">
        <v>0</v>
      </c>
      <c r="Y3664" s="2">
        <v>0</v>
      </c>
      <c r="Z3664" s="2">
        <v>1146</v>
      </c>
      <c r="AA3664" s="2">
        <v>0</v>
      </c>
      <c r="AB3664" s="3">
        <v>-1146</v>
      </c>
    </row>
    <row r="3665" spans="1:28">
      <c r="A3665" s="5" t="str">
        <f t="shared" si="1110"/>
        <v>427</v>
      </c>
      <c r="B3665" s="5" t="str">
        <f>VLOOKUP(A3665,Vlookups!O:P,2,FALSE)</f>
        <v>LOCAL</v>
      </c>
      <c r="C3665" s="5" t="str">
        <f t="shared" si="1111"/>
        <v>E</v>
      </c>
      <c r="D3665" s="5" t="str">
        <f t="shared" si="1112"/>
        <v>23</v>
      </c>
      <c r="E3665" s="5" t="str">
        <f t="shared" si="1113"/>
        <v>64--</v>
      </c>
      <c r="F3665" s="5" t="str">
        <f>VLOOKUP(E3665,Vlookups!K:M,3,FALSE)</f>
        <v>Op Exp</v>
      </c>
      <c r="G3665" s="5" t="str">
        <f t="shared" si="1114"/>
        <v>6411</v>
      </c>
      <c r="H3665" s="5" t="str">
        <f t="shared" si="1115"/>
        <v>EMPLOYEE TRAVEL</v>
      </c>
      <c r="I3665" s="5" t="str">
        <f t="shared" si="1116"/>
        <v>009</v>
      </c>
      <c r="J3665" s="5" t="str">
        <f>VLOOKUP(I3665,Vlookups!A:D,2,FALSE)</f>
        <v>KELLER HIGH SCHOOL</v>
      </c>
      <c r="K3665" s="5" t="str">
        <f>VLOOKUP(I3665,Vlookups!A:D,3,FALSE)</f>
        <v>KELLER HS</v>
      </c>
      <c r="L3665" s="5" t="str">
        <f t="shared" si="1117"/>
        <v>99</v>
      </c>
      <c r="M3665" s="5" t="str">
        <f t="shared" si="1118"/>
        <v>000</v>
      </c>
      <c r="N3665" s="5" t="str">
        <f>VLOOKUP(M3665,Vlookups!G:I,2,FALSE)</f>
        <v>FINANCE USE ONLY</v>
      </c>
      <c r="O3665" s="5" t="str">
        <f>VLOOKUP(M3665,Vlookups!G:I,3,FALSE)</f>
        <v>UNIDENTIFIED</v>
      </c>
      <c r="P3665" s="6">
        <f t="shared" si="1119"/>
        <v>2230</v>
      </c>
      <c r="Q3665" s="6">
        <f t="shared" si="1120"/>
        <v>0</v>
      </c>
      <c r="R3665" s="6">
        <f t="shared" si="1121"/>
        <v>0</v>
      </c>
      <c r="S3665" s="6">
        <f t="shared" si="1122"/>
        <v>0</v>
      </c>
      <c r="T3665" s="6">
        <f t="shared" si="1123"/>
        <v>-2230</v>
      </c>
      <c r="U3665" t="s">
        <v>3724</v>
      </c>
      <c r="V3665" t="s">
        <v>56</v>
      </c>
      <c r="W3665" s="2">
        <v>2230</v>
      </c>
      <c r="X3665" s="2">
        <v>0</v>
      </c>
      <c r="Y3665" s="2">
        <v>0</v>
      </c>
      <c r="Z3665" s="2">
        <v>2230</v>
      </c>
      <c r="AA3665" s="2">
        <v>0</v>
      </c>
      <c r="AB3665" s="3">
        <v>-2230</v>
      </c>
    </row>
    <row r="3666" spans="1:28">
      <c r="A3666" s="5" t="str">
        <f t="shared" si="1110"/>
        <v>427</v>
      </c>
      <c r="B3666" s="5" t="str">
        <f>VLOOKUP(A3666,Vlookups!O:P,2,FALSE)</f>
        <v>LOCAL</v>
      </c>
      <c r="C3666" s="5" t="str">
        <f t="shared" si="1111"/>
        <v>E</v>
      </c>
      <c r="D3666" s="5" t="str">
        <f t="shared" si="1112"/>
        <v>23</v>
      </c>
      <c r="E3666" s="5" t="str">
        <f t="shared" si="1113"/>
        <v>64--</v>
      </c>
      <c r="F3666" s="5" t="str">
        <f>VLOOKUP(E3666,Vlookups!K:M,3,FALSE)</f>
        <v>Op Exp</v>
      </c>
      <c r="G3666" s="5" t="str">
        <f t="shared" si="1114"/>
        <v>6411</v>
      </c>
      <c r="H3666" s="5" t="str">
        <f t="shared" si="1115"/>
        <v>EMPLOYEE TRAVEL</v>
      </c>
      <c r="I3666" s="5" t="str">
        <f t="shared" si="1116"/>
        <v>012</v>
      </c>
      <c r="J3666" s="5" t="str">
        <f>VLOOKUP(I3666,Vlookups!A:D,2,FALSE)</f>
        <v>NORTH RICHLAND HILLS ELEMENTAR</v>
      </c>
      <c r="K3666" s="5" t="str">
        <f>VLOOKUP(I3666,Vlookups!A:D,3,FALSE)</f>
        <v>NORTH RICHLAND HILLS K8</v>
      </c>
      <c r="L3666" s="5" t="str">
        <f t="shared" si="1117"/>
        <v>99</v>
      </c>
      <c r="M3666" s="5" t="str">
        <f t="shared" si="1118"/>
        <v>000</v>
      </c>
      <c r="N3666" s="5" t="str">
        <f>VLOOKUP(M3666,Vlookups!G:I,2,FALSE)</f>
        <v>FINANCE USE ONLY</v>
      </c>
      <c r="O3666" s="5" t="str">
        <f>VLOOKUP(M3666,Vlookups!G:I,3,FALSE)</f>
        <v>UNIDENTIFIED</v>
      </c>
      <c r="P3666" s="6">
        <f t="shared" si="1119"/>
        <v>2551</v>
      </c>
      <c r="Q3666" s="6">
        <f t="shared" si="1120"/>
        <v>0</v>
      </c>
      <c r="R3666" s="6">
        <f t="shared" si="1121"/>
        <v>0</v>
      </c>
      <c r="S3666" s="6">
        <f t="shared" si="1122"/>
        <v>0</v>
      </c>
      <c r="T3666" s="6">
        <f t="shared" si="1123"/>
        <v>-2551</v>
      </c>
      <c r="U3666" t="s">
        <v>3725</v>
      </c>
      <c r="V3666" t="s">
        <v>56</v>
      </c>
      <c r="W3666" s="2">
        <v>2551</v>
      </c>
      <c r="X3666" s="2">
        <v>0</v>
      </c>
      <c r="Y3666" s="2">
        <v>0</v>
      </c>
      <c r="Z3666" s="2">
        <v>2551</v>
      </c>
      <c r="AA3666" s="2">
        <v>0</v>
      </c>
      <c r="AB3666" s="3">
        <v>-2551</v>
      </c>
    </row>
    <row r="3667" spans="1:28">
      <c r="A3667" s="5" t="str">
        <f t="shared" si="1110"/>
        <v>427</v>
      </c>
      <c r="B3667" s="5" t="str">
        <f>VLOOKUP(A3667,Vlookups!O:P,2,FALSE)</f>
        <v>LOCAL</v>
      </c>
      <c r="C3667" s="5" t="str">
        <f t="shared" si="1111"/>
        <v>E</v>
      </c>
      <c r="D3667" s="5" t="str">
        <f t="shared" si="1112"/>
        <v>23</v>
      </c>
      <c r="E3667" s="5" t="str">
        <f t="shared" si="1113"/>
        <v>64--</v>
      </c>
      <c r="F3667" s="5" t="str">
        <f>VLOOKUP(E3667,Vlookups!K:M,3,FALSE)</f>
        <v>Op Exp</v>
      </c>
      <c r="G3667" s="5" t="str">
        <f t="shared" si="1114"/>
        <v>6411</v>
      </c>
      <c r="H3667" s="5" t="str">
        <f t="shared" si="1115"/>
        <v>EMPLOYEE TRAVEL</v>
      </c>
      <c r="I3667" s="5" t="str">
        <f t="shared" si="1116"/>
        <v>013</v>
      </c>
      <c r="J3667" s="5" t="str">
        <f>VLOOKUP(I3667,Vlookups!A:D,2,FALSE)</f>
        <v>NORTH RICHLAND HILLS MIDDLE SC</v>
      </c>
      <c r="K3667" s="5" t="str">
        <f>VLOOKUP(I3667,Vlookups!A:D,3,FALSE)</f>
        <v>NORTH RICHLAND HILLS K8</v>
      </c>
      <c r="L3667" s="5" t="str">
        <f t="shared" si="1117"/>
        <v>99</v>
      </c>
      <c r="M3667" s="5" t="str">
        <f t="shared" si="1118"/>
        <v>000</v>
      </c>
      <c r="N3667" s="5" t="str">
        <f>VLOOKUP(M3667,Vlookups!G:I,2,FALSE)</f>
        <v>FINANCE USE ONLY</v>
      </c>
      <c r="O3667" s="5" t="str">
        <f>VLOOKUP(M3667,Vlookups!G:I,3,FALSE)</f>
        <v>UNIDENTIFIED</v>
      </c>
      <c r="P3667" s="6">
        <f t="shared" si="1119"/>
        <v>1347</v>
      </c>
      <c r="Q3667" s="6">
        <f t="shared" si="1120"/>
        <v>0</v>
      </c>
      <c r="R3667" s="6">
        <f t="shared" si="1121"/>
        <v>0</v>
      </c>
      <c r="S3667" s="6">
        <f t="shared" si="1122"/>
        <v>0</v>
      </c>
      <c r="T3667" s="6">
        <f t="shared" si="1123"/>
        <v>-1347</v>
      </c>
      <c r="U3667" t="s">
        <v>3726</v>
      </c>
      <c r="V3667" t="s">
        <v>56</v>
      </c>
      <c r="W3667" s="2">
        <v>1347</v>
      </c>
      <c r="X3667" s="2">
        <v>0</v>
      </c>
      <c r="Y3667" s="2">
        <v>0</v>
      </c>
      <c r="Z3667" s="2">
        <v>1347</v>
      </c>
      <c r="AA3667" s="2">
        <v>0</v>
      </c>
      <c r="AB3667" s="3">
        <v>-1347</v>
      </c>
    </row>
    <row r="3668" spans="1:28">
      <c r="A3668" s="5" t="str">
        <f t="shared" si="1110"/>
        <v>427</v>
      </c>
      <c r="B3668" s="5" t="str">
        <f>VLOOKUP(A3668,Vlookups!O:P,2,FALSE)</f>
        <v>LOCAL</v>
      </c>
      <c r="C3668" s="5" t="str">
        <f t="shared" si="1111"/>
        <v>E</v>
      </c>
      <c r="D3668" s="5" t="str">
        <f t="shared" si="1112"/>
        <v>23</v>
      </c>
      <c r="E3668" s="5" t="str">
        <f t="shared" si="1113"/>
        <v>64--</v>
      </c>
      <c r="F3668" s="5" t="str">
        <f>VLOOKUP(E3668,Vlookups!K:M,3,FALSE)</f>
        <v>Op Exp</v>
      </c>
      <c r="G3668" s="5" t="str">
        <f t="shared" si="1114"/>
        <v>6411</v>
      </c>
      <c r="H3668" s="5" t="str">
        <f t="shared" si="1115"/>
        <v>EMPLOYEE TRAVEL</v>
      </c>
      <c r="I3668" s="5" t="str">
        <f t="shared" si="1116"/>
        <v>014</v>
      </c>
      <c r="J3668" s="5" t="str">
        <f>VLOOKUP(I3668,Vlookups!A:D,2,FALSE)</f>
        <v>KATY ELEMENTARY SCHOOL</v>
      </c>
      <c r="K3668" s="5" t="str">
        <f>VLOOKUP(I3668,Vlookups!A:D,3,FALSE)</f>
        <v>KATY K8</v>
      </c>
      <c r="L3668" s="5" t="str">
        <f t="shared" si="1117"/>
        <v>99</v>
      </c>
      <c r="M3668" s="5" t="str">
        <f t="shared" si="1118"/>
        <v>000</v>
      </c>
      <c r="N3668" s="5" t="str">
        <f>VLOOKUP(M3668,Vlookups!G:I,2,FALSE)</f>
        <v>FINANCE USE ONLY</v>
      </c>
      <c r="O3668" s="5" t="str">
        <f>VLOOKUP(M3668,Vlookups!G:I,3,FALSE)</f>
        <v>UNIDENTIFIED</v>
      </c>
      <c r="P3668" s="6">
        <f t="shared" si="1119"/>
        <v>2720</v>
      </c>
      <c r="Q3668" s="6">
        <f t="shared" si="1120"/>
        <v>70</v>
      </c>
      <c r="R3668" s="6">
        <f t="shared" si="1121"/>
        <v>1197</v>
      </c>
      <c r="S3668" s="6">
        <f t="shared" si="1122"/>
        <v>0</v>
      </c>
      <c r="T3668" s="6">
        <f t="shared" si="1123"/>
        <v>-2720</v>
      </c>
      <c r="U3668" t="s">
        <v>3727</v>
      </c>
      <c r="V3668" t="s">
        <v>56</v>
      </c>
      <c r="W3668" s="2">
        <v>2720</v>
      </c>
      <c r="X3668" s="2">
        <v>70</v>
      </c>
      <c r="Y3668" s="2">
        <v>1197</v>
      </c>
      <c r="Z3668" s="2">
        <v>1453</v>
      </c>
      <c r="AA3668" s="2">
        <v>0</v>
      </c>
      <c r="AB3668" s="3">
        <v>-2720</v>
      </c>
    </row>
    <row r="3669" spans="1:28">
      <c r="A3669" s="5" t="str">
        <f t="shared" si="1110"/>
        <v>427</v>
      </c>
      <c r="B3669" s="5" t="str">
        <f>VLOOKUP(A3669,Vlookups!O:P,2,FALSE)</f>
        <v>LOCAL</v>
      </c>
      <c r="C3669" s="5" t="str">
        <f t="shared" si="1111"/>
        <v>E</v>
      </c>
      <c r="D3669" s="5" t="str">
        <f t="shared" si="1112"/>
        <v>23</v>
      </c>
      <c r="E3669" s="5" t="str">
        <f t="shared" si="1113"/>
        <v>64--</v>
      </c>
      <c r="F3669" s="5" t="str">
        <f>VLOOKUP(E3669,Vlookups!K:M,3,FALSE)</f>
        <v>Op Exp</v>
      </c>
      <c r="G3669" s="5" t="str">
        <f t="shared" si="1114"/>
        <v>6411</v>
      </c>
      <c r="H3669" s="5" t="str">
        <f t="shared" si="1115"/>
        <v>EMPLOYEE TRAVEL</v>
      </c>
      <c r="I3669" s="5" t="str">
        <f t="shared" si="1116"/>
        <v>015</v>
      </c>
      <c r="J3669" s="5" t="str">
        <f>VLOOKUP(I3669,Vlookups!A:D,2,FALSE)</f>
        <v>KATY MIDDLE SCHOOL</v>
      </c>
      <c r="K3669" s="5" t="str">
        <f>VLOOKUP(I3669,Vlookups!A:D,3,FALSE)</f>
        <v>KATY K8</v>
      </c>
      <c r="L3669" s="5" t="str">
        <f t="shared" si="1117"/>
        <v>99</v>
      </c>
      <c r="M3669" s="5" t="str">
        <f t="shared" si="1118"/>
        <v>000</v>
      </c>
      <c r="N3669" s="5" t="str">
        <f>VLOOKUP(M3669,Vlookups!G:I,2,FALSE)</f>
        <v>FINANCE USE ONLY</v>
      </c>
      <c r="O3669" s="5" t="str">
        <f>VLOOKUP(M3669,Vlookups!G:I,3,FALSE)</f>
        <v>UNIDENTIFIED</v>
      </c>
      <c r="P3669" s="6">
        <f t="shared" si="1119"/>
        <v>1514</v>
      </c>
      <c r="Q3669" s="6">
        <f t="shared" si="1120"/>
        <v>0</v>
      </c>
      <c r="R3669" s="6">
        <f t="shared" si="1121"/>
        <v>1503</v>
      </c>
      <c r="S3669" s="6">
        <f t="shared" si="1122"/>
        <v>0</v>
      </c>
      <c r="T3669" s="6">
        <f t="shared" si="1123"/>
        <v>-1514</v>
      </c>
      <c r="U3669" t="s">
        <v>3728</v>
      </c>
      <c r="V3669" t="s">
        <v>56</v>
      </c>
      <c r="W3669" s="2">
        <v>1514</v>
      </c>
      <c r="X3669" s="2">
        <v>0</v>
      </c>
      <c r="Y3669" s="2">
        <v>1503</v>
      </c>
      <c r="Z3669" s="2">
        <v>11</v>
      </c>
      <c r="AA3669" s="2">
        <v>0</v>
      </c>
      <c r="AB3669" s="3">
        <v>-1514</v>
      </c>
    </row>
    <row r="3670" spans="1:28">
      <c r="A3670" s="5" t="str">
        <f t="shared" si="1110"/>
        <v>427</v>
      </c>
      <c r="B3670" s="5" t="str">
        <f>VLOOKUP(A3670,Vlookups!O:P,2,FALSE)</f>
        <v>LOCAL</v>
      </c>
      <c r="C3670" s="5" t="str">
        <f t="shared" si="1111"/>
        <v>E</v>
      </c>
      <c r="D3670" s="5" t="str">
        <f t="shared" si="1112"/>
        <v>23</v>
      </c>
      <c r="E3670" s="5" t="str">
        <f t="shared" si="1113"/>
        <v>64--</v>
      </c>
      <c r="F3670" s="5" t="str">
        <f>VLOOKUP(E3670,Vlookups!K:M,3,FALSE)</f>
        <v>Op Exp</v>
      </c>
      <c r="G3670" s="5" t="str">
        <f t="shared" si="1114"/>
        <v>6411</v>
      </c>
      <c r="H3670" s="5" t="str">
        <f t="shared" si="1115"/>
        <v>EMPLOYEE TRAVEL</v>
      </c>
      <c r="I3670" s="5" t="str">
        <f t="shared" si="1116"/>
        <v>018</v>
      </c>
      <c r="J3670" s="5" t="str">
        <f>VLOOKUP(I3670,Vlookups!A:D,2,FALSE)</f>
        <v>KATY/WEST PARK HS</v>
      </c>
      <c r="K3670" s="5" t="str">
        <f>VLOOKUP(I3670,Vlookups!A:D,3,FALSE)</f>
        <v>KATY WESTPARK HS</v>
      </c>
      <c r="L3670" s="5" t="str">
        <f t="shared" si="1117"/>
        <v>99</v>
      </c>
      <c r="M3670" s="5" t="str">
        <f t="shared" si="1118"/>
        <v>000</v>
      </c>
      <c r="N3670" s="5" t="str">
        <f>VLOOKUP(M3670,Vlookups!G:I,2,FALSE)</f>
        <v>FINANCE USE ONLY</v>
      </c>
      <c r="O3670" s="5" t="str">
        <f>VLOOKUP(M3670,Vlookups!G:I,3,FALSE)</f>
        <v>UNIDENTIFIED</v>
      </c>
      <c r="P3670" s="6">
        <f t="shared" si="1119"/>
        <v>2624</v>
      </c>
      <c r="Q3670" s="6">
        <f t="shared" si="1120"/>
        <v>0</v>
      </c>
      <c r="R3670" s="6">
        <f t="shared" si="1121"/>
        <v>0</v>
      </c>
      <c r="S3670" s="6">
        <f t="shared" si="1122"/>
        <v>0</v>
      </c>
      <c r="T3670" s="6">
        <f t="shared" si="1123"/>
        <v>-2624</v>
      </c>
      <c r="U3670" t="s">
        <v>3729</v>
      </c>
      <c r="V3670" t="s">
        <v>56</v>
      </c>
      <c r="W3670" s="2">
        <v>2624</v>
      </c>
      <c r="X3670" s="2">
        <v>0</v>
      </c>
      <c r="Y3670" s="2">
        <v>0</v>
      </c>
      <c r="Z3670" s="2">
        <v>2624</v>
      </c>
      <c r="AA3670" s="2">
        <v>0</v>
      </c>
      <c r="AB3670" s="3">
        <v>-2624</v>
      </c>
    </row>
    <row r="3671" spans="1:28">
      <c r="A3671" s="5" t="str">
        <f t="shared" si="1110"/>
        <v>427</v>
      </c>
      <c r="B3671" s="5" t="str">
        <f>VLOOKUP(A3671,Vlookups!O:P,2,FALSE)</f>
        <v>LOCAL</v>
      </c>
      <c r="C3671" s="5" t="str">
        <f t="shared" si="1111"/>
        <v>E</v>
      </c>
      <c r="D3671" s="5" t="str">
        <f t="shared" si="1112"/>
        <v>23</v>
      </c>
      <c r="E3671" s="5" t="str">
        <f t="shared" si="1113"/>
        <v>64--</v>
      </c>
      <c r="F3671" s="5" t="str">
        <f>VLOOKUP(E3671,Vlookups!K:M,3,FALSE)</f>
        <v>Op Exp</v>
      </c>
      <c r="G3671" s="5" t="str">
        <f t="shared" si="1114"/>
        <v>6411</v>
      </c>
      <c r="H3671" s="5" t="str">
        <f t="shared" si="1115"/>
        <v>EMPLOYEE TRAVEL</v>
      </c>
      <c r="I3671" s="5" t="str">
        <f t="shared" si="1116"/>
        <v>019</v>
      </c>
      <c r="J3671" s="5" t="str">
        <f>VLOOKUP(I3671,Vlookups!A:D,2,FALSE)</f>
        <v>LANCASTER ELEMENTARY</v>
      </c>
      <c r="K3671" s="5" t="str">
        <f>VLOOKUP(I3671,Vlookups!A:D,3,FALSE)</f>
        <v>LANCASTER K8</v>
      </c>
      <c r="L3671" s="5" t="str">
        <f t="shared" si="1117"/>
        <v>99</v>
      </c>
      <c r="M3671" s="5" t="str">
        <f t="shared" si="1118"/>
        <v>000</v>
      </c>
      <c r="N3671" s="5" t="str">
        <f>VLOOKUP(M3671,Vlookups!G:I,2,FALSE)</f>
        <v>FINANCE USE ONLY</v>
      </c>
      <c r="O3671" s="5" t="str">
        <f>VLOOKUP(M3671,Vlookups!G:I,3,FALSE)</f>
        <v>UNIDENTIFIED</v>
      </c>
      <c r="P3671" s="6">
        <f t="shared" si="1119"/>
        <v>638</v>
      </c>
      <c r="Q3671" s="6">
        <f t="shared" si="1120"/>
        <v>0</v>
      </c>
      <c r="R3671" s="6">
        <f t="shared" si="1121"/>
        <v>0</v>
      </c>
      <c r="S3671" s="6">
        <f t="shared" si="1122"/>
        <v>0</v>
      </c>
      <c r="T3671" s="6">
        <f t="shared" si="1123"/>
        <v>-638</v>
      </c>
      <c r="U3671" t="s">
        <v>3730</v>
      </c>
      <c r="V3671" t="s">
        <v>56</v>
      </c>
      <c r="W3671" s="2">
        <v>638</v>
      </c>
      <c r="X3671" s="2">
        <v>0</v>
      </c>
      <c r="Y3671" s="2">
        <v>0</v>
      </c>
      <c r="Z3671" s="2">
        <v>638</v>
      </c>
      <c r="AA3671" s="2">
        <v>0</v>
      </c>
      <c r="AB3671" s="3">
        <v>-638</v>
      </c>
    </row>
    <row r="3672" spans="1:28">
      <c r="A3672" s="5" t="str">
        <f t="shared" si="1110"/>
        <v>427</v>
      </c>
      <c r="B3672" s="5" t="str">
        <f>VLOOKUP(A3672,Vlookups!O:P,2,FALSE)</f>
        <v>LOCAL</v>
      </c>
      <c r="C3672" s="5" t="str">
        <f t="shared" si="1111"/>
        <v>E</v>
      </c>
      <c r="D3672" s="5" t="str">
        <f t="shared" si="1112"/>
        <v>23</v>
      </c>
      <c r="E3672" s="5" t="str">
        <f t="shared" si="1113"/>
        <v>64--</v>
      </c>
      <c r="F3672" s="5" t="str">
        <f>VLOOKUP(E3672,Vlookups!K:M,3,FALSE)</f>
        <v>Op Exp</v>
      </c>
      <c r="G3672" s="5" t="str">
        <f t="shared" si="1114"/>
        <v>6411</v>
      </c>
      <c r="H3672" s="5" t="str">
        <f t="shared" si="1115"/>
        <v>EMPLOYEE TRAVEL</v>
      </c>
      <c r="I3672" s="5" t="str">
        <f t="shared" si="1116"/>
        <v>020</v>
      </c>
      <c r="J3672" s="5" t="str">
        <f>VLOOKUP(I3672,Vlookups!A:D,2,FALSE)</f>
        <v>LANCASTER MIDDLE SCHOOL</v>
      </c>
      <c r="K3672" s="5" t="str">
        <f>VLOOKUP(I3672,Vlookups!A:D,3,FALSE)</f>
        <v>LANCASTER K8</v>
      </c>
      <c r="L3672" s="5" t="str">
        <f t="shared" si="1117"/>
        <v>99</v>
      </c>
      <c r="M3672" s="5" t="str">
        <f t="shared" si="1118"/>
        <v>000</v>
      </c>
      <c r="N3672" s="5" t="str">
        <f>VLOOKUP(M3672,Vlookups!G:I,2,FALSE)</f>
        <v>FINANCE USE ONLY</v>
      </c>
      <c r="O3672" s="5" t="str">
        <f>VLOOKUP(M3672,Vlookups!G:I,3,FALSE)</f>
        <v>UNIDENTIFIED</v>
      </c>
      <c r="P3672" s="6">
        <f t="shared" si="1119"/>
        <v>1369</v>
      </c>
      <c r="Q3672" s="6">
        <f t="shared" si="1120"/>
        <v>0</v>
      </c>
      <c r="R3672" s="6">
        <f t="shared" si="1121"/>
        <v>0</v>
      </c>
      <c r="S3672" s="6">
        <f t="shared" si="1122"/>
        <v>0</v>
      </c>
      <c r="T3672" s="6">
        <f t="shared" si="1123"/>
        <v>-1369</v>
      </c>
      <c r="U3672" t="s">
        <v>3731</v>
      </c>
      <c r="V3672" t="s">
        <v>56</v>
      </c>
      <c r="W3672" s="2">
        <v>1369</v>
      </c>
      <c r="X3672" s="2">
        <v>0</v>
      </c>
      <c r="Y3672" s="2">
        <v>0</v>
      </c>
      <c r="Z3672" s="2">
        <v>1369</v>
      </c>
      <c r="AA3672" s="2">
        <v>0</v>
      </c>
      <c r="AB3672" s="3">
        <v>-1369</v>
      </c>
    </row>
    <row r="3673" spans="1:28">
      <c r="A3673" s="5" t="str">
        <f t="shared" si="1110"/>
        <v>427</v>
      </c>
      <c r="B3673" s="5" t="str">
        <f>VLOOKUP(A3673,Vlookups!O:P,2,FALSE)</f>
        <v>LOCAL</v>
      </c>
      <c r="C3673" s="5" t="str">
        <f t="shared" si="1111"/>
        <v>E</v>
      </c>
      <c r="D3673" s="5" t="str">
        <f t="shared" si="1112"/>
        <v>23</v>
      </c>
      <c r="E3673" s="5" t="str">
        <f t="shared" si="1113"/>
        <v>64--</v>
      </c>
      <c r="F3673" s="5" t="str">
        <f>VLOOKUP(E3673,Vlookups!K:M,3,FALSE)</f>
        <v>Op Exp</v>
      </c>
      <c r="G3673" s="5" t="str">
        <f t="shared" si="1114"/>
        <v>6411</v>
      </c>
      <c r="H3673" s="5" t="str">
        <f t="shared" si="1115"/>
        <v>EMPLOYEE TRAVEL</v>
      </c>
      <c r="I3673" s="5" t="str">
        <f t="shared" si="1116"/>
        <v>024</v>
      </c>
      <c r="J3673" s="5" t="str">
        <f>VLOOKUP(I3673,Vlookups!A:D,2,FALSE)</f>
        <v>SAGINAW MIDDLE SCHOOL</v>
      </c>
      <c r="K3673" s="5" t="str">
        <f>VLOOKUP(I3673,Vlookups!A:D,3,FALSE)</f>
        <v>SAGINAW K8</v>
      </c>
      <c r="L3673" s="5" t="str">
        <f t="shared" si="1117"/>
        <v>99</v>
      </c>
      <c r="M3673" s="5" t="str">
        <f t="shared" si="1118"/>
        <v>000</v>
      </c>
      <c r="N3673" s="5" t="str">
        <f>VLOOKUP(M3673,Vlookups!G:I,2,FALSE)</f>
        <v>FINANCE USE ONLY</v>
      </c>
      <c r="O3673" s="5" t="str">
        <f>VLOOKUP(M3673,Vlookups!G:I,3,FALSE)</f>
        <v>UNIDENTIFIED</v>
      </c>
      <c r="P3673" s="6">
        <f t="shared" si="1119"/>
        <v>119</v>
      </c>
      <c r="Q3673" s="6">
        <f t="shared" si="1120"/>
        <v>119</v>
      </c>
      <c r="R3673" s="6">
        <f t="shared" si="1121"/>
        <v>0</v>
      </c>
      <c r="S3673" s="6">
        <f t="shared" si="1122"/>
        <v>0</v>
      </c>
      <c r="T3673" s="6">
        <f t="shared" si="1123"/>
        <v>-119</v>
      </c>
      <c r="U3673" t="s">
        <v>3732</v>
      </c>
      <c r="V3673" t="s">
        <v>56</v>
      </c>
      <c r="W3673" s="2">
        <v>119</v>
      </c>
      <c r="X3673" s="2">
        <v>119</v>
      </c>
      <c r="Y3673" s="2">
        <v>0</v>
      </c>
      <c r="Z3673" s="2">
        <v>0</v>
      </c>
      <c r="AA3673" s="2">
        <v>0</v>
      </c>
      <c r="AB3673" s="3">
        <v>-119</v>
      </c>
    </row>
    <row r="3674" spans="1:28">
      <c r="A3674" s="5" t="str">
        <f t="shared" si="1110"/>
        <v>427</v>
      </c>
      <c r="B3674" s="5" t="str">
        <f>VLOOKUP(A3674,Vlookups!O:P,2,FALSE)</f>
        <v>LOCAL</v>
      </c>
      <c r="C3674" s="5" t="str">
        <f t="shared" si="1111"/>
        <v>E</v>
      </c>
      <c r="D3674" s="5" t="str">
        <f t="shared" si="1112"/>
        <v>23</v>
      </c>
      <c r="E3674" s="5" t="str">
        <f t="shared" si="1113"/>
        <v>64--</v>
      </c>
      <c r="F3674" s="5" t="str">
        <f>VLOOKUP(E3674,Vlookups!K:M,3,FALSE)</f>
        <v>Op Exp</v>
      </c>
      <c r="G3674" s="5" t="str">
        <f t="shared" si="1114"/>
        <v>6411</v>
      </c>
      <c r="H3674" s="5" t="str">
        <f t="shared" si="1115"/>
        <v>EMPLOYEE TRAVEL</v>
      </c>
      <c r="I3674" s="5" t="str">
        <f t="shared" si="1116"/>
        <v>025</v>
      </c>
      <c r="J3674" s="5" t="str">
        <f>VLOOKUP(I3674,Vlookups!A:D,2,FALSE)</f>
        <v>WINDMILL LAKES ELEMENTARY</v>
      </c>
      <c r="K3674" s="5" t="str">
        <f>VLOOKUP(I3674,Vlookups!A:D,3,FALSE)</f>
        <v>WINDMILL LAKES K8</v>
      </c>
      <c r="L3674" s="5" t="str">
        <f t="shared" si="1117"/>
        <v>99</v>
      </c>
      <c r="M3674" s="5" t="str">
        <f t="shared" si="1118"/>
        <v>000</v>
      </c>
      <c r="N3674" s="5" t="str">
        <f>VLOOKUP(M3674,Vlookups!G:I,2,FALSE)</f>
        <v>FINANCE USE ONLY</v>
      </c>
      <c r="O3674" s="5" t="str">
        <f>VLOOKUP(M3674,Vlookups!G:I,3,FALSE)</f>
        <v>UNIDENTIFIED</v>
      </c>
      <c r="P3674" s="6">
        <f t="shared" si="1119"/>
        <v>2479</v>
      </c>
      <c r="Q3674" s="6">
        <f t="shared" si="1120"/>
        <v>0</v>
      </c>
      <c r="R3674" s="6">
        <f t="shared" si="1121"/>
        <v>0</v>
      </c>
      <c r="S3674" s="6">
        <f t="shared" si="1122"/>
        <v>0</v>
      </c>
      <c r="T3674" s="6">
        <f t="shared" si="1123"/>
        <v>-2479</v>
      </c>
      <c r="U3674" t="s">
        <v>3733</v>
      </c>
      <c r="V3674" t="s">
        <v>56</v>
      </c>
      <c r="W3674" s="2">
        <v>2479</v>
      </c>
      <c r="X3674" s="2">
        <v>0</v>
      </c>
      <c r="Y3674" s="2">
        <v>0</v>
      </c>
      <c r="Z3674" s="2">
        <v>2479</v>
      </c>
      <c r="AA3674" s="2">
        <v>0</v>
      </c>
      <c r="AB3674" s="3">
        <v>-2479</v>
      </c>
    </row>
    <row r="3675" spans="1:28">
      <c r="A3675" s="5" t="str">
        <f t="shared" si="1110"/>
        <v>427</v>
      </c>
      <c r="B3675" s="5" t="str">
        <f>VLOOKUP(A3675,Vlookups!O:P,2,FALSE)</f>
        <v>LOCAL</v>
      </c>
      <c r="C3675" s="5" t="str">
        <f t="shared" si="1111"/>
        <v>E</v>
      </c>
      <c r="D3675" s="5" t="str">
        <f t="shared" si="1112"/>
        <v>23</v>
      </c>
      <c r="E3675" s="5" t="str">
        <f t="shared" si="1113"/>
        <v>64--</v>
      </c>
      <c r="F3675" s="5" t="str">
        <f>VLOOKUP(E3675,Vlookups!K:M,3,FALSE)</f>
        <v>Op Exp</v>
      </c>
      <c r="G3675" s="5" t="str">
        <f t="shared" si="1114"/>
        <v>6411</v>
      </c>
      <c r="H3675" s="5" t="str">
        <f t="shared" si="1115"/>
        <v>EMPLOYEE TRAVEL</v>
      </c>
      <c r="I3675" s="5" t="str">
        <f t="shared" si="1116"/>
        <v>026</v>
      </c>
      <c r="J3675" s="5" t="str">
        <f>VLOOKUP(I3675,Vlookups!A:D,2,FALSE)</f>
        <v>WM LAKES MIDDLE SCHOOL</v>
      </c>
      <c r="K3675" s="5" t="str">
        <f>VLOOKUP(I3675,Vlookups!A:D,3,FALSE)</f>
        <v>WINDMILL LAKES K8</v>
      </c>
      <c r="L3675" s="5" t="str">
        <f t="shared" si="1117"/>
        <v>99</v>
      </c>
      <c r="M3675" s="5" t="str">
        <f t="shared" si="1118"/>
        <v>000</v>
      </c>
      <c r="N3675" s="5" t="str">
        <f>VLOOKUP(M3675,Vlookups!G:I,2,FALSE)</f>
        <v>FINANCE USE ONLY</v>
      </c>
      <c r="O3675" s="5" t="str">
        <f>VLOOKUP(M3675,Vlookups!G:I,3,FALSE)</f>
        <v>UNIDENTIFIED</v>
      </c>
      <c r="P3675" s="6">
        <f t="shared" si="1119"/>
        <v>1428</v>
      </c>
      <c r="Q3675" s="6">
        <f t="shared" si="1120"/>
        <v>0</v>
      </c>
      <c r="R3675" s="6">
        <f t="shared" si="1121"/>
        <v>0</v>
      </c>
      <c r="S3675" s="6">
        <f t="shared" si="1122"/>
        <v>0</v>
      </c>
      <c r="T3675" s="6">
        <f t="shared" si="1123"/>
        <v>-1428</v>
      </c>
      <c r="U3675" t="s">
        <v>3734</v>
      </c>
      <c r="V3675" t="s">
        <v>56</v>
      </c>
      <c r="W3675" s="2">
        <v>1428</v>
      </c>
      <c r="X3675" s="2">
        <v>0</v>
      </c>
      <c r="Y3675" s="2">
        <v>0</v>
      </c>
      <c r="Z3675" s="2">
        <v>1428</v>
      </c>
      <c r="AA3675" s="2">
        <v>0</v>
      </c>
      <c r="AB3675" s="3">
        <v>-1428</v>
      </c>
    </row>
    <row r="3676" spans="1:28">
      <c r="A3676" s="5" t="str">
        <f t="shared" si="1110"/>
        <v>427</v>
      </c>
      <c r="B3676" s="5" t="str">
        <f>VLOOKUP(A3676,Vlookups!O:P,2,FALSE)</f>
        <v>LOCAL</v>
      </c>
      <c r="C3676" s="5" t="str">
        <f t="shared" si="1111"/>
        <v>E</v>
      </c>
      <c r="D3676" s="5" t="str">
        <f t="shared" si="1112"/>
        <v>23</v>
      </c>
      <c r="E3676" s="5" t="str">
        <f t="shared" si="1113"/>
        <v>64--</v>
      </c>
      <c r="F3676" s="5" t="str">
        <f>VLOOKUP(E3676,Vlookups!K:M,3,FALSE)</f>
        <v>Op Exp</v>
      </c>
      <c r="G3676" s="5" t="str">
        <f t="shared" si="1114"/>
        <v>6411</v>
      </c>
      <c r="H3676" s="5" t="str">
        <f t="shared" si="1115"/>
        <v>EMPLOYEE TRAVEL</v>
      </c>
      <c r="I3676" s="5" t="str">
        <f t="shared" si="1116"/>
        <v>027</v>
      </c>
      <c r="J3676" s="5" t="str">
        <f>VLOOKUP(I3676,Vlookups!A:D,2,FALSE)</f>
        <v>HOUSTON OREM ELEMENTARY</v>
      </c>
      <c r="K3676" s="5" t="str">
        <f>VLOOKUP(I3676,Vlookups!A:D,3,FALSE)</f>
        <v>OREM K8</v>
      </c>
      <c r="L3676" s="5" t="str">
        <f t="shared" si="1117"/>
        <v>99</v>
      </c>
      <c r="M3676" s="5" t="str">
        <f t="shared" si="1118"/>
        <v>000</v>
      </c>
      <c r="N3676" s="5" t="str">
        <f>VLOOKUP(M3676,Vlookups!G:I,2,FALSE)</f>
        <v>FINANCE USE ONLY</v>
      </c>
      <c r="O3676" s="5" t="str">
        <f>VLOOKUP(M3676,Vlookups!G:I,3,FALSE)</f>
        <v>UNIDENTIFIED</v>
      </c>
      <c r="P3676" s="6">
        <f t="shared" si="1119"/>
        <v>2577</v>
      </c>
      <c r="Q3676" s="6">
        <f t="shared" si="1120"/>
        <v>0</v>
      </c>
      <c r="R3676" s="6">
        <f t="shared" si="1121"/>
        <v>0</v>
      </c>
      <c r="S3676" s="6">
        <f t="shared" si="1122"/>
        <v>0</v>
      </c>
      <c r="T3676" s="6">
        <f t="shared" si="1123"/>
        <v>-2577</v>
      </c>
      <c r="U3676" t="s">
        <v>3735</v>
      </c>
      <c r="V3676" t="s">
        <v>56</v>
      </c>
      <c r="W3676" s="2">
        <v>2577</v>
      </c>
      <c r="X3676" s="2">
        <v>0</v>
      </c>
      <c r="Y3676" s="2">
        <v>0</v>
      </c>
      <c r="Z3676" s="2">
        <v>2577</v>
      </c>
      <c r="AA3676" s="2">
        <v>0</v>
      </c>
      <c r="AB3676" s="3">
        <v>-2577</v>
      </c>
    </row>
    <row r="3677" spans="1:28">
      <c r="A3677" s="5" t="str">
        <f t="shared" si="1110"/>
        <v>427</v>
      </c>
      <c r="B3677" s="5" t="str">
        <f>VLOOKUP(A3677,Vlookups!O:P,2,FALSE)</f>
        <v>LOCAL</v>
      </c>
      <c r="C3677" s="5" t="str">
        <f t="shared" si="1111"/>
        <v>E</v>
      </c>
      <c r="D3677" s="5" t="str">
        <f t="shared" si="1112"/>
        <v>23</v>
      </c>
      <c r="E3677" s="5" t="str">
        <f t="shared" si="1113"/>
        <v>64--</v>
      </c>
      <c r="F3677" s="5" t="str">
        <f>VLOOKUP(E3677,Vlookups!K:M,3,FALSE)</f>
        <v>Op Exp</v>
      </c>
      <c r="G3677" s="5" t="str">
        <f t="shared" si="1114"/>
        <v>6411</v>
      </c>
      <c r="H3677" s="5" t="str">
        <f t="shared" si="1115"/>
        <v>EMPLOYEE TRAVEL</v>
      </c>
      <c r="I3677" s="5" t="str">
        <f t="shared" si="1116"/>
        <v>028</v>
      </c>
      <c r="J3677" s="5" t="str">
        <f>VLOOKUP(I3677,Vlookups!A:D,2,FALSE)</f>
        <v>HOUSTON OREM MIDDLE SCHOOL</v>
      </c>
      <c r="K3677" s="5" t="str">
        <f>VLOOKUP(I3677,Vlookups!A:D,3,FALSE)</f>
        <v>OREM K8</v>
      </c>
      <c r="L3677" s="5" t="str">
        <f t="shared" si="1117"/>
        <v>99</v>
      </c>
      <c r="M3677" s="5" t="str">
        <f t="shared" si="1118"/>
        <v>000</v>
      </c>
      <c r="N3677" s="5" t="str">
        <f>VLOOKUP(M3677,Vlookups!G:I,2,FALSE)</f>
        <v>FINANCE USE ONLY</v>
      </c>
      <c r="O3677" s="5" t="str">
        <f>VLOOKUP(M3677,Vlookups!G:I,3,FALSE)</f>
        <v>UNIDENTIFIED</v>
      </c>
      <c r="P3677" s="6">
        <f t="shared" si="1119"/>
        <v>1373</v>
      </c>
      <c r="Q3677" s="6">
        <f t="shared" si="1120"/>
        <v>0</v>
      </c>
      <c r="R3677" s="6">
        <f t="shared" si="1121"/>
        <v>0</v>
      </c>
      <c r="S3677" s="6">
        <f t="shared" si="1122"/>
        <v>0</v>
      </c>
      <c r="T3677" s="6">
        <f t="shared" si="1123"/>
        <v>-1373</v>
      </c>
      <c r="U3677" t="s">
        <v>3736</v>
      </c>
      <c r="V3677" t="s">
        <v>56</v>
      </c>
      <c r="W3677" s="2">
        <v>1373</v>
      </c>
      <c r="X3677" s="2">
        <v>0</v>
      </c>
      <c r="Y3677" s="2">
        <v>0</v>
      </c>
      <c r="Z3677" s="2">
        <v>1373</v>
      </c>
      <c r="AA3677" s="2">
        <v>0</v>
      </c>
      <c r="AB3677" s="3">
        <v>-1373</v>
      </c>
    </row>
    <row r="3678" spans="1:28">
      <c r="A3678" s="5" t="str">
        <f t="shared" si="1110"/>
        <v>427</v>
      </c>
      <c r="B3678" s="5" t="str">
        <f>VLOOKUP(A3678,Vlookups!O:P,2,FALSE)</f>
        <v>LOCAL</v>
      </c>
      <c r="C3678" s="5" t="str">
        <f t="shared" si="1111"/>
        <v>E</v>
      </c>
      <c r="D3678" s="5" t="str">
        <f t="shared" si="1112"/>
        <v>23</v>
      </c>
      <c r="E3678" s="5" t="str">
        <f t="shared" si="1113"/>
        <v>64--</v>
      </c>
      <c r="F3678" s="5" t="str">
        <f>VLOOKUP(E3678,Vlookups!K:M,3,FALSE)</f>
        <v>Op Exp</v>
      </c>
      <c r="G3678" s="5" t="str">
        <f t="shared" si="1114"/>
        <v>6411</v>
      </c>
      <c r="H3678" s="5" t="str">
        <f t="shared" si="1115"/>
        <v>EMPLOYEE TRAVEL</v>
      </c>
      <c r="I3678" s="5" t="str">
        <f t="shared" si="1116"/>
        <v>030</v>
      </c>
      <c r="J3678" s="5" t="str">
        <f>VLOOKUP(I3678,Vlookups!A:D,2,FALSE)</f>
        <v>COLLEGE STATION ELEMENTARY</v>
      </c>
      <c r="K3678" s="5" t="str">
        <f>VLOOKUP(I3678,Vlookups!A:D,3,FALSE)</f>
        <v>COLLEGE STATION K8</v>
      </c>
      <c r="L3678" s="5" t="str">
        <f t="shared" si="1117"/>
        <v>99</v>
      </c>
      <c r="M3678" s="5" t="str">
        <f t="shared" si="1118"/>
        <v>000</v>
      </c>
      <c r="N3678" s="5" t="str">
        <f>VLOOKUP(M3678,Vlookups!G:I,2,FALSE)</f>
        <v>FINANCE USE ONLY</v>
      </c>
      <c r="O3678" s="5" t="str">
        <f>VLOOKUP(M3678,Vlookups!G:I,3,FALSE)</f>
        <v>UNIDENTIFIED</v>
      </c>
      <c r="P3678" s="6">
        <f t="shared" si="1119"/>
        <v>2383</v>
      </c>
      <c r="Q3678" s="6">
        <f t="shared" si="1120"/>
        <v>767.64</v>
      </c>
      <c r="R3678" s="6">
        <f t="shared" si="1121"/>
        <v>0</v>
      </c>
      <c r="S3678" s="6">
        <f t="shared" si="1122"/>
        <v>0</v>
      </c>
      <c r="T3678" s="6">
        <f t="shared" si="1123"/>
        <v>-2383</v>
      </c>
      <c r="U3678" t="s">
        <v>3737</v>
      </c>
      <c r="V3678" t="s">
        <v>56</v>
      </c>
      <c r="W3678" s="2">
        <v>2383</v>
      </c>
      <c r="X3678" s="2">
        <v>767.64</v>
      </c>
      <c r="Y3678" s="2">
        <v>0</v>
      </c>
      <c r="Z3678" s="2">
        <v>1615.36</v>
      </c>
      <c r="AA3678" s="2">
        <v>0</v>
      </c>
      <c r="AB3678" s="3">
        <v>-2383</v>
      </c>
    </row>
    <row r="3679" spans="1:28">
      <c r="A3679" s="5" t="str">
        <f t="shared" si="1110"/>
        <v>427</v>
      </c>
      <c r="B3679" s="5" t="str">
        <f>VLOOKUP(A3679,Vlookups!O:P,2,FALSE)</f>
        <v>LOCAL</v>
      </c>
      <c r="C3679" s="5" t="str">
        <f t="shared" si="1111"/>
        <v>E</v>
      </c>
      <c r="D3679" s="5" t="str">
        <f t="shared" si="1112"/>
        <v>23</v>
      </c>
      <c r="E3679" s="5" t="str">
        <f t="shared" si="1113"/>
        <v>64--</v>
      </c>
      <c r="F3679" s="5" t="str">
        <f>VLOOKUP(E3679,Vlookups!K:M,3,FALSE)</f>
        <v>Op Exp</v>
      </c>
      <c r="G3679" s="5" t="str">
        <f t="shared" si="1114"/>
        <v>6411</v>
      </c>
      <c r="H3679" s="5" t="str">
        <f t="shared" si="1115"/>
        <v>EMPLOYEE TRAVEL</v>
      </c>
      <c r="I3679" s="5" t="str">
        <f t="shared" si="1116"/>
        <v>031</v>
      </c>
      <c r="J3679" s="5" t="str">
        <f>VLOOKUP(I3679,Vlookups!A:D,2,FALSE)</f>
        <v>COLLEGE STATION MIDDLE SCHOOL</v>
      </c>
      <c r="K3679" s="5" t="str">
        <f>VLOOKUP(I3679,Vlookups!A:D,3,FALSE)</f>
        <v>COLLEGE STATION K8</v>
      </c>
      <c r="L3679" s="5" t="str">
        <f t="shared" si="1117"/>
        <v>99</v>
      </c>
      <c r="M3679" s="5" t="str">
        <f t="shared" si="1118"/>
        <v>000</v>
      </c>
      <c r="N3679" s="5" t="str">
        <f>VLOOKUP(M3679,Vlookups!G:I,2,FALSE)</f>
        <v>FINANCE USE ONLY</v>
      </c>
      <c r="O3679" s="5" t="str">
        <f>VLOOKUP(M3679,Vlookups!G:I,3,FALSE)</f>
        <v>UNIDENTIFIED</v>
      </c>
      <c r="P3679" s="6">
        <f t="shared" si="1119"/>
        <v>1168</v>
      </c>
      <c r="Q3679" s="6">
        <f t="shared" si="1120"/>
        <v>13.36</v>
      </c>
      <c r="R3679" s="6">
        <f t="shared" si="1121"/>
        <v>0</v>
      </c>
      <c r="S3679" s="6">
        <f t="shared" si="1122"/>
        <v>0</v>
      </c>
      <c r="T3679" s="6">
        <f t="shared" si="1123"/>
        <v>-1168</v>
      </c>
      <c r="U3679" t="s">
        <v>3738</v>
      </c>
      <c r="V3679" t="s">
        <v>56</v>
      </c>
      <c r="W3679" s="2">
        <v>1168</v>
      </c>
      <c r="X3679" s="2">
        <v>13.36</v>
      </c>
      <c r="Y3679" s="2">
        <v>0</v>
      </c>
      <c r="Z3679" s="2">
        <v>1154.6400000000001</v>
      </c>
      <c r="AA3679" s="2">
        <v>0</v>
      </c>
      <c r="AB3679" s="3">
        <v>-1168</v>
      </c>
    </row>
    <row r="3680" spans="1:28">
      <c r="A3680" s="5" t="str">
        <f t="shared" si="1110"/>
        <v>427</v>
      </c>
      <c r="B3680" s="5" t="str">
        <f>VLOOKUP(A3680,Vlookups!O:P,2,FALSE)</f>
        <v>LOCAL</v>
      </c>
      <c r="C3680" s="5" t="str">
        <f t="shared" si="1111"/>
        <v>E</v>
      </c>
      <c r="D3680" s="5" t="str">
        <f t="shared" si="1112"/>
        <v>23</v>
      </c>
      <c r="E3680" s="5" t="str">
        <f t="shared" si="1113"/>
        <v>64--</v>
      </c>
      <c r="F3680" s="5" t="str">
        <f>VLOOKUP(E3680,Vlookups!K:M,3,FALSE)</f>
        <v>Op Exp</v>
      </c>
      <c r="G3680" s="5" t="str">
        <f t="shared" si="1114"/>
        <v>6411</v>
      </c>
      <c r="H3680" s="5" t="str">
        <f t="shared" si="1115"/>
        <v>EMPLOYEE TRAVEL</v>
      </c>
      <c r="I3680" s="5" t="str">
        <f t="shared" si="1116"/>
        <v>032</v>
      </c>
      <c r="J3680" s="5" t="str">
        <f>VLOOKUP(I3680,Vlookups!A:D,2,FALSE)</f>
        <v>LANCASTER HS</v>
      </c>
      <c r="K3680" s="5" t="str">
        <f>VLOOKUP(I3680,Vlookups!A:D,3,FALSE)</f>
        <v>LANCASTER HS</v>
      </c>
      <c r="L3680" s="5" t="str">
        <f t="shared" si="1117"/>
        <v>99</v>
      </c>
      <c r="M3680" s="5" t="str">
        <f t="shared" si="1118"/>
        <v>000</v>
      </c>
      <c r="N3680" s="5" t="str">
        <f>VLOOKUP(M3680,Vlookups!G:I,2,FALSE)</f>
        <v>FINANCE USE ONLY</v>
      </c>
      <c r="O3680" s="5" t="str">
        <f>VLOOKUP(M3680,Vlookups!G:I,3,FALSE)</f>
        <v>UNIDENTIFIED</v>
      </c>
      <c r="P3680" s="6">
        <f t="shared" si="1119"/>
        <v>698</v>
      </c>
      <c r="Q3680" s="6">
        <f t="shared" si="1120"/>
        <v>0</v>
      </c>
      <c r="R3680" s="6">
        <f t="shared" si="1121"/>
        <v>0</v>
      </c>
      <c r="S3680" s="6">
        <f t="shared" si="1122"/>
        <v>0</v>
      </c>
      <c r="T3680" s="6">
        <f t="shared" si="1123"/>
        <v>-698</v>
      </c>
      <c r="U3680" t="s">
        <v>3739</v>
      </c>
      <c r="V3680" t="s">
        <v>56</v>
      </c>
      <c r="W3680" s="2">
        <v>698</v>
      </c>
      <c r="X3680" s="2">
        <v>0</v>
      </c>
      <c r="Y3680" s="2">
        <v>0</v>
      </c>
      <c r="Z3680" s="2">
        <v>698</v>
      </c>
      <c r="AA3680" s="2">
        <v>0</v>
      </c>
      <c r="AB3680" s="3">
        <v>-698</v>
      </c>
    </row>
    <row r="3681" spans="1:28">
      <c r="A3681" s="5" t="str">
        <f t="shared" si="1110"/>
        <v>427</v>
      </c>
      <c r="B3681" s="5" t="str">
        <f>VLOOKUP(A3681,Vlookups!O:P,2,FALSE)</f>
        <v>LOCAL</v>
      </c>
      <c r="C3681" s="5" t="str">
        <f t="shared" si="1111"/>
        <v>E</v>
      </c>
      <c r="D3681" s="5" t="str">
        <f t="shared" si="1112"/>
        <v>23</v>
      </c>
      <c r="E3681" s="5" t="str">
        <f t="shared" si="1113"/>
        <v>64--</v>
      </c>
      <c r="F3681" s="5" t="str">
        <f>VLOOKUP(E3681,Vlookups!K:M,3,FALSE)</f>
        <v>Op Exp</v>
      </c>
      <c r="G3681" s="5" t="str">
        <f t="shared" si="1114"/>
        <v>6411</v>
      </c>
      <c r="H3681" s="5" t="str">
        <f t="shared" si="1115"/>
        <v>EMPLOYEE TRAVEL</v>
      </c>
      <c r="I3681" s="5" t="str">
        <f t="shared" si="1116"/>
        <v>033</v>
      </c>
      <c r="J3681" s="5" t="str">
        <f>VLOOKUP(I3681,Vlookups!A:D,2,FALSE)</f>
        <v>WINDMILL LAKES HS</v>
      </c>
      <c r="K3681" s="5" t="str">
        <f>VLOOKUP(I3681,Vlookups!A:D,3,FALSE)</f>
        <v>WINDMILL LAKES HS</v>
      </c>
      <c r="L3681" s="5" t="str">
        <f t="shared" si="1117"/>
        <v>99</v>
      </c>
      <c r="M3681" s="5" t="str">
        <f t="shared" si="1118"/>
        <v>000</v>
      </c>
      <c r="N3681" s="5" t="str">
        <f>VLOOKUP(M3681,Vlookups!G:I,2,FALSE)</f>
        <v>FINANCE USE ONLY</v>
      </c>
      <c r="O3681" s="5" t="str">
        <f>VLOOKUP(M3681,Vlookups!G:I,3,FALSE)</f>
        <v>UNIDENTIFIED</v>
      </c>
      <c r="P3681" s="6">
        <f t="shared" si="1119"/>
        <v>2123</v>
      </c>
      <c r="Q3681" s="6">
        <f t="shared" si="1120"/>
        <v>0</v>
      </c>
      <c r="R3681" s="6">
        <f t="shared" si="1121"/>
        <v>0</v>
      </c>
      <c r="S3681" s="6">
        <f t="shared" si="1122"/>
        <v>0</v>
      </c>
      <c r="T3681" s="6">
        <f t="shared" si="1123"/>
        <v>-2123</v>
      </c>
      <c r="U3681" t="s">
        <v>3740</v>
      </c>
      <c r="V3681" t="s">
        <v>56</v>
      </c>
      <c r="W3681" s="2">
        <v>2123</v>
      </c>
      <c r="X3681" s="2">
        <v>0</v>
      </c>
      <c r="Y3681" s="2">
        <v>0</v>
      </c>
      <c r="Z3681" s="2">
        <v>2123</v>
      </c>
      <c r="AA3681" s="2">
        <v>0</v>
      </c>
      <c r="AB3681" s="3">
        <v>-2123</v>
      </c>
    </row>
    <row r="3682" spans="1:28">
      <c r="A3682" s="5" t="str">
        <f t="shared" si="1110"/>
        <v>427</v>
      </c>
      <c r="B3682" s="5" t="str">
        <f>VLOOKUP(A3682,Vlookups!O:P,2,FALSE)</f>
        <v>LOCAL</v>
      </c>
      <c r="C3682" s="5" t="str">
        <f t="shared" si="1111"/>
        <v>E</v>
      </c>
      <c r="D3682" s="5" t="str">
        <f t="shared" si="1112"/>
        <v>23</v>
      </c>
      <c r="E3682" s="5" t="str">
        <f t="shared" si="1113"/>
        <v>64--</v>
      </c>
      <c r="F3682" s="5" t="str">
        <f>VLOOKUP(E3682,Vlookups!K:M,3,FALSE)</f>
        <v>Op Exp</v>
      </c>
      <c r="G3682" s="5" t="str">
        <f t="shared" si="1114"/>
        <v>6411</v>
      </c>
      <c r="H3682" s="5" t="str">
        <f t="shared" si="1115"/>
        <v>EMPLOYEE TRAVEL</v>
      </c>
      <c r="I3682" s="5" t="str">
        <f t="shared" si="1116"/>
        <v>034</v>
      </c>
      <c r="J3682" s="5" t="str">
        <f>VLOOKUP(I3682,Vlookups!A:D,2,FALSE)</f>
        <v>AGGIELAND HIGH SCHOOL</v>
      </c>
      <c r="K3682" s="5" t="str">
        <f>VLOOKUP(I3682,Vlookups!A:D,3,FALSE)</f>
        <v>AGGIELAND HS</v>
      </c>
      <c r="L3682" s="5" t="str">
        <f t="shared" si="1117"/>
        <v>99</v>
      </c>
      <c r="M3682" s="5" t="str">
        <f t="shared" si="1118"/>
        <v>000</v>
      </c>
      <c r="N3682" s="5" t="str">
        <f>VLOOKUP(M3682,Vlookups!G:I,2,FALSE)</f>
        <v>FINANCE USE ONLY</v>
      </c>
      <c r="O3682" s="5" t="str">
        <f>VLOOKUP(M3682,Vlookups!G:I,3,FALSE)</f>
        <v>UNIDENTIFIED</v>
      </c>
      <c r="P3682" s="6">
        <f t="shared" si="1119"/>
        <v>650</v>
      </c>
      <c r="Q3682" s="6">
        <f t="shared" si="1120"/>
        <v>0</v>
      </c>
      <c r="R3682" s="6">
        <f t="shared" si="1121"/>
        <v>0</v>
      </c>
      <c r="S3682" s="6">
        <f t="shared" si="1122"/>
        <v>0</v>
      </c>
      <c r="T3682" s="6">
        <f t="shared" si="1123"/>
        <v>-650</v>
      </c>
      <c r="U3682" t="s">
        <v>3741</v>
      </c>
      <c r="V3682" t="s">
        <v>56</v>
      </c>
      <c r="W3682" s="2">
        <v>650</v>
      </c>
      <c r="X3682" s="2">
        <v>0</v>
      </c>
      <c r="Y3682" s="2">
        <v>0</v>
      </c>
      <c r="Z3682" s="2">
        <v>650</v>
      </c>
      <c r="AA3682" s="2">
        <v>0</v>
      </c>
      <c r="AB3682" s="3">
        <v>-650</v>
      </c>
    </row>
    <row r="3683" spans="1:28">
      <c r="A3683" s="5" t="str">
        <f t="shared" si="1110"/>
        <v>427</v>
      </c>
      <c r="B3683" s="5" t="str">
        <f>VLOOKUP(A3683,Vlookups!O:P,2,FALSE)</f>
        <v>LOCAL</v>
      </c>
      <c r="C3683" s="5" t="str">
        <f t="shared" si="1111"/>
        <v>E</v>
      </c>
      <c r="D3683" s="5" t="str">
        <f t="shared" si="1112"/>
        <v>23</v>
      </c>
      <c r="E3683" s="5" t="str">
        <f t="shared" si="1113"/>
        <v>64--</v>
      </c>
      <c r="F3683" s="5" t="str">
        <f>VLOOKUP(E3683,Vlookups!K:M,3,FALSE)</f>
        <v>Op Exp</v>
      </c>
      <c r="G3683" s="5" t="str">
        <f t="shared" si="1114"/>
        <v>6411</v>
      </c>
      <c r="H3683" s="5" t="str">
        <f t="shared" si="1115"/>
        <v>EMPLOYEE TRAVEL</v>
      </c>
      <c r="I3683" s="5" t="str">
        <f t="shared" si="1116"/>
        <v>041</v>
      </c>
      <c r="J3683" s="5" t="str">
        <f>VLOOKUP(I3683,Vlookups!A:D,2,FALSE)</f>
        <v>BG Rarmiez Middle School</v>
      </c>
      <c r="K3683" s="5" t="str">
        <f>VLOOKUP(I3683,Vlookups!A:D,3,FALSE)</f>
        <v>BG RAMIREZ K8</v>
      </c>
      <c r="L3683" s="5" t="str">
        <f t="shared" si="1117"/>
        <v>99</v>
      </c>
      <c r="M3683" s="5" t="str">
        <f t="shared" si="1118"/>
        <v>000</v>
      </c>
      <c r="N3683" s="5" t="str">
        <f>VLOOKUP(M3683,Vlookups!G:I,2,FALSE)</f>
        <v>FINANCE USE ONLY</v>
      </c>
      <c r="O3683" s="5" t="str">
        <f>VLOOKUP(M3683,Vlookups!G:I,3,FALSE)</f>
        <v>UNIDENTIFIED</v>
      </c>
      <c r="P3683" s="6">
        <f t="shared" si="1119"/>
        <v>1528</v>
      </c>
      <c r="Q3683" s="6">
        <f t="shared" si="1120"/>
        <v>0</v>
      </c>
      <c r="R3683" s="6">
        <f t="shared" si="1121"/>
        <v>0</v>
      </c>
      <c r="S3683" s="6">
        <f t="shared" si="1122"/>
        <v>0</v>
      </c>
      <c r="T3683" s="6">
        <f t="shared" si="1123"/>
        <v>-1528</v>
      </c>
      <c r="U3683" t="s">
        <v>3742</v>
      </c>
      <c r="V3683" t="s">
        <v>56</v>
      </c>
      <c r="W3683" s="2">
        <v>1528</v>
      </c>
      <c r="X3683" s="2">
        <v>0</v>
      </c>
      <c r="Y3683" s="2">
        <v>0</v>
      </c>
      <c r="Z3683" s="2">
        <v>1528</v>
      </c>
      <c r="AA3683" s="2">
        <v>0</v>
      </c>
      <c r="AB3683" s="3">
        <v>-1528</v>
      </c>
    </row>
    <row r="3684" spans="1:28">
      <c r="A3684" s="5" t="str">
        <f t="shared" si="1110"/>
        <v>427</v>
      </c>
      <c r="B3684" s="5" t="str">
        <f>VLOOKUP(A3684,Vlookups!O:P,2,FALSE)</f>
        <v>LOCAL</v>
      </c>
      <c r="C3684" s="5" t="str">
        <f t="shared" si="1111"/>
        <v>E</v>
      </c>
      <c r="D3684" s="5" t="str">
        <f t="shared" si="1112"/>
        <v>23</v>
      </c>
      <c r="E3684" s="5" t="str">
        <f t="shared" si="1113"/>
        <v>64--</v>
      </c>
      <c r="F3684" s="5" t="str">
        <f>VLOOKUP(E3684,Vlookups!K:M,3,FALSE)</f>
        <v>Op Exp</v>
      </c>
      <c r="G3684" s="5" t="str">
        <f t="shared" si="1114"/>
        <v>6411</v>
      </c>
      <c r="H3684" s="5" t="str">
        <f t="shared" si="1115"/>
        <v>EMPLOYEE TRAVEL</v>
      </c>
      <c r="I3684" s="5" t="str">
        <f t="shared" si="1116"/>
        <v>042</v>
      </c>
      <c r="J3684" s="5" t="str">
        <f>VLOOKUP(I3684,Vlookups!A:D,2,FALSE)</f>
        <v>BG Ramirez Elementary</v>
      </c>
      <c r="K3684" s="5" t="str">
        <f>VLOOKUP(I3684,Vlookups!A:D,3,FALSE)</f>
        <v>BG RAMIREZ K8</v>
      </c>
      <c r="L3684" s="5" t="str">
        <f t="shared" si="1117"/>
        <v>99</v>
      </c>
      <c r="M3684" s="5" t="str">
        <f t="shared" si="1118"/>
        <v>000</v>
      </c>
      <c r="N3684" s="5" t="str">
        <f>VLOOKUP(M3684,Vlookups!G:I,2,FALSE)</f>
        <v>FINANCE USE ONLY</v>
      </c>
      <c r="O3684" s="5" t="str">
        <f>VLOOKUP(M3684,Vlookups!G:I,3,FALSE)</f>
        <v>UNIDENTIFIED</v>
      </c>
      <c r="P3684" s="6">
        <f t="shared" si="1119"/>
        <v>3045</v>
      </c>
      <c r="Q3684" s="6">
        <f t="shared" si="1120"/>
        <v>0</v>
      </c>
      <c r="R3684" s="6">
        <f t="shared" si="1121"/>
        <v>900</v>
      </c>
      <c r="S3684" s="6">
        <f t="shared" si="1122"/>
        <v>0</v>
      </c>
      <c r="T3684" s="6">
        <f t="shared" si="1123"/>
        <v>-3045</v>
      </c>
      <c r="U3684" t="s">
        <v>3743</v>
      </c>
      <c r="V3684" t="s">
        <v>56</v>
      </c>
      <c r="W3684" s="2">
        <v>3045</v>
      </c>
      <c r="X3684" s="2">
        <v>0</v>
      </c>
      <c r="Y3684" s="2">
        <v>900</v>
      </c>
      <c r="Z3684" s="2">
        <v>2145</v>
      </c>
      <c r="AA3684" s="2">
        <v>0</v>
      </c>
      <c r="AB3684" s="3">
        <v>-3045</v>
      </c>
    </row>
    <row r="3685" spans="1:28">
      <c r="A3685" s="5" t="str">
        <f t="shared" si="1110"/>
        <v>427</v>
      </c>
      <c r="B3685" s="5" t="str">
        <f>VLOOKUP(A3685,Vlookups!O:P,2,FALSE)</f>
        <v>LOCAL</v>
      </c>
      <c r="C3685" s="5" t="str">
        <f t="shared" si="1111"/>
        <v>E</v>
      </c>
      <c r="D3685" s="5" t="str">
        <f t="shared" si="1112"/>
        <v>23</v>
      </c>
      <c r="E3685" s="5" t="str">
        <f t="shared" si="1113"/>
        <v>64--</v>
      </c>
      <c r="F3685" s="5" t="str">
        <f>VLOOKUP(E3685,Vlookups!K:M,3,FALSE)</f>
        <v>Op Exp</v>
      </c>
      <c r="G3685" s="5" t="str">
        <f t="shared" si="1114"/>
        <v>6411</v>
      </c>
      <c r="H3685" s="5" t="str">
        <f t="shared" si="1115"/>
        <v>EMPLOYEE TRAVEL</v>
      </c>
      <c r="I3685" s="5" t="str">
        <f t="shared" si="1116"/>
        <v>043</v>
      </c>
      <c r="J3685" s="5" t="str">
        <f>VLOOKUP(I3685,Vlookups!A:D,2,FALSE)</f>
        <v>MSG Ramirez Elementary</v>
      </c>
      <c r="K3685" s="5" t="str">
        <f>VLOOKUP(I3685,Vlookups!A:D,3,FALSE)</f>
        <v>MSG RAMIREZ K8</v>
      </c>
      <c r="L3685" s="5" t="str">
        <f t="shared" si="1117"/>
        <v>99</v>
      </c>
      <c r="M3685" s="5" t="str">
        <f t="shared" si="1118"/>
        <v>000</v>
      </c>
      <c r="N3685" s="5" t="str">
        <f>VLOOKUP(M3685,Vlookups!G:I,2,FALSE)</f>
        <v>FINANCE USE ONLY</v>
      </c>
      <c r="O3685" s="5" t="str">
        <f>VLOOKUP(M3685,Vlookups!G:I,3,FALSE)</f>
        <v>UNIDENTIFIED</v>
      </c>
      <c r="P3685" s="6">
        <f t="shared" si="1119"/>
        <v>1420</v>
      </c>
      <c r="Q3685" s="6">
        <f t="shared" si="1120"/>
        <v>552.75</v>
      </c>
      <c r="R3685" s="6">
        <f t="shared" si="1121"/>
        <v>0</v>
      </c>
      <c r="S3685" s="6">
        <f t="shared" si="1122"/>
        <v>0</v>
      </c>
      <c r="T3685" s="6">
        <f t="shared" si="1123"/>
        <v>-1420</v>
      </c>
      <c r="U3685" t="s">
        <v>3744</v>
      </c>
      <c r="V3685" t="s">
        <v>56</v>
      </c>
      <c r="W3685" s="2">
        <v>1420</v>
      </c>
      <c r="X3685" s="2">
        <v>552.75</v>
      </c>
      <c r="Y3685" s="2">
        <v>0</v>
      </c>
      <c r="Z3685" s="2">
        <v>867.25</v>
      </c>
      <c r="AA3685" s="2">
        <v>0</v>
      </c>
      <c r="AB3685" s="3">
        <v>-1420</v>
      </c>
    </row>
    <row r="3686" spans="1:28">
      <c r="A3686" s="5" t="str">
        <f t="shared" si="1110"/>
        <v>427</v>
      </c>
      <c r="B3686" s="5" t="str">
        <f>VLOOKUP(A3686,Vlookups!O:P,2,FALSE)</f>
        <v>LOCAL</v>
      </c>
      <c r="C3686" s="5" t="str">
        <f t="shared" si="1111"/>
        <v>E</v>
      </c>
      <c r="D3686" s="5" t="str">
        <f t="shared" si="1112"/>
        <v>23</v>
      </c>
      <c r="E3686" s="5" t="str">
        <f t="shared" si="1113"/>
        <v>64--</v>
      </c>
      <c r="F3686" s="5" t="str">
        <f>VLOOKUP(E3686,Vlookups!K:M,3,FALSE)</f>
        <v>Op Exp</v>
      </c>
      <c r="G3686" s="5" t="str">
        <f t="shared" si="1114"/>
        <v>6411</v>
      </c>
      <c r="H3686" s="5" t="str">
        <f t="shared" si="1115"/>
        <v>EMPLOYEE TRAVEL</v>
      </c>
      <c r="I3686" s="5" t="str">
        <f t="shared" si="1116"/>
        <v>044</v>
      </c>
      <c r="J3686" s="5" t="str">
        <f>VLOOKUP(I3686,Vlookups!A:D,2,FALSE)</f>
        <v>MSG Ramirez Middle School</v>
      </c>
      <c r="K3686" s="5" t="str">
        <f>VLOOKUP(I3686,Vlookups!A:D,3,FALSE)</f>
        <v>MSG RAMIREZ K8</v>
      </c>
      <c r="L3686" s="5" t="str">
        <f t="shared" si="1117"/>
        <v>99</v>
      </c>
      <c r="M3686" s="5" t="str">
        <f t="shared" si="1118"/>
        <v>000</v>
      </c>
      <c r="N3686" s="5" t="str">
        <f>VLOOKUP(M3686,Vlookups!G:I,2,FALSE)</f>
        <v>FINANCE USE ONLY</v>
      </c>
      <c r="O3686" s="5" t="str">
        <f>VLOOKUP(M3686,Vlookups!G:I,3,FALSE)</f>
        <v>UNIDENTIFIED</v>
      </c>
      <c r="P3686" s="6">
        <f t="shared" si="1119"/>
        <v>617</v>
      </c>
      <c r="Q3686" s="6">
        <f t="shared" si="1120"/>
        <v>272.25</v>
      </c>
      <c r="R3686" s="6">
        <f t="shared" si="1121"/>
        <v>0</v>
      </c>
      <c r="S3686" s="6">
        <f t="shared" si="1122"/>
        <v>0</v>
      </c>
      <c r="T3686" s="6">
        <f t="shared" si="1123"/>
        <v>-617</v>
      </c>
      <c r="U3686" t="s">
        <v>3745</v>
      </c>
      <c r="V3686" t="s">
        <v>56</v>
      </c>
      <c r="W3686" s="2">
        <v>617</v>
      </c>
      <c r="X3686" s="2">
        <v>272.25</v>
      </c>
      <c r="Y3686" s="2">
        <v>0</v>
      </c>
      <c r="Z3686" s="2">
        <v>344.75</v>
      </c>
      <c r="AA3686" s="2">
        <v>0</v>
      </c>
      <c r="AB3686" s="3">
        <v>-617</v>
      </c>
    </row>
    <row r="3687" spans="1:28">
      <c r="A3687" s="5" t="str">
        <f t="shared" si="1110"/>
        <v>427</v>
      </c>
      <c r="B3687" s="5" t="str">
        <f>VLOOKUP(A3687,Vlookups!O:P,2,FALSE)</f>
        <v>LOCAL</v>
      </c>
      <c r="C3687" s="5" t="str">
        <f t="shared" si="1111"/>
        <v>E</v>
      </c>
      <c r="D3687" s="5" t="str">
        <f t="shared" si="1112"/>
        <v>23</v>
      </c>
      <c r="E3687" s="5" t="str">
        <f t="shared" si="1113"/>
        <v>64--</v>
      </c>
      <c r="F3687" s="5" t="str">
        <f>VLOOKUP(E3687,Vlookups!K:M,3,FALSE)</f>
        <v>Op Exp</v>
      </c>
      <c r="G3687" s="5" t="str">
        <f t="shared" si="1114"/>
        <v>6411</v>
      </c>
      <c r="H3687" s="5" t="str">
        <f t="shared" si="1115"/>
        <v>EMPLOYEE TRAVEL</v>
      </c>
      <c r="I3687" s="5" t="str">
        <f t="shared" si="1116"/>
        <v>045</v>
      </c>
      <c r="J3687" s="5" t="str">
        <f>VLOOKUP(I3687,Vlookups!A:D,2,FALSE)</f>
        <v>Liberty HS</v>
      </c>
      <c r="K3687" s="5" t="str">
        <f>VLOOKUP(I3687,Vlookups!A:D,3,FALSE)</f>
        <v>LIBERTY HS</v>
      </c>
      <c r="L3687" s="5" t="str">
        <f t="shared" si="1117"/>
        <v>99</v>
      </c>
      <c r="M3687" s="5" t="str">
        <f t="shared" si="1118"/>
        <v>000</v>
      </c>
      <c r="N3687" s="5" t="str">
        <f>VLOOKUP(M3687,Vlookups!G:I,2,FALSE)</f>
        <v>FINANCE USE ONLY</v>
      </c>
      <c r="O3687" s="5" t="str">
        <f>VLOOKUP(M3687,Vlookups!G:I,3,FALSE)</f>
        <v>UNIDENTIFIED</v>
      </c>
      <c r="P3687" s="6">
        <f t="shared" si="1119"/>
        <v>477</v>
      </c>
      <c r="Q3687" s="6">
        <f t="shared" si="1120"/>
        <v>0</v>
      </c>
      <c r="R3687" s="6">
        <f t="shared" si="1121"/>
        <v>0</v>
      </c>
      <c r="S3687" s="6">
        <f t="shared" si="1122"/>
        <v>0</v>
      </c>
      <c r="T3687" s="6">
        <f t="shared" si="1123"/>
        <v>-477</v>
      </c>
      <c r="U3687" t="s">
        <v>3746</v>
      </c>
      <c r="V3687" t="s">
        <v>56</v>
      </c>
      <c r="W3687" s="2">
        <v>477</v>
      </c>
      <c r="X3687" s="2">
        <v>0</v>
      </c>
      <c r="Y3687" s="2">
        <v>0</v>
      </c>
      <c r="Z3687" s="2">
        <v>477</v>
      </c>
      <c r="AA3687" s="2">
        <v>0</v>
      </c>
      <c r="AB3687" s="3">
        <v>-477</v>
      </c>
    </row>
    <row r="3688" spans="1:28">
      <c r="A3688" s="5" t="str">
        <f t="shared" si="1110"/>
        <v>427</v>
      </c>
      <c r="B3688" s="5" t="str">
        <f>VLOOKUP(A3688,Vlookups!O:P,2,FALSE)</f>
        <v>LOCAL</v>
      </c>
      <c r="C3688" s="5" t="str">
        <f t="shared" si="1111"/>
        <v>E</v>
      </c>
      <c r="D3688" s="5" t="str">
        <f t="shared" si="1112"/>
        <v>23</v>
      </c>
      <c r="E3688" s="5" t="str">
        <f t="shared" si="1113"/>
        <v>64--</v>
      </c>
      <c r="F3688" s="5" t="str">
        <f>VLOOKUP(E3688,Vlookups!K:M,3,FALSE)</f>
        <v>Op Exp</v>
      </c>
      <c r="G3688" s="5" t="str">
        <f t="shared" si="1114"/>
        <v>6495</v>
      </c>
      <c r="H3688" s="5" t="str">
        <f t="shared" si="1115"/>
        <v>MEMBERSHIPS AND DUES</v>
      </c>
      <c r="I3688" s="5" t="str">
        <f t="shared" si="1116"/>
        <v>001</v>
      </c>
      <c r="J3688" s="5" t="str">
        <f>VLOOKUP(I3688,Vlookups!A:D,2,FALSE)</f>
        <v>GARLAND ELEMENTARY SCHOOL</v>
      </c>
      <c r="K3688" s="5" t="str">
        <f>VLOOKUP(I3688,Vlookups!A:D,3,FALSE)</f>
        <v>GARLAND K8</v>
      </c>
      <c r="L3688" s="5" t="str">
        <f t="shared" si="1117"/>
        <v>99</v>
      </c>
      <c r="M3688" s="5" t="str">
        <f t="shared" si="1118"/>
        <v>000</v>
      </c>
      <c r="N3688" s="5" t="str">
        <f>VLOOKUP(M3688,Vlookups!G:I,2,FALSE)</f>
        <v>FINANCE USE ONLY</v>
      </c>
      <c r="O3688" s="5" t="str">
        <f>VLOOKUP(M3688,Vlookups!G:I,3,FALSE)</f>
        <v>UNIDENTIFIED</v>
      </c>
      <c r="P3688" s="6">
        <f t="shared" si="1119"/>
        <v>500</v>
      </c>
      <c r="Q3688" s="6">
        <f t="shared" si="1120"/>
        <v>0</v>
      </c>
      <c r="R3688" s="6">
        <f t="shared" si="1121"/>
        <v>0</v>
      </c>
      <c r="S3688" s="6">
        <f t="shared" si="1122"/>
        <v>0</v>
      </c>
      <c r="T3688" s="6">
        <f t="shared" si="1123"/>
        <v>-500</v>
      </c>
      <c r="U3688" t="s">
        <v>3747</v>
      </c>
      <c r="V3688" t="s">
        <v>560</v>
      </c>
      <c r="W3688" s="2">
        <v>500</v>
      </c>
      <c r="X3688" s="2">
        <v>0</v>
      </c>
      <c r="Y3688" s="2">
        <v>0</v>
      </c>
      <c r="Z3688" s="2">
        <v>500</v>
      </c>
      <c r="AA3688" s="2">
        <v>0</v>
      </c>
      <c r="AB3688" s="3">
        <v>-500</v>
      </c>
    </row>
    <row r="3689" spans="1:28">
      <c r="A3689" s="5" t="str">
        <f t="shared" si="1110"/>
        <v>427</v>
      </c>
      <c r="B3689" s="5" t="str">
        <f>VLOOKUP(A3689,Vlookups!O:P,2,FALSE)</f>
        <v>LOCAL</v>
      </c>
      <c r="C3689" s="5" t="str">
        <f t="shared" si="1111"/>
        <v>E</v>
      </c>
      <c r="D3689" s="5" t="str">
        <f t="shared" si="1112"/>
        <v>23</v>
      </c>
      <c r="E3689" s="5" t="str">
        <f t="shared" si="1113"/>
        <v>64--</v>
      </c>
      <c r="F3689" s="5" t="str">
        <f>VLOOKUP(E3689,Vlookups!K:M,3,FALSE)</f>
        <v>Op Exp</v>
      </c>
      <c r="G3689" s="5" t="str">
        <f t="shared" si="1114"/>
        <v>6495</v>
      </c>
      <c r="H3689" s="5" t="str">
        <f t="shared" si="1115"/>
        <v>MEMBERSHIPS AND DUES</v>
      </c>
      <c r="I3689" s="5" t="str">
        <f t="shared" si="1116"/>
        <v>003</v>
      </c>
      <c r="J3689" s="5" t="str">
        <f>VLOOKUP(I3689,Vlookups!A:D,2,FALSE)</f>
        <v>GARLAND HIGH SCHOOL</v>
      </c>
      <c r="K3689" s="5" t="str">
        <f>VLOOKUP(I3689,Vlookups!A:D,3,FALSE)</f>
        <v>GARLAND HS</v>
      </c>
      <c r="L3689" s="5" t="str">
        <f t="shared" si="1117"/>
        <v>99</v>
      </c>
      <c r="M3689" s="5" t="str">
        <f t="shared" si="1118"/>
        <v>000</v>
      </c>
      <c r="N3689" s="5" t="str">
        <f>VLOOKUP(M3689,Vlookups!G:I,2,FALSE)</f>
        <v>FINANCE USE ONLY</v>
      </c>
      <c r="O3689" s="5" t="str">
        <f>VLOOKUP(M3689,Vlookups!G:I,3,FALSE)</f>
        <v>UNIDENTIFIED</v>
      </c>
      <c r="P3689" s="6">
        <f t="shared" si="1119"/>
        <v>500</v>
      </c>
      <c r="Q3689" s="6">
        <f t="shared" si="1120"/>
        <v>0</v>
      </c>
      <c r="R3689" s="6">
        <f t="shared" si="1121"/>
        <v>0</v>
      </c>
      <c r="S3689" s="6">
        <f t="shared" si="1122"/>
        <v>0</v>
      </c>
      <c r="T3689" s="6">
        <f t="shared" si="1123"/>
        <v>-500</v>
      </c>
      <c r="U3689" t="s">
        <v>3748</v>
      </c>
      <c r="V3689" t="s">
        <v>560</v>
      </c>
      <c r="W3689" s="2">
        <v>500</v>
      </c>
      <c r="X3689" s="2">
        <v>0</v>
      </c>
      <c r="Y3689" s="2">
        <v>0</v>
      </c>
      <c r="Z3689" s="2">
        <v>500</v>
      </c>
      <c r="AA3689" s="2">
        <v>0</v>
      </c>
      <c r="AB3689" s="3">
        <v>-500</v>
      </c>
    </row>
    <row r="3690" spans="1:28">
      <c r="A3690" s="5" t="str">
        <f t="shared" si="1110"/>
        <v>427</v>
      </c>
      <c r="B3690" s="5" t="str">
        <f>VLOOKUP(A3690,Vlookups!O:P,2,FALSE)</f>
        <v>LOCAL</v>
      </c>
      <c r="C3690" s="5" t="str">
        <f t="shared" si="1111"/>
        <v>E</v>
      </c>
      <c r="D3690" s="5" t="str">
        <f t="shared" si="1112"/>
        <v>23</v>
      </c>
      <c r="E3690" s="5" t="str">
        <f t="shared" si="1113"/>
        <v>64--</v>
      </c>
      <c r="F3690" s="5" t="str">
        <f>VLOOKUP(E3690,Vlookups!K:M,3,FALSE)</f>
        <v>Op Exp</v>
      </c>
      <c r="G3690" s="5" t="str">
        <f t="shared" si="1114"/>
        <v>6495</v>
      </c>
      <c r="H3690" s="5" t="str">
        <f t="shared" si="1115"/>
        <v>MEMBERSHIPS AND DUES</v>
      </c>
      <c r="I3690" s="5" t="str">
        <f t="shared" si="1116"/>
        <v>004</v>
      </c>
      <c r="J3690" s="5" t="str">
        <f>VLOOKUP(I3690,Vlookups!A:D,2,FALSE)</f>
        <v>ARLINGTON ELEMENTARY SCHOOL</v>
      </c>
      <c r="K3690" s="5" t="str">
        <f>VLOOKUP(I3690,Vlookups!A:D,3,FALSE)</f>
        <v>ARLINGTON K8</v>
      </c>
      <c r="L3690" s="5" t="str">
        <f t="shared" si="1117"/>
        <v>99</v>
      </c>
      <c r="M3690" s="5" t="str">
        <f t="shared" si="1118"/>
        <v>000</v>
      </c>
      <c r="N3690" s="5" t="str">
        <f>VLOOKUP(M3690,Vlookups!G:I,2,FALSE)</f>
        <v>FINANCE USE ONLY</v>
      </c>
      <c r="O3690" s="5" t="str">
        <f>VLOOKUP(M3690,Vlookups!G:I,3,FALSE)</f>
        <v>UNIDENTIFIED</v>
      </c>
      <c r="P3690" s="6">
        <f t="shared" si="1119"/>
        <v>500</v>
      </c>
      <c r="Q3690" s="6">
        <f t="shared" si="1120"/>
        <v>0</v>
      </c>
      <c r="R3690" s="6">
        <f t="shared" si="1121"/>
        <v>311.7</v>
      </c>
      <c r="S3690" s="6">
        <f t="shared" si="1122"/>
        <v>0</v>
      </c>
      <c r="T3690" s="6">
        <f t="shared" si="1123"/>
        <v>-500</v>
      </c>
      <c r="U3690" t="s">
        <v>3749</v>
      </c>
      <c r="V3690" t="s">
        <v>560</v>
      </c>
      <c r="W3690" s="2">
        <v>500</v>
      </c>
      <c r="X3690" s="2">
        <v>0</v>
      </c>
      <c r="Y3690" s="2">
        <v>311.7</v>
      </c>
      <c r="Z3690" s="2">
        <v>188.3</v>
      </c>
      <c r="AA3690" s="2">
        <v>0</v>
      </c>
      <c r="AB3690" s="3">
        <v>-500</v>
      </c>
    </row>
    <row r="3691" spans="1:28">
      <c r="A3691" s="5" t="str">
        <f t="shared" si="1110"/>
        <v>427</v>
      </c>
      <c r="B3691" s="5" t="str">
        <f>VLOOKUP(A3691,Vlookups!O:P,2,FALSE)</f>
        <v>LOCAL</v>
      </c>
      <c r="C3691" s="5" t="str">
        <f t="shared" si="1111"/>
        <v>E</v>
      </c>
      <c r="D3691" s="5" t="str">
        <f t="shared" si="1112"/>
        <v>23</v>
      </c>
      <c r="E3691" s="5" t="str">
        <f t="shared" si="1113"/>
        <v>64--</v>
      </c>
      <c r="F3691" s="5" t="str">
        <f>VLOOKUP(E3691,Vlookups!K:M,3,FALSE)</f>
        <v>Op Exp</v>
      </c>
      <c r="G3691" s="5" t="str">
        <f t="shared" si="1114"/>
        <v>6495</v>
      </c>
      <c r="H3691" s="5" t="str">
        <f t="shared" si="1115"/>
        <v>MEMBERSHIPS AND DUES</v>
      </c>
      <c r="I3691" s="5" t="str">
        <f t="shared" si="1116"/>
        <v>006</v>
      </c>
      <c r="J3691" s="5" t="str">
        <f>VLOOKUP(I3691,Vlookups!A:D,2,FALSE)</f>
        <v>ARLINGTON HIGH SCHOOL</v>
      </c>
      <c r="K3691" s="5" t="str">
        <f>VLOOKUP(I3691,Vlookups!A:D,3,FALSE)</f>
        <v>ARLINGTON HS</v>
      </c>
      <c r="L3691" s="5" t="str">
        <f t="shared" si="1117"/>
        <v>99</v>
      </c>
      <c r="M3691" s="5" t="str">
        <f t="shared" si="1118"/>
        <v>000</v>
      </c>
      <c r="N3691" s="5" t="str">
        <f>VLOOKUP(M3691,Vlookups!G:I,2,FALSE)</f>
        <v>FINANCE USE ONLY</v>
      </c>
      <c r="O3691" s="5" t="str">
        <f>VLOOKUP(M3691,Vlookups!G:I,3,FALSE)</f>
        <v>UNIDENTIFIED</v>
      </c>
      <c r="P3691" s="6">
        <f t="shared" si="1119"/>
        <v>500</v>
      </c>
      <c r="Q3691" s="6">
        <f t="shared" si="1120"/>
        <v>0</v>
      </c>
      <c r="R3691" s="6">
        <f t="shared" si="1121"/>
        <v>0</v>
      </c>
      <c r="S3691" s="6">
        <f t="shared" si="1122"/>
        <v>0</v>
      </c>
      <c r="T3691" s="6">
        <f t="shared" si="1123"/>
        <v>-500</v>
      </c>
      <c r="U3691" t="s">
        <v>3750</v>
      </c>
      <c r="V3691" t="s">
        <v>560</v>
      </c>
      <c r="W3691" s="2">
        <v>500</v>
      </c>
      <c r="X3691" s="2">
        <v>0</v>
      </c>
      <c r="Y3691" s="2">
        <v>0</v>
      </c>
      <c r="Z3691" s="2">
        <v>500</v>
      </c>
      <c r="AA3691" s="2">
        <v>0</v>
      </c>
      <c r="AB3691" s="3">
        <v>-500</v>
      </c>
    </row>
    <row r="3692" spans="1:28">
      <c r="A3692" s="5" t="str">
        <f t="shared" si="1110"/>
        <v>427</v>
      </c>
      <c r="B3692" s="5" t="str">
        <f>VLOOKUP(A3692,Vlookups!O:P,2,FALSE)</f>
        <v>LOCAL</v>
      </c>
      <c r="C3692" s="5" t="str">
        <f t="shared" si="1111"/>
        <v>E</v>
      </c>
      <c r="D3692" s="5" t="str">
        <f t="shared" si="1112"/>
        <v>23</v>
      </c>
      <c r="E3692" s="5" t="str">
        <f t="shared" si="1113"/>
        <v>64--</v>
      </c>
      <c r="F3692" s="5" t="str">
        <f>VLOOKUP(E3692,Vlookups!K:M,3,FALSE)</f>
        <v>Op Exp</v>
      </c>
      <c r="G3692" s="5" t="str">
        <f t="shared" si="1114"/>
        <v>6495</v>
      </c>
      <c r="H3692" s="5" t="str">
        <f t="shared" si="1115"/>
        <v>MEMBERSHIPS AND DUES</v>
      </c>
      <c r="I3692" s="5" t="str">
        <f t="shared" si="1116"/>
        <v>007</v>
      </c>
      <c r="J3692" s="5" t="str">
        <f>VLOOKUP(I3692,Vlookups!A:D,2,FALSE)</f>
        <v>KELLER ELEMENTARY SCHOOL</v>
      </c>
      <c r="K3692" s="5" t="str">
        <f>VLOOKUP(I3692,Vlookups!A:D,3,FALSE)</f>
        <v>KELLER K8</v>
      </c>
      <c r="L3692" s="5" t="str">
        <f t="shared" si="1117"/>
        <v>99</v>
      </c>
      <c r="M3692" s="5" t="str">
        <f t="shared" si="1118"/>
        <v>000</v>
      </c>
      <c r="N3692" s="5" t="str">
        <f>VLOOKUP(M3692,Vlookups!G:I,2,FALSE)</f>
        <v>FINANCE USE ONLY</v>
      </c>
      <c r="O3692" s="5" t="str">
        <f>VLOOKUP(M3692,Vlookups!G:I,3,FALSE)</f>
        <v>UNIDENTIFIED</v>
      </c>
      <c r="P3692" s="6">
        <f t="shared" si="1119"/>
        <v>500</v>
      </c>
      <c r="Q3692" s="6">
        <f t="shared" si="1120"/>
        <v>0</v>
      </c>
      <c r="R3692" s="6">
        <f t="shared" si="1121"/>
        <v>400</v>
      </c>
      <c r="S3692" s="6">
        <f t="shared" si="1122"/>
        <v>0</v>
      </c>
      <c r="T3692" s="6">
        <f t="shared" si="1123"/>
        <v>-500</v>
      </c>
      <c r="U3692" t="s">
        <v>3751</v>
      </c>
      <c r="V3692" t="s">
        <v>560</v>
      </c>
      <c r="W3692" s="2">
        <v>500</v>
      </c>
      <c r="X3692" s="2">
        <v>0</v>
      </c>
      <c r="Y3692" s="2">
        <v>400</v>
      </c>
      <c r="Z3692" s="2">
        <v>100</v>
      </c>
      <c r="AA3692" s="2">
        <v>0</v>
      </c>
      <c r="AB3692" s="3">
        <v>-500</v>
      </c>
    </row>
    <row r="3693" spans="1:28">
      <c r="A3693" s="5" t="str">
        <f t="shared" si="1110"/>
        <v>427</v>
      </c>
      <c r="B3693" s="5" t="str">
        <f>VLOOKUP(A3693,Vlookups!O:P,2,FALSE)</f>
        <v>LOCAL</v>
      </c>
      <c r="C3693" s="5" t="str">
        <f t="shared" si="1111"/>
        <v>E</v>
      </c>
      <c r="D3693" s="5" t="str">
        <f t="shared" si="1112"/>
        <v>23</v>
      </c>
      <c r="E3693" s="5" t="str">
        <f t="shared" si="1113"/>
        <v>64--</v>
      </c>
      <c r="F3693" s="5" t="str">
        <f>VLOOKUP(E3693,Vlookups!K:M,3,FALSE)</f>
        <v>Op Exp</v>
      </c>
      <c r="G3693" s="5" t="str">
        <f t="shared" si="1114"/>
        <v>6495</v>
      </c>
      <c r="H3693" s="5" t="str">
        <f t="shared" si="1115"/>
        <v>MEMBERSHIPS AND DUES</v>
      </c>
      <c r="I3693" s="5" t="str">
        <f t="shared" si="1116"/>
        <v>009</v>
      </c>
      <c r="J3693" s="5" t="str">
        <f>VLOOKUP(I3693,Vlookups!A:D,2,FALSE)</f>
        <v>KELLER HIGH SCHOOL</v>
      </c>
      <c r="K3693" s="5" t="str">
        <f>VLOOKUP(I3693,Vlookups!A:D,3,FALSE)</f>
        <v>KELLER HS</v>
      </c>
      <c r="L3693" s="5" t="str">
        <f t="shared" si="1117"/>
        <v>99</v>
      </c>
      <c r="M3693" s="5" t="str">
        <f t="shared" si="1118"/>
        <v>000</v>
      </c>
      <c r="N3693" s="5" t="str">
        <f>VLOOKUP(M3693,Vlookups!G:I,2,FALSE)</f>
        <v>FINANCE USE ONLY</v>
      </c>
      <c r="O3693" s="5" t="str">
        <f>VLOOKUP(M3693,Vlookups!G:I,3,FALSE)</f>
        <v>UNIDENTIFIED</v>
      </c>
      <c r="P3693" s="6">
        <f t="shared" si="1119"/>
        <v>500</v>
      </c>
      <c r="Q3693" s="6">
        <f t="shared" si="1120"/>
        <v>75</v>
      </c>
      <c r="R3693" s="6">
        <f t="shared" si="1121"/>
        <v>40</v>
      </c>
      <c r="S3693" s="6">
        <f t="shared" si="1122"/>
        <v>0</v>
      </c>
      <c r="T3693" s="6">
        <f t="shared" si="1123"/>
        <v>-500</v>
      </c>
      <c r="U3693" t="s">
        <v>3752</v>
      </c>
      <c r="V3693" t="s">
        <v>560</v>
      </c>
      <c r="W3693" s="2">
        <v>500</v>
      </c>
      <c r="X3693" s="2">
        <v>75</v>
      </c>
      <c r="Y3693" s="2">
        <v>40</v>
      </c>
      <c r="Z3693" s="2">
        <v>385</v>
      </c>
      <c r="AA3693" s="2">
        <v>0</v>
      </c>
      <c r="AB3693" s="3">
        <v>-500</v>
      </c>
    </row>
    <row r="3694" spans="1:28">
      <c r="A3694" s="5" t="str">
        <f t="shared" si="1110"/>
        <v>427</v>
      </c>
      <c r="B3694" s="5" t="str">
        <f>VLOOKUP(A3694,Vlookups!O:P,2,FALSE)</f>
        <v>LOCAL</v>
      </c>
      <c r="C3694" s="5" t="str">
        <f t="shared" si="1111"/>
        <v>E</v>
      </c>
      <c r="D3694" s="5" t="str">
        <f t="shared" si="1112"/>
        <v>23</v>
      </c>
      <c r="E3694" s="5" t="str">
        <f t="shared" si="1113"/>
        <v>64--</v>
      </c>
      <c r="F3694" s="5" t="str">
        <f>VLOOKUP(E3694,Vlookups!K:M,3,FALSE)</f>
        <v>Op Exp</v>
      </c>
      <c r="G3694" s="5" t="str">
        <f t="shared" si="1114"/>
        <v>6495</v>
      </c>
      <c r="H3694" s="5" t="str">
        <f t="shared" si="1115"/>
        <v>MEMBERSHIPS AND DUES</v>
      </c>
      <c r="I3694" s="5" t="str">
        <f t="shared" si="1116"/>
        <v>010</v>
      </c>
      <c r="J3694" s="5" t="str">
        <f>VLOOKUP(I3694,Vlookups!A:D,2,FALSE)</f>
        <v>GRAND PRAIRIE ELEMENTARY SCHOO</v>
      </c>
      <c r="K3694" s="5" t="str">
        <f>VLOOKUP(I3694,Vlookups!A:D,3,FALSE)</f>
        <v>GRAND PR K8</v>
      </c>
      <c r="L3694" s="5" t="str">
        <f t="shared" si="1117"/>
        <v>99</v>
      </c>
      <c r="M3694" s="5" t="str">
        <f t="shared" si="1118"/>
        <v>000</v>
      </c>
      <c r="N3694" s="5" t="str">
        <f>VLOOKUP(M3694,Vlookups!G:I,2,FALSE)</f>
        <v>FINANCE USE ONLY</v>
      </c>
      <c r="O3694" s="5" t="str">
        <f>VLOOKUP(M3694,Vlookups!G:I,3,FALSE)</f>
        <v>UNIDENTIFIED</v>
      </c>
      <c r="P3694" s="6">
        <f t="shared" si="1119"/>
        <v>1104</v>
      </c>
      <c r="Q3694" s="6">
        <f t="shared" si="1120"/>
        <v>415</v>
      </c>
      <c r="R3694" s="6">
        <f t="shared" si="1121"/>
        <v>770.9</v>
      </c>
      <c r="S3694" s="6">
        <f t="shared" si="1122"/>
        <v>0</v>
      </c>
      <c r="T3694" s="6">
        <f t="shared" si="1123"/>
        <v>-1104</v>
      </c>
      <c r="U3694" t="s">
        <v>3753</v>
      </c>
      <c r="V3694" t="s">
        <v>560</v>
      </c>
      <c r="W3694" s="2">
        <v>1104</v>
      </c>
      <c r="X3694" s="2">
        <v>415</v>
      </c>
      <c r="Y3694" s="2">
        <v>770.9</v>
      </c>
      <c r="Z3694" s="3">
        <v>-81.900000000000006</v>
      </c>
      <c r="AA3694" s="2">
        <v>0</v>
      </c>
      <c r="AB3694" s="3">
        <v>-1104</v>
      </c>
    </row>
    <row r="3695" spans="1:28">
      <c r="A3695" s="5" t="str">
        <f t="shared" si="1110"/>
        <v>427</v>
      </c>
      <c r="B3695" s="5" t="str">
        <f>VLOOKUP(A3695,Vlookups!O:P,2,FALSE)</f>
        <v>LOCAL</v>
      </c>
      <c r="C3695" s="5" t="str">
        <f t="shared" si="1111"/>
        <v>E</v>
      </c>
      <c r="D3695" s="5" t="str">
        <f t="shared" si="1112"/>
        <v>23</v>
      </c>
      <c r="E3695" s="5" t="str">
        <f t="shared" si="1113"/>
        <v>64--</v>
      </c>
      <c r="F3695" s="5" t="str">
        <f>VLOOKUP(E3695,Vlookups!K:M,3,FALSE)</f>
        <v>Op Exp</v>
      </c>
      <c r="G3695" s="5" t="str">
        <f t="shared" si="1114"/>
        <v>6495</v>
      </c>
      <c r="H3695" s="5" t="str">
        <f t="shared" si="1115"/>
        <v>MEMBERSHIPS AND DUES</v>
      </c>
      <c r="I3695" s="5" t="str">
        <f t="shared" si="1116"/>
        <v>012</v>
      </c>
      <c r="J3695" s="5" t="str">
        <f>VLOOKUP(I3695,Vlookups!A:D,2,FALSE)</f>
        <v>NORTH RICHLAND HILLS ELEMENTAR</v>
      </c>
      <c r="K3695" s="5" t="str">
        <f>VLOOKUP(I3695,Vlookups!A:D,3,FALSE)</f>
        <v>NORTH RICHLAND HILLS K8</v>
      </c>
      <c r="L3695" s="5" t="str">
        <f t="shared" si="1117"/>
        <v>99</v>
      </c>
      <c r="M3695" s="5" t="str">
        <f t="shared" si="1118"/>
        <v>000</v>
      </c>
      <c r="N3695" s="5" t="str">
        <f>VLOOKUP(M3695,Vlookups!G:I,2,FALSE)</f>
        <v>FINANCE USE ONLY</v>
      </c>
      <c r="O3695" s="5" t="str">
        <f>VLOOKUP(M3695,Vlookups!G:I,3,FALSE)</f>
        <v>UNIDENTIFIED</v>
      </c>
      <c r="P3695" s="6">
        <f t="shared" si="1119"/>
        <v>500</v>
      </c>
      <c r="Q3695" s="6">
        <f t="shared" si="1120"/>
        <v>0</v>
      </c>
      <c r="R3695" s="6">
        <f t="shared" si="1121"/>
        <v>0</v>
      </c>
      <c r="S3695" s="6">
        <f t="shared" si="1122"/>
        <v>0</v>
      </c>
      <c r="T3695" s="6">
        <f t="shared" si="1123"/>
        <v>-500</v>
      </c>
      <c r="U3695" t="s">
        <v>3754</v>
      </c>
      <c r="V3695" t="s">
        <v>560</v>
      </c>
      <c r="W3695" s="2">
        <v>500</v>
      </c>
      <c r="X3695" s="2">
        <v>0</v>
      </c>
      <c r="Y3695" s="2">
        <v>0</v>
      </c>
      <c r="Z3695" s="2">
        <v>500</v>
      </c>
      <c r="AA3695" s="2">
        <v>0</v>
      </c>
      <c r="AB3695" s="3">
        <v>-500</v>
      </c>
    </row>
    <row r="3696" spans="1:28">
      <c r="A3696" s="5" t="str">
        <f t="shared" si="1110"/>
        <v>427</v>
      </c>
      <c r="B3696" s="5" t="str">
        <f>VLOOKUP(A3696,Vlookups!O:P,2,FALSE)</f>
        <v>LOCAL</v>
      </c>
      <c r="C3696" s="5" t="str">
        <f t="shared" si="1111"/>
        <v>E</v>
      </c>
      <c r="D3696" s="5" t="str">
        <f t="shared" si="1112"/>
        <v>23</v>
      </c>
      <c r="E3696" s="5" t="str">
        <f t="shared" si="1113"/>
        <v>64--</v>
      </c>
      <c r="F3696" s="5" t="str">
        <f>VLOOKUP(E3696,Vlookups!K:M,3,FALSE)</f>
        <v>Op Exp</v>
      </c>
      <c r="G3696" s="5" t="str">
        <f t="shared" si="1114"/>
        <v>6495</v>
      </c>
      <c r="H3696" s="5" t="str">
        <f t="shared" si="1115"/>
        <v>MEMBERSHIPS AND DUES</v>
      </c>
      <c r="I3696" s="5" t="str">
        <f t="shared" si="1116"/>
        <v>014</v>
      </c>
      <c r="J3696" s="5" t="str">
        <f>VLOOKUP(I3696,Vlookups!A:D,2,FALSE)</f>
        <v>KATY ELEMENTARY SCHOOL</v>
      </c>
      <c r="K3696" s="5" t="str">
        <f>VLOOKUP(I3696,Vlookups!A:D,3,FALSE)</f>
        <v>KATY K8</v>
      </c>
      <c r="L3696" s="5" t="str">
        <f t="shared" si="1117"/>
        <v>99</v>
      </c>
      <c r="M3696" s="5" t="str">
        <f t="shared" si="1118"/>
        <v>000</v>
      </c>
      <c r="N3696" s="5" t="str">
        <f>VLOOKUP(M3696,Vlookups!G:I,2,FALSE)</f>
        <v>FINANCE USE ONLY</v>
      </c>
      <c r="O3696" s="5" t="str">
        <f>VLOOKUP(M3696,Vlookups!G:I,3,FALSE)</f>
        <v>UNIDENTIFIED</v>
      </c>
      <c r="P3696" s="6">
        <f t="shared" si="1119"/>
        <v>500</v>
      </c>
      <c r="Q3696" s="6">
        <f t="shared" si="1120"/>
        <v>0</v>
      </c>
      <c r="R3696" s="6">
        <f t="shared" si="1121"/>
        <v>0</v>
      </c>
      <c r="S3696" s="6">
        <f t="shared" si="1122"/>
        <v>0</v>
      </c>
      <c r="T3696" s="6">
        <f t="shared" si="1123"/>
        <v>-500</v>
      </c>
      <c r="U3696" t="s">
        <v>3755</v>
      </c>
      <c r="V3696" t="s">
        <v>560</v>
      </c>
      <c r="W3696" s="2">
        <v>500</v>
      </c>
      <c r="X3696" s="2">
        <v>0</v>
      </c>
      <c r="Y3696" s="2">
        <v>0</v>
      </c>
      <c r="Z3696" s="2">
        <v>500</v>
      </c>
      <c r="AA3696" s="2">
        <v>0</v>
      </c>
      <c r="AB3696" s="3">
        <v>-500</v>
      </c>
    </row>
    <row r="3697" spans="1:28">
      <c r="A3697" s="5" t="str">
        <f t="shared" si="1110"/>
        <v>427</v>
      </c>
      <c r="B3697" s="5" t="str">
        <f>VLOOKUP(A3697,Vlookups!O:P,2,FALSE)</f>
        <v>LOCAL</v>
      </c>
      <c r="C3697" s="5" t="str">
        <f t="shared" si="1111"/>
        <v>E</v>
      </c>
      <c r="D3697" s="5" t="str">
        <f t="shared" si="1112"/>
        <v>23</v>
      </c>
      <c r="E3697" s="5" t="str">
        <f t="shared" si="1113"/>
        <v>64--</v>
      </c>
      <c r="F3697" s="5" t="str">
        <f>VLOOKUP(E3697,Vlookups!K:M,3,FALSE)</f>
        <v>Op Exp</v>
      </c>
      <c r="G3697" s="5" t="str">
        <f t="shared" si="1114"/>
        <v>6495</v>
      </c>
      <c r="H3697" s="5" t="str">
        <f t="shared" si="1115"/>
        <v>MEMBERSHIPS AND DUES</v>
      </c>
      <c r="I3697" s="5" t="str">
        <f t="shared" si="1116"/>
        <v>016</v>
      </c>
      <c r="J3697" s="5" t="str">
        <f>VLOOKUP(I3697,Vlookups!A:D,2,FALSE)</f>
        <v>WESTPARK ELEMENTARY SCHOOL</v>
      </c>
      <c r="K3697" s="5" t="str">
        <f>VLOOKUP(I3697,Vlookups!A:D,3,FALSE)</f>
        <v>WESTPARK K8</v>
      </c>
      <c r="L3697" s="5" t="str">
        <f t="shared" si="1117"/>
        <v>99</v>
      </c>
      <c r="M3697" s="5" t="str">
        <f t="shared" si="1118"/>
        <v>000</v>
      </c>
      <c r="N3697" s="5" t="str">
        <f>VLOOKUP(M3697,Vlookups!G:I,2,FALSE)</f>
        <v>FINANCE USE ONLY</v>
      </c>
      <c r="O3697" s="5" t="str">
        <f>VLOOKUP(M3697,Vlookups!G:I,3,FALSE)</f>
        <v>UNIDENTIFIED</v>
      </c>
      <c r="P3697" s="6">
        <f t="shared" si="1119"/>
        <v>500</v>
      </c>
      <c r="Q3697" s="6">
        <f t="shared" si="1120"/>
        <v>0</v>
      </c>
      <c r="R3697" s="6">
        <f t="shared" si="1121"/>
        <v>0</v>
      </c>
      <c r="S3697" s="6">
        <f t="shared" si="1122"/>
        <v>0</v>
      </c>
      <c r="T3697" s="6">
        <f t="shared" si="1123"/>
        <v>-500</v>
      </c>
      <c r="U3697" t="s">
        <v>3756</v>
      </c>
      <c r="V3697" t="s">
        <v>560</v>
      </c>
      <c r="W3697" s="2">
        <v>500</v>
      </c>
      <c r="X3697" s="2">
        <v>0</v>
      </c>
      <c r="Y3697" s="2">
        <v>0</v>
      </c>
      <c r="Z3697" s="2">
        <v>500</v>
      </c>
      <c r="AA3697" s="2">
        <v>0</v>
      </c>
      <c r="AB3697" s="3">
        <v>-500</v>
      </c>
    </row>
    <row r="3698" spans="1:28">
      <c r="A3698" s="5" t="str">
        <f t="shared" si="1110"/>
        <v>427</v>
      </c>
      <c r="B3698" s="5" t="str">
        <f>VLOOKUP(A3698,Vlookups!O:P,2,FALSE)</f>
        <v>LOCAL</v>
      </c>
      <c r="C3698" s="5" t="str">
        <f t="shared" si="1111"/>
        <v>E</v>
      </c>
      <c r="D3698" s="5" t="str">
        <f t="shared" si="1112"/>
        <v>23</v>
      </c>
      <c r="E3698" s="5" t="str">
        <f t="shared" si="1113"/>
        <v>64--</v>
      </c>
      <c r="F3698" s="5" t="str">
        <f>VLOOKUP(E3698,Vlookups!K:M,3,FALSE)</f>
        <v>Op Exp</v>
      </c>
      <c r="G3698" s="5" t="str">
        <f t="shared" si="1114"/>
        <v>6495</v>
      </c>
      <c r="H3698" s="5" t="str">
        <f t="shared" si="1115"/>
        <v>MEMBERSHIPS AND DUES</v>
      </c>
      <c r="I3698" s="5" t="str">
        <f t="shared" si="1116"/>
        <v>018</v>
      </c>
      <c r="J3698" s="5" t="str">
        <f>VLOOKUP(I3698,Vlookups!A:D,2,FALSE)</f>
        <v>KATY/WEST PARK HS</v>
      </c>
      <c r="K3698" s="5" t="str">
        <f>VLOOKUP(I3698,Vlookups!A:D,3,FALSE)</f>
        <v>KATY WESTPARK HS</v>
      </c>
      <c r="L3698" s="5" t="str">
        <f t="shared" si="1117"/>
        <v>99</v>
      </c>
      <c r="M3698" s="5" t="str">
        <f t="shared" si="1118"/>
        <v>000</v>
      </c>
      <c r="N3698" s="5" t="str">
        <f>VLOOKUP(M3698,Vlookups!G:I,2,FALSE)</f>
        <v>FINANCE USE ONLY</v>
      </c>
      <c r="O3698" s="5" t="str">
        <f>VLOOKUP(M3698,Vlookups!G:I,3,FALSE)</f>
        <v>UNIDENTIFIED</v>
      </c>
      <c r="P3698" s="6">
        <f t="shared" si="1119"/>
        <v>500</v>
      </c>
      <c r="Q3698" s="6">
        <f t="shared" si="1120"/>
        <v>0</v>
      </c>
      <c r="R3698" s="6">
        <f t="shared" si="1121"/>
        <v>0</v>
      </c>
      <c r="S3698" s="6">
        <f t="shared" si="1122"/>
        <v>0</v>
      </c>
      <c r="T3698" s="6">
        <f t="shared" si="1123"/>
        <v>-500</v>
      </c>
      <c r="U3698" t="s">
        <v>3757</v>
      </c>
      <c r="V3698" t="s">
        <v>560</v>
      </c>
      <c r="W3698" s="2">
        <v>500</v>
      </c>
      <c r="X3698" s="2">
        <v>0</v>
      </c>
      <c r="Y3698" s="2">
        <v>0</v>
      </c>
      <c r="Z3698" s="2">
        <v>500</v>
      </c>
      <c r="AA3698" s="2">
        <v>0</v>
      </c>
      <c r="AB3698" s="3">
        <v>-500</v>
      </c>
    </row>
    <row r="3699" spans="1:28">
      <c r="A3699" s="5" t="str">
        <f t="shared" si="1110"/>
        <v>427</v>
      </c>
      <c r="B3699" s="5" t="str">
        <f>VLOOKUP(A3699,Vlookups!O:P,2,FALSE)</f>
        <v>LOCAL</v>
      </c>
      <c r="C3699" s="5" t="str">
        <f t="shared" si="1111"/>
        <v>E</v>
      </c>
      <c r="D3699" s="5" t="str">
        <f t="shared" si="1112"/>
        <v>23</v>
      </c>
      <c r="E3699" s="5" t="str">
        <f t="shared" si="1113"/>
        <v>64--</v>
      </c>
      <c r="F3699" s="5" t="str">
        <f>VLOOKUP(E3699,Vlookups!K:M,3,FALSE)</f>
        <v>Op Exp</v>
      </c>
      <c r="G3699" s="5" t="str">
        <f t="shared" si="1114"/>
        <v>6495</v>
      </c>
      <c r="H3699" s="5" t="str">
        <f t="shared" si="1115"/>
        <v>MEMBERSHIPS AND DUES</v>
      </c>
      <c r="I3699" s="5" t="str">
        <f t="shared" si="1116"/>
        <v>019</v>
      </c>
      <c r="J3699" s="5" t="str">
        <f>VLOOKUP(I3699,Vlookups!A:D,2,FALSE)</f>
        <v>LANCASTER ELEMENTARY</v>
      </c>
      <c r="K3699" s="5" t="str">
        <f>VLOOKUP(I3699,Vlookups!A:D,3,FALSE)</f>
        <v>LANCASTER K8</v>
      </c>
      <c r="L3699" s="5" t="str">
        <f t="shared" si="1117"/>
        <v>99</v>
      </c>
      <c r="M3699" s="5" t="str">
        <f t="shared" si="1118"/>
        <v>000</v>
      </c>
      <c r="N3699" s="5" t="str">
        <f>VLOOKUP(M3699,Vlookups!G:I,2,FALSE)</f>
        <v>FINANCE USE ONLY</v>
      </c>
      <c r="O3699" s="5" t="str">
        <f>VLOOKUP(M3699,Vlookups!G:I,3,FALSE)</f>
        <v>UNIDENTIFIED</v>
      </c>
      <c r="P3699" s="6">
        <f t="shared" si="1119"/>
        <v>500</v>
      </c>
      <c r="Q3699" s="6">
        <f t="shared" si="1120"/>
        <v>0</v>
      </c>
      <c r="R3699" s="6">
        <f t="shared" si="1121"/>
        <v>0</v>
      </c>
      <c r="S3699" s="6">
        <f t="shared" si="1122"/>
        <v>0</v>
      </c>
      <c r="T3699" s="6">
        <f t="shared" si="1123"/>
        <v>-500</v>
      </c>
      <c r="U3699" t="s">
        <v>3758</v>
      </c>
      <c r="V3699" t="s">
        <v>560</v>
      </c>
      <c r="W3699" s="2">
        <v>500</v>
      </c>
      <c r="X3699" s="2">
        <v>0</v>
      </c>
      <c r="Y3699" s="2">
        <v>0</v>
      </c>
      <c r="Z3699" s="2">
        <v>500</v>
      </c>
      <c r="AA3699" s="2">
        <v>0</v>
      </c>
      <c r="AB3699" s="3">
        <v>-500</v>
      </c>
    </row>
    <row r="3700" spans="1:28">
      <c r="A3700" s="5" t="str">
        <f t="shared" si="1110"/>
        <v>427</v>
      </c>
      <c r="B3700" s="5" t="str">
        <f>VLOOKUP(A3700,Vlookups!O:P,2,FALSE)</f>
        <v>LOCAL</v>
      </c>
      <c r="C3700" s="5" t="str">
        <f t="shared" si="1111"/>
        <v>E</v>
      </c>
      <c r="D3700" s="5" t="str">
        <f t="shared" si="1112"/>
        <v>23</v>
      </c>
      <c r="E3700" s="5" t="str">
        <f t="shared" si="1113"/>
        <v>64--</v>
      </c>
      <c r="F3700" s="5" t="str">
        <f>VLOOKUP(E3700,Vlookups!K:M,3,FALSE)</f>
        <v>Op Exp</v>
      </c>
      <c r="G3700" s="5" t="str">
        <f t="shared" si="1114"/>
        <v>6495</v>
      </c>
      <c r="H3700" s="5" t="str">
        <f t="shared" si="1115"/>
        <v>MEMBERSHIPS AND DUES</v>
      </c>
      <c r="I3700" s="5" t="str">
        <f t="shared" si="1116"/>
        <v>021</v>
      </c>
      <c r="J3700" s="5" t="str">
        <f>VLOOKUP(I3700,Vlookups!A:D,2,FALSE)</f>
        <v>WOODHAVEN ELEMENTARY</v>
      </c>
      <c r="K3700" s="5" t="str">
        <f>VLOOKUP(I3700,Vlookups!A:D,3,FALSE)</f>
        <v>WOODHAVEN K8</v>
      </c>
      <c r="L3700" s="5" t="str">
        <f t="shared" si="1117"/>
        <v>99</v>
      </c>
      <c r="M3700" s="5" t="str">
        <f t="shared" si="1118"/>
        <v>000</v>
      </c>
      <c r="N3700" s="5" t="str">
        <f>VLOOKUP(M3700,Vlookups!G:I,2,FALSE)</f>
        <v>FINANCE USE ONLY</v>
      </c>
      <c r="O3700" s="5" t="str">
        <f>VLOOKUP(M3700,Vlookups!G:I,3,FALSE)</f>
        <v>UNIDENTIFIED</v>
      </c>
      <c r="P3700" s="6">
        <f t="shared" si="1119"/>
        <v>500</v>
      </c>
      <c r="Q3700" s="6">
        <f t="shared" si="1120"/>
        <v>0</v>
      </c>
      <c r="R3700" s="6">
        <f t="shared" si="1121"/>
        <v>0</v>
      </c>
      <c r="S3700" s="6">
        <f t="shared" si="1122"/>
        <v>0</v>
      </c>
      <c r="T3700" s="6">
        <f t="shared" si="1123"/>
        <v>-500</v>
      </c>
      <c r="U3700" t="s">
        <v>3759</v>
      </c>
      <c r="V3700" t="s">
        <v>560</v>
      </c>
      <c r="W3700" s="2">
        <v>500</v>
      </c>
      <c r="X3700" s="2">
        <v>0</v>
      </c>
      <c r="Y3700" s="2">
        <v>0</v>
      </c>
      <c r="Z3700" s="2">
        <v>500</v>
      </c>
      <c r="AA3700" s="2">
        <v>0</v>
      </c>
      <c r="AB3700" s="3">
        <v>-500</v>
      </c>
    </row>
    <row r="3701" spans="1:28">
      <c r="A3701" s="5" t="str">
        <f t="shared" si="1110"/>
        <v>427</v>
      </c>
      <c r="B3701" s="5" t="str">
        <f>VLOOKUP(A3701,Vlookups!O:P,2,FALSE)</f>
        <v>LOCAL</v>
      </c>
      <c r="C3701" s="5" t="str">
        <f t="shared" si="1111"/>
        <v>E</v>
      </c>
      <c r="D3701" s="5" t="str">
        <f t="shared" si="1112"/>
        <v>23</v>
      </c>
      <c r="E3701" s="5" t="str">
        <f t="shared" si="1113"/>
        <v>64--</v>
      </c>
      <c r="F3701" s="5" t="str">
        <f>VLOOKUP(E3701,Vlookups!K:M,3,FALSE)</f>
        <v>Op Exp</v>
      </c>
      <c r="G3701" s="5" t="str">
        <f t="shared" si="1114"/>
        <v>6495</v>
      </c>
      <c r="H3701" s="5" t="str">
        <f t="shared" si="1115"/>
        <v>MEMBERSHIPS AND DUES</v>
      </c>
      <c r="I3701" s="5" t="str">
        <f t="shared" si="1116"/>
        <v>023</v>
      </c>
      <c r="J3701" s="5" t="str">
        <f>VLOOKUP(I3701,Vlookups!A:D,2,FALSE)</f>
        <v>SAGINAW ELEMENTARY</v>
      </c>
      <c r="K3701" s="5" t="str">
        <f>VLOOKUP(I3701,Vlookups!A:D,3,FALSE)</f>
        <v>SAGINAW K8</v>
      </c>
      <c r="L3701" s="5" t="str">
        <f t="shared" si="1117"/>
        <v>99</v>
      </c>
      <c r="M3701" s="5" t="str">
        <f t="shared" si="1118"/>
        <v>000</v>
      </c>
      <c r="N3701" s="5" t="str">
        <f>VLOOKUP(M3701,Vlookups!G:I,2,FALSE)</f>
        <v>FINANCE USE ONLY</v>
      </c>
      <c r="O3701" s="5" t="str">
        <f>VLOOKUP(M3701,Vlookups!G:I,3,FALSE)</f>
        <v>UNIDENTIFIED</v>
      </c>
      <c r="P3701" s="6">
        <f t="shared" si="1119"/>
        <v>500</v>
      </c>
      <c r="Q3701" s="6">
        <f t="shared" si="1120"/>
        <v>0</v>
      </c>
      <c r="R3701" s="6">
        <f t="shared" si="1121"/>
        <v>0</v>
      </c>
      <c r="S3701" s="6">
        <f t="shared" si="1122"/>
        <v>0</v>
      </c>
      <c r="T3701" s="6">
        <f t="shared" si="1123"/>
        <v>-500</v>
      </c>
      <c r="U3701" t="s">
        <v>3760</v>
      </c>
      <c r="V3701" t="s">
        <v>560</v>
      </c>
      <c r="W3701" s="2">
        <v>500</v>
      </c>
      <c r="X3701" s="2">
        <v>0</v>
      </c>
      <c r="Y3701" s="2">
        <v>0</v>
      </c>
      <c r="Z3701" s="2">
        <v>500</v>
      </c>
      <c r="AA3701" s="2">
        <v>0</v>
      </c>
      <c r="AB3701" s="3">
        <v>-500</v>
      </c>
    </row>
    <row r="3702" spans="1:28">
      <c r="A3702" s="5" t="str">
        <f t="shared" si="1110"/>
        <v>427</v>
      </c>
      <c r="B3702" s="5" t="str">
        <f>VLOOKUP(A3702,Vlookups!O:P,2,FALSE)</f>
        <v>LOCAL</v>
      </c>
      <c r="C3702" s="5" t="str">
        <f t="shared" si="1111"/>
        <v>E</v>
      </c>
      <c r="D3702" s="5" t="str">
        <f t="shared" si="1112"/>
        <v>23</v>
      </c>
      <c r="E3702" s="5" t="str">
        <f t="shared" si="1113"/>
        <v>64--</v>
      </c>
      <c r="F3702" s="5" t="str">
        <f>VLOOKUP(E3702,Vlookups!K:M,3,FALSE)</f>
        <v>Op Exp</v>
      </c>
      <c r="G3702" s="5" t="str">
        <f t="shared" si="1114"/>
        <v>6495</v>
      </c>
      <c r="H3702" s="5" t="str">
        <f t="shared" si="1115"/>
        <v>MEMBERSHIPS AND DUES</v>
      </c>
      <c r="I3702" s="5" t="str">
        <f t="shared" si="1116"/>
        <v>025</v>
      </c>
      <c r="J3702" s="5" t="str">
        <f>VLOOKUP(I3702,Vlookups!A:D,2,FALSE)</f>
        <v>WINDMILL LAKES ELEMENTARY</v>
      </c>
      <c r="K3702" s="5" t="str">
        <f>VLOOKUP(I3702,Vlookups!A:D,3,FALSE)</f>
        <v>WINDMILL LAKES K8</v>
      </c>
      <c r="L3702" s="5" t="str">
        <f t="shared" si="1117"/>
        <v>99</v>
      </c>
      <c r="M3702" s="5" t="str">
        <f t="shared" si="1118"/>
        <v>000</v>
      </c>
      <c r="N3702" s="5" t="str">
        <f>VLOOKUP(M3702,Vlookups!G:I,2,FALSE)</f>
        <v>FINANCE USE ONLY</v>
      </c>
      <c r="O3702" s="5" t="str">
        <f>VLOOKUP(M3702,Vlookups!G:I,3,FALSE)</f>
        <v>UNIDENTIFIED</v>
      </c>
      <c r="P3702" s="6">
        <f t="shared" si="1119"/>
        <v>500</v>
      </c>
      <c r="Q3702" s="6">
        <f t="shared" si="1120"/>
        <v>610</v>
      </c>
      <c r="R3702" s="6">
        <f t="shared" si="1121"/>
        <v>0</v>
      </c>
      <c r="S3702" s="6">
        <f t="shared" si="1122"/>
        <v>0</v>
      </c>
      <c r="T3702" s="6">
        <f t="shared" si="1123"/>
        <v>-500</v>
      </c>
      <c r="U3702" t="s">
        <v>3761</v>
      </c>
      <c r="V3702" t="s">
        <v>560</v>
      </c>
      <c r="W3702" s="2">
        <v>500</v>
      </c>
      <c r="X3702" s="2">
        <v>610</v>
      </c>
      <c r="Y3702" s="2">
        <v>0</v>
      </c>
      <c r="Z3702" s="3">
        <v>-110</v>
      </c>
      <c r="AA3702" s="2">
        <v>0</v>
      </c>
      <c r="AB3702" s="3">
        <v>-500</v>
      </c>
    </row>
    <row r="3703" spans="1:28">
      <c r="A3703" s="5" t="str">
        <f t="shared" si="1110"/>
        <v>427</v>
      </c>
      <c r="B3703" s="5" t="str">
        <f>VLOOKUP(A3703,Vlookups!O:P,2,FALSE)</f>
        <v>LOCAL</v>
      </c>
      <c r="C3703" s="5" t="str">
        <f t="shared" si="1111"/>
        <v>E</v>
      </c>
      <c r="D3703" s="5" t="str">
        <f t="shared" si="1112"/>
        <v>23</v>
      </c>
      <c r="E3703" s="5" t="str">
        <f t="shared" si="1113"/>
        <v>64--</v>
      </c>
      <c r="F3703" s="5" t="str">
        <f>VLOOKUP(E3703,Vlookups!K:M,3,FALSE)</f>
        <v>Op Exp</v>
      </c>
      <c r="G3703" s="5" t="str">
        <f t="shared" si="1114"/>
        <v>6495</v>
      </c>
      <c r="H3703" s="5" t="str">
        <f t="shared" si="1115"/>
        <v>MEMBERSHIPS AND DUES</v>
      </c>
      <c r="I3703" s="5" t="str">
        <f t="shared" si="1116"/>
        <v>027</v>
      </c>
      <c r="J3703" s="5" t="str">
        <f>VLOOKUP(I3703,Vlookups!A:D,2,FALSE)</f>
        <v>HOUSTON OREM ELEMENTARY</v>
      </c>
      <c r="K3703" s="5" t="str">
        <f>VLOOKUP(I3703,Vlookups!A:D,3,FALSE)</f>
        <v>OREM K8</v>
      </c>
      <c r="L3703" s="5" t="str">
        <f t="shared" si="1117"/>
        <v>99</v>
      </c>
      <c r="M3703" s="5" t="str">
        <f t="shared" si="1118"/>
        <v>000</v>
      </c>
      <c r="N3703" s="5" t="str">
        <f>VLOOKUP(M3703,Vlookups!G:I,2,FALSE)</f>
        <v>FINANCE USE ONLY</v>
      </c>
      <c r="O3703" s="5" t="str">
        <f>VLOOKUP(M3703,Vlookups!G:I,3,FALSE)</f>
        <v>UNIDENTIFIED</v>
      </c>
      <c r="P3703" s="6">
        <f t="shared" si="1119"/>
        <v>500</v>
      </c>
      <c r="Q3703" s="6">
        <f t="shared" si="1120"/>
        <v>0</v>
      </c>
      <c r="R3703" s="6">
        <f t="shared" si="1121"/>
        <v>385</v>
      </c>
      <c r="S3703" s="6">
        <f t="shared" si="1122"/>
        <v>0</v>
      </c>
      <c r="T3703" s="6">
        <f t="shared" si="1123"/>
        <v>-500</v>
      </c>
      <c r="U3703" t="s">
        <v>3762</v>
      </c>
      <c r="V3703" t="s">
        <v>560</v>
      </c>
      <c r="W3703" s="2">
        <v>500</v>
      </c>
      <c r="X3703" s="2">
        <v>0</v>
      </c>
      <c r="Y3703" s="2">
        <v>385</v>
      </c>
      <c r="Z3703" s="2">
        <v>115</v>
      </c>
      <c r="AA3703" s="2">
        <v>0</v>
      </c>
      <c r="AB3703" s="3">
        <v>-500</v>
      </c>
    </row>
    <row r="3704" spans="1:28">
      <c r="A3704" s="5" t="str">
        <f t="shared" si="1110"/>
        <v>427</v>
      </c>
      <c r="B3704" s="5" t="str">
        <f>VLOOKUP(A3704,Vlookups!O:P,2,FALSE)</f>
        <v>LOCAL</v>
      </c>
      <c r="C3704" s="5" t="str">
        <f t="shared" si="1111"/>
        <v>E</v>
      </c>
      <c r="D3704" s="5" t="str">
        <f t="shared" si="1112"/>
        <v>23</v>
      </c>
      <c r="E3704" s="5" t="str">
        <f t="shared" si="1113"/>
        <v>64--</v>
      </c>
      <c r="F3704" s="5" t="str">
        <f>VLOOKUP(E3704,Vlookups!K:M,3,FALSE)</f>
        <v>Op Exp</v>
      </c>
      <c r="G3704" s="5" t="str">
        <f t="shared" si="1114"/>
        <v>6495</v>
      </c>
      <c r="H3704" s="5" t="str">
        <f t="shared" si="1115"/>
        <v>MEMBERSHIPS AND DUES</v>
      </c>
      <c r="I3704" s="5" t="str">
        <f t="shared" si="1116"/>
        <v>030</v>
      </c>
      <c r="J3704" s="5" t="str">
        <f>VLOOKUP(I3704,Vlookups!A:D,2,FALSE)</f>
        <v>COLLEGE STATION ELEMENTARY</v>
      </c>
      <c r="K3704" s="5" t="str">
        <f>VLOOKUP(I3704,Vlookups!A:D,3,FALSE)</f>
        <v>COLLEGE STATION K8</v>
      </c>
      <c r="L3704" s="5" t="str">
        <f t="shared" si="1117"/>
        <v>99</v>
      </c>
      <c r="M3704" s="5" t="str">
        <f t="shared" si="1118"/>
        <v>000</v>
      </c>
      <c r="N3704" s="5" t="str">
        <f>VLOOKUP(M3704,Vlookups!G:I,2,FALSE)</f>
        <v>FINANCE USE ONLY</v>
      </c>
      <c r="O3704" s="5" t="str">
        <f>VLOOKUP(M3704,Vlookups!G:I,3,FALSE)</f>
        <v>UNIDENTIFIED</v>
      </c>
      <c r="P3704" s="6">
        <f t="shared" si="1119"/>
        <v>500</v>
      </c>
      <c r="Q3704" s="6">
        <f t="shared" si="1120"/>
        <v>500</v>
      </c>
      <c r="R3704" s="6">
        <f t="shared" si="1121"/>
        <v>0</v>
      </c>
      <c r="S3704" s="6">
        <f t="shared" si="1122"/>
        <v>0</v>
      </c>
      <c r="T3704" s="6">
        <f t="shared" si="1123"/>
        <v>-500</v>
      </c>
      <c r="U3704" t="s">
        <v>3763</v>
      </c>
      <c r="V3704" t="s">
        <v>560</v>
      </c>
      <c r="W3704" s="2">
        <v>500</v>
      </c>
      <c r="X3704" s="2">
        <v>500</v>
      </c>
      <c r="Y3704" s="2">
        <v>0</v>
      </c>
      <c r="Z3704" s="2">
        <v>0</v>
      </c>
      <c r="AA3704" s="2">
        <v>0</v>
      </c>
      <c r="AB3704" s="3">
        <v>-500</v>
      </c>
    </row>
    <row r="3705" spans="1:28">
      <c r="A3705" s="5" t="str">
        <f t="shared" si="1110"/>
        <v>427</v>
      </c>
      <c r="B3705" s="5" t="str">
        <f>VLOOKUP(A3705,Vlookups!O:P,2,FALSE)</f>
        <v>LOCAL</v>
      </c>
      <c r="C3705" s="5" t="str">
        <f t="shared" si="1111"/>
        <v>E</v>
      </c>
      <c r="D3705" s="5" t="str">
        <f t="shared" si="1112"/>
        <v>23</v>
      </c>
      <c r="E3705" s="5" t="str">
        <f t="shared" si="1113"/>
        <v>64--</v>
      </c>
      <c r="F3705" s="5" t="str">
        <f>VLOOKUP(E3705,Vlookups!K:M,3,FALSE)</f>
        <v>Op Exp</v>
      </c>
      <c r="G3705" s="5" t="str">
        <f t="shared" si="1114"/>
        <v>6495</v>
      </c>
      <c r="H3705" s="5" t="str">
        <f t="shared" si="1115"/>
        <v>MEMBERSHIPS AND DUES</v>
      </c>
      <c r="I3705" s="5" t="str">
        <f t="shared" si="1116"/>
        <v>032</v>
      </c>
      <c r="J3705" s="5" t="str">
        <f>VLOOKUP(I3705,Vlookups!A:D,2,FALSE)</f>
        <v>LANCASTER HS</v>
      </c>
      <c r="K3705" s="5" t="str">
        <f>VLOOKUP(I3705,Vlookups!A:D,3,FALSE)</f>
        <v>LANCASTER HS</v>
      </c>
      <c r="L3705" s="5" t="str">
        <f t="shared" si="1117"/>
        <v>99</v>
      </c>
      <c r="M3705" s="5" t="str">
        <f t="shared" si="1118"/>
        <v>000</v>
      </c>
      <c r="N3705" s="5" t="str">
        <f>VLOOKUP(M3705,Vlookups!G:I,2,FALSE)</f>
        <v>FINANCE USE ONLY</v>
      </c>
      <c r="O3705" s="5" t="str">
        <f>VLOOKUP(M3705,Vlookups!G:I,3,FALSE)</f>
        <v>UNIDENTIFIED</v>
      </c>
      <c r="P3705" s="6">
        <f t="shared" si="1119"/>
        <v>500</v>
      </c>
      <c r="Q3705" s="6">
        <f t="shared" si="1120"/>
        <v>0</v>
      </c>
      <c r="R3705" s="6">
        <f t="shared" si="1121"/>
        <v>0</v>
      </c>
      <c r="S3705" s="6">
        <f t="shared" si="1122"/>
        <v>0</v>
      </c>
      <c r="T3705" s="6">
        <f t="shared" si="1123"/>
        <v>-500</v>
      </c>
      <c r="U3705" t="s">
        <v>3764</v>
      </c>
      <c r="V3705" t="s">
        <v>560</v>
      </c>
      <c r="W3705" s="2">
        <v>500</v>
      </c>
      <c r="X3705" s="2">
        <v>0</v>
      </c>
      <c r="Y3705" s="2">
        <v>0</v>
      </c>
      <c r="Z3705" s="2">
        <v>500</v>
      </c>
      <c r="AA3705" s="2">
        <v>0</v>
      </c>
      <c r="AB3705" s="3">
        <v>-500</v>
      </c>
    </row>
    <row r="3706" spans="1:28">
      <c r="A3706" s="5" t="str">
        <f t="shared" ref="A3706:A3769" si="1124">LEFT(U3706,3)</f>
        <v>427</v>
      </c>
      <c r="B3706" s="5" t="str">
        <f>VLOOKUP(A3706,Vlookups!O:P,2,FALSE)</f>
        <v>LOCAL</v>
      </c>
      <c r="C3706" s="5" t="str">
        <f t="shared" ref="C3706:C3769" si="1125">RIGHT(LEFT(U3706,5),1)</f>
        <v>E</v>
      </c>
      <c r="D3706" s="5" t="str">
        <f t="shared" ref="D3706:D3769" si="1126">RIGHT(LEFT(U3706,8),2)</f>
        <v>23</v>
      </c>
      <c r="E3706" s="5" t="str">
        <f t="shared" ref="E3706:E3769" si="1127">CONCATENATE(LEFT(G3706,2),"--")</f>
        <v>64--</v>
      </c>
      <c r="F3706" s="5" t="str">
        <f>VLOOKUP(E3706,Vlookups!K:M,3,FALSE)</f>
        <v>Op Exp</v>
      </c>
      <c r="G3706" s="5" t="str">
        <f t="shared" ref="G3706:G3769" si="1128">MID(U3706,10,4)</f>
        <v>6495</v>
      </c>
      <c r="H3706" s="5" t="str">
        <f t="shared" ref="H3706:H3769" si="1129">V3706</f>
        <v>MEMBERSHIPS AND DUES</v>
      </c>
      <c r="I3706" s="5" t="str">
        <f t="shared" ref="I3706:I3769" si="1130">LEFT(RIGHT(U3706,12),3)</f>
        <v>033</v>
      </c>
      <c r="J3706" s="5" t="str">
        <f>VLOOKUP(I3706,Vlookups!A:D,2,FALSE)</f>
        <v>WINDMILL LAKES HS</v>
      </c>
      <c r="K3706" s="5" t="str">
        <f>VLOOKUP(I3706,Vlookups!A:D,3,FALSE)</f>
        <v>WINDMILL LAKES HS</v>
      </c>
      <c r="L3706" s="5" t="str">
        <f t="shared" ref="L3706:L3769" si="1131">LEFT(RIGHT(U3706,6),2)</f>
        <v>99</v>
      </c>
      <c r="M3706" s="5" t="str">
        <f t="shared" ref="M3706:M3769" si="1132">RIGHT(U3706,3)</f>
        <v>000</v>
      </c>
      <c r="N3706" s="5" t="str">
        <f>VLOOKUP(M3706,Vlookups!G:I,2,FALSE)</f>
        <v>FINANCE USE ONLY</v>
      </c>
      <c r="O3706" s="5" t="str">
        <f>VLOOKUP(M3706,Vlookups!G:I,3,FALSE)</f>
        <v>UNIDENTIFIED</v>
      </c>
      <c r="P3706" s="6">
        <f t="shared" ref="P3706:P3769" si="1133">W3706</f>
        <v>500</v>
      </c>
      <c r="Q3706" s="6">
        <f t="shared" ref="Q3706:Q3769" si="1134">X3706</f>
        <v>0</v>
      </c>
      <c r="R3706" s="6">
        <f t="shared" ref="R3706:R3769" si="1135">Y3706</f>
        <v>0</v>
      </c>
      <c r="S3706" s="6">
        <f t="shared" ref="S3706:S3769" si="1136">AA3706</f>
        <v>0</v>
      </c>
      <c r="T3706" s="6">
        <f t="shared" ref="T3706:T3769" si="1137">AB3706</f>
        <v>-500</v>
      </c>
      <c r="U3706" t="s">
        <v>3765</v>
      </c>
      <c r="V3706" t="s">
        <v>560</v>
      </c>
      <c r="W3706" s="2">
        <v>500</v>
      </c>
      <c r="X3706" s="2">
        <v>0</v>
      </c>
      <c r="Y3706" s="2">
        <v>0</v>
      </c>
      <c r="Z3706" s="2">
        <v>500</v>
      </c>
      <c r="AA3706" s="2">
        <v>0</v>
      </c>
      <c r="AB3706" s="3">
        <v>-500</v>
      </c>
    </row>
    <row r="3707" spans="1:28">
      <c r="A3707" s="5" t="str">
        <f t="shared" si="1124"/>
        <v>427</v>
      </c>
      <c r="B3707" s="5" t="str">
        <f>VLOOKUP(A3707,Vlookups!O:P,2,FALSE)</f>
        <v>LOCAL</v>
      </c>
      <c r="C3707" s="5" t="str">
        <f t="shared" si="1125"/>
        <v>E</v>
      </c>
      <c r="D3707" s="5" t="str">
        <f t="shared" si="1126"/>
        <v>23</v>
      </c>
      <c r="E3707" s="5" t="str">
        <f t="shared" si="1127"/>
        <v>64--</v>
      </c>
      <c r="F3707" s="5" t="str">
        <f>VLOOKUP(E3707,Vlookups!K:M,3,FALSE)</f>
        <v>Op Exp</v>
      </c>
      <c r="G3707" s="5" t="str">
        <f t="shared" si="1128"/>
        <v>6495</v>
      </c>
      <c r="H3707" s="5" t="str">
        <f t="shared" si="1129"/>
        <v>MEMBERSHIPS AND DUES</v>
      </c>
      <c r="I3707" s="5" t="str">
        <f t="shared" si="1130"/>
        <v>034</v>
      </c>
      <c r="J3707" s="5" t="str">
        <f>VLOOKUP(I3707,Vlookups!A:D,2,FALSE)</f>
        <v>AGGIELAND HIGH SCHOOL</v>
      </c>
      <c r="K3707" s="5" t="str">
        <f>VLOOKUP(I3707,Vlookups!A:D,3,FALSE)</f>
        <v>AGGIELAND HS</v>
      </c>
      <c r="L3707" s="5" t="str">
        <f t="shared" si="1131"/>
        <v>99</v>
      </c>
      <c r="M3707" s="5" t="str">
        <f t="shared" si="1132"/>
        <v>000</v>
      </c>
      <c r="N3707" s="5" t="str">
        <f>VLOOKUP(M3707,Vlookups!G:I,2,FALSE)</f>
        <v>FINANCE USE ONLY</v>
      </c>
      <c r="O3707" s="5" t="str">
        <f>VLOOKUP(M3707,Vlookups!G:I,3,FALSE)</f>
        <v>UNIDENTIFIED</v>
      </c>
      <c r="P3707" s="6">
        <f t="shared" si="1133"/>
        <v>500</v>
      </c>
      <c r="Q3707" s="6">
        <f t="shared" si="1134"/>
        <v>385</v>
      </c>
      <c r="R3707" s="6">
        <f t="shared" si="1135"/>
        <v>0</v>
      </c>
      <c r="S3707" s="6">
        <f t="shared" si="1136"/>
        <v>0</v>
      </c>
      <c r="T3707" s="6">
        <f t="shared" si="1137"/>
        <v>-500</v>
      </c>
      <c r="U3707" t="s">
        <v>3766</v>
      </c>
      <c r="V3707" t="s">
        <v>560</v>
      </c>
      <c r="W3707" s="2">
        <v>500</v>
      </c>
      <c r="X3707" s="2">
        <v>385</v>
      </c>
      <c r="Y3707" s="2">
        <v>0</v>
      </c>
      <c r="Z3707" s="2">
        <v>115</v>
      </c>
      <c r="AA3707" s="2">
        <v>0</v>
      </c>
      <c r="AB3707" s="3">
        <v>-500</v>
      </c>
    </row>
    <row r="3708" spans="1:28">
      <c r="A3708" s="5" t="str">
        <f t="shared" si="1124"/>
        <v>427</v>
      </c>
      <c r="B3708" s="5" t="str">
        <f>VLOOKUP(A3708,Vlookups!O:P,2,FALSE)</f>
        <v>LOCAL</v>
      </c>
      <c r="C3708" s="5" t="str">
        <f t="shared" si="1125"/>
        <v>E</v>
      </c>
      <c r="D3708" s="5" t="str">
        <f t="shared" si="1126"/>
        <v>23</v>
      </c>
      <c r="E3708" s="5" t="str">
        <f t="shared" si="1127"/>
        <v>64--</v>
      </c>
      <c r="F3708" s="5" t="str">
        <f>VLOOKUP(E3708,Vlookups!K:M,3,FALSE)</f>
        <v>Op Exp</v>
      </c>
      <c r="G3708" s="5" t="str">
        <f t="shared" si="1128"/>
        <v>6495</v>
      </c>
      <c r="H3708" s="5" t="str">
        <f t="shared" si="1129"/>
        <v>MEMBERSHIPS AND DUES</v>
      </c>
      <c r="I3708" s="5" t="str">
        <f t="shared" si="1130"/>
        <v>035</v>
      </c>
      <c r="J3708" s="5" t="str">
        <f>VLOOKUP(I3708,Vlookups!A:D,2,FALSE)</f>
        <v>Richmond Elementary</v>
      </c>
      <c r="K3708" s="5" t="str">
        <f>VLOOKUP(I3708,Vlookups!A:D,3,FALSE)</f>
        <v>RICHMOND K8</v>
      </c>
      <c r="L3708" s="5" t="str">
        <f t="shared" si="1131"/>
        <v>99</v>
      </c>
      <c r="M3708" s="5" t="str">
        <f t="shared" si="1132"/>
        <v>000</v>
      </c>
      <c r="N3708" s="5" t="str">
        <f>VLOOKUP(M3708,Vlookups!G:I,2,FALSE)</f>
        <v>FINANCE USE ONLY</v>
      </c>
      <c r="O3708" s="5" t="str">
        <f>VLOOKUP(M3708,Vlookups!G:I,3,FALSE)</f>
        <v>UNIDENTIFIED</v>
      </c>
      <c r="P3708" s="6">
        <f t="shared" si="1133"/>
        <v>500</v>
      </c>
      <c r="Q3708" s="6">
        <f t="shared" si="1134"/>
        <v>0</v>
      </c>
      <c r="R3708" s="6">
        <f t="shared" si="1135"/>
        <v>0</v>
      </c>
      <c r="S3708" s="6">
        <f t="shared" si="1136"/>
        <v>0</v>
      </c>
      <c r="T3708" s="6">
        <f t="shared" si="1137"/>
        <v>-500</v>
      </c>
      <c r="U3708" t="s">
        <v>3767</v>
      </c>
      <c r="V3708" t="s">
        <v>560</v>
      </c>
      <c r="W3708" s="2">
        <v>500</v>
      </c>
      <c r="X3708" s="2">
        <v>0</v>
      </c>
      <c r="Y3708" s="2">
        <v>0</v>
      </c>
      <c r="Z3708" s="2">
        <v>500</v>
      </c>
      <c r="AA3708" s="2">
        <v>0</v>
      </c>
      <c r="AB3708" s="3">
        <v>-500</v>
      </c>
    </row>
    <row r="3709" spans="1:28">
      <c r="A3709" s="5" t="str">
        <f t="shared" si="1124"/>
        <v>427</v>
      </c>
      <c r="B3709" s="5" t="str">
        <f>VLOOKUP(A3709,Vlookups!O:P,2,FALSE)</f>
        <v>LOCAL</v>
      </c>
      <c r="C3709" s="5" t="str">
        <f t="shared" si="1125"/>
        <v>E</v>
      </c>
      <c r="D3709" s="5" t="str">
        <f t="shared" si="1126"/>
        <v>23</v>
      </c>
      <c r="E3709" s="5" t="str">
        <f t="shared" si="1127"/>
        <v>64--</v>
      </c>
      <c r="F3709" s="5" t="str">
        <f>VLOOKUP(E3709,Vlookups!K:M,3,FALSE)</f>
        <v>Op Exp</v>
      </c>
      <c r="G3709" s="5" t="str">
        <f t="shared" si="1128"/>
        <v>6495</v>
      </c>
      <c r="H3709" s="5" t="str">
        <f t="shared" si="1129"/>
        <v>MEMBERSHIPS AND DUES</v>
      </c>
      <c r="I3709" s="5" t="str">
        <f t="shared" si="1130"/>
        <v>037</v>
      </c>
      <c r="J3709" s="5" t="str">
        <f>VLOOKUP(I3709,Vlookups!A:D,2,FALSE)</f>
        <v>Heritage Elementary</v>
      </c>
      <c r="K3709" s="5" t="str">
        <f>VLOOKUP(I3709,Vlookups!A:D,3,FALSE)</f>
        <v>HERITAGE K8</v>
      </c>
      <c r="L3709" s="5" t="str">
        <f t="shared" si="1131"/>
        <v>99</v>
      </c>
      <c r="M3709" s="5" t="str">
        <f t="shared" si="1132"/>
        <v>000</v>
      </c>
      <c r="N3709" s="5" t="str">
        <f>VLOOKUP(M3709,Vlookups!G:I,2,FALSE)</f>
        <v>FINANCE USE ONLY</v>
      </c>
      <c r="O3709" s="5" t="str">
        <f>VLOOKUP(M3709,Vlookups!G:I,3,FALSE)</f>
        <v>UNIDENTIFIED</v>
      </c>
      <c r="P3709" s="6">
        <f t="shared" si="1133"/>
        <v>500</v>
      </c>
      <c r="Q3709" s="6">
        <f t="shared" si="1134"/>
        <v>826</v>
      </c>
      <c r="R3709" s="6">
        <f t="shared" si="1135"/>
        <v>1009.48</v>
      </c>
      <c r="S3709" s="6">
        <f t="shared" si="1136"/>
        <v>0</v>
      </c>
      <c r="T3709" s="6">
        <f t="shared" si="1137"/>
        <v>-500</v>
      </c>
      <c r="U3709" t="s">
        <v>3768</v>
      </c>
      <c r="V3709" t="s">
        <v>560</v>
      </c>
      <c r="W3709" s="2">
        <v>500</v>
      </c>
      <c r="X3709" s="2">
        <v>826</v>
      </c>
      <c r="Y3709" s="2">
        <v>1009.48</v>
      </c>
      <c r="Z3709" s="3">
        <v>-1335.48</v>
      </c>
      <c r="AA3709" s="2">
        <v>0</v>
      </c>
      <c r="AB3709" s="3">
        <v>-500</v>
      </c>
    </row>
    <row r="3710" spans="1:28">
      <c r="A3710" s="5" t="str">
        <f t="shared" si="1124"/>
        <v>427</v>
      </c>
      <c r="B3710" s="5" t="str">
        <f>VLOOKUP(A3710,Vlookups!O:P,2,FALSE)</f>
        <v>LOCAL</v>
      </c>
      <c r="C3710" s="5" t="str">
        <f t="shared" si="1125"/>
        <v>E</v>
      </c>
      <c r="D3710" s="5" t="str">
        <f t="shared" si="1126"/>
        <v>23</v>
      </c>
      <c r="E3710" s="5" t="str">
        <f t="shared" si="1127"/>
        <v>64--</v>
      </c>
      <c r="F3710" s="5" t="str">
        <f>VLOOKUP(E3710,Vlookups!K:M,3,FALSE)</f>
        <v>Op Exp</v>
      </c>
      <c r="G3710" s="5" t="str">
        <f t="shared" si="1128"/>
        <v>6495</v>
      </c>
      <c r="H3710" s="5" t="str">
        <f t="shared" si="1129"/>
        <v>MEMBERSHIPS AND DUES</v>
      </c>
      <c r="I3710" s="5" t="str">
        <f t="shared" si="1130"/>
        <v>039</v>
      </c>
      <c r="J3710" s="5" t="str">
        <f>VLOOKUP(I3710,Vlookups!A:D,2,FALSE)</f>
        <v>Pearland Elementary</v>
      </c>
      <c r="K3710" s="5" t="str">
        <f>VLOOKUP(I3710,Vlookups!A:D,3,FALSE)</f>
        <v>PEARLAND K8</v>
      </c>
      <c r="L3710" s="5" t="str">
        <f t="shared" si="1131"/>
        <v>99</v>
      </c>
      <c r="M3710" s="5" t="str">
        <f t="shared" si="1132"/>
        <v>000</v>
      </c>
      <c r="N3710" s="5" t="str">
        <f>VLOOKUP(M3710,Vlookups!G:I,2,FALSE)</f>
        <v>FINANCE USE ONLY</v>
      </c>
      <c r="O3710" s="5" t="str">
        <f>VLOOKUP(M3710,Vlookups!G:I,3,FALSE)</f>
        <v>UNIDENTIFIED</v>
      </c>
      <c r="P3710" s="6">
        <f t="shared" si="1133"/>
        <v>500</v>
      </c>
      <c r="Q3710" s="6">
        <f t="shared" si="1134"/>
        <v>483.24</v>
      </c>
      <c r="R3710" s="6">
        <f t="shared" si="1135"/>
        <v>0</v>
      </c>
      <c r="S3710" s="6">
        <f t="shared" si="1136"/>
        <v>0</v>
      </c>
      <c r="T3710" s="6">
        <f t="shared" si="1137"/>
        <v>-500</v>
      </c>
      <c r="U3710" t="s">
        <v>3769</v>
      </c>
      <c r="V3710" t="s">
        <v>560</v>
      </c>
      <c r="W3710" s="2">
        <v>500</v>
      </c>
      <c r="X3710" s="2">
        <v>483.24</v>
      </c>
      <c r="Y3710" s="2">
        <v>0</v>
      </c>
      <c r="Z3710" s="2">
        <v>16.760000000000002</v>
      </c>
      <c r="AA3710" s="2">
        <v>0</v>
      </c>
      <c r="AB3710" s="3">
        <v>-500</v>
      </c>
    </row>
    <row r="3711" spans="1:28">
      <c r="A3711" s="5" t="str">
        <f t="shared" si="1124"/>
        <v>427</v>
      </c>
      <c r="B3711" s="5" t="str">
        <f>VLOOKUP(A3711,Vlookups!O:P,2,FALSE)</f>
        <v>LOCAL</v>
      </c>
      <c r="C3711" s="5" t="str">
        <f t="shared" si="1125"/>
        <v>E</v>
      </c>
      <c r="D3711" s="5" t="str">
        <f t="shared" si="1126"/>
        <v>23</v>
      </c>
      <c r="E3711" s="5" t="str">
        <f t="shared" si="1127"/>
        <v>64--</v>
      </c>
      <c r="F3711" s="5" t="str">
        <f>VLOOKUP(E3711,Vlookups!K:M,3,FALSE)</f>
        <v>Op Exp</v>
      </c>
      <c r="G3711" s="5" t="str">
        <f t="shared" si="1128"/>
        <v>6495</v>
      </c>
      <c r="H3711" s="5" t="str">
        <f t="shared" si="1129"/>
        <v>MEMBERSHIPS AND DUES</v>
      </c>
      <c r="I3711" s="5" t="str">
        <f t="shared" si="1130"/>
        <v>040</v>
      </c>
      <c r="J3711" s="5" t="str">
        <f>VLOOKUP(I3711,Vlookups!A:D,2,FALSE)</f>
        <v>Pearland Middle School</v>
      </c>
      <c r="K3711" s="5" t="str">
        <f>VLOOKUP(I3711,Vlookups!A:D,3,FALSE)</f>
        <v>PEARLAND K8</v>
      </c>
      <c r="L3711" s="5" t="str">
        <f t="shared" si="1131"/>
        <v>99</v>
      </c>
      <c r="M3711" s="5" t="str">
        <f t="shared" si="1132"/>
        <v>000</v>
      </c>
      <c r="N3711" s="5" t="str">
        <f>VLOOKUP(M3711,Vlookups!G:I,2,FALSE)</f>
        <v>FINANCE USE ONLY</v>
      </c>
      <c r="O3711" s="5" t="str">
        <f>VLOOKUP(M3711,Vlookups!G:I,3,FALSE)</f>
        <v>UNIDENTIFIED</v>
      </c>
      <c r="P3711" s="6">
        <f t="shared" si="1133"/>
        <v>0</v>
      </c>
      <c r="Q3711" s="6">
        <f t="shared" si="1134"/>
        <v>238.01</v>
      </c>
      <c r="R3711" s="6">
        <f t="shared" si="1135"/>
        <v>0</v>
      </c>
      <c r="S3711" s="6">
        <f t="shared" si="1136"/>
        <v>0</v>
      </c>
      <c r="T3711" s="6">
        <f t="shared" si="1137"/>
        <v>0</v>
      </c>
      <c r="U3711" t="s">
        <v>3770</v>
      </c>
      <c r="V3711" t="s">
        <v>560</v>
      </c>
      <c r="W3711" s="2">
        <v>0</v>
      </c>
      <c r="X3711" s="2">
        <v>238.01</v>
      </c>
      <c r="Y3711" s="2">
        <v>0</v>
      </c>
      <c r="Z3711" s="3">
        <v>-238.01</v>
      </c>
      <c r="AA3711" s="2">
        <v>0</v>
      </c>
      <c r="AB3711" s="2">
        <v>0</v>
      </c>
    </row>
    <row r="3712" spans="1:28">
      <c r="A3712" s="5" t="str">
        <f t="shared" si="1124"/>
        <v>427</v>
      </c>
      <c r="B3712" s="5" t="str">
        <f>VLOOKUP(A3712,Vlookups!O:P,2,FALSE)</f>
        <v>LOCAL</v>
      </c>
      <c r="C3712" s="5" t="str">
        <f t="shared" si="1125"/>
        <v>E</v>
      </c>
      <c r="D3712" s="5" t="str">
        <f t="shared" si="1126"/>
        <v>23</v>
      </c>
      <c r="E3712" s="5" t="str">
        <f t="shared" si="1127"/>
        <v>64--</v>
      </c>
      <c r="F3712" s="5" t="str">
        <f>VLOOKUP(E3712,Vlookups!K:M,3,FALSE)</f>
        <v>Op Exp</v>
      </c>
      <c r="G3712" s="5" t="str">
        <f t="shared" si="1128"/>
        <v>6495</v>
      </c>
      <c r="H3712" s="5" t="str">
        <f t="shared" si="1129"/>
        <v>MEMBERSHIPS AND DUES</v>
      </c>
      <c r="I3712" s="5" t="str">
        <f t="shared" si="1130"/>
        <v>042</v>
      </c>
      <c r="J3712" s="5" t="str">
        <f>VLOOKUP(I3712,Vlookups!A:D,2,FALSE)</f>
        <v>BG Ramirez Elementary</v>
      </c>
      <c r="K3712" s="5" t="str">
        <f>VLOOKUP(I3712,Vlookups!A:D,3,FALSE)</f>
        <v>BG RAMIREZ K8</v>
      </c>
      <c r="L3712" s="5" t="str">
        <f t="shared" si="1131"/>
        <v>99</v>
      </c>
      <c r="M3712" s="5" t="str">
        <f t="shared" si="1132"/>
        <v>000</v>
      </c>
      <c r="N3712" s="5" t="str">
        <f>VLOOKUP(M3712,Vlookups!G:I,2,FALSE)</f>
        <v>FINANCE USE ONLY</v>
      </c>
      <c r="O3712" s="5" t="str">
        <f>VLOOKUP(M3712,Vlookups!G:I,3,FALSE)</f>
        <v>UNIDENTIFIED</v>
      </c>
      <c r="P3712" s="6">
        <f t="shared" si="1133"/>
        <v>500</v>
      </c>
      <c r="Q3712" s="6">
        <f t="shared" si="1134"/>
        <v>0</v>
      </c>
      <c r="R3712" s="6">
        <f t="shared" si="1135"/>
        <v>0</v>
      </c>
      <c r="S3712" s="6">
        <f t="shared" si="1136"/>
        <v>0</v>
      </c>
      <c r="T3712" s="6">
        <f t="shared" si="1137"/>
        <v>-500</v>
      </c>
      <c r="U3712" t="s">
        <v>3771</v>
      </c>
      <c r="V3712" t="s">
        <v>560</v>
      </c>
      <c r="W3712" s="2">
        <v>500</v>
      </c>
      <c r="X3712" s="2">
        <v>0</v>
      </c>
      <c r="Y3712" s="2">
        <v>0</v>
      </c>
      <c r="Z3712" s="2">
        <v>270</v>
      </c>
      <c r="AA3712" s="2">
        <v>0</v>
      </c>
      <c r="AB3712" s="3">
        <v>-500</v>
      </c>
    </row>
    <row r="3713" spans="1:28">
      <c r="A3713" s="5" t="str">
        <f t="shared" si="1124"/>
        <v>427</v>
      </c>
      <c r="B3713" s="5" t="str">
        <f>VLOOKUP(A3713,Vlookups!O:P,2,FALSE)</f>
        <v>LOCAL</v>
      </c>
      <c r="C3713" s="5" t="str">
        <f t="shared" si="1125"/>
        <v>E</v>
      </c>
      <c r="D3713" s="5" t="str">
        <f t="shared" si="1126"/>
        <v>23</v>
      </c>
      <c r="E3713" s="5" t="str">
        <f t="shared" si="1127"/>
        <v>64--</v>
      </c>
      <c r="F3713" s="5" t="str">
        <f>VLOOKUP(E3713,Vlookups!K:M,3,FALSE)</f>
        <v>Op Exp</v>
      </c>
      <c r="G3713" s="5" t="str">
        <f t="shared" si="1128"/>
        <v>6495</v>
      </c>
      <c r="H3713" s="5" t="str">
        <f t="shared" si="1129"/>
        <v>MEMBERSHIPS AND DUES</v>
      </c>
      <c r="I3713" s="5" t="str">
        <f t="shared" si="1130"/>
        <v>043</v>
      </c>
      <c r="J3713" s="5" t="str">
        <f>VLOOKUP(I3713,Vlookups!A:D,2,FALSE)</f>
        <v>MSG Ramirez Elementary</v>
      </c>
      <c r="K3713" s="5" t="str">
        <f>VLOOKUP(I3713,Vlookups!A:D,3,FALSE)</f>
        <v>MSG RAMIREZ K8</v>
      </c>
      <c r="L3713" s="5" t="str">
        <f t="shared" si="1131"/>
        <v>99</v>
      </c>
      <c r="M3713" s="5" t="str">
        <f t="shared" si="1132"/>
        <v>000</v>
      </c>
      <c r="N3713" s="5" t="str">
        <f>VLOOKUP(M3713,Vlookups!G:I,2,FALSE)</f>
        <v>FINANCE USE ONLY</v>
      </c>
      <c r="O3713" s="5" t="str">
        <f>VLOOKUP(M3713,Vlookups!G:I,3,FALSE)</f>
        <v>UNIDENTIFIED</v>
      </c>
      <c r="P3713" s="6">
        <f t="shared" si="1133"/>
        <v>500</v>
      </c>
      <c r="Q3713" s="6">
        <f t="shared" si="1134"/>
        <v>0</v>
      </c>
      <c r="R3713" s="6">
        <f t="shared" si="1135"/>
        <v>0</v>
      </c>
      <c r="S3713" s="6">
        <f t="shared" si="1136"/>
        <v>0</v>
      </c>
      <c r="T3713" s="6">
        <f t="shared" si="1137"/>
        <v>-500</v>
      </c>
      <c r="U3713" t="s">
        <v>3772</v>
      </c>
      <c r="V3713" t="s">
        <v>560</v>
      </c>
      <c r="W3713" s="2">
        <v>500</v>
      </c>
      <c r="X3713" s="2">
        <v>0</v>
      </c>
      <c r="Y3713" s="2">
        <v>0</v>
      </c>
      <c r="Z3713" s="2">
        <v>500</v>
      </c>
      <c r="AA3713" s="2">
        <v>0</v>
      </c>
      <c r="AB3713" s="3">
        <v>-500</v>
      </c>
    </row>
    <row r="3714" spans="1:28">
      <c r="A3714" s="5" t="str">
        <f t="shared" si="1124"/>
        <v>427</v>
      </c>
      <c r="B3714" s="5" t="str">
        <f>VLOOKUP(A3714,Vlookups!O:P,2,FALSE)</f>
        <v>LOCAL</v>
      </c>
      <c r="C3714" s="5" t="str">
        <f t="shared" si="1125"/>
        <v>E</v>
      </c>
      <c r="D3714" s="5" t="str">
        <f t="shared" si="1126"/>
        <v>23</v>
      </c>
      <c r="E3714" s="5" t="str">
        <f t="shared" si="1127"/>
        <v>64--</v>
      </c>
      <c r="F3714" s="5" t="str">
        <f>VLOOKUP(E3714,Vlookups!K:M,3,FALSE)</f>
        <v>Op Exp</v>
      </c>
      <c r="G3714" s="5" t="str">
        <f t="shared" si="1128"/>
        <v>6495</v>
      </c>
      <c r="H3714" s="5" t="str">
        <f t="shared" si="1129"/>
        <v>MEMBERSHIPS AND DUES</v>
      </c>
      <c r="I3714" s="5" t="str">
        <f t="shared" si="1130"/>
        <v>045</v>
      </c>
      <c r="J3714" s="5" t="str">
        <f>VLOOKUP(I3714,Vlookups!A:D,2,FALSE)</f>
        <v>Liberty HS</v>
      </c>
      <c r="K3714" s="5" t="str">
        <f>VLOOKUP(I3714,Vlookups!A:D,3,FALSE)</f>
        <v>LIBERTY HS</v>
      </c>
      <c r="L3714" s="5" t="str">
        <f t="shared" si="1131"/>
        <v>99</v>
      </c>
      <c r="M3714" s="5" t="str">
        <f t="shared" si="1132"/>
        <v>000</v>
      </c>
      <c r="N3714" s="5" t="str">
        <f>VLOOKUP(M3714,Vlookups!G:I,2,FALSE)</f>
        <v>FINANCE USE ONLY</v>
      </c>
      <c r="O3714" s="5" t="str">
        <f>VLOOKUP(M3714,Vlookups!G:I,3,FALSE)</f>
        <v>UNIDENTIFIED</v>
      </c>
      <c r="P3714" s="6">
        <f t="shared" si="1133"/>
        <v>500</v>
      </c>
      <c r="Q3714" s="6">
        <f t="shared" si="1134"/>
        <v>0</v>
      </c>
      <c r="R3714" s="6">
        <f t="shared" si="1135"/>
        <v>0</v>
      </c>
      <c r="S3714" s="6">
        <f t="shared" si="1136"/>
        <v>0</v>
      </c>
      <c r="T3714" s="6">
        <f t="shared" si="1137"/>
        <v>-500</v>
      </c>
      <c r="U3714" t="s">
        <v>3773</v>
      </c>
      <c r="V3714" t="s">
        <v>560</v>
      </c>
      <c r="W3714" s="2">
        <v>500</v>
      </c>
      <c r="X3714" s="2">
        <v>0</v>
      </c>
      <c r="Y3714" s="2">
        <v>0</v>
      </c>
      <c r="Z3714" s="2">
        <v>500</v>
      </c>
      <c r="AA3714" s="2">
        <v>0</v>
      </c>
      <c r="AB3714" s="3">
        <v>-500</v>
      </c>
    </row>
    <row r="3715" spans="1:28">
      <c r="A3715" s="5" t="str">
        <f t="shared" si="1124"/>
        <v>427</v>
      </c>
      <c r="B3715" s="5" t="str">
        <f>VLOOKUP(A3715,Vlookups!O:P,2,FALSE)</f>
        <v>LOCAL</v>
      </c>
      <c r="C3715" s="5" t="str">
        <f t="shared" si="1125"/>
        <v>E</v>
      </c>
      <c r="D3715" s="5" t="str">
        <f t="shared" si="1126"/>
        <v>23</v>
      </c>
      <c r="E3715" s="5" t="str">
        <f t="shared" si="1127"/>
        <v>64--</v>
      </c>
      <c r="F3715" s="5" t="str">
        <f>VLOOKUP(E3715,Vlookups!K:M,3,FALSE)</f>
        <v>Op Exp</v>
      </c>
      <c r="G3715" s="5" t="str">
        <f t="shared" si="1128"/>
        <v>6498</v>
      </c>
      <c r="H3715" s="5" t="str">
        <f t="shared" si="1129"/>
        <v>PRINCIPAL DISCRETIONARY</v>
      </c>
      <c r="I3715" s="5" t="str">
        <f t="shared" si="1130"/>
        <v>001</v>
      </c>
      <c r="J3715" s="5" t="str">
        <f>VLOOKUP(I3715,Vlookups!A:D,2,FALSE)</f>
        <v>GARLAND ELEMENTARY SCHOOL</v>
      </c>
      <c r="K3715" s="5" t="str">
        <f>VLOOKUP(I3715,Vlookups!A:D,3,FALSE)</f>
        <v>GARLAND K8</v>
      </c>
      <c r="L3715" s="5" t="str">
        <f t="shared" si="1131"/>
        <v>99</v>
      </c>
      <c r="M3715" s="5" t="str">
        <f t="shared" si="1132"/>
        <v>000</v>
      </c>
      <c r="N3715" s="5" t="str">
        <f>VLOOKUP(M3715,Vlookups!G:I,2,FALSE)</f>
        <v>FINANCE USE ONLY</v>
      </c>
      <c r="O3715" s="5" t="str">
        <f>VLOOKUP(M3715,Vlookups!G:I,3,FALSE)</f>
        <v>UNIDENTIFIED</v>
      </c>
      <c r="P3715" s="6">
        <f t="shared" si="1133"/>
        <v>8400</v>
      </c>
      <c r="Q3715" s="6">
        <f t="shared" si="1134"/>
        <v>0</v>
      </c>
      <c r="R3715" s="6">
        <f t="shared" si="1135"/>
        <v>4399.1000000000004</v>
      </c>
      <c r="S3715" s="6">
        <f t="shared" si="1136"/>
        <v>0</v>
      </c>
      <c r="T3715" s="6">
        <f t="shared" si="1137"/>
        <v>-8400</v>
      </c>
      <c r="U3715" t="s">
        <v>3774</v>
      </c>
      <c r="V3715" t="s">
        <v>3775</v>
      </c>
      <c r="W3715" s="2">
        <v>8400</v>
      </c>
      <c r="X3715" s="2">
        <v>0</v>
      </c>
      <c r="Y3715" s="2">
        <v>4399.1000000000004</v>
      </c>
      <c r="Z3715" s="2">
        <v>4000.9</v>
      </c>
      <c r="AA3715" s="2">
        <v>0</v>
      </c>
      <c r="AB3715" s="3">
        <v>-8400</v>
      </c>
    </row>
    <row r="3716" spans="1:28">
      <c r="A3716" s="5" t="str">
        <f t="shared" si="1124"/>
        <v>427</v>
      </c>
      <c r="B3716" s="5" t="str">
        <f>VLOOKUP(A3716,Vlookups!O:P,2,FALSE)</f>
        <v>LOCAL</v>
      </c>
      <c r="C3716" s="5" t="str">
        <f t="shared" si="1125"/>
        <v>E</v>
      </c>
      <c r="D3716" s="5" t="str">
        <f t="shared" si="1126"/>
        <v>23</v>
      </c>
      <c r="E3716" s="5" t="str">
        <f t="shared" si="1127"/>
        <v>64--</v>
      </c>
      <c r="F3716" s="5" t="str">
        <f>VLOOKUP(E3716,Vlookups!K:M,3,FALSE)</f>
        <v>Op Exp</v>
      </c>
      <c r="G3716" s="5" t="str">
        <f t="shared" si="1128"/>
        <v>6498</v>
      </c>
      <c r="H3716" s="5" t="str">
        <f t="shared" si="1129"/>
        <v>PRINCIPAL DISCRETIONARY</v>
      </c>
      <c r="I3716" s="5" t="str">
        <f t="shared" si="1130"/>
        <v>003</v>
      </c>
      <c r="J3716" s="5" t="str">
        <f>VLOOKUP(I3716,Vlookups!A:D,2,FALSE)</f>
        <v>GARLAND HIGH SCHOOL</v>
      </c>
      <c r="K3716" s="5" t="str">
        <f>VLOOKUP(I3716,Vlookups!A:D,3,FALSE)</f>
        <v>GARLAND HS</v>
      </c>
      <c r="L3716" s="5" t="str">
        <f t="shared" si="1131"/>
        <v>99</v>
      </c>
      <c r="M3716" s="5" t="str">
        <f t="shared" si="1132"/>
        <v>000</v>
      </c>
      <c r="N3716" s="5" t="str">
        <f>VLOOKUP(M3716,Vlookups!G:I,2,FALSE)</f>
        <v>FINANCE USE ONLY</v>
      </c>
      <c r="O3716" s="5" t="str">
        <f>VLOOKUP(M3716,Vlookups!G:I,3,FALSE)</f>
        <v>UNIDENTIFIED</v>
      </c>
      <c r="P3716" s="6">
        <f t="shared" si="1133"/>
        <v>3600</v>
      </c>
      <c r="Q3716" s="6">
        <f t="shared" si="1134"/>
        <v>0</v>
      </c>
      <c r="R3716" s="6">
        <f t="shared" si="1135"/>
        <v>2227.7800000000002</v>
      </c>
      <c r="S3716" s="6">
        <f t="shared" si="1136"/>
        <v>0</v>
      </c>
      <c r="T3716" s="6">
        <f t="shared" si="1137"/>
        <v>-3600</v>
      </c>
      <c r="U3716" t="s">
        <v>3776</v>
      </c>
      <c r="V3716" t="s">
        <v>3775</v>
      </c>
      <c r="W3716" s="2">
        <v>3600</v>
      </c>
      <c r="X3716" s="2">
        <v>0</v>
      </c>
      <c r="Y3716" s="2">
        <v>2227.7800000000002</v>
      </c>
      <c r="Z3716" s="2">
        <v>1372.22</v>
      </c>
      <c r="AA3716" s="2">
        <v>0</v>
      </c>
      <c r="AB3716" s="3">
        <v>-3600</v>
      </c>
    </row>
    <row r="3717" spans="1:28">
      <c r="A3717" s="5" t="str">
        <f t="shared" si="1124"/>
        <v>427</v>
      </c>
      <c r="B3717" s="5" t="str">
        <f>VLOOKUP(A3717,Vlookups!O:P,2,FALSE)</f>
        <v>LOCAL</v>
      </c>
      <c r="C3717" s="5" t="str">
        <f t="shared" si="1125"/>
        <v>E</v>
      </c>
      <c r="D3717" s="5" t="str">
        <f t="shared" si="1126"/>
        <v>23</v>
      </c>
      <c r="E3717" s="5" t="str">
        <f t="shared" si="1127"/>
        <v>64--</v>
      </c>
      <c r="F3717" s="5" t="str">
        <f>VLOOKUP(E3717,Vlookups!K:M,3,FALSE)</f>
        <v>Op Exp</v>
      </c>
      <c r="G3717" s="5" t="str">
        <f t="shared" si="1128"/>
        <v>6498</v>
      </c>
      <c r="H3717" s="5" t="str">
        <f t="shared" si="1129"/>
        <v>PRINCIPAL DISCRETIONARY</v>
      </c>
      <c r="I3717" s="5" t="str">
        <f t="shared" si="1130"/>
        <v>004</v>
      </c>
      <c r="J3717" s="5" t="str">
        <f>VLOOKUP(I3717,Vlookups!A:D,2,FALSE)</f>
        <v>ARLINGTON ELEMENTARY SCHOOL</v>
      </c>
      <c r="K3717" s="5" t="str">
        <f>VLOOKUP(I3717,Vlookups!A:D,3,FALSE)</f>
        <v>ARLINGTON K8</v>
      </c>
      <c r="L3717" s="5" t="str">
        <f t="shared" si="1131"/>
        <v>99</v>
      </c>
      <c r="M3717" s="5" t="str">
        <f t="shared" si="1132"/>
        <v>000</v>
      </c>
      <c r="N3717" s="5" t="str">
        <f>VLOOKUP(M3717,Vlookups!G:I,2,FALSE)</f>
        <v>FINANCE USE ONLY</v>
      </c>
      <c r="O3717" s="5" t="str">
        <f>VLOOKUP(M3717,Vlookups!G:I,3,FALSE)</f>
        <v>UNIDENTIFIED</v>
      </c>
      <c r="P3717" s="6">
        <f t="shared" si="1133"/>
        <v>7000</v>
      </c>
      <c r="Q3717" s="6">
        <f t="shared" si="1134"/>
        <v>0</v>
      </c>
      <c r="R3717" s="6">
        <f t="shared" si="1135"/>
        <v>3165.85</v>
      </c>
      <c r="S3717" s="6">
        <f t="shared" si="1136"/>
        <v>0</v>
      </c>
      <c r="T3717" s="6">
        <f t="shared" si="1137"/>
        <v>-7000</v>
      </c>
      <c r="U3717" t="s">
        <v>3777</v>
      </c>
      <c r="V3717" t="s">
        <v>3775</v>
      </c>
      <c r="W3717" s="2">
        <v>7000</v>
      </c>
      <c r="X3717" s="2">
        <v>0</v>
      </c>
      <c r="Y3717" s="2">
        <v>3165.85</v>
      </c>
      <c r="Z3717" s="2">
        <v>3834.15</v>
      </c>
      <c r="AA3717" s="2">
        <v>0</v>
      </c>
      <c r="AB3717" s="3">
        <v>-7000</v>
      </c>
    </row>
    <row r="3718" spans="1:28">
      <c r="A3718" s="5" t="str">
        <f t="shared" si="1124"/>
        <v>427</v>
      </c>
      <c r="B3718" s="5" t="str">
        <f>VLOOKUP(A3718,Vlookups!O:P,2,FALSE)</f>
        <v>LOCAL</v>
      </c>
      <c r="C3718" s="5" t="str">
        <f t="shared" si="1125"/>
        <v>E</v>
      </c>
      <c r="D3718" s="5" t="str">
        <f t="shared" si="1126"/>
        <v>23</v>
      </c>
      <c r="E3718" s="5" t="str">
        <f t="shared" si="1127"/>
        <v>64--</v>
      </c>
      <c r="F3718" s="5" t="str">
        <f>VLOOKUP(E3718,Vlookups!K:M,3,FALSE)</f>
        <v>Op Exp</v>
      </c>
      <c r="G3718" s="5" t="str">
        <f t="shared" si="1128"/>
        <v>6498</v>
      </c>
      <c r="H3718" s="5" t="str">
        <f t="shared" si="1129"/>
        <v>PRINCIPAL DISCRETIONARY</v>
      </c>
      <c r="I3718" s="5" t="str">
        <f t="shared" si="1130"/>
        <v>006</v>
      </c>
      <c r="J3718" s="5" t="str">
        <f>VLOOKUP(I3718,Vlookups!A:D,2,FALSE)</f>
        <v>ARLINGTON HIGH SCHOOL</v>
      </c>
      <c r="K3718" s="5" t="str">
        <f>VLOOKUP(I3718,Vlookups!A:D,3,FALSE)</f>
        <v>ARLINGTON HS</v>
      </c>
      <c r="L3718" s="5" t="str">
        <f t="shared" si="1131"/>
        <v>99</v>
      </c>
      <c r="M3718" s="5" t="str">
        <f t="shared" si="1132"/>
        <v>000</v>
      </c>
      <c r="N3718" s="5" t="str">
        <f>VLOOKUP(M3718,Vlookups!G:I,2,FALSE)</f>
        <v>FINANCE USE ONLY</v>
      </c>
      <c r="O3718" s="5" t="str">
        <f>VLOOKUP(M3718,Vlookups!G:I,3,FALSE)</f>
        <v>UNIDENTIFIED</v>
      </c>
      <c r="P3718" s="6">
        <f t="shared" si="1133"/>
        <v>4900</v>
      </c>
      <c r="Q3718" s="6">
        <f t="shared" si="1134"/>
        <v>0</v>
      </c>
      <c r="R3718" s="6">
        <f t="shared" si="1135"/>
        <v>3344.8</v>
      </c>
      <c r="S3718" s="6">
        <f t="shared" si="1136"/>
        <v>0</v>
      </c>
      <c r="T3718" s="6">
        <f t="shared" si="1137"/>
        <v>-4900</v>
      </c>
      <c r="U3718" t="s">
        <v>3778</v>
      </c>
      <c r="V3718" t="s">
        <v>3775</v>
      </c>
      <c r="W3718" s="2">
        <v>4900</v>
      </c>
      <c r="X3718" s="2">
        <v>0</v>
      </c>
      <c r="Y3718" s="2">
        <v>3344.8</v>
      </c>
      <c r="Z3718" s="2">
        <v>1555.2</v>
      </c>
      <c r="AA3718" s="2">
        <v>0</v>
      </c>
      <c r="AB3718" s="3">
        <v>-4900</v>
      </c>
    </row>
    <row r="3719" spans="1:28">
      <c r="A3719" s="5" t="str">
        <f t="shared" si="1124"/>
        <v>427</v>
      </c>
      <c r="B3719" s="5" t="str">
        <f>VLOOKUP(A3719,Vlookups!O:P,2,FALSE)</f>
        <v>LOCAL</v>
      </c>
      <c r="C3719" s="5" t="str">
        <f t="shared" si="1125"/>
        <v>E</v>
      </c>
      <c r="D3719" s="5" t="str">
        <f t="shared" si="1126"/>
        <v>23</v>
      </c>
      <c r="E3719" s="5" t="str">
        <f t="shared" si="1127"/>
        <v>64--</v>
      </c>
      <c r="F3719" s="5" t="str">
        <f>VLOOKUP(E3719,Vlookups!K:M,3,FALSE)</f>
        <v>Op Exp</v>
      </c>
      <c r="G3719" s="5" t="str">
        <f t="shared" si="1128"/>
        <v>6498</v>
      </c>
      <c r="H3719" s="5" t="str">
        <f t="shared" si="1129"/>
        <v>PRINCIPAL DISCRETIONARY</v>
      </c>
      <c r="I3719" s="5" t="str">
        <f t="shared" si="1130"/>
        <v>007</v>
      </c>
      <c r="J3719" s="5" t="str">
        <f>VLOOKUP(I3719,Vlookups!A:D,2,FALSE)</f>
        <v>KELLER ELEMENTARY SCHOOL</v>
      </c>
      <c r="K3719" s="5" t="str">
        <f>VLOOKUP(I3719,Vlookups!A:D,3,FALSE)</f>
        <v>KELLER K8</v>
      </c>
      <c r="L3719" s="5" t="str">
        <f t="shared" si="1131"/>
        <v>99</v>
      </c>
      <c r="M3719" s="5" t="str">
        <f t="shared" si="1132"/>
        <v>000</v>
      </c>
      <c r="N3719" s="5" t="str">
        <f>VLOOKUP(M3719,Vlookups!G:I,2,FALSE)</f>
        <v>FINANCE USE ONLY</v>
      </c>
      <c r="O3719" s="5" t="str">
        <f>VLOOKUP(M3719,Vlookups!G:I,3,FALSE)</f>
        <v>UNIDENTIFIED</v>
      </c>
      <c r="P3719" s="6">
        <f t="shared" si="1133"/>
        <v>7100</v>
      </c>
      <c r="Q3719" s="6">
        <f t="shared" si="1134"/>
        <v>0</v>
      </c>
      <c r="R3719" s="6">
        <f t="shared" si="1135"/>
        <v>2924.63</v>
      </c>
      <c r="S3719" s="6">
        <f t="shared" si="1136"/>
        <v>0</v>
      </c>
      <c r="T3719" s="6">
        <f t="shared" si="1137"/>
        <v>-7100</v>
      </c>
      <c r="U3719" t="s">
        <v>3779</v>
      </c>
      <c r="V3719" t="s">
        <v>3775</v>
      </c>
      <c r="W3719" s="2">
        <v>7100</v>
      </c>
      <c r="X3719" s="2">
        <v>0</v>
      </c>
      <c r="Y3719" s="2">
        <v>2924.63</v>
      </c>
      <c r="Z3719" s="2">
        <v>4175.37</v>
      </c>
      <c r="AA3719" s="2">
        <v>0</v>
      </c>
      <c r="AB3719" s="3">
        <v>-7100</v>
      </c>
    </row>
    <row r="3720" spans="1:28">
      <c r="A3720" s="5" t="str">
        <f t="shared" si="1124"/>
        <v>427</v>
      </c>
      <c r="B3720" s="5" t="str">
        <f>VLOOKUP(A3720,Vlookups!O:P,2,FALSE)</f>
        <v>LOCAL</v>
      </c>
      <c r="C3720" s="5" t="str">
        <f t="shared" si="1125"/>
        <v>E</v>
      </c>
      <c r="D3720" s="5" t="str">
        <f t="shared" si="1126"/>
        <v>23</v>
      </c>
      <c r="E3720" s="5" t="str">
        <f t="shared" si="1127"/>
        <v>64--</v>
      </c>
      <c r="F3720" s="5" t="str">
        <f>VLOOKUP(E3720,Vlookups!K:M,3,FALSE)</f>
        <v>Op Exp</v>
      </c>
      <c r="G3720" s="5" t="str">
        <f t="shared" si="1128"/>
        <v>6498</v>
      </c>
      <c r="H3720" s="5" t="str">
        <f t="shared" si="1129"/>
        <v>PRINCIPAL DISCRETIONARY</v>
      </c>
      <c r="I3720" s="5" t="str">
        <f t="shared" si="1130"/>
        <v>009</v>
      </c>
      <c r="J3720" s="5" t="str">
        <f>VLOOKUP(I3720,Vlookups!A:D,2,FALSE)</f>
        <v>KELLER HIGH SCHOOL</v>
      </c>
      <c r="K3720" s="5" t="str">
        <f>VLOOKUP(I3720,Vlookups!A:D,3,FALSE)</f>
        <v>KELLER HS</v>
      </c>
      <c r="L3720" s="5" t="str">
        <f t="shared" si="1131"/>
        <v>99</v>
      </c>
      <c r="M3720" s="5" t="str">
        <f t="shared" si="1132"/>
        <v>000</v>
      </c>
      <c r="N3720" s="5" t="str">
        <f>VLOOKUP(M3720,Vlookups!G:I,2,FALSE)</f>
        <v>FINANCE USE ONLY</v>
      </c>
      <c r="O3720" s="5" t="str">
        <f>VLOOKUP(M3720,Vlookups!G:I,3,FALSE)</f>
        <v>UNIDENTIFIED</v>
      </c>
      <c r="P3720" s="6">
        <f t="shared" si="1133"/>
        <v>4400</v>
      </c>
      <c r="Q3720" s="6">
        <f t="shared" si="1134"/>
        <v>0</v>
      </c>
      <c r="R3720" s="6">
        <f t="shared" si="1135"/>
        <v>1976.78</v>
      </c>
      <c r="S3720" s="6">
        <f t="shared" si="1136"/>
        <v>0</v>
      </c>
      <c r="T3720" s="6">
        <f t="shared" si="1137"/>
        <v>-4400</v>
      </c>
      <c r="U3720" t="s">
        <v>3780</v>
      </c>
      <c r="V3720" t="s">
        <v>3775</v>
      </c>
      <c r="W3720" s="2">
        <v>4400</v>
      </c>
      <c r="X3720" s="2">
        <v>0</v>
      </c>
      <c r="Y3720" s="2">
        <v>1976.78</v>
      </c>
      <c r="Z3720" s="2">
        <v>2423.2199999999998</v>
      </c>
      <c r="AA3720" s="2">
        <v>0</v>
      </c>
      <c r="AB3720" s="3">
        <v>-4400</v>
      </c>
    </row>
    <row r="3721" spans="1:28">
      <c r="A3721" s="5" t="str">
        <f t="shared" si="1124"/>
        <v>427</v>
      </c>
      <c r="B3721" s="5" t="str">
        <f>VLOOKUP(A3721,Vlookups!O:P,2,FALSE)</f>
        <v>LOCAL</v>
      </c>
      <c r="C3721" s="5" t="str">
        <f t="shared" si="1125"/>
        <v>E</v>
      </c>
      <c r="D3721" s="5" t="str">
        <f t="shared" si="1126"/>
        <v>23</v>
      </c>
      <c r="E3721" s="5" t="str">
        <f t="shared" si="1127"/>
        <v>64--</v>
      </c>
      <c r="F3721" s="5" t="str">
        <f>VLOOKUP(E3721,Vlookups!K:M,3,FALSE)</f>
        <v>Op Exp</v>
      </c>
      <c r="G3721" s="5" t="str">
        <f t="shared" si="1128"/>
        <v>6498</v>
      </c>
      <c r="H3721" s="5" t="str">
        <f t="shared" si="1129"/>
        <v>PRINCIPAL DISCRETIONARY</v>
      </c>
      <c r="I3721" s="5" t="str">
        <f t="shared" si="1130"/>
        <v>010</v>
      </c>
      <c r="J3721" s="5" t="str">
        <f>VLOOKUP(I3721,Vlookups!A:D,2,FALSE)</f>
        <v>GRAND PRAIRIE ELEMENTARY SCHOO</v>
      </c>
      <c r="K3721" s="5" t="str">
        <f>VLOOKUP(I3721,Vlookups!A:D,3,FALSE)</f>
        <v>GRAND PR K8</v>
      </c>
      <c r="L3721" s="5" t="str">
        <f t="shared" si="1131"/>
        <v>99</v>
      </c>
      <c r="M3721" s="5" t="str">
        <f t="shared" si="1132"/>
        <v>000</v>
      </c>
      <c r="N3721" s="5" t="str">
        <f>VLOOKUP(M3721,Vlookups!G:I,2,FALSE)</f>
        <v>FINANCE USE ONLY</v>
      </c>
      <c r="O3721" s="5" t="str">
        <f>VLOOKUP(M3721,Vlookups!G:I,3,FALSE)</f>
        <v>UNIDENTIFIED</v>
      </c>
      <c r="P3721" s="6">
        <f t="shared" si="1133"/>
        <v>8700</v>
      </c>
      <c r="Q3721" s="6">
        <f t="shared" si="1134"/>
        <v>0</v>
      </c>
      <c r="R3721" s="6">
        <f t="shared" si="1135"/>
        <v>2135.11</v>
      </c>
      <c r="S3721" s="6">
        <f t="shared" si="1136"/>
        <v>0</v>
      </c>
      <c r="T3721" s="6">
        <f t="shared" si="1137"/>
        <v>-8700</v>
      </c>
      <c r="U3721" t="s">
        <v>3781</v>
      </c>
      <c r="V3721" t="s">
        <v>3775</v>
      </c>
      <c r="W3721" s="2">
        <v>8700</v>
      </c>
      <c r="X3721" s="2">
        <v>0</v>
      </c>
      <c r="Y3721" s="2">
        <v>2135.11</v>
      </c>
      <c r="Z3721" s="2">
        <v>6564.89</v>
      </c>
      <c r="AA3721" s="2">
        <v>0</v>
      </c>
      <c r="AB3721" s="3">
        <v>-8700</v>
      </c>
    </row>
    <row r="3722" spans="1:28">
      <c r="A3722" s="5" t="str">
        <f t="shared" si="1124"/>
        <v>427</v>
      </c>
      <c r="B3722" s="5" t="str">
        <f>VLOOKUP(A3722,Vlookups!O:P,2,FALSE)</f>
        <v>LOCAL</v>
      </c>
      <c r="C3722" s="5" t="str">
        <f t="shared" si="1125"/>
        <v>E</v>
      </c>
      <c r="D3722" s="5" t="str">
        <f t="shared" si="1126"/>
        <v>23</v>
      </c>
      <c r="E3722" s="5" t="str">
        <f t="shared" si="1127"/>
        <v>64--</v>
      </c>
      <c r="F3722" s="5" t="str">
        <f>VLOOKUP(E3722,Vlookups!K:M,3,FALSE)</f>
        <v>Op Exp</v>
      </c>
      <c r="G3722" s="5" t="str">
        <f t="shared" si="1128"/>
        <v>6498</v>
      </c>
      <c r="H3722" s="5" t="str">
        <f t="shared" si="1129"/>
        <v>PRINCIPAL DISCRETIONARY</v>
      </c>
      <c r="I3722" s="5" t="str">
        <f t="shared" si="1130"/>
        <v>012</v>
      </c>
      <c r="J3722" s="5" t="str">
        <f>VLOOKUP(I3722,Vlookups!A:D,2,FALSE)</f>
        <v>NORTH RICHLAND HILLS ELEMENTAR</v>
      </c>
      <c r="K3722" s="5" t="str">
        <f>VLOOKUP(I3722,Vlookups!A:D,3,FALSE)</f>
        <v>NORTH RICHLAND HILLS K8</v>
      </c>
      <c r="L3722" s="5" t="str">
        <f t="shared" si="1131"/>
        <v>99</v>
      </c>
      <c r="M3722" s="5" t="str">
        <f t="shared" si="1132"/>
        <v>000</v>
      </c>
      <c r="N3722" s="5" t="str">
        <f>VLOOKUP(M3722,Vlookups!G:I,2,FALSE)</f>
        <v>FINANCE USE ONLY</v>
      </c>
      <c r="O3722" s="5" t="str">
        <f>VLOOKUP(M3722,Vlookups!G:I,3,FALSE)</f>
        <v>UNIDENTIFIED</v>
      </c>
      <c r="P3722" s="6">
        <f t="shared" si="1133"/>
        <v>7800</v>
      </c>
      <c r="Q3722" s="6">
        <f t="shared" si="1134"/>
        <v>0</v>
      </c>
      <c r="R3722" s="6">
        <f t="shared" si="1135"/>
        <v>5098.34</v>
      </c>
      <c r="S3722" s="6">
        <f t="shared" si="1136"/>
        <v>0</v>
      </c>
      <c r="T3722" s="6">
        <f t="shared" si="1137"/>
        <v>-7800</v>
      </c>
      <c r="U3722" t="s">
        <v>3782</v>
      </c>
      <c r="V3722" t="s">
        <v>3775</v>
      </c>
      <c r="W3722" s="2">
        <v>7800</v>
      </c>
      <c r="X3722" s="2">
        <v>0</v>
      </c>
      <c r="Y3722" s="2">
        <v>5098.34</v>
      </c>
      <c r="Z3722" s="2">
        <v>2701.66</v>
      </c>
      <c r="AA3722" s="2">
        <v>0</v>
      </c>
      <c r="AB3722" s="3">
        <v>-7800</v>
      </c>
    </row>
    <row r="3723" spans="1:28">
      <c r="A3723" s="5" t="str">
        <f t="shared" si="1124"/>
        <v>427</v>
      </c>
      <c r="B3723" s="5" t="str">
        <f>VLOOKUP(A3723,Vlookups!O:P,2,FALSE)</f>
        <v>LOCAL</v>
      </c>
      <c r="C3723" s="5" t="str">
        <f t="shared" si="1125"/>
        <v>E</v>
      </c>
      <c r="D3723" s="5" t="str">
        <f t="shared" si="1126"/>
        <v>23</v>
      </c>
      <c r="E3723" s="5" t="str">
        <f t="shared" si="1127"/>
        <v>64--</v>
      </c>
      <c r="F3723" s="5" t="str">
        <f>VLOOKUP(E3723,Vlookups!K:M,3,FALSE)</f>
        <v>Op Exp</v>
      </c>
      <c r="G3723" s="5" t="str">
        <f t="shared" si="1128"/>
        <v>6498</v>
      </c>
      <c r="H3723" s="5" t="str">
        <f t="shared" si="1129"/>
        <v>PRINCIPAL DISCRETIONARY</v>
      </c>
      <c r="I3723" s="5" t="str">
        <f t="shared" si="1130"/>
        <v>014</v>
      </c>
      <c r="J3723" s="5" t="str">
        <f>VLOOKUP(I3723,Vlookups!A:D,2,FALSE)</f>
        <v>KATY ELEMENTARY SCHOOL</v>
      </c>
      <c r="K3723" s="5" t="str">
        <f>VLOOKUP(I3723,Vlookups!A:D,3,FALSE)</f>
        <v>KATY K8</v>
      </c>
      <c r="L3723" s="5" t="str">
        <f t="shared" si="1131"/>
        <v>99</v>
      </c>
      <c r="M3723" s="5" t="str">
        <f t="shared" si="1132"/>
        <v>000</v>
      </c>
      <c r="N3723" s="5" t="str">
        <f>VLOOKUP(M3723,Vlookups!G:I,2,FALSE)</f>
        <v>FINANCE USE ONLY</v>
      </c>
      <c r="O3723" s="5" t="str">
        <f>VLOOKUP(M3723,Vlookups!G:I,3,FALSE)</f>
        <v>UNIDENTIFIED</v>
      </c>
      <c r="P3723" s="6">
        <f t="shared" si="1133"/>
        <v>8100</v>
      </c>
      <c r="Q3723" s="6">
        <f t="shared" si="1134"/>
        <v>0</v>
      </c>
      <c r="R3723" s="6">
        <f t="shared" si="1135"/>
        <v>4595.07</v>
      </c>
      <c r="S3723" s="6">
        <f t="shared" si="1136"/>
        <v>0</v>
      </c>
      <c r="T3723" s="6">
        <f t="shared" si="1137"/>
        <v>-8100</v>
      </c>
      <c r="U3723" t="s">
        <v>3783</v>
      </c>
      <c r="V3723" t="s">
        <v>3775</v>
      </c>
      <c r="W3723" s="2">
        <v>8100</v>
      </c>
      <c r="X3723" s="2">
        <v>0</v>
      </c>
      <c r="Y3723" s="2">
        <v>4595.07</v>
      </c>
      <c r="Z3723" s="2">
        <v>3504.93</v>
      </c>
      <c r="AA3723" s="2">
        <v>0</v>
      </c>
      <c r="AB3723" s="3">
        <v>-8100</v>
      </c>
    </row>
    <row r="3724" spans="1:28">
      <c r="A3724" s="5" t="str">
        <f t="shared" si="1124"/>
        <v>427</v>
      </c>
      <c r="B3724" s="5" t="str">
        <f>VLOOKUP(A3724,Vlookups!O:P,2,FALSE)</f>
        <v>LOCAL</v>
      </c>
      <c r="C3724" s="5" t="str">
        <f t="shared" si="1125"/>
        <v>E</v>
      </c>
      <c r="D3724" s="5" t="str">
        <f t="shared" si="1126"/>
        <v>23</v>
      </c>
      <c r="E3724" s="5" t="str">
        <f t="shared" si="1127"/>
        <v>64--</v>
      </c>
      <c r="F3724" s="5" t="str">
        <f>VLOOKUP(E3724,Vlookups!K:M,3,FALSE)</f>
        <v>Op Exp</v>
      </c>
      <c r="G3724" s="5" t="str">
        <f t="shared" si="1128"/>
        <v>6498</v>
      </c>
      <c r="H3724" s="5" t="str">
        <f t="shared" si="1129"/>
        <v>PRINCIPAL DISCRETIONARY</v>
      </c>
      <c r="I3724" s="5" t="str">
        <f t="shared" si="1130"/>
        <v>016</v>
      </c>
      <c r="J3724" s="5" t="str">
        <f>VLOOKUP(I3724,Vlookups!A:D,2,FALSE)</f>
        <v>WESTPARK ELEMENTARY SCHOOL</v>
      </c>
      <c r="K3724" s="5" t="str">
        <f>VLOOKUP(I3724,Vlookups!A:D,3,FALSE)</f>
        <v>WESTPARK K8</v>
      </c>
      <c r="L3724" s="5" t="str">
        <f t="shared" si="1131"/>
        <v>99</v>
      </c>
      <c r="M3724" s="5" t="str">
        <f t="shared" si="1132"/>
        <v>000</v>
      </c>
      <c r="N3724" s="5" t="str">
        <f>VLOOKUP(M3724,Vlookups!G:I,2,FALSE)</f>
        <v>FINANCE USE ONLY</v>
      </c>
      <c r="O3724" s="5" t="str">
        <f>VLOOKUP(M3724,Vlookups!G:I,3,FALSE)</f>
        <v>UNIDENTIFIED</v>
      </c>
      <c r="P3724" s="6">
        <f t="shared" si="1133"/>
        <v>7900</v>
      </c>
      <c r="Q3724" s="6">
        <f t="shared" si="1134"/>
        <v>0</v>
      </c>
      <c r="R3724" s="6">
        <f t="shared" si="1135"/>
        <v>4789.37</v>
      </c>
      <c r="S3724" s="6">
        <f t="shared" si="1136"/>
        <v>0</v>
      </c>
      <c r="T3724" s="6">
        <f t="shared" si="1137"/>
        <v>-7900</v>
      </c>
      <c r="U3724" t="s">
        <v>3784</v>
      </c>
      <c r="V3724" t="s">
        <v>3775</v>
      </c>
      <c r="W3724" s="2">
        <v>7900</v>
      </c>
      <c r="X3724" s="2">
        <v>0</v>
      </c>
      <c r="Y3724" s="2">
        <v>4789.37</v>
      </c>
      <c r="Z3724" s="2">
        <v>3110.63</v>
      </c>
      <c r="AA3724" s="2">
        <v>0</v>
      </c>
      <c r="AB3724" s="3">
        <v>-7900</v>
      </c>
    </row>
    <row r="3725" spans="1:28">
      <c r="A3725" s="5" t="str">
        <f t="shared" si="1124"/>
        <v>427</v>
      </c>
      <c r="B3725" s="5" t="str">
        <f>VLOOKUP(A3725,Vlookups!O:P,2,FALSE)</f>
        <v>LOCAL</v>
      </c>
      <c r="C3725" s="5" t="str">
        <f t="shared" si="1125"/>
        <v>E</v>
      </c>
      <c r="D3725" s="5" t="str">
        <f t="shared" si="1126"/>
        <v>23</v>
      </c>
      <c r="E3725" s="5" t="str">
        <f t="shared" si="1127"/>
        <v>64--</v>
      </c>
      <c r="F3725" s="5" t="str">
        <f>VLOOKUP(E3725,Vlookups!K:M,3,FALSE)</f>
        <v>Op Exp</v>
      </c>
      <c r="G3725" s="5" t="str">
        <f t="shared" si="1128"/>
        <v>6498</v>
      </c>
      <c r="H3725" s="5" t="str">
        <f t="shared" si="1129"/>
        <v>PRINCIPAL DISCRETIONARY</v>
      </c>
      <c r="I3725" s="5" t="str">
        <f t="shared" si="1130"/>
        <v>018</v>
      </c>
      <c r="J3725" s="5" t="str">
        <f>VLOOKUP(I3725,Vlookups!A:D,2,FALSE)</f>
        <v>KATY/WEST PARK HS</v>
      </c>
      <c r="K3725" s="5" t="str">
        <f>VLOOKUP(I3725,Vlookups!A:D,3,FALSE)</f>
        <v>KATY WESTPARK HS</v>
      </c>
      <c r="L3725" s="5" t="str">
        <f t="shared" si="1131"/>
        <v>99</v>
      </c>
      <c r="M3725" s="5" t="str">
        <f t="shared" si="1132"/>
        <v>000</v>
      </c>
      <c r="N3725" s="5" t="str">
        <f>VLOOKUP(M3725,Vlookups!G:I,2,FALSE)</f>
        <v>FINANCE USE ONLY</v>
      </c>
      <c r="O3725" s="5" t="str">
        <f>VLOOKUP(M3725,Vlookups!G:I,3,FALSE)</f>
        <v>UNIDENTIFIED</v>
      </c>
      <c r="P3725" s="6">
        <f t="shared" si="1133"/>
        <v>5200</v>
      </c>
      <c r="Q3725" s="6">
        <f t="shared" si="1134"/>
        <v>0</v>
      </c>
      <c r="R3725" s="6">
        <f t="shared" si="1135"/>
        <v>2622.55</v>
      </c>
      <c r="S3725" s="6">
        <f t="shared" si="1136"/>
        <v>0</v>
      </c>
      <c r="T3725" s="6">
        <f t="shared" si="1137"/>
        <v>-5200</v>
      </c>
      <c r="U3725" t="s">
        <v>3785</v>
      </c>
      <c r="V3725" t="s">
        <v>3775</v>
      </c>
      <c r="W3725" s="2">
        <v>5200</v>
      </c>
      <c r="X3725" s="2">
        <v>0</v>
      </c>
      <c r="Y3725" s="2">
        <v>2622.55</v>
      </c>
      <c r="Z3725" s="2">
        <v>2577.4499999999998</v>
      </c>
      <c r="AA3725" s="2">
        <v>0</v>
      </c>
      <c r="AB3725" s="3">
        <v>-5200</v>
      </c>
    </row>
    <row r="3726" spans="1:28">
      <c r="A3726" s="5" t="str">
        <f t="shared" si="1124"/>
        <v>427</v>
      </c>
      <c r="B3726" s="5" t="str">
        <f>VLOOKUP(A3726,Vlookups!O:P,2,FALSE)</f>
        <v>LOCAL</v>
      </c>
      <c r="C3726" s="5" t="str">
        <f t="shared" si="1125"/>
        <v>E</v>
      </c>
      <c r="D3726" s="5" t="str">
        <f t="shared" si="1126"/>
        <v>23</v>
      </c>
      <c r="E3726" s="5" t="str">
        <f t="shared" si="1127"/>
        <v>64--</v>
      </c>
      <c r="F3726" s="5" t="str">
        <f>VLOOKUP(E3726,Vlookups!K:M,3,FALSE)</f>
        <v>Op Exp</v>
      </c>
      <c r="G3726" s="5" t="str">
        <f t="shared" si="1128"/>
        <v>6498</v>
      </c>
      <c r="H3726" s="5" t="str">
        <f t="shared" si="1129"/>
        <v>PRINCIPAL DISCRETIONARY</v>
      </c>
      <c r="I3726" s="5" t="str">
        <f t="shared" si="1130"/>
        <v>019</v>
      </c>
      <c r="J3726" s="5" t="str">
        <f>VLOOKUP(I3726,Vlookups!A:D,2,FALSE)</f>
        <v>LANCASTER ELEMENTARY</v>
      </c>
      <c r="K3726" s="5" t="str">
        <f>VLOOKUP(I3726,Vlookups!A:D,3,FALSE)</f>
        <v>LANCASTER K8</v>
      </c>
      <c r="L3726" s="5" t="str">
        <f t="shared" si="1131"/>
        <v>99</v>
      </c>
      <c r="M3726" s="5" t="str">
        <f t="shared" si="1132"/>
        <v>000</v>
      </c>
      <c r="N3726" s="5" t="str">
        <f>VLOOKUP(M3726,Vlookups!G:I,2,FALSE)</f>
        <v>FINANCE USE ONLY</v>
      </c>
      <c r="O3726" s="5" t="str">
        <f>VLOOKUP(M3726,Vlookups!G:I,3,FALSE)</f>
        <v>UNIDENTIFIED</v>
      </c>
      <c r="P3726" s="6">
        <f t="shared" si="1133"/>
        <v>7000</v>
      </c>
      <c r="Q3726" s="6">
        <f t="shared" si="1134"/>
        <v>0</v>
      </c>
      <c r="R3726" s="6">
        <f t="shared" si="1135"/>
        <v>5103.8500000000004</v>
      </c>
      <c r="S3726" s="6">
        <f t="shared" si="1136"/>
        <v>0</v>
      </c>
      <c r="T3726" s="6">
        <f t="shared" si="1137"/>
        <v>-7000</v>
      </c>
      <c r="U3726" t="s">
        <v>3786</v>
      </c>
      <c r="V3726" t="s">
        <v>3775</v>
      </c>
      <c r="W3726" s="2">
        <v>7000</v>
      </c>
      <c r="X3726" s="2">
        <v>0</v>
      </c>
      <c r="Y3726" s="2">
        <v>5103.8500000000004</v>
      </c>
      <c r="Z3726" s="2">
        <v>1896.15</v>
      </c>
      <c r="AA3726" s="2">
        <v>0</v>
      </c>
      <c r="AB3726" s="3">
        <v>-7000</v>
      </c>
    </row>
    <row r="3727" spans="1:28">
      <c r="A3727" s="5" t="str">
        <f t="shared" si="1124"/>
        <v>427</v>
      </c>
      <c r="B3727" s="5" t="str">
        <f>VLOOKUP(A3727,Vlookups!O:P,2,FALSE)</f>
        <v>LOCAL</v>
      </c>
      <c r="C3727" s="5" t="str">
        <f t="shared" si="1125"/>
        <v>E</v>
      </c>
      <c r="D3727" s="5" t="str">
        <f t="shared" si="1126"/>
        <v>23</v>
      </c>
      <c r="E3727" s="5" t="str">
        <f t="shared" si="1127"/>
        <v>64--</v>
      </c>
      <c r="F3727" s="5" t="str">
        <f>VLOOKUP(E3727,Vlookups!K:M,3,FALSE)</f>
        <v>Op Exp</v>
      </c>
      <c r="G3727" s="5" t="str">
        <f t="shared" si="1128"/>
        <v>6498</v>
      </c>
      <c r="H3727" s="5" t="str">
        <f t="shared" si="1129"/>
        <v>PRINCIPAL DISCRETIONARY</v>
      </c>
      <c r="I3727" s="5" t="str">
        <f t="shared" si="1130"/>
        <v>021</v>
      </c>
      <c r="J3727" s="5" t="str">
        <f>VLOOKUP(I3727,Vlookups!A:D,2,FALSE)</f>
        <v>WOODHAVEN ELEMENTARY</v>
      </c>
      <c r="K3727" s="5" t="str">
        <f>VLOOKUP(I3727,Vlookups!A:D,3,FALSE)</f>
        <v>WOODHAVEN K8</v>
      </c>
      <c r="L3727" s="5" t="str">
        <f t="shared" si="1131"/>
        <v>99</v>
      </c>
      <c r="M3727" s="5" t="str">
        <f t="shared" si="1132"/>
        <v>000</v>
      </c>
      <c r="N3727" s="5" t="str">
        <f>VLOOKUP(M3727,Vlookups!G:I,2,FALSE)</f>
        <v>FINANCE USE ONLY</v>
      </c>
      <c r="O3727" s="5" t="str">
        <f>VLOOKUP(M3727,Vlookups!G:I,3,FALSE)</f>
        <v>UNIDENTIFIED</v>
      </c>
      <c r="P3727" s="6">
        <f t="shared" si="1133"/>
        <v>5600</v>
      </c>
      <c r="Q3727" s="6">
        <f t="shared" si="1134"/>
        <v>0</v>
      </c>
      <c r="R3727" s="6">
        <f t="shared" si="1135"/>
        <v>2859.56</v>
      </c>
      <c r="S3727" s="6">
        <f t="shared" si="1136"/>
        <v>0</v>
      </c>
      <c r="T3727" s="6">
        <f t="shared" si="1137"/>
        <v>-5600</v>
      </c>
      <c r="U3727" t="s">
        <v>3787</v>
      </c>
      <c r="V3727" t="s">
        <v>3775</v>
      </c>
      <c r="W3727" s="2">
        <v>5600</v>
      </c>
      <c r="X3727" s="2">
        <v>0</v>
      </c>
      <c r="Y3727" s="2">
        <v>2859.56</v>
      </c>
      <c r="Z3727" s="2">
        <v>2740.44</v>
      </c>
      <c r="AA3727" s="2">
        <v>0</v>
      </c>
      <c r="AB3727" s="3">
        <v>-5600</v>
      </c>
    </row>
    <row r="3728" spans="1:28">
      <c r="A3728" s="5" t="str">
        <f t="shared" si="1124"/>
        <v>427</v>
      </c>
      <c r="B3728" s="5" t="str">
        <f>VLOOKUP(A3728,Vlookups!O:P,2,FALSE)</f>
        <v>LOCAL</v>
      </c>
      <c r="C3728" s="5" t="str">
        <f t="shared" si="1125"/>
        <v>E</v>
      </c>
      <c r="D3728" s="5" t="str">
        <f t="shared" si="1126"/>
        <v>23</v>
      </c>
      <c r="E3728" s="5" t="str">
        <f t="shared" si="1127"/>
        <v>64--</v>
      </c>
      <c r="F3728" s="5" t="str">
        <f>VLOOKUP(E3728,Vlookups!K:M,3,FALSE)</f>
        <v>Op Exp</v>
      </c>
      <c r="G3728" s="5" t="str">
        <f t="shared" si="1128"/>
        <v>6498</v>
      </c>
      <c r="H3728" s="5" t="str">
        <f t="shared" si="1129"/>
        <v>PRINCIPAL DISCRETIONARY</v>
      </c>
      <c r="I3728" s="5" t="str">
        <f t="shared" si="1130"/>
        <v>023</v>
      </c>
      <c r="J3728" s="5" t="str">
        <f>VLOOKUP(I3728,Vlookups!A:D,2,FALSE)</f>
        <v>SAGINAW ELEMENTARY</v>
      </c>
      <c r="K3728" s="5" t="str">
        <f>VLOOKUP(I3728,Vlookups!A:D,3,FALSE)</f>
        <v>SAGINAW K8</v>
      </c>
      <c r="L3728" s="5" t="str">
        <f t="shared" si="1131"/>
        <v>99</v>
      </c>
      <c r="M3728" s="5" t="str">
        <f t="shared" si="1132"/>
        <v>000</v>
      </c>
      <c r="N3728" s="5" t="str">
        <f>VLOOKUP(M3728,Vlookups!G:I,2,FALSE)</f>
        <v>FINANCE USE ONLY</v>
      </c>
      <c r="O3728" s="5" t="str">
        <f>VLOOKUP(M3728,Vlookups!G:I,3,FALSE)</f>
        <v>UNIDENTIFIED</v>
      </c>
      <c r="P3728" s="6">
        <f t="shared" si="1133"/>
        <v>7600</v>
      </c>
      <c r="Q3728" s="6">
        <f t="shared" si="1134"/>
        <v>0</v>
      </c>
      <c r="R3728" s="6">
        <f t="shared" si="1135"/>
        <v>4130.55</v>
      </c>
      <c r="S3728" s="6">
        <f t="shared" si="1136"/>
        <v>0</v>
      </c>
      <c r="T3728" s="6">
        <f t="shared" si="1137"/>
        <v>-7600</v>
      </c>
      <c r="U3728" t="s">
        <v>3788</v>
      </c>
      <c r="V3728" t="s">
        <v>3775</v>
      </c>
      <c r="W3728" s="2">
        <v>7600</v>
      </c>
      <c r="X3728" s="2">
        <v>0</v>
      </c>
      <c r="Y3728" s="2">
        <v>4130.55</v>
      </c>
      <c r="Z3728" s="2">
        <v>3469.45</v>
      </c>
      <c r="AA3728" s="2">
        <v>0</v>
      </c>
      <c r="AB3728" s="3">
        <v>-7600</v>
      </c>
    </row>
    <row r="3729" spans="1:28">
      <c r="A3729" s="5" t="str">
        <f t="shared" si="1124"/>
        <v>427</v>
      </c>
      <c r="B3729" s="5" t="str">
        <f>VLOOKUP(A3729,Vlookups!O:P,2,FALSE)</f>
        <v>LOCAL</v>
      </c>
      <c r="C3729" s="5" t="str">
        <f t="shared" si="1125"/>
        <v>E</v>
      </c>
      <c r="D3729" s="5" t="str">
        <f t="shared" si="1126"/>
        <v>23</v>
      </c>
      <c r="E3729" s="5" t="str">
        <f t="shared" si="1127"/>
        <v>64--</v>
      </c>
      <c r="F3729" s="5" t="str">
        <f>VLOOKUP(E3729,Vlookups!K:M,3,FALSE)</f>
        <v>Op Exp</v>
      </c>
      <c r="G3729" s="5" t="str">
        <f t="shared" si="1128"/>
        <v>6498</v>
      </c>
      <c r="H3729" s="5" t="str">
        <f t="shared" si="1129"/>
        <v>PRINCIPAL DISCRETIONARY</v>
      </c>
      <c r="I3729" s="5" t="str">
        <f t="shared" si="1130"/>
        <v>025</v>
      </c>
      <c r="J3729" s="5" t="str">
        <f>VLOOKUP(I3729,Vlookups!A:D,2,FALSE)</f>
        <v>WINDMILL LAKES ELEMENTARY</v>
      </c>
      <c r="K3729" s="5" t="str">
        <f>VLOOKUP(I3729,Vlookups!A:D,3,FALSE)</f>
        <v>WINDMILL LAKES K8</v>
      </c>
      <c r="L3729" s="5" t="str">
        <f t="shared" si="1131"/>
        <v>99</v>
      </c>
      <c r="M3729" s="5" t="str">
        <f t="shared" si="1132"/>
        <v>000</v>
      </c>
      <c r="N3729" s="5" t="str">
        <f>VLOOKUP(M3729,Vlookups!G:I,2,FALSE)</f>
        <v>FINANCE USE ONLY</v>
      </c>
      <c r="O3729" s="5" t="str">
        <f>VLOOKUP(M3729,Vlookups!G:I,3,FALSE)</f>
        <v>UNIDENTIFIED</v>
      </c>
      <c r="P3729" s="6">
        <f t="shared" si="1133"/>
        <v>7800</v>
      </c>
      <c r="Q3729" s="6">
        <f t="shared" si="1134"/>
        <v>0</v>
      </c>
      <c r="R3729" s="6">
        <f t="shared" si="1135"/>
        <v>3879.83</v>
      </c>
      <c r="S3729" s="6">
        <f t="shared" si="1136"/>
        <v>0</v>
      </c>
      <c r="T3729" s="6">
        <f t="shared" si="1137"/>
        <v>-7800</v>
      </c>
      <c r="U3729" t="s">
        <v>3789</v>
      </c>
      <c r="V3729" t="s">
        <v>3775</v>
      </c>
      <c r="W3729" s="2">
        <v>7800</v>
      </c>
      <c r="X3729" s="2">
        <v>0</v>
      </c>
      <c r="Y3729" s="2">
        <v>3879.83</v>
      </c>
      <c r="Z3729" s="2">
        <v>3920.17</v>
      </c>
      <c r="AA3729" s="2">
        <v>0</v>
      </c>
      <c r="AB3729" s="3">
        <v>-7800</v>
      </c>
    </row>
    <row r="3730" spans="1:28">
      <c r="A3730" s="5" t="str">
        <f t="shared" si="1124"/>
        <v>427</v>
      </c>
      <c r="B3730" s="5" t="str">
        <f>VLOOKUP(A3730,Vlookups!O:P,2,FALSE)</f>
        <v>LOCAL</v>
      </c>
      <c r="C3730" s="5" t="str">
        <f t="shared" si="1125"/>
        <v>E</v>
      </c>
      <c r="D3730" s="5" t="str">
        <f t="shared" si="1126"/>
        <v>23</v>
      </c>
      <c r="E3730" s="5" t="str">
        <f t="shared" si="1127"/>
        <v>64--</v>
      </c>
      <c r="F3730" s="5" t="str">
        <f>VLOOKUP(E3730,Vlookups!K:M,3,FALSE)</f>
        <v>Op Exp</v>
      </c>
      <c r="G3730" s="5" t="str">
        <f t="shared" si="1128"/>
        <v>6498</v>
      </c>
      <c r="H3730" s="5" t="str">
        <f t="shared" si="1129"/>
        <v>PRINCIPAL DISCRETIONARY</v>
      </c>
      <c r="I3730" s="5" t="str">
        <f t="shared" si="1130"/>
        <v>027</v>
      </c>
      <c r="J3730" s="5" t="str">
        <f>VLOOKUP(I3730,Vlookups!A:D,2,FALSE)</f>
        <v>HOUSTON OREM ELEMENTARY</v>
      </c>
      <c r="K3730" s="5" t="str">
        <f>VLOOKUP(I3730,Vlookups!A:D,3,FALSE)</f>
        <v>OREM K8</v>
      </c>
      <c r="L3730" s="5" t="str">
        <f t="shared" si="1131"/>
        <v>99</v>
      </c>
      <c r="M3730" s="5" t="str">
        <f t="shared" si="1132"/>
        <v>000</v>
      </c>
      <c r="N3730" s="5" t="str">
        <f>VLOOKUP(M3730,Vlookups!G:I,2,FALSE)</f>
        <v>FINANCE USE ONLY</v>
      </c>
      <c r="O3730" s="5" t="str">
        <f>VLOOKUP(M3730,Vlookups!G:I,3,FALSE)</f>
        <v>UNIDENTIFIED</v>
      </c>
      <c r="P3730" s="6">
        <f t="shared" si="1133"/>
        <v>7900</v>
      </c>
      <c r="Q3730" s="6">
        <f t="shared" si="1134"/>
        <v>0</v>
      </c>
      <c r="R3730" s="6">
        <f t="shared" si="1135"/>
        <v>3844.85</v>
      </c>
      <c r="S3730" s="6">
        <f t="shared" si="1136"/>
        <v>0</v>
      </c>
      <c r="T3730" s="6">
        <f t="shared" si="1137"/>
        <v>-7900</v>
      </c>
      <c r="U3730" t="s">
        <v>3790</v>
      </c>
      <c r="V3730" t="s">
        <v>3775</v>
      </c>
      <c r="W3730" s="2">
        <v>7900</v>
      </c>
      <c r="X3730" s="2">
        <v>0</v>
      </c>
      <c r="Y3730" s="2">
        <v>3844.85</v>
      </c>
      <c r="Z3730" s="2">
        <v>4055.15</v>
      </c>
      <c r="AA3730" s="2">
        <v>0</v>
      </c>
      <c r="AB3730" s="3">
        <v>-7900</v>
      </c>
    </row>
    <row r="3731" spans="1:28">
      <c r="A3731" s="5" t="str">
        <f t="shared" si="1124"/>
        <v>427</v>
      </c>
      <c r="B3731" s="5" t="str">
        <f>VLOOKUP(A3731,Vlookups!O:P,2,FALSE)</f>
        <v>LOCAL</v>
      </c>
      <c r="C3731" s="5" t="str">
        <f t="shared" si="1125"/>
        <v>E</v>
      </c>
      <c r="D3731" s="5" t="str">
        <f t="shared" si="1126"/>
        <v>23</v>
      </c>
      <c r="E3731" s="5" t="str">
        <f t="shared" si="1127"/>
        <v>64--</v>
      </c>
      <c r="F3731" s="5" t="str">
        <f>VLOOKUP(E3731,Vlookups!K:M,3,FALSE)</f>
        <v>Op Exp</v>
      </c>
      <c r="G3731" s="5" t="str">
        <f t="shared" si="1128"/>
        <v>6498</v>
      </c>
      <c r="H3731" s="5" t="str">
        <f t="shared" si="1129"/>
        <v>PRINCIPAL DISCRETIONARY</v>
      </c>
      <c r="I3731" s="5" t="str">
        <f t="shared" si="1130"/>
        <v>030</v>
      </c>
      <c r="J3731" s="5" t="str">
        <f>VLOOKUP(I3731,Vlookups!A:D,2,FALSE)</f>
        <v>COLLEGE STATION ELEMENTARY</v>
      </c>
      <c r="K3731" s="5" t="str">
        <f>VLOOKUP(I3731,Vlookups!A:D,3,FALSE)</f>
        <v>COLLEGE STATION K8</v>
      </c>
      <c r="L3731" s="5" t="str">
        <f t="shared" si="1131"/>
        <v>99</v>
      </c>
      <c r="M3731" s="5" t="str">
        <f t="shared" si="1132"/>
        <v>000</v>
      </c>
      <c r="N3731" s="5" t="str">
        <f>VLOOKUP(M3731,Vlookups!G:I,2,FALSE)</f>
        <v>FINANCE USE ONLY</v>
      </c>
      <c r="O3731" s="5" t="str">
        <f>VLOOKUP(M3731,Vlookups!G:I,3,FALSE)</f>
        <v>UNIDENTIFIED</v>
      </c>
      <c r="P3731" s="6">
        <f t="shared" si="1133"/>
        <v>7100</v>
      </c>
      <c r="Q3731" s="6">
        <f t="shared" si="1134"/>
        <v>0</v>
      </c>
      <c r="R3731" s="6">
        <f t="shared" si="1135"/>
        <v>1275.54</v>
      </c>
      <c r="S3731" s="6">
        <f t="shared" si="1136"/>
        <v>0</v>
      </c>
      <c r="T3731" s="6">
        <f t="shared" si="1137"/>
        <v>-7100</v>
      </c>
      <c r="U3731" t="s">
        <v>3791</v>
      </c>
      <c r="V3731" t="s">
        <v>3775</v>
      </c>
      <c r="W3731" s="2">
        <v>7100</v>
      </c>
      <c r="X3731" s="2">
        <v>0</v>
      </c>
      <c r="Y3731" s="2">
        <v>1275.54</v>
      </c>
      <c r="Z3731" s="2">
        <v>5824.46</v>
      </c>
      <c r="AA3731" s="2">
        <v>0</v>
      </c>
      <c r="AB3731" s="3">
        <v>-7100</v>
      </c>
    </row>
    <row r="3732" spans="1:28">
      <c r="A3732" s="5" t="str">
        <f t="shared" si="1124"/>
        <v>427</v>
      </c>
      <c r="B3732" s="5" t="str">
        <f>VLOOKUP(A3732,Vlookups!O:P,2,FALSE)</f>
        <v>LOCAL</v>
      </c>
      <c r="C3732" s="5" t="str">
        <f t="shared" si="1125"/>
        <v>E</v>
      </c>
      <c r="D3732" s="5" t="str">
        <f t="shared" si="1126"/>
        <v>23</v>
      </c>
      <c r="E3732" s="5" t="str">
        <f t="shared" si="1127"/>
        <v>64--</v>
      </c>
      <c r="F3732" s="5" t="str">
        <f>VLOOKUP(E3732,Vlookups!K:M,3,FALSE)</f>
        <v>Op Exp</v>
      </c>
      <c r="G3732" s="5" t="str">
        <f t="shared" si="1128"/>
        <v>6498</v>
      </c>
      <c r="H3732" s="5" t="str">
        <f t="shared" si="1129"/>
        <v>PRINCIPAL DISCRETIONARY</v>
      </c>
      <c r="I3732" s="5" t="str">
        <f t="shared" si="1130"/>
        <v>032</v>
      </c>
      <c r="J3732" s="5" t="str">
        <f>VLOOKUP(I3732,Vlookups!A:D,2,FALSE)</f>
        <v>LANCASTER HS</v>
      </c>
      <c r="K3732" s="5" t="str">
        <f>VLOOKUP(I3732,Vlookups!A:D,3,FALSE)</f>
        <v>LANCASTER HS</v>
      </c>
      <c r="L3732" s="5" t="str">
        <f t="shared" si="1131"/>
        <v>99</v>
      </c>
      <c r="M3732" s="5" t="str">
        <f t="shared" si="1132"/>
        <v>000</v>
      </c>
      <c r="N3732" s="5" t="str">
        <f>VLOOKUP(M3732,Vlookups!G:I,2,FALSE)</f>
        <v>FINANCE USE ONLY</v>
      </c>
      <c r="O3732" s="5" t="str">
        <f>VLOOKUP(M3732,Vlookups!G:I,3,FALSE)</f>
        <v>UNIDENTIFIED</v>
      </c>
      <c r="P3732" s="6">
        <f t="shared" si="1133"/>
        <v>2000</v>
      </c>
      <c r="Q3732" s="6">
        <f t="shared" si="1134"/>
        <v>0</v>
      </c>
      <c r="R3732" s="6">
        <f t="shared" si="1135"/>
        <v>1092.99</v>
      </c>
      <c r="S3732" s="6">
        <f t="shared" si="1136"/>
        <v>0</v>
      </c>
      <c r="T3732" s="6">
        <f t="shared" si="1137"/>
        <v>-2000</v>
      </c>
      <c r="U3732" t="s">
        <v>3792</v>
      </c>
      <c r="V3732" t="s">
        <v>3775</v>
      </c>
      <c r="W3732" s="2">
        <v>2000</v>
      </c>
      <c r="X3732" s="2">
        <v>0</v>
      </c>
      <c r="Y3732" s="2">
        <v>1092.99</v>
      </c>
      <c r="Z3732" s="2">
        <v>907.01</v>
      </c>
      <c r="AA3732" s="2">
        <v>0</v>
      </c>
      <c r="AB3732" s="3">
        <v>-2000</v>
      </c>
    </row>
    <row r="3733" spans="1:28">
      <c r="A3733" s="5" t="str">
        <f t="shared" si="1124"/>
        <v>427</v>
      </c>
      <c r="B3733" s="5" t="str">
        <f>VLOOKUP(A3733,Vlookups!O:P,2,FALSE)</f>
        <v>LOCAL</v>
      </c>
      <c r="C3733" s="5" t="str">
        <f t="shared" si="1125"/>
        <v>E</v>
      </c>
      <c r="D3733" s="5" t="str">
        <f t="shared" si="1126"/>
        <v>23</v>
      </c>
      <c r="E3733" s="5" t="str">
        <f t="shared" si="1127"/>
        <v>64--</v>
      </c>
      <c r="F3733" s="5" t="str">
        <f>VLOOKUP(E3733,Vlookups!K:M,3,FALSE)</f>
        <v>Op Exp</v>
      </c>
      <c r="G3733" s="5" t="str">
        <f t="shared" si="1128"/>
        <v>6498</v>
      </c>
      <c r="H3733" s="5" t="str">
        <f t="shared" si="1129"/>
        <v>PRINCIPAL DISCRETIONARY</v>
      </c>
      <c r="I3733" s="5" t="str">
        <f t="shared" si="1130"/>
        <v>033</v>
      </c>
      <c r="J3733" s="5" t="str">
        <f>VLOOKUP(I3733,Vlookups!A:D,2,FALSE)</f>
        <v>WINDMILL LAKES HS</v>
      </c>
      <c r="K3733" s="5" t="str">
        <f>VLOOKUP(I3733,Vlookups!A:D,3,FALSE)</f>
        <v>WINDMILL LAKES HS</v>
      </c>
      <c r="L3733" s="5" t="str">
        <f t="shared" si="1131"/>
        <v>99</v>
      </c>
      <c r="M3733" s="5" t="str">
        <f t="shared" si="1132"/>
        <v>000</v>
      </c>
      <c r="N3733" s="5" t="str">
        <f>VLOOKUP(M3733,Vlookups!G:I,2,FALSE)</f>
        <v>FINANCE USE ONLY</v>
      </c>
      <c r="O3733" s="5" t="str">
        <f>VLOOKUP(M3733,Vlookups!G:I,3,FALSE)</f>
        <v>UNIDENTIFIED</v>
      </c>
      <c r="P3733" s="6">
        <f t="shared" si="1133"/>
        <v>4200</v>
      </c>
      <c r="Q3733" s="6">
        <f t="shared" si="1134"/>
        <v>908.5</v>
      </c>
      <c r="R3733" s="6">
        <f t="shared" si="1135"/>
        <v>2067.65</v>
      </c>
      <c r="S3733" s="6">
        <f t="shared" si="1136"/>
        <v>0</v>
      </c>
      <c r="T3733" s="6">
        <f t="shared" si="1137"/>
        <v>-4200</v>
      </c>
      <c r="U3733" t="s">
        <v>3793</v>
      </c>
      <c r="V3733" t="s">
        <v>3775</v>
      </c>
      <c r="W3733" s="2">
        <v>4200</v>
      </c>
      <c r="X3733" s="2">
        <v>908.5</v>
      </c>
      <c r="Y3733" s="2">
        <v>2067.65</v>
      </c>
      <c r="Z3733" s="2">
        <v>1223.8499999999999</v>
      </c>
      <c r="AA3733" s="2">
        <v>0</v>
      </c>
      <c r="AB3733" s="3">
        <v>-4200</v>
      </c>
    </row>
    <row r="3734" spans="1:28">
      <c r="A3734" s="5" t="str">
        <f t="shared" si="1124"/>
        <v>427</v>
      </c>
      <c r="B3734" s="5" t="str">
        <f>VLOOKUP(A3734,Vlookups!O:P,2,FALSE)</f>
        <v>LOCAL</v>
      </c>
      <c r="C3734" s="5" t="str">
        <f t="shared" si="1125"/>
        <v>E</v>
      </c>
      <c r="D3734" s="5" t="str">
        <f t="shared" si="1126"/>
        <v>23</v>
      </c>
      <c r="E3734" s="5" t="str">
        <f t="shared" si="1127"/>
        <v>64--</v>
      </c>
      <c r="F3734" s="5" t="str">
        <f>VLOOKUP(E3734,Vlookups!K:M,3,FALSE)</f>
        <v>Op Exp</v>
      </c>
      <c r="G3734" s="5" t="str">
        <f t="shared" si="1128"/>
        <v>6498</v>
      </c>
      <c r="H3734" s="5" t="str">
        <f t="shared" si="1129"/>
        <v>PRINCIPAL DISCRETIONARY</v>
      </c>
      <c r="I3734" s="5" t="str">
        <f t="shared" si="1130"/>
        <v>034</v>
      </c>
      <c r="J3734" s="5" t="str">
        <f>VLOOKUP(I3734,Vlookups!A:D,2,FALSE)</f>
        <v>AGGIELAND HIGH SCHOOL</v>
      </c>
      <c r="K3734" s="5" t="str">
        <f>VLOOKUP(I3734,Vlookups!A:D,3,FALSE)</f>
        <v>AGGIELAND HS</v>
      </c>
      <c r="L3734" s="5" t="str">
        <f t="shared" si="1131"/>
        <v>99</v>
      </c>
      <c r="M3734" s="5" t="str">
        <f t="shared" si="1132"/>
        <v>000</v>
      </c>
      <c r="N3734" s="5" t="str">
        <f>VLOOKUP(M3734,Vlookups!G:I,2,FALSE)</f>
        <v>FINANCE USE ONLY</v>
      </c>
      <c r="O3734" s="5" t="str">
        <f>VLOOKUP(M3734,Vlookups!G:I,3,FALSE)</f>
        <v>UNIDENTIFIED</v>
      </c>
      <c r="P3734" s="6">
        <f t="shared" si="1133"/>
        <v>2000</v>
      </c>
      <c r="Q3734" s="6">
        <f t="shared" si="1134"/>
        <v>0</v>
      </c>
      <c r="R3734" s="6">
        <f t="shared" si="1135"/>
        <v>1290.03</v>
      </c>
      <c r="S3734" s="6">
        <f t="shared" si="1136"/>
        <v>0</v>
      </c>
      <c r="T3734" s="6">
        <f t="shared" si="1137"/>
        <v>-2000</v>
      </c>
      <c r="U3734" t="s">
        <v>3794</v>
      </c>
      <c r="V3734" t="s">
        <v>3775</v>
      </c>
      <c r="W3734" s="2">
        <v>2000</v>
      </c>
      <c r="X3734" s="2">
        <v>0</v>
      </c>
      <c r="Y3734" s="2">
        <v>1290.03</v>
      </c>
      <c r="Z3734" s="2">
        <v>709.97</v>
      </c>
      <c r="AA3734" s="2">
        <v>0</v>
      </c>
      <c r="AB3734" s="3">
        <v>-2000</v>
      </c>
    </row>
    <row r="3735" spans="1:28">
      <c r="A3735" s="5" t="str">
        <f t="shared" si="1124"/>
        <v>427</v>
      </c>
      <c r="B3735" s="5" t="str">
        <f>VLOOKUP(A3735,Vlookups!O:P,2,FALSE)</f>
        <v>LOCAL</v>
      </c>
      <c r="C3735" s="5" t="str">
        <f t="shared" si="1125"/>
        <v>E</v>
      </c>
      <c r="D3735" s="5" t="str">
        <f t="shared" si="1126"/>
        <v>23</v>
      </c>
      <c r="E3735" s="5" t="str">
        <f t="shared" si="1127"/>
        <v>64--</v>
      </c>
      <c r="F3735" s="5" t="str">
        <f>VLOOKUP(E3735,Vlookups!K:M,3,FALSE)</f>
        <v>Op Exp</v>
      </c>
      <c r="G3735" s="5" t="str">
        <f t="shared" si="1128"/>
        <v>6498</v>
      </c>
      <c r="H3735" s="5" t="str">
        <f t="shared" si="1129"/>
        <v>PRINCIPAL DISCRETIONARY</v>
      </c>
      <c r="I3735" s="5" t="str">
        <f t="shared" si="1130"/>
        <v>035</v>
      </c>
      <c r="J3735" s="5" t="str">
        <f>VLOOKUP(I3735,Vlookups!A:D,2,FALSE)</f>
        <v>Richmond Elementary</v>
      </c>
      <c r="K3735" s="5" t="str">
        <f>VLOOKUP(I3735,Vlookups!A:D,3,FALSE)</f>
        <v>RICHMOND K8</v>
      </c>
      <c r="L3735" s="5" t="str">
        <f t="shared" si="1131"/>
        <v>99</v>
      </c>
      <c r="M3735" s="5" t="str">
        <f t="shared" si="1132"/>
        <v>000</v>
      </c>
      <c r="N3735" s="5" t="str">
        <f>VLOOKUP(M3735,Vlookups!G:I,2,FALSE)</f>
        <v>FINANCE USE ONLY</v>
      </c>
      <c r="O3735" s="5" t="str">
        <f>VLOOKUP(M3735,Vlookups!G:I,3,FALSE)</f>
        <v>UNIDENTIFIED</v>
      </c>
      <c r="P3735" s="6">
        <f t="shared" si="1133"/>
        <v>0</v>
      </c>
      <c r="Q3735" s="6">
        <f t="shared" si="1134"/>
        <v>0</v>
      </c>
      <c r="R3735" s="6">
        <f t="shared" si="1135"/>
        <v>705.71</v>
      </c>
      <c r="S3735" s="6">
        <f t="shared" si="1136"/>
        <v>0</v>
      </c>
      <c r="T3735" s="6">
        <f t="shared" si="1137"/>
        <v>0</v>
      </c>
      <c r="U3735" t="s">
        <v>3795</v>
      </c>
      <c r="V3735" t="s">
        <v>3775</v>
      </c>
      <c r="W3735" s="2">
        <v>0</v>
      </c>
      <c r="X3735" s="2">
        <v>0</v>
      </c>
      <c r="Y3735" s="2">
        <v>705.71</v>
      </c>
      <c r="Z3735" s="3">
        <v>-705.71</v>
      </c>
      <c r="AA3735" s="2">
        <v>0</v>
      </c>
      <c r="AB3735" s="2">
        <v>0</v>
      </c>
    </row>
    <row r="3736" spans="1:28">
      <c r="A3736" s="5" t="str">
        <f t="shared" si="1124"/>
        <v>427</v>
      </c>
      <c r="B3736" s="5" t="str">
        <f>VLOOKUP(A3736,Vlookups!O:P,2,FALSE)</f>
        <v>LOCAL</v>
      </c>
      <c r="C3736" s="5" t="str">
        <f t="shared" si="1125"/>
        <v>E</v>
      </c>
      <c r="D3736" s="5" t="str">
        <f t="shared" si="1126"/>
        <v>23</v>
      </c>
      <c r="E3736" s="5" t="str">
        <f t="shared" si="1127"/>
        <v>64--</v>
      </c>
      <c r="F3736" s="5" t="str">
        <f>VLOOKUP(E3736,Vlookups!K:M,3,FALSE)</f>
        <v>Op Exp</v>
      </c>
      <c r="G3736" s="5" t="str">
        <f t="shared" si="1128"/>
        <v>6498</v>
      </c>
      <c r="H3736" s="5" t="str">
        <f t="shared" si="1129"/>
        <v>PRINCIPAL DISCRETIONARY</v>
      </c>
      <c r="I3736" s="5" t="str">
        <f t="shared" si="1130"/>
        <v>037</v>
      </c>
      <c r="J3736" s="5" t="str">
        <f>VLOOKUP(I3736,Vlookups!A:D,2,FALSE)</f>
        <v>Heritage Elementary</v>
      </c>
      <c r="K3736" s="5" t="str">
        <f>VLOOKUP(I3736,Vlookups!A:D,3,FALSE)</f>
        <v>HERITAGE K8</v>
      </c>
      <c r="L3736" s="5" t="str">
        <f t="shared" si="1131"/>
        <v>99</v>
      </c>
      <c r="M3736" s="5" t="str">
        <f t="shared" si="1132"/>
        <v>000</v>
      </c>
      <c r="N3736" s="5" t="str">
        <f>VLOOKUP(M3736,Vlookups!G:I,2,FALSE)</f>
        <v>FINANCE USE ONLY</v>
      </c>
      <c r="O3736" s="5" t="str">
        <f>VLOOKUP(M3736,Vlookups!G:I,3,FALSE)</f>
        <v>UNIDENTIFIED</v>
      </c>
      <c r="P3736" s="6">
        <f t="shared" si="1133"/>
        <v>2000</v>
      </c>
      <c r="Q3736" s="6">
        <f t="shared" si="1134"/>
        <v>0</v>
      </c>
      <c r="R3736" s="6">
        <f t="shared" si="1135"/>
        <v>355.89</v>
      </c>
      <c r="S3736" s="6">
        <f t="shared" si="1136"/>
        <v>0</v>
      </c>
      <c r="T3736" s="6">
        <f t="shared" si="1137"/>
        <v>-2000</v>
      </c>
      <c r="U3736" t="s">
        <v>3796</v>
      </c>
      <c r="V3736" t="s">
        <v>3775</v>
      </c>
      <c r="W3736" s="2">
        <v>2000</v>
      </c>
      <c r="X3736" s="2">
        <v>0</v>
      </c>
      <c r="Y3736" s="2">
        <v>355.89</v>
      </c>
      <c r="Z3736" s="2">
        <v>1644.11</v>
      </c>
      <c r="AA3736" s="2">
        <v>0</v>
      </c>
      <c r="AB3736" s="3">
        <v>-2000</v>
      </c>
    </row>
    <row r="3737" spans="1:28">
      <c r="A3737" s="5" t="str">
        <f t="shared" si="1124"/>
        <v>427</v>
      </c>
      <c r="B3737" s="5" t="str">
        <f>VLOOKUP(A3737,Vlookups!O:P,2,FALSE)</f>
        <v>LOCAL</v>
      </c>
      <c r="C3737" s="5" t="str">
        <f t="shared" si="1125"/>
        <v>E</v>
      </c>
      <c r="D3737" s="5" t="str">
        <f t="shared" si="1126"/>
        <v>23</v>
      </c>
      <c r="E3737" s="5" t="str">
        <f t="shared" si="1127"/>
        <v>64--</v>
      </c>
      <c r="F3737" s="5" t="str">
        <f>VLOOKUP(E3737,Vlookups!K:M,3,FALSE)</f>
        <v>Op Exp</v>
      </c>
      <c r="G3737" s="5" t="str">
        <f t="shared" si="1128"/>
        <v>6498</v>
      </c>
      <c r="H3737" s="5" t="str">
        <f t="shared" si="1129"/>
        <v>PRINCIPAL DISCRETIONARY</v>
      </c>
      <c r="I3737" s="5" t="str">
        <f t="shared" si="1130"/>
        <v>039</v>
      </c>
      <c r="J3737" s="5" t="str">
        <f>VLOOKUP(I3737,Vlookups!A:D,2,FALSE)</f>
        <v>Pearland Elementary</v>
      </c>
      <c r="K3737" s="5" t="str">
        <f>VLOOKUP(I3737,Vlookups!A:D,3,FALSE)</f>
        <v>PEARLAND K8</v>
      </c>
      <c r="L3737" s="5" t="str">
        <f t="shared" si="1131"/>
        <v>99</v>
      </c>
      <c r="M3737" s="5" t="str">
        <f t="shared" si="1132"/>
        <v>000</v>
      </c>
      <c r="N3737" s="5" t="str">
        <f>VLOOKUP(M3737,Vlookups!G:I,2,FALSE)</f>
        <v>FINANCE USE ONLY</v>
      </c>
      <c r="O3737" s="5" t="str">
        <f>VLOOKUP(M3737,Vlookups!G:I,3,FALSE)</f>
        <v>UNIDENTIFIED</v>
      </c>
      <c r="P3737" s="6">
        <f t="shared" si="1133"/>
        <v>2000</v>
      </c>
      <c r="Q3737" s="6">
        <f t="shared" si="1134"/>
        <v>0</v>
      </c>
      <c r="R3737" s="6">
        <f t="shared" si="1135"/>
        <v>644.88</v>
      </c>
      <c r="S3737" s="6">
        <f t="shared" si="1136"/>
        <v>0</v>
      </c>
      <c r="T3737" s="6">
        <f t="shared" si="1137"/>
        <v>-2000</v>
      </c>
      <c r="U3737" t="s">
        <v>3797</v>
      </c>
      <c r="V3737" t="s">
        <v>3775</v>
      </c>
      <c r="W3737" s="2">
        <v>2000</v>
      </c>
      <c r="X3737" s="2">
        <v>0</v>
      </c>
      <c r="Y3737" s="2">
        <v>644.88</v>
      </c>
      <c r="Z3737" s="2">
        <v>1355.12</v>
      </c>
      <c r="AA3737" s="2">
        <v>0</v>
      </c>
      <c r="AB3737" s="3">
        <v>-2000</v>
      </c>
    </row>
    <row r="3738" spans="1:28">
      <c r="A3738" s="5" t="str">
        <f t="shared" si="1124"/>
        <v>427</v>
      </c>
      <c r="B3738" s="5" t="str">
        <f>VLOOKUP(A3738,Vlookups!O:P,2,FALSE)</f>
        <v>LOCAL</v>
      </c>
      <c r="C3738" s="5" t="str">
        <f t="shared" si="1125"/>
        <v>E</v>
      </c>
      <c r="D3738" s="5" t="str">
        <f t="shared" si="1126"/>
        <v>23</v>
      </c>
      <c r="E3738" s="5" t="str">
        <f t="shared" si="1127"/>
        <v>64--</v>
      </c>
      <c r="F3738" s="5" t="str">
        <f>VLOOKUP(E3738,Vlookups!K:M,3,FALSE)</f>
        <v>Op Exp</v>
      </c>
      <c r="G3738" s="5" t="str">
        <f t="shared" si="1128"/>
        <v>6498</v>
      </c>
      <c r="H3738" s="5" t="str">
        <f t="shared" si="1129"/>
        <v>PRINCIPAL DISCRETIONARY</v>
      </c>
      <c r="I3738" s="5" t="str">
        <f t="shared" si="1130"/>
        <v>041</v>
      </c>
      <c r="J3738" s="5" t="str">
        <f>VLOOKUP(I3738,Vlookups!A:D,2,FALSE)</f>
        <v>BG Rarmiez Middle School</v>
      </c>
      <c r="K3738" s="5" t="str">
        <f>VLOOKUP(I3738,Vlookups!A:D,3,FALSE)</f>
        <v>BG RAMIREZ K8</v>
      </c>
      <c r="L3738" s="5" t="str">
        <f t="shared" si="1131"/>
        <v>99</v>
      </c>
      <c r="M3738" s="5" t="str">
        <f t="shared" si="1132"/>
        <v>000</v>
      </c>
      <c r="N3738" s="5" t="str">
        <f>VLOOKUP(M3738,Vlookups!G:I,2,FALSE)</f>
        <v>FINANCE USE ONLY</v>
      </c>
      <c r="O3738" s="5" t="str">
        <f>VLOOKUP(M3738,Vlookups!G:I,3,FALSE)</f>
        <v>UNIDENTIFIED</v>
      </c>
      <c r="P3738" s="6">
        <f t="shared" si="1133"/>
        <v>0</v>
      </c>
      <c r="Q3738" s="6">
        <f t="shared" si="1134"/>
        <v>0</v>
      </c>
      <c r="R3738" s="6">
        <f t="shared" si="1135"/>
        <v>188.06</v>
      </c>
      <c r="S3738" s="6">
        <f t="shared" si="1136"/>
        <v>0</v>
      </c>
      <c r="T3738" s="6">
        <f t="shared" si="1137"/>
        <v>0</v>
      </c>
      <c r="U3738" t="s">
        <v>3798</v>
      </c>
      <c r="V3738" t="s">
        <v>3775</v>
      </c>
      <c r="W3738" s="2">
        <v>0</v>
      </c>
      <c r="X3738" s="2">
        <v>0</v>
      </c>
      <c r="Y3738" s="2">
        <v>188.06</v>
      </c>
      <c r="Z3738" s="3">
        <v>-188.06</v>
      </c>
      <c r="AA3738" s="2">
        <v>0</v>
      </c>
      <c r="AB3738" s="2">
        <v>0</v>
      </c>
    </row>
    <row r="3739" spans="1:28">
      <c r="A3739" s="5" t="str">
        <f t="shared" si="1124"/>
        <v>427</v>
      </c>
      <c r="B3739" s="5" t="str">
        <f>VLOOKUP(A3739,Vlookups!O:P,2,FALSE)</f>
        <v>LOCAL</v>
      </c>
      <c r="C3739" s="5" t="str">
        <f t="shared" si="1125"/>
        <v>E</v>
      </c>
      <c r="D3739" s="5" t="str">
        <f t="shared" si="1126"/>
        <v>23</v>
      </c>
      <c r="E3739" s="5" t="str">
        <f t="shared" si="1127"/>
        <v>64--</v>
      </c>
      <c r="F3739" s="5" t="str">
        <f>VLOOKUP(E3739,Vlookups!K:M,3,FALSE)</f>
        <v>Op Exp</v>
      </c>
      <c r="G3739" s="5" t="str">
        <f t="shared" si="1128"/>
        <v>6498</v>
      </c>
      <c r="H3739" s="5" t="str">
        <f t="shared" si="1129"/>
        <v>PRINCIPAL DISCRETIONARY</v>
      </c>
      <c r="I3739" s="5" t="str">
        <f t="shared" si="1130"/>
        <v>042</v>
      </c>
      <c r="J3739" s="5" t="str">
        <f>VLOOKUP(I3739,Vlookups!A:D,2,FALSE)</f>
        <v>BG Ramirez Elementary</v>
      </c>
      <c r="K3739" s="5" t="str">
        <f>VLOOKUP(I3739,Vlookups!A:D,3,FALSE)</f>
        <v>BG RAMIREZ K8</v>
      </c>
      <c r="L3739" s="5" t="str">
        <f t="shared" si="1131"/>
        <v>99</v>
      </c>
      <c r="M3739" s="5" t="str">
        <f t="shared" si="1132"/>
        <v>000</v>
      </c>
      <c r="N3739" s="5" t="str">
        <f>VLOOKUP(M3739,Vlookups!G:I,2,FALSE)</f>
        <v>FINANCE USE ONLY</v>
      </c>
      <c r="O3739" s="5" t="str">
        <f>VLOOKUP(M3739,Vlookups!G:I,3,FALSE)</f>
        <v>UNIDENTIFIED</v>
      </c>
      <c r="P3739" s="6">
        <f t="shared" si="1133"/>
        <v>9200</v>
      </c>
      <c r="Q3739" s="6">
        <f t="shared" si="1134"/>
        <v>0</v>
      </c>
      <c r="R3739" s="6">
        <f t="shared" si="1135"/>
        <v>5218.21</v>
      </c>
      <c r="S3739" s="6">
        <f t="shared" si="1136"/>
        <v>0</v>
      </c>
      <c r="T3739" s="6">
        <f t="shared" si="1137"/>
        <v>-9200</v>
      </c>
      <c r="U3739" t="s">
        <v>3799</v>
      </c>
      <c r="V3739" t="s">
        <v>3775</v>
      </c>
      <c r="W3739" s="2">
        <v>9200</v>
      </c>
      <c r="X3739" s="2">
        <v>0</v>
      </c>
      <c r="Y3739" s="2">
        <v>5218.21</v>
      </c>
      <c r="Z3739" s="2">
        <v>3981.79</v>
      </c>
      <c r="AA3739" s="2">
        <v>0</v>
      </c>
      <c r="AB3739" s="3">
        <v>-9200</v>
      </c>
    </row>
    <row r="3740" spans="1:28">
      <c r="A3740" s="5" t="str">
        <f t="shared" si="1124"/>
        <v>427</v>
      </c>
      <c r="B3740" s="5" t="str">
        <f>VLOOKUP(A3740,Vlookups!O:P,2,FALSE)</f>
        <v>LOCAL</v>
      </c>
      <c r="C3740" s="5" t="str">
        <f t="shared" si="1125"/>
        <v>E</v>
      </c>
      <c r="D3740" s="5" t="str">
        <f t="shared" si="1126"/>
        <v>23</v>
      </c>
      <c r="E3740" s="5" t="str">
        <f t="shared" si="1127"/>
        <v>64--</v>
      </c>
      <c r="F3740" s="5" t="str">
        <f>VLOOKUP(E3740,Vlookups!K:M,3,FALSE)</f>
        <v>Op Exp</v>
      </c>
      <c r="G3740" s="5" t="str">
        <f t="shared" si="1128"/>
        <v>6498</v>
      </c>
      <c r="H3740" s="5" t="str">
        <f t="shared" si="1129"/>
        <v>PRINCIPAL DISCRETIONARY</v>
      </c>
      <c r="I3740" s="5" t="str">
        <f t="shared" si="1130"/>
        <v>043</v>
      </c>
      <c r="J3740" s="5" t="str">
        <f>VLOOKUP(I3740,Vlookups!A:D,2,FALSE)</f>
        <v>MSG Ramirez Elementary</v>
      </c>
      <c r="K3740" s="5" t="str">
        <f>VLOOKUP(I3740,Vlookups!A:D,3,FALSE)</f>
        <v>MSG RAMIREZ K8</v>
      </c>
      <c r="L3740" s="5" t="str">
        <f t="shared" si="1131"/>
        <v>99</v>
      </c>
      <c r="M3740" s="5" t="str">
        <f t="shared" si="1132"/>
        <v>000</v>
      </c>
      <c r="N3740" s="5" t="str">
        <f>VLOOKUP(M3740,Vlookups!G:I,2,FALSE)</f>
        <v>FINANCE USE ONLY</v>
      </c>
      <c r="O3740" s="5" t="str">
        <f>VLOOKUP(M3740,Vlookups!G:I,3,FALSE)</f>
        <v>UNIDENTIFIED</v>
      </c>
      <c r="P3740" s="6">
        <f t="shared" si="1133"/>
        <v>4100</v>
      </c>
      <c r="Q3740" s="6">
        <f t="shared" si="1134"/>
        <v>0</v>
      </c>
      <c r="R3740" s="6">
        <f t="shared" si="1135"/>
        <v>581.33000000000004</v>
      </c>
      <c r="S3740" s="6">
        <f t="shared" si="1136"/>
        <v>0</v>
      </c>
      <c r="T3740" s="6">
        <f t="shared" si="1137"/>
        <v>-4100</v>
      </c>
      <c r="U3740" t="s">
        <v>3800</v>
      </c>
      <c r="V3740" t="s">
        <v>3775</v>
      </c>
      <c r="W3740" s="2">
        <v>4100</v>
      </c>
      <c r="X3740" s="2">
        <v>0</v>
      </c>
      <c r="Y3740" s="2">
        <v>581.33000000000004</v>
      </c>
      <c r="Z3740" s="2">
        <v>3518.67</v>
      </c>
      <c r="AA3740" s="2">
        <v>0</v>
      </c>
      <c r="AB3740" s="3">
        <v>-4100</v>
      </c>
    </row>
    <row r="3741" spans="1:28">
      <c r="A3741" s="5" t="str">
        <f t="shared" si="1124"/>
        <v>427</v>
      </c>
      <c r="B3741" s="5" t="str">
        <f>VLOOKUP(A3741,Vlookups!O:P,2,FALSE)</f>
        <v>LOCAL</v>
      </c>
      <c r="C3741" s="5" t="str">
        <f t="shared" si="1125"/>
        <v>E</v>
      </c>
      <c r="D3741" s="5" t="str">
        <f t="shared" si="1126"/>
        <v>23</v>
      </c>
      <c r="E3741" s="5" t="str">
        <f t="shared" si="1127"/>
        <v>64--</v>
      </c>
      <c r="F3741" s="5" t="str">
        <f>VLOOKUP(E3741,Vlookups!K:M,3,FALSE)</f>
        <v>Op Exp</v>
      </c>
      <c r="G3741" s="5" t="str">
        <f t="shared" si="1128"/>
        <v>6498</v>
      </c>
      <c r="H3741" s="5" t="str">
        <f t="shared" si="1129"/>
        <v>PRINCIPAL DISCRETIONARY</v>
      </c>
      <c r="I3741" s="5" t="str">
        <f t="shared" si="1130"/>
        <v>045</v>
      </c>
      <c r="J3741" s="5" t="str">
        <f>VLOOKUP(I3741,Vlookups!A:D,2,FALSE)</f>
        <v>Liberty HS</v>
      </c>
      <c r="K3741" s="5" t="str">
        <f>VLOOKUP(I3741,Vlookups!A:D,3,FALSE)</f>
        <v>LIBERTY HS</v>
      </c>
      <c r="L3741" s="5" t="str">
        <f t="shared" si="1131"/>
        <v>99</v>
      </c>
      <c r="M3741" s="5" t="str">
        <f t="shared" si="1132"/>
        <v>000</v>
      </c>
      <c r="N3741" s="5" t="str">
        <f>VLOOKUP(M3741,Vlookups!G:I,2,FALSE)</f>
        <v>FINANCE USE ONLY</v>
      </c>
      <c r="O3741" s="5" t="str">
        <f>VLOOKUP(M3741,Vlookups!G:I,3,FALSE)</f>
        <v>UNIDENTIFIED</v>
      </c>
      <c r="P3741" s="6">
        <f t="shared" si="1133"/>
        <v>2000</v>
      </c>
      <c r="Q3741" s="6">
        <f t="shared" si="1134"/>
        <v>0</v>
      </c>
      <c r="R3741" s="6">
        <f t="shared" si="1135"/>
        <v>34.880000000000003</v>
      </c>
      <c r="S3741" s="6">
        <f t="shared" si="1136"/>
        <v>0</v>
      </c>
      <c r="T3741" s="6">
        <f t="shared" si="1137"/>
        <v>-2000</v>
      </c>
      <c r="U3741" t="s">
        <v>3801</v>
      </c>
      <c r="V3741" t="s">
        <v>3775</v>
      </c>
      <c r="W3741" s="2">
        <v>2000</v>
      </c>
      <c r="X3741" s="2">
        <v>0</v>
      </c>
      <c r="Y3741" s="2">
        <v>34.880000000000003</v>
      </c>
      <c r="Z3741" s="2">
        <v>1965.12</v>
      </c>
      <c r="AA3741" s="2">
        <v>0</v>
      </c>
      <c r="AB3741" s="3">
        <v>-2000</v>
      </c>
    </row>
    <row r="3742" spans="1:28">
      <c r="A3742" s="5" t="str">
        <f t="shared" si="1124"/>
        <v>427</v>
      </c>
      <c r="B3742" s="5" t="str">
        <f>VLOOKUP(A3742,Vlookups!O:P,2,FALSE)</f>
        <v>LOCAL</v>
      </c>
      <c r="C3742" s="5" t="str">
        <f t="shared" si="1125"/>
        <v>E</v>
      </c>
      <c r="D3742" s="5" t="str">
        <f t="shared" si="1126"/>
        <v>23</v>
      </c>
      <c r="E3742" s="5" t="str">
        <f t="shared" si="1127"/>
        <v>64--</v>
      </c>
      <c r="F3742" s="5" t="str">
        <f>VLOOKUP(E3742,Vlookups!K:M,3,FALSE)</f>
        <v>Op Exp</v>
      </c>
      <c r="G3742" s="5" t="str">
        <f t="shared" si="1128"/>
        <v>6499</v>
      </c>
      <c r="H3742" s="5" t="str">
        <f t="shared" si="1129"/>
        <v>MISC OP COSTS</v>
      </c>
      <c r="I3742" s="5" t="str">
        <f t="shared" si="1130"/>
        <v>001</v>
      </c>
      <c r="J3742" s="5" t="str">
        <f>VLOOKUP(I3742,Vlookups!A:D,2,FALSE)</f>
        <v>GARLAND ELEMENTARY SCHOOL</v>
      </c>
      <c r="K3742" s="5" t="str">
        <f>VLOOKUP(I3742,Vlookups!A:D,3,FALSE)</f>
        <v>GARLAND K8</v>
      </c>
      <c r="L3742" s="5" t="str">
        <f t="shared" si="1131"/>
        <v>99</v>
      </c>
      <c r="M3742" s="5" t="str">
        <f t="shared" si="1132"/>
        <v>000</v>
      </c>
      <c r="N3742" s="5" t="str">
        <f>VLOOKUP(M3742,Vlookups!G:I,2,FALSE)</f>
        <v>FINANCE USE ONLY</v>
      </c>
      <c r="O3742" s="5" t="str">
        <f>VLOOKUP(M3742,Vlookups!G:I,3,FALSE)</f>
        <v>UNIDENTIFIED</v>
      </c>
      <c r="P3742" s="6">
        <f t="shared" si="1133"/>
        <v>400</v>
      </c>
      <c r="Q3742" s="6">
        <f t="shared" si="1134"/>
        <v>0</v>
      </c>
      <c r="R3742" s="6">
        <f t="shared" si="1135"/>
        <v>262.63</v>
      </c>
      <c r="S3742" s="6">
        <f t="shared" si="1136"/>
        <v>0</v>
      </c>
      <c r="T3742" s="6">
        <f t="shared" si="1137"/>
        <v>-400</v>
      </c>
      <c r="U3742" t="s">
        <v>3802</v>
      </c>
      <c r="V3742" t="s">
        <v>183</v>
      </c>
      <c r="W3742" s="2">
        <v>400</v>
      </c>
      <c r="X3742" s="2">
        <v>0</v>
      </c>
      <c r="Y3742" s="2">
        <v>262.63</v>
      </c>
      <c r="Z3742" s="2">
        <v>137.37</v>
      </c>
      <c r="AA3742" s="2">
        <v>0</v>
      </c>
      <c r="AB3742" s="3">
        <v>-400</v>
      </c>
    </row>
    <row r="3743" spans="1:28">
      <c r="A3743" s="5" t="str">
        <f t="shared" si="1124"/>
        <v>427</v>
      </c>
      <c r="B3743" s="5" t="str">
        <f>VLOOKUP(A3743,Vlookups!O:P,2,FALSE)</f>
        <v>LOCAL</v>
      </c>
      <c r="C3743" s="5" t="str">
        <f t="shared" si="1125"/>
        <v>E</v>
      </c>
      <c r="D3743" s="5" t="str">
        <f t="shared" si="1126"/>
        <v>23</v>
      </c>
      <c r="E3743" s="5" t="str">
        <f t="shared" si="1127"/>
        <v>64--</v>
      </c>
      <c r="F3743" s="5" t="str">
        <f>VLOOKUP(E3743,Vlookups!K:M,3,FALSE)</f>
        <v>Op Exp</v>
      </c>
      <c r="G3743" s="5" t="str">
        <f t="shared" si="1128"/>
        <v>6499</v>
      </c>
      <c r="H3743" s="5" t="str">
        <f t="shared" si="1129"/>
        <v>MISC OP COSTS</v>
      </c>
      <c r="I3743" s="5" t="str">
        <f t="shared" si="1130"/>
        <v>002</v>
      </c>
      <c r="J3743" s="5" t="str">
        <f>VLOOKUP(I3743,Vlookups!A:D,2,FALSE)</f>
        <v>GARLAND MIDDLE SCHOOL</v>
      </c>
      <c r="K3743" s="5" t="str">
        <f>VLOOKUP(I3743,Vlookups!A:D,3,FALSE)</f>
        <v>GARLAND K8</v>
      </c>
      <c r="L3743" s="5" t="str">
        <f t="shared" si="1131"/>
        <v>99</v>
      </c>
      <c r="M3743" s="5" t="str">
        <f t="shared" si="1132"/>
        <v>000</v>
      </c>
      <c r="N3743" s="5" t="str">
        <f>VLOOKUP(M3743,Vlookups!G:I,2,FALSE)</f>
        <v>FINANCE USE ONLY</v>
      </c>
      <c r="O3743" s="5" t="str">
        <f>VLOOKUP(M3743,Vlookups!G:I,3,FALSE)</f>
        <v>UNIDENTIFIED</v>
      </c>
      <c r="P3743" s="6">
        <f t="shared" si="1133"/>
        <v>197</v>
      </c>
      <c r="Q3743" s="6">
        <f t="shared" si="1134"/>
        <v>0</v>
      </c>
      <c r="R3743" s="6">
        <f t="shared" si="1135"/>
        <v>129.36000000000001</v>
      </c>
      <c r="S3743" s="6">
        <f t="shared" si="1136"/>
        <v>0</v>
      </c>
      <c r="T3743" s="6">
        <f t="shared" si="1137"/>
        <v>-197</v>
      </c>
      <c r="U3743" t="s">
        <v>3803</v>
      </c>
      <c r="V3743" t="s">
        <v>183</v>
      </c>
      <c r="W3743" s="2">
        <v>197</v>
      </c>
      <c r="X3743" s="2">
        <v>0</v>
      </c>
      <c r="Y3743" s="2">
        <v>129.36000000000001</v>
      </c>
      <c r="Z3743" s="2">
        <v>67.64</v>
      </c>
      <c r="AA3743" s="2">
        <v>0</v>
      </c>
      <c r="AB3743" s="3">
        <v>-197</v>
      </c>
    </row>
    <row r="3744" spans="1:28">
      <c r="A3744" s="5" t="str">
        <f t="shared" si="1124"/>
        <v>427</v>
      </c>
      <c r="B3744" s="5" t="str">
        <f>VLOOKUP(A3744,Vlookups!O:P,2,FALSE)</f>
        <v>LOCAL</v>
      </c>
      <c r="C3744" s="5" t="str">
        <f t="shared" si="1125"/>
        <v>E</v>
      </c>
      <c r="D3744" s="5" t="str">
        <f t="shared" si="1126"/>
        <v>23</v>
      </c>
      <c r="E3744" s="5" t="str">
        <f t="shared" si="1127"/>
        <v>64--</v>
      </c>
      <c r="F3744" s="5" t="str">
        <f>VLOOKUP(E3744,Vlookups!K:M,3,FALSE)</f>
        <v>Op Exp</v>
      </c>
      <c r="G3744" s="5" t="str">
        <f t="shared" si="1128"/>
        <v>6499</v>
      </c>
      <c r="H3744" s="5" t="str">
        <f t="shared" si="1129"/>
        <v>MISC OP COSTS</v>
      </c>
      <c r="I3744" s="5" t="str">
        <f t="shared" si="1130"/>
        <v>003</v>
      </c>
      <c r="J3744" s="5" t="str">
        <f>VLOOKUP(I3744,Vlookups!A:D,2,FALSE)</f>
        <v>GARLAND HIGH SCHOOL</v>
      </c>
      <c r="K3744" s="5" t="str">
        <f>VLOOKUP(I3744,Vlookups!A:D,3,FALSE)</f>
        <v>GARLAND HS</v>
      </c>
      <c r="L3744" s="5" t="str">
        <f t="shared" si="1131"/>
        <v>99</v>
      </c>
      <c r="M3744" s="5" t="str">
        <f t="shared" si="1132"/>
        <v>000</v>
      </c>
      <c r="N3744" s="5" t="str">
        <f>VLOOKUP(M3744,Vlookups!G:I,2,FALSE)</f>
        <v>FINANCE USE ONLY</v>
      </c>
      <c r="O3744" s="5" t="str">
        <f>VLOOKUP(M3744,Vlookups!G:I,3,FALSE)</f>
        <v>UNIDENTIFIED</v>
      </c>
      <c r="P3744" s="6">
        <f t="shared" si="1133"/>
        <v>260</v>
      </c>
      <c r="Q3744" s="6">
        <f t="shared" si="1134"/>
        <v>0</v>
      </c>
      <c r="R3744" s="6">
        <f t="shared" si="1135"/>
        <v>0</v>
      </c>
      <c r="S3744" s="6">
        <f t="shared" si="1136"/>
        <v>0</v>
      </c>
      <c r="T3744" s="6">
        <f t="shared" si="1137"/>
        <v>-260</v>
      </c>
      <c r="U3744" t="s">
        <v>3804</v>
      </c>
      <c r="V3744" t="s">
        <v>183</v>
      </c>
      <c r="W3744" s="2">
        <v>260</v>
      </c>
      <c r="X3744" s="2">
        <v>0</v>
      </c>
      <c r="Y3744" s="2">
        <v>0</v>
      </c>
      <c r="Z3744" s="2">
        <v>260</v>
      </c>
      <c r="AA3744" s="2">
        <v>0</v>
      </c>
      <c r="AB3744" s="3">
        <v>-260</v>
      </c>
    </row>
    <row r="3745" spans="1:28">
      <c r="A3745" s="5" t="str">
        <f t="shared" si="1124"/>
        <v>427</v>
      </c>
      <c r="B3745" s="5" t="str">
        <f>VLOOKUP(A3745,Vlookups!O:P,2,FALSE)</f>
        <v>LOCAL</v>
      </c>
      <c r="C3745" s="5" t="str">
        <f t="shared" si="1125"/>
        <v>E</v>
      </c>
      <c r="D3745" s="5" t="str">
        <f t="shared" si="1126"/>
        <v>23</v>
      </c>
      <c r="E3745" s="5" t="str">
        <f t="shared" si="1127"/>
        <v>64--</v>
      </c>
      <c r="F3745" s="5" t="str">
        <f>VLOOKUP(E3745,Vlookups!K:M,3,FALSE)</f>
        <v>Op Exp</v>
      </c>
      <c r="G3745" s="5" t="str">
        <f t="shared" si="1128"/>
        <v>6499</v>
      </c>
      <c r="H3745" s="5" t="str">
        <f t="shared" si="1129"/>
        <v>MISC OP COSTS</v>
      </c>
      <c r="I3745" s="5" t="str">
        <f t="shared" si="1130"/>
        <v>004</v>
      </c>
      <c r="J3745" s="5" t="str">
        <f>VLOOKUP(I3745,Vlookups!A:D,2,FALSE)</f>
        <v>ARLINGTON ELEMENTARY SCHOOL</v>
      </c>
      <c r="K3745" s="5" t="str">
        <f>VLOOKUP(I3745,Vlookups!A:D,3,FALSE)</f>
        <v>ARLINGTON K8</v>
      </c>
      <c r="L3745" s="5" t="str">
        <f t="shared" si="1131"/>
        <v>99</v>
      </c>
      <c r="M3745" s="5" t="str">
        <f t="shared" si="1132"/>
        <v>000</v>
      </c>
      <c r="N3745" s="5" t="str">
        <f>VLOOKUP(M3745,Vlookups!G:I,2,FALSE)</f>
        <v>FINANCE USE ONLY</v>
      </c>
      <c r="O3745" s="5" t="str">
        <f>VLOOKUP(M3745,Vlookups!G:I,3,FALSE)</f>
        <v>UNIDENTIFIED</v>
      </c>
      <c r="P3745" s="6">
        <f t="shared" si="1133"/>
        <v>315</v>
      </c>
      <c r="Q3745" s="6">
        <f t="shared" si="1134"/>
        <v>0</v>
      </c>
      <c r="R3745" s="6">
        <f t="shared" si="1135"/>
        <v>0</v>
      </c>
      <c r="S3745" s="6">
        <f t="shared" si="1136"/>
        <v>0</v>
      </c>
      <c r="T3745" s="6">
        <f t="shared" si="1137"/>
        <v>-315</v>
      </c>
      <c r="U3745" t="s">
        <v>3805</v>
      </c>
      <c r="V3745" t="s">
        <v>183</v>
      </c>
      <c r="W3745" s="2">
        <v>315</v>
      </c>
      <c r="X3745" s="2">
        <v>0</v>
      </c>
      <c r="Y3745" s="2">
        <v>0</v>
      </c>
      <c r="Z3745" s="2">
        <v>315</v>
      </c>
      <c r="AA3745" s="2">
        <v>0</v>
      </c>
      <c r="AB3745" s="3">
        <v>-315</v>
      </c>
    </row>
    <row r="3746" spans="1:28">
      <c r="A3746" s="5" t="str">
        <f t="shared" si="1124"/>
        <v>427</v>
      </c>
      <c r="B3746" s="5" t="str">
        <f>VLOOKUP(A3746,Vlookups!O:P,2,FALSE)</f>
        <v>LOCAL</v>
      </c>
      <c r="C3746" s="5" t="str">
        <f t="shared" si="1125"/>
        <v>E</v>
      </c>
      <c r="D3746" s="5" t="str">
        <f t="shared" si="1126"/>
        <v>23</v>
      </c>
      <c r="E3746" s="5" t="str">
        <f t="shared" si="1127"/>
        <v>64--</v>
      </c>
      <c r="F3746" s="5" t="str">
        <f>VLOOKUP(E3746,Vlookups!K:M,3,FALSE)</f>
        <v>Op Exp</v>
      </c>
      <c r="G3746" s="5" t="str">
        <f t="shared" si="1128"/>
        <v>6499</v>
      </c>
      <c r="H3746" s="5" t="str">
        <f t="shared" si="1129"/>
        <v>MISC OP COSTS</v>
      </c>
      <c r="I3746" s="5" t="str">
        <f t="shared" si="1130"/>
        <v>006</v>
      </c>
      <c r="J3746" s="5" t="str">
        <f>VLOOKUP(I3746,Vlookups!A:D,2,FALSE)</f>
        <v>ARLINGTON HIGH SCHOOL</v>
      </c>
      <c r="K3746" s="5" t="str">
        <f>VLOOKUP(I3746,Vlookups!A:D,3,FALSE)</f>
        <v>ARLINGTON HS</v>
      </c>
      <c r="L3746" s="5" t="str">
        <f t="shared" si="1131"/>
        <v>99</v>
      </c>
      <c r="M3746" s="5" t="str">
        <f t="shared" si="1132"/>
        <v>000</v>
      </c>
      <c r="N3746" s="5" t="str">
        <f>VLOOKUP(M3746,Vlookups!G:I,2,FALSE)</f>
        <v>FINANCE USE ONLY</v>
      </c>
      <c r="O3746" s="5" t="str">
        <f>VLOOKUP(M3746,Vlookups!G:I,3,FALSE)</f>
        <v>UNIDENTIFIED</v>
      </c>
      <c r="P3746" s="6">
        <f t="shared" si="1133"/>
        <v>1335.63</v>
      </c>
      <c r="Q3746" s="6">
        <f t="shared" si="1134"/>
        <v>604</v>
      </c>
      <c r="R3746" s="6">
        <f t="shared" si="1135"/>
        <v>0</v>
      </c>
      <c r="S3746" s="6">
        <f t="shared" si="1136"/>
        <v>0</v>
      </c>
      <c r="T3746" s="6">
        <f t="shared" si="1137"/>
        <v>-1335.63</v>
      </c>
      <c r="U3746" t="s">
        <v>3806</v>
      </c>
      <c r="V3746" t="s">
        <v>183</v>
      </c>
      <c r="W3746" s="2">
        <v>1335.63</v>
      </c>
      <c r="X3746" s="2">
        <v>604</v>
      </c>
      <c r="Y3746" s="2">
        <v>0</v>
      </c>
      <c r="Z3746" s="2">
        <v>731.63</v>
      </c>
      <c r="AA3746" s="2">
        <v>0</v>
      </c>
      <c r="AB3746" s="3">
        <v>-1335.63</v>
      </c>
    </row>
    <row r="3747" spans="1:28">
      <c r="A3747" s="5" t="str">
        <f t="shared" si="1124"/>
        <v>427</v>
      </c>
      <c r="B3747" s="5" t="str">
        <f>VLOOKUP(A3747,Vlookups!O:P,2,FALSE)</f>
        <v>LOCAL</v>
      </c>
      <c r="C3747" s="5" t="str">
        <f t="shared" si="1125"/>
        <v>E</v>
      </c>
      <c r="D3747" s="5" t="str">
        <f t="shared" si="1126"/>
        <v>23</v>
      </c>
      <c r="E3747" s="5" t="str">
        <f t="shared" si="1127"/>
        <v>64--</v>
      </c>
      <c r="F3747" s="5" t="str">
        <f>VLOOKUP(E3747,Vlookups!K:M,3,FALSE)</f>
        <v>Op Exp</v>
      </c>
      <c r="G3747" s="5" t="str">
        <f t="shared" si="1128"/>
        <v>6499</v>
      </c>
      <c r="H3747" s="5" t="str">
        <f t="shared" si="1129"/>
        <v>MISC OP COSTS</v>
      </c>
      <c r="I3747" s="5" t="str">
        <f t="shared" si="1130"/>
        <v>007</v>
      </c>
      <c r="J3747" s="5" t="str">
        <f>VLOOKUP(I3747,Vlookups!A:D,2,FALSE)</f>
        <v>KELLER ELEMENTARY SCHOOL</v>
      </c>
      <c r="K3747" s="5" t="str">
        <f>VLOOKUP(I3747,Vlookups!A:D,3,FALSE)</f>
        <v>KELLER K8</v>
      </c>
      <c r="L3747" s="5" t="str">
        <f t="shared" si="1131"/>
        <v>99</v>
      </c>
      <c r="M3747" s="5" t="str">
        <f t="shared" si="1132"/>
        <v>000</v>
      </c>
      <c r="N3747" s="5" t="str">
        <f>VLOOKUP(M3747,Vlookups!G:I,2,FALSE)</f>
        <v>FINANCE USE ONLY</v>
      </c>
      <c r="O3747" s="5" t="str">
        <f>VLOOKUP(M3747,Vlookups!G:I,3,FALSE)</f>
        <v>UNIDENTIFIED</v>
      </c>
      <c r="P3747" s="6">
        <f t="shared" si="1133"/>
        <v>342</v>
      </c>
      <c r="Q3747" s="6">
        <f t="shared" si="1134"/>
        <v>0</v>
      </c>
      <c r="R3747" s="6">
        <f t="shared" si="1135"/>
        <v>154.09</v>
      </c>
      <c r="S3747" s="6">
        <f t="shared" si="1136"/>
        <v>0</v>
      </c>
      <c r="T3747" s="6">
        <f t="shared" si="1137"/>
        <v>-342</v>
      </c>
      <c r="U3747" t="s">
        <v>3807</v>
      </c>
      <c r="V3747" t="s">
        <v>183</v>
      </c>
      <c r="W3747" s="2">
        <v>342</v>
      </c>
      <c r="X3747" s="2">
        <v>0</v>
      </c>
      <c r="Y3747" s="2">
        <v>154.09</v>
      </c>
      <c r="Z3747" s="2">
        <v>187.91</v>
      </c>
      <c r="AA3747" s="2">
        <v>0</v>
      </c>
      <c r="AB3747" s="3">
        <v>-342</v>
      </c>
    </row>
    <row r="3748" spans="1:28">
      <c r="A3748" s="5" t="str">
        <f t="shared" si="1124"/>
        <v>427</v>
      </c>
      <c r="B3748" s="5" t="str">
        <f>VLOOKUP(A3748,Vlookups!O:P,2,FALSE)</f>
        <v>LOCAL</v>
      </c>
      <c r="C3748" s="5" t="str">
        <f t="shared" si="1125"/>
        <v>E</v>
      </c>
      <c r="D3748" s="5" t="str">
        <f t="shared" si="1126"/>
        <v>23</v>
      </c>
      <c r="E3748" s="5" t="str">
        <f t="shared" si="1127"/>
        <v>64--</v>
      </c>
      <c r="F3748" s="5" t="str">
        <f>VLOOKUP(E3748,Vlookups!K:M,3,FALSE)</f>
        <v>Op Exp</v>
      </c>
      <c r="G3748" s="5" t="str">
        <f t="shared" si="1128"/>
        <v>6499</v>
      </c>
      <c r="H3748" s="5" t="str">
        <f t="shared" si="1129"/>
        <v>MISC OP COSTS</v>
      </c>
      <c r="I3748" s="5" t="str">
        <f t="shared" si="1130"/>
        <v>008</v>
      </c>
      <c r="J3748" s="5" t="str">
        <f>VLOOKUP(I3748,Vlookups!A:D,2,FALSE)</f>
        <v>KELLER MIDDLE SCHOOL</v>
      </c>
      <c r="K3748" s="5" t="str">
        <f>VLOOKUP(I3748,Vlookups!A:D,3,FALSE)</f>
        <v>KELLER K8</v>
      </c>
      <c r="L3748" s="5" t="str">
        <f t="shared" si="1131"/>
        <v>99</v>
      </c>
      <c r="M3748" s="5" t="str">
        <f t="shared" si="1132"/>
        <v>000</v>
      </c>
      <c r="N3748" s="5" t="str">
        <f>VLOOKUP(M3748,Vlookups!G:I,2,FALSE)</f>
        <v>FINANCE USE ONLY</v>
      </c>
      <c r="O3748" s="5" t="str">
        <f>VLOOKUP(M3748,Vlookups!G:I,3,FALSE)</f>
        <v>UNIDENTIFIED</v>
      </c>
      <c r="P3748" s="6">
        <f t="shared" si="1133"/>
        <v>164</v>
      </c>
      <c r="Q3748" s="6">
        <f t="shared" si="1134"/>
        <v>0</v>
      </c>
      <c r="R3748" s="6">
        <f t="shared" si="1135"/>
        <v>75.89</v>
      </c>
      <c r="S3748" s="6">
        <f t="shared" si="1136"/>
        <v>0</v>
      </c>
      <c r="T3748" s="6">
        <f t="shared" si="1137"/>
        <v>-164</v>
      </c>
      <c r="U3748" t="s">
        <v>3808</v>
      </c>
      <c r="V3748" t="s">
        <v>183</v>
      </c>
      <c r="W3748" s="2">
        <v>164</v>
      </c>
      <c r="X3748" s="2">
        <v>0</v>
      </c>
      <c r="Y3748" s="2">
        <v>75.89</v>
      </c>
      <c r="Z3748" s="2">
        <v>88.11</v>
      </c>
      <c r="AA3748" s="2">
        <v>0</v>
      </c>
      <c r="AB3748" s="3">
        <v>-164</v>
      </c>
    </row>
    <row r="3749" spans="1:28">
      <c r="A3749" s="5" t="str">
        <f t="shared" si="1124"/>
        <v>427</v>
      </c>
      <c r="B3749" s="5" t="str">
        <f>VLOOKUP(A3749,Vlookups!O:P,2,FALSE)</f>
        <v>LOCAL</v>
      </c>
      <c r="C3749" s="5" t="str">
        <f t="shared" si="1125"/>
        <v>E</v>
      </c>
      <c r="D3749" s="5" t="str">
        <f t="shared" si="1126"/>
        <v>23</v>
      </c>
      <c r="E3749" s="5" t="str">
        <f t="shared" si="1127"/>
        <v>64--</v>
      </c>
      <c r="F3749" s="5" t="str">
        <f>VLOOKUP(E3749,Vlookups!K:M,3,FALSE)</f>
        <v>Op Exp</v>
      </c>
      <c r="G3749" s="5" t="str">
        <f t="shared" si="1128"/>
        <v>6499</v>
      </c>
      <c r="H3749" s="5" t="str">
        <f t="shared" si="1129"/>
        <v>MISC OP COSTS</v>
      </c>
      <c r="I3749" s="5" t="str">
        <f t="shared" si="1130"/>
        <v>009</v>
      </c>
      <c r="J3749" s="5" t="str">
        <f>VLOOKUP(I3749,Vlookups!A:D,2,FALSE)</f>
        <v>KELLER HIGH SCHOOL</v>
      </c>
      <c r="K3749" s="5" t="str">
        <f>VLOOKUP(I3749,Vlookups!A:D,3,FALSE)</f>
        <v>KELLER HS</v>
      </c>
      <c r="L3749" s="5" t="str">
        <f t="shared" si="1131"/>
        <v>99</v>
      </c>
      <c r="M3749" s="5" t="str">
        <f t="shared" si="1132"/>
        <v>000</v>
      </c>
      <c r="N3749" s="5" t="str">
        <f>VLOOKUP(M3749,Vlookups!G:I,2,FALSE)</f>
        <v>FINANCE USE ONLY</v>
      </c>
      <c r="O3749" s="5" t="str">
        <f>VLOOKUP(M3749,Vlookups!G:I,3,FALSE)</f>
        <v>UNIDENTIFIED</v>
      </c>
      <c r="P3749" s="6">
        <f t="shared" si="1133"/>
        <v>319</v>
      </c>
      <c r="Q3749" s="6">
        <f t="shared" si="1134"/>
        <v>0</v>
      </c>
      <c r="R3749" s="6">
        <f t="shared" si="1135"/>
        <v>29.75</v>
      </c>
      <c r="S3749" s="6">
        <f t="shared" si="1136"/>
        <v>0</v>
      </c>
      <c r="T3749" s="6">
        <f t="shared" si="1137"/>
        <v>-319</v>
      </c>
      <c r="U3749" t="s">
        <v>3809</v>
      </c>
      <c r="V3749" t="s">
        <v>183</v>
      </c>
      <c r="W3749" s="2">
        <v>319</v>
      </c>
      <c r="X3749" s="2">
        <v>0</v>
      </c>
      <c r="Y3749" s="2">
        <v>29.75</v>
      </c>
      <c r="Z3749" s="2">
        <v>289.25</v>
      </c>
      <c r="AA3749" s="2">
        <v>0</v>
      </c>
      <c r="AB3749" s="3">
        <v>-319</v>
      </c>
    </row>
    <row r="3750" spans="1:28">
      <c r="A3750" s="5" t="str">
        <f t="shared" si="1124"/>
        <v>427</v>
      </c>
      <c r="B3750" s="5" t="str">
        <f>VLOOKUP(A3750,Vlookups!O:P,2,FALSE)</f>
        <v>LOCAL</v>
      </c>
      <c r="C3750" s="5" t="str">
        <f t="shared" si="1125"/>
        <v>E</v>
      </c>
      <c r="D3750" s="5" t="str">
        <f t="shared" si="1126"/>
        <v>23</v>
      </c>
      <c r="E3750" s="5" t="str">
        <f t="shared" si="1127"/>
        <v>64--</v>
      </c>
      <c r="F3750" s="5" t="str">
        <f>VLOOKUP(E3750,Vlookups!K:M,3,FALSE)</f>
        <v>Op Exp</v>
      </c>
      <c r="G3750" s="5" t="str">
        <f t="shared" si="1128"/>
        <v>6499</v>
      </c>
      <c r="H3750" s="5" t="str">
        <f t="shared" si="1129"/>
        <v>MISC OP COSTS</v>
      </c>
      <c r="I3750" s="5" t="str">
        <f t="shared" si="1130"/>
        <v>010</v>
      </c>
      <c r="J3750" s="5" t="str">
        <f>VLOOKUP(I3750,Vlookups!A:D,2,FALSE)</f>
        <v>GRAND PRAIRIE ELEMENTARY SCHOO</v>
      </c>
      <c r="K3750" s="5" t="str">
        <f>VLOOKUP(I3750,Vlookups!A:D,3,FALSE)</f>
        <v>GRAND PR K8</v>
      </c>
      <c r="L3750" s="5" t="str">
        <f t="shared" si="1131"/>
        <v>99</v>
      </c>
      <c r="M3750" s="5" t="str">
        <f t="shared" si="1132"/>
        <v>000</v>
      </c>
      <c r="N3750" s="5" t="str">
        <f>VLOOKUP(M3750,Vlookups!G:I,2,FALSE)</f>
        <v>FINANCE USE ONLY</v>
      </c>
      <c r="O3750" s="5" t="str">
        <f>VLOOKUP(M3750,Vlookups!G:I,3,FALSE)</f>
        <v>UNIDENTIFIED</v>
      </c>
      <c r="P3750" s="6">
        <f t="shared" si="1133"/>
        <v>417</v>
      </c>
      <c r="Q3750" s="6">
        <f t="shared" si="1134"/>
        <v>83.55</v>
      </c>
      <c r="R3750" s="6">
        <f t="shared" si="1135"/>
        <v>0</v>
      </c>
      <c r="S3750" s="6">
        <f t="shared" si="1136"/>
        <v>0</v>
      </c>
      <c r="T3750" s="6">
        <f t="shared" si="1137"/>
        <v>-417</v>
      </c>
      <c r="U3750" t="s">
        <v>3810</v>
      </c>
      <c r="V3750" t="s">
        <v>183</v>
      </c>
      <c r="W3750" s="2">
        <v>417</v>
      </c>
      <c r="X3750" s="2">
        <v>83.55</v>
      </c>
      <c r="Y3750" s="2">
        <v>0</v>
      </c>
      <c r="Z3750" s="2">
        <v>333.45</v>
      </c>
      <c r="AA3750" s="2">
        <v>0</v>
      </c>
      <c r="AB3750" s="3">
        <v>-417</v>
      </c>
    </row>
    <row r="3751" spans="1:28">
      <c r="A3751" s="5" t="str">
        <f t="shared" si="1124"/>
        <v>427</v>
      </c>
      <c r="B3751" s="5" t="str">
        <f>VLOOKUP(A3751,Vlookups!O:P,2,FALSE)</f>
        <v>LOCAL</v>
      </c>
      <c r="C3751" s="5" t="str">
        <f t="shared" si="1125"/>
        <v>E</v>
      </c>
      <c r="D3751" s="5" t="str">
        <f t="shared" si="1126"/>
        <v>23</v>
      </c>
      <c r="E3751" s="5" t="str">
        <f t="shared" si="1127"/>
        <v>64--</v>
      </c>
      <c r="F3751" s="5" t="str">
        <f>VLOOKUP(E3751,Vlookups!K:M,3,FALSE)</f>
        <v>Op Exp</v>
      </c>
      <c r="G3751" s="5" t="str">
        <f t="shared" si="1128"/>
        <v>6499</v>
      </c>
      <c r="H3751" s="5" t="str">
        <f t="shared" si="1129"/>
        <v>MISC OP COSTS</v>
      </c>
      <c r="I3751" s="5" t="str">
        <f t="shared" si="1130"/>
        <v>011</v>
      </c>
      <c r="J3751" s="5" t="str">
        <f>VLOOKUP(I3751,Vlookups!A:D,2,FALSE)</f>
        <v>GRAND PRAIRIE MIDDLE SCHOOL</v>
      </c>
      <c r="K3751" s="5" t="str">
        <f>VLOOKUP(I3751,Vlookups!A:D,3,FALSE)</f>
        <v>GRAND PR K8</v>
      </c>
      <c r="L3751" s="5" t="str">
        <f t="shared" si="1131"/>
        <v>99</v>
      </c>
      <c r="M3751" s="5" t="str">
        <f t="shared" si="1132"/>
        <v>000</v>
      </c>
      <c r="N3751" s="5" t="str">
        <f>VLOOKUP(M3751,Vlookups!G:I,2,FALSE)</f>
        <v>FINANCE USE ONLY</v>
      </c>
      <c r="O3751" s="5" t="str">
        <f>VLOOKUP(M3751,Vlookups!G:I,3,FALSE)</f>
        <v>UNIDENTIFIED</v>
      </c>
      <c r="P3751" s="6">
        <f t="shared" si="1133"/>
        <v>208</v>
      </c>
      <c r="Q3751" s="6">
        <f t="shared" si="1134"/>
        <v>41.15</v>
      </c>
      <c r="R3751" s="6">
        <f t="shared" si="1135"/>
        <v>0</v>
      </c>
      <c r="S3751" s="6">
        <f t="shared" si="1136"/>
        <v>0</v>
      </c>
      <c r="T3751" s="6">
        <f t="shared" si="1137"/>
        <v>-208</v>
      </c>
      <c r="U3751" t="s">
        <v>3811</v>
      </c>
      <c r="V3751" t="s">
        <v>183</v>
      </c>
      <c r="W3751" s="2">
        <v>208</v>
      </c>
      <c r="X3751" s="2">
        <v>41.15</v>
      </c>
      <c r="Y3751" s="2">
        <v>0</v>
      </c>
      <c r="Z3751" s="2">
        <v>166.85</v>
      </c>
      <c r="AA3751" s="2">
        <v>0</v>
      </c>
      <c r="AB3751" s="3">
        <v>-208</v>
      </c>
    </row>
    <row r="3752" spans="1:28">
      <c r="A3752" s="5" t="str">
        <f t="shared" si="1124"/>
        <v>427</v>
      </c>
      <c r="B3752" s="5" t="str">
        <f>VLOOKUP(A3752,Vlookups!O:P,2,FALSE)</f>
        <v>LOCAL</v>
      </c>
      <c r="C3752" s="5" t="str">
        <f t="shared" si="1125"/>
        <v>E</v>
      </c>
      <c r="D3752" s="5" t="str">
        <f t="shared" si="1126"/>
        <v>23</v>
      </c>
      <c r="E3752" s="5" t="str">
        <f t="shared" si="1127"/>
        <v>64--</v>
      </c>
      <c r="F3752" s="5" t="str">
        <f>VLOOKUP(E3752,Vlookups!K:M,3,FALSE)</f>
        <v>Op Exp</v>
      </c>
      <c r="G3752" s="5" t="str">
        <f t="shared" si="1128"/>
        <v>6499</v>
      </c>
      <c r="H3752" s="5" t="str">
        <f t="shared" si="1129"/>
        <v>MISC OP COSTS</v>
      </c>
      <c r="I3752" s="5" t="str">
        <f t="shared" si="1130"/>
        <v>012</v>
      </c>
      <c r="J3752" s="5" t="str">
        <f>VLOOKUP(I3752,Vlookups!A:D,2,FALSE)</f>
        <v>NORTH RICHLAND HILLS ELEMENTAR</v>
      </c>
      <c r="K3752" s="5" t="str">
        <f>VLOOKUP(I3752,Vlookups!A:D,3,FALSE)</f>
        <v>NORTH RICHLAND HILLS K8</v>
      </c>
      <c r="L3752" s="5" t="str">
        <f t="shared" si="1131"/>
        <v>99</v>
      </c>
      <c r="M3752" s="5" t="str">
        <f t="shared" si="1132"/>
        <v>000</v>
      </c>
      <c r="N3752" s="5" t="str">
        <f>VLOOKUP(M3752,Vlookups!G:I,2,FALSE)</f>
        <v>FINANCE USE ONLY</v>
      </c>
      <c r="O3752" s="5" t="str">
        <f>VLOOKUP(M3752,Vlookups!G:I,3,FALSE)</f>
        <v>UNIDENTIFIED</v>
      </c>
      <c r="P3752" s="6">
        <f t="shared" si="1133"/>
        <v>364</v>
      </c>
      <c r="Q3752" s="6">
        <f t="shared" si="1134"/>
        <v>0</v>
      </c>
      <c r="R3752" s="6">
        <f t="shared" si="1135"/>
        <v>125.43</v>
      </c>
      <c r="S3752" s="6">
        <f t="shared" si="1136"/>
        <v>0</v>
      </c>
      <c r="T3752" s="6">
        <f t="shared" si="1137"/>
        <v>-364</v>
      </c>
      <c r="U3752" t="s">
        <v>3812</v>
      </c>
      <c r="V3752" t="s">
        <v>183</v>
      </c>
      <c r="W3752" s="2">
        <v>364</v>
      </c>
      <c r="X3752" s="2">
        <v>0</v>
      </c>
      <c r="Y3752" s="2">
        <v>125.43</v>
      </c>
      <c r="Z3752" s="2">
        <v>180.07</v>
      </c>
      <c r="AA3752" s="2">
        <v>0</v>
      </c>
      <c r="AB3752" s="3">
        <v>-364</v>
      </c>
    </row>
    <row r="3753" spans="1:28">
      <c r="A3753" s="5" t="str">
        <f t="shared" si="1124"/>
        <v>427</v>
      </c>
      <c r="B3753" s="5" t="str">
        <f>VLOOKUP(A3753,Vlookups!O:P,2,FALSE)</f>
        <v>LOCAL</v>
      </c>
      <c r="C3753" s="5" t="str">
        <f t="shared" si="1125"/>
        <v>E</v>
      </c>
      <c r="D3753" s="5" t="str">
        <f t="shared" si="1126"/>
        <v>23</v>
      </c>
      <c r="E3753" s="5" t="str">
        <f t="shared" si="1127"/>
        <v>64--</v>
      </c>
      <c r="F3753" s="5" t="str">
        <f>VLOOKUP(E3753,Vlookups!K:M,3,FALSE)</f>
        <v>Op Exp</v>
      </c>
      <c r="G3753" s="5" t="str">
        <f t="shared" si="1128"/>
        <v>6499</v>
      </c>
      <c r="H3753" s="5" t="str">
        <f t="shared" si="1129"/>
        <v>MISC OP COSTS</v>
      </c>
      <c r="I3753" s="5" t="str">
        <f t="shared" si="1130"/>
        <v>013</v>
      </c>
      <c r="J3753" s="5" t="str">
        <f>VLOOKUP(I3753,Vlookups!A:D,2,FALSE)</f>
        <v>NORTH RICHLAND HILLS MIDDLE SC</v>
      </c>
      <c r="K3753" s="5" t="str">
        <f>VLOOKUP(I3753,Vlookups!A:D,3,FALSE)</f>
        <v>NORTH RICHLAND HILLS K8</v>
      </c>
      <c r="L3753" s="5" t="str">
        <f t="shared" si="1131"/>
        <v>99</v>
      </c>
      <c r="M3753" s="5" t="str">
        <f t="shared" si="1132"/>
        <v>000</v>
      </c>
      <c r="N3753" s="5" t="str">
        <f>VLOOKUP(M3753,Vlookups!G:I,2,FALSE)</f>
        <v>FINANCE USE ONLY</v>
      </c>
      <c r="O3753" s="5" t="str">
        <f>VLOOKUP(M3753,Vlookups!G:I,3,FALSE)</f>
        <v>UNIDENTIFIED</v>
      </c>
      <c r="P3753" s="6">
        <f t="shared" si="1133"/>
        <v>192</v>
      </c>
      <c r="Q3753" s="6">
        <f t="shared" si="1134"/>
        <v>0</v>
      </c>
      <c r="R3753" s="6">
        <f t="shared" si="1135"/>
        <v>61.79</v>
      </c>
      <c r="S3753" s="6">
        <f t="shared" si="1136"/>
        <v>0</v>
      </c>
      <c r="T3753" s="6">
        <f t="shared" si="1137"/>
        <v>-192</v>
      </c>
      <c r="U3753" t="s">
        <v>3813</v>
      </c>
      <c r="V3753" t="s">
        <v>183</v>
      </c>
      <c r="W3753" s="2">
        <v>192</v>
      </c>
      <c r="X3753" s="2">
        <v>0</v>
      </c>
      <c r="Y3753" s="2">
        <v>61.79</v>
      </c>
      <c r="Z3753" s="2">
        <v>101.39</v>
      </c>
      <c r="AA3753" s="2">
        <v>0</v>
      </c>
      <c r="AB3753" s="3">
        <v>-192</v>
      </c>
    </row>
    <row r="3754" spans="1:28">
      <c r="A3754" s="5" t="str">
        <f t="shared" si="1124"/>
        <v>427</v>
      </c>
      <c r="B3754" s="5" t="str">
        <f>VLOOKUP(A3754,Vlookups!O:P,2,FALSE)</f>
        <v>LOCAL</v>
      </c>
      <c r="C3754" s="5" t="str">
        <f t="shared" si="1125"/>
        <v>E</v>
      </c>
      <c r="D3754" s="5" t="str">
        <f t="shared" si="1126"/>
        <v>23</v>
      </c>
      <c r="E3754" s="5" t="str">
        <f t="shared" si="1127"/>
        <v>64--</v>
      </c>
      <c r="F3754" s="5" t="str">
        <f>VLOOKUP(E3754,Vlookups!K:M,3,FALSE)</f>
        <v>Op Exp</v>
      </c>
      <c r="G3754" s="5" t="str">
        <f t="shared" si="1128"/>
        <v>6499</v>
      </c>
      <c r="H3754" s="5" t="str">
        <f t="shared" si="1129"/>
        <v>MISC OP COSTS</v>
      </c>
      <c r="I3754" s="5" t="str">
        <f t="shared" si="1130"/>
        <v>014</v>
      </c>
      <c r="J3754" s="5" t="str">
        <f>VLOOKUP(I3754,Vlookups!A:D,2,FALSE)</f>
        <v>KATY ELEMENTARY SCHOOL</v>
      </c>
      <c r="K3754" s="5" t="str">
        <f>VLOOKUP(I3754,Vlookups!A:D,3,FALSE)</f>
        <v>KATY K8</v>
      </c>
      <c r="L3754" s="5" t="str">
        <f t="shared" si="1131"/>
        <v>99</v>
      </c>
      <c r="M3754" s="5" t="str">
        <f t="shared" si="1132"/>
        <v>000</v>
      </c>
      <c r="N3754" s="5" t="str">
        <f>VLOOKUP(M3754,Vlookups!G:I,2,FALSE)</f>
        <v>FINANCE USE ONLY</v>
      </c>
      <c r="O3754" s="5" t="str">
        <f>VLOOKUP(M3754,Vlookups!G:I,3,FALSE)</f>
        <v>UNIDENTIFIED</v>
      </c>
      <c r="P3754" s="6">
        <f t="shared" si="1133"/>
        <v>389</v>
      </c>
      <c r="Q3754" s="6">
        <f t="shared" si="1134"/>
        <v>187.28</v>
      </c>
      <c r="R3754" s="6">
        <f t="shared" si="1135"/>
        <v>184.52</v>
      </c>
      <c r="S3754" s="6">
        <f t="shared" si="1136"/>
        <v>0</v>
      </c>
      <c r="T3754" s="6">
        <f t="shared" si="1137"/>
        <v>-389</v>
      </c>
      <c r="U3754" t="s">
        <v>3814</v>
      </c>
      <c r="V3754" t="s">
        <v>183</v>
      </c>
      <c r="W3754" s="2">
        <v>389</v>
      </c>
      <c r="X3754" s="2">
        <v>187.28</v>
      </c>
      <c r="Y3754" s="2">
        <v>184.52</v>
      </c>
      <c r="Z3754" s="2">
        <v>17.2</v>
      </c>
      <c r="AA3754" s="2">
        <v>0</v>
      </c>
      <c r="AB3754" s="3">
        <v>-389</v>
      </c>
    </row>
    <row r="3755" spans="1:28">
      <c r="A3755" s="5" t="str">
        <f t="shared" si="1124"/>
        <v>427</v>
      </c>
      <c r="B3755" s="5" t="str">
        <f>VLOOKUP(A3755,Vlookups!O:P,2,FALSE)</f>
        <v>LOCAL</v>
      </c>
      <c r="C3755" s="5" t="str">
        <f t="shared" si="1125"/>
        <v>E</v>
      </c>
      <c r="D3755" s="5" t="str">
        <f t="shared" si="1126"/>
        <v>23</v>
      </c>
      <c r="E3755" s="5" t="str">
        <f t="shared" si="1127"/>
        <v>64--</v>
      </c>
      <c r="F3755" s="5" t="str">
        <f>VLOOKUP(E3755,Vlookups!K:M,3,FALSE)</f>
        <v>Op Exp</v>
      </c>
      <c r="G3755" s="5" t="str">
        <f t="shared" si="1128"/>
        <v>6499</v>
      </c>
      <c r="H3755" s="5" t="str">
        <f t="shared" si="1129"/>
        <v>MISC OP COSTS</v>
      </c>
      <c r="I3755" s="5" t="str">
        <f t="shared" si="1130"/>
        <v>015</v>
      </c>
      <c r="J3755" s="5" t="str">
        <f>VLOOKUP(I3755,Vlookups!A:D,2,FALSE)</f>
        <v>KATY MIDDLE SCHOOL</v>
      </c>
      <c r="K3755" s="5" t="str">
        <f>VLOOKUP(I3755,Vlookups!A:D,3,FALSE)</f>
        <v>KATY K8</v>
      </c>
      <c r="L3755" s="5" t="str">
        <f t="shared" si="1131"/>
        <v>99</v>
      </c>
      <c r="M3755" s="5" t="str">
        <f t="shared" si="1132"/>
        <v>000</v>
      </c>
      <c r="N3755" s="5" t="str">
        <f>VLOOKUP(M3755,Vlookups!G:I,2,FALSE)</f>
        <v>FINANCE USE ONLY</v>
      </c>
      <c r="O3755" s="5" t="str">
        <f>VLOOKUP(M3755,Vlookups!G:I,3,FALSE)</f>
        <v>UNIDENTIFIED</v>
      </c>
      <c r="P3755" s="6">
        <f t="shared" si="1133"/>
        <v>190</v>
      </c>
      <c r="Q3755" s="6">
        <f t="shared" si="1134"/>
        <v>91.38</v>
      </c>
      <c r="R3755" s="6">
        <f t="shared" si="1135"/>
        <v>90.97</v>
      </c>
      <c r="S3755" s="6">
        <f t="shared" si="1136"/>
        <v>0</v>
      </c>
      <c r="T3755" s="6">
        <f t="shared" si="1137"/>
        <v>-190</v>
      </c>
      <c r="U3755" t="s">
        <v>3815</v>
      </c>
      <c r="V3755" t="s">
        <v>183</v>
      </c>
      <c r="W3755" s="2">
        <v>190</v>
      </c>
      <c r="X3755" s="2">
        <v>91.38</v>
      </c>
      <c r="Y3755" s="2">
        <v>90.97</v>
      </c>
      <c r="Z3755" s="2">
        <v>7.65</v>
      </c>
      <c r="AA3755" s="2">
        <v>0</v>
      </c>
      <c r="AB3755" s="3">
        <v>-190</v>
      </c>
    </row>
    <row r="3756" spans="1:28">
      <c r="A3756" s="5" t="str">
        <f t="shared" si="1124"/>
        <v>427</v>
      </c>
      <c r="B3756" s="5" t="str">
        <f>VLOOKUP(A3756,Vlookups!O:P,2,FALSE)</f>
        <v>LOCAL</v>
      </c>
      <c r="C3756" s="5" t="str">
        <f t="shared" si="1125"/>
        <v>E</v>
      </c>
      <c r="D3756" s="5" t="str">
        <f t="shared" si="1126"/>
        <v>23</v>
      </c>
      <c r="E3756" s="5" t="str">
        <f t="shared" si="1127"/>
        <v>64--</v>
      </c>
      <c r="F3756" s="5" t="str">
        <f>VLOOKUP(E3756,Vlookups!K:M,3,FALSE)</f>
        <v>Op Exp</v>
      </c>
      <c r="G3756" s="5" t="str">
        <f t="shared" si="1128"/>
        <v>6499</v>
      </c>
      <c r="H3756" s="5" t="str">
        <f t="shared" si="1129"/>
        <v>MISC OP COSTS</v>
      </c>
      <c r="I3756" s="5" t="str">
        <f t="shared" si="1130"/>
        <v>016</v>
      </c>
      <c r="J3756" s="5" t="str">
        <f>VLOOKUP(I3756,Vlookups!A:D,2,FALSE)</f>
        <v>WESTPARK ELEMENTARY SCHOOL</v>
      </c>
      <c r="K3756" s="5" t="str">
        <f>VLOOKUP(I3756,Vlookups!A:D,3,FALSE)</f>
        <v>WESTPARK K8</v>
      </c>
      <c r="L3756" s="5" t="str">
        <f t="shared" si="1131"/>
        <v>99</v>
      </c>
      <c r="M3756" s="5" t="str">
        <f t="shared" si="1132"/>
        <v>000</v>
      </c>
      <c r="N3756" s="5" t="str">
        <f>VLOOKUP(M3756,Vlookups!G:I,2,FALSE)</f>
        <v>FINANCE USE ONLY</v>
      </c>
      <c r="O3756" s="5" t="str">
        <f>VLOOKUP(M3756,Vlookups!G:I,3,FALSE)</f>
        <v>UNIDENTIFIED</v>
      </c>
      <c r="P3756" s="6">
        <f t="shared" si="1133"/>
        <v>370</v>
      </c>
      <c r="Q3756" s="6">
        <f t="shared" si="1134"/>
        <v>0</v>
      </c>
      <c r="R3756" s="6">
        <f t="shared" si="1135"/>
        <v>0</v>
      </c>
      <c r="S3756" s="6">
        <f t="shared" si="1136"/>
        <v>0</v>
      </c>
      <c r="T3756" s="6">
        <f t="shared" si="1137"/>
        <v>-370</v>
      </c>
      <c r="U3756" t="s">
        <v>3816</v>
      </c>
      <c r="V3756" t="s">
        <v>183</v>
      </c>
      <c r="W3756" s="2">
        <v>370</v>
      </c>
      <c r="X3756" s="2">
        <v>0</v>
      </c>
      <c r="Y3756" s="2">
        <v>0</v>
      </c>
      <c r="Z3756" s="2">
        <v>370</v>
      </c>
      <c r="AA3756" s="2">
        <v>0</v>
      </c>
      <c r="AB3756" s="3">
        <v>-370</v>
      </c>
    </row>
    <row r="3757" spans="1:28">
      <c r="A3757" s="5" t="str">
        <f t="shared" si="1124"/>
        <v>427</v>
      </c>
      <c r="B3757" s="5" t="str">
        <f>VLOOKUP(A3757,Vlookups!O:P,2,FALSE)</f>
        <v>LOCAL</v>
      </c>
      <c r="C3757" s="5" t="str">
        <f t="shared" si="1125"/>
        <v>E</v>
      </c>
      <c r="D3757" s="5" t="str">
        <f t="shared" si="1126"/>
        <v>23</v>
      </c>
      <c r="E3757" s="5" t="str">
        <f t="shared" si="1127"/>
        <v>64--</v>
      </c>
      <c r="F3757" s="5" t="str">
        <f>VLOOKUP(E3757,Vlookups!K:M,3,FALSE)</f>
        <v>Op Exp</v>
      </c>
      <c r="G3757" s="5" t="str">
        <f t="shared" si="1128"/>
        <v>6499</v>
      </c>
      <c r="H3757" s="5" t="str">
        <f t="shared" si="1129"/>
        <v>MISC OP COSTS</v>
      </c>
      <c r="I3757" s="5" t="str">
        <f t="shared" si="1130"/>
        <v>017</v>
      </c>
      <c r="J3757" s="5" t="str">
        <f>VLOOKUP(I3757,Vlookups!A:D,2,FALSE)</f>
        <v>WESTPARK MIDDLE SCHOOL</v>
      </c>
      <c r="K3757" s="5" t="str">
        <f>VLOOKUP(I3757,Vlookups!A:D,3,FALSE)</f>
        <v>WESTPARK K8</v>
      </c>
      <c r="L3757" s="5" t="str">
        <f t="shared" si="1131"/>
        <v>99</v>
      </c>
      <c r="M3757" s="5" t="str">
        <f t="shared" si="1132"/>
        <v>000</v>
      </c>
      <c r="N3757" s="5" t="str">
        <f>VLOOKUP(M3757,Vlookups!G:I,2,FALSE)</f>
        <v>FINANCE USE ONLY</v>
      </c>
      <c r="O3757" s="5" t="str">
        <f>VLOOKUP(M3757,Vlookups!G:I,3,FALSE)</f>
        <v>UNIDENTIFIED</v>
      </c>
      <c r="P3757" s="6">
        <f t="shared" si="1133"/>
        <v>201</v>
      </c>
      <c r="Q3757" s="6">
        <f t="shared" si="1134"/>
        <v>0</v>
      </c>
      <c r="R3757" s="6">
        <f t="shared" si="1135"/>
        <v>0</v>
      </c>
      <c r="S3757" s="6">
        <f t="shared" si="1136"/>
        <v>0</v>
      </c>
      <c r="T3757" s="6">
        <f t="shared" si="1137"/>
        <v>-201</v>
      </c>
      <c r="U3757" t="s">
        <v>3817</v>
      </c>
      <c r="V3757" t="s">
        <v>183</v>
      </c>
      <c r="W3757" s="2">
        <v>201</v>
      </c>
      <c r="X3757" s="2">
        <v>0</v>
      </c>
      <c r="Y3757" s="2">
        <v>0</v>
      </c>
      <c r="Z3757" s="2">
        <v>201</v>
      </c>
      <c r="AA3757" s="2">
        <v>0</v>
      </c>
      <c r="AB3757" s="3">
        <v>-201</v>
      </c>
    </row>
    <row r="3758" spans="1:28">
      <c r="A3758" s="5" t="str">
        <f t="shared" si="1124"/>
        <v>427</v>
      </c>
      <c r="B3758" s="5" t="str">
        <f>VLOOKUP(A3758,Vlookups!O:P,2,FALSE)</f>
        <v>LOCAL</v>
      </c>
      <c r="C3758" s="5" t="str">
        <f t="shared" si="1125"/>
        <v>E</v>
      </c>
      <c r="D3758" s="5" t="str">
        <f t="shared" si="1126"/>
        <v>23</v>
      </c>
      <c r="E3758" s="5" t="str">
        <f t="shared" si="1127"/>
        <v>64--</v>
      </c>
      <c r="F3758" s="5" t="str">
        <f>VLOOKUP(E3758,Vlookups!K:M,3,FALSE)</f>
        <v>Op Exp</v>
      </c>
      <c r="G3758" s="5" t="str">
        <f t="shared" si="1128"/>
        <v>6499</v>
      </c>
      <c r="H3758" s="5" t="str">
        <f t="shared" si="1129"/>
        <v>MISC OP COSTS</v>
      </c>
      <c r="I3758" s="5" t="str">
        <f t="shared" si="1130"/>
        <v>018</v>
      </c>
      <c r="J3758" s="5" t="str">
        <f>VLOOKUP(I3758,Vlookups!A:D,2,FALSE)</f>
        <v>KATY/WEST PARK HS</v>
      </c>
      <c r="K3758" s="5" t="str">
        <f>VLOOKUP(I3758,Vlookups!A:D,3,FALSE)</f>
        <v>KATY WESTPARK HS</v>
      </c>
      <c r="L3758" s="5" t="str">
        <f t="shared" si="1131"/>
        <v>99</v>
      </c>
      <c r="M3758" s="5" t="str">
        <f t="shared" si="1132"/>
        <v>000</v>
      </c>
      <c r="N3758" s="5" t="str">
        <f>VLOOKUP(M3758,Vlookups!G:I,2,FALSE)</f>
        <v>FINANCE USE ONLY</v>
      </c>
      <c r="O3758" s="5" t="str">
        <f>VLOOKUP(M3758,Vlookups!G:I,3,FALSE)</f>
        <v>UNIDENTIFIED</v>
      </c>
      <c r="P3758" s="6">
        <f t="shared" si="1133"/>
        <v>375</v>
      </c>
      <c r="Q3758" s="6">
        <f t="shared" si="1134"/>
        <v>0</v>
      </c>
      <c r="R3758" s="6">
        <f t="shared" si="1135"/>
        <v>0</v>
      </c>
      <c r="S3758" s="6">
        <f t="shared" si="1136"/>
        <v>0</v>
      </c>
      <c r="T3758" s="6">
        <f t="shared" si="1137"/>
        <v>-375</v>
      </c>
      <c r="U3758" t="s">
        <v>3818</v>
      </c>
      <c r="V3758" t="s">
        <v>183</v>
      </c>
      <c r="W3758" s="2">
        <v>375</v>
      </c>
      <c r="X3758" s="2">
        <v>0</v>
      </c>
      <c r="Y3758" s="2">
        <v>0</v>
      </c>
      <c r="Z3758" s="2">
        <v>375</v>
      </c>
      <c r="AA3758" s="2">
        <v>0</v>
      </c>
      <c r="AB3758" s="3">
        <v>-375</v>
      </c>
    </row>
    <row r="3759" spans="1:28">
      <c r="A3759" s="5" t="str">
        <f t="shared" si="1124"/>
        <v>427</v>
      </c>
      <c r="B3759" s="5" t="str">
        <f>VLOOKUP(A3759,Vlookups!O:P,2,FALSE)</f>
        <v>LOCAL</v>
      </c>
      <c r="C3759" s="5" t="str">
        <f t="shared" si="1125"/>
        <v>E</v>
      </c>
      <c r="D3759" s="5" t="str">
        <f t="shared" si="1126"/>
        <v>23</v>
      </c>
      <c r="E3759" s="5" t="str">
        <f t="shared" si="1127"/>
        <v>64--</v>
      </c>
      <c r="F3759" s="5" t="str">
        <f>VLOOKUP(E3759,Vlookups!K:M,3,FALSE)</f>
        <v>Op Exp</v>
      </c>
      <c r="G3759" s="5" t="str">
        <f t="shared" si="1128"/>
        <v>6499</v>
      </c>
      <c r="H3759" s="5" t="str">
        <f t="shared" si="1129"/>
        <v>MISC OP COSTS</v>
      </c>
      <c r="I3759" s="5" t="str">
        <f t="shared" si="1130"/>
        <v>019</v>
      </c>
      <c r="J3759" s="5" t="str">
        <f>VLOOKUP(I3759,Vlookups!A:D,2,FALSE)</f>
        <v>LANCASTER ELEMENTARY</v>
      </c>
      <c r="K3759" s="5" t="str">
        <f>VLOOKUP(I3759,Vlookups!A:D,3,FALSE)</f>
        <v>LANCASTER K8</v>
      </c>
      <c r="L3759" s="5" t="str">
        <f t="shared" si="1131"/>
        <v>99</v>
      </c>
      <c r="M3759" s="5" t="str">
        <f t="shared" si="1132"/>
        <v>000</v>
      </c>
      <c r="N3759" s="5" t="str">
        <f>VLOOKUP(M3759,Vlookups!G:I,2,FALSE)</f>
        <v>FINANCE USE ONLY</v>
      </c>
      <c r="O3759" s="5" t="str">
        <f>VLOOKUP(M3759,Vlookups!G:I,3,FALSE)</f>
        <v>UNIDENTIFIED</v>
      </c>
      <c r="P3759" s="6">
        <f t="shared" si="1133"/>
        <v>305</v>
      </c>
      <c r="Q3759" s="6">
        <f t="shared" si="1134"/>
        <v>4.68</v>
      </c>
      <c r="R3759" s="6">
        <f t="shared" si="1135"/>
        <v>84.82</v>
      </c>
      <c r="S3759" s="6">
        <f t="shared" si="1136"/>
        <v>0</v>
      </c>
      <c r="T3759" s="6">
        <f t="shared" si="1137"/>
        <v>-305</v>
      </c>
      <c r="U3759" t="s">
        <v>3819</v>
      </c>
      <c r="V3759" t="s">
        <v>183</v>
      </c>
      <c r="W3759" s="2">
        <v>305</v>
      </c>
      <c r="X3759" s="2">
        <v>4.68</v>
      </c>
      <c r="Y3759" s="2">
        <v>84.82</v>
      </c>
      <c r="Z3759" s="2">
        <v>0</v>
      </c>
      <c r="AA3759" s="2">
        <v>0</v>
      </c>
      <c r="AB3759" s="3">
        <v>-305</v>
      </c>
    </row>
    <row r="3760" spans="1:28">
      <c r="A3760" s="5" t="str">
        <f t="shared" si="1124"/>
        <v>427</v>
      </c>
      <c r="B3760" s="5" t="str">
        <f>VLOOKUP(A3760,Vlookups!O:P,2,FALSE)</f>
        <v>LOCAL</v>
      </c>
      <c r="C3760" s="5" t="str">
        <f t="shared" si="1125"/>
        <v>E</v>
      </c>
      <c r="D3760" s="5" t="str">
        <f t="shared" si="1126"/>
        <v>23</v>
      </c>
      <c r="E3760" s="5" t="str">
        <f t="shared" si="1127"/>
        <v>64--</v>
      </c>
      <c r="F3760" s="5" t="str">
        <f>VLOOKUP(E3760,Vlookups!K:M,3,FALSE)</f>
        <v>Op Exp</v>
      </c>
      <c r="G3760" s="5" t="str">
        <f t="shared" si="1128"/>
        <v>6499</v>
      </c>
      <c r="H3760" s="5" t="str">
        <f t="shared" si="1129"/>
        <v>MISC OP COSTS</v>
      </c>
      <c r="I3760" s="5" t="str">
        <f t="shared" si="1130"/>
        <v>020</v>
      </c>
      <c r="J3760" s="5" t="str">
        <f>VLOOKUP(I3760,Vlookups!A:D,2,FALSE)</f>
        <v>LANCASTER MIDDLE SCHOOL</v>
      </c>
      <c r="K3760" s="5" t="str">
        <f>VLOOKUP(I3760,Vlookups!A:D,3,FALSE)</f>
        <v>LANCASTER K8</v>
      </c>
      <c r="L3760" s="5" t="str">
        <f t="shared" si="1131"/>
        <v>99</v>
      </c>
      <c r="M3760" s="5" t="str">
        <f t="shared" si="1132"/>
        <v>000</v>
      </c>
      <c r="N3760" s="5" t="str">
        <f>VLOOKUP(M3760,Vlookups!G:I,2,FALSE)</f>
        <v>FINANCE USE ONLY</v>
      </c>
      <c r="O3760" s="5" t="str">
        <f>VLOOKUP(M3760,Vlookups!G:I,3,FALSE)</f>
        <v>UNIDENTIFIED</v>
      </c>
      <c r="P3760" s="6">
        <f t="shared" si="1133"/>
        <v>196</v>
      </c>
      <c r="Q3760" s="6">
        <f t="shared" si="1134"/>
        <v>0</v>
      </c>
      <c r="R3760" s="6">
        <f t="shared" si="1135"/>
        <v>45.13</v>
      </c>
      <c r="S3760" s="6">
        <f t="shared" si="1136"/>
        <v>0</v>
      </c>
      <c r="T3760" s="6">
        <f t="shared" si="1137"/>
        <v>-196</v>
      </c>
      <c r="U3760" t="s">
        <v>3820</v>
      </c>
      <c r="V3760" t="s">
        <v>183</v>
      </c>
      <c r="W3760" s="2">
        <v>196</v>
      </c>
      <c r="X3760" s="2">
        <v>0</v>
      </c>
      <c r="Y3760" s="2">
        <v>45.13</v>
      </c>
      <c r="Z3760" s="2">
        <v>13.01</v>
      </c>
      <c r="AA3760" s="2">
        <v>0</v>
      </c>
      <c r="AB3760" s="3">
        <v>-196</v>
      </c>
    </row>
    <row r="3761" spans="1:28">
      <c r="A3761" s="5" t="str">
        <f t="shared" si="1124"/>
        <v>427</v>
      </c>
      <c r="B3761" s="5" t="str">
        <f>VLOOKUP(A3761,Vlookups!O:P,2,FALSE)</f>
        <v>LOCAL</v>
      </c>
      <c r="C3761" s="5" t="str">
        <f t="shared" si="1125"/>
        <v>E</v>
      </c>
      <c r="D3761" s="5" t="str">
        <f t="shared" si="1126"/>
        <v>23</v>
      </c>
      <c r="E3761" s="5" t="str">
        <f t="shared" si="1127"/>
        <v>64--</v>
      </c>
      <c r="F3761" s="5" t="str">
        <f>VLOOKUP(E3761,Vlookups!K:M,3,FALSE)</f>
        <v>Op Exp</v>
      </c>
      <c r="G3761" s="5" t="str">
        <f t="shared" si="1128"/>
        <v>6499</v>
      </c>
      <c r="H3761" s="5" t="str">
        <f t="shared" si="1129"/>
        <v>MISC OP COSTS</v>
      </c>
      <c r="I3761" s="5" t="str">
        <f t="shared" si="1130"/>
        <v>021</v>
      </c>
      <c r="J3761" s="5" t="str">
        <f>VLOOKUP(I3761,Vlookups!A:D,2,FALSE)</f>
        <v>WOODHAVEN ELEMENTARY</v>
      </c>
      <c r="K3761" s="5" t="str">
        <f>VLOOKUP(I3761,Vlookups!A:D,3,FALSE)</f>
        <v>WOODHAVEN K8</v>
      </c>
      <c r="L3761" s="5" t="str">
        <f t="shared" si="1131"/>
        <v>99</v>
      </c>
      <c r="M3761" s="5" t="str">
        <f t="shared" si="1132"/>
        <v>000</v>
      </c>
      <c r="N3761" s="5" t="str">
        <f>VLOOKUP(M3761,Vlookups!G:I,2,FALSE)</f>
        <v>FINANCE USE ONLY</v>
      </c>
      <c r="O3761" s="5" t="str">
        <f>VLOOKUP(M3761,Vlookups!G:I,3,FALSE)</f>
        <v>UNIDENTIFIED</v>
      </c>
      <c r="P3761" s="6">
        <f t="shared" si="1133"/>
        <v>1509.9</v>
      </c>
      <c r="Q3761" s="6">
        <f t="shared" si="1134"/>
        <v>0</v>
      </c>
      <c r="R3761" s="6">
        <f t="shared" si="1135"/>
        <v>1391.27</v>
      </c>
      <c r="S3761" s="6">
        <f t="shared" si="1136"/>
        <v>0</v>
      </c>
      <c r="T3761" s="6">
        <f t="shared" si="1137"/>
        <v>-1509.9</v>
      </c>
      <c r="U3761" t="s">
        <v>3821</v>
      </c>
      <c r="V3761" t="s">
        <v>183</v>
      </c>
      <c r="W3761" s="2">
        <v>1509.9</v>
      </c>
      <c r="X3761" s="2">
        <v>0</v>
      </c>
      <c r="Y3761" s="2">
        <v>1391.27</v>
      </c>
      <c r="Z3761" s="2">
        <v>118.63</v>
      </c>
      <c r="AA3761" s="2">
        <v>0</v>
      </c>
      <c r="AB3761" s="3">
        <v>-1509.9</v>
      </c>
    </row>
    <row r="3762" spans="1:28">
      <c r="A3762" s="5" t="str">
        <f t="shared" si="1124"/>
        <v>427</v>
      </c>
      <c r="B3762" s="5" t="str">
        <f>VLOOKUP(A3762,Vlookups!O:P,2,FALSE)</f>
        <v>LOCAL</v>
      </c>
      <c r="C3762" s="5" t="str">
        <f t="shared" si="1125"/>
        <v>E</v>
      </c>
      <c r="D3762" s="5" t="str">
        <f t="shared" si="1126"/>
        <v>23</v>
      </c>
      <c r="E3762" s="5" t="str">
        <f t="shared" si="1127"/>
        <v>64--</v>
      </c>
      <c r="F3762" s="5" t="str">
        <f>VLOOKUP(E3762,Vlookups!K:M,3,FALSE)</f>
        <v>Op Exp</v>
      </c>
      <c r="G3762" s="5" t="str">
        <f t="shared" si="1128"/>
        <v>6499</v>
      </c>
      <c r="H3762" s="5" t="str">
        <f t="shared" si="1129"/>
        <v>MISC OP COSTS</v>
      </c>
      <c r="I3762" s="5" t="str">
        <f t="shared" si="1130"/>
        <v>022</v>
      </c>
      <c r="J3762" s="5" t="str">
        <f>VLOOKUP(I3762,Vlookups!A:D,2,FALSE)</f>
        <v>WOODHAVEN MIDDLE SCHOOL</v>
      </c>
      <c r="K3762" s="5" t="str">
        <f>VLOOKUP(I3762,Vlookups!A:D,3,FALSE)</f>
        <v>WOODHAVEN K8</v>
      </c>
      <c r="L3762" s="5" t="str">
        <f t="shared" si="1131"/>
        <v>99</v>
      </c>
      <c r="M3762" s="5" t="str">
        <f t="shared" si="1132"/>
        <v>000</v>
      </c>
      <c r="N3762" s="5" t="str">
        <f>VLOOKUP(M3762,Vlookups!G:I,2,FALSE)</f>
        <v>FINANCE USE ONLY</v>
      </c>
      <c r="O3762" s="5" t="str">
        <f>VLOOKUP(M3762,Vlookups!G:I,3,FALSE)</f>
        <v>UNIDENTIFIED</v>
      </c>
      <c r="P3762" s="6">
        <f t="shared" si="1133"/>
        <v>573.34</v>
      </c>
      <c r="Q3762" s="6">
        <f t="shared" si="1134"/>
        <v>0</v>
      </c>
      <c r="R3762" s="6">
        <f t="shared" si="1135"/>
        <v>502.43</v>
      </c>
      <c r="S3762" s="6">
        <f t="shared" si="1136"/>
        <v>0</v>
      </c>
      <c r="T3762" s="6">
        <f t="shared" si="1137"/>
        <v>-573.34</v>
      </c>
      <c r="U3762" t="s">
        <v>3822</v>
      </c>
      <c r="V3762" t="s">
        <v>183</v>
      </c>
      <c r="W3762" s="2">
        <v>573.34</v>
      </c>
      <c r="X3762" s="2">
        <v>0</v>
      </c>
      <c r="Y3762" s="2">
        <v>502.43</v>
      </c>
      <c r="Z3762" s="2">
        <v>70.91</v>
      </c>
      <c r="AA3762" s="2">
        <v>0</v>
      </c>
      <c r="AB3762" s="3">
        <v>-573.34</v>
      </c>
    </row>
    <row r="3763" spans="1:28">
      <c r="A3763" s="5" t="str">
        <f t="shared" si="1124"/>
        <v>427</v>
      </c>
      <c r="B3763" s="5" t="str">
        <f>VLOOKUP(A3763,Vlookups!O:P,2,FALSE)</f>
        <v>LOCAL</v>
      </c>
      <c r="C3763" s="5" t="str">
        <f t="shared" si="1125"/>
        <v>E</v>
      </c>
      <c r="D3763" s="5" t="str">
        <f t="shared" si="1126"/>
        <v>23</v>
      </c>
      <c r="E3763" s="5" t="str">
        <f t="shared" si="1127"/>
        <v>64--</v>
      </c>
      <c r="F3763" s="5" t="str">
        <f>VLOOKUP(E3763,Vlookups!K:M,3,FALSE)</f>
        <v>Op Exp</v>
      </c>
      <c r="G3763" s="5" t="str">
        <f t="shared" si="1128"/>
        <v>6499</v>
      </c>
      <c r="H3763" s="5" t="str">
        <f t="shared" si="1129"/>
        <v>MISC OP COSTS</v>
      </c>
      <c r="I3763" s="5" t="str">
        <f t="shared" si="1130"/>
        <v>023</v>
      </c>
      <c r="J3763" s="5" t="str">
        <f>VLOOKUP(I3763,Vlookups!A:D,2,FALSE)</f>
        <v>SAGINAW ELEMENTARY</v>
      </c>
      <c r="K3763" s="5" t="str">
        <f>VLOOKUP(I3763,Vlookups!A:D,3,FALSE)</f>
        <v>SAGINAW K8</v>
      </c>
      <c r="L3763" s="5" t="str">
        <f t="shared" si="1131"/>
        <v>99</v>
      </c>
      <c r="M3763" s="5" t="str">
        <f t="shared" si="1132"/>
        <v>000</v>
      </c>
      <c r="N3763" s="5" t="str">
        <f>VLOOKUP(M3763,Vlookups!G:I,2,FALSE)</f>
        <v>FINANCE USE ONLY</v>
      </c>
      <c r="O3763" s="5" t="str">
        <f>VLOOKUP(M3763,Vlookups!G:I,3,FALSE)</f>
        <v>UNIDENTIFIED</v>
      </c>
      <c r="P3763" s="6">
        <f t="shared" si="1133"/>
        <v>0</v>
      </c>
      <c r="Q3763" s="6">
        <f t="shared" si="1134"/>
        <v>70.349999999999994</v>
      </c>
      <c r="R3763" s="6">
        <f t="shared" si="1135"/>
        <v>0</v>
      </c>
      <c r="S3763" s="6">
        <f t="shared" si="1136"/>
        <v>0</v>
      </c>
      <c r="T3763" s="6">
        <f t="shared" si="1137"/>
        <v>0</v>
      </c>
      <c r="U3763" t="s">
        <v>3823</v>
      </c>
      <c r="V3763" t="s">
        <v>183</v>
      </c>
      <c r="W3763" s="2">
        <v>0</v>
      </c>
      <c r="X3763" s="2">
        <v>70.349999999999994</v>
      </c>
      <c r="Y3763" s="2">
        <v>0</v>
      </c>
      <c r="Z3763" s="3">
        <v>-70.349999999999994</v>
      </c>
      <c r="AA3763" s="2">
        <v>0</v>
      </c>
      <c r="AB3763" s="2">
        <v>0</v>
      </c>
    </row>
    <row r="3764" spans="1:28">
      <c r="A3764" s="5" t="str">
        <f t="shared" si="1124"/>
        <v>427</v>
      </c>
      <c r="B3764" s="5" t="str">
        <f>VLOOKUP(A3764,Vlookups!O:P,2,FALSE)</f>
        <v>LOCAL</v>
      </c>
      <c r="C3764" s="5" t="str">
        <f t="shared" si="1125"/>
        <v>E</v>
      </c>
      <c r="D3764" s="5" t="str">
        <f t="shared" si="1126"/>
        <v>23</v>
      </c>
      <c r="E3764" s="5" t="str">
        <f t="shared" si="1127"/>
        <v>64--</v>
      </c>
      <c r="F3764" s="5" t="str">
        <f>VLOOKUP(E3764,Vlookups!K:M,3,FALSE)</f>
        <v>Op Exp</v>
      </c>
      <c r="G3764" s="5" t="str">
        <f t="shared" si="1128"/>
        <v>6499</v>
      </c>
      <c r="H3764" s="5" t="str">
        <f t="shared" si="1129"/>
        <v>MISC OP COSTS</v>
      </c>
      <c r="I3764" s="5" t="str">
        <f t="shared" si="1130"/>
        <v>024</v>
      </c>
      <c r="J3764" s="5" t="str">
        <f>VLOOKUP(I3764,Vlookups!A:D,2,FALSE)</f>
        <v>SAGINAW MIDDLE SCHOOL</v>
      </c>
      <c r="K3764" s="5" t="str">
        <f>VLOOKUP(I3764,Vlookups!A:D,3,FALSE)</f>
        <v>SAGINAW K8</v>
      </c>
      <c r="L3764" s="5" t="str">
        <f t="shared" si="1131"/>
        <v>99</v>
      </c>
      <c r="M3764" s="5" t="str">
        <f t="shared" si="1132"/>
        <v>000</v>
      </c>
      <c r="N3764" s="5" t="str">
        <f>VLOOKUP(M3764,Vlookups!G:I,2,FALSE)</f>
        <v>FINANCE USE ONLY</v>
      </c>
      <c r="O3764" s="5" t="str">
        <f>VLOOKUP(M3764,Vlookups!G:I,3,FALSE)</f>
        <v>UNIDENTIFIED</v>
      </c>
      <c r="P3764" s="6">
        <f t="shared" si="1133"/>
        <v>0</v>
      </c>
      <c r="Q3764" s="6">
        <f t="shared" si="1134"/>
        <v>34.65</v>
      </c>
      <c r="R3764" s="6">
        <f t="shared" si="1135"/>
        <v>0</v>
      </c>
      <c r="S3764" s="6">
        <f t="shared" si="1136"/>
        <v>0</v>
      </c>
      <c r="T3764" s="6">
        <f t="shared" si="1137"/>
        <v>0</v>
      </c>
      <c r="U3764" t="s">
        <v>3824</v>
      </c>
      <c r="V3764" t="s">
        <v>183</v>
      </c>
      <c r="W3764" s="2">
        <v>0</v>
      </c>
      <c r="X3764" s="2">
        <v>34.65</v>
      </c>
      <c r="Y3764" s="2">
        <v>0</v>
      </c>
      <c r="Z3764" s="3">
        <v>-34.65</v>
      </c>
      <c r="AA3764" s="2">
        <v>0</v>
      </c>
      <c r="AB3764" s="2">
        <v>0</v>
      </c>
    </row>
    <row r="3765" spans="1:28">
      <c r="A3765" s="5" t="str">
        <f t="shared" si="1124"/>
        <v>427</v>
      </c>
      <c r="B3765" s="5" t="str">
        <f>VLOOKUP(A3765,Vlookups!O:P,2,FALSE)</f>
        <v>LOCAL</v>
      </c>
      <c r="C3765" s="5" t="str">
        <f t="shared" si="1125"/>
        <v>E</v>
      </c>
      <c r="D3765" s="5" t="str">
        <f t="shared" si="1126"/>
        <v>23</v>
      </c>
      <c r="E3765" s="5" t="str">
        <f t="shared" si="1127"/>
        <v>64--</v>
      </c>
      <c r="F3765" s="5" t="str">
        <f>VLOOKUP(E3765,Vlookups!K:M,3,FALSE)</f>
        <v>Op Exp</v>
      </c>
      <c r="G3765" s="5" t="str">
        <f t="shared" si="1128"/>
        <v>6499</v>
      </c>
      <c r="H3765" s="5" t="str">
        <f t="shared" si="1129"/>
        <v>MISC OP COSTS</v>
      </c>
      <c r="I3765" s="5" t="str">
        <f t="shared" si="1130"/>
        <v>025</v>
      </c>
      <c r="J3765" s="5" t="str">
        <f>VLOOKUP(I3765,Vlookups!A:D,2,FALSE)</f>
        <v>WINDMILL LAKES ELEMENTARY</v>
      </c>
      <c r="K3765" s="5" t="str">
        <f>VLOOKUP(I3765,Vlookups!A:D,3,FALSE)</f>
        <v>WINDMILL LAKES K8</v>
      </c>
      <c r="L3765" s="5" t="str">
        <f t="shared" si="1131"/>
        <v>99</v>
      </c>
      <c r="M3765" s="5" t="str">
        <f t="shared" si="1132"/>
        <v>000</v>
      </c>
      <c r="N3765" s="5" t="str">
        <f>VLOOKUP(M3765,Vlookups!G:I,2,FALSE)</f>
        <v>FINANCE USE ONLY</v>
      </c>
      <c r="O3765" s="5" t="str">
        <f>VLOOKUP(M3765,Vlookups!G:I,3,FALSE)</f>
        <v>UNIDENTIFIED</v>
      </c>
      <c r="P3765" s="6">
        <f t="shared" si="1133"/>
        <v>354</v>
      </c>
      <c r="Q3765" s="6">
        <f t="shared" si="1134"/>
        <v>0</v>
      </c>
      <c r="R3765" s="6">
        <f t="shared" si="1135"/>
        <v>0</v>
      </c>
      <c r="S3765" s="6">
        <f t="shared" si="1136"/>
        <v>0</v>
      </c>
      <c r="T3765" s="6">
        <f t="shared" si="1137"/>
        <v>-354</v>
      </c>
      <c r="U3765" t="s">
        <v>3825</v>
      </c>
      <c r="V3765" t="s">
        <v>183</v>
      </c>
      <c r="W3765" s="2">
        <v>354</v>
      </c>
      <c r="X3765" s="2">
        <v>0</v>
      </c>
      <c r="Y3765" s="2">
        <v>0</v>
      </c>
      <c r="Z3765" s="2">
        <v>354</v>
      </c>
      <c r="AA3765" s="2">
        <v>0</v>
      </c>
      <c r="AB3765" s="3">
        <v>-354</v>
      </c>
    </row>
    <row r="3766" spans="1:28">
      <c r="A3766" s="5" t="str">
        <f t="shared" si="1124"/>
        <v>427</v>
      </c>
      <c r="B3766" s="5" t="str">
        <f>VLOOKUP(A3766,Vlookups!O:P,2,FALSE)</f>
        <v>LOCAL</v>
      </c>
      <c r="C3766" s="5" t="str">
        <f t="shared" si="1125"/>
        <v>E</v>
      </c>
      <c r="D3766" s="5" t="str">
        <f t="shared" si="1126"/>
        <v>23</v>
      </c>
      <c r="E3766" s="5" t="str">
        <f t="shared" si="1127"/>
        <v>64--</v>
      </c>
      <c r="F3766" s="5" t="str">
        <f>VLOOKUP(E3766,Vlookups!K:M,3,FALSE)</f>
        <v>Op Exp</v>
      </c>
      <c r="G3766" s="5" t="str">
        <f t="shared" si="1128"/>
        <v>6499</v>
      </c>
      <c r="H3766" s="5" t="str">
        <f t="shared" si="1129"/>
        <v>MISC OP COSTS</v>
      </c>
      <c r="I3766" s="5" t="str">
        <f t="shared" si="1130"/>
        <v>026</v>
      </c>
      <c r="J3766" s="5" t="str">
        <f>VLOOKUP(I3766,Vlookups!A:D,2,FALSE)</f>
        <v>WM LAKES MIDDLE SCHOOL</v>
      </c>
      <c r="K3766" s="5" t="str">
        <f>VLOOKUP(I3766,Vlookups!A:D,3,FALSE)</f>
        <v>WINDMILL LAKES K8</v>
      </c>
      <c r="L3766" s="5" t="str">
        <f t="shared" si="1131"/>
        <v>99</v>
      </c>
      <c r="M3766" s="5" t="str">
        <f t="shared" si="1132"/>
        <v>000</v>
      </c>
      <c r="N3766" s="5" t="str">
        <f>VLOOKUP(M3766,Vlookups!G:I,2,FALSE)</f>
        <v>FINANCE USE ONLY</v>
      </c>
      <c r="O3766" s="5" t="str">
        <f>VLOOKUP(M3766,Vlookups!G:I,3,FALSE)</f>
        <v>UNIDENTIFIED</v>
      </c>
      <c r="P3766" s="6">
        <f t="shared" si="1133"/>
        <v>204</v>
      </c>
      <c r="Q3766" s="6">
        <f t="shared" si="1134"/>
        <v>0</v>
      </c>
      <c r="R3766" s="6">
        <f t="shared" si="1135"/>
        <v>0</v>
      </c>
      <c r="S3766" s="6">
        <f t="shared" si="1136"/>
        <v>0</v>
      </c>
      <c r="T3766" s="6">
        <f t="shared" si="1137"/>
        <v>-204</v>
      </c>
      <c r="U3766" t="s">
        <v>3826</v>
      </c>
      <c r="V3766" t="s">
        <v>183</v>
      </c>
      <c r="W3766" s="2">
        <v>204</v>
      </c>
      <c r="X3766" s="2">
        <v>0</v>
      </c>
      <c r="Y3766" s="2">
        <v>0</v>
      </c>
      <c r="Z3766" s="2">
        <v>204</v>
      </c>
      <c r="AA3766" s="2">
        <v>0</v>
      </c>
      <c r="AB3766" s="3">
        <v>-204</v>
      </c>
    </row>
    <row r="3767" spans="1:28">
      <c r="A3767" s="5" t="str">
        <f t="shared" si="1124"/>
        <v>427</v>
      </c>
      <c r="B3767" s="5" t="str">
        <f>VLOOKUP(A3767,Vlookups!O:P,2,FALSE)</f>
        <v>LOCAL</v>
      </c>
      <c r="C3767" s="5" t="str">
        <f t="shared" si="1125"/>
        <v>E</v>
      </c>
      <c r="D3767" s="5" t="str">
        <f t="shared" si="1126"/>
        <v>23</v>
      </c>
      <c r="E3767" s="5" t="str">
        <f t="shared" si="1127"/>
        <v>64--</v>
      </c>
      <c r="F3767" s="5" t="str">
        <f>VLOOKUP(E3767,Vlookups!K:M,3,FALSE)</f>
        <v>Op Exp</v>
      </c>
      <c r="G3767" s="5" t="str">
        <f t="shared" si="1128"/>
        <v>6499</v>
      </c>
      <c r="H3767" s="5" t="str">
        <f t="shared" si="1129"/>
        <v>MISC OP COSTS</v>
      </c>
      <c r="I3767" s="5" t="str">
        <f t="shared" si="1130"/>
        <v>027</v>
      </c>
      <c r="J3767" s="5" t="str">
        <f>VLOOKUP(I3767,Vlookups!A:D,2,FALSE)</f>
        <v>HOUSTON OREM ELEMENTARY</v>
      </c>
      <c r="K3767" s="5" t="str">
        <f>VLOOKUP(I3767,Vlookups!A:D,3,FALSE)</f>
        <v>OREM K8</v>
      </c>
      <c r="L3767" s="5" t="str">
        <f t="shared" si="1131"/>
        <v>99</v>
      </c>
      <c r="M3767" s="5" t="str">
        <f t="shared" si="1132"/>
        <v>000</v>
      </c>
      <c r="N3767" s="5" t="str">
        <f>VLOOKUP(M3767,Vlookups!G:I,2,FALSE)</f>
        <v>FINANCE USE ONLY</v>
      </c>
      <c r="O3767" s="5" t="str">
        <f>VLOOKUP(M3767,Vlookups!G:I,3,FALSE)</f>
        <v>UNIDENTIFIED</v>
      </c>
      <c r="P3767" s="6">
        <f t="shared" si="1133"/>
        <v>368</v>
      </c>
      <c r="Q3767" s="6">
        <f t="shared" si="1134"/>
        <v>175.12</v>
      </c>
      <c r="R3767" s="6">
        <f t="shared" si="1135"/>
        <v>192.88</v>
      </c>
      <c r="S3767" s="6">
        <f t="shared" si="1136"/>
        <v>0</v>
      </c>
      <c r="T3767" s="6">
        <f t="shared" si="1137"/>
        <v>-368</v>
      </c>
      <c r="U3767" t="s">
        <v>3827</v>
      </c>
      <c r="V3767" t="s">
        <v>183</v>
      </c>
      <c r="W3767" s="2">
        <v>368</v>
      </c>
      <c r="X3767" s="2">
        <v>175.12</v>
      </c>
      <c r="Y3767" s="2">
        <v>192.88</v>
      </c>
      <c r="Z3767" s="2">
        <v>0</v>
      </c>
      <c r="AA3767" s="2">
        <v>0</v>
      </c>
      <c r="AB3767" s="3">
        <v>-368</v>
      </c>
    </row>
    <row r="3768" spans="1:28">
      <c r="A3768" s="5" t="str">
        <f t="shared" si="1124"/>
        <v>427</v>
      </c>
      <c r="B3768" s="5" t="str">
        <f>VLOOKUP(A3768,Vlookups!O:P,2,FALSE)</f>
        <v>LOCAL</v>
      </c>
      <c r="C3768" s="5" t="str">
        <f t="shared" si="1125"/>
        <v>E</v>
      </c>
      <c r="D3768" s="5" t="str">
        <f t="shared" si="1126"/>
        <v>23</v>
      </c>
      <c r="E3768" s="5" t="str">
        <f t="shared" si="1127"/>
        <v>64--</v>
      </c>
      <c r="F3768" s="5" t="str">
        <f>VLOOKUP(E3768,Vlookups!K:M,3,FALSE)</f>
        <v>Op Exp</v>
      </c>
      <c r="G3768" s="5" t="str">
        <f t="shared" si="1128"/>
        <v>6499</v>
      </c>
      <c r="H3768" s="5" t="str">
        <f t="shared" si="1129"/>
        <v>MISC OP COSTS</v>
      </c>
      <c r="I3768" s="5" t="str">
        <f t="shared" si="1130"/>
        <v>028</v>
      </c>
      <c r="J3768" s="5" t="str">
        <f>VLOOKUP(I3768,Vlookups!A:D,2,FALSE)</f>
        <v>HOUSTON OREM MIDDLE SCHOOL</v>
      </c>
      <c r="K3768" s="5" t="str">
        <f>VLOOKUP(I3768,Vlookups!A:D,3,FALSE)</f>
        <v>OREM K8</v>
      </c>
      <c r="L3768" s="5" t="str">
        <f t="shared" si="1131"/>
        <v>99</v>
      </c>
      <c r="M3768" s="5" t="str">
        <f t="shared" si="1132"/>
        <v>000</v>
      </c>
      <c r="N3768" s="5" t="str">
        <f>VLOOKUP(M3768,Vlookups!G:I,2,FALSE)</f>
        <v>FINANCE USE ONLY</v>
      </c>
      <c r="O3768" s="5" t="str">
        <f>VLOOKUP(M3768,Vlookups!G:I,3,FALSE)</f>
        <v>UNIDENTIFIED</v>
      </c>
      <c r="P3768" s="6">
        <f t="shared" si="1133"/>
        <v>196</v>
      </c>
      <c r="Q3768" s="6">
        <f t="shared" si="1134"/>
        <v>101</v>
      </c>
      <c r="R3768" s="6">
        <f t="shared" si="1135"/>
        <v>95</v>
      </c>
      <c r="S3768" s="6">
        <f t="shared" si="1136"/>
        <v>0</v>
      </c>
      <c r="T3768" s="6">
        <f t="shared" si="1137"/>
        <v>-196</v>
      </c>
      <c r="U3768" t="s">
        <v>3828</v>
      </c>
      <c r="V3768" t="s">
        <v>183</v>
      </c>
      <c r="W3768" s="2">
        <v>196</v>
      </c>
      <c r="X3768" s="2">
        <v>101</v>
      </c>
      <c r="Y3768" s="2">
        <v>95</v>
      </c>
      <c r="Z3768" s="2">
        <v>0</v>
      </c>
      <c r="AA3768" s="2">
        <v>0</v>
      </c>
      <c r="AB3768" s="3">
        <v>-196</v>
      </c>
    </row>
    <row r="3769" spans="1:28">
      <c r="A3769" s="5" t="str">
        <f t="shared" si="1124"/>
        <v>427</v>
      </c>
      <c r="B3769" s="5" t="str">
        <f>VLOOKUP(A3769,Vlookups!O:P,2,FALSE)</f>
        <v>LOCAL</v>
      </c>
      <c r="C3769" s="5" t="str">
        <f t="shared" si="1125"/>
        <v>E</v>
      </c>
      <c r="D3769" s="5" t="str">
        <f t="shared" si="1126"/>
        <v>23</v>
      </c>
      <c r="E3769" s="5" t="str">
        <f t="shared" si="1127"/>
        <v>64--</v>
      </c>
      <c r="F3769" s="5" t="str">
        <f>VLOOKUP(E3769,Vlookups!K:M,3,FALSE)</f>
        <v>Op Exp</v>
      </c>
      <c r="G3769" s="5" t="str">
        <f t="shared" si="1128"/>
        <v>6499</v>
      </c>
      <c r="H3769" s="5" t="str">
        <f t="shared" si="1129"/>
        <v>MISC OP COSTS</v>
      </c>
      <c r="I3769" s="5" t="str">
        <f t="shared" si="1130"/>
        <v>030</v>
      </c>
      <c r="J3769" s="5" t="str">
        <f>VLOOKUP(I3769,Vlookups!A:D,2,FALSE)</f>
        <v>COLLEGE STATION ELEMENTARY</v>
      </c>
      <c r="K3769" s="5" t="str">
        <f>VLOOKUP(I3769,Vlookups!A:D,3,FALSE)</f>
        <v>COLLEGE STATION K8</v>
      </c>
      <c r="L3769" s="5" t="str">
        <f t="shared" si="1131"/>
        <v>99</v>
      </c>
      <c r="M3769" s="5" t="str">
        <f t="shared" si="1132"/>
        <v>000</v>
      </c>
      <c r="N3769" s="5" t="str">
        <f>VLOOKUP(M3769,Vlookups!G:I,2,FALSE)</f>
        <v>FINANCE USE ONLY</v>
      </c>
      <c r="O3769" s="5" t="str">
        <f>VLOOKUP(M3769,Vlookups!G:I,3,FALSE)</f>
        <v>UNIDENTIFIED</v>
      </c>
      <c r="P3769" s="6">
        <f t="shared" si="1133"/>
        <v>340</v>
      </c>
      <c r="Q3769" s="6">
        <f t="shared" si="1134"/>
        <v>0</v>
      </c>
      <c r="R3769" s="6">
        <f t="shared" si="1135"/>
        <v>340</v>
      </c>
      <c r="S3769" s="6">
        <f t="shared" si="1136"/>
        <v>0</v>
      </c>
      <c r="T3769" s="6">
        <f t="shared" si="1137"/>
        <v>-340</v>
      </c>
      <c r="U3769" t="s">
        <v>3829</v>
      </c>
      <c r="V3769" t="s">
        <v>183</v>
      </c>
      <c r="W3769" s="2">
        <v>340</v>
      </c>
      <c r="X3769" s="2">
        <v>0</v>
      </c>
      <c r="Y3769" s="2">
        <v>340</v>
      </c>
      <c r="Z3769" s="2">
        <v>0</v>
      </c>
      <c r="AA3769" s="2">
        <v>0</v>
      </c>
      <c r="AB3769" s="3">
        <v>-340</v>
      </c>
    </row>
    <row r="3770" spans="1:28">
      <c r="A3770" s="5" t="str">
        <f t="shared" ref="A3770:A3791" si="1138">LEFT(U3770,3)</f>
        <v>427</v>
      </c>
      <c r="B3770" s="5" t="str">
        <f>VLOOKUP(A3770,Vlookups!O:P,2,FALSE)</f>
        <v>LOCAL</v>
      </c>
      <c r="C3770" s="5" t="str">
        <f t="shared" ref="C3770:C3791" si="1139">RIGHT(LEFT(U3770,5),1)</f>
        <v>E</v>
      </c>
      <c r="D3770" s="5" t="str">
        <f t="shared" ref="D3770:D3791" si="1140">RIGHT(LEFT(U3770,8),2)</f>
        <v>23</v>
      </c>
      <c r="E3770" s="5" t="str">
        <f t="shared" ref="E3770:E3791" si="1141">CONCATENATE(LEFT(G3770,2),"--")</f>
        <v>64--</v>
      </c>
      <c r="F3770" s="5" t="str">
        <f>VLOOKUP(E3770,Vlookups!K:M,3,FALSE)</f>
        <v>Op Exp</v>
      </c>
      <c r="G3770" s="5" t="str">
        <f t="shared" ref="G3770:G3791" si="1142">MID(U3770,10,4)</f>
        <v>6499</v>
      </c>
      <c r="H3770" s="5" t="str">
        <f t="shared" ref="H3770:H3791" si="1143">V3770</f>
        <v>MISC OP COSTS</v>
      </c>
      <c r="I3770" s="5" t="str">
        <f t="shared" ref="I3770:I3791" si="1144">LEFT(RIGHT(U3770,12),3)</f>
        <v>031</v>
      </c>
      <c r="J3770" s="5" t="str">
        <f>VLOOKUP(I3770,Vlookups!A:D,2,FALSE)</f>
        <v>COLLEGE STATION MIDDLE SCHOOL</v>
      </c>
      <c r="K3770" s="5" t="str">
        <f>VLOOKUP(I3770,Vlookups!A:D,3,FALSE)</f>
        <v>COLLEGE STATION K8</v>
      </c>
      <c r="L3770" s="5" t="str">
        <f t="shared" ref="L3770:L3791" si="1145">LEFT(RIGHT(U3770,6),2)</f>
        <v>99</v>
      </c>
      <c r="M3770" s="5" t="str">
        <f t="shared" ref="M3770:M3791" si="1146">RIGHT(U3770,3)</f>
        <v>000</v>
      </c>
      <c r="N3770" s="5" t="str">
        <f>VLOOKUP(M3770,Vlookups!G:I,2,FALSE)</f>
        <v>FINANCE USE ONLY</v>
      </c>
      <c r="O3770" s="5" t="str">
        <f>VLOOKUP(M3770,Vlookups!G:I,3,FALSE)</f>
        <v>UNIDENTIFIED</v>
      </c>
      <c r="P3770" s="6">
        <f t="shared" ref="P3770:P3791" si="1147">W3770</f>
        <v>167</v>
      </c>
      <c r="Q3770" s="6">
        <f t="shared" ref="Q3770:Q3791" si="1148">X3770</f>
        <v>0</v>
      </c>
      <c r="R3770" s="6">
        <f t="shared" ref="R3770:R3791" si="1149">Y3770</f>
        <v>87.24</v>
      </c>
      <c r="S3770" s="6">
        <f t="shared" ref="S3770:S3791" si="1150">AA3770</f>
        <v>0</v>
      </c>
      <c r="T3770" s="6">
        <f t="shared" ref="T3770:T3791" si="1151">AB3770</f>
        <v>-167</v>
      </c>
      <c r="U3770" t="s">
        <v>3830</v>
      </c>
      <c r="V3770" t="s">
        <v>183</v>
      </c>
      <c r="W3770" s="2">
        <v>167</v>
      </c>
      <c r="X3770" s="2">
        <v>0</v>
      </c>
      <c r="Y3770" s="2">
        <v>87.24</v>
      </c>
      <c r="Z3770" s="2">
        <v>79.760000000000005</v>
      </c>
      <c r="AA3770" s="2">
        <v>0</v>
      </c>
      <c r="AB3770" s="3">
        <v>-167</v>
      </c>
    </row>
    <row r="3771" spans="1:28">
      <c r="A3771" s="5" t="str">
        <f t="shared" si="1138"/>
        <v>427</v>
      </c>
      <c r="B3771" s="5" t="str">
        <f>VLOOKUP(A3771,Vlookups!O:P,2,FALSE)</f>
        <v>LOCAL</v>
      </c>
      <c r="C3771" s="5" t="str">
        <f t="shared" si="1139"/>
        <v>E</v>
      </c>
      <c r="D3771" s="5" t="str">
        <f t="shared" si="1140"/>
        <v>23</v>
      </c>
      <c r="E3771" s="5" t="str">
        <f t="shared" si="1141"/>
        <v>64--</v>
      </c>
      <c r="F3771" s="5" t="str">
        <f>VLOOKUP(E3771,Vlookups!K:M,3,FALSE)</f>
        <v>Op Exp</v>
      </c>
      <c r="G3771" s="5" t="str">
        <f t="shared" si="1142"/>
        <v>6499</v>
      </c>
      <c r="H3771" s="5" t="str">
        <f t="shared" si="1143"/>
        <v>MISC OP COSTS</v>
      </c>
      <c r="I3771" s="5" t="str">
        <f t="shared" si="1144"/>
        <v>032</v>
      </c>
      <c r="J3771" s="5" t="str">
        <f>VLOOKUP(I3771,Vlookups!A:D,2,FALSE)</f>
        <v>LANCASTER HS</v>
      </c>
      <c r="K3771" s="5" t="str">
        <f>VLOOKUP(I3771,Vlookups!A:D,3,FALSE)</f>
        <v>LANCASTER HS</v>
      </c>
      <c r="L3771" s="5" t="str">
        <f t="shared" si="1145"/>
        <v>99</v>
      </c>
      <c r="M3771" s="5" t="str">
        <f t="shared" si="1146"/>
        <v>000</v>
      </c>
      <c r="N3771" s="5" t="str">
        <f>VLOOKUP(M3771,Vlookups!G:I,2,FALSE)</f>
        <v>FINANCE USE ONLY</v>
      </c>
      <c r="O3771" s="5" t="str">
        <f>VLOOKUP(M3771,Vlookups!G:I,3,FALSE)</f>
        <v>UNIDENTIFIED</v>
      </c>
      <c r="P3771" s="6">
        <f t="shared" si="1147"/>
        <v>100</v>
      </c>
      <c r="Q3771" s="6">
        <f t="shared" si="1148"/>
        <v>0</v>
      </c>
      <c r="R3771" s="6">
        <f t="shared" si="1149"/>
        <v>95.96</v>
      </c>
      <c r="S3771" s="6">
        <f t="shared" si="1150"/>
        <v>0</v>
      </c>
      <c r="T3771" s="6">
        <f t="shared" si="1151"/>
        <v>-100</v>
      </c>
      <c r="U3771" t="s">
        <v>3831</v>
      </c>
      <c r="V3771" t="s">
        <v>183</v>
      </c>
      <c r="W3771" s="2">
        <v>100</v>
      </c>
      <c r="X3771" s="2">
        <v>0</v>
      </c>
      <c r="Y3771" s="2">
        <v>95.96</v>
      </c>
      <c r="Z3771" s="2">
        <v>4.04</v>
      </c>
      <c r="AA3771" s="2">
        <v>0</v>
      </c>
      <c r="AB3771" s="3">
        <v>-100</v>
      </c>
    </row>
    <row r="3772" spans="1:28">
      <c r="A3772" s="5" t="str">
        <f t="shared" si="1138"/>
        <v>427</v>
      </c>
      <c r="B3772" s="5" t="str">
        <f>VLOOKUP(A3772,Vlookups!O:P,2,FALSE)</f>
        <v>LOCAL</v>
      </c>
      <c r="C3772" s="5" t="str">
        <f t="shared" si="1139"/>
        <v>E</v>
      </c>
      <c r="D3772" s="5" t="str">
        <f t="shared" si="1140"/>
        <v>23</v>
      </c>
      <c r="E3772" s="5" t="str">
        <f t="shared" si="1141"/>
        <v>64--</v>
      </c>
      <c r="F3772" s="5" t="str">
        <f>VLOOKUP(E3772,Vlookups!K:M,3,FALSE)</f>
        <v>Op Exp</v>
      </c>
      <c r="G3772" s="5" t="str">
        <f t="shared" si="1142"/>
        <v>6499</v>
      </c>
      <c r="H3772" s="5" t="str">
        <f t="shared" si="1143"/>
        <v>MISC OP COSTS</v>
      </c>
      <c r="I3772" s="5" t="str">
        <f t="shared" si="1144"/>
        <v>033</v>
      </c>
      <c r="J3772" s="5" t="str">
        <f>VLOOKUP(I3772,Vlookups!A:D,2,FALSE)</f>
        <v>WINDMILL LAKES HS</v>
      </c>
      <c r="K3772" s="5" t="str">
        <f>VLOOKUP(I3772,Vlookups!A:D,3,FALSE)</f>
        <v>WINDMILL LAKES HS</v>
      </c>
      <c r="L3772" s="5" t="str">
        <f t="shared" si="1145"/>
        <v>99</v>
      </c>
      <c r="M3772" s="5" t="str">
        <f t="shared" si="1146"/>
        <v>000</v>
      </c>
      <c r="N3772" s="5" t="str">
        <f>VLOOKUP(M3772,Vlookups!G:I,2,FALSE)</f>
        <v>FINANCE USE ONLY</v>
      </c>
      <c r="O3772" s="5" t="str">
        <f>VLOOKUP(M3772,Vlookups!G:I,3,FALSE)</f>
        <v>UNIDENTIFIED</v>
      </c>
      <c r="P3772" s="6">
        <f t="shared" si="1147"/>
        <v>303</v>
      </c>
      <c r="Q3772" s="6">
        <f t="shared" si="1148"/>
        <v>0</v>
      </c>
      <c r="R3772" s="6">
        <f t="shared" si="1149"/>
        <v>0</v>
      </c>
      <c r="S3772" s="6">
        <f t="shared" si="1150"/>
        <v>0</v>
      </c>
      <c r="T3772" s="6">
        <f t="shared" si="1151"/>
        <v>-303</v>
      </c>
      <c r="U3772" t="s">
        <v>3832</v>
      </c>
      <c r="V3772" t="s">
        <v>183</v>
      </c>
      <c r="W3772" s="2">
        <v>303</v>
      </c>
      <c r="X3772" s="2">
        <v>0</v>
      </c>
      <c r="Y3772" s="2">
        <v>0</v>
      </c>
      <c r="Z3772" s="2">
        <v>303</v>
      </c>
      <c r="AA3772" s="2">
        <v>0</v>
      </c>
      <c r="AB3772" s="3">
        <v>-303</v>
      </c>
    </row>
    <row r="3773" spans="1:28">
      <c r="A3773" s="5" t="str">
        <f t="shared" si="1138"/>
        <v>427</v>
      </c>
      <c r="B3773" s="5" t="str">
        <f>VLOOKUP(A3773,Vlookups!O:P,2,FALSE)</f>
        <v>LOCAL</v>
      </c>
      <c r="C3773" s="5" t="str">
        <f t="shared" si="1139"/>
        <v>E</v>
      </c>
      <c r="D3773" s="5" t="str">
        <f t="shared" si="1140"/>
        <v>23</v>
      </c>
      <c r="E3773" s="5" t="str">
        <f t="shared" si="1141"/>
        <v>64--</v>
      </c>
      <c r="F3773" s="5" t="str">
        <f>VLOOKUP(E3773,Vlookups!K:M,3,FALSE)</f>
        <v>Op Exp</v>
      </c>
      <c r="G3773" s="5" t="str">
        <f t="shared" si="1142"/>
        <v>6499</v>
      </c>
      <c r="H3773" s="5" t="str">
        <f t="shared" si="1143"/>
        <v>MISC OP COSTS</v>
      </c>
      <c r="I3773" s="5" t="str">
        <f t="shared" si="1144"/>
        <v>034</v>
      </c>
      <c r="J3773" s="5" t="str">
        <f>VLOOKUP(I3773,Vlookups!A:D,2,FALSE)</f>
        <v>AGGIELAND HIGH SCHOOL</v>
      </c>
      <c r="K3773" s="5" t="str">
        <f>VLOOKUP(I3773,Vlookups!A:D,3,FALSE)</f>
        <v>AGGIELAND HS</v>
      </c>
      <c r="L3773" s="5" t="str">
        <f t="shared" si="1145"/>
        <v>99</v>
      </c>
      <c r="M3773" s="5" t="str">
        <f t="shared" si="1146"/>
        <v>000</v>
      </c>
      <c r="N3773" s="5" t="str">
        <f>VLOOKUP(M3773,Vlookups!G:I,2,FALSE)</f>
        <v>FINANCE USE ONLY</v>
      </c>
      <c r="O3773" s="5" t="str">
        <f>VLOOKUP(M3773,Vlookups!G:I,3,FALSE)</f>
        <v>UNIDENTIFIED</v>
      </c>
      <c r="P3773" s="6">
        <f t="shared" si="1147"/>
        <v>6093</v>
      </c>
      <c r="Q3773" s="6">
        <f t="shared" si="1148"/>
        <v>0</v>
      </c>
      <c r="R3773" s="6">
        <f t="shared" si="1149"/>
        <v>1618.95</v>
      </c>
      <c r="S3773" s="6">
        <f t="shared" si="1150"/>
        <v>0</v>
      </c>
      <c r="T3773" s="6">
        <f t="shared" si="1151"/>
        <v>-6093</v>
      </c>
      <c r="U3773" t="s">
        <v>3833</v>
      </c>
      <c r="V3773" t="s">
        <v>183</v>
      </c>
      <c r="W3773" s="2">
        <v>6093</v>
      </c>
      <c r="X3773" s="2">
        <v>0</v>
      </c>
      <c r="Y3773" s="2">
        <v>1618.95</v>
      </c>
      <c r="Z3773" s="2">
        <v>4474.05</v>
      </c>
      <c r="AA3773" s="2">
        <v>0</v>
      </c>
      <c r="AB3773" s="3">
        <v>-6093</v>
      </c>
    </row>
    <row r="3774" spans="1:28">
      <c r="A3774" s="5" t="str">
        <f t="shared" si="1138"/>
        <v>427</v>
      </c>
      <c r="B3774" s="5" t="str">
        <f>VLOOKUP(A3774,Vlookups!O:P,2,FALSE)</f>
        <v>LOCAL</v>
      </c>
      <c r="C3774" s="5" t="str">
        <f t="shared" si="1139"/>
        <v>E</v>
      </c>
      <c r="D3774" s="5" t="str">
        <f t="shared" si="1140"/>
        <v>23</v>
      </c>
      <c r="E3774" s="5" t="str">
        <f t="shared" si="1141"/>
        <v>64--</v>
      </c>
      <c r="F3774" s="5" t="str">
        <f>VLOOKUP(E3774,Vlookups!K:M,3,FALSE)</f>
        <v>Op Exp</v>
      </c>
      <c r="G3774" s="5" t="str">
        <f t="shared" si="1142"/>
        <v>6499</v>
      </c>
      <c r="H3774" s="5" t="str">
        <f t="shared" si="1143"/>
        <v>MISC OP COSTS</v>
      </c>
      <c r="I3774" s="5" t="str">
        <f t="shared" si="1144"/>
        <v>041</v>
      </c>
      <c r="J3774" s="5" t="str">
        <f>VLOOKUP(I3774,Vlookups!A:D,2,FALSE)</f>
        <v>BG Rarmiez Middle School</v>
      </c>
      <c r="K3774" s="5" t="str">
        <f>VLOOKUP(I3774,Vlookups!A:D,3,FALSE)</f>
        <v>BG RAMIREZ K8</v>
      </c>
      <c r="L3774" s="5" t="str">
        <f t="shared" si="1145"/>
        <v>99</v>
      </c>
      <c r="M3774" s="5" t="str">
        <f t="shared" si="1146"/>
        <v>000</v>
      </c>
      <c r="N3774" s="5" t="str">
        <f>VLOOKUP(M3774,Vlookups!G:I,2,FALSE)</f>
        <v>FINANCE USE ONLY</v>
      </c>
      <c r="O3774" s="5" t="str">
        <f>VLOOKUP(M3774,Vlookups!G:I,3,FALSE)</f>
        <v>UNIDENTIFIED</v>
      </c>
      <c r="P3774" s="6">
        <f t="shared" si="1147"/>
        <v>218</v>
      </c>
      <c r="Q3774" s="6">
        <f t="shared" si="1148"/>
        <v>0</v>
      </c>
      <c r="R3774" s="6">
        <f t="shared" si="1149"/>
        <v>702.9</v>
      </c>
      <c r="S3774" s="6">
        <f t="shared" si="1150"/>
        <v>0</v>
      </c>
      <c r="T3774" s="6">
        <f t="shared" si="1151"/>
        <v>-218</v>
      </c>
      <c r="U3774" t="s">
        <v>3834</v>
      </c>
      <c r="V3774" t="s">
        <v>183</v>
      </c>
      <c r="W3774" s="2">
        <v>218</v>
      </c>
      <c r="X3774" s="2">
        <v>0</v>
      </c>
      <c r="Y3774" s="2">
        <v>702.9</v>
      </c>
      <c r="Z3774" s="3">
        <v>-484.9</v>
      </c>
      <c r="AA3774" s="2">
        <v>0</v>
      </c>
      <c r="AB3774" s="3">
        <v>-218</v>
      </c>
    </row>
    <row r="3775" spans="1:28">
      <c r="A3775" s="5" t="str">
        <f t="shared" si="1138"/>
        <v>427</v>
      </c>
      <c r="B3775" s="5" t="str">
        <f>VLOOKUP(A3775,Vlookups!O:P,2,FALSE)</f>
        <v>LOCAL</v>
      </c>
      <c r="C3775" s="5" t="str">
        <f t="shared" si="1139"/>
        <v>E</v>
      </c>
      <c r="D3775" s="5" t="str">
        <f t="shared" si="1140"/>
        <v>23</v>
      </c>
      <c r="E3775" s="5" t="str">
        <f t="shared" si="1141"/>
        <v>64--</v>
      </c>
      <c r="F3775" s="5" t="str">
        <f>VLOOKUP(E3775,Vlookups!K:M,3,FALSE)</f>
        <v>Op Exp</v>
      </c>
      <c r="G3775" s="5" t="str">
        <f t="shared" si="1142"/>
        <v>6499</v>
      </c>
      <c r="H3775" s="5" t="str">
        <f t="shared" si="1143"/>
        <v>MISC OP COSTS</v>
      </c>
      <c r="I3775" s="5" t="str">
        <f t="shared" si="1144"/>
        <v>042</v>
      </c>
      <c r="J3775" s="5" t="str">
        <f>VLOOKUP(I3775,Vlookups!A:D,2,FALSE)</f>
        <v>BG Ramirez Elementary</v>
      </c>
      <c r="K3775" s="5" t="str">
        <f>VLOOKUP(I3775,Vlookups!A:D,3,FALSE)</f>
        <v>BG RAMIREZ K8</v>
      </c>
      <c r="L3775" s="5" t="str">
        <f t="shared" si="1145"/>
        <v>99</v>
      </c>
      <c r="M3775" s="5" t="str">
        <f t="shared" si="1146"/>
        <v>000</v>
      </c>
      <c r="N3775" s="5" t="str">
        <f>VLOOKUP(M3775,Vlookups!G:I,2,FALSE)</f>
        <v>FINANCE USE ONLY</v>
      </c>
      <c r="O3775" s="5" t="str">
        <f>VLOOKUP(M3775,Vlookups!G:I,3,FALSE)</f>
        <v>UNIDENTIFIED</v>
      </c>
      <c r="P3775" s="6">
        <f t="shared" si="1147"/>
        <v>435</v>
      </c>
      <c r="Q3775" s="6">
        <f t="shared" si="1148"/>
        <v>0</v>
      </c>
      <c r="R3775" s="6">
        <f t="shared" si="1149"/>
        <v>1427.1</v>
      </c>
      <c r="S3775" s="6">
        <f t="shared" si="1150"/>
        <v>0</v>
      </c>
      <c r="T3775" s="6">
        <f t="shared" si="1151"/>
        <v>-435</v>
      </c>
      <c r="U3775" t="s">
        <v>3835</v>
      </c>
      <c r="V3775" t="s">
        <v>183</v>
      </c>
      <c r="W3775" s="2">
        <v>435</v>
      </c>
      <c r="X3775" s="2">
        <v>0</v>
      </c>
      <c r="Y3775" s="2">
        <v>1427.1</v>
      </c>
      <c r="Z3775" s="3">
        <v>-992.1</v>
      </c>
      <c r="AA3775" s="2">
        <v>0</v>
      </c>
      <c r="AB3775" s="3">
        <v>-435</v>
      </c>
    </row>
    <row r="3776" spans="1:28">
      <c r="A3776" s="5" t="str">
        <f t="shared" si="1138"/>
        <v>427</v>
      </c>
      <c r="B3776" s="5" t="str">
        <f>VLOOKUP(A3776,Vlookups!O:P,2,FALSE)</f>
        <v>LOCAL</v>
      </c>
      <c r="C3776" s="5" t="str">
        <f t="shared" si="1139"/>
        <v>E</v>
      </c>
      <c r="D3776" s="5" t="str">
        <f t="shared" si="1140"/>
        <v>23</v>
      </c>
      <c r="E3776" s="5" t="str">
        <f t="shared" si="1141"/>
        <v>64--</v>
      </c>
      <c r="F3776" s="5" t="str">
        <f>VLOOKUP(E3776,Vlookups!K:M,3,FALSE)</f>
        <v>Op Exp</v>
      </c>
      <c r="G3776" s="5" t="str">
        <f t="shared" si="1142"/>
        <v>6499</v>
      </c>
      <c r="H3776" s="5" t="str">
        <f t="shared" si="1143"/>
        <v>MISC OP COSTS</v>
      </c>
      <c r="I3776" s="5" t="str">
        <f t="shared" si="1144"/>
        <v>043</v>
      </c>
      <c r="J3776" s="5" t="str">
        <f>VLOOKUP(I3776,Vlookups!A:D,2,FALSE)</f>
        <v>MSG Ramirez Elementary</v>
      </c>
      <c r="K3776" s="5" t="str">
        <f>VLOOKUP(I3776,Vlookups!A:D,3,FALSE)</f>
        <v>MSG RAMIREZ K8</v>
      </c>
      <c r="L3776" s="5" t="str">
        <f t="shared" si="1145"/>
        <v>99</v>
      </c>
      <c r="M3776" s="5" t="str">
        <f t="shared" si="1146"/>
        <v>000</v>
      </c>
      <c r="N3776" s="5" t="str">
        <f>VLOOKUP(M3776,Vlookups!G:I,2,FALSE)</f>
        <v>FINANCE USE ONLY</v>
      </c>
      <c r="O3776" s="5" t="str">
        <f>VLOOKUP(M3776,Vlookups!G:I,3,FALSE)</f>
        <v>UNIDENTIFIED</v>
      </c>
      <c r="P3776" s="6">
        <f t="shared" si="1147"/>
        <v>1103</v>
      </c>
      <c r="Q3776" s="6">
        <f t="shared" si="1148"/>
        <v>307.52999999999997</v>
      </c>
      <c r="R3776" s="6">
        <f t="shared" si="1149"/>
        <v>191.04</v>
      </c>
      <c r="S3776" s="6">
        <f t="shared" si="1150"/>
        <v>0</v>
      </c>
      <c r="T3776" s="6">
        <f t="shared" si="1151"/>
        <v>-1103</v>
      </c>
      <c r="U3776" t="s">
        <v>3836</v>
      </c>
      <c r="V3776" t="s">
        <v>183</v>
      </c>
      <c r="W3776" s="2">
        <v>1103</v>
      </c>
      <c r="X3776" s="2">
        <v>307.52999999999997</v>
      </c>
      <c r="Y3776" s="2">
        <v>191.04</v>
      </c>
      <c r="Z3776" s="2">
        <v>604.42999999999995</v>
      </c>
      <c r="AA3776" s="2">
        <v>0</v>
      </c>
      <c r="AB3776" s="3">
        <v>-1103</v>
      </c>
    </row>
    <row r="3777" spans="1:28">
      <c r="A3777" s="5" t="str">
        <f t="shared" si="1138"/>
        <v>427</v>
      </c>
      <c r="B3777" s="5" t="str">
        <f>VLOOKUP(A3777,Vlookups!O:P,2,FALSE)</f>
        <v>LOCAL</v>
      </c>
      <c r="C3777" s="5" t="str">
        <f t="shared" si="1139"/>
        <v>E</v>
      </c>
      <c r="D3777" s="5" t="str">
        <f t="shared" si="1140"/>
        <v>23</v>
      </c>
      <c r="E3777" s="5" t="str">
        <f t="shared" si="1141"/>
        <v>64--</v>
      </c>
      <c r="F3777" s="5" t="str">
        <f>VLOOKUP(E3777,Vlookups!K:M,3,FALSE)</f>
        <v>Op Exp</v>
      </c>
      <c r="G3777" s="5" t="str">
        <f t="shared" si="1142"/>
        <v>6499</v>
      </c>
      <c r="H3777" s="5" t="str">
        <f t="shared" si="1143"/>
        <v>MISC OP COSTS</v>
      </c>
      <c r="I3777" s="5" t="str">
        <f t="shared" si="1144"/>
        <v>044</v>
      </c>
      <c r="J3777" s="5" t="str">
        <f>VLOOKUP(I3777,Vlookups!A:D,2,FALSE)</f>
        <v>MSG Ramirez Middle School</v>
      </c>
      <c r="K3777" s="5" t="str">
        <f>VLOOKUP(I3777,Vlookups!A:D,3,FALSE)</f>
        <v>MSG RAMIREZ K8</v>
      </c>
      <c r="L3777" s="5" t="str">
        <f t="shared" si="1145"/>
        <v>99</v>
      </c>
      <c r="M3777" s="5" t="str">
        <f t="shared" si="1146"/>
        <v>000</v>
      </c>
      <c r="N3777" s="5" t="str">
        <f>VLOOKUP(M3777,Vlookups!G:I,2,FALSE)</f>
        <v>FINANCE USE ONLY</v>
      </c>
      <c r="O3777" s="5" t="str">
        <f>VLOOKUP(M3777,Vlookups!G:I,3,FALSE)</f>
        <v>UNIDENTIFIED</v>
      </c>
      <c r="P3777" s="6">
        <f t="shared" si="1147"/>
        <v>588</v>
      </c>
      <c r="Q3777" s="6">
        <f t="shared" si="1148"/>
        <v>151.47</v>
      </c>
      <c r="R3777" s="6">
        <f t="shared" si="1149"/>
        <v>0</v>
      </c>
      <c r="S3777" s="6">
        <f t="shared" si="1150"/>
        <v>0</v>
      </c>
      <c r="T3777" s="6">
        <f t="shared" si="1151"/>
        <v>-588</v>
      </c>
      <c r="U3777" t="s">
        <v>3837</v>
      </c>
      <c r="V3777" t="s">
        <v>183</v>
      </c>
      <c r="W3777" s="2">
        <v>588</v>
      </c>
      <c r="X3777" s="2">
        <v>151.47</v>
      </c>
      <c r="Y3777" s="2">
        <v>0</v>
      </c>
      <c r="Z3777" s="2">
        <v>436.53</v>
      </c>
      <c r="AA3777" s="2">
        <v>0</v>
      </c>
      <c r="AB3777" s="3">
        <v>-588</v>
      </c>
    </row>
    <row r="3778" spans="1:28">
      <c r="A3778" s="5" t="str">
        <f t="shared" si="1138"/>
        <v>427</v>
      </c>
      <c r="B3778" s="5" t="str">
        <f>VLOOKUP(A3778,Vlookups!O:P,2,FALSE)</f>
        <v>LOCAL</v>
      </c>
      <c r="C3778" s="5" t="str">
        <f t="shared" si="1139"/>
        <v>E</v>
      </c>
      <c r="D3778" s="5" t="str">
        <f t="shared" si="1140"/>
        <v>23</v>
      </c>
      <c r="E3778" s="5" t="str">
        <f t="shared" si="1141"/>
        <v>64--</v>
      </c>
      <c r="F3778" s="5" t="str">
        <f>VLOOKUP(E3778,Vlookups!K:M,3,FALSE)</f>
        <v>Op Exp</v>
      </c>
      <c r="G3778" s="5" t="str">
        <f t="shared" si="1142"/>
        <v>6499</v>
      </c>
      <c r="H3778" s="5" t="str">
        <f t="shared" si="1143"/>
        <v>MISC OP COSTS</v>
      </c>
      <c r="I3778" s="5" t="str">
        <f t="shared" si="1144"/>
        <v>045</v>
      </c>
      <c r="J3778" s="5" t="str">
        <f>VLOOKUP(I3778,Vlookups!A:D,2,FALSE)</f>
        <v>Liberty HS</v>
      </c>
      <c r="K3778" s="5" t="str">
        <f>VLOOKUP(I3778,Vlookups!A:D,3,FALSE)</f>
        <v>LIBERTY HS</v>
      </c>
      <c r="L3778" s="5" t="str">
        <f t="shared" si="1145"/>
        <v>99</v>
      </c>
      <c r="M3778" s="5" t="str">
        <f t="shared" si="1146"/>
        <v>000</v>
      </c>
      <c r="N3778" s="5" t="str">
        <f>VLOOKUP(M3778,Vlookups!G:I,2,FALSE)</f>
        <v>FINANCE USE ONLY</v>
      </c>
      <c r="O3778" s="5" t="str">
        <f>VLOOKUP(M3778,Vlookups!G:I,3,FALSE)</f>
        <v>UNIDENTIFIED</v>
      </c>
      <c r="P3778" s="6">
        <f t="shared" si="1147"/>
        <v>68</v>
      </c>
      <c r="Q3778" s="6">
        <f t="shared" si="1148"/>
        <v>0</v>
      </c>
      <c r="R3778" s="6">
        <f t="shared" si="1149"/>
        <v>0</v>
      </c>
      <c r="S3778" s="6">
        <f t="shared" si="1150"/>
        <v>0</v>
      </c>
      <c r="T3778" s="6">
        <f t="shared" si="1151"/>
        <v>-68</v>
      </c>
      <c r="U3778" t="s">
        <v>3838</v>
      </c>
      <c r="V3778" t="s">
        <v>183</v>
      </c>
      <c r="W3778" s="2">
        <v>68</v>
      </c>
      <c r="X3778" s="2">
        <v>0</v>
      </c>
      <c r="Y3778" s="2">
        <v>0</v>
      </c>
      <c r="Z3778" s="2">
        <v>68</v>
      </c>
      <c r="AA3778" s="2">
        <v>0</v>
      </c>
      <c r="AB3778" s="3">
        <v>-68</v>
      </c>
    </row>
    <row r="3779" spans="1:28">
      <c r="A3779" s="5" t="str">
        <f t="shared" si="1138"/>
        <v>427</v>
      </c>
      <c r="B3779" s="5" t="str">
        <f>VLOOKUP(A3779,Vlookups!O:P,2,FALSE)</f>
        <v>LOCAL</v>
      </c>
      <c r="C3779" s="5" t="str">
        <f t="shared" si="1139"/>
        <v>E</v>
      </c>
      <c r="D3779" s="5" t="str">
        <f t="shared" si="1140"/>
        <v>23</v>
      </c>
      <c r="E3779" s="5" t="str">
        <f t="shared" si="1141"/>
        <v>64--</v>
      </c>
      <c r="F3779" s="5" t="str">
        <f>VLOOKUP(E3779,Vlookups!K:M,3,FALSE)</f>
        <v>Op Exp</v>
      </c>
      <c r="G3779" s="5" t="str">
        <f t="shared" si="1142"/>
        <v>6499</v>
      </c>
      <c r="H3779" s="5" t="str">
        <f t="shared" si="1143"/>
        <v>MISC OP COSTS</v>
      </c>
      <c r="I3779" s="5" t="str">
        <f t="shared" si="1144"/>
        <v>999</v>
      </c>
      <c r="J3779" s="5" t="str">
        <f>VLOOKUP(I3779,Vlookups!A:D,2,FALSE)</f>
        <v>CHARTER WIDE</v>
      </c>
      <c r="K3779" s="5" t="str">
        <f>VLOOKUP(I3779,Vlookups!A:D,3,FALSE)</f>
        <v>CHARTER WIDE</v>
      </c>
      <c r="L3779" s="5" t="str">
        <f t="shared" si="1145"/>
        <v>99</v>
      </c>
      <c r="M3779" s="5" t="str">
        <f t="shared" si="1146"/>
        <v>751</v>
      </c>
      <c r="N3779" s="5" t="str">
        <f>VLOOKUP(M3779,Vlookups!G:I,2,FALSE)</f>
        <v>UNIDENTIFIED BUDGET OWNER/HOLD</v>
      </c>
      <c r="O3779" s="5" t="str">
        <f>VLOOKUP(M3779,Vlookups!G:I,3,FALSE)</f>
        <v>UNIDENTIFIED</v>
      </c>
      <c r="P3779" s="6">
        <f t="shared" si="1147"/>
        <v>21555.17</v>
      </c>
      <c r="Q3779" s="6">
        <f t="shared" si="1148"/>
        <v>0</v>
      </c>
      <c r="R3779" s="6">
        <f t="shared" si="1149"/>
        <v>0</v>
      </c>
      <c r="S3779" s="6">
        <f t="shared" si="1150"/>
        <v>400000</v>
      </c>
      <c r="T3779" s="6">
        <f t="shared" si="1151"/>
        <v>378444.83</v>
      </c>
      <c r="U3779" t="s">
        <v>3839</v>
      </c>
      <c r="V3779" t="s">
        <v>183</v>
      </c>
      <c r="W3779" s="2">
        <v>21555.17</v>
      </c>
      <c r="X3779" s="2">
        <v>0</v>
      </c>
      <c r="Y3779" s="2">
        <v>0</v>
      </c>
      <c r="Z3779" s="2">
        <v>21555.17</v>
      </c>
      <c r="AA3779" s="2">
        <v>400000</v>
      </c>
      <c r="AB3779" s="2">
        <v>378444.83</v>
      </c>
    </row>
    <row r="3780" spans="1:28">
      <c r="A3780" s="5" t="str">
        <f t="shared" si="1138"/>
        <v>427</v>
      </c>
      <c r="B3780" s="5" t="str">
        <f>VLOOKUP(A3780,Vlookups!O:P,2,FALSE)</f>
        <v>LOCAL</v>
      </c>
      <c r="C3780" s="5" t="str">
        <f t="shared" si="1139"/>
        <v>E</v>
      </c>
      <c r="D3780" s="5" t="str">
        <f t="shared" si="1140"/>
        <v>31</v>
      </c>
      <c r="E3780" s="5" t="str">
        <f t="shared" si="1141"/>
        <v>63--</v>
      </c>
      <c r="F3780" s="5" t="str">
        <f>VLOOKUP(E3780,Vlookups!K:M,3,FALSE)</f>
        <v>Op Exp</v>
      </c>
      <c r="G3780" s="5" t="str">
        <f t="shared" si="1142"/>
        <v>6399</v>
      </c>
      <c r="H3780" s="5" t="str">
        <f t="shared" si="1143"/>
        <v>GENERAL SUPPLIES</v>
      </c>
      <c r="I3780" s="5" t="str">
        <f t="shared" si="1144"/>
        <v>016</v>
      </c>
      <c r="J3780" s="5" t="str">
        <f>VLOOKUP(I3780,Vlookups!A:D,2,FALSE)</f>
        <v>WESTPARK ELEMENTARY SCHOOL</v>
      </c>
      <c r="K3780" s="5" t="str">
        <f>VLOOKUP(I3780,Vlookups!A:D,3,FALSE)</f>
        <v>WESTPARK K8</v>
      </c>
      <c r="L3780" s="5" t="str">
        <f t="shared" si="1145"/>
        <v>99</v>
      </c>
      <c r="M3780" s="5" t="str">
        <f t="shared" si="1146"/>
        <v>872</v>
      </c>
      <c r="N3780" s="5" t="str">
        <f>VLOOKUP(M3780,Vlookups!G:I,2,FALSE)</f>
        <v>COUNSELORS</v>
      </c>
      <c r="O3780" s="5" t="str">
        <f>VLOOKUP(M3780,Vlookups!G:I,3,FALSE)</f>
        <v>DSASS</v>
      </c>
      <c r="P3780" s="6">
        <f t="shared" si="1147"/>
        <v>0</v>
      </c>
      <c r="Q3780" s="6">
        <f t="shared" si="1148"/>
        <v>44.02</v>
      </c>
      <c r="R3780" s="6">
        <f t="shared" si="1149"/>
        <v>0</v>
      </c>
      <c r="S3780" s="6">
        <f t="shared" si="1150"/>
        <v>0</v>
      </c>
      <c r="T3780" s="6">
        <f t="shared" si="1151"/>
        <v>0</v>
      </c>
      <c r="U3780" t="s">
        <v>3840</v>
      </c>
      <c r="V3780" t="s">
        <v>54</v>
      </c>
      <c r="W3780" s="2">
        <v>0</v>
      </c>
      <c r="X3780" s="2">
        <v>44.02</v>
      </c>
      <c r="Y3780" s="2">
        <v>0</v>
      </c>
      <c r="Z3780" s="3">
        <v>-44.02</v>
      </c>
      <c r="AA3780" s="2">
        <v>0</v>
      </c>
      <c r="AB3780" s="2">
        <v>0</v>
      </c>
    </row>
    <row r="3781" spans="1:28">
      <c r="A3781" s="5" t="str">
        <f t="shared" si="1138"/>
        <v>427</v>
      </c>
      <c r="B3781" s="5" t="str">
        <f>VLOOKUP(A3781,Vlookups!O:P,2,FALSE)</f>
        <v>LOCAL</v>
      </c>
      <c r="C3781" s="5" t="str">
        <f t="shared" si="1139"/>
        <v>E</v>
      </c>
      <c r="D3781" s="5" t="str">
        <f t="shared" si="1140"/>
        <v>31</v>
      </c>
      <c r="E3781" s="5" t="str">
        <f t="shared" si="1141"/>
        <v>63--</v>
      </c>
      <c r="F3781" s="5" t="str">
        <f>VLOOKUP(E3781,Vlookups!K:M,3,FALSE)</f>
        <v>Op Exp</v>
      </c>
      <c r="G3781" s="5" t="str">
        <f t="shared" si="1142"/>
        <v>6399</v>
      </c>
      <c r="H3781" s="5" t="str">
        <f t="shared" si="1143"/>
        <v>GENERAL SUPPLIES</v>
      </c>
      <c r="I3781" s="5" t="str">
        <f t="shared" si="1144"/>
        <v>017</v>
      </c>
      <c r="J3781" s="5" t="str">
        <f>VLOOKUP(I3781,Vlookups!A:D,2,FALSE)</f>
        <v>WESTPARK MIDDLE SCHOOL</v>
      </c>
      <c r="K3781" s="5" t="str">
        <f>VLOOKUP(I3781,Vlookups!A:D,3,FALSE)</f>
        <v>WESTPARK K8</v>
      </c>
      <c r="L3781" s="5" t="str">
        <f t="shared" si="1145"/>
        <v>99</v>
      </c>
      <c r="M3781" s="5" t="str">
        <f t="shared" si="1146"/>
        <v>872</v>
      </c>
      <c r="N3781" s="5" t="str">
        <f>VLOOKUP(M3781,Vlookups!G:I,2,FALSE)</f>
        <v>COUNSELORS</v>
      </c>
      <c r="O3781" s="5" t="str">
        <f>VLOOKUP(M3781,Vlookups!G:I,3,FALSE)</f>
        <v>DSASS</v>
      </c>
      <c r="P3781" s="6">
        <f t="shared" si="1147"/>
        <v>0</v>
      </c>
      <c r="Q3781" s="6">
        <f t="shared" si="1148"/>
        <v>22.68</v>
      </c>
      <c r="R3781" s="6">
        <f t="shared" si="1149"/>
        <v>0</v>
      </c>
      <c r="S3781" s="6">
        <f t="shared" si="1150"/>
        <v>0</v>
      </c>
      <c r="T3781" s="6">
        <f t="shared" si="1151"/>
        <v>0</v>
      </c>
      <c r="U3781" t="s">
        <v>3841</v>
      </c>
      <c r="V3781" t="s">
        <v>54</v>
      </c>
      <c r="W3781" s="2">
        <v>0</v>
      </c>
      <c r="X3781" s="2">
        <v>22.68</v>
      </c>
      <c r="Y3781" s="2">
        <v>0</v>
      </c>
      <c r="Z3781" s="3">
        <v>-22.68</v>
      </c>
      <c r="AA3781" s="2">
        <v>0</v>
      </c>
      <c r="AB3781" s="2">
        <v>0</v>
      </c>
    </row>
    <row r="3782" spans="1:28">
      <c r="A3782" s="5" t="str">
        <f t="shared" si="1138"/>
        <v>427</v>
      </c>
      <c r="B3782" s="5" t="str">
        <f>VLOOKUP(A3782,Vlookups!O:P,2,FALSE)</f>
        <v>LOCAL</v>
      </c>
      <c r="C3782" s="5" t="str">
        <f t="shared" si="1139"/>
        <v>E</v>
      </c>
      <c r="D3782" s="5" t="str">
        <f t="shared" si="1140"/>
        <v>31</v>
      </c>
      <c r="E3782" s="5" t="str">
        <f t="shared" si="1141"/>
        <v>63--</v>
      </c>
      <c r="F3782" s="5" t="str">
        <f>VLOOKUP(E3782,Vlookups!K:M,3,FALSE)</f>
        <v>Op Exp</v>
      </c>
      <c r="G3782" s="5" t="str">
        <f t="shared" si="1142"/>
        <v>6399</v>
      </c>
      <c r="H3782" s="5" t="str">
        <f t="shared" si="1143"/>
        <v>GENERAL SUPPLIES</v>
      </c>
      <c r="I3782" s="5" t="str">
        <f t="shared" si="1144"/>
        <v>033</v>
      </c>
      <c r="J3782" s="5" t="str">
        <f>VLOOKUP(I3782,Vlookups!A:D,2,FALSE)</f>
        <v>WINDMILL LAKES HS</v>
      </c>
      <c r="K3782" s="5" t="str">
        <f>VLOOKUP(I3782,Vlookups!A:D,3,FALSE)</f>
        <v>WINDMILL LAKES HS</v>
      </c>
      <c r="L3782" s="5" t="str">
        <f t="shared" si="1145"/>
        <v>99</v>
      </c>
      <c r="M3782" s="5" t="str">
        <f t="shared" si="1146"/>
        <v>000</v>
      </c>
      <c r="N3782" s="5" t="str">
        <f>VLOOKUP(M3782,Vlookups!G:I,2,FALSE)</f>
        <v>FINANCE USE ONLY</v>
      </c>
      <c r="O3782" s="5" t="str">
        <f>VLOOKUP(M3782,Vlookups!G:I,3,FALSE)</f>
        <v>UNIDENTIFIED</v>
      </c>
      <c r="P3782" s="6">
        <f t="shared" si="1147"/>
        <v>0</v>
      </c>
      <c r="Q3782" s="6">
        <f t="shared" si="1148"/>
        <v>0</v>
      </c>
      <c r="R3782" s="6">
        <f t="shared" si="1149"/>
        <v>100</v>
      </c>
      <c r="S3782" s="6">
        <f t="shared" si="1150"/>
        <v>0</v>
      </c>
      <c r="T3782" s="6">
        <f t="shared" si="1151"/>
        <v>0</v>
      </c>
      <c r="U3782" t="s">
        <v>3842</v>
      </c>
      <c r="V3782" t="s">
        <v>54</v>
      </c>
      <c r="W3782" s="2">
        <v>0</v>
      </c>
      <c r="X3782" s="2">
        <v>0</v>
      </c>
      <c r="Y3782" s="2">
        <v>100</v>
      </c>
      <c r="Z3782" s="3">
        <v>-100</v>
      </c>
      <c r="AA3782" s="2">
        <v>0</v>
      </c>
      <c r="AB3782" s="2">
        <v>0</v>
      </c>
    </row>
    <row r="3783" spans="1:28">
      <c r="A3783" s="5" t="str">
        <f t="shared" si="1138"/>
        <v>427</v>
      </c>
      <c r="B3783" s="5" t="str">
        <f>VLOOKUP(A3783,Vlookups!O:P,2,FALSE)</f>
        <v>LOCAL</v>
      </c>
      <c r="C3783" s="5" t="str">
        <f t="shared" si="1139"/>
        <v>E</v>
      </c>
      <c r="D3783" s="5" t="str">
        <f t="shared" si="1140"/>
        <v>33</v>
      </c>
      <c r="E3783" s="5" t="str">
        <f t="shared" si="1141"/>
        <v>62--</v>
      </c>
      <c r="F3783" s="5" t="str">
        <f>VLOOKUP(E3783,Vlookups!K:M,3,FALSE)</f>
        <v>Op Exp</v>
      </c>
      <c r="G3783" s="5" t="str">
        <f t="shared" si="1142"/>
        <v>6299</v>
      </c>
      <c r="H3783" s="5" t="str">
        <f t="shared" si="1143"/>
        <v>MISC. CONTRACTED SERVICE</v>
      </c>
      <c r="I3783" s="5" t="str">
        <f t="shared" si="1144"/>
        <v>010</v>
      </c>
      <c r="J3783" s="5" t="str">
        <f>VLOOKUP(I3783,Vlookups!A:D,2,FALSE)</f>
        <v>GRAND PRAIRIE ELEMENTARY SCHOO</v>
      </c>
      <c r="K3783" s="5" t="str">
        <f>VLOOKUP(I3783,Vlookups!A:D,3,FALSE)</f>
        <v>GRAND PR K8</v>
      </c>
      <c r="L3783" s="5" t="str">
        <f t="shared" si="1145"/>
        <v>99</v>
      </c>
      <c r="M3783" s="5" t="str">
        <f t="shared" si="1146"/>
        <v>871</v>
      </c>
      <c r="N3783" s="5" t="str">
        <f>VLOOKUP(M3783,Vlookups!G:I,2,FALSE)</f>
        <v>HEALTH SERVICES</v>
      </c>
      <c r="O3783" s="5" t="str">
        <f>VLOOKUP(M3783,Vlookups!G:I,3,FALSE)</f>
        <v>CEQO</v>
      </c>
      <c r="P3783" s="6">
        <f t="shared" si="1147"/>
        <v>0</v>
      </c>
      <c r="Q3783" s="6">
        <f t="shared" si="1148"/>
        <v>0</v>
      </c>
      <c r="R3783" s="6">
        <f t="shared" si="1149"/>
        <v>75.08</v>
      </c>
      <c r="S3783" s="6">
        <f t="shared" si="1150"/>
        <v>0</v>
      </c>
      <c r="T3783" s="6">
        <f t="shared" si="1151"/>
        <v>0</v>
      </c>
      <c r="U3783" t="s">
        <v>3843</v>
      </c>
      <c r="V3783" t="s">
        <v>49</v>
      </c>
      <c r="W3783" s="2">
        <v>0</v>
      </c>
      <c r="X3783" s="2">
        <v>0</v>
      </c>
      <c r="Y3783" s="2">
        <v>75.08</v>
      </c>
      <c r="Z3783" s="3">
        <v>-75.08</v>
      </c>
      <c r="AA3783" s="2">
        <v>0</v>
      </c>
      <c r="AB3783" s="2">
        <v>0</v>
      </c>
    </row>
    <row r="3784" spans="1:28">
      <c r="A3784" s="5" t="str">
        <f t="shared" si="1138"/>
        <v>427</v>
      </c>
      <c r="B3784" s="5" t="str">
        <f>VLOOKUP(A3784,Vlookups!O:P,2,FALSE)</f>
        <v>LOCAL</v>
      </c>
      <c r="C3784" s="5" t="str">
        <f t="shared" si="1139"/>
        <v>E</v>
      </c>
      <c r="D3784" s="5" t="str">
        <f t="shared" si="1140"/>
        <v>33</v>
      </c>
      <c r="E3784" s="5" t="str">
        <f t="shared" si="1141"/>
        <v>62--</v>
      </c>
      <c r="F3784" s="5" t="str">
        <f>VLOOKUP(E3784,Vlookups!K:M,3,FALSE)</f>
        <v>Op Exp</v>
      </c>
      <c r="G3784" s="5" t="str">
        <f t="shared" si="1142"/>
        <v>6299</v>
      </c>
      <c r="H3784" s="5" t="str">
        <f t="shared" si="1143"/>
        <v>MISC. CONTRACTED SERVICE</v>
      </c>
      <c r="I3784" s="5" t="str">
        <f t="shared" si="1144"/>
        <v>011</v>
      </c>
      <c r="J3784" s="5" t="str">
        <f>VLOOKUP(I3784,Vlookups!A:D,2,FALSE)</f>
        <v>GRAND PRAIRIE MIDDLE SCHOOL</v>
      </c>
      <c r="K3784" s="5" t="str">
        <f>VLOOKUP(I3784,Vlookups!A:D,3,FALSE)</f>
        <v>GRAND PR K8</v>
      </c>
      <c r="L3784" s="5" t="str">
        <f t="shared" si="1145"/>
        <v>99</v>
      </c>
      <c r="M3784" s="5" t="str">
        <f t="shared" si="1146"/>
        <v>871</v>
      </c>
      <c r="N3784" s="5" t="str">
        <f>VLOOKUP(M3784,Vlookups!G:I,2,FALSE)</f>
        <v>HEALTH SERVICES</v>
      </c>
      <c r="O3784" s="5" t="str">
        <f>VLOOKUP(M3784,Vlookups!G:I,3,FALSE)</f>
        <v>CEQO</v>
      </c>
      <c r="P3784" s="6">
        <f t="shared" si="1147"/>
        <v>0</v>
      </c>
      <c r="Q3784" s="6">
        <f t="shared" si="1148"/>
        <v>0</v>
      </c>
      <c r="R3784" s="6">
        <f t="shared" si="1149"/>
        <v>38.67</v>
      </c>
      <c r="S3784" s="6">
        <f t="shared" si="1150"/>
        <v>0</v>
      </c>
      <c r="T3784" s="6">
        <f t="shared" si="1151"/>
        <v>0</v>
      </c>
      <c r="U3784" t="s">
        <v>3844</v>
      </c>
      <c r="V3784" t="s">
        <v>49</v>
      </c>
      <c r="W3784" s="2">
        <v>0</v>
      </c>
      <c r="X3784" s="2">
        <v>0</v>
      </c>
      <c r="Y3784" s="2">
        <v>38.67</v>
      </c>
      <c r="Z3784" s="3">
        <v>-38.67</v>
      </c>
      <c r="AA3784" s="2">
        <v>0</v>
      </c>
      <c r="AB3784" s="2">
        <v>0</v>
      </c>
    </row>
    <row r="3785" spans="1:28">
      <c r="A3785" s="5" t="str">
        <f t="shared" si="1138"/>
        <v>427</v>
      </c>
      <c r="B3785" s="5" t="str">
        <f>VLOOKUP(A3785,Vlookups!O:P,2,FALSE)</f>
        <v>LOCAL</v>
      </c>
      <c r="C3785" s="5" t="str">
        <f t="shared" si="1139"/>
        <v>E</v>
      </c>
      <c r="D3785" s="5" t="str">
        <f t="shared" si="1140"/>
        <v>33</v>
      </c>
      <c r="E3785" s="5" t="str">
        <f t="shared" si="1141"/>
        <v>62--</v>
      </c>
      <c r="F3785" s="5" t="str">
        <f>VLOOKUP(E3785,Vlookups!K:M,3,FALSE)</f>
        <v>Op Exp</v>
      </c>
      <c r="G3785" s="5" t="str">
        <f t="shared" si="1142"/>
        <v>6299</v>
      </c>
      <c r="H3785" s="5" t="str">
        <f t="shared" si="1143"/>
        <v>MISC. CONTRACTED SERVICE</v>
      </c>
      <c r="I3785" s="5" t="str">
        <f t="shared" si="1144"/>
        <v>023</v>
      </c>
      <c r="J3785" s="5" t="str">
        <f>VLOOKUP(I3785,Vlookups!A:D,2,FALSE)</f>
        <v>SAGINAW ELEMENTARY</v>
      </c>
      <c r="K3785" s="5" t="str">
        <f>VLOOKUP(I3785,Vlookups!A:D,3,FALSE)</f>
        <v>SAGINAW K8</v>
      </c>
      <c r="L3785" s="5" t="str">
        <f t="shared" si="1145"/>
        <v>99</v>
      </c>
      <c r="M3785" s="5" t="str">
        <f t="shared" si="1146"/>
        <v>871</v>
      </c>
      <c r="N3785" s="5" t="str">
        <f>VLOOKUP(M3785,Vlookups!G:I,2,FALSE)</f>
        <v>HEALTH SERVICES</v>
      </c>
      <c r="O3785" s="5" t="str">
        <f>VLOOKUP(M3785,Vlookups!G:I,3,FALSE)</f>
        <v>CEQO</v>
      </c>
      <c r="P3785" s="6">
        <f t="shared" si="1147"/>
        <v>0</v>
      </c>
      <c r="Q3785" s="6">
        <f t="shared" si="1148"/>
        <v>0</v>
      </c>
      <c r="R3785" s="6">
        <f t="shared" si="1149"/>
        <v>75.08</v>
      </c>
      <c r="S3785" s="6">
        <f t="shared" si="1150"/>
        <v>0</v>
      </c>
      <c r="T3785" s="6">
        <f t="shared" si="1151"/>
        <v>0</v>
      </c>
      <c r="U3785" t="s">
        <v>3845</v>
      </c>
      <c r="V3785" t="s">
        <v>49</v>
      </c>
      <c r="W3785" s="2">
        <v>0</v>
      </c>
      <c r="X3785" s="2">
        <v>0</v>
      </c>
      <c r="Y3785" s="2">
        <v>75.08</v>
      </c>
      <c r="Z3785" s="3">
        <v>-75.08</v>
      </c>
      <c r="AA3785" s="2">
        <v>0</v>
      </c>
      <c r="AB3785" s="2">
        <v>0</v>
      </c>
    </row>
    <row r="3786" spans="1:28">
      <c r="A3786" s="5" t="str">
        <f t="shared" si="1138"/>
        <v>427</v>
      </c>
      <c r="B3786" s="5" t="str">
        <f>VLOOKUP(A3786,Vlookups!O:P,2,FALSE)</f>
        <v>LOCAL</v>
      </c>
      <c r="C3786" s="5" t="str">
        <f t="shared" si="1139"/>
        <v>E</v>
      </c>
      <c r="D3786" s="5" t="str">
        <f t="shared" si="1140"/>
        <v>33</v>
      </c>
      <c r="E3786" s="5" t="str">
        <f t="shared" si="1141"/>
        <v>62--</v>
      </c>
      <c r="F3786" s="5" t="str">
        <f>VLOOKUP(E3786,Vlookups!K:M,3,FALSE)</f>
        <v>Op Exp</v>
      </c>
      <c r="G3786" s="5" t="str">
        <f t="shared" si="1142"/>
        <v>6299</v>
      </c>
      <c r="H3786" s="5" t="str">
        <f t="shared" si="1143"/>
        <v>MISC. CONTRACTED SERVICE</v>
      </c>
      <c r="I3786" s="5" t="str">
        <f t="shared" si="1144"/>
        <v>024</v>
      </c>
      <c r="J3786" s="5" t="str">
        <f>VLOOKUP(I3786,Vlookups!A:D,2,FALSE)</f>
        <v>SAGINAW MIDDLE SCHOOL</v>
      </c>
      <c r="K3786" s="5" t="str">
        <f>VLOOKUP(I3786,Vlookups!A:D,3,FALSE)</f>
        <v>SAGINAW K8</v>
      </c>
      <c r="L3786" s="5" t="str">
        <f t="shared" si="1145"/>
        <v>99</v>
      </c>
      <c r="M3786" s="5" t="str">
        <f t="shared" si="1146"/>
        <v>871</v>
      </c>
      <c r="N3786" s="5" t="str">
        <f>VLOOKUP(M3786,Vlookups!G:I,2,FALSE)</f>
        <v>HEALTH SERVICES</v>
      </c>
      <c r="O3786" s="5" t="str">
        <f>VLOOKUP(M3786,Vlookups!G:I,3,FALSE)</f>
        <v>CEQO</v>
      </c>
      <c r="P3786" s="6">
        <f t="shared" si="1147"/>
        <v>0</v>
      </c>
      <c r="Q3786" s="6">
        <f t="shared" si="1148"/>
        <v>0</v>
      </c>
      <c r="R3786" s="6">
        <f t="shared" si="1149"/>
        <v>38.67</v>
      </c>
      <c r="S3786" s="6">
        <f t="shared" si="1150"/>
        <v>0</v>
      </c>
      <c r="T3786" s="6">
        <f t="shared" si="1151"/>
        <v>0</v>
      </c>
      <c r="U3786" t="s">
        <v>3846</v>
      </c>
      <c r="V3786" t="s">
        <v>49</v>
      </c>
      <c r="W3786" s="2">
        <v>0</v>
      </c>
      <c r="X3786" s="2">
        <v>0</v>
      </c>
      <c r="Y3786" s="2">
        <v>38.67</v>
      </c>
      <c r="Z3786" s="3">
        <v>-38.67</v>
      </c>
      <c r="AA3786" s="2">
        <v>0</v>
      </c>
      <c r="AB3786" s="2">
        <v>0</v>
      </c>
    </row>
    <row r="3787" spans="1:28">
      <c r="A3787" s="5" t="str">
        <f t="shared" si="1138"/>
        <v>427</v>
      </c>
      <c r="B3787" s="5" t="str">
        <f>VLOOKUP(A3787,Vlookups!O:P,2,FALSE)</f>
        <v>LOCAL</v>
      </c>
      <c r="C3787" s="5" t="str">
        <f t="shared" si="1139"/>
        <v>E</v>
      </c>
      <c r="D3787" s="5" t="str">
        <f t="shared" si="1140"/>
        <v>33</v>
      </c>
      <c r="E3787" s="5" t="str">
        <f t="shared" si="1141"/>
        <v>62--</v>
      </c>
      <c r="F3787" s="5" t="str">
        <f>VLOOKUP(E3787,Vlookups!K:M,3,FALSE)</f>
        <v>Op Exp</v>
      </c>
      <c r="G3787" s="5" t="str">
        <f t="shared" si="1142"/>
        <v>6299</v>
      </c>
      <c r="H3787" s="5" t="str">
        <f t="shared" si="1143"/>
        <v>MISC. CONTRACTED SERVICE</v>
      </c>
      <c r="I3787" s="5" t="str">
        <f t="shared" si="1144"/>
        <v>030</v>
      </c>
      <c r="J3787" s="5" t="str">
        <f>VLOOKUP(I3787,Vlookups!A:D,2,FALSE)</f>
        <v>COLLEGE STATION ELEMENTARY</v>
      </c>
      <c r="K3787" s="5" t="str">
        <f>VLOOKUP(I3787,Vlookups!A:D,3,FALSE)</f>
        <v>COLLEGE STATION K8</v>
      </c>
      <c r="L3787" s="5" t="str">
        <f t="shared" si="1145"/>
        <v>99</v>
      </c>
      <c r="M3787" s="5" t="str">
        <f t="shared" si="1146"/>
        <v>871</v>
      </c>
      <c r="N3787" s="5" t="str">
        <f>VLOOKUP(M3787,Vlookups!G:I,2,FALSE)</f>
        <v>HEALTH SERVICES</v>
      </c>
      <c r="O3787" s="5" t="str">
        <f>VLOOKUP(M3787,Vlookups!G:I,3,FALSE)</f>
        <v>CEQO</v>
      </c>
      <c r="P3787" s="6">
        <f t="shared" si="1147"/>
        <v>0</v>
      </c>
      <c r="Q3787" s="6">
        <f t="shared" si="1148"/>
        <v>0</v>
      </c>
      <c r="R3787" s="6">
        <f t="shared" si="1149"/>
        <v>177.22</v>
      </c>
      <c r="S3787" s="6">
        <f t="shared" si="1150"/>
        <v>0</v>
      </c>
      <c r="T3787" s="6">
        <f t="shared" si="1151"/>
        <v>0</v>
      </c>
      <c r="U3787" t="s">
        <v>3847</v>
      </c>
      <c r="V3787" t="s">
        <v>49</v>
      </c>
      <c r="W3787" s="2">
        <v>0</v>
      </c>
      <c r="X3787" s="2">
        <v>0</v>
      </c>
      <c r="Y3787" s="2">
        <v>177.22</v>
      </c>
      <c r="Z3787" s="3">
        <v>-177.22</v>
      </c>
      <c r="AA3787" s="2">
        <v>0</v>
      </c>
      <c r="AB3787" s="2">
        <v>0</v>
      </c>
    </row>
    <row r="3788" spans="1:28">
      <c r="A3788" s="5" t="str">
        <f t="shared" si="1138"/>
        <v>427</v>
      </c>
      <c r="B3788" s="5" t="str">
        <f>VLOOKUP(A3788,Vlookups!O:P,2,FALSE)</f>
        <v>LOCAL</v>
      </c>
      <c r="C3788" s="5" t="str">
        <f t="shared" si="1139"/>
        <v>E</v>
      </c>
      <c r="D3788" s="5" t="str">
        <f t="shared" si="1140"/>
        <v>33</v>
      </c>
      <c r="E3788" s="5" t="str">
        <f t="shared" si="1141"/>
        <v>62--</v>
      </c>
      <c r="F3788" s="5" t="str">
        <f>VLOOKUP(E3788,Vlookups!K:M,3,FALSE)</f>
        <v>Op Exp</v>
      </c>
      <c r="G3788" s="5" t="str">
        <f t="shared" si="1142"/>
        <v>6299</v>
      </c>
      <c r="H3788" s="5" t="str">
        <f t="shared" si="1143"/>
        <v>MISC. CONTRACTED SERVICE</v>
      </c>
      <c r="I3788" s="5" t="str">
        <f t="shared" si="1144"/>
        <v>031</v>
      </c>
      <c r="J3788" s="5" t="str">
        <f>VLOOKUP(I3788,Vlookups!A:D,2,FALSE)</f>
        <v>COLLEGE STATION MIDDLE SCHOOL</v>
      </c>
      <c r="K3788" s="5" t="str">
        <f>VLOOKUP(I3788,Vlookups!A:D,3,FALSE)</f>
        <v>COLLEGE STATION K8</v>
      </c>
      <c r="L3788" s="5" t="str">
        <f t="shared" si="1145"/>
        <v>99</v>
      </c>
      <c r="M3788" s="5" t="str">
        <f t="shared" si="1146"/>
        <v>871</v>
      </c>
      <c r="N3788" s="5" t="str">
        <f>VLOOKUP(M3788,Vlookups!G:I,2,FALSE)</f>
        <v>HEALTH SERVICES</v>
      </c>
      <c r="O3788" s="5" t="str">
        <f>VLOOKUP(M3788,Vlookups!G:I,3,FALSE)</f>
        <v>CEQO</v>
      </c>
      <c r="P3788" s="6">
        <f t="shared" si="1147"/>
        <v>0</v>
      </c>
      <c r="Q3788" s="6">
        <f t="shared" si="1148"/>
        <v>0</v>
      </c>
      <c r="R3788" s="6">
        <f t="shared" si="1149"/>
        <v>87.28</v>
      </c>
      <c r="S3788" s="6">
        <f t="shared" si="1150"/>
        <v>0</v>
      </c>
      <c r="T3788" s="6">
        <f t="shared" si="1151"/>
        <v>0</v>
      </c>
      <c r="U3788" t="s">
        <v>3848</v>
      </c>
      <c r="V3788" t="s">
        <v>49</v>
      </c>
      <c r="W3788" s="2">
        <v>0</v>
      </c>
      <c r="X3788" s="2">
        <v>0</v>
      </c>
      <c r="Y3788" s="2">
        <v>87.28</v>
      </c>
      <c r="Z3788" s="3">
        <v>-87.28</v>
      </c>
      <c r="AA3788" s="2">
        <v>0</v>
      </c>
      <c r="AB3788" s="2">
        <v>0</v>
      </c>
    </row>
    <row r="3789" spans="1:28">
      <c r="A3789" s="5" t="str">
        <f t="shared" si="1138"/>
        <v>427</v>
      </c>
      <c r="B3789" s="5" t="str">
        <f>VLOOKUP(A3789,Vlookups!O:P,2,FALSE)</f>
        <v>LOCAL</v>
      </c>
      <c r="C3789" s="5" t="str">
        <f t="shared" si="1139"/>
        <v>E</v>
      </c>
      <c r="D3789" s="5" t="str">
        <f t="shared" si="1140"/>
        <v>33</v>
      </c>
      <c r="E3789" s="5" t="str">
        <f t="shared" si="1141"/>
        <v>63--</v>
      </c>
      <c r="F3789" s="5" t="str">
        <f>VLOOKUP(E3789,Vlookups!K:M,3,FALSE)</f>
        <v>Op Exp</v>
      </c>
      <c r="G3789" s="5" t="str">
        <f t="shared" si="1142"/>
        <v>6399</v>
      </c>
      <c r="H3789" s="5" t="str">
        <f t="shared" si="1143"/>
        <v>GENERAL SUPPLIES</v>
      </c>
      <c r="I3789" s="5" t="str">
        <f t="shared" si="1144"/>
        <v>021</v>
      </c>
      <c r="J3789" s="5" t="str">
        <f>VLOOKUP(I3789,Vlookups!A:D,2,FALSE)</f>
        <v>WOODHAVEN ELEMENTARY</v>
      </c>
      <c r="K3789" s="5" t="str">
        <f>VLOOKUP(I3789,Vlookups!A:D,3,FALSE)</f>
        <v>WOODHAVEN K8</v>
      </c>
      <c r="L3789" s="5" t="str">
        <f t="shared" si="1145"/>
        <v>99</v>
      </c>
      <c r="M3789" s="5" t="str">
        <f t="shared" si="1146"/>
        <v>871</v>
      </c>
      <c r="N3789" s="5" t="str">
        <f>VLOOKUP(M3789,Vlookups!G:I,2,FALSE)</f>
        <v>HEALTH SERVICES</v>
      </c>
      <c r="O3789" s="5" t="str">
        <f>VLOOKUP(M3789,Vlookups!G:I,3,FALSE)</f>
        <v>CEQO</v>
      </c>
      <c r="P3789" s="6">
        <f t="shared" si="1147"/>
        <v>0</v>
      </c>
      <c r="Q3789" s="6">
        <f t="shared" si="1148"/>
        <v>22.85</v>
      </c>
      <c r="R3789" s="6">
        <f t="shared" si="1149"/>
        <v>0</v>
      </c>
      <c r="S3789" s="6">
        <f t="shared" si="1150"/>
        <v>0</v>
      </c>
      <c r="T3789" s="6">
        <f t="shared" si="1151"/>
        <v>0</v>
      </c>
      <c r="U3789" t="s">
        <v>3849</v>
      </c>
      <c r="V3789" t="s">
        <v>54</v>
      </c>
      <c r="W3789" s="2">
        <v>0</v>
      </c>
      <c r="X3789" s="2">
        <v>22.85</v>
      </c>
      <c r="Y3789" s="2">
        <v>0</v>
      </c>
      <c r="Z3789" s="3">
        <v>-22.85</v>
      </c>
      <c r="AA3789" s="2">
        <v>0</v>
      </c>
      <c r="AB3789" s="2">
        <v>0</v>
      </c>
    </row>
    <row r="3790" spans="1:28">
      <c r="A3790" s="5" t="str">
        <f t="shared" si="1138"/>
        <v>427</v>
      </c>
      <c r="B3790" s="5" t="str">
        <f>VLOOKUP(A3790,Vlookups!O:P,2,FALSE)</f>
        <v>LOCAL</v>
      </c>
      <c r="C3790" s="5" t="str">
        <f t="shared" si="1139"/>
        <v>E</v>
      </c>
      <c r="D3790" s="5" t="str">
        <f t="shared" si="1140"/>
        <v>33</v>
      </c>
      <c r="E3790" s="5" t="str">
        <f t="shared" si="1141"/>
        <v>63--</v>
      </c>
      <c r="F3790" s="5" t="str">
        <f>VLOOKUP(E3790,Vlookups!K:M,3,FALSE)</f>
        <v>Op Exp</v>
      </c>
      <c r="G3790" s="5" t="str">
        <f t="shared" si="1142"/>
        <v>6399</v>
      </c>
      <c r="H3790" s="5" t="str">
        <f t="shared" si="1143"/>
        <v>GENERAL SUPPLIES</v>
      </c>
      <c r="I3790" s="5" t="str">
        <f t="shared" si="1144"/>
        <v>022</v>
      </c>
      <c r="J3790" s="5" t="str">
        <f>VLOOKUP(I3790,Vlookups!A:D,2,FALSE)</f>
        <v>WOODHAVEN MIDDLE SCHOOL</v>
      </c>
      <c r="K3790" s="5" t="str">
        <f>VLOOKUP(I3790,Vlookups!A:D,3,FALSE)</f>
        <v>WOODHAVEN K8</v>
      </c>
      <c r="L3790" s="5" t="str">
        <f t="shared" si="1145"/>
        <v>99</v>
      </c>
      <c r="M3790" s="5" t="str">
        <f t="shared" si="1146"/>
        <v>871</v>
      </c>
      <c r="N3790" s="5" t="str">
        <f>VLOOKUP(M3790,Vlookups!G:I,2,FALSE)</f>
        <v>HEALTH SERVICES</v>
      </c>
      <c r="O3790" s="5" t="str">
        <f>VLOOKUP(M3790,Vlookups!G:I,3,FALSE)</f>
        <v>CEQO</v>
      </c>
      <c r="P3790" s="6">
        <f t="shared" si="1147"/>
        <v>0</v>
      </c>
      <c r="Q3790" s="6">
        <f t="shared" si="1148"/>
        <v>11.59</v>
      </c>
      <c r="R3790" s="6">
        <f t="shared" si="1149"/>
        <v>0</v>
      </c>
      <c r="S3790" s="6">
        <f t="shared" si="1150"/>
        <v>0</v>
      </c>
      <c r="T3790" s="6">
        <f t="shared" si="1151"/>
        <v>0</v>
      </c>
      <c r="U3790" t="s">
        <v>3850</v>
      </c>
      <c r="V3790" t="s">
        <v>54</v>
      </c>
      <c r="W3790" s="2">
        <v>0</v>
      </c>
      <c r="X3790" s="2">
        <v>11.59</v>
      </c>
      <c r="Y3790" s="2">
        <v>0</v>
      </c>
      <c r="Z3790" s="3">
        <v>-11.59</v>
      </c>
      <c r="AA3790" s="2">
        <v>0</v>
      </c>
      <c r="AB3790" s="2">
        <v>0</v>
      </c>
    </row>
    <row r="3791" spans="1:28">
      <c r="A3791" s="5" t="str">
        <f t="shared" si="1138"/>
        <v>427</v>
      </c>
      <c r="B3791" s="5" t="str">
        <f>VLOOKUP(A3791,Vlookups!O:P,2,FALSE)</f>
        <v>LOCAL</v>
      </c>
      <c r="C3791" s="5" t="str">
        <f t="shared" si="1139"/>
        <v>E</v>
      </c>
      <c r="D3791" s="5" t="str">
        <f t="shared" si="1140"/>
        <v>33</v>
      </c>
      <c r="E3791" s="5" t="str">
        <f t="shared" si="1141"/>
        <v>63--</v>
      </c>
      <c r="F3791" s="5" t="str">
        <f>VLOOKUP(E3791,Vlookups!K:M,3,FALSE)</f>
        <v>Op Exp</v>
      </c>
      <c r="G3791" s="5" t="str">
        <f t="shared" si="1142"/>
        <v>6399</v>
      </c>
      <c r="H3791" s="5" t="str">
        <f t="shared" si="1143"/>
        <v>GENERAL SUPPLIES</v>
      </c>
      <c r="I3791" s="5" t="str">
        <f t="shared" si="1144"/>
        <v>041</v>
      </c>
      <c r="J3791" s="5" t="str">
        <f>VLOOKUP(I3791,Vlookups!A:D,2,FALSE)</f>
        <v>BG Rarmiez Middle School</v>
      </c>
      <c r="K3791" s="5" t="str">
        <f>VLOOKUP(I3791,Vlookups!A:D,3,FALSE)</f>
        <v>BG RAMIREZ K8</v>
      </c>
      <c r="L3791" s="5" t="str">
        <f t="shared" si="1145"/>
        <v>99</v>
      </c>
      <c r="M3791" s="5" t="str">
        <f t="shared" si="1146"/>
        <v>871</v>
      </c>
      <c r="N3791" s="5" t="str">
        <f>VLOOKUP(M3791,Vlookups!G:I,2,FALSE)</f>
        <v>HEALTH SERVICES</v>
      </c>
      <c r="O3791" s="5" t="str">
        <f>VLOOKUP(M3791,Vlookups!G:I,3,FALSE)</f>
        <v>CEQO</v>
      </c>
      <c r="P3791" s="6">
        <f t="shared" si="1147"/>
        <v>0</v>
      </c>
      <c r="Q3791" s="6">
        <f t="shared" si="1148"/>
        <v>161.04</v>
      </c>
      <c r="R3791" s="6">
        <f t="shared" si="1149"/>
        <v>668.22</v>
      </c>
      <c r="S3791" s="6">
        <f t="shared" si="1150"/>
        <v>0</v>
      </c>
      <c r="T3791" s="6">
        <f t="shared" si="1151"/>
        <v>0</v>
      </c>
      <c r="U3791" t="s">
        <v>3851</v>
      </c>
      <c r="V3791" t="s">
        <v>54</v>
      </c>
      <c r="W3791" s="2">
        <v>0</v>
      </c>
      <c r="X3791" s="2">
        <v>161.04</v>
      </c>
      <c r="Y3791" s="2">
        <v>668.22</v>
      </c>
      <c r="Z3791" s="3">
        <v>-829.26</v>
      </c>
      <c r="AA3791" s="2">
        <v>0</v>
      </c>
      <c r="AB3791" s="2">
        <v>0</v>
      </c>
    </row>
    <row r="3792" spans="1:28">
      <c r="A3792" s="5" t="str">
        <f t="shared" ref="A3792:A3807" si="1152">LEFT(U3792,3)</f>
        <v>427</v>
      </c>
      <c r="B3792" s="5" t="str">
        <f>VLOOKUP(A3792,Vlookups!O:P,2,FALSE)</f>
        <v>LOCAL</v>
      </c>
      <c r="C3792" s="5" t="str">
        <f t="shared" ref="C3792:C3807" si="1153">RIGHT(LEFT(U3792,5),1)</f>
        <v>E</v>
      </c>
      <c r="D3792" s="5" t="str">
        <f t="shared" ref="D3792:D3807" si="1154">RIGHT(LEFT(U3792,8),2)</f>
        <v>33</v>
      </c>
      <c r="E3792" s="5" t="str">
        <f t="shared" ref="E3792:E3807" si="1155">CONCATENATE(LEFT(G3792,2),"--")</f>
        <v>63--</v>
      </c>
      <c r="F3792" s="5" t="str">
        <f>VLOOKUP(E3792,Vlookups!K:M,3,FALSE)</f>
        <v>Op Exp</v>
      </c>
      <c r="G3792" s="5" t="str">
        <f t="shared" ref="G3792:G3807" si="1156">MID(U3792,10,4)</f>
        <v>6399</v>
      </c>
      <c r="H3792" s="5" t="str">
        <f t="shared" ref="H3792:H3807" si="1157">V3792</f>
        <v>GENERAL SUPPLIES</v>
      </c>
      <c r="I3792" s="5" t="str">
        <f t="shared" ref="I3792:I3807" si="1158">LEFT(RIGHT(U3792,12),3)</f>
        <v>042</v>
      </c>
      <c r="J3792" s="5" t="str">
        <f>VLOOKUP(I3792,Vlookups!A:D,2,FALSE)</f>
        <v>BG Ramirez Elementary</v>
      </c>
      <c r="K3792" s="5" t="str">
        <f>VLOOKUP(I3792,Vlookups!A:D,3,FALSE)</f>
        <v>BG RAMIREZ K8</v>
      </c>
      <c r="L3792" s="5" t="str">
        <f t="shared" ref="L3792:L3807" si="1159">LEFT(RIGHT(U3792,6),2)</f>
        <v>99</v>
      </c>
      <c r="M3792" s="5" t="str">
        <f t="shared" ref="M3792:M3807" si="1160">RIGHT(U3792,3)</f>
        <v>871</v>
      </c>
      <c r="N3792" s="5" t="str">
        <f>VLOOKUP(M3792,Vlookups!G:I,2,FALSE)</f>
        <v>HEALTH SERVICES</v>
      </c>
      <c r="O3792" s="5" t="str">
        <f>VLOOKUP(M3792,Vlookups!G:I,3,FALSE)</f>
        <v>CEQO</v>
      </c>
      <c r="P3792" s="6">
        <f t="shared" ref="P3792:P3807" si="1161">W3792</f>
        <v>0</v>
      </c>
      <c r="Q3792" s="6">
        <f t="shared" ref="Q3792:Q3807" si="1162">X3792</f>
        <v>155.16</v>
      </c>
      <c r="R3792" s="6">
        <f t="shared" ref="R3792:R3807" si="1163">Y3792</f>
        <v>651.53</v>
      </c>
      <c r="S3792" s="6">
        <f t="shared" ref="S3792:S3807" si="1164">AA3792</f>
        <v>0</v>
      </c>
      <c r="T3792" s="6">
        <f t="shared" ref="T3792:T3807" si="1165">AB3792</f>
        <v>0</v>
      </c>
      <c r="U3792" t="s">
        <v>3852</v>
      </c>
      <c r="V3792" t="s">
        <v>54</v>
      </c>
      <c r="W3792" s="2">
        <v>0</v>
      </c>
      <c r="X3792" s="2">
        <v>155.16</v>
      </c>
      <c r="Y3792" s="2">
        <v>651.53</v>
      </c>
      <c r="Z3792" s="3">
        <v>-806.69</v>
      </c>
      <c r="AA3792" s="2">
        <v>0</v>
      </c>
      <c r="AB3792" s="2">
        <v>0</v>
      </c>
    </row>
    <row r="3793" spans="1:28">
      <c r="A3793" s="5" t="str">
        <f t="shared" si="1152"/>
        <v>427</v>
      </c>
      <c r="B3793" s="5" t="str">
        <f>VLOOKUP(A3793,Vlookups!O:P,2,FALSE)</f>
        <v>LOCAL</v>
      </c>
      <c r="C3793" s="5" t="str">
        <f t="shared" si="1153"/>
        <v>E</v>
      </c>
      <c r="D3793" s="5" t="str">
        <f t="shared" si="1154"/>
        <v>36</v>
      </c>
      <c r="E3793" s="5" t="str">
        <f t="shared" si="1155"/>
        <v>63--</v>
      </c>
      <c r="F3793" s="5" t="str">
        <f>VLOOKUP(E3793,Vlookups!K:M,3,FALSE)</f>
        <v>Op Exp</v>
      </c>
      <c r="G3793" s="5" t="str">
        <f t="shared" si="1156"/>
        <v>6399</v>
      </c>
      <c r="H3793" s="5" t="str">
        <f t="shared" si="1157"/>
        <v>GENERAL SUPPLIES</v>
      </c>
      <c r="I3793" s="5" t="str">
        <f t="shared" si="1158"/>
        <v>006</v>
      </c>
      <c r="J3793" s="5" t="str">
        <f>VLOOKUP(I3793,Vlookups!A:D,2,FALSE)</f>
        <v>ARLINGTON HIGH SCHOOL</v>
      </c>
      <c r="K3793" s="5" t="str">
        <f>VLOOKUP(I3793,Vlookups!A:D,3,FALSE)</f>
        <v>ARLINGTON HS</v>
      </c>
      <c r="L3793" s="5" t="str">
        <f t="shared" si="1159"/>
        <v>91</v>
      </c>
      <c r="M3793" s="5" t="str">
        <f t="shared" si="1160"/>
        <v>920</v>
      </c>
      <c r="N3793" s="5" t="str">
        <f>VLOOKUP(M3793,Vlookups!G:I,2,FALSE)</f>
        <v>ATHLETICS</v>
      </c>
      <c r="O3793" s="5" t="str">
        <f>VLOOKUP(M3793,Vlookups!G:I,3,FALSE)</f>
        <v>CSL</v>
      </c>
      <c r="P3793" s="6">
        <f t="shared" si="1161"/>
        <v>0</v>
      </c>
      <c r="Q3793" s="6">
        <f t="shared" si="1162"/>
        <v>208</v>
      </c>
      <c r="R3793" s="6">
        <f t="shared" si="1163"/>
        <v>0</v>
      </c>
      <c r="S3793" s="6">
        <f t="shared" si="1164"/>
        <v>0</v>
      </c>
      <c r="T3793" s="6">
        <f t="shared" si="1165"/>
        <v>0</v>
      </c>
      <c r="U3793" t="s">
        <v>3853</v>
      </c>
      <c r="V3793" t="s">
        <v>54</v>
      </c>
      <c r="W3793" s="2">
        <v>0</v>
      </c>
      <c r="X3793" s="2">
        <v>208</v>
      </c>
      <c r="Y3793" s="2">
        <v>0</v>
      </c>
      <c r="Z3793" s="3">
        <v>-208</v>
      </c>
      <c r="AA3793" s="2">
        <v>0</v>
      </c>
      <c r="AB3793" s="2">
        <v>0</v>
      </c>
    </row>
    <row r="3794" spans="1:28">
      <c r="A3794" s="5" t="str">
        <f t="shared" si="1152"/>
        <v>427</v>
      </c>
      <c r="B3794" s="5" t="str">
        <f>VLOOKUP(A3794,Vlookups!O:P,2,FALSE)</f>
        <v>LOCAL</v>
      </c>
      <c r="C3794" s="5" t="str">
        <f t="shared" si="1153"/>
        <v>E</v>
      </c>
      <c r="D3794" s="5" t="str">
        <f t="shared" si="1154"/>
        <v>36</v>
      </c>
      <c r="E3794" s="5" t="str">
        <f t="shared" si="1155"/>
        <v>64--</v>
      </c>
      <c r="F3794" s="5" t="str">
        <f>VLOOKUP(E3794,Vlookups!K:M,3,FALSE)</f>
        <v>Op Exp</v>
      </c>
      <c r="G3794" s="5" t="str">
        <f t="shared" si="1156"/>
        <v>6412</v>
      </c>
      <c r="H3794" s="5" t="str">
        <f t="shared" si="1157"/>
        <v>TRAVEL-STUDENTS</v>
      </c>
      <c r="I3794" s="5" t="str">
        <f t="shared" si="1158"/>
        <v>003</v>
      </c>
      <c r="J3794" s="5" t="str">
        <f>VLOOKUP(I3794,Vlookups!A:D,2,FALSE)</f>
        <v>GARLAND HIGH SCHOOL</v>
      </c>
      <c r="K3794" s="5" t="str">
        <f>VLOOKUP(I3794,Vlookups!A:D,3,FALSE)</f>
        <v>GARLAND HS</v>
      </c>
      <c r="L3794" s="5" t="str">
        <f t="shared" si="1159"/>
        <v>91</v>
      </c>
      <c r="M3794" s="5" t="str">
        <f t="shared" si="1160"/>
        <v>920</v>
      </c>
      <c r="N3794" s="5" t="str">
        <f>VLOOKUP(M3794,Vlookups!G:I,2,FALSE)</f>
        <v>ATHLETICS</v>
      </c>
      <c r="O3794" s="5" t="str">
        <f>VLOOKUP(M3794,Vlookups!G:I,3,FALSE)</f>
        <v>CSL</v>
      </c>
      <c r="P3794" s="6">
        <f t="shared" si="1161"/>
        <v>0</v>
      </c>
      <c r="Q3794" s="6">
        <f t="shared" si="1162"/>
        <v>0</v>
      </c>
      <c r="R3794" s="6">
        <f t="shared" si="1163"/>
        <v>1255.03</v>
      </c>
      <c r="S3794" s="6">
        <f t="shared" si="1164"/>
        <v>0</v>
      </c>
      <c r="T3794" s="6">
        <f t="shared" si="1165"/>
        <v>0</v>
      </c>
      <c r="U3794" t="s">
        <v>3854</v>
      </c>
      <c r="V3794" t="s">
        <v>439</v>
      </c>
      <c r="W3794" s="2">
        <v>0</v>
      </c>
      <c r="X3794" s="2">
        <v>0</v>
      </c>
      <c r="Y3794" s="2">
        <v>1255.03</v>
      </c>
      <c r="Z3794" s="3">
        <v>-1255.03</v>
      </c>
      <c r="AA3794" s="2">
        <v>0</v>
      </c>
      <c r="AB3794" s="2">
        <v>0</v>
      </c>
    </row>
    <row r="3795" spans="1:28">
      <c r="A3795" s="5" t="str">
        <f t="shared" si="1152"/>
        <v>427</v>
      </c>
      <c r="B3795" s="5" t="str">
        <f>VLOOKUP(A3795,Vlookups!O:P,2,FALSE)</f>
        <v>LOCAL</v>
      </c>
      <c r="C3795" s="5" t="str">
        <f t="shared" si="1153"/>
        <v>E</v>
      </c>
      <c r="D3795" s="5" t="str">
        <f t="shared" si="1154"/>
        <v>36</v>
      </c>
      <c r="E3795" s="5" t="str">
        <f t="shared" si="1155"/>
        <v>64--</v>
      </c>
      <c r="F3795" s="5" t="str">
        <f>VLOOKUP(E3795,Vlookups!K:M,3,FALSE)</f>
        <v>Op Exp</v>
      </c>
      <c r="G3795" s="5" t="str">
        <f t="shared" si="1156"/>
        <v>6499</v>
      </c>
      <c r="H3795" s="5" t="str">
        <f t="shared" si="1157"/>
        <v>MISC OP COSTS</v>
      </c>
      <c r="I3795" s="5" t="str">
        <f t="shared" si="1158"/>
        <v>006</v>
      </c>
      <c r="J3795" s="5" t="str">
        <f>VLOOKUP(I3795,Vlookups!A:D,2,FALSE)</f>
        <v>ARLINGTON HIGH SCHOOL</v>
      </c>
      <c r="K3795" s="5" t="str">
        <f>VLOOKUP(I3795,Vlookups!A:D,3,FALSE)</f>
        <v>ARLINGTON HS</v>
      </c>
      <c r="L3795" s="5" t="str">
        <f t="shared" si="1159"/>
        <v>91</v>
      </c>
      <c r="M3795" s="5" t="str">
        <f t="shared" si="1160"/>
        <v>920</v>
      </c>
      <c r="N3795" s="5" t="str">
        <f>VLOOKUP(M3795,Vlookups!G:I,2,FALSE)</f>
        <v>ATHLETICS</v>
      </c>
      <c r="O3795" s="5" t="str">
        <f>VLOOKUP(M3795,Vlookups!G:I,3,FALSE)</f>
        <v>CSL</v>
      </c>
      <c r="P3795" s="6">
        <f t="shared" si="1161"/>
        <v>0</v>
      </c>
      <c r="Q3795" s="6">
        <f t="shared" si="1162"/>
        <v>400</v>
      </c>
      <c r="R3795" s="6">
        <f t="shared" si="1163"/>
        <v>1050</v>
      </c>
      <c r="S3795" s="6">
        <f t="shared" si="1164"/>
        <v>0</v>
      </c>
      <c r="T3795" s="6">
        <f t="shared" si="1165"/>
        <v>0</v>
      </c>
      <c r="U3795" t="s">
        <v>3855</v>
      </c>
      <c r="V3795" t="s">
        <v>183</v>
      </c>
      <c r="W3795" s="2">
        <v>0</v>
      </c>
      <c r="X3795" s="2">
        <v>400</v>
      </c>
      <c r="Y3795" s="2">
        <v>1050</v>
      </c>
      <c r="Z3795" s="3">
        <v>-1450</v>
      </c>
      <c r="AA3795" s="2">
        <v>0</v>
      </c>
      <c r="AB3795" s="2">
        <v>0</v>
      </c>
    </row>
    <row r="3796" spans="1:28">
      <c r="A3796" s="5" t="str">
        <f t="shared" si="1152"/>
        <v>427</v>
      </c>
      <c r="B3796" s="5" t="str">
        <f>VLOOKUP(A3796,Vlookups!O:P,2,FALSE)</f>
        <v>LOCAL</v>
      </c>
      <c r="C3796" s="5" t="str">
        <f t="shared" si="1153"/>
        <v>E</v>
      </c>
      <c r="D3796" s="5" t="str">
        <f t="shared" si="1154"/>
        <v>51</v>
      </c>
      <c r="E3796" s="5" t="str">
        <f t="shared" si="1155"/>
        <v>63--</v>
      </c>
      <c r="F3796" s="5" t="str">
        <f>VLOOKUP(E3796,Vlookups!K:M,3,FALSE)</f>
        <v>Op Exp</v>
      </c>
      <c r="G3796" s="5" t="str">
        <f t="shared" si="1156"/>
        <v>6319</v>
      </c>
      <c r="H3796" s="5" t="str">
        <f t="shared" si="1157"/>
        <v>SUPPLIES M/O</v>
      </c>
      <c r="I3796" s="5" t="str">
        <f t="shared" si="1158"/>
        <v>001</v>
      </c>
      <c r="J3796" s="5" t="str">
        <f>VLOOKUP(I3796,Vlookups!A:D,2,FALSE)</f>
        <v>GARLAND ELEMENTARY SCHOOL</v>
      </c>
      <c r="K3796" s="5" t="str">
        <f>VLOOKUP(I3796,Vlookups!A:D,3,FALSE)</f>
        <v>GARLAND K8</v>
      </c>
      <c r="L3796" s="5" t="str">
        <f t="shared" si="1159"/>
        <v>99</v>
      </c>
      <c r="M3796" s="5" t="str">
        <f t="shared" si="1160"/>
        <v>937</v>
      </c>
      <c r="N3796" s="5" t="str">
        <f>VLOOKUP(M3796,Vlookups!G:I,2,FALSE)</f>
        <v>FACILITIES MAINTENANCE &amp; OPS</v>
      </c>
      <c r="O3796" s="5" t="str">
        <f>VLOOKUP(M3796,Vlookups!G:I,3,FALSE)</f>
        <v>MAINT</v>
      </c>
      <c r="P3796" s="6">
        <f t="shared" si="1161"/>
        <v>0</v>
      </c>
      <c r="Q3796" s="6">
        <f t="shared" si="1162"/>
        <v>0</v>
      </c>
      <c r="R3796" s="6">
        <f t="shared" si="1163"/>
        <v>-501.1</v>
      </c>
      <c r="S3796" s="6">
        <f t="shared" si="1164"/>
        <v>0</v>
      </c>
      <c r="T3796" s="6">
        <f t="shared" si="1165"/>
        <v>0</v>
      </c>
      <c r="U3796" t="s">
        <v>3856</v>
      </c>
      <c r="V3796" t="s">
        <v>2287</v>
      </c>
      <c r="W3796" s="2">
        <v>0</v>
      </c>
      <c r="X3796" s="2">
        <v>0</v>
      </c>
      <c r="Y3796" s="3">
        <v>-501.1</v>
      </c>
      <c r="Z3796" s="2">
        <v>501.1</v>
      </c>
      <c r="AA3796" s="2">
        <v>0</v>
      </c>
      <c r="AB3796" s="2">
        <v>0</v>
      </c>
    </row>
    <row r="3797" spans="1:28">
      <c r="A3797" s="5" t="str">
        <f t="shared" si="1152"/>
        <v>427</v>
      </c>
      <c r="B3797" s="5" t="str">
        <f>VLOOKUP(A3797,Vlookups!O:P,2,FALSE)</f>
        <v>LOCAL</v>
      </c>
      <c r="C3797" s="5" t="str">
        <f t="shared" si="1153"/>
        <v>E</v>
      </c>
      <c r="D3797" s="5" t="str">
        <f t="shared" si="1154"/>
        <v>51</v>
      </c>
      <c r="E3797" s="5" t="str">
        <f t="shared" si="1155"/>
        <v>64--</v>
      </c>
      <c r="F3797" s="5" t="str">
        <f>VLOOKUP(E3797,Vlookups!K:M,3,FALSE)</f>
        <v>Op Exp</v>
      </c>
      <c r="G3797" s="5" t="str">
        <f t="shared" si="1156"/>
        <v>6499</v>
      </c>
      <c r="H3797" s="5" t="str">
        <f t="shared" si="1157"/>
        <v>MISC OP COSTS</v>
      </c>
      <c r="I3797" s="5" t="str">
        <f t="shared" si="1158"/>
        <v>999</v>
      </c>
      <c r="J3797" s="5" t="str">
        <f>VLOOKUP(I3797,Vlookups!A:D,2,FALSE)</f>
        <v>CHARTER WIDE</v>
      </c>
      <c r="K3797" s="5" t="str">
        <f>VLOOKUP(I3797,Vlookups!A:D,3,FALSE)</f>
        <v>CHARTER WIDE</v>
      </c>
      <c r="L3797" s="5" t="str">
        <f t="shared" si="1159"/>
        <v>99</v>
      </c>
      <c r="M3797" s="5" t="str">
        <f t="shared" si="1160"/>
        <v>751</v>
      </c>
      <c r="N3797" s="5" t="str">
        <f>VLOOKUP(M3797,Vlookups!G:I,2,FALSE)</f>
        <v>UNIDENTIFIED BUDGET OWNER/HOLD</v>
      </c>
      <c r="O3797" s="5" t="str">
        <f>VLOOKUP(M3797,Vlookups!G:I,3,FALSE)</f>
        <v>UNIDENTIFIED</v>
      </c>
      <c r="P3797" s="6">
        <f t="shared" si="1161"/>
        <v>0</v>
      </c>
      <c r="Q3797" s="6">
        <f t="shared" si="1162"/>
        <v>0</v>
      </c>
      <c r="R3797" s="6">
        <f t="shared" si="1163"/>
        <v>0</v>
      </c>
      <c r="S3797" s="6">
        <f t="shared" si="1164"/>
        <v>100000</v>
      </c>
      <c r="T3797" s="6">
        <f t="shared" si="1165"/>
        <v>100000</v>
      </c>
      <c r="U3797" t="s">
        <v>3857</v>
      </c>
      <c r="V3797" t="s">
        <v>183</v>
      </c>
      <c r="W3797" s="2">
        <v>0</v>
      </c>
      <c r="X3797" s="2">
        <v>0</v>
      </c>
      <c r="Y3797" s="2">
        <v>0</v>
      </c>
      <c r="Z3797" s="2">
        <v>0</v>
      </c>
      <c r="AA3797" s="2">
        <v>100000</v>
      </c>
      <c r="AB3797" s="2">
        <v>100000</v>
      </c>
    </row>
    <row r="3798" spans="1:28">
      <c r="A3798" s="5" t="str">
        <f t="shared" si="1152"/>
        <v>427</v>
      </c>
      <c r="B3798" s="5" t="str">
        <f>VLOOKUP(A3798,Vlookups!O:P,2,FALSE)</f>
        <v>LOCAL</v>
      </c>
      <c r="C3798" s="5" t="str">
        <f t="shared" si="1153"/>
        <v>E</v>
      </c>
      <c r="D3798" s="5" t="str">
        <f t="shared" si="1154"/>
        <v>52</v>
      </c>
      <c r="E3798" s="5" t="str">
        <f t="shared" si="1155"/>
        <v>62--</v>
      </c>
      <c r="F3798" s="5" t="str">
        <f>VLOOKUP(E3798,Vlookups!K:M,3,FALSE)</f>
        <v>Op Exp</v>
      </c>
      <c r="G3798" s="5" t="str">
        <f t="shared" si="1156"/>
        <v>6299</v>
      </c>
      <c r="H3798" s="5" t="str">
        <f t="shared" si="1157"/>
        <v>MISC. CONTRACTED SERVICE</v>
      </c>
      <c r="I3798" s="5" t="str">
        <f t="shared" si="1158"/>
        <v>001</v>
      </c>
      <c r="J3798" s="5" t="str">
        <f>VLOOKUP(I3798,Vlookups!A:D,2,FALSE)</f>
        <v>GARLAND ELEMENTARY SCHOOL</v>
      </c>
      <c r="K3798" s="5" t="str">
        <f>VLOOKUP(I3798,Vlookups!A:D,3,FALSE)</f>
        <v>GARLAND K8</v>
      </c>
      <c r="L3798" s="5" t="str">
        <f t="shared" si="1159"/>
        <v>99</v>
      </c>
      <c r="M3798" s="5" t="str">
        <f t="shared" si="1160"/>
        <v>000</v>
      </c>
      <c r="N3798" s="5" t="str">
        <f>VLOOKUP(M3798,Vlookups!G:I,2,FALSE)</f>
        <v>FINANCE USE ONLY</v>
      </c>
      <c r="O3798" s="5" t="str">
        <f>VLOOKUP(M3798,Vlookups!G:I,3,FALSE)</f>
        <v>UNIDENTIFIED</v>
      </c>
      <c r="P3798" s="6">
        <f t="shared" si="1161"/>
        <v>842</v>
      </c>
      <c r="Q3798" s="6">
        <f t="shared" si="1162"/>
        <v>0</v>
      </c>
      <c r="R3798" s="6">
        <f t="shared" si="1163"/>
        <v>0</v>
      </c>
      <c r="S3798" s="6">
        <f t="shared" si="1164"/>
        <v>0</v>
      </c>
      <c r="T3798" s="6">
        <f t="shared" si="1165"/>
        <v>-842</v>
      </c>
      <c r="U3798" t="s">
        <v>3858</v>
      </c>
      <c r="V3798" t="s">
        <v>49</v>
      </c>
      <c r="W3798" s="2">
        <v>842</v>
      </c>
      <c r="X3798" s="2">
        <v>0</v>
      </c>
      <c r="Y3798" s="2">
        <v>0</v>
      </c>
      <c r="Z3798" s="2">
        <v>842</v>
      </c>
      <c r="AA3798" s="2">
        <v>0</v>
      </c>
      <c r="AB3798" s="3">
        <v>-842</v>
      </c>
    </row>
    <row r="3799" spans="1:28">
      <c r="A3799" s="5" t="str">
        <f t="shared" si="1152"/>
        <v>427</v>
      </c>
      <c r="B3799" s="5" t="str">
        <f>VLOOKUP(A3799,Vlookups!O:P,2,FALSE)</f>
        <v>LOCAL</v>
      </c>
      <c r="C3799" s="5" t="str">
        <f t="shared" si="1153"/>
        <v>E</v>
      </c>
      <c r="D3799" s="5" t="str">
        <f t="shared" si="1154"/>
        <v>52</v>
      </c>
      <c r="E3799" s="5" t="str">
        <f t="shared" si="1155"/>
        <v>62--</v>
      </c>
      <c r="F3799" s="5" t="str">
        <f>VLOOKUP(E3799,Vlookups!K:M,3,FALSE)</f>
        <v>Op Exp</v>
      </c>
      <c r="G3799" s="5" t="str">
        <f t="shared" si="1156"/>
        <v>6299</v>
      </c>
      <c r="H3799" s="5" t="str">
        <f t="shared" si="1157"/>
        <v>MISC. CONTRACTED SERVICE</v>
      </c>
      <c r="I3799" s="5" t="str">
        <f t="shared" si="1158"/>
        <v>002</v>
      </c>
      <c r="J3799" s="5" t="str">
        <f>VLOOKUP(I3799,Vlookups!A:D,2,FALSE)</f>
        <v>GARLAND MIDDLE SCHOOL</v>
      </c>
      <c r="K3799" s="5" t="str">
        <f>VLOOKUP(I3799,Vlookups!A:D,3,FALSE)</f>
        <v>GARLAND K8</v>
      </c>
      <c r="L3799" s="5" t="str">
        <f t="shared" si="1159"/>
        <v>99</v>
      </c>
      <c r="M3799" s="5" t="str">
        <f t="shared" si="1160"/>
        <v>000</v>
      </c>
      <c r="N3799" s="5" t="str">
        <f>VLOOKUP(M3799,Vlookups!G:I,2,FALSE)</f>
        <v>FINANCE USE ONLY</v>
      </c>
      <c r="O3799" s="5" t="str">
        <f>VLOOKUP(M3799,Vlookups!G:I,3,FALSE)</f>
        <v>UNIDENTIFIED</v>
      </c>
      <c r="P3799" s="6">
        <f t="shared" si="1161"/>
        <v>415</v>
      </c>
      <c r="Q3799" s="6">
        <f t="shared" si="1162"/>
        <v>0</v>
      </c>
      <c r="R3799" s="6">
        <f t="shared" si="1163"/>
        <v>0</v>
      </c>
      <c r="S3799" s="6">
        <f t="shared" si="1164"/>
        <v>0</v>
      </c>
      <c r="T3799" s="6">
        <f t="shared" si="1165"/>
        <v>-415</v>
      </c>
      <c r="U3799" t="s">
        <v>3859</v>
      </c>
      <c r="V3799" t="s">
        <v>49</v>
      </c>
      <c r="W3799" s="2">
        <v>415</v>
      </c>
      <c r="X3799" s="2">
        <v>0</v>
      </c>
      <c r="Y3799" s="2">
        <v>0</v>
      </c>
      <c r="Z3799" s="2">
        <v>415</v>
      </c>
      <c r="AA3799" s="2">
        <v>0</v>
      </c>
      <c r="AB3799" s="3">
        <v>-415</v>
      </c>
    </row>
    <row r="3800" spans="1:28">
      <c r="A3800" s="5" t="str">
        <f t="shared" si="1152"/>
        <v>427</v>
      </c>
      <c r="B3800" s="5" t="str">
        <f>VLOOKUP(A3800,Vlookups!O:P,2,FALSE)</f>
        <v>LOCAL</v>
      </c>
      <c r="C3800" s="5" t="str">
        <f t="shared" si="1153"/>
        <v>E</v>
      </c>
      <c r="D3800" s="5" t="str">
        <f t="shared" si="1154"/>
        <v>52</v>
      </c>
      <c r="E3800" s="5" t="str">
        <f t="shared" si="1155"/>
        <v>62--</v>
      </c>
      <c r="F3800" s="5" t="str">
        <f>VLOOKUP(E3800,Vlookups!K:M,3,FALSE)</f>
        <v>Op Exp</v>
      </c>
      <c r="G3800" s="5" t="str">
        <f t="shared" si="1156"/>
        <v>6299</v>
      </c>
      <c r="H3800" s="5" t="str">
        <f t="shared" si="1157"/>
        <v>MISC. CONTRACTED SERVICE</v>
      </c>
      <c r="I3800" s="5" t="str">
        <f t="shared" si="1158"/>
        <v>003</v>
      </c>
      <c r="J3800" s="5" t="str">
        <f>VLOOKUP(I3800,Vlookups!A:D,2,FALSE)</f>
        <v>GARLAND HIGH SCHOOL</v>
      </c>
      <c r="K3800" s="5" t="str">
        <f>VLOOKUP(I3800,Vlookups!A:D,3,FALSE)</f>
        <v>GARLAND HS</v>
      </c>
      <c r="L3800" s="5" t="str">
        <f t="shared" si="1159"/>
        <v>99</v>
      </c>
      <c r="M3800" s="5" t="str">
        <f t="shared" si="1160"/>
        <v>000</v>
      </c>
      <c r="N3800" s="5" t="str">
        <f>VLOOKUP(M3800,Vlookups!G:I,2,FALSE)</f>
        <v>FINANCE USE ONLY</v>
      </c>
      <c r="O3800" s="5" t="str">
        <f>VLOOKUP(M3800,Vlookups!G:I,3,FALSE)</f>
        <v>UNIDENTIFIED</v>
      </c>
      <c r="P3800" s="6">
        <f t="shared" si="1161"/>
        <v>547</v>
      </c>
      <c r="Q3800" s="6">
        <f t="shared" si="1162"/>
        <v>400</v>
      </c>
      <c r="R3800" s="6">
        <f t="shared" si="1163"/>
        <v>0</v>
      </c>
      <c r="S3800" s="6">
        <f t="shared" si="1164"/>
        <v>0</v>
      </c>
      <c r="T3800" s="6">
        <f t="shared" si="1165"/>
        <v>-547</v>
      </c>
      <c r="U3800" t="s">
        <v>3860</v>
      </c>
      <c r="V3800" t="s">
        <v>49</v>
      </c>
      <c r="W3800" s="2">
        <v>547</v>
      </c>
      <c r="X3800" s="2">
        <v>400</v>
      </c>
      <c r="Y3800" s="2">
        <v>0</v>
      </c>
      <c r="Z3800" s="2">
        <v>147</v>
      </c>
      <c r="AA3800" s="2">
        <v>0</v>
      </c>
      <c r="AB3800" s="3">
        <v>-547</v>
      </c>
    </row>
    <row r="3801" spans="1:28">
      <c r="A3801" s="5" t="str">
        <f t="shared" si="1152"/>
        <v>427</v>
      </c>
      <c r="B3801" s="5" t="str">
        <f>VLOOKUP(A3801,Vlookups!O:P,2,FALSE)</f>
        <v>LOCAL</v>
      </c>
      <c r="C3801" s="5" t="str">
        <f t="shared" si="1153"/>
        <v>E</v>
      </c>
      <c r="D3801" s="5" t="str">
        <f t="shared" si="1154"/>
        <v>52</v>
      </c>
      <c r="E3801" s="5" t="str">
        <f t="shared" si="1155"/>
        <v>62--</v>
      </c>
      <c r="F3801" s="5" t="str">
        <f>VLOOKUP(E3801,Vlookups!K:M,3,FALSE)</f>
        <v>Op Exp</v>
      </c>
      <c r="G3801" s="5" t="str">
        <f t="shared" si="1156"/>
        <v>6299</v>
      </c>
      <c r="H3801" s="5" t="str">
        <f t="shared" si="1157"/>
        <v>MISC. CONTRACTED SERVICE</v>
      </c>
      <c r="I3801" s="5" t="str">
        <f t="shared" si="1158"/>
        <v>004</v>
      </c>
      <c r="J3801" s="5" t="str">
        <f>VLOOKUP(I3801,Vlookups!A:D,2,FALSE)</f>
        <v>ARLINGTON ELEMENTARY SCHOOL</v>
      </c>
      <c r="K3801" s="5" t="str">
        <f>VLOOKUP(I3801,Vlookups!A:D,3,FALSE)</f>
        <v>ARLINGTON K8</v>
      </c>
      <c r="L3801" s="5" t="str">
        <f t="shared" si="1159"/>
        <v>99</v>
      </c>
      <c r="M3801" s="5" t="str">
        <f t="shared" si="1160"/>
        <v>000</v>
      </c>
      <c r="N3801" s="5" t="str">
        <f>VLOOKUP(M3801,Vlookups!G:I,2,FALSE)</f>
        <v>FINANCE USE ONLY</v>
      </c>
      <c r="O3801" s="5" t="str">
        <f>VLOOKUP(M3801,Vlookups!G:I,3,FALSE)</f>
        <v>UNIDENTIFIED</v>
      </c>
      <c r="P3801" s="6">
        <f t="shared" si="1161"/>
        <v>663</v>
      </c>
      <c r="Q3801" s="6">
        <f t="shared" si="1162"/>
        <v>536</v>
      </c>
      <c r="R3801" s="6">
        <f t="shared" si="1163"/>
        <v>0</v>
      </c>
      <c r="S3801" s="6">
        <f t="shared" si="1164"/>
        <v>0</v>
      </c>
      <c r="T3801" s="6">
        <f t="shared" si="1165"/>
        <v>-663</v>
      </c>
      <c r="U3801" t="s">
        <v>3861</v>
      </c>
      <c r="V3801" t="s">
        <v>49</v>
      </c>
      <c r="W3801" s="2">
        <v>663</v>
      </c>
      <c r="X3801" s="2">
        <v>536</v>
      </c>
      <c r="Y3801" s="2">
        <v>0</v>
      </c>
      <c r="Z3801" s="2">
        <v>127</v>
      </c>
      <c r="AA3801" s="2">
        <v>0</v>
      </c>
      <c r="AB3801" s="3">
        <v>-663</v>
      </c>
    </row>
    <row r="3802" spans="1:28">
      <c r="A3802" s="5" t="str">
        <f t="shared" si="1152"/>
        <v>427</v>
      </c>
      <c r="B3802" s="5" t="str">
        <f>VLOOKUP(A3802,Vlookups!O:P,2,FALSE)</f>
        <v>LOCAL</v>
      </c>
      <c r="C3802" s="5" t="str">
        <f t="shared" si="1153"/>
        <v>E</v>
      </c>
      <c r="D3802" s="5" t="str">
        <f t="shared" si="1154"/>
        <v>52</v>
      </c>
      <c r="E3802" s="5" t="str">
        <f t="shared" si="1155"/>
        <v>62--</v>
      </c>
      <c r="F3802" s="5" t="str">
        <f>VLOOKUP(E3802,Vlookups!K:M,3,FALSE)</f>
        <v>Op Exp</v>
      </c>
      <c r="G3802" s="5" t="str">
        <f t="shared" si="1156"/>
        <v>6299</v>
      </c>
      <c r="H3802" s="5" t="str">
        <f t="shared" si="1157"/>
        <v>MISC. CONTRACTED SERVICE</v>
      </c>
      <c r="I3802" s="5" t="str">
        <f t="shared" si="1158"/>
        <v>005</v>
      </c>
      <c r="J3802" s="5" t="str">
        <f>VLOOKUP(I3802,Vlookups!A:D,2,FALSE)</f>
        <v>ARLINGTON MIDDLE SCHOOL</v>
      </c>
      <c r="K3802" s="5" t="str">
        <f>VLOOKUP(I3802,Vlookups!A:D,3,FALSE)</f>
        <v>ARLINGTON K8</v>
      </c>
      <c r="L3802" s="5" t="str">
        <f t="shared" si="1159"/>
        <v>99</v>
      </c>
      <c r="M3802" s="5" t="str">
        <f t="shared" si="1160"/>
        <v>000</v>
      </c>
      <c r="N3802" s="5" t="str">
        <f>VLOOKUP(M3802,Vlookups!G:I,2,FALSE)</f>
        <v>FINANCE USE ONLY</v>
      </c>
      <c r="O3802" s="5" t="str">
        <f>VLOOKUP(M3802,Vlookups!G:I,3,FALSE)</f>
        <v>UNIDENTIFIED</v>
      </c>
      <c r="P3802" s="6">
        <f t="shared" si="1161"/>
        <v>386</v>
      </c>
      <c r="Q3802" s="6">
        <f t="shared" si="1162"/>
        <v>264</v>
      </c>
      <c r="R3802" s="6">
        <f t="shared" si="1163"/>
        <v>0</v>
      </c>
      <c r="S3802" s="6">
        <f t="shared" si="1164"/>
        <v>0</v>
      </c>
      <c r="T3802" s="6">
        <f t="shared" si="1165"/>
        <v>-386</v>
      </c>
      <c r="U3802" t="s">
        <v>3862</v>
      </c>
      <c r="V3802" t="s">
        <v>49</v>
      </c>
      <c r="W3802" s="2">
        <v>386</v>
      </c>
      <c r="X3802" s="2">
        <v>264</v>
      </c>
      <c r="Y3802" s="2">
        <v>0</v>
      </c>
      <c r="Z3802" s="2">
        <v>122</v>
      </c>
      <c r="AA3802" s="2">
        <v>0</v>
      </c>
      <c r="AB3802" s="3">
        <v>-386</v>
      </c>
    </row>
    <row r="3803" spans="1:28">
      <c r="A3803" s="5" t="str">
        <f t="shared" si="1152"/>
        <v>427</v>
      </c>
      <c r="B3803" s="5" t="str">
        <f>VLOOKUP(A3803,Vlookups!O:P,2,FALSE)</f>
        <v>LOCAL</v>
      </c>
      <c r="C3803" s="5" t="str">
        <f t="shared" si="1153"/>
        <v>E</v>
      </c>
      <c r="D3803" s="5" t="str">
        <f t="shared" si="1154"/>
        <v>52</v>
      </c>
      <c r="E3803" s="5" t="str">
        <f t="shared" si="1155"/>
        <v>62--</v>
      </c>
      <c r="F3803" s="5" t="str">
        <f>VLOOKUP(E3803,Vlookups!K:M,3,FALSE)</f>
        <v>Op Exp</v>
      </c>
      <c r="G3803" s="5" t="str">
        <f t="shared" si="1156"/>
        <v>6299</v>
      </c>
      <c r="H3803" s="5" t="str">
        <f t="shared" si="1157"/>
        <v>MISC. CONTRACTED SERVICE</v>
      </c>
      <c r="I3803" s="5" t="str">
        <f t="shared" si="1158"/>
        <v>006</v>
      </c>
      <c r="J3803" s="5" t="str">
        <f>VLOOKUP(I3803,Vlookups!A:D,2,FALSE)</f>
        <v>ARLINGTON HIGH SCHOOL</v>
      </c>
      <c r="K3803" s="5" t="str">
        <f>VLOOKUP(I3803,Vlookups!A:D,3,FALSE)</f>
        <v>ARLINGTON HS</v>
      </c>
      <c r="L3803" s="5" t="str">
        <f t="shared" si="1159"/>
        <v>99</v>
      </c>
      <c r="M3803" s="5" t="str">
        <f t="shared" si="1160"/>
        <v>000</v>
      </c>
      <c r="N3803" s="5" t="str">
        <f>VLOOKUP(M3803,Vlookups!G:I,2,FALSE)</f>
        <v>FINANCE USE ONLY</v>
      </c>
      <c r="O3803" s="5" t="str">
        <f>VLOOKUP(M3803,Vlookups!G:I,3,FALSE)</f>
        <v>UNIDENTIFIED</v>
      </c>
      <c r="P3803" s="6">
        <f t="shared" si="1161"/>
        <v>1470</v>
      </c>
      <c r="Q3803" s="6">
        <f t="shared" si="1162"/>
        <v>0</v>
      </c>
      <c r="R3803" s="6">
        <f t="shared" si="1163"/>
        <v>0</v>
      </c>
      <c r="S3803" s="6">
        <f t="shared" si="1164"/>
        <v>0</v>
      </c>
      <c r="T3803" s="6">
        <f t="shared" si="1165"/>
        <v>-1470</v>
      </c>
      <c r="U3803" t="s">
        <v>3863</v>
      </c>
      <c r="V3803" t="s">
        <v>49</v>
      </c>
      <c r="W3803" s="2">
        <v>1470</v>
      </c>
      <c r="X3803" s="2">
        <v>0</v>
      </c>
      <c r="Y3803" s="2">
        <v>0</v>
      </c>
      <c r="Z3803" s="2">
        <v>1470</v>
      </c>
      <c r="AA3803" s="2">
        <v>0</v>
      </c>
      <c r="AB3803" s="3">
        <v>-1470</v>
      </c>
    </row>
    <row r="3804" spans="1:28">
      <c r="A3804" s="5" t="str">
        <f t="shared" si="1152"/>
        <v>427</v>
      </c>
      <c r="B3804" s="5" t="str">
        <f>VLOOKUP(A3804,Vlookups!O:P,2,FALSE)</f>
        <v>LOCAL</v>
      </c>
      <c r="C3804" s="5" t="str">
        <f t="shared" si="1153"/>
        <v>E</v>
      </c>
      <c r="D3804" s="5" t="str">
        <f t="shared" si="1154"/>
        <v>52</v>
      </c>
      <c r="E3804" s="5" t="str">
        <f t="shared" si="1155"/>
        <v>62--</v>
      </c>
      <c r="F3804" s="5" t="str">
        <f>VLOOKUP(E3804,Vlookups!K:M,3,FALSE)</f>
        <v>Op Exp</v>
      </c>
      <c r="G3804" s="5" t="str">
        <f t="shared" si="1156"/>
        <v>6299</v>
      </c>
      <c r="H3804" s="5" t="str">
        <f t="shared" si="1157"/>
        <v>MISC. CONTRACTED SERVICE</v>
      </c>
      <c r="I3804" s="5" t="str">
        <f t="shared" si="1158"/>
        <v>007</v>
      </c>
      <c r="J3804" s="5" t="str">
        <f>VLOOKUP(I3804,Vlookups!A:D,2,FALSE)</f>
        <v>KELLER ELEMENTARY SCHOOL</v>
      </c>
      <c r="K3804" s="5" t="str">
        <f>VLOOKUP(I3804,Vlookups!A:D,3,FALSE)</f>
        <v>KELLER K8</v>
      </c>
      <c r="L3804" s="5" t="str">
        <f t="shared" si="1159"/>
        <v>99</v>
      </c>
      <c r="M3804" s="5" t="str">
        <f t="shared" si="1160"/>
        <v>000</v>
      </c>
      <c r="N3804" s="5" t="str">
        <f>VLOOKUP(M3804,Vlookups!G:I,2,FALSE)</f>
        <v>FINANCE USE ONLY</v>
      </c>
      <c r="O3804" s="5" t="str">
        <f>VLOOKUP(M3804,Vlookups!G:I,3,FALSE)</f>
        <v>UNIDENTIFIED</v>
      </c>
      <c r="P3804" s="6">
        <f t="shared" si="1161"/>
        <v>720</v>
      </c>
      <c r="Q3804" s="6">
        <f t="shared" si="1162"/>
        <v>0</v>
      </c>
      <c r="R3804" s="6">
        <f t="shared" si="1163"/>
        <v>0</v>
      </c>
      <c r="S3804" s="6">
        <f t="shared" si="1164"/>
        <v>0</v>
      </c>
      <c r="T3804" s="6">
        <f t="shared" si="1165"/>
        <v>-720</v>
      </c>
      <c r="U3804" t="s">
        <v>3864</v>
      </c>
      <c r="V3804" t="s">
        <v>49</v>
      </c>
      <c r="W3804" s="2">
        <v>720</v>
      </c>
      <c r="X3804" s="2">
        <v>0</v>
      </c>
      <c r="Y3804" s="2">
        <v>0</v>
      </c>
      <c r="Z3804" s="2">
        <v>720</v>
      </c>
      <c r="AA3804" s="2">
        <v>0</v>
      </c>
      <c r="AB3804" s="3">
        <v>-720</v>
      </c>
    </row>
    <row r="3805" spans="1:28">
      <c r="A3805" s="5" t="str">
        <f t="shared" si="1152"/>
        <v>427</v>
      </c>
      <c r="B3805" s="5" t="str">
        <f>VLOOKUP(A3805,Vlookups!O:P,2,FALSE)</f>
        <v>LOCAL</v>
      </c>
      <c r="C3805" s="5" t="str">
        <f t="shared" si="1153"/>
        <v>E</v>
      </c>
      <c r="D3805" s="5" t="str">
        <f t="shared" si="1154"/>
        <v>52</v>
      </c>
      <c r="E3805" s="5" t="str">
        <f t="shared" si="1155"/>
        <v>62--</v>
      </c>
      <c r="F3805" s="5" t="str">
        <f>VLOOKUP(E3805,Vlookups!K:M,3,FALSE)</f>
        <v>Op Exp</v>
      </c>
      <c r="G3805" s="5" t="str">
        <f t="shared" si="1156"/>
        <v>6299</v>
      </c>
      <c r="H3805" s="5" t="str">
        <f t="shared" si="1157"/>
        <v>MISC. CONTRACTED SERVICE</v>
      </c>
      <c r="I3805" s="5" t="str">
        <f t="shared" si="1158"/>
        <v>008</v>
      </c>
      <c r="J3805" s="5" t="str">
        <f>VLOOKUP(I3805,Vlookups!A:D,2,FALSE)</f>
        <v>KELLER MIDDLE SCHOOL</v>
      </c>
      <c r="K3805" s="5" t="str">
        <f>VLOOKUP(I3805,Vlookups!A:D,3,FALSE)</f>
        <v>KELLER K8</v>
      </c>
      <c r="L3805" s="5" t="str">
        <f t="shared" si="1159"/>
        <v>99</v>
      </c>
      <c r="M3805" s="5" t="str">
        <f t="shared" si="1160"/>
        <v>000</v>
      </c>
      <c r="N3805" s="5" t="str">
        <f>VLOOKUP(M3805,Vlookups!G:I,2,FALSE)</f>
        <v>FINANCE USE ONLY</v>
      </c>
      <c r="O3805" s="5" t="str">
        <f>VLOOKUP(M3805,Vlookups!G:I,3,FALSE)</f>
        <v>UNIDENTIFIED</v>
      </c>
      <c r="P3805" s="6">
        <f t="shared" si="1161"/>
        <v>345</v>
      </c>
      <c r="Q3805" s="6">
        <f t="shared" si="1162"/>
        <v>0</v>
      </c>
      <c r="R3805" s="6">
        <f t="shared" si="1163"/>
        <v>0</v>
      </c>
      <c r="S3805" s="6">
        <f t="shared" si="1164"/>
        <v>0</v>
      </c>
      <c r="T3805" s="6">
        <f t="shared" si="1165"/>
        <v>-345</v>
      </c>
      <c r="U3805" t="s">
        <v>3865</v>
      </c>
      <c r="V3805" t="s">
        <v>49</v>
      </c>
      <c r="W3805" s="2">
        <v>345</v>
      </c>
      <c r="X3805" s="2">
        <v>0</v>
      </c>
      <c r="Y3805" s="2">
        <v>0</v>
      </c>
      <c r="Z3805" s="2">
        <v>345</v>
      </c>
      <c r="AA3805" s="2">
        <v>0</v>
      </c>
      <c r="AB3805" s="3">
        <v>-345</v>
      </c>
    </row>
    <row r="3806" spans="1:28">
      <c r="A3806" s="5" t="str">
        <f t="shared" si="1152"/>
        <v>427</v>
      </c>
      <c r="B3806" s="5" t="str">
        <f>VLOOKUP(A3806,Vlookups!O:P,2,FALSE)</f>
        <v>LOCAL</v>
      </c>
      <c r="C3806" s="5" t="str">
        <f t="shared" si="1153"/>
        <v>E</v>
      </c>
      <c r="D3806" s="5" t="str">
        <f t="shared" si="1154"/>
        <v>52</v>
      </c>
      <c r="E3806" s="5" t="str">
        <f t="shared" si="1155"/>
        <v>62--</v>
      </c>
      <c r="F3806" s="5" t="str">
        <f>VLOOKUP(E3806,Vlookups!K:M,3,FALSE)</f>
        <v>Op Exp</v>
      </c>
      <c r="G3806" s="5" t="str">
        <f t="shared" si="1156"/>
        <v>6299</v>
      </c>
      <c r="H3806" s="5" t="str">
        <f t="shared" si="1157"/>
        <v>MISC. CONTRACTED SERVICE</v>
      </c>
      <c r="I3806" s="5" t="str">
        <f t="shared" si="1158"/>
        <v>009</v>
      </c>
      <c r="J3806" s="5" t="str">
        <f>VLOOKUP(I3806,Vlookups!A:D,2,FALSE)</f>
        <v>KELLER HIGH SCHOOL</v>
      </c>
      <c r="K3806" s="5" t="str">
        <f>VLOOKUP(I3806,Vlookups!A:D,3,FALSE)</f>
        <v>KELLER HS</v>
      </c>
      <c r="L3806" s="5" t="str">
        <f t="shared" si="1159"/>
        <v>99</v>
      </c>
      <c r="M3806" s="5" t="str">
        <f t="shared" si="1160"/>
        <v>000</v>
      </c>
      <c r="N3806" s="5" t="str">
        <f>VLOOKUP(M3806,Vlookups!G:I,2,FALSE)</f>
        <v>FINANCE USE ONLY</v>
      </c>
      <c r="O3806" s="5" t="str">
        <f>VLOOKUP(M3806,Vlookups!G:I,3,FALSE)</f>
        <v>UNIDENTIFIED</v>
      </c>
      <c r="P3806" s="6">
        <f t="shared" si="1161"/>
        <v>671</v>
      </c>
      <c r="Q3806" s="6">
        <f t="shared" si="1162"/>
        <v>0</v>
      </c>
      <c r="R3806" s="6">
        <f t="shared" si="1163"/>
        <v>0</v>
      </c>
      <c r="S3806" s="6">
        <f t="shared" si="1164"/>
        <v>0</v>
      </c>
      <c r="T3806" s="6">
        <f t="shared" si="1165"/>
        <v>-671</v>
      </c>
      <c r="U3806" t="s">
        <v>3866</v>
      </c>
      <c r="V3806" t="s">
        <v>49</v>
      </c>
      <c r="W3806" s="2">
        <v>671</v>
      </c>
      <c r="X3806" s="2">
        <v>0</v>
      </c>
      <c r="Y3806" s="2">
        <v>0</v>
      </c>
      <c r="Z3806" s="2">
        <v>671</v>
      </c>
      <c r="AA3806" s="2">
        <v>0</v>
      </c>
      <c r="AB3806" s="3">
        <v>-671</v>
      </c>
    </row>
    <row r="3807" spans="1:28">
      <c r="A3807" s="5" t="str">
        <f t="shared" si="1152"/>
        <v>427</v>
      </c>
      <c r="B3807" s="5" t="str">
        <f>VLOOKUP(A3807,Vlookups!O:P,2,FALSE)</f>
        <v>LOCAL</v>
      </c>
      <c r="C3807" s="5" t="str">
        <f t="shared" si="1153"/>
        <v>E</v>
      </c>
      <c r="D3807" s="5" t="str">
        <f t="shared" si="1154"/>
        <v>52</v>
      </c>
      <c r="E3807" s="5" t="str">
        <f t="shared" si="1155"/>
        <v>62--</v>
      </c>
      <c r="F3807" s="5" t="str">
        <f>VLOOKUP(E3807,Vlookups!K:M,3,FALSE)</f>
        <v>Op Exp</v>
      </c>
      <c r="G3807" s="5" t="str">
        <f t="shared" si="1156"/>
        <v>6299</v>
      </c>
      <c r="H3807" s="5" t="str">
        <f t="shared" si="1157"/>
        <v>MISC. CONTRACTED SERVICE</v>
      </c>
      <c r="I3807" s="5" t="str">
        <f t="shared" si="1158"/>
        <v>010</v>
      </c>
      <c r="J3807" s="5" t="str">
        <f>VLOOKUP(I3807,Vlookups!A:D,2,FALSE)</f>
        <v>GRAND PRAIRIE ELEMENTARY SCHOO</v>
      </c>
      <c r="K3807" s="5" t="str">
        <f>VLOOKUP(I3807,Vlookups!A:D,3,FALSE)</f>
        <v>GRAND PR K8</v>
      </c>
      <c r="L3807" s="5" t="str">
        <f t="shared" si="1159"/>
        <v>99</v>
      </c>
      <c r="M3807" s="5" t="str">
        <f t="shared" si="1160"/>
        <v>000</v>
      </c>
      <c r="N3807" s="5" t="str">
        <f>VLOOKUP(M3807,Vlookups!G:I,2,FALSE)</f>
        <v>FINANCE USE ONLY</v>
      </c>
      <c r="O3807" s="5" t="str">
        <f>VLOOKUP(M3807,Vlookups!G:I,3,FALSE)</f>
        <v>UNIDENTIFIED</v>
      </c>
      <c r="P3807" s="6">
        <f t="shared" si="1161"/>
        <v>879</v>
      </c>
      <c r="Q3807" s="6">
        <f t="shared" si="1162"/>
        <v>0</v>
      </c>
      <c r="R3807" s="6">
        <f t="shared" si="1163"/>
        <v>0</v>
      </c>
      <c r="S3807" s="6">
        <f t="shared" si="1164"/>
        <v>0</v>
      </c>
      <c r="T3807" s="6">
        <f t="shared" si="1165"/>
        <v>-879</v>
      </c>
      <c r="U3807" t="s">
        <v>3867</v>
      </c>
      <c r="V3807" t="s">
        <v>49</v>
      </c>
      <c r="W3807" s="2">
        <v>879</v>
      </c>
      <c r="X3807" s="2">
        <v>0</v>
      </c>
      <c r="Y3807" s="2">
        <v>0</v>
      </c>
      <c r="Z3807" s="2">
        <v>879</v>
      </c>
      <c r="AA3807" s="2">
        <v>0</v>
      </c>
      <c r="AB3807" s="3">
        <v>-879</v>
      </c>
    </row>
    <row r="3808" spans="1:28">
      <c r="A3808" s="5" t="str">
        <f t="shared" ref="A3808:A3845" si="1166">LEFT(U3808,3)</f>
        <v>427</v>
      </c>
      <c r="B3808" s="5" t="str">
        <f>VLOOKUP(A3808,Vlookups!O:P,2,FALSE)</f>
        <v>LOCAL</v>
      </c>
      <c r="C3808" s="5" t="str">
        <f t="shared" ref="C3808:C3845" si="1167">RIGHT(LEFT(U3808,5),1)</f>
        <v>E</v>
      </c>
      <c r="D3808" s="5" t="str">
        <f t="shared" ref="D3808:D3845" si="1168">RIGHT(LEFT(U3808,8),2)</f>
        <v>52</v>
      </c>
      <c r="E3808" s="5" t="str">
        <f t="shared" ref="E3808:E3845" si="1169">CONCATENATE(LEFT(G3808,2),"--")</f>
        <v>62--</v>
      </c>
      <c r="F3808" s="5" t="str">
        <f>VLOOKUP(E3808,Vlookups!K:M,3,FALSE)</f>
        <v>Op Exp</v>
      </c>
      <c r="G3808" s="5" t="str">
        <f t="shared" ref="G3808:G3845" si="1170">MID(U3808,10,4)</f>
        <v>6299</v>
      </c>
      <c r="H3808" s="5" t="str">
        <f t="shared" ref="H3808:H3845" si="1171">V3808</f>
        <v>MISC. CONTRACTED SERVICE</v>
      </c>
      <c r="I3808" s="5" t="str">
        <f t="shared" ref="I3808:I3845" si="1172">LEFT(RIGHT(U3808,12),3)</f>
        <v>011</v>
      </c>
      <c r="J3808" s="5" t="str">
        <f>VLOOKUP(I3808,Vlookups!A:D,2,FALSE)</f>
        <v>GRAND PRAIRIE MIDDLE SCHOOL</v>
      </c>
      <c r="K3808" s="5" t="str">
        <f>VLOOKUP(I3808,Vlookups!A:D,3,FALSE)</f>
        <v>GRAND PR K8</v>
      </c>
      <c r="L3808" s="5" t="str">
        <f t="shared" ref="L3808:L3845" si="1173">LEFT(RIGHT(U3808,6),2)</f>
        <v>99</v>
      </c>
      <c r="M3808" s="5" t="str">
        <f t="shared" ref="M3808:M3845" si="1174">RIGHT(U3808,3)</f>
        <v>000</v>
      </c>
      <c r="N3808" s="5" t="str">
        <f>VLOOKUP(M3808,Vlookups!G:I,2,FALSE)</f>
        <v>FINANCE USE ONLY</v>
      </c>
      <c r="O3808" s="5" t="str">
        <f>VLOOKUP(M3808,Vlookups!G:I,3,FALSE)</f>
        <v>UNIDENTIFIED</v>
      </c>
      <c r="P3808" s="6">
        <f t="shared" ref="P3808:P3845" si="1175">W3808</f>
        <v>437</v>
      </c>
      <c r="Q3808" s="6">
        <f t="shared" ref="Q3808:Q3845" si="1176">X3808</f>
        <v>0</v>
      </c>
      <c r="R3808" s="6">
        <f t="shared" ref="R3808:R3845" si="1177">Y3808</f>
        <v>0</v>
      </c>
      <c r="S3808" s="6">
        <f t="shared" ref="S3808:S3845" si="1178">AA3808</f>
        <v>0</v>
      </c>
      <c r="T3808" s="6">
        <f t="shared" ref="T3808:T3845" si="1179">AB3808</f>
        <v>-437</v>
      </c>
      <c r="U3808" t="s">
        <v>3868</v>
      </c>
      <c r="V3808" t="s">
        <v>49</v>
      </c>
      <c r="W3808" s="2">
        <v>437</v>
      </c>
      <c r="X3808" s="2">
        <v>0</v>
      </c>
      <c r="Y3808" s="2">
        <v>0</v>
      </c>
      <c r="Z3808" s="2">
        <v>437</v>
      </c>
      <c r="AA3808" s="2">
        <v>0</v>
      </c>
      <c r="AB3808" s="3">
        <v>-437</v>
      </c>
    </row>
    <row r="3809" spans="1:28">
      <c r="A3809" s="5" t="str">
        <f t="shared" si="1166"/>
        <v>427</v>
      </c>
      <c r="B3809" s="5" t="str">
        <f>VLOOKUP(A3809,Vlookups!O:P,2,FALSE)</f>
        <v>LOCAL</v>
      </c>
      <c r="C3809" s="5" t="str">
        <f t="shared" si="1167"/>
        <v>E</v>
      </c>
      <c r="D3809" s="5" t="str">
        <f t="shared" si="1168"/>
        <v>52</v>
      </c>
      <c r="E3809" s="5" t="str">
        <f t="shared" si="1169"/>
        <v>62--</v>
      </c>
      <c r="F3809" s="5" t="str">
        <f>VLOOKUP(E3809,Vlookups!K:M,3,FALSE)</f>
        <v>Op Exp</v>
      </c>
      <c r="G3809" s="5" t="str">
        <f t="shared" si="1170"/>
        <v>6299</v>
      </c>
      <c r="H3809" s="5" t="str">
        <f t="shared" si="1171"/>
        <v>MISC. CONTRACTED SERVICE</v>
      </c>
      <c r="I3809" s="5" t="str">
        <f t="shared" si="1172"/>
        <v>012</v>
      </c>
      <c r="J3809" s="5" t="str">
        <f>VLOOKUP(I3809,Vlookups!A:D,2,FALSE)</f>
        <v>NORTH RICHLAND HILLS ELEMENTAR</v>
      </c>
      <c r="K3809" s="5" t="str">
        <f>VLOOKUP(I3809,Vlookups!A:D,3,FALSE)</f>
        <v>NORTH RICHLAND HILLS K8</v>
      </c>
      <c r="L3809" s="5" t="str">
        <f t="shared" si="1173"/>
        <v>99</v>
      </c>
      <c r="M3809" s="5" t="str">
        <f t="shared" si="1174"/>
        <v>000</v>
      </c>
      <c r="N3809" s="5" t="str">
        <f>VLOOKUP(M3809,Vlookups!G:I,2,FALSE)</f>
        <v>FINANCE USE ONLY</v>
      </c>
      <c r="O3809" s="5" t="str">
        <f>VLOOKUP(M3809,Vlookups!G:I,3,FALSE)</f>
        <v>UNIDENTIFIED</v>
      </c>
      <c r="P3809" s="6">
        <f t="shared" si="1175"/>
        <v>767</v>
      </c>
      <c r="Q3809" s="6">
        <f t="shared" si="1176"/>
        <v>0</v>
      </c>
      <c r="R3809" s="6">
        <f t="shared" si="1177"/>
        <v>0</v>
      </c>
      <c r="S3809" s="6">
        <f t="shared" si="1178"/>
        <v>0</v>
      </c>
      <c r="T3809" s="6">
        <f t="shared" si="1179"/>
        <v>-767</v>
      </c>
      <c r="U3809" t="s">
        <v>3869</v>
      </c>
      <c r="V3809" t="s">
        <v>49</v>
      </c>
      <c r="W3809" s="2">
        <v>767</v>
      </c>
      <c r="X3809" s="2">
        <v>0</v>
      </c>
      <c r="Y3809" s="2">
        <v>0</v>
      </c>
      <c r="Z3809" s="2">
        <v>767</v>
      </c>
      <c r="AA3809" s="2">
        <v>0</v>
      </c>
      <c r="AB3809" s="3">
        <v>-767</v>
      </c>
    </row>
    <row r="3810" spans="1:28">
      <c r="A3810" s="5" t="str">
        <f t="shared" si="1166"/>
        <v>427</v>
      </c>
      <c r="B3810" s="5" t="str">
        <f>VLOOKUP(A3810,Vlookups!O:P,2,FALSE)</f>
        <v>LOCAL</v>
      </c>
      <c r="C3810" s="5" t="str">
        <f t="shared" si="1167"/>
        <v>E</v>
      </c>
      <c r="D3810" s="5" t="str">
        <f t="shared" si="1168"/>
        <v>52</v>
      </c>
      <c r="E3810" s="5" t="str">
        <f t="shared" si="1169"/>
        <v>62--</v>
      </c>
      <c r="F3810" s="5" t="str">
        <f>VLOOKUP(E3810,Vlookups!K:M,3,FALSE)</f>
        <v>Op Exp</v>
      </c>
      <c r="G3810" s="5" t="str">
        <f t="shared" si="1170"/>
        <v>6299</v>
      </c>
      <c r="H3810" s="5" t="str">
        <f t="shared" si="1171"/>
        <v>MISC. CONTRACTED SERVICE</v>
      </c>
      <c r="I3810" s="5" t="str">
        <f t="shared" si="1172"/>
        <v>013</v>
      </c>
      <c r="J3810" s="5" t="str">
        <f>VLOOKUP(I3810,Vlookups!A:D,2,FALSE)</f>
        <v>NORTH RICHLAND HILLS MIDDLE SC</v>
      </c>
      <c r="K3810" s="5" t="str">
        <f>VLOOKUP(I3810,Vlookups!A:D,3,FALSE)</f>
        <v>NORTH RICHLAND HILLS K8</v>
      </c>
      <c r="L3810" s="5" t="str">
        <f t="shared" si="1173"/>
        <v>99</v>
      </c>
      <c r="M3810" s="5" t="str">
        <f t="shared" si="1174"/>
        <v>000</v>
      </c>
      <c r="N3810" s="5" t="str">
        <f>VLOOKUP(M3810,Vlookups!G:I,2,FALSE)</f>
        <v>FINANCE USE ONLY</v>
      </c>
      <c r="O3810" s="5" t="str">
        <f>VLOOKUP(M3810,Vlookups!G:I,3,FALSE)</f>
        <v>UNIDENTIFIED</v>
      </c>
      <c r="P3810" s="6">
        <f t="shared" si="1175"/>
        <v>405</v>
      </c>
      <c r="Q3810" s="6">
        <f t="shared" si="1176"/>
        <v>0</v>
      </c>
      <c r="R3810" s="6">
        <f t="shared" si="1177"/>
        <v>0</v>
      </c>
      <c r="S3810" s="6">
        <f t="shared" si="1178"/>
        <v>0</v>
      </c>
      <c r="T3810" s="6">
        <f t="shared" si="1179"/>
        <v>-405</v>
      </c>
      <c r="U3810" t="s">
        <v>3870</v>
      </c>
      <c r="V3810" t="s">
        <v>49</v>
      </c>
      <c r="W3810" s="2">
        <v>405</v>
      </c>
      <c r="X3810" s="2">
        <v>0</v>
      </c>
      <c r="Y3810" s="2">
        <v>0</v>
      </c>
      <c r="Z3810" s="2">
        <v>405</v>
      </c>
      <c r="AA3810" s="2">
        <v>0</v>
      </c>
      <c r="AB3810" s="3">
        <v>-405</v>
      </c>
    </row>
    <row r="3811" spans="1:28">
      <c r="A3811" s="5" t="str">
        <f t="shared" si="1166"/>
        <v>427</v>
      </c>
      <c r="B3811" s="5" t="str">
        <f>VLOOKUP(A3811,Vlookups!O:P,2,FALSE)</f>
        <v>LOCAL</v>
      </c>
      <c r="C3811" s="5" t="str">
        <f t="shared" si="1167"/>
        <v>E</v>
      </c>
      <c r="D3811" s="5" t="str">
        <f t="shared" si="1168"/>
        <v>52</v>
      </c>
      <c r="E3811" s="5" t="str">
        <f t="shared" si="1169"/>
        <v>62--</v>
      </c>
      <c r="F3811" s="5" t="str">
        <f>VLOOKUP(E3811,Vlookups!K:M,3,FALSE)</f>
        <v>Op Exp</v>
      </c>
      <c r="G3811" s="5" t="str">
        <f t="shared" si="1170"/>
        <v>6299</v>
      </c>
      <c r="H3811" s="5" t="str">
        <f t="shared" si="1171"/>
        <v>MISC. CONTRACTED SERVICE</v>
      </c>
      <c r="I3811" s="5" t="str">
        <f t="shared" si="1172"/>
        <v>014</v>
      </c>
      <c r="J3811" s="5" t="str">
        <f>VLOOKUP(I3811,Vlookups!A:D,2,FALSE)</f>
        <v>KATY ELEMENTARY SCHOOL</v>
      </c>
      <c r="K3811" s="5" t="str">
        <f>VLOOKUP(I3811,Vlookups!A:D,3,FALSE)</f>
        <v>KATY K8</v>
      </c>
      <c r="L3811" s="5" t="str">
        <f t="shared" si="1173"/>
        <v>99</v>
      </c>
      <c r="M3811" s="5" t="str">
        <f t="shared" si="1174"/>
        <v>000</v>
      </c>
      <c r="N3811" s="5" t="str">
        <f>VLOOKUP(M3811,Vlookups!G:I,2,FALSE)</f>
        <v>FINANCE USE ONLY</v>
      </c>
      <c r="O3811" s="5" t="str">
        <f>VLOOKUP(M3811,Vlookups!G:I,3,FALSE)</f>
        <v>UNIDENTIFIED</v>
      </c>
      <c r="P3811" s="6">
        <f t="shared" si="1175"/>
        <v>818</v>
      </c>
      <c r="Q3811" s="6">
        <f t="shared" si="1176"/>
        <v>0</v>
      </c>
      <c r="R3811" s="6">
        <f t="shared" si="1177"/>
        <v>0</v>
      </c>
      <c r="S3811" s="6">
        <f t="shared" si="1178"/>
        <v>0</v>
      </c>
      <c r="T3811" s="6">
        <f t="shared" si="1179"/>
        <v>-818</v>
      </c>
      <c r="U3811" t="s">
        <v>3871</v>
      </c>
      <c r="V3811" t="s">
        <v>49</v>
      </c>
      <c r="W3811" s="2">
        <v>818</v>
      </c>
      <c r="X3811" s="2">
        <v>0</v>
      </c>
      <c r="Y3811" s="2">
        <v>0</v>
      </c>
      <c r="Z3811" s="2">
        <v>818</v>
      </c>
      <c r="AA3811" s="2">
        <v>0</v>
      </c>
      <c r="AB3811" s="3">
        <v>-818</v>
      </c>
    </row>
    <row r="3812" spans="1:28">
      <c r="A3812" s="5" t="str">
        <f t="shared" si="1166"/>
        <v>427</v>
      </c>
      <c r="B3812" s="5" t="str">
        <f>VLOOKUP(A3812,Vlookups!O:P,2,FALSE)</f>
        <v>LOCAL</v>
      </c>
      <c r="C3812" s="5" t="str">
        <f t="shared" si="1167"/>
        <v>E</v>
      </c>
      <c r="D3812" s="5" t="str">
        <f t="shared" si="1168"/>
        <v>52</v>
      </c>
      <c r="E3812" s="5" t="str">
        <f t="shared" si="1169"/>
        <v>62--</v>
      </c>
      <c r="F3812" s="5" t="str">
        <f>VLOOKUP(E3812,Vlookups!K:M,3,FALSE)</f>
        <v>Op Exp</v>
      </c>
      <c r="G3812" s="5" t="str">
        <f t="shared" si="1170"/>
        <v>6299</v>
      </c>
      <c r="H3812" s="5" t="str">
        <f t="shared" si="1171"/>
        <v>MISC. CONTRACTED SERVICE</v>
      </c>
      <c r="I3812" s="5" t="str">
        <f t="shared" si="1172"/>
        <v>015</v>
      </c>
      <c r="J3812" s="5" t="str">
        <f>VLOOKUP(I3812,Vlookups!A:D,2,FALSE)</f>
        <v>KATY MIDDLE SCHOOL</v>
      </c>
      <c r="K3812" s="5" t="str">
        <f>VLOOKUP(I3812,Vlookups!A:D,3,FALSE)</f>
        <v>KATY K8</v>
      </c>
      <c r="L3812" s="5" t="str">
        <f t="shared" si="1173"/>
        <v>99</v>
      </c>
      <c r="M3812" s="5" t="str">
        <f t="shared" si="1174"/>
        <v>000</v>
      </c>
      <c r="N3812" s="5" t="str">
        <f>VLOOKUP(M3812,Vlookups!G:I,2,FALSE)</f>
        <v>FINANCE USE ONLY</v>
      </c>
      <c r="O3812" s="5" t="str">
        <f>VLOOKUP(M3812,Vlookups!G:I,3,FALSE)</f>
        <v>UNIDENTIFIED</v>
      </c>
      <c r="P3812" s="6">
        <f t="shared" si="1175"/>
        <v>400</v>
      </c>
      <c r="Q3812" s="6">
        <f t="shared" si="1176"/>
        <v>0</v>
      </c>
      <c r="R3812" s="6">
        <f t="shared" si="1177"/>
        <v>0</v>
      </c>
      <c r="S3812" s="6">
        <f t="shared" si="1178"/>
        <v>0</v>
      </c>
      <c r="T3812" s="6">
        <f t="shared" si="1179"/>
        <v>-400</v>
      </c>
      <c r="U3812" t="s">
        <v>3872</v>
      </c>
      <c r="V3812" t="s">
        <v>49</v>
      </c>
      <c r="W3812" s="2">
        <v>400</v>
      </c>
      <c r="X3812" s="2">
        <v>0</v>
      </c>
      <c r="Y3812" s="2">
        <v>0</v>
      </c>
      <c r="Z3812" s="2">
        <v>400</v>
      </c>
      <c r="AA3812" s="2">
        <v>0</v>
      </c>
      <c r="AB3812" s="3">
        <v>-400</v>
      </c>
    </row>
    <row r="3813" spans="1:28">
      <c r="A3813" s="5" t="str">
        <f t="shared" si="1166"/>
        <v>427</v>
      </c>
      <c r="B3813" s="5" t="str">
        <f>VLOOKUP(A3813,Vlookups!O:P,2,FALSE)</f>
        <v>LOCAL</v>
      </c>
      <c r="C3813" s="5" t="str">
        <f t="shared" si="1167"/>
        <v>E</v>
      </c>
      <c r="D3813" s="5" t="str">
        <f t="shared" si="1168"/>
        <v>52</v>
      </c>
      <c r="E3813" s="5" t="str">
        <f t="shared" si="1169"/>
        <v>62--</v>
      </c>
      <c r="F3813" s="5" t="str">
        <f>VLOOKUP(E3813,Vlookups!K:M,3,FALSE)</f>
        <v>Op Exp</v>
      </c>
      <c r="G3813" s="5" t="str">
        <f t="shared" si="1170"/>
        <v>6299</v>
      </c>
      <c r="H3813" s="5" t="str">
        <f t="shared" si="1171"/>
        <v>MISC. CONTRACTED SERVICE</v>
      </c>
      <c r="I3813" s="5" t="str">
        <f t="shared" si="1172"/>
        <v>016</v>
      </c>
      <c r="J3813" s="5" t="str">
        <f>VLOOKUP(I3813,Vlookups!A:D,2,FALSE)</f>
        <v>WESTPARK ELEMENTARY SCHOOL</v>
      </c>
      <c r="K3813" s="5" t="str">
        <f>VLOOKUP(I3813,Vlookups!A:D,3,FALSE)</f>
        <v>WESTPARK K8</v>
      </c>
      <c r="L3813" s="5" t="str">
        <f t="shared" si="1173"/>
        <v>99</v>
      </c>
      <c r="M3813" s="5" t="str">
        <f t="shared" si="1174"/>
        <v>000</v>
      </c>
      <c r="N3813" s="5" t="str">
        <f>VLOOKUP(M3813,Vlookups!G:I,2,FALSE)</f>
        <v>FINANCE USE ONLY</v>
      </c>
      <c r="O3813" s="5" t="str">
        <f>VLOOKUP(M3813,Vlookups!G:I,3,FALSE)</f>
        <v>UNIDENTIFIED</v>
      </c>
      <c r="P3813" s="6">
        <f t="shared" si="1175"/>
        <v>69.989999999999995</v>
      </c>
      <c r="Q3813" s="6">
        <f t="shared" si="1176"/>
        <v>0</v>
      </c>
      <c r="R3813" s="6">
        <f t="shared" si="1177"/>
        <v>69.989999999999995</v>
      </c>
      <c r="S3813" s="6">
        <f t="shared" si="1178"/>
        <v>0</v>
      </c>
      <c r="T3813" s="6">
        <f t="shared" si="1179"/>
        <v>-69.989999999999995</v>
      </c>
      <c r="U3813" t="s">
        <v>3873</v>
      </c>
      <c r="V3813" t="s">
        <v>49</v>
      </c>
      <c r="W3813" s="2">
        <v>69.989999999999995</v>
      </c>
      <c r="X3813" s="2">
        <v>0</v>
      </c>
      <c r="Y3813" s="2">
        <v>69.989999999999995</v>
      </c>
      <c r="Z3813" s="2">
        <v>0</v>
      </c>
      <c r="AA3813" s="2">
        <v>0</v>
      </c>
      <c r="AB3813" s="3">
        <v>-69.989999999999995</v>
      </c>
    </row>
    <row r="3814" spans="1:28">
      <c r="A3814" s="5" t="str">
        <f t="shared" si="1166"/>
        <v>427</v>
      </c>
      <c r="B3814" s="5" t="str">
        <f>VLOOKUP(A3814,Vlookups!O:P,2,FALSE)</f>
        <v>LOCAL</v>
      </c>
      <c r="C3814" s="5" t="str">
        <f t="shared" si="1167"/>
        <v>E</v>
      </c>
      <c r="D3814" s="5" t="str">
        <f t="shared" si="1168"/>
        <v>52</v>
      </c>
      <c r="E3814" s="5" t="str">
        <f t="shared" si="1169"/>
        <v>62--</v>
      </c>
      <c r="F3814" s="5" t="str">
        <f>VLOOKUP(E3814,Vlookups!K:M,3,FALSE)</f>
        <v>Op Exp</v>
      </c>
      <c r="G3814" s="5" t="str">
        <f t="shared" si="1170"/>
        <v>6299</v>
      </c>
      <c r="H3814" s="5" t="str">
        <f t="shared" si="1171"/>
        <v>MISC. CONTRACTED SERVICE</v>
      </c>
      <c r="I3814" s="5" t="str">
        <f t="shared" si="1172"/>
        <v>018</v>
      </c>
      <c r="J3814" s="5" t="str">
        <f>VLOOKUP(I3814,Vlookups!A:D,2,FALSE)</f>
        <v>KATY/WEST PARK HS</v>
      </c>
      <c r="K3814" s="5" t="str">
        <f>VLOOKUP(I3814,Vlookups!A:D,3,FALSE)</f>
        <v>KATY WESTPARK HS</v>
      </c>
      <c r="L3814" s="5" t="str">
        <f t="shared" si="1173"/>
        <v>99</v>
      </c>
      <c r="M3814" s="5" t="str">
        <f t="shared" si="1174"/>
        <v>000</v>
      </c>
      <c r="N3814" s="5" t="str">
        <f>VLOOKUP(M3814,Vlookups!G:I,2,FALSE)</f>
        <v>FINANCE USE ONLY</v>
      </c>
      <c r="O3814" s="5" t="str">
        <f>VLOOKUP(M3814,Vlookups!G:I,3,FALSE)</f>
        <v>UNIDENTIFIED</v>
      </c>
      <c r="P3814" s="6">
        <f t="shared" si="1175"/>
        <v>789</v>
      </c>
      <c r="Q3814" s="6">
        <f t="shared" si="1176"/>
        <v>0</v>
      </c>
      <c r="R3814" s="6">
        <f t="shared" si="1177"/>
        <v>0</v>
      </c>
      <c r="S3814" s="6">
        <f t="shared" si="1178"/>
        <v>0</v>
      </c>
      <c r="T3814" s="6">
        <f t="shared" si="1179"/>
        <v>-789</v>
      </c>
      <c r="U3814" t="s">
        <v>3874</v>
      </c>
      <c r="V3814" t="s">
        <v>49</v>
      </c>
      <c r="W3814" s="2">
        <v>789</v>
      </c>
      <c r="X3814" s="2">
        <v>0</v>
      </c>
      <c r="Y3814" s="2">
        <v>0</v>
      </c>
      <c r="Z3814" s="2">
        <v>789</v>
      </c>
      <c r="AA3814" s="2">
        <v>0</v>
      </c>
      <c r="AB3814" s="3">
        <v>-789</v>
      </c>
    </row>
    <row r="3815" spans="1:28">
      <c r="A3815" s="5" t="str">
        <f t="shared" si="1166"/>
        <v>427</v>
      </c>
      <c r="B3815" s="5" t="str">
        <f>VLOOKUP(A3815,Vlookups!O:P,2,FALSE)</f>
        <v>LOCAL</v>
      </c>
      <c r="C3815" s="5" t="str">
        <f t="shared" si="1167"/>
        <v>E</v>
      </c>
      <c r="D3815" s="5" t="str">
        <f t="shared" si="1168"/>
        <v>52</v>
      </c>
      <c r="E3815" s="5" t="str">
        <f t="shared" si="1169"/>
        <v>62--</v>
      </c>
      <c r="F3815" s="5" t="str">
        <f>VLOOKUP(E3815,Vlookups!K:M,3,FALSE)</f>
        <v>Op Exp</v>
      </c>
      <c r="G3815" s="5" t="str">
        <f t="shared" si="1170"/>
        <v>6299</v>
      </c>
      <c r="H3815" s="5" t="str">
        <f t="shared" si="1171"/>
        <v>MISC. CONTRACTED SERVICE</v>
      </c>
      <c r="I3815" s="5" t="str">
        <f t="shared" si="1172"/>
        <v>019</v>
      </c>
      <c r="J3815" s="5" t="str">
        <f>VLOOKUP(I3815,Vlookups!A:D,2,FALSE)</f>
        <v>LANCASTER ELEMENTARY</v>
      </c>
      <c r="K3815" s="5" t="str">
        <f>VLOOKUP(I3815,Vlookups!A:D,3,FALSE)</f>
        <v>LANCASTER K8</v>
      </c>
      <c r="L3815" s="5" t="str">
        <f t="shared" si="1173"/>
        <v>99</v>
      </c>
      <c r="M3815" s="5" t="str">
        <f t="shared" si="1174"/>
        <v>000</v>
      </c>
      <c r="N3815" s="5" t="str">
        <f>VLOOKUP(M3815,Vlookups!G:I,2,FALSE)</f>
        <v>FINANCE USE ONLY</v>
      </c>
      <c r="O3815" s="5" t="str">
        <f>VLOOKUP(M3815,Vlookups!G:I,3,FALSE)</f>
        <v>UNIDENTIFIED</v>
      </c>
      <c r="P3815" s="6">
        <f t="shared" si="1175"/>
        <v>643</v>
      </c>
      <c r="Q3815" s="6">
        <f t="shared" si="1176"/>
        <v>268</v>
      </c>
      <c r="R3815" s="6">
        <f t="shared" si="1177"/>
        <v>0</v>
      </c>
      <c r="S3815" s="6">
        <f t="shared" si="1178"/>
        <v>0</v>
      </c>
      <c r="T3815" s="6">
        <f t="shared" si="1179"/>
        <v>-643</v>
      </c>
      <c r="U3815" t="s">
        <v>3875</v>
      </c>
      <c r="V3815" t="s">
        <v>49</v>
      </c>
      <c r="W3815" s="2">
        <v>643</v>
      </c>
      <c r="X3815" s="2">
        <v>268</v>
      </c>
      <c r="Y3815" s="2">
        <v>0</v>
      </c>
      <c r="Z3815" s="2">
        <v>375</v>
      </c>
      <c r="AA3815" s="2">
        <v>0</v>
      </c>
      <c r="AB3815" s="3">
        <v>-643</v>
      </c>
    </row>
    <row r="3816" spans="1:28">
      <c r="A3816" s="5" t="str">
        <f t="shared" si="1166"/>
        <v>427</v>
      </c>
      <c r="B3816" s="5" t="str">
        <f>VLOOKUP(A3816,Vlookups!O:P,2,FALSE)</f>
        <v>LOCAL</v>
      </c>
      <c r="C3816" s="5" t="str">
        <f t="shared" si="1167"/>
        <v>E</v>
      </c>
      <c r="D3816" s="5" t="str">
        <f t="shared" si="1168"/>
        <v>52</v>
      </c>
      <c r="E3816" s="5" t="str">
        <f t="shared" si="1169"/>
        <v>62--</v>
      </c>
      <c r="F3816" s="5" t="str">
        <f>VLOOKUP(E3816,Vlookups!K:M,3,FALSE)</f>
        <v>Op Exp</v>
      </c>
      <c r="G3816" s="5" t="str">
        <f t="shared" si="1170"/>
        <v>6299</v>
      </c>
      <c r="H3816" s="5" t="str">
        <f t="shared" si="1171"/>
        <v>MISC. CONTRACTED SERVICE</v>
      </c>
      <c r="I3816" s="5" t="str">
        <f t="shared" si="1172"/>
        <v>020</v>
      </c>
      <c r="J3816" s="5" t="str">
        <f>VLOOKUP(I3816,Vlookups!A:D,2,FALSE)</f>
        <v>LANCASTER MIDDLE SCHOOL</v>
      </c>
      <c r="K3816" s="5" t="str">
        <f>VLOOKUP(I3816,Vlookups!A:D,3,FALSE)</f>
        <v>LANCASTER K8</v>
      </c>
      <c r="L3816" s="5" t="str">
        <f t="shared" si="1173"/>
        <v>99</v>
      </c>
      <c r="M3816" s="5" t="str">
        <f t="shared" si="1174"/>
        <v>000</v>
      </c>
      <c r="N3816" s="5" t="str">
        <f>VLOOKUP(M3816,Vlookups!G:I,2,FALSE)</f>
        <v>FINANCE USE ONLY</v>
      </c>
      <c r="O3816" s="5" t="str">
        <f>VLOOKUP(M3816,Vlookups!G:I,3,FALSE)</f>
        <v>UNIDENTIFIED</v>
      </c>
      <c r="P3816" s="6">
        <f t="shared" si="1175"/>
        <v>412</v>
      </c>
      <c r="Q3816" s="6">
        <f t="shared" si="1176"/>
        <v>132</v>
      </c>
      <c r="R3816" s="6">
        <f t="shared" si="1177"/>
        <v>0</v>
      </c>
      <c r="S3816" s="6">
        <f t="shared" si="1178"/>
        <v>0</v>
      </c>
      <c r="T3816" s="6">
        <f t="shared" si="1179"/>
        <v>-412</v>
      </c>
      <c r="U3816" t="s">
        <v>3876</v>
      </c>
      <c r="V3816" t="s">
        <v>49</v>
      </c>
      <c r="W3816" s="2">
        <v>412</v>
      </c>
      <c r="X3816" s="2">
        <v>132</v>
      </c>
      <c r="Y3816" s="2">
        <v>0</v>
      </c>
      <c r="Z3816" s="2">
        <v>280</v>
      </c>
      <c r="AA3816" s="2">
        <v>0</v>
      </c>
      <c r="AB3816" s="3">
        <v>-412</v>
      </c>
    </row>
    <row r="3817" spans="1:28">
      <c r="A3817" s="5" t="str">
        <f t="shared" si="1166"/>
        <v>427</v>
      </c>
      <c r="B3817" s="5" t="str">
        <f>VLOOKUP(A3817,Vlookups!O:P,2,FALSE)</f>
        <v>LOCAL</v>
      </c>
      <c r="C3817" s="5" t="str">
        <f t="shared" si="1167"/>
        <v>E</v>
      </c>
      <c r="D3817" s="5" t="str">
        <f t="shared" si="1168"/>
        <v>52</v>
      </c>
      <c r="E3817" s="5" t="str">
        <f t="shared" si="1169"/>
        <v>62--</v>
      </c>
      <c r="F3817" s="5" t="str">
        <f>VLOOKUP(E3817,Vlookups!K:M,3,FALSE)</f>
        <v>Op Exp</v>
      </c>
      <c r="G3817" s="5" t="str">
        <f t="shared" si="1170"/>
        <v>6299</v>
      </c>
      <c r="H3817" s="5" t="str">
        <f t="shared" si="1171"/>
        <v>MISC. CONTRACTED SERVICE</v>
      </c>
      <c r="I3817" s="5" t="str">
        <f t="shared" si="1172"/>
        <v>023</v>
      </c>
      <c r="J3817" s="5" t="str">
        <f>VLOOKUP(I3817,Vlookups!A:D,2,FALSE)</f>
        <v>SAGINAW ELEMENTARY</v>
      </c>
      <c r="K3817" s="5" t="str">
        <f>VLOOKUP(I3817,Vlookups!A:D,3,FALSE)</f>
        <v>SAGINAW K8</v>
      </c>
      <c r="L3817" s="5" t="str">
        <f t="shared" si="1173"/>
        <v>99</v>
      </c>
      <c r="M3817" s="5" t="str">
        <f t="shared" si="1174"/>
        <v>000</v>
      </c>
      <c r="N3817" s="5" t="str">
        <f>VLOOKUP(M3817,Vlookups!G:I,2,FALSE)</f>
        <v>FINANCE USE ONLY</v>
      </c>
      <c r="O3817" s="5" t="str">
        <f>VLOOKUP(M3817,Vlookups!G:I,3,FALSE)</f>
        <v>UNIDENTIFIED</v>
      </c>
      <c r="P3817" s="6">
        <f t="shared" si="1175"/>
        <v>268</v>
      </c>
      <c r="Q3817" s="6">
        <f t="shared" si="1176"/>
        <v>0</v>
      </c>
      <c r="R3817" s="6">
        <f t="shared" si="1177"/>
        <v>0</v>
      </c>
      <c r="S3817" s="6">
        <f t="shared" si="1178"/>
        <v>0</v>
      </c>
      <c r="T3817" s="6">
        <f t="shared" si="1179"/>
        <v>-268</v>
      </c>
      <c r="U3817" t="s">
        <v>3877</v>
      </c>
      <c r="V3817" t="s">
        <v>49</v>
      </c>
      <c r="W3817" s="2">
        <v>268</v>
      </c>
      <c r="X3817" s="2">
        <v>0</v>
      </c>
      <c r="Y3817" s="2">
        <v>0</v>
      </c>
      <c r="Z3817" s="2">
        <v>268</v>
      </c>
      <c r="AA3817" s="2">
        <v>0</v>
      </c>
      <c r="AB3817" s="3">
        <v>-268</v>
      </c>
    </row>
    <row r="3818" spans="1:28">
      <c r="A3818" s="5" t="str">
        <f t="shared" si="1166"/>
        <v>427</v>
      </c>
      <c r="B3818" s="5" t="str">
        <f>VLOOKUP(A3818,Vlookups!O:P,2,FALSE)</f>
        <v>LOCAL</v>
      </c>
      <c r="C3818" s="5" t="str">
        <f t="shared" si="1167"/>
        <v>E</v>
      </c>
      <c r="D3818" s="5" t="str">
        <f t="shared" si="1168"/>
        <v>52</v>
      </c>
      <c r="E3818" s="5" t="str">
        <f t="shared" si="1169"/>
        <v>62--</v>
      </c>
      <c r="F3818" s="5" t="str">
        <f>VLOOKUP(E3818,Vlookups!K:M,3,FALSE)</f>
        <v>Op Exp</v>
      </c>
      <c r="G3818" s="5" t="str">
        <f t="shared" si="1170"/>
        <v>6299</v>
      </c>
      <c r="H3818" s="5" t="str">
        <f t="shared" si="1171"/>
        <v>MISC. CONTRACTED SERVICE</v>
      </c>
      <c r="I3818" s="5" t="str">
        <f t="shared" si="1172"/>
        <v>024</v>
      </c>
      <c r="J3818" s="5" t="str">
        <f>VLOOKUP(I3818,Vlookups!A:D,2,FALSE)</f>
        <v>SAGINAW MIDDLE SCHOOL</v>
      </c>
      <c r="K3818" s="5" t="str">
        <f>VLOOKUP(I3818,Vlookups!A:D,3,FALSE)</f>
        <v>SAGINAW K8</v>
      </c>
      <c r="L3818" s="5" t="str">
        <f t="shared" si="1173"/>
        <v>99</v>
      </c>
      <c r="M3818" s="5" t="str">
        <f t="shared" si="1174"/>
        <v>000</v>
      </c>
      <c r="N3818" s="5" t="str">
        <f>VLOOKUP(M3818,Vlookups!G:I,2,FALSE)</f>
        <v>FINANCE USE ONLY</v>
      </c>
      <c r="O3818" s="5" t="str">
        <f>VLOOKUP(M3818,Vlookups!G:I,3,FALSE)</f>
        <v>UNIDENTIFIED</v>
      </c>
      <c r="P3818" s="6">
        <f t="shared" si="1175"/>
        <v>349</v>
      </c>
      <c r="Q3818" s="6">
        <f t="shared" si="1176"/>
        <v>0</v>
      </c>
      <c r="R3818" s="6">
        <f t="shared" si="1177"/>
        <v>0</v>
      </c>
      <c r="S3818" s="6">
        <f t="shared" si="1178"/>
        <v>0</v>
      </c>
      <c r="T3818" s="6">
        <f t="shared" si="1179"/>
        <v>-349</v>
      </c>
      <c r="U3818" t="s">
        <v>3878</v>
      </c>
      <c r="V3818" t="s">
        <v>49</v>
      </c>
      <c r="W3818" s="2">
        <v>349</v>
      </c>
      <c r="X3818" s="2">
        <v>0</v>
      </c>
      <c r="Y3818" s="2">
        <v>0</v>
      </c>
      <c r="Z3818" s="2">
        <v>349</v>
      </c>
      <c r="AA3818" s="2">
        <v>0</v>
      </c>
      <c r="AB3818" s="3">
        <v>-349</v>
      </c>
    </row>
    <row r="3819" spans="1:28">
      <c r="A3819" s="5" t="str">
        <f t="shared" si="1166"/>
        <v>427</v>
      </c>
      <c r="B3819" s="5" t="str">
        <f>VLOOKUP(A3819,Vlookups!O:P,2,FALSE)</f>
        <v>LOCAL</v>
      </c>
      <c r="C3819" s="5" t="str">
        <f t="shared" si="1167"/>
        <v>E</v>
      </c>
      <c r="D3819" s="5" t="str">
        <f t="shared" si="1168"/>
        <v>52</v>
      </c>
      <c r="E3819" s="5" t="str">
        <f t="shared" si="1169"/>
        <v>62--</v>
      </c>
      <c r="F3819" s="5" t="str">
        <f>VLOOKUP(E3819,Vlookups!K:M,3,FALSE)</f>
        <v>Op Exp</v>
      </c>
      <c r="G3819" s="5" t="str">
        <f t="shared" si="1170"/>
        <v>6299</v>
      </c>
      <c r="H3819" s="5" t="str">
        <f t="shared" si="1171"/>
        <v>MISC. CONTRACTED SERVICE</v>
      </c>
      <c r="I3819" s="5" t="str">
        <f t="shared" si="1172"/>
        <v>025</v>
      </c>
      <c r="J3819" s="5" t="str">
        <f>VLOOKUP(I3819,Vlookups!A:D,2,FALSE)</f>
        <v>WINDMILL LAKES ELEMENTARY</v>
      </c>
      <c r="K3819" s="5" t="str">
        <f>VLOOKUP(I3819,Vlookups!A:D,3,FALSE)</f>
        <v>WINDMILL LAKES K8</v>
      </c>
      <c r="L3819" s="5" t="str">
        <f t="shared" si="1173"/>
        <v>99</v>
      </c>
      <c r="M3819" s="5" t="str">
        <f t="shared" si="1174"/>
        <v>000</v>
      </c>
      <c r="N3819" s="5" t="str">
        <f>VLOOKUP(M3819,Vlookups!G:I,2,FALSE)</f>
        <v>FINANCE USE ONLY</v>
      </c>
      <c r="O3819" s="5" t="str">
        <f>VLOOKUP(M3819,Vlookups!G:I,3,FALSE)</f>
        <v>UNIDENTIFIED</v>
      </c>
      <c r="P3819" s="6">
        <f t="shared" si="1175"/>
        <v>746</v>
      </c>
      <c r="Q3819" s="6">
        <f t="shared" si="1176"/>
        <v>226.12</v>
      </c>
      <c r="R3819" s="6">
        <f t="shared" si="1177"/>
        <v>155.78</v>
      </c>
      <c r="S3819" s="6">
        <f t="shared" si="1178"/>
        <v>0</v>
      </c>
      <c r="T3819" s="6">
        <f t="shared" si="1179"/>
        <v>-746</v>
      </c>
      <c r="U3819" t="s">
        <v>3879</v>
      </c>
      <c r="V3819" t="s">
        <v>49</v>
      </c>
      <c r="W3819" s="2">
        <v>746</v>
      </c>
      <c r="X3819" s="2">
        <v>226.12</v>
      </c>
      <c r="Y3819" s="2">
        <v>155.78</v>
      </c>
      <c r="Z3819" s="2">
        <v>364.1</v>
      </c>
      <c r="AA3819" s="2">
        <v>0</v>
      </c>
      <c r="AB3819" s="3">
        <v>-746</v>
      </c>
    </row>
    <row r="3820" spans="1:28">
      <c r="A3820" s="5" t="str">
        <f t="shared" si="1166"/>
        <v>427</v>
      </c>
      <c r="B3820" s="5" t="str">
        <f>VLOOKUP(A3820,Vlookups!O:P,2,FALSE)</f>
        <v>LOCAL</v>
      </c>
      <c r="C3820" s="5" t="str">
        <f t="shared" si="1167"/>
        <v>E</v>
      </c>
      <c r="D3820" s="5" t="str">
        <f t="shared" si="1168"/>
        <v>52</v>
      </c>
      <c r="E3820" s="5" t="str">
        <f t="shared" si="1169"/>
        <v>62--</v>
      </c>
      <c r="F3820" s="5" t="str">
        <f>VLOOKUP(E3820,Vlookups!K:M,3,FALSE)</f>
        <v>Op Exp</v>
      </c>
      <c r="G3820" s="5" t="str">
        <f t="shared" si="1170"/>
        <v>6299</v>
      </c>
      <c r="H3820" s="5" t="str">
        <f t="shared" si="1171"/>
        <v>MISC. CONTRACTED SERVICE</v>
      </c>
      <c r="I3820" s="5" t="str">
        <f t="shared" si="1172"/>
        <v>026</v>
      </c>
      <c r="J3820" s="5" t="str">
        <f>VLOOKUP(I3820,Vlookups!A:D,2,FALSE)</f>
        <v>WM LAKES MIDDLE SCHOOL</v>
      </c>
      <c r="K3820" s="5" t="str">
        <f>VLOOKUP(I3820,Vlookups!A:D,3,FALSE)</f>
        <v>WINDMILL LAKES K8</v>
      </c>
      <c r="L3820" s="5" t="str">
        <f t="shared" si="1173"/>
        <v>99</v>
      </c>
      <c r="M3820" s="5" t="str">
        <f t="shared" si="1174"/>
        <v>000</v>
      </c>
      <c r="N3820" s="5" t="str">
        <f>VLOOKUP(M3820,Vlookups!G:I,2,FALSE)</f>
        <v>FINANCE USE ONLY</v>
      </c>
      <c r="O3820" s="5" t="str">
        <f>VLOOKUP(M3820,Vlookups!G:I,3,FALSE)</f>
        <v>UNIDENTIFIED</v>
      </c>
      <c r="P3820" s="6">
        <f t="shared" si="1175"/>
        <v>430</v>
      </c>
      <c r="Q3820" s="6">
        <f t="shared" si="1176"/>
        <v>111.38</v>
      </c>
      <c r="R3820" s="6">
        <f t="shared" si="1177"/>
        <v>76.72</v>
      </c>
      <c r="S3820" s="6">
        <f t="shared" si="1178"/>
        <v>0</v>
      </c>
      <c r="T3820" s="6">
        <f t="shared" si="1179"/>
        <v>-430</v>
      </c>
      <c r="U3820" t="s">
        <v>3880</v>
      </c>
      <c r="V3820" t="s">
        <v>49</v>
      </c>
      <c r="W3820" s="2">
        <v>430</v>
      </c>
      <c r="X3820" s="2">
        <v>111.38</v>
      </c>
      <c r="Y3820" s="2">
        <v>76.72</v>
      </c>
      <c r="Z3820" s="2">
        <v>241.9</v>
      </c>
      <c r="AA3820" s="2">
        <v>0</v>
      </c>
      <c r="AB3820" s="3">
        <v>-430</v>
      </c>
    </row>
    <row r="3821" spans="1:28">
      <c r="A3821" s="5" t="str">
        <f t="shared" si="1166"/>
        <v>427</v>
      </c>
      <c r="B3821" s="5" t="str">
        <f>VLOOKUP(A3821,Vlookups!O:P,2,FALSE)</f>
        <v>LOCAL</v>
      </c>
      <c r="C3821" s="5" t="str">
        <f t="shared" si="1167"/>
        <v>E</v>
      </c>
      <c r="D3821" s="5" t="str">
        <f t="shared" si="1168"/>
        <v>52</v>
      </c>
      <c r="E3821" s="5" t="str">
        <f t="shared" si="1169"/>
        <v>62--</v>
      </c>
      <c r="F3821" s="5" t="str">
        <f>VLOOKUP(E3821,Vlookups!K:M,3,FALSE)</f>
        <v>Op Exp</v>
      </c>
      <c r="G3821" s="5" t="str">
        <f t="shared" si="1170"/>
        <v>6299</v>
      </c>
      <c r="H3821" s="5" t="str">
        <f t="shared" si="1171"/>
        <v>MISC. CONTRACTED SERVICE</v>
      </c>
      <c r="I3821" s="5" t="str">
        <f t="shared" si="1172"/>
        <v>027</v>
      </c>
      <c r="J3821" s="5" t="str">
        <f>VLOOKUP(I3821,Vlookups!A:D,2,FALSE)</f>
        <v>HOUSTON OREM ELEMENTARY</v>
      </c>
      <c r="K3821" s="5" t="str">
        <f>VLOOKUP(I3821,Vlookups!A:D,3,FALSE)</f>
        <v>OREM K8</v>
      </c>
      <c r="L3821" s="5" t="str">
        <f t="shared" si="1173"/>
        <v>99</v>
      </c>
      <c r="M3821" s="5" t="str">
        <f t="shared" si="1174"/>
        <v>000</v>
      </c>
      <c r="N3821" s="5" t="str">
        <f>VLOOKUP(M3821,Vlookups!G:I,2,FALSE)</f>
        <v>FINANCE USE ONLY</v>
      </c>
      <c r="O3821" s="5" t="str">
        <f>VLOOKUP(M3821,Vlookups!G:I,3,FALSE)</f>
        <v>UNIDENTIFIED</v>
      </c>
      <c r="P3821" s="6">
        <f t="shared" si="1175"/>
        <v>775</v>
      </c>
      <c r="Q3821" s="6">
        <f t="shared" si="1176"/>
        <v>0</v>
      </c>
      <c r="R3821" s="6">
        <f t="shared" si="1177"/>
        <v>0</v>
      </c>
      <c r="S3821" s="6">
        <f t="shared" si="1178"/>
        <v>0</v>
      </c>
      <c r="T3821" s="6">
        <f t="shared" si="1179"/>
        <v>-775</v>
      </c>
      <c r="U3821" t="s">
        <v>3881</v>
      </c>
      <c r="V3821" t="s">
        <v>49</v>
      </c>
      <c r="W3821" s="2">
        <v>775</v>
      </c>
      <c r="X3821" s="2">
        <v>0</v>
      </c>
      <c r="Y3821" s="2">
        <v>0</v>
      </c>
      <c r="Z3821" s="2">
        <v>775</v>
      </c>
      <c r="AA3821" s="2">
        <v>0</v>
      </c>
      <c r="AB3821" s="3">
        <v>-775</v>
      </c>
    </row>
    <row r="3822" spans="1:28">
      <c r="A3822" s="5" t="str">
        <f t="shared" si="1166"/>
        <v>427</v>
      </c>
      <c r="B3822" s="5" t="str">
        <f>VLOOKUP(A3822,Vlookups!O:P,2,FALSE)</f>
        <v>LOCAL</v>
      </c>
      <c r="C3822" s="5" t="str">
        <f t="shared" si="1167"/>
        <v>E</v>
      </c>
      <c r="D3822" s="5" t="str">
        <f t="shared" si="1168"/>
        <v>52</v>
      </c>
      <c r="E3822" s="5" t="str">
        <f t="shared" si="1169"/>
        <v>62--</v>
      </c>
      <c r="F3822" s="5" t="str">
        <f>VLOOKUP(E3822,Vlookups!K:M,3,FALSE)</f>
        <v>Op Exp</v>
      </c>
      <c r="G3822" s="5" t="str">
        <f t="shared" si="1170"/>
        <v>6299</v>
      </c>
      <c r="H3822" s="5" t="str">
        <f t="shared" si="1171"/>
        <v>MISC. CONTRACTED SERVICE</v>
      </c>
      <c r="I3822" s="5" t="str">
        <f t="shared" si="1172"/>
        <v>028</v>
      </c>
      <c r="J3822" s="5" t="str">
        <f>VLOOKUP(I3822,Vlookups!A:D,2,FALSE)</f>
        <v>HOUSTON OREM MIDDLE SCHOOL</v>
      </c>
      <c r="K3822" s="5" t="str">
        <f>VLOOKUP(I3822,Vlookups!A:D,3,FALSE)</f>
        <v>OREM K8</v>
      </c>
      <c r="L3822" s="5" t="str">
        <f t="shared" si="1173"/>
        <v>99</v>
      </c>
      <c r="M3822" s="5" t="str">
        <f t="shared" si="1174"/>
        <v>000</v>
      </c>
      <c r="N3822" s="5" t="str">
        <f>VLOOKUP(M3822,Vlookups!G:I,2,FALSE)</f>
        <v>FINANCE USE ONLY</v>
      </c>
      <c r="O3822" s="5" t="str">
        <f>VLOOKUP(M3822,Vlookups!G:I,3,FALSE)</f>
        <v>UNIDENTIFIED</v>
      </c>
      <c r="P3822" s="6">
        <f t="shared" si="1175"/>
        <v>413</v>
      </c>
      <c r="Q3822" s="6">
        <f t="shared" si="1176"/>
        <v>0</v>
      </c>
      <c r="R3822" s="6">
        <f t="shared" si="1177"/>
        <v>0</v>
      </c>
      <c r="S3822" s="6">
        <f t="shared" si="1178"/>
        <v>0</v>
      </c>
      <c r="T3822" s="6">
        <f t="shared" si="1179"/>
        <v>-413</v>
      </c>
      <c r="U3822" t="s">
        <v>3882</v>
      </c>
      <c r="V3822" t="s">
        <v>49</v>
      </c>
      <c r="W3822" s="2">
        <v>413</v>
      </c>
      <c r="X3822" s="2">
        <v>0</v>
      </c>
      <c r="Y3822" s="2">
        <v>0</v>
      </c>
      <c r="Z3822" s="2">
        <v>413</v>
      </c>
      <c r="AA3822" s="2">
        <v>0</v>
      </c>
      <c r="AB3822" s="3">
        <v>-413</v>
      </c>
    </row>
    <row r="3823" spans="1:28">
      <c r="A3823" s="5" t="str">
        <f t="shared" si="1166"/>
        <v>427</v>
      </c>
      <c r="B3823" s="5" t="str">
        <f>VLOOKUP(A3823,Vlookups!O:P,2,FALSE)</f>
        <v>LOCAL</v>
      </c>
      <c r="C3823" s="5" t="str">
        <f t="shared" si="1167"/>
        <v>E</v>
      </c>
      <c r="D3823" s="5" t="str">
        <f t="shared" si="1168"/>
        <v>52</v>
      </c>
      <c r="E3823" s="5" t="str">
        <f t="shared" si="1169"/>
        <v>62--</v>
      </c>
      <c r="F3823" s="5" t="str">
        <f>VLOOKUP(E3823,Vlookups!K:M,3,FALSE)</f>
        <v>Op Exp</v>
      </c>
      <c r="G3823" s="5" t="str">
        <f t="shared" si="1170"/>
        <v>6299</v>
      </c>
      <c r="H3823" s="5" t="str">
        <f t="shared" si="1171"/>
        <v>MISC. CONTRACTED SERVICE</v>
      </c>
      <c r="I3823" s="5" t="str">
        <f t="shared" si="1172"/>
        <v>032</v>
      </c>
      <c r="J3823" s="5" t="str">
        <f>VLOOKUP(I3823,Vlookups!A:D,2,FALSE)</f>
        <v>LANCASTER HS</v>
      </c>
      <c r="K3823" s="5" t="str">
        <f>VLOOKUP(I3823,Vlookups!A:D,3,FALSE)</f>
        <v>LANCASTER HS</v>
      </c>
      <c r="L3823" s="5" t="str">
        <f t="shared" si="1173"/>
        <v>99</v>
      </c>
      <c r="M3823" s="5" t="str">
        <f t="shared" si="1174"/>
        <v>000</v>
      </c>
      <c r="N3823" s="5" t="str">
        <f>VLOOKUP(M3823,Vlookups!G:I,2,FALSE)</f>
        <v>FINANCE USE ONLY</v>
      </c>
      <c r="O3823" s="5" t="str">
        <f>VLOOKUP(M3823,Vlookups!G:I,3,FALSE)</f>
        <v>UNIDENTIFIED</v>
      </c>
      <c r="P3823" s="6">
        <f t="shared" si="1175"/>
        <v>210</v>
      </c>
      <c r="Q3823" s="6">
        <f t="shared" si="1176"/>
        <v>800</v>
      </c>
      <c r="R3823" s="6">
        <f t="shared" si="1177"/>
        <v>0</v>
      </c>
      <c r="S3823" s="6">
        <f t="shared" si="1178"/>
        <v>0</v>
      </c>
      <c r="T3823" s="6">
        <f t="shared" si="1179"/>
        <v>-210</v>
      </c>
      <c r="U3823" t="s">
        <v>3883</v>
      </c>
      <c r="V3823" t="s">
        <v>49</v>
      </c>
      <c r="W3823" s="2">
        <v>210</v>
      </c>
      <c r="X3823" s="2">
        <v>800</v>
      </c>
      <c r="Y3823" s="2">
        <v>0</v>
      </c>
      <c r="Z3823" s="3">
        <v>-590</v>
      </c>
      <c r="AA3823" s="2">
        <v>0</v>
      </c>
      <c r="AB3823" s="3">
        <v>-210</v>
      </c>
    </row>
    <row r="3824" spans="1:28">
      <c r="A3824" s="5" t="str">
        <f t="shared" si="1166"/>
        <v>427</v>
      </c>
      <c r="B3824" s="5" t="str">
        <f>VLOOKUP(A3824,Vlookups!O:P,2,FALSE)</f>
        <v>LOCAL</v>
      </c>
      <c r="C3824" s="5" t="str">
        <f t="shared" si="1167"/>
        <v>E</v>
      </c>
      <c r="D3824" s="5" t="str">
        <f t="shared" si="1168"/>
        <v>52</v>
      </c>
      <c r="E3824" s="5" t="str">
        <f t="shared" si="1169"/>
        <v>62--</v>
      </c>
      <c r="F3824" s="5" t="str">
        <f>VLOOKUP(E3824,Vlookups!K:M,3,FALSE)</f>
        <v>Op Exp</v>
      </c>
      <c r="G3824" s="5" t="str">
        <f t="shared" si="1170"/>
        <v>6299</v>
      </c>
      <c r="H3824" s="5" t="str">
        <f t="shared" si="1171"/>
        <v>MISC. CONTRACTED SERVICE</v>
      </c>
      <c r="I3824" s="5" t="str">
        <f t="shared" si="1172"/>
        <v>033</v>
      </c>
      <c r="J3824" s="5" t="str">
        <f>VLOOKUP(I3824,Vlookups!A:D,2,FALSE)</f>
        <v>WINDMILL LAKES HS</v>
      </c>
      <c r="K3824" s="5" t="str">
        <f>VLOOKUP(I3824,Vlookups!A:D,3,FALSE)</f>
        <v>WINDMILL LAKES HS</v>
      </c>
      <c r="L3824" s="5" t="str">
        <f t="shared" si="1173"/>
        <v>99</v>
      </c>
      <c r="M3824" s="5" t="str">
        <f t="shared" si="1174"/>
        <v>000</v>
      </c>
      <c r="N3824" s="5" t="str">
        <f>VLOOKUP(M3824,Vlookups!G:I,2,FALSE)</f>
        <v>FINANCE USE ONLY</v>
      </c>
      <c r="O3824" s="5" t="str">
        <f>VLOOKUP(M3824,Vlookups!G:I,3,FALSE)</f>
        <v>UNIDENTIFIED</v>
      </c>
      <c r="P3824" s="6">
        <f t="shared" si="1175"/>
        <v>638</v>
      </c>
      <c r="Q3824" s="6">
        <f t="shared" si="1176"/>
        <v>0</v>
      </c>
      <c r="R3824" s="6">
        <f t="shared" si="1177"/>
        <v>0</v>
      </c>
      <c r="S3824" s="6">
        <f t="shared" si="1178"/>
        <v>0</v>
      </c>
      <c r="T3824" s="6">
        <f t="shared" si="1179"/>
        <v>-638</v>
      </c>
      <c r="U3824" t="s">
        <v>3884</v>
      </c>
      <c r="V3824" t="s">
        <v>49</v>
      </c>
      <c r="W3824" s="2">
        <v>638</v>
      </c>
      <c r="X3824" s="2">
        <v>0</v>
      </c>
      <c r="Y3824" s="2">
        <v>0</v>
      </c>
      <c r="Z3824" s="2">
        <v>638</v>
      </c>
      <c r="AA3824" s="2">
        <v>0</v>
      </c>
      <c r="AB3824" s="3">
        <v>-638</v>
      </c>
    </row>
    <row r="3825" spans="1:28">
      <c r="A3825" s="5" t="str">
        <f t="shared" si="1166"/>
        <v>427</v>
      </c>
      <c r="B3825" s="5" t="str">
        <f>VLOOKUP(A3825,Vlookups!O:P,2,FALSE)</f>
        <v>LOCAL</v>
      </c>
      <c r="C3825" s="5" t="str">
        <f t="shared" si="1167"/>
        <v>E</v>
      </c>
      <c r="D3825" s="5" t="str">
        <f t="shared" si="1168"/>
        <v>52</v>
      </c>
      <c r="E3825" s="5" t="str">
        <f t="shared" si="1169"/>
        <v>62--</v>
      </c>
      <c r="F3825" s="5" t="str">
        <f>VLOOKUP(E3825,Vlookups!K:M,3,FALSE)</f>
        <v>Op Exp</v>
      </c>
      <c r="G3825" s="5" t="str">
        <f t="shared" si="1170"/>
        <v>6299</v>
      </c>
      <c r="H3825" s="5" t="str">
        <f t="shared" si="1171"/>
        <v>MISC. CONTRACTED SERVICE</v>
      </c>
      <c r="I3825" s="5" t="str">
        <f t="shared" si="1172"/>
        <v>034</v>
      </c>
      <c r="J3825" s="5" t="str">
        <f>VLOOKUP(I3825,Vlookups!A:D,2,FALSE)</f>
        <v>AGGIELAND HIGH SCHOOL</v>
      </c>
      <c r="K3825" s="5" t="str">
        <f>VLOOKUP(I3825,Vlookups!A:D,3,FALSE)</f>
        <v>AGGIELAND HS</v>
      </c>
      <c r="L3825" s="5" t="str">
        <f t="shared" si="1173"/>
        <v>99</v>
      </c>
      <c r="M3825" s="5" t="str">
        <f t="shared" si="1174"/>
        <v>000</v>
      </c>
      <c r="N3825" s="5" t="str">
        <f>VLOOKUP(M3825,Vlookups!G:I,2,FALSE)</f>
        <v>FINANCE USE ONLY</v>
      </c>
      <c r="O3825" s="5" t="str">
        <f>VLOOKUP(M3825,Vlookups!G:I,3,FALSE)</f>
        <v>UNIDENTIFIED</v>
      </c>
      <c r="P3825" s="6">
        <f t="shared" si="1175"/>
        <v>196</v>
      </c>
      <c r="Q3825" s="6">
        <f t="shared" si="1176"/>
        <v>0</v>
      </c>
      <c r="R3825" s="6">
        <f t="shared" si="1177"/>
        <v>0</v>
      </c>
      <c r="S3825" s="6">
        <f t="shared" si="1178"/>
        <v>0</v>
      </c>
      <c r="T3825" s="6">
        <f t="shared" si="1179"/>
        <v>-196</v>
      </c>
      <c r="U3825" t="s">
        <v>3885</v>
      </c>
      <c r="V3825" t="s">
        <v>49</v>
      </c>
      <c r="W3825" s="2">
        <v>196</v>
      </c>
      <c r="X3825" s="2">
        <v>0</v>
      </c>
      <c r="Y3825" s="2">
        <v>0</v>
      </c>
      <c r="Z3825" s="2">
        <v>196</v>
      </c>
      <c r="AA3825" s="2">
        <v>0</v>
      </c>
      <c r="AB3825" s="3">
        <v>-196</v>
      </c>
    </row>
    <row r="3826" spans="1:28">
      <c r="A3826" s="5" t="str">
        <f t="shared" si="1166"/>
        <v>427</v>
      </c>
      <c r="B3826" s="5" t="str">
        <f>VLOOKUP(A3826,Vlookups!O:P,2,FALSE)</f>
        <v>LOCAL</v>
      </c>
      <c r="C3826" s="5" t="str">
        <f t="shared" si="1167"/>
        <v>E</v>
      </c>
      <c r="D3826" s="5" t="str">
        <f t="shared" si="1168"/>
        <v>52</v>
      </c>
      <c r="E3826" s="5" t="str">
        <f t="shared" si="1169"/>
        <v>62--</v>
      </c>
      <c r="F3826" s="5" t="str">
        <f>VLOOKUP(E3826,Vlookups!K:M,3,FALSE)</f>
        <v>Op Exp</v>
      </c>
      <c r="G3826" s="5" t="str">
        <f t="shared" si="1170"/>
        <v>6299</v>
      </c>
      <c r="H3826" s="5" t="str">
        <f t="shared" si="1171"/>
        <v>MISC. CONTRACTED SERVICE</v>
      </c>
      <c r="I3826" s="5" t="str">
        <f t="shared" si="1172"/>
        <v>041</v>
      </c>
      <c r="J3826" s="5" t="str">
        <f>VLOOKUP(I3826,Vlookups!A:D,2,FALSE)</f>
        <v>BG Rarmiez Middle School</v>
      </c>
      <c r="K3826" s="5" t="str">
        <f>VLOOKUP(I3826,Vlookups!A:D,3,FALSE)</f>
        <v>BG RAMIREZ K8</v>
      </c>
      <c r="L3826" s="5" t="str">
        <f t="shared" si="1173"/>
        <v>99</v>
      </c>
      <c r="M3826" s="5" t="str">
        <f t="shared" si="1174"/>
        <v>000</v>
      </c>
      <c r="N3826" s="5" t="str">
        <f>VLOOKUP(M3826,Vlookups!G:I,2,FALSE)</f>
        <v>FINANCE USE ONLY</v>
      </c>
      <c r="O3826" s="5" t="str">
        <f>VLOOKUP(M3826,Vlookups!G:I,3,FALSE)</f>
        <v>UNIDENTIFIED</v>
      </c>
      <c r="P3826" s="6">
        <f t="shared" si="1175"/>
        <v>459</v>
      </c>
      <c r="Q3826" s="6">
        <f t="shared" si="1176"/>
        <v>0</v>
      </c>
      <c r="R3826" s="6">
        <f t="shared" si="1177"/>
        <v>0</v>
      </c>
      <c r="S3826" s="6">
        <f t="shared" si="1178"/>
        <v>0</v>
      </c>
      <c r="T3826" s="6">
        <f t="shared" si="1179"/>
        <v>-459</v>
      </c>
      <c r="U3826" t="s">
        <v>3886</v>
      </c>
      <c r="V3826" t="s">
        <v>49</v>
      </c>
      <c r="W3826" s="2">
        <v>459</v>
      </c>
      <c r="X3826" s="2">
        <v>0</v>
      </c>
      <c r="Y3826" s="2">
        <v>0</v>
      </c>
      <c r="Z3826" s="2">
        <v>459</v>
      </c>
      <c r="AA3826" s="2">
        <v>0</v>
      </c>
      <c r="AB3826" s="3">
        <v>-459</v>
      </c>
    </row>
    <row r="3827" spans="1:28">
      <c r="A3827" s="5" t="str">
        <f t="shared" si="1166"/>
        <v>427</v>
      </c>
      <c r="B3827" s="5" t="str">
        <f>VLOOKUP(A3827,Vlookups!O:P,2,FALSE)</f>
        <v>LOCAL</v>
      </c>
      <c r="C3827" s="5" t="str">
        <f t="shared" si="1167"/>
        <v>E</v>
      </c>
      <c r="D3827" s="5" t="str">
        <f t="shared" si="1168"/>
        <v>52</v>
      </c>
      <c r="E3827" s="5" t="str">
        <f t="shared" si="1169"/>
        <v>62--</v>
      </c>
      <c r="F3827" s="5" t="str">
        <f>VLOOKUP(E3827,Vlookups!K:M,3,FALSE)</f>
        <v>Op Exp</v>
      </c>
      <c r="G3827" s="5" t="str">
        <f t="shared" si="1170"/>
        <v>6299</v>
      </c>
      <c r="H3827" s="5" t="str">
        <f t="shared" si="1171"/>
        <v>MISC. CONTRACTED SERVICE</v>
      </c>
      <c r="I3827" s="5" t="str">
        <f t="shared" si="1172"/>
        <v>042</v>
      </c>
      <c r="J3827" s="5" t="str">
        <f>VLOOKUP(I3827,Vlookups!A:D,2,FALSE)</f>
        <v>BG Ramirez Elementary</v>
      </c>
      <c r="K3827" s="5" t="str">
        <f>VLOOKUP(I3827,Vlookups!A:D,3,FALSE)</f>
        <v>BG RAMIREZ K8</v>
      </c>
      <c r="L3827" s="5" t="str">
        <f t="shared" si="1173"/>
        <v>99</v>
      </c>
      <c r="M3827" s="5" t="str">
        <f t="shared" si="1174"/>
        <v>000</v>
      </c>
      <c r="N3827" s="5" t="str">
        <f>VLOOKUP(M3827,Vlookups!G:I,2,FALSE)</f>
        <v>FINANCE USE ONLY</v>
      </c>
      <c r="O3827" s="5" t="str">
        <f>VLOOKUP(M3827,Vlookups!G:I,3,FALSE)</f>
        <v>UNIDENTIFIED</v>
      </c>
      <c r="P3827" s="6">
        <f t="shared" si="1175"/>
        <v>916</v>
      </c>
      <c r="Q3827" s="6">
        <f t="shared" si="1176"/>
        <v>0</v>
      </c>
      <c r="R3827" s="6">
        <f t="shared" si="1177"/>
        <v>0</v>
      </c>
      <c r="S3827" s="6">
        <f t="shared" si="1178"/>
        <v>0</v>
      </c>
      <c r="T3827" s="6">
        <f t="shared" si="1179"/>
        <v>-916</v>
      </c>
      <c r="U3827" t="s">
        <v>3887</v>
      </c>
      <c r="V3827" t="s">
        <v>49</v>
      </c>
      <c r="W3827" s="2">
        <v>916</v>
      </c>
      <c r="X3827" s="2">
        <v>0</v>
      </c>
      <c r="Y3827" s="2">
        <v>0</v>
      </c>
      <c r="Z3827" s="2">
        <v>916</v>
      </c>
      <c r="AA3827" s="2">
        <v>0</v>
      </c>
      <c r="AB3827" s="3">
        <v>-916</v>
      </c>
    </row>
    <row r="3828" spans="1:28">
      <c r="A3828" s="5" t="str">
        <f t="shared" si="1166"/>
        <v>427</v>
      </c>
      <c r="B3828" s="5" t="str">
        <f>VLOOKUP(A3828,Vlookups!O:P,2,FALSE)</f>
        <v>LOCAL</v>
      </c>
      <c r="C3828" s="5" t="str">
        <f t="shared" si="1167"/>
        <v>E</v>
      </c>
      <c r="D3828" s="5" t="str">
        <f t="shared" si="1168"/>
        <v>52</v>
      </c>
      <c r="E3828" s="5" t="str">
        <f t="shared" si="1169"/>
        <v>62--</v>
      </c>
      <c r="F3828" s="5" t="str">
        <f>VLOOKUP(E3828,Vlookups!K:M,3,FALSE)</f>
        <v>Op Exp</v>
      </c>
      <c r="G3828" s="5" t="str">
        <f t="shared" si="1170"/>
        <v>6299</v>
      </c>
      <c r="H3828" s="5" t="str">
        <f t="shared" si="1171"/>
        <v>MISC. CONTRACTED SERVICE</v>
      </c>
      <c r="I3828" s="5" t="str">
        <f t="shared" si="1172"/>
        <v>043</v>
      </c>
      <c r="J3828" s="5" t="str">
        <f>VLOOKUP(I3828,Vlookups!A:D,2,FALSE)</f>
        <v>MSG Ramirez Elementary</v>
      </c>
      <c r="K3828" s="5" t="str">
        <f>VLOOKUP(I3828,Vlookups!A:D,3,FALSE)</f>
        <v>MSG RAMIREZ K8</v>
      </c>
      <c r="L3828" s="5" t="str">
        <f t="shared" si="1173"/>
        <v>99</v>
      </c>
      <c r="M3828" s="5" t="str">
        <f t="shared" si="1174"/>
        <v>000</v>
      </c>
      <c r="N3828" s="5" t="str">
        <f>VLOOKUP(M3828,Vlookups!G:I,2,FALSE)</f>
        <v>FINANCE USE ONLY</v>
      </c>
      <c r="O3828" s="5" t="str">
        <f>VLOOKUP(M3828,Vlookups!G:I,3,FALSE)</f>
        <v>UNIDENTIFIED</v>
      </c>
      <c r="P3828" s="6">
        <f t="shared" si="1175"/>
        <v>427</v>
      </c>
      <c r="Q3828" s="6">
        <f t="shared" si="1176"/>
        <v>0</v>
      </c>
      <c r="R3828" s="6">
        <f t="shared" si="1177"/>
        <v>0</v>
      </c>
      <c r="S3828" s="6">
        <f t="shared" si="1178"/>
        <v>0</v>
      </c>
      <c r="T3828" s="6">
        <f t="shared" si="1179"/>
        <v>-427</v>
      </c>
      <c r="U3828" t="s">
        <v>3888</v>
      </c>
      <c r="V3828" t="s">
        <v>49</v>
      </c>
      <c r="W3828" s="2">
        <v>427</v>
      </c>
      <c r="X3828" s="2">
        <v>0</v>
      </c>
      <c r="Y3828" s="2">
        <v>0</v>
      </c>
      <c r="Z3828" s="2">
        <v>427</v>
      </c>
      <c r="AA3828" s="2">
        <v>0</v>
      </c>
      <c r="AB3828" s="3">
        <v>-427</v>
      </c>
    </row>
    <row r="3829" spans="1:28">
      <c r="A3829" s="5" t="str">
        <f t="shared" si="1166"/>
        <v>427</v>
      </c>
      <c r="B3829" s="5" t="str">
        <f>VLOOKUP(A3829,Vlookups!O:P,2,FALSE)</f>
        <v>LOCAL</v>
      </c>
      <c r="C3829" s="5" t="str">
        <f t="shared" si="1167"/>
        <v>E</v>
      </c>
      <c r="D3829" s="5" t="str">
        <f t="shared" si="1168"/>
        <v>52</v>
      </c>
      <c r="E3829" s="5" t="str">
        <f t="shared" si="1169"/>
        <v>62--</v>
      </c>
      <c r="F3829" s="5" t="str">
        <f>VLOOKUP(E3829,Vlookups!K:M,3,FALSE)</f>
        <v>Op Exp</v>
      </c>
      <c r="G3829" s="5" t="str">
        <f t="shared" si="1170"/>
        <v>6299</v>
      </c>
      <c r="H3829" s="5" t="str">
        <f t="shared" si="1171"/>
        <v>MISC. CONTRACTED SERVICE</v>
      </c>
      <c r="I3829" s="5" t="str">
        <f t="shared" si="1172"/>
        <v>044</v>
      </c>
      <c r="J3829" s="5" t="str">
        <f>VLOOKUP(I3829,Vlookups!A:D,2,FALSE)</f>
        <v>MSG Ramirez Middle School</v>
      </c>
      <c r="K3829" s="5" t="str">
        <f>VLOOKUP(I3829,Vlookups!A:D,3,FALSE)</f>
        <v>MSG RAMIREZ K8</v>
      </c>
      <c r="L3829" s="5" t="str">
        <f t="shared" si="1173"/>
        <v>99</v>
      </c>
      <c r="M3829" s="5" t="str">
        <f t="shared" si="1174"/>
        <v>000</v>
      </c>
      <c r="N3829" s="5" t="str">
        <f>VLOOKUP(M3829,Vlookups!G:I,2,FALSE)</f>
        <v>FINANCE USE ONLY</v>
      </c>
      <c r="O3829" s="5" t="str">
        <f>VLOOKUP(M3829,Vlookups!G:I,3,FALSE)</f>
        <v>UNIDENTIFIED</v>
      </c>
      <c r="P3829" s="6">
        <f t="shared" si="1175"/>
        <v>185</v>
      </c>
      <c r="Q3829" s="6">
        <f t="shared" si="1176"/>
        <v>0</v>
      </c>
      <c r="R3829" s="6">
        <f t="shared" si="1177"/>
        <v>0</v>
      </c>
      <c r="S3829" s="6">
        <f t="shared" si="1178"/>
        <v>0</v>
      </c>
      <c r="T3829" s="6">
        <f t="shared" si="1179"/>
        <v>-185</v>
      </c>
      <c r="U3829" t="s">
        <v>3889</v>
      </c>
      <c r="V3829" t="s">
        <v>49</v>
      </c>
      <c r="W3829" s="2">
        <v>185</v>
      </c>
      <c r="X3829" s="2">
        <v>0</v>
      </c>
      <c r="Y3829" s="2">
        <v>0</v>
      </c>
      <c r="Z3829" s="2">
        <v>185</v>
      </c>
      <c r="AA3829" s="2">
        <v>0</v>
      </c>
      <c r="AB3829" s="3">
        <v>-185</v>
      </c>
    </row>
    <row r="3830" spans="1:28">
      <c r="A3830" s="5" t="str">
        <f t="shared" si="1166"/>
        <v>427</v>
      </c>
      <c r="B3830" s="5" t="str">
        <f>VLOOKUP(A3830,Vlookups!O:P,2,FALSE)</f>
        <v>LOCAL</v>
      </c>
      <c r="C3830" s="5" t="str">
        <f t="shared" si="1167"/>
        <v>E</v>
      </c>
      <c r="D3830" s="5" t="str">
        <f t="shared" si="1168"/>
        <v>52</v>
      </c>
      <c r="E3830" s="5" t="str">
        <f t="shared" si="1169"/>
        <v>63--</v>
      </c>
      <c r="F3830" s="5" t="str">
        <f>VLOOKUP(E3830,Vlookups!K:M,3,FALSE)</f>
        <v>Op Exp</v>
      </c>
      <c r="G3830" s="5" t="str">
        <f t="shared" si="1170"/>
        <v>6399</v>
      </c>
      <c r="H3830" s="5" t="str">
        <f t="shared" si="1171"/>
        <v>GENERAL SUPPLIES</v>
      </c>
      <c r="I3830" s="5" t="str">
        <f t="shared" si="1172"/>
        <v>004</v>
      </c>
      <c r="J3830" s="5" t="str">
        <f>VLOOKUP(I3830,Vlookups!A:D,2,FALSE)</f>
        <v>ARLINGTON ELEMENTARY SCHOOL</v>
      </c>
      <c r="K3830" s="5" t="str">
        <f>VLOOKUP(I3830,Vlookups!A:D,3,FALSE)</f>
        <v>ARLINGTON K8</v>
      </c>
      <c r="L3830" s="5" t="str">
        <f t="shared" si="1173"/>
        <v>99</v>
      </c>
      <c r="M3830" s="5" t="str">
        <f t="shared" si="1174"/>
        <v>000</v>
      </c>
      <c r="N3830" s="5" t="str">
        <f>VLOOKUP(M3830,Vlookups!G:I,2,FALSE)</f>
        <v>FINANCE USE ONLY</v>
      </c>
      <c r="O3830" s="5" t="str">
        <f>VLOOKUP(M3830,Vlookups!G:I,3,FALSE)</f>
        <v>UNIDENTIFIED</v>
      </c>
      <c r="P3830" s="6">
        <f t="shared" si="1175"/>
        <v>0</v>
      </c>
      <c r="Q3830" s="6">
        <f t="shared" si="1176"/>
        <v>620</v>
      </c>
      <c r="R3830" s="6">
        <f t="shared" si="1177"/>
        <v>400</v>
      </c>
      <c r="S3830" s="6">
        <f t="shared" si="1178"/>
        <v>0</v>
      </c>
      <c r="T3830" s="6">
        <f t="shared" si="1179"/>
        <v>0</v>
      </c>
      <c r="U3830" t="s">
        <v>3890</v>
      </c>
      <c r="V3830" t="s">
        <v>54</v>
      </c>
      <c r="W3830" s="2">
        <v>0</v>
      </c>
      <c r="X3830" s="2">
        <v>620</v>
      </c>
      <c r="Y3830" s="2">
        <v>400</v>
      </c>
      <c r="Z3830" s="3">
        <v>-1020</v>
      </c>
      <c r="AA3830" s="2">
        <v>0</v>
      </c>
      <c r="AB3830" s="2">
        <v>0</v>
      </c>
    </row>
    <row r="3831" spans="1:28">
      <c r="A3831" s="5" t="str">
        <f t="shared" si="1166"/>
        <v>427</v>
      </c>
      <c r="B3831" s="5" t="str">
        <f>VLOOKUP(A3831,Vlookups!O:P,2,FALSE)</f>
        <v>LOCAL</v>
      </c>
      <c r="C3831" s="5" t="str">
        <f t="shared" si="1167"/>
        <v>E</v>
      </c>
      <c r="D3831" s="5" t="str">
        <f t="shared" si="1168"/>
        <v>52</v>
      </c>
      <c r="E3831" s="5" t="str">
        <f t="shared" si="1169"/>
        <v>63--</v>
      </c>
      <c r="F3831" s="5" t="str">
        <f>VLOOKUP(E3831,Vlookups!K:M,3,FALSE)</f>
        <v>Op Exp</v>
      </c>
      <c r="G3831" s="5" t="str">
        <f t="shared" si="1170"/>
        <v>6399</v>
      </c>
      <c r="H3831" s="5" t="str">
        <f t="shared" si="1171"/>
        <v>GENERAL SUPPLIES</v>
      </c>
      <c r="I3831" s="5" t="str">
        <f t="shared" si="1172"/>
        <v>014</v>
      </c>
      <c r="J3831" s="5" t="str">
        <f>VLOOKUP(I3831,Vlookups!A:D,2,FALSE)</f>
        <v>KATY ELEMENTARY SCHOOL</v>
      </c>
      <c r="K3831" s="5" t="str">
        <f>VLOOKUP(I3831,Vlookups!A:D,3,FALSE)</f>
        <v>KATY K8</v>
      </c>
      <c r="L3831" s="5" t="str">
        <f t="shared" si="1173"/>
        <v>99</v>
      </c>
      <c r="M3831" s="5" t="str">
        <f t="shared" si="1174"/>
        <v>000</v>
      </c>
      <c r="N3831" s="5" t="str">
        <f>VLOOKUP(M3831,Vlookups!G:I,2,FALSE)</f>
        <v>FINANCE USE ONLY</v>
      </c>
      <c r="O3831" s="5" t="str">
        <f>VLOOKUP(M3831,Vlookups!G:I,3,FALSE)</f>
        <v>UNIDENTIFIED</v>
      </c>
      <c r="P3831" s="6">
        <f t="shared" si="1175"/>
        <v>0</v>
      </c>
      <c r="Q3831" s="6">
        <f t="shared" si="1176"/>
        <v>0</v>
      </c>
      <c r="R3831" s="6">
        <f t="shared" si="1177"/>
        <v>550</v>
      </c>
      <c r="S3831" s="6">
        <f t="shared" si="1178"/>
        <v>0</v>
      </c>
      <c r="T3831" s="6">
        <f t="shared" si="1179"/>
        <v>0</v>
      </c>
      <c r="U3831" t="s">
        <v>3891</v>
      </c>
      <c r="V3831" t="s">
        <v>54</v>
      </c>
      <c r="W3831" s="2">
        <v>0</v>
      </c>
      <c r="X3831" s="2">
        <v>0</v>
      </c>
      <c r="Y3831" s="2">
        <v>550</v>
      </c>
      <c r="Z3831" s="3">
        <v>-550</v>
      </c>
      <c r="AA3831" s="2">
        <v>0</v>
      </c>
      <c r="AB3831" s="2">
        <v>0</v>
      </c>
    </row>
    <row r="3832" spans="1:28">
      <c r="A3832" s="5" t="str">
        <f t="shared" si="1166"/>
        <v>427</v>
      </c>
      <c r="B3832" s="5" t="str">
        <f>VLOOKUP(A3832,Vlookups!O:P,2,FALSE)</f>
        <v>LOCAL</v>
      </c>
      <c r="C3832" s="5" t="str">
        <f t="shared" si="1167"/>
        <v>E</v>
      </c>
      <c r="D3832" s="5" t="str">
        <f t="shared" si="1168"/>
        <v>52</v>
      </c>
      <c r="E3832" s="5" t="str">
        <f t="shared" si="1169"/>
        <v>63--</v>
      </c>
      <c r="F3832" s="5" t="str">
        <f>VLOOKUP(E3832,Vlookups!K:M,3,FALSE)</f>
        <v>Op Exp</v>
      </c>
      <c r="G3832" s="5" t="str">
        <f t="shared" si="1170"/>
        <v>6399</v>
      </c>
      <c r="H3832" s="5" t="str">
        <f t="shared" si="1171"/>
        <v>GENERAL SUPPLIES</v>
      </c>
      <c r="I3832" s="5" t="str">
        <f t="shared" si="1172"/>
        <v>016</v>
      </c>
      <c r="J3832" s="5" t="str">
        <f>VLOOKUP(I3832,Vlookups!A:D,2,FALSE)</f>
        <v>WESTPARK ELEMENTARY SCHOOL</v>
      </c>
      <c r="K3832" s="5" t="str">
        <f>VLOOKUP(I3832,Vlookups!A:D,3,FALSE)</f>
        <v>WESTPARK K8</v>
      </c>
      <c r="L3832" s="5" t="str">
        <f t="shared" si="1173"/>
        <v>99</v>
      </c>
      <c r="M3832" s="5" t="str">
        <f t="shared" si="1174"/>
        <v>000</v>
      </c>
      <c r="N3832" s="5" t="str">
        <f>VLOOKUP(M3832,Vlookups!G:I,2,FALSE)</f>
        <v>FINANCE USE ONLY</v>
      </c>
      <c r="O3832" s="5" t="str">
        <f>VLOOKUP(M3832,Vlookups!G:I,3,FALSE)</f>
        <v>UNIDENTIFIED</v>
      </c>
      <c r="P3832" s="6">
        <f t="shared" si="1175"/>
        <v>1650</v>
      </c>
      <c r="Q3832" s="6">
        <f t="shared" si="1176"/>
        <v>0</v>
      </c>
      <c r="R3832" s="6">
        <f t="shared" si="1177"/>
        <v>1650</v>
      </c>
      <c r="S3832" s="6">
        <f t="shared" si="1178"/>
        <v>0</v>
      </c>
      <c r="T3832" s="6">
        <f t="shared" si="1179"/>
        <v>-1650</v>
      </c>
      <c r="U3832" t="s">
        <v>3892</v>
      </c>
      <c r="V3832" t="s">
        <v>54</v>
      </c>
      <c r="W3832" s="2">
        <v>1650</v>
      </c>
      <c r="X3832" s="2">
        <v>0</v>
      </c>
      <c r="Y3832" s="2">
        <v>1650</v>
      </c>
      <c r="Z3832" s="2">
        <v>0</v>
      </c>
      <c r="AA3832" s="2">
        <v>0</v>
      </c>
      <c r="AB3832" s="3">
        <v>-1650</v>
      </c>
    </row>
    <row r="3833" spans="1:28">
      <c r="A3833" s="5" t="str">
        <f t="shared" si="1166"/>
        <v>427</v>
      </c>
      <c r="B3833" s="5" t="str">
        <f>VLOOKUP(A3833,Vlookups!O:P,2,FALSE)</f>
        <v>LOCAL</v>
      </c>
      <c r="C3833" s="5" t="str">
        <f t="shared" si="1167"/>
        <v>E</v>
      </c>
      <c r="D3833" s="5" t="str">
        <f t="shared" si="1168"/>
        <v>52</v>
      </c>
      <c r="E3833" s="5" t="str">
        <f t="shared" si="1169"/>
        <v>63--</v>
      </c>
      <c r="F3833" s="5" t="str">
        <f>VLOOKUP(E3833,Vlookups!K:M,3,FALSE)</f>
        <v>Op Exp</v>
      </c>
      <c r="G3833" s="5" t="str">
        <f t="shared" si="1170"/>
        <v>6399</v>
      </c>
      <c r="H3833" s="5" t="str">
        <f t="shared" si="1171"/>
        <v>GENERAL SUPPLIES</v>
      </c>
      <c r="I3833" s="5" t="str">
        <f t="shared" si="1172"/>
        <v>019</v>
      </c>
      <c r="J3833" s="5" t="str">
        <f>VLOOKUP(I3833,Vlookups!A:D,2,FALSE)</f>
        <v>LANCASTER ELEMENTARY</v>
      </c>
      <c r="K3833" s="5" t="str">
        <f>VLOOKUP(I3833,Vlookups!A:D,3,FALSE)</f>
        <v>LANCASTER K8</v>
      </c>
      <c r="L3833" s="5" t="str">
        <f t="shared" si="1173"/>
        <v>99</v>
      </c>
      <c r="M3833" s="5" t="str">
        <f t="shared" si="1174"/>
        <v>000</v>
      </c>
      <c r="N3833" s="5" t="str">
        <f>VLOOKUP(M3833,Vlookups!G:I,2,FALSE)</f>
        <v>FINANCE USE ONLY</v>
      </c>
      <c r="O3833" s="5" t="str">
        <f>VLOOKUP(M3833,Vlookups!G:I,3,FALSE)</f>
        <v>UNIDENTIFIED</v>
      </c>
      <c r="P3833" s="6">
        <f t="shared" si="1175"/>
        <v>0</v>
      </c>
      <c r="Q3833" s="6">
        <f t="shared" si="1176"/>
        <v>0</v>
      </c>
      <c r="R3833" s="6">
        <f t="shared" si="1177"/>
        <v>110</v>
      </c>
      <c r="S3833" s="6">
        <f t="shared" si="1178"/>
        <v>0</v>
      </c>
      <c r="T3833" s="6">
        <f t="shared" si="1179"/>
        <v>0</v>
      </c>
      <c r="U3833" t="s">
        <v>3893</v>
      </c>
      <c r="V3833" t="s">
        <v>54</v>
      </c>
      <c r="W3833" s="2">
        <v>0</v>
      </c>
      <c r="X3833" s="2">
        <v>0</v>
      </c>
      <c r="Y3833" s="2">
        <v>110</v>
      </c>
      <c r="Z3833" s="3">
        <v>-295</v>
      </c>
      <c r="AA3833" s="2">
        <v>0</v>
      </c>
      <c r="AB3833" s="2">
        <v>0</v>
      </c>
    </row>
    <row r="3834" spans="1:28">
      <c r="A3834" s="5" t="str">
        <f t="shared" si="1166"/>
        <v>427</v>
      </c>
      <c r="B3834" s="5" t="str">
        <f>VLOOKUP(A3834,Vlookups!O:P,2,FALSE)</f>
        <v>LOCAL</v>
      </c>
      <c r="C3834" s="5" t="str">
        <f t="shared" si="1167"/>
        <v>E</v>
      </c>
      <c r="D3834" s="5" t="str">
        <f t="shared" si="1168"/>
        <v>52</v>
      </c>
      <c r="E3834" s="5" t="str">
        <f t="shared" si="1169"/>
        <v>63--</v>
      </c>
      <c r="F3834" s="5" t="str">
        <f>VLOOKUP(E3834,Vlookups!K:M,3,FALSE)</f>
        <v>Op Exp</v>
      </c>
      <c r="G3834" s="5" t="str">
        <f t="shared" si="1170"/>
        <v>6399</v>
      </c>
      <c r="H3834" s="5" t="str">
        <f t="shared" si="1171"/>
        <v>GENERAL SUPPLIES</v>
      </c>
      <c r="I3834" s="5" t="str">
        <f t="shared" si="1172"/>
        <v>023</v>
      </c>
      <c r="J3834" s="5" t="str">
        <f>VLOOKUP(I3834,Vlookups!A:D,2,FALSE)</f>
        <v>SAGINAW ELEMENTARY</v>
      </c>
      <c r="K3834" s="5" t="str">
        <f>VLOOKUP(I3834,Vlookups!A:D,3,FALSE)</f>
        <v>SAGINAW K8</v>
      </c>
      <c r="L3834" s="5" t="str">
        <f t="shared" si="1173"/>
        <v>99</v>
      </c>
      <c r="M3834" s="5" t="str">
        <f t="shared" si="1174"/>
        <v>000</v>
      </c>
      <c r="N3834" s="5" t="str">
        <f>VLOOKUP(M3834,Vlookups!G:I,2,FALSE)</f>
        <v>FINANCE USE ONLY</v>
      </c>
      <c r="O3834" s="5" t="str">
        <f>VLOOKUP(M3834,Vlookups!G:I,3,FALSE)</f>
        <v>UNIDENTIFIED</v>
      </c>
      <c r="P3834" s="6">
        <f t="shared" si="1175"/>
        <v>535</v>
      </c>
      <c r="Q3834" s="6">
        <f t="shared" si="1176"/>
        <v>535</v>
      </c>
      <c r="R3834" s="6">
        <f t="shared" si="1177"/>
        <v>0</v>
      </c>
      <c r="S3834" s="6">
        <f t="shared" si="1178"/>
        <v>0</v>
      </c>
      <c r="T3834" s="6">
        <f t="shared" si="1179"/>
        <v>-535</v>
      </c>
      <c r="U3834" t="s">
        <v>3894</v>
      </c>
      <c r="V3834" t="s">
        <v>54</v>
      </c>
      <c r="W3834" s="2">
        <v>535</v>
      </c>
      <c r="X3834" s="2">
        <v>535</v>
      </c>
      <c r="Y3834" s="2">
        <v>0</v>
      </c>
      <c r="Z3834" s="2">
        <v>0</v>
      </c>
      <c r="AA3834" s="2">
        <v>0</v>
      </c>
      <c r="AB3834" s="3">
        <v>-535</v>
      </c>
    </row>
    <row r="3835" spans="1:28">
      <c r="A3835" s="5" t="str">
        <f t="shared" si="1166"/>
        <v>427</v>
      </c>
      <c r="B3835" s="5" t="str">
        <f>VLOOKUP(A3835,Vlookups!O:P,2,FALSE)</f>
        <v>LOCAL</v>
      </c>
      <c r="C3835" s="5" t="str">
        <f t="shared" si="1167"/>
        <v>E</v>
      </c>
      <c r="D3835" s="5" t="str">
        <f t="shared" si="1168"/>
        <v>52</v>
      </c>
      <c r="E3835" s="5" t="str">
        <f t="shared" si="1169"/>
        <v>63--</v>
      </c>
      <c r="F3835" s="5" t="str">
        <f>VLOOKUP(E3835,Vlookups!K:M,3,FALSE)</f>
        <v>Op Exp</v>
      </c>
      <c r="G3835" s="5" t="str">
        <f t="shared" si="1170"/>
        <v>6399</v>
      </c>
      <c r="H3835" s="5" t="str">
        <f t="shared" si="1171"/>
        <v>GENERAL SUPPLIES</v>
      </c>
      <c r="I3835" s="5" t="str">
        <f t="shared" si="1172"/>
        <v>025</v>
      </c>
      <c r="J3835" s="5" t="str">
        <f>VLOOKUP(I3835,Vlookups!A:D,2,FALSE)</f>
        <v>WINDMILL LAKES ELEMENTARY</v>
      </c>
      <c r="K3835" s="5" t="str">
        <f>VLOOKUP(I3835,Vlookups!A:D,3,FALSE)</f>
        <v>WINDMILL LAKES K8</v>
      </c>
      <c r="L3835" s="5" t="str">
        <f t="shared" si="1173"/>
        <v>99</v>
      </c>
      <c r="M3835" s="5" t="str">
        <f t="shared" si="1174"/>
        <v>000</v>
      </c>
      <c r="N3835" s="5" t="str">
        <f>VLOOKUP(M3835,Vlookups!G:I,2,FALSE)</f>
        <v>FINANCE USE ONLY</v>
      </c>
      <c r="O3835" s="5" t="str">
        <f>VLOOKUP(M3835,Vlookups!G:I,3,FALSE)</f>
        <v>UNIDENTIFIED</v>
      </c>
      <c r="P3835" s="6">
        <f t="shared" si="1175"/>
        <v>0</v>
      </c>
      <c r="Q3835" s="6">
        <f t="shared" si="1176"/>
        <v>0</v>
      </c>
      <c r="R3835" s="6">
        <f t="shared" si="1177"/>
        <v>660</v>
      </c>
      <c r="S3835" s="6">
        <f t="shared" si="1178"/>
        <v>0</v>
      </c>
      <c r="T3835" s="6">
        <f t="shared" si="1179"/>
        <v>0</v>
      </c>
      <c r="U3835" t="s">
        <v>3895</v>
      </c>
      <c r="V3835" t="s">
        <v>54</v>
      </c>
      <c r="W3835" s="2">
        <v>0</v>
      </c>
      <c r="X3835" s="2">
        <v>0</v>
      </c>
      <c r="Y3835" s="2">
        <v>660</v>
      </c>
      <c r="Z3835" s="3">
        <v>-660</v>
      </c>
      <c r="AA3835" s="2">
        <v>0</v>
      </c>
      <c r="AB3835" s="2">
        <v>0</v>
      </c>
    </row>
    <row r="3836" spans="1:28">
      <c r="A3836" s="5" t="str">
        <f t="shared" si="1166"/>
        <v>427</v>
      </c>
      <c r="B3836" s="5" t="str">
        <f>VLOOKUP(A3836,Vlookups!O:P,2,FALSE)</f>
        <v>LOCAL</v>
      </c>
      <c r="C3836" s="5" t="str">
        <f t="shared" si="1167"/>
        <v>E</v>
      </c>
      <c r="D3836" s="5" t="str">
        <f t="shared" si="1168"/>
        <v>52</v>
      </c>
      <c r="E3836" s="5" t="str">
        <f t="shared" si="1169"/>
        <v>63--</v>
      </c>
      <c r="F3836" s="5" t="str">
        <f>VLOOKUP(E3836,Vlookups!K:M,3,FALSE)</f>
        <v>Op Exp</v>
      </c>
      <c r="G3836" s="5" t="str">
        <f t="shared" si="1170"/>
        <v>6399</v>
      </c>
      <c r="H3836" s="5" t="str">
        <f t="shared" si="1171"/>
        <v>GENERAL SUPPLIES</v>
      </c>
      <c r="I3836" s="5" t="str">
        <f t="shared" si="1172"/>
        <v>033</v>
      </c>
      <c r="J3836" s="5" t="str">
        <f>VLOOKUP(I3836,Vlookups!A:D,2,FALSE)</f>
        <v>WINDMILL LAKES HS</v>
      </c>
      <c r="K3836" s="5" t="str">
        <f>VLOOKUP(I3836,Vlookups!A:D,3,FALSE)</f>
        <v>WINDMILL LAKES HS</v>
      </c>
      <c r="L3836" s="5" t="str">
        <f t="shared" si="1173"/>
        <v>99</v>
      </c>
      <c r="M3836" s="5" t="str">
        <f t="shared" si="1174"/>
        <v>000</v>
      </c>
      <c r="N3836" s="5" t="str">
        <f>VLOOKUP(M3836,Vlookups!G:I,2,FALSE)</f>
        <v>FINANCE USE ONLY</v>
      </c>
      <c r="O3836" s="5" t="str">
        <f>VLOOKUP(M3836,Vlookups!G:I,3,FALSE)</f>
        <v>UNIDENTIFIED</v>
      </c>
      <c r="P3836" s="6">
        <f t="shared" si="1175"/>
        <v>0</v>
      </c>
      <c r="Q3836" s="6">
        <f t="shared" si="1176"/>
        <v>0</v>
      </c>
      <c r="R3836" s="6">
        <f t="shared" si="1177"/>
        <v>220</v>
      </c>
      <c r="S3836" s="6">
        <f t="shared" si="1178"/>
        <v>0</v>
      </c>
      <c r="T3836" s="6">
        <f t="shared" si="1179"/>
        <v>0</v>
      </c>
      <c r="U3836" t="s">
        <v>3896</v>
      </c>
      <c r="V3836" t="s">
        <v>54</v>
      </c>
      <c r="W3836" s="2">
        <v>0</v>
      </c>
      <c r="X3836" s="2">
        <v>0</v>
      </c>
      <c r="Y3836" s="2">
        <v>220</v>
      </c>
      <c r="Z3836" s="3">
        <v>-220</v>
      </c>
      <c r="AA3836" s="2">
        <v>0</v>
      </c>
      <c r="AB3836" s="2">
        <v>0</v>
      </c>
    </row>
    <row r="3837" spans="1:28">
      <c r="A3837" s="5" t="str">
        <f t="shared" si="1166"/>
        <v>427</v>
      </c>
      <c r="B3837" s="5" t="str">
        <f>VLOOKUP(A3837,Vlookups!O:P,2,FALSE)</f>
        <v>LOCAL</v>
      </c>
      <c r="C3837" s="5" t="str">
        <f t="shared" si="1167"/>
        <v>E</v>
      </c>
      <c r="D3837" s="5" t="str">
        <f t="shared" si="1168"/>
        <v>52</v>
      </c>
      <c r="E3837" s="5" t="str">
        <f t="shared" si="1169"/>
        <v>63--</v>
      </c>
      <c r="F3837" s="5" t="str">
        <f>VLOOKUP(E3837,Vlookups!K:M,3,FALSE)</f>
        <v>Op Exp</v>
      </c>
      <c r="G3837" s="5" t="str">
        <f t="shared" si="1170"/>
        <v>6399</v>
      </c>
      <c r="H3837" s="5" t="str">
        <f t="shared" si="1171"/>
        <v>GENERAL SUPPLIES</v>
      </c>
      <c r="I3837" s="5" t="str">
        <f t="shared" si="1172"/>
        <v>042</v>
      </c>
      <c r="J3837" s="5" t="str">
        <f>VLOOKUP(I3837,Vlookups!A:D,2,FALSE)</f>
        <v>BG Ramirez Elementary</v>
      </c>
      <c r="K3837" s="5" t="str">
        <f>VLOOKUP(I3837,Vlookups!A:D,3,FALSE)</f>
        <v>BG RAMIREZ K8</v>
      </c>
      <c r="L3837" s="5" t="str">
        <f t="shared" si="1173"/>
        <v>99</v>
      </c>
      <c r="M3837" s="5" t="str">
        <f t="shared" si="1174"/>
        <v>000</v>
      </c>
      <c r="N3837" s="5" t="str">
        <f>VLOOKUP(M3837,Vlookups!G:I,2,FALSE)</f>
        <v>FINANCE USE ONLY</v>
      </c>
      <c r="O3837" s="5" t="str">
        <f>VLOOKUP(M3837,Vlookups!G:I,3,FALSE)</f>
        <v>UNIDENTIFIED</v>
      </c>
      <c r="P3837" s="6">
        <f t="shared" si="1175"/>
        <v>0</v>
      </c>
      <c r="Q3837" s="6">
        <f t="shared" si="1176"/>
        <v>0</v>
      </c>
      <c r="R3837" s="6">
        <f t="shared" si="1177"/>
        <v>895</v>
      </c>
      <c r="S3837" s="6">
        <f t="shared" si="1178"/>
        <v>0</v>
      </c>
      <c r="T3837" s="6">
        <f t="shared" si="1179"/>
        <v>0</v>
      </c>
      <c r="U3837" t="s">
        <v>3897</v>
      </c>
      <c r="V3837" t="s">
        <v>54</v>
      </c>
      <c r="W3837" s="2">
        <v>0</v>
      </c>
      <c r="X3837" s="2">
        <v>0</v>
      </c>
      <c r="Y3837" s="2">
        <v>895</v>
      </c>
      <c r="Z3837" s="3">
        <v>-895</v>
      </c>
      <c r="AA3837" s="2">
        <v>0</v>
      </c>
      <c r="AB3837" s="2">
        <v>0</v>
      </c>
    </row>
    <row r="3838" spans="1:28">
      <c r="A3838" s="5" t="str">
        <f t="shared" si="1166"/>
        <v>427</v>
      </c>
      <c r="B3838" s="5" t="str">
        <f>VLOOKUP(A3838,Vlookups!O:P,2,FALSE)</f>
        <v>LOCAL</v>
      </c>
      <c r="C3838" s="5" t="str">
        <f t="shared" si="1167"/>
        <v>E</v>
      </c>
      <c r="D3838" s="5" t="str">
        <f t="shared" si="1168"/>
        <v>52</v>
      </c>
      <c r="E3838" s="5" t="str">
        <f t="shared" si="1169"/>
        <v>63--</v>
      </c>
      <c r="F3838" s="5" t="str">
        <f>VLOOKUP(E3838,Vlookups!K:M,3,FALSE)</f>
        <v>Op Exp</v>
      </c>
      <c r="G3838" s="5" t="str">
        <f t="shared" si="1170"/>
        <v>6399</v>
      </c>
      <c r="H3838" s="5" t="str">
        <f t="shared" si="1171"/>
        <v>GENERAL SUPPLIES</v>
      </c>
      <c r="I3838" s="5" t="str">
        <f t="shared" si="1172"/>
        <v>043</v>
      </c>
      <c r="J3838" s="5" t="str">
        <f>VLOOKUP(I3838,Vlookups!A:D,2,FALSE)</f>
        <v>MSG Ramirez Elementary</v>
      </c>
      <c r="K3838" s="5" t="str">
        <f>VLOOKUP(I3838,Vlookups!A:D,3,FALSE)</f>
        <v>MSG RAMIREZ K8</v>
      </c>
      <c r="L3838" s="5" t="str">
        <f t="shared" si="1173"/>
        <v>99</v>
      </c>
      <c r="M3838" s="5" t="str">
        <f t="shared" si="1174"/>
        <v>000</v>
      </c>
      <c r="N3838" s="5" t="str">
        <f>VLOOKUP(M3838,Vlookups!G:I,2,FALSE)</f>
        <v>FINANCE USE ONLY</v>
      </c>
      <c r="O3838" s="5" t="str">
        <f>VLOOKUP(M3838,Vlookups!G:I,3,FALSE)</f>
        <v>UNIDENTIFIED</v>
      </c>
      <c r="P3838" s="6">
        <f t="shared" si="1175"/>
        <v>222</v>
      </c>
      <c r="Q3838" s="6">
        <f t="shared" si="1176"/>
        <v>0</v>
      </c>
      <c r="R3838" s="6">
        <f t="shared" si="1177"/>
        <v>221.1</v>
      </c>
      <c r="S3838" s="6">
        <f t="shared" si="1178"/>
        <v>0</v>
      </c>
      <c r="T3838" s="6">
        <f t="shared" si="1179"/>
        <v>-222</v>
      </c>
      <c r="U3838" t="s">
        <v>3898</v>
      </c>
      <c r="V3838" t="s">
        <v>54</v>
      </c>
      <c r="W3838" s="2">
        <v>222</v>
      </c>
      <c r="X3838" s="2">
        <v>0</v>
      </c>
      <c r="Y3838" s="2">
        <v>221.1</v>
      </c>
      <c r="Z3838" s="2">
        <v>0.9</v>
      </c>
      <c r="AA3838" s="2">
        <v>0</v>
      </c>
      <c r="AB3838" s="3">
        <v>-222</v>
      </c>
    </row>
    <row r="3839" spans="1:28">
      <c r="A3839" s="5" t="str">
        <f t="shared" si="1166"/>
        <v>427</v>
      </c>
      <c r="B3839" s="5" t="str">
        <f>VLOOKUP(A3839,Vlookups!O:P,2,FALSE)</f>
        <v>LOCAL</v>
      </c>
      <c r="C3839" s="5" t="str">
        <f t="shared" si="1167"/>
        <v>E</v>
      </c>
      <c r="D3839" s="5" t="str">
        <f t="shared" si="1168"/>
        <v>52</v>
      </c>
      <c r="E3839" s="5" t="str">
        <f t="shared" si="1169"/>
        <v>63--</v>
      </c>
      <c r="F3839" s="5" t="str">
        <f>VLOOKUP(E3839,Vlookups!K:M,3,FALSE)</f>
        <v>Op Exp</v>
      </c>
      <c r="G3839" s="5" t="str">
        <f t="shared" si="1170"/>
        <v>6399</v>
      </c>
      <c r="H3839" s="5" t="str">
        <f t="shared" si="1171"/>
        <v>GENERAL SUPPLIES</v>
      </c>
      <c r="I3839" s="5" t="str">
        <f t="shared" si="1172"/>
        <v>044</v>
      </c>
      <c r="J3839" s="5" t="str">
        <f>VLOOKUP(I3839,Vlookups!A:D,2,FALSE)</f>
        <v>MSG Ramirez Middle School</v>
      </c>
      <c r="K3839" s="5" t="str">
        <f>VLOOKUP(I3839,Vlookups!A:D,3,FALSE)</f>
        <v>MSG RAMIREZ K8</v>
      </c>
      <c r="L3839" s="5" t="str">
        <f t="shared" si="1173"/>
        <v>99</v>
      </c>
      <c r="M3839" s="5" t="str">
        <f t="shared" si="1174"/>
        <v>000</v>
      </c>
      <c r="N3839" s="5" t="str">
        <f>VLOOKUP(M3839,Vlookups!G:I,2,FALSE)</f>
        <v>FINANCE USE ONLY</v>
      </c>
      <c r="O3839" s="5" t="str">
        <f>VLOOKUP(M3839,Vlookups!G:I,3,FALSE)</f>
        <v>UNIDENTIFIED</v>
      </c>
      <c r="P3839" s="6">
        <f t="shared" si="1175"/>
        <v>109</v>
      </c>
      <c r="Q3839" s="6">
        <f t="shared" si="1176"/>
        <v>0</v>
      </c>
      <c r="R3839" s="6">
        <f t="shared" si="1177"/>
        <v>108.9</v>
      </c>
      <c r="S3839" s="6">
        <f t="shared" si="1178"/>
        <v>0</v>
      </c>
      <c r="T3839" s="6">
        <f t="shared" si="1179"/>
        <v>-109</v>
      </c>
      <c r="U3839" t="s">
        <v>3899</v>
      </c>
      <c r="V3839" t="s">
        <v>54</v>
      </c>
      <c r="W3839" s="2">
        <v>109</v>
      </c>
      <c r="X3839" s="2">
        <v>0</v>
      </c>
      <c r="Y3839" s="2">
        <v>108.9</v>
      </c>
      <c r="Z3839" s="2">
        <v>0.1</v>
      </c>
      <c r="AA3839" s="2">
        <v>0</v>
      </c>
      <c r="AB3839" s="3">
        <v>-109</v>
      </c>
    </row>
    <row r="3840" spans="1:28">
      <c r="A3840" s="5" t="str">
        <f t="shared" si="1166"/>
        <v>427</v>
      </c>
      <c r="B3840" s="5" t="str">
        <f>VLOOKUP(A3840,Vlookups!O:P,2,FALSE)</f>
        <v>LOCAL</v>
      </c>
      <c r="C3840" s="5" t="str">
        <f t="shared" si="1167"/>
        <v>E</v>
      </c>
      <c r="D3840" s="5" t="str">
        <f t="shared" si="1168"/>
        <v>52</v>
      </c>
      <c r="E3840" s="5" t="str">
        <f t="shared" si="1169"/>
        <v>64--</v>
      </c>
      <c r="F3840" s="5" t="str">
        <f>VLOOKUP(E3840,Vlookups!K:M,3,FALSE)</f>
        <v>Op Exp</v>
      </c>
      <c r="G3840" s="5" t="str">
        <f t="shared" si="1170"/>
        <v>6499</v>
      </c>
      <c r="H3840" s="5" t="str">
        <f t="shared" si="1171"/>
        <v>MISC OP COSTS</v>
      </c>
      <c r="I3840" s="5" t="str">
        <f t="shared" si="1172"/>
        <v>999</v>
      </c>
      <c r="J3840" s="5" t="str">
        <f>VLOOKUP(I3840,Vlookups!A:D,2,FALSE)</f>
        <v>CHARTER WIDE</v>
      </c>
      <c r="K3840" s="5" t="str">
        <f>VLOOKUP(I3840,Vlookups!A:D,3,FALSE)</f>
        <v>CHARTER WIDE</v>
      </c>
      <c r="L3840" s="5" t="str">
        <f t="shared" si="1173"/>
        <v>99</v>
      </c>
      <c r="M3840" s="5" t="str">
        <f t="shared" si="1174"/>
        <v>751</v>
      </c>
      <c r="N3840" s="5" t="str">
        <f>VLOOKUP(M3840,Vlookups!G:I,2,FALSE)</f>
        <v>UNIDENTIFIED BUDGET OWNER/HOLD</v>
      </c>
      <c r="O3840" s="5" t="str">
        <f>VLOOKUP(M3840,Vlookups!G:I,3,FALSE)</f>
        <v>UNIDENTIFIED</v>
      </c>
      <c r="P3840" s="6">
        <f t="shared" si="1175"/>
        <v>6842.01</v>
      </c>
      <c r="Q3840" s="6">
        <f t="shared" si="1176"/>
        <v>0</v>
      </c>
      <c r="R3840" s="6">
        <f t="shared" si="1177"/>
        <v>0</v>
      </c>
      <c r="S3840" s="6">
        <f t="shared" si="1178"/>
        <v>100000</v>
      </c>
      <c r="T3840" s="6">
        <f t="shared" si="1179"/>
        <v>93157.99</v>
      </c>
      <c r="U3840" t="s">
        <v>3900</v>
      </c>
      <c r="V3840" t="s">
        <v>183</v>
      </c>
      <c r="W3840" s="2">
        <v>6842.01</v>
      </c>
      <c r="X3840" s="2">
        <v>0</v>
      </c>
      <c r="Y3840" s="2">
        <v>0</v>
      </c>
      <c r="Z3840" s="2">
        <v>6842.01</v>
      </c>
      <c r="AA3840" s="2">
        <v>100000</v>
      </c>
      <c r="AB3840" s="2">
        <v>93157.99</v>
      </c>
    </row>
    <row r="3841" spans="1:28">
      <c r="A3841" s="5" t="str">
        <f t="shared" si="1166"/>
        <v>427</v>
      </c>
      <c r="B3841" s="5" t="str">
        <f>VLOOKUP(A3841,Vlookups!O:P,2,FALSE)</f>
        <v>LOCAL</v>
      </c>
      <c r="C3841" s="5" t="str">
        <f t="shared" si="1167"/>
        <v>E</v>
      </c>
      <c r="D3841" s="5" t="str">
        <f t="shared" si="1168"/>
        <v>53</v>
      </c>
      <c r="E3841" s="5" t="str">
        <f t="shared" si="1169"/>
        <v>63--</v>
      </c>
      <c r="F3841" s="5" t="str">
        <f>VLOOKUP(E3841,Vlookups!K:M,3,FALSE)</f>
        <v>Op Exp</v>
      </c>
      <c r="G3841" s="5" t="str">
        <f t="shared" si="1170"/>
        <v>6396</v>
      </c>
      <c r="H3841" s="5" t="str">
        <f t="shared" si="1171"/>
        <v>STUDENT CREDITS</v>
      </c>
      <c r="I3841" s="5" t="str">
        <f t="shared" si="1172"/>
        <v>014</v>
      </c>
      <c r="J3841" s="5" t="str">
        <f>VLOOKUP(I3841,Vlookups!A:D,2,FALSE)</f>
        <v>KATY ELEMENTARY SCHOOL</v>
      </c>
      <c r="K3841" s="5" t="str">
        <f>VLOOKUP(I3841,Vlookups!A:D,3,FALSE)</f>
        <v>KATY K8</v>
      </c>
      <c r="L3841" s="5" t="str">
        <f t="shared" si="1173"/>
        <v>99</v>
      </c>
      <c r="M3841" s="5" t="str">
        <f t="shared" si="1174"/>
        <v>880</v>
      </c>
      <c r="N3841" s="5" t="str">
        <f>VLOOKUP(M3841,Vlookups!G:I,2,FALSE)</f>
        <v>TECHNOLOGY</v>
      </c>
      <c r="O3841" s="5" t="str">
        <f>VLOOKUP(M3841,Vlookups!G:I,3,FALSE)</f>
        <v>CIO</v>
      </c>
      <c r="P3841" s="6">
        <f t="shared" si="1175"/>
        <v>0</v>
      </c>
      <c r="Q3841" s="6">
        <f t="shared" si="1176"/>
        <v>0</v>
      </c>
      <c r="R3841" s="6">
        <f t="shared" si="1177"/>
        <v>-45.1</v>
      </c>
      <c r="S3841" s="6">
        <f t="shared" si="1178"/>
        <v>0</v>
      </c>
      <c r="T3841" s="6">
        <f t="shared" si="1179"/>
        <v>0</v>
      </c>
      <c r="U3841" t="s">
        <v>3901</v>
      </c>
      <c r="V3841" t="s">
        <v>1693</v>
      </c>
      <c r="W3841" s="2">
        <v>0</v>
      </c>
      <c r="X3841" s="2">
        <v>0</v>
      </c>
      <c r="Y3841" s="3">
        <v>-45.1</v>
      </c>
      <c r="Z3841" s="2">
        <v>45.1</v>
      </c>
      <c r="AA3841" s="2">
        <v>0</v>
      </c>
      <c r="AB3841" s="2">
        <v>0</v>
      </c>
    </row>
    <row r="3842" spans="1:28">
      <c r="A3842" s="5" t="str">
        <f t="shared" si="1166"/>
        <v>427</v>
      </c>
      <c r="B3842" s="5" t="str">
        <f>VLOOKUP(A3842,Vlookups!O:P,2,FALSE)</f>
        <v>LOCAL</v>
      </c>
      <c r="C3842" s="5" t="str">
        <f t="shared" si="1167"/>
        <v>E</v>
      </c>
      <c r="D3842" s="5" t="str">
        <f t="shared" si="1168"/>
        <v>53</v>
      </c>
      <c r="E3842" s="5" t="str">
        <f t="shared" si="1169"/>
        <v>63--</v>
      </c>
      <c r="F3842" s="5" t="str">
        <f>VLOOKUP(E3842,Vlookups!K:M,3,FALSE)</f>
        <v>Op Exp</v>
      </c>
      <c r="G3842" s="5" t="str">
        <f t="shared" si="1170"/>
        <v>6396</v>
      </c>
      <c r="H3842" s="5" t="str">
        <f t="shared" si="1171"/>
        <v>STUDENT CREDITS</v>
      </c>
      <c r="I3842" s="5" t="str">
        <f t="shared" si="1172"/>
        <v>016</v>
      </c>
      <c r="J3842" s="5" t="str">
        <f>VLOOKUP(I3842,Vlookups!A:D,2,FALSE)</f>
        <v>WESTPARK ELEMENTARY SCHOOL</v>
      </c>
      <c r="K3842" s="5" t="str">
        <f>VLOOKUP(I3842,Vlookups!A:D,3,FALSE)</f>
        <v>WESTPARK K8</v>
      </c>
      <c r="L3842" s="5" t="str">
        <f t="shared" si="1173"/>
        <v>99</v>
      </c>
      <c r="M3842" s="5" t="str">
        <f t="shared" si="1174"/>
        <v>880</v>
      </c>
      <c r="N3842" s="5" t="str">
        <f>VLOOKUP(M3842,Vlookups!G:I,2,FALSE)</f>
        <v>TECHNOLOGY</v>
      </c>
      <c r="O3842" s="5" t="str">
        <f>VLOOKUP(M3842,Vlookups!G:I,3,FALSE)</f>
        <v>CIO</v>
      </c>
      <c r="P3842" s="6">
        <f t="shared" si="1175"/>
        <v>0</v>
      </c>
      <c r="Q3842" s="6">
        <f t="shared" si="1176"/>
        <v>0</v>
      </c>
      <c r="R3842" s="6">
        <f t="shared" si="1177"/>
        <v>-20.59</v>
      </c>
      <c r="S3842" s="6">
        <f t="shared" si="1178"/>
        <v>0</v>
      </c>
      <c r="T3842" s="6">
        <f t="shared" si="1179"/>
        <v>0</v>
      </c>
      <c r="U3842" t="s">
        <v>3902</v>
      </c>
      <c r="V3842" t="s">
        <v>1693</v>
      </c>
      <c r="W3842" s="2">
        <v>0</v>
      </c>
      <c r="X3842" s="2">
        <v>0</v>
      </c>
      <c r="Y3842" s="3">
        <v>-20.59</v>
      </c>
      <c r="Z3842" s="2">
        <v>20.59</v>
      </c>
      <c r="AA3842" s="2">
        <v>0</v>
      </c>
      <c r="AB3842" s="2">
        <v>0</v>
      </c>
    </row>
    <row r="3843" spans="1:28">
      <c r="A3843" s="5" t="str">
        <f t="shared" si="1166"/>
        <v>427</v>
      </c>
      <c r="B3843" s="5" t="str">
        <f>VLOOKUP(A3843,Vlookups!O:P,2,FALSE)</f>
        <v>LOCAL</v>
      </c>
      <c r="C3843" s="5" t="str">
        <f t="shared" si="1167"/>
        <v>E</v>
      </c>
      <c r="D3843" s="5" t="str">
        <f t="shared" si="1168"/>
        <v>53</v>
      </c>
      <c r="E3843" s="5" t="str">
        <f t="shared" si="1169"/>
        <v>63--</v>
      </c>
      <c r="F3843" s="5" t="str">
        <f>VLOOKUP(E3843,Vlookups!K:M,3,FALSE)</f>
        <v>Op Exp</v>
      </c>
      <c r="G3843" s="5" t="str">
        <f t="shared" si="1170"/>
        <v>6396</v>
      </c>
      <c r="H3843" s="5" t="str">
        <f t="shared" si="1171"/>
        <v>STUDENT CREDITS</v>
      </c>
      <c r="I3843" s="5" t="str">
        <f t="shared" si="1172"/>
        <v>017</v>
      </c>
      <c r="J3843" s="5" t="str">
        <f>VLOOKUP(I3843,Vlookups!A:D,2,FALSE)</f>
        <v>WESTPARK MIDDLE SCHOOL</v>
      </c>
      <c r="K3843" s="5" t="str">
        <f>VLOOKUP(I3843,Vlookups!A:D,3,FALSE)</f>
        <v>WESTPARK K8</v>
      </c>
      <c r="L3843" s="5" t="str">
        <f t="shared" si="1173"/>
        <v>99</v>
      </c>
      <c r="M3843" s="5" t="str">
        <f t="shared" si="1174"/>
        <v>880</v>
      </c>
      <c r="N3843" s="5" t="str">
        <f>VLOOKUP(M3843,Vlookups!G:I,2,FALSE)</f>
        <v>TECHNOLOGY</v>
      </c>
      <c r="O3843" s="5" t="str">
        <f>VLOOKUP(M3843,Vlookups!G:I,3,FALSE)</f>
        <v>CIO</v>
      </c>
      <c r="P3843" s="6">
        <f t="shared" si="1175"/>
        <v>0</v>
      </c>
      <c r="Q3843" s="6">
        <f t="shared" si="1176"/>
        <v>0</v>
      </c>
      <c r="R3843" s="6">
        <f t="shared" si="1177"/>
        <v>-20.59</v>
      </c>
      <c r="S3843" s="6">
        <f t="shared" si="1178"/>
        <v>0</v>
      </c>
      <c r="T3843" s="6">
        <f t="shared" si="1179"/>
        <v>0</v>
      </c>
      <c r="U3843" t="s">
        <v>3903</v>
      </c>
      <c r="V3843" t="s">
        <v>1693</v>
      </c>
      <c r="W3843" s="2">
        <v>0</v>
      </c>
      <c r="X3843" s="2">
        <v>0</v>
      </c>
      <c r="Y3843" s="3">
        <v>-20.59</v>
      </c>
      <c r="Z3843" s="2">
        <v>20.59</v>
      </c>
      <c r="AA3843" s="2">
        <v>0</v>
      </c>
      <c r="AB3843" s="2">
        <v>0</v>
      </c>
    </row>
    <row r="3844" spans="1:28">
      <c r="A3844" s="5" t="str">
        <f t="shared" si="1166"/>
        <v>429</v>
      </c>
      <c r="B3844" s="5" t="str">
        <f>VLOOKUP(A3844,Vlookups!O:P,2,FALSE)</f>
        <v>FED/GRANT</v>
      </c>
      <c r="C3844" s="5" t="str">
        <f t="shared" si="1167"/>
        <v>E</v>
      </c>
      <c r="D3844" s="5" t="str">
        <f t="shared" si="1168"/>
        <v>11</v>
      </c>
      <c r="E3844" s="5" t="str">
        <f t="shared" si="1169"/>
        <v>62--</v>
      </c>
      <c r="F3844" s="5" t="str">
        <f>VLOOKUP(E3844,Vlookups!K:M,3,FALSE)</f>
        <v>Op Exp</v>
      </c>
      <c r="G3844" s="5" t="str">
        <f t="shared" si="1170"/>
        <v>6299</v>
      </c>
      <c r="H3844" s="5" t="str">
        <f t="shared" si="1171"/>
        <v>MISC. CONTRACTED SERVICE</v>
      </c>
      <c r="I3844" s="5" t="str">
        <f t="shared" si="1172"/>
        <v>999</v>
      </c>
      <c r="J3844" s="5" t="str">
        <f>VLOOKUP(I3844,Vlookups!A:D,2,FALSE)</f>
        <v>CHARTER WIDE</v>
      </c>
      <c r="K3844" s="5" t="str">
        <f>VLOOKUP(I3844,Vlookups!A:D,3,FALSE)</f>
        <v>CHARTER WIDE</v>
      </c>
      <c r="L3844" s="5" t="str">
        <f t="shared" si="1173"/>
        <v>11</v>
      </c>
      <c r="M3844" s="5" t="str">
        <f t="shared" si="1174"/>
        <v>SFM</v>
      </c>
      <c r="N3844" s="5" t="str">
        <f>VLOOKUP(M3844,Vlookups!G:I,2,FALSE)</f>
        <v>STRONG FOUNDATIONS MATH</v>
      </c>
      <c r="O3844" s="5" t="str">
        <f>VLOOKUP(M3844,Vlookups!G:I,3,FALSE)</f>
        <v>FED</v>
      </c>
      <c r="P3844" s="6">
        <f t="shared" si="1175"/>
        <v>119615</v>
      </c>
      <c r="Q3844" s="6">
        <f t="shared" si="1176"/>
        <v>59807</v>
      </c>
      <c r="R3844" s="6">
        <f t="shared" si="1177"/>
        <v>59808</v>
      </c>
      <c r="S3844" s="6">
        <f t="shared" si="1178"/>
        <v>0</v>
      </c>
      <c r="T3844" s="6">
        <f t="shared" si="1179"/>
        <v>-119615</v>
      </c>
      <c r="U3844" t="s">
        <v>3904</v>
      </c>
      <c r="V3844" t="s">
        <v>49</v>
      </c>
      <c r="W3844" s="2">
        <v>119615</v>
      </c>
      <c r="X3844" s="2">
        <v>59807</v>
      </c>
      <c r="Y3844" s="2">
        <v>59808</v>
      </c>
      <c r="Z3844" s="2">
        <v>0</v>
      </c>
      <c r="AA3844" s="2">
        <v>0</v>
      </c>
      <c r="AB3844" s="3">
        <v>-119615</v>
      </c>
    </row>
    <row r="3845" spans="1:28">
      <c r="A3845" s="5" t="str">
        <f t="shared" si="1166"/>
        <v>429</v>
      </c>
      <c r="B3845" s="5" t="str">
        <f>VLOOKUP(A3845,Vlookups!O:P,2,FALSE)</f>
        <v>FED/GRANT</v>
      </c>
      <c r="C3845" s="5" t="str">
        <f t="shared" si="1167"/>
        <v>E</v>
      </c>
      <c r="D3845" s="5" t="str">
        <f t="shared" si="1168"/>
        <v>11</v>
      </c>
      <c r="E3845" s="5" t="str">
        <f t="shared" si="1169"/>
        <v>62--</v>
      </c>
      <c r="F3845" s="5" t="str">
        <f>VLOOKUP(E3845,Vlookups!K:M,3,FALSE)</f>
        <v>Op Exp</v>
      </c>
      <c r="G3845" s="5" t="str">
        <f t="shared" si="1170"/>
        <v>6299</v>
      </c>
      <c r="H3845" s="5" t="str">
        <f t="shared" si="1171"/>
        <v>MISC. CONTRACTED SERVICE</v>
      </c>
      <c r="I3845" s="5" t="str">
        <f t="shared" si="1172"/>
        <v>999</v>
      </c>
      <c r="J3845" s="5" t="str">
        <f>VLOOKUP(I3845,Vlookups!A:D,2,FALSE)</f>
        <v>CHARTER WIDE</v>
      </c>
      <c r="K3845" s="5" t="str">
        <f>VLOOKUP(I3845,Vlookups!A:D,3,FALSE)</f>
        <v>CHARTER WIDE</v>
      </c>
      <c r="L3845" s="5" t="str">
        <f t="shared" si="1173"/>
        <v>23</v>
      </c>
      <c r="M3845" s="5" t="str">
        <f t="shared" si="1174"/>
        <v>ISA</v>
      </c>
      <c r="N3845" s="5" t="str">
        <f>VLOOKUP(M3845,Vlookups!G:I,2,FALSE)</f>
        <v>INNOVATIVE SERVICES</v>
      </c>
      <c r="O3845" s="5" t="str">
        <f>VLOOKUP(M3845,Vlookups!G:I,3,FALSE)</f>
        <v>FED</v>
      </c>
      <c r="P3845" s="6">
        <f t="shared" si="1175"/>
        <v>168500</v>
      </c>
      <c r="Q3845" s="6">
        <f t="shared" si="1176"/>
        <v>55350.01</v>
      </c>
      <c r="R3845" s="6">
        <f t="shared" si="1177"/>
        <v>82149.990000000005</v>
      </c>
      <c r="S3845" s="6">
        <f t="shared" si="1178"/>
        <v>0</v>
      </c>
      <c r="T3845" s="6">
        <f t="shared" si="1179"/>
        <v>-168500</v>
      </c>
      <c r="U3845" t="s">
        <v>3905</v>
      </c>
      <c r="V3845" t="s">
        <v>49</v>
      </c>
      <c r="W3845" s="2">
        <v>168500</v>
      </c>
      <c r="X3845" s="2">
        <v>55350.01</v>
      </c>
      <c r="Y3845" s="2">
        <v>82149.990000000005</v>
      </c>
      <c r="Z3845" s="2">
        <v>31000</v>
      </c>
      <c r="AA3845" s="2">
        <v>0</v>
      </c>
      <c r="AB3845" s="3">
        <v>-168500</v>
      </c>
    </row>
    <row r="3846" spans="1:28">
      <c r="A3846" s="5" t="str">
        <f t="shared" ref="A3846:A3870" si="1180">LEFT(U3846,3)</f>
        <v>429</v>
      </c>
      <c r="B3846" s="5" t="str">
        <f>VLOOKUP(A3846,Vlookups!O:P,2,FALSE)</f>
        <v>FED/GRANT</v>
      </c>
      <c r="C3846" s="5" t="str">
        <f t="shared" ref="C3846:C3870" si="1181">RIGHT(LEFT(U3846,5),1)</f>
        <v>E</v>
      </c>
      <c r="D3846" s="5" t="str">
        <f t="shared" ref="D3846:D3870" si="1182">RIGHT(LEFT(U3846,8),2)</f>
        <v>11</v>
      </c>
      <c r="E3846" s="5" t="str">
        <f t="shared" ref="E3846:E3870" si="1183">CONCATENATE(LEFT(G3846,2),"--")</f>
        <v>63--</v>
      </c>
      <c r="F3846" s="5" t="str">
        <f>VLOOKUP(E3846,Vlookups!K:M,3,FALSE)</f>
        <v>Op Exp</v>
      </c>
      <c r="G3846" s="5" t="str">
        <f t="shared" ref="G3846:G3870" si="1184">MID(U3846,10,4)</f>
        <v>6399</v>
      </c>
      <c r="H3846" s="5" t="str">
        <f t="shared" ref="H3846:H3870" si="1185">V3846</f>
        <v>GENERAL SUPPLIES</v>
      </c>
      <c r="I3846" s="5" t="str">
        <f t="shared" ref="I3846:I3870" si="1186">LEFT(RIGHT(U3846,12),3)</f>
        <v>999</v>
      </c>
      <c r="J3846" s="5" t="str">
        <f>VLOOKUP(I3846,Vlookups!A:D,2,FALSE)</f>
        <v>CHARTER WIDE</v>
      </c>
      <c r="K3846" s="5" t="str">
        <f>VLOOKUP(I3846,Vlookups!A:D,3,FALSE)</f>
        <v>CHARTER WIDE</v>
      </c>
      <c r="L3846" s="5" t="str">
        <f t="shared" ref="L3846:L3870" si="1187">LEFT(RIGHT(U3846,6),2)</f>
        <v>23</v>
      </c>
      <c r="M3846" s="5" t="str">
        <f t="shared" ref="M3846:M3870" si="1188">RIGHT(U3846,3)</f>
        <v>ISA</v>
      </c>
      <c r="N3846" s="5" t="str">
        <f>VLOOKUP(M3846,Vlookups!G:I,2,FALSE)</f>
        <v>INNOVATIVE SERVICES</v>
      </c>
      <c r="O3846" s="5" t="str">
        <f>VLOOKUP(M3846,Vlookups!G:I,3,FALSE)</f>
        <v>FED</v>
      </c>
      <c r="P3846" s="6">
        <f t="shared" ref="P3846:P3870" si="1189">W3846</f>
        <v>163152.5</v>
      </c>
      <c r="Q3846" s="6">
        <f t="shared" ref="Q3846:Q3870" si="1190">X3846</f>
        <v>15876.69</v>
      </c>
      <c r="R3846" s="6">
        <f t="shared" ref="R3846:R3870" si="1191">Y3846</f>
        <v>105688.77</v>
      </c>
      <c r="S3846" s="6">
        <f t="shared" ref="S3846:S3870" si="1192">AA3846</f>
        <v>0</v>
      </c>
      <c r="T3846" s="6">
        <f t="shared" ref="T3846:T3870" si="1193">AB3846</f>
        <v>-163152.5</v>
      </c>
      <c r="U3846" t="s">
        <v>3906</v>
      </c>
      <c r="V3846" t="s">
        <v>54</v>
      </c>
      <c r="W3846" s="2">
        <v>163152.5</v>
      </c>
      <c r="X3846" s="2">
        <v>15876.69</v>
      </c>
      <c r="Y3846" s="2">
        <v>105688.77</v>
      </c>
      <c r="Z3846" s="2">
        <v>39930.400000000001</v>
      </c>
      <c r="AA3846" s="2">
        <v>0</v>
      </c>
      <c r="AB3846" s="3">
        <v>-163152.5</v>
      </c>
    </row>
    <row r="3847" spans="1:28">
      <c r="A3847" s="5" t="str">
        <f t="shared" si="1180"/>
        <v>429</v>
      </c>
      <c r="B3847" s="5" t="str">
        <f>VLOOKUP(A3847,Vlookups!O:P,2,FALSE)</f>
        <v>FED/GRANT</v>
      </c>
      <c r="C3847" s="5" t="str">
        <f t="shared" si="1181"/>
        <v>E</v>
      </c>
      <c r="D3847" s="5" t="str">
        <f t="shared" si="1182"/>
        <v>11</v>
      </c>
      <c r="E3847" s="5" t="str">
        <f t="shared" si="1183"/>
        <v>63--</v>
      </c>
      <c r="F3847" s="5" t="str">
        <f>VLOOKUP(E3847,Vlookups!K:M,3,FALSE)</f>
        <v>Op Exp</v>
      </c>
      <c r="G3847" s="5" t="str">
        <f t="shared" si="1184"/>
        <v>6399</v>
      </c>
      <c r="H3847" s="5" t="str">
        <f t="shared" si="1185"/>
        <v>GENERAL SUPPLIES</v>
      </c>
      <c r="I3847" s="5" t="str">
        <f t="shared" si="1186"/>
        <v>999</v>
      </c>
      <c r="J3847" s="5" t="str">
        <f>VLOOKUP(I3847,Vlookups!A:D,2,FALSE)</f>
        <v>CHARTER WIDE</v>
      </c>
      <c r="K3847" s="5" t="str">
        <f>VLOOKUP(I3847,Vlookups!A:D,3,FALSE)</f>
        <v>CHARTER WIDE</v>
      </c>
      <c r="L3847" s="5" t="str">
        <f t="shared" si="1187"/>
        <v>99</v>
      </c>
      <c r="M3847" s="5" t="str">
        <f t="shared" si="1188"/>
        <v>854</v>
      </c>
      <c r="N3847" s="5" t="str">
        <f>VLOOKUP(M3847,Vlookups!G:I,2,FALSE)</f>
        <v>MATH</v>
      </c>
      <c r="O3847" s="5" t="str">
        <f>VLOOKUP(M3847,Vlookups!G:I,3,FALSE)</f>
        <v>DSASS</v>
      </c>
      <c r="P3847" s="6">
        <f t="shared" si="1189"/>
        <v>0</v>
      </c>
      <c r="Q3847" s="6">
        <f t="shared" si="1190"/>
        <v>2289.88</v>
      </c>
      <c r="R3847" s="6">
        <f t="shared" si="1191"/>
        <v>108277.82</v>
      </c>
      <c r="S3847" s="6">
        <f t="shared" si="1192"/>
        <v>0</v>
      </c>
      <c r="T3847" s="6">
        <f t="shared" si="1193"/>
        <v>0</v>
      </c>
      <c r="U3847" t="s">
        <v>3907</v>
      </c>
      <c r="V3847" t="s">
        <v>54</v>
      </c>
      <c r="W3847" s="2">
        <v>0</v>
      </c>
      <c r="X3847" s="2">
        <v>2289.88</v>
      </c>
      <c r="Y3847" s="2">
        <v>108277.82</v>
      </c>
      <c r="Z3847" s="3">
        <v>-147366.9</v>
      </c>
      <c r="AA3847" s="2">
        <v>0</v>
      </c>
      <c r="AB3847" s="2">
        <v>0</v>
      </c>
    </row>
    <row r="3848" spans="1:28">
      <c r="A3848" s="5" t="str">
        <f t="shared" si="1180"/>
        <v>429</v>
      </c>
      <c r="B3848" s="5" t="str">
        <f>VLOOKUP(A3848,Vlookups!O:P,2,FALSE)</f>
        <v>FED/GRANT</v>
      </c>
      <c r="C3848" s="5" t="str">
        <f t="shared" si="1181"/>
        <v>E</v>
      </c>
      <c r="D3848" s="5" t="str">
        <f t="shared" si="1182"/>
        <v>11</v>
      </c>
      <c r="E3848" s="5" t="str">
        <f t="shared" si="1183"/>
        <v>63--</v>
      </c>
      <c r="F3848" s="5" t="str">
        <f>VLOOKUP(E3848,Vlookups!K:M,3,FALSE)</f>
        <v>Op Exp</v>
      </c>
      <c r="G3848" s="5" t="str">
        <f t="shared" si="1184"/>
        <v>6399</v>
      </c>
      <c r="H3848" s="5" t="str">
        <f t="shared" si="1185"/>
        <v>GENERAL SUPPLIES</v>
      </c>
      <c r="I3848" s="5" t="str">
        <f t="shared" si="1186"/>
        <v>999</v>
      </c>
      <c r="J3848" s="5" t="str">
        <f>VLOOKUP(I3848,Vlookups!A:D,2,FALSE)</f>
        <v>CHARTER WIDE</v>
      </c>
      <c r="K3848" s="5" t="str">
        <f>VLOOKUP(I3848,Vlookups!A:D,3,FALSE)</f>
        <v>CHARTER WIDE</v>
      </c>
      <c r="L3848" s="5" t="str">
        <f t="shared" si="1187"/>
        <v>99</v>
      </c>
      <c r="M3848" s="5" t="str">
        <f t="shared" si="1188"/>
        <v>tgr</v>
      </c>
      <c r="N3848" s="5" t="str">
        <f>VLOOKUP(M3848,Vlookups!G:I,2,FALSE)</f>
        <v>TCLASS ESSER GR</v>
      </c>
      <c r="O3848" s="5" t="str">
        <f>VLOOKUP(M3848,Vlookups!G:I,3,FALSE)</f>
        <v>FED</v>
      </c>
      <c r="P3848" s="6">
        <f t="shared" si="1189"/>
        <v>0</v>
      </c>
      <c r="Q3848" s="6">
        <f t="shared" si="1190"/>
        <v>325.75</v>
      </c>
      <c r="R3848" s="6">
        <f t="shared" si="1191"/>
        <v>0</v>
      </c>
      <c r="S3848" s="6">
        <f t="shared" si="1192"/>
        <v>0</v>
      </c>
      <c r="T3848" s="6">
        <f t="shared" si="1193"/>
        <v>0</v>
      </c>
      <c r="U3848" t="s">
        <v>3908</v>
      </c>
      <c r="V3848" t="s">
        <v>54</v>
      </c>
      <c r="W3848" s="2">
        <v>0</v>
      </c>
      <c r="X3848" s="2">
        <v>325.75</v>
      </c>
      <c r="Y3848" s="2">
        <v>0</v>
      </c>
      <c r="Z3848" s="3">
        <v>-325.75</v>
      </c>
      <c r="AA3848" s="2">
        <v>0</v>
      </c>
      <c r="AB3848" s="2">
        <v>0</v>
      </c>
    </row>
    <row r="3849" spans="1:28">
      <c r="A3849" s="5" t="str">
        <f t="shared" si="1180"/>
        <v>429</v>
      </c>
      <c r="B3849" s="5" t="str">
        <f>VLOOKUP(A3849,Vlookups!O:P,2,FALSE)</f>
        <v>FED/GRANT</v>
      </c>
      <c r="C3849" s="5" t="str">
        <f t="shared" si="1181"/>
        <v>E</v>
      </c>
      <c r="D3849" s="5" t="str">
        <f t="shared" si="1182"/>
        <v>11</v>
      </c>
      <c r="E3849" s="5" t="str">
        <f t="shared" si="1183"/>
        <v>64--</v>
      </c>
      <c r="F3849" s="5" t="str">
        <f>VLOOKUP(E3849,Vlookups!K:M,3,FALSE)</f>
        <v>Op Exp</v>
      </c>
      <c r="G3849" s="5" t="str">
        <f t="shared" si="1184"/>
        <v>6499</v>
      </c>
      <c r="H3849" s="5" t="str">
        <f t="shared" si="1185"/>
        <v>MISC OP COSTS</v>
      </c>
      <c r="I3849" s="5" t="str">
        <f t="shared" si="1186"/>
        <v>999</v>
      </c>
      <c r="J3849" s="5" t="str">
        <f>VLOOKUP(I3849,Vlookups!A:D,2,FALSE)</f>
        <v>CHARTER WIDE</v>
      </c>
      <c r="K3849" s="5" t="str">
        <f>VLOOKUP(I3849,Vlookups!A:D,3,FALSE)</f>
        <v>CHARTER WIDE</v>
      </c>
      <c r="L3849" s="5" t="str">
        <f t="shared" si="1187"/>
        <v>23</v>
      </c>
      <c r="M3849" s="5" t="str">
        <f t="shared" si="1188"/>
        <v>ISA</v>
      </c>
      <c r="N3849" s="5" t="str">
        <f>VLOOKUP(M3849,Vlookups!G:I,2,FALSE)</f>
        <v>INNOVATIVE SERVICES</v>
      </c>
      <c r="O3849" s="5" t="str">
        <f>VLOOKUP(M3849,Vlookups!G:I,3,FALSE)</f>
        <v>FED</v>
      </c>
      <c r="P3849" s="6">
        <f t="shared" si="1189"/>
        <v>7601</v>
      </c>
      <c r="Q3849" s="6">
        <f t="shared" si="1190"/>
        <v>0</v>
      </c>
      <c r="R3849" s="6">
        <f t="shared" si="1191"/>
        <v>0</v>
      </c>
      <c r="S3849" s="6">
        <f t="shared" si="1192"/>
        <v>0</v>
      </c>
      <c r="T3849" s="6">
        <f t="shared" si="1193"/>
        <v>-7601</v>
      </c>
      <c r="U3849" t="s">
        <v>3909</v>
      </c>
      <c r="V3849" t="s">
        <v>183</v>
      </c>
      <c r="W3849" s="2">
        <v>7601</v>
      </c>
      <c r="X3849" s="2">
        <v>0</v>
      </c>
      <c r="Y3849" s="2">
        <v>0</v>
      </c>
      <c r="Z3849" s="2">
        <v>7601</v>
      </c>
      <c r="AA3849" s="2">
        <v>0</v>
      </c>
      <c r="AB3849" s="3">
        <v>-7601</v>
      </c>
    </row>
    <row r="3850" spans="1:28">
      <c r="A3850" s="5" t="str">
        <f t="shared" si="1180"/>
        <v>429</v>
      </c>
      <c r="B3850" s="5" t="str">
        <f>VLOOKUP(A3850,Vlookups!O:P,2,FALSE)</f>
        <v>FED/GRANT</v>
      </c>
      <c r="C3850" s="5" t="str">
        <f t="shared" si="1181"/>
        <v>E</v>
      </c>
      <c r="D3850" s="5" t="str">
        <f t="shared" si="1182"/>
        <v>13</v>
      </c>
      <c r="E3850" s="5" t="str">
        <f t="shared" si="1183"/>
        <v>62--</v>
      </c>
      <c r="F3850" s="5" t="str">
        <f>VLOOKUP(E3850,Vlookups!K:M,3,FALSE)</f>
        <v>Op Exp</v>
      </c>
      <c r="G3850" s="5" t="str">
        <f t="shared" si="1184"/>
        <v>6299</v>
      </c>
      <c r="H3850" s="5" t="str">
        <f t="shared" si="1185"/>
        <v>MISC. CONTRACTED SERVICE</v>
      </c>
      <c r="I3850" s="5" t="str">
        <f t="shared" si="1186"/>
        <v>999</v>
      </c>
      <c r="J3850" s="5" t="str">
        <f>VLOOKUP(I3850,Vlookups!A:D,2,FALSE)</f>
        <v>CHARTER WIDE</v>
      </c>
      <c r="K3850" s="5" t="str">
        <f>VLOOKUP(I3850,Vlookups!A:D,3,FALSE)</f>
        <v>CHARTER WIDE</v>
      </c>
      <c r="L3850" s="5" t="str">
        <f t="shared" si="1187"/>
        <v>99</v>
      </c>
      <c r="M3850" s="5" t="str">
        <f t="shared" si="1188"/>
        <v>SFI</v>
      </c>
      <c r="N3850" s="5" t="str">
        <f>VLOOKUP(M3850,Vlookups!G:I,2,FALSE)</f>
        <v>STRONG FOUNDATIONS INSTRUCTION</v>
      </c>
      <c r="O3850" s="5" t="str">
        <f>VLOOKUP(M3850,Vlookups!G:I,3,FALSE)</f>
        <v>FED</v>
      </c>
      <c r="P3850" s="6">
        <f t="shared" si="1189"/>
        <v>119000</v>
      </c>
      <c r="Q3850" s="6">
        <f t="shared" si="1190"/>
        <v>0</v>
      </c>
      <c r="R3850" s="6">
        <f t="shared" si="1191"/>
        <v>0</v>
      </c>
      <c r="S3850" s="6">
        <f t="shared" si="1192"/>
        <v>0</v>
      </c>
      <c r="T3850" s="6">
        <f t="shared" si="1193"/>
        <v>-119000</v>
      </c>
      <c r="U3850" t="s">
        <v>3910</v>
      </c>
      <c r="V3850" t="s">
        <v>49</v>
      </c>
      <c r="W3850" s="2">
        <v>119000</v>
      </c>
      <c r="X3850" s="2">
        <v>0</v>
      </c>
      <c r="Y3850" s="2">
        <v>0</v>
      </c>
      <c r="Z3850" s="2">
        <v>119000</v>
      </c>
      <c r="AA3850" s="2">
        <v>0</v>
      </c>
      <c r="AB3850" s="3">
        <v>-119000</v>
      </c>
    </row>
    <row r="3851" spans="1:28">
      <c r="A3851" s="5" t="str">
        <f t="shared" si="1180"/>
        <v>429</v>
      </c>
      <c r="B3851" s="5" t="str">
        <f>VLOOKUP(A3851,Vlookups!O:P,2,FALSE)</f>
        <v>FED/GRANT</v>
      </c>
      <c r="C3851" s="5" t="str">
        <f t="shared" si="1181"/>
        <v>E</v>
      </c>
      <c r="D3851" s="5" t="str">
        <f t="shared" si="1182"/>
        <v>13</v>
      </c>
      <c r="E3851" s="5" t="str">
        <f t="shared" si="1183"/>
        <v>63--</v>
      </c>
      <c r="F3851" s="5" t="str">
        <f>VLOOKUP(E3851,Vlookups!K:M,3,FALSE)</f>
        <v>Op Exp</v>
      </c>
      <c r="G3851" s="5" t="str">
        <f t="shared" si="1184"/>
        <v>6329</v>
      </c>
      <c r="H3851" s="5" t="str">
        <f t="shared" si="1185"/>
        <v>READING MATERIALS</v>
      </c>
      <c r="I3851" s="5" t="str">
        <f t="shared" si="1186"/>
        <v>999</v>
      </c>
      <c r="J3851" s="5" t="str">
        <f>VLOOKUP(I3851,Vlookups!A:D,2,FALSE)</f>
        <v>CHARTER WIDE</v>
      </c>
      <c r="K3851" s="5" t="str">
        <f>VLOOKUP(I3851,Vlookups!A:D,3,FALSE)</f>
        <v>CHARTER WIDE</v>
      </c>
      <c r="L3851" s="5" t="str">
        <f t="shared" si="1187"/>
        <v>99</v>
      </c>
      <c r="M3851" s="5" t="str">
        <f t="shared" si="1188"/>
        <v>854</v>
      </c>
      <c r="N3851" s="5" t="str">
        <f>VLOOKUP(M3851,Vlookups!G:I,2,FALSE)</f>
        <v>MATH</v>
      </c>
      <c r="O3851" s="5" t="str">
        <f>VLOOKUP(M3851,Vlookups!G:I,3,FALSE)</f>
        <v>DSASS</v>
      </c>
      <c r="P3851" s="6">
        <f t="shared" si="1189"/>
        <v>0</v>
      </c>
      <c r="Q3851" s="6">
        <f t="shared" si="1190"/>
        <v>0</v>
      </c>
      <c r="R3851" s="6">
        <f t="shared" si="1191"/>
        <v>18352</v>
      </c>
      <c r="S3851" s="6">
        <f t="shared" si="1192"/>
        <v>0</v>
      </c>
      <c r="T3851" s="6">
        <f t="shared" si="1193"/>
        <v>0</v>
      </c>
      <c r="U3851" t="s">
        <v>3911</v>
      </c>
      <c r="V3851" t="s">
        <v>45</v>
      </c>
      <c r="W3851" s="2">
        <v>0</v>
      </c>
      <c r="X3851" s="2">
        <v>0</v>
      </c>
      <c r="Y3851" s="2">
        <v>18352</v>
      </c>
      <c r="Z3851" s="3">
        <v>-18352</v>
      </c>
      <c r="AA3851" s="2">
        <v>0</v>
      </c>
      <c r="AB3851" s="2">
        <v>0</v>
      </c>
    </row>
    <row r="3852" spans="1:28">
      <c r="A3852" s="5" t="str">
        <f t="shared" si="1180"/>
        <v>429</v>
      </c>
      <c r="B3852" s="5" t="str">
        <f>VLOOKUP(A3852,Vlookups!O:P,2,FALSE)</f>
        <v>FED/GRANT</v>
      </c>
      <c r="C3852" s="5" t="str">
        <f t="shared" si="1181"/>
        <v>E</v>
      </c>
      <c r="D3852" s="5" t="str">
        <f t="shared" si="1182"/>
        <v>13</v>
      </c>
      <c r="E3852" s="5" t="str">
        <f t="shared" si="1183"/>
        <v>63--</v>
      </c>
      <c r="F3852" s="5" t="str">
        <f>VLOOKUP(E3852,Vlookups!K:M,3,FALSE)</f>
        <v>Op Exp</v>
      </c>
      <c r="G3852" s="5" t="str">
        <f t="shared" si="1184"/>
        <v>6399</v>
      </c>
      <c r="H3852" s="5" t="str">
        <f t="shared" si="1185"/>
        <v>GENERAL SUPPLIES</v>
      </c>
      <c r="I3852" s="5" t="str">
        <f t="shared" si="1186"/>
        <v>999</v>
      </c>
      <c r="J3852" s="5" t="str">
        <f>VLOOKUP(I3852,Vlookups!A:D,2,FALSE)</f>
        <v>CHARTER WIDE</v>
      </c>
      <c r="K3852" s="5" t="str">
        <f>VLOOKUP(I3852,Vlookups!A:D,3,FALSE)</f>
        <v>CHARTER WIDE</v>
      </c>
      <c r="L3852" s="5" t="str">
        <f t="shared" si="1187"/>
        <v>99</v>
      </c>
      <c r="M3852" s="5" t="str">
        <f t="shared" si="1188"/>
        <v>SFI</v>
      </c>
      <c r="N3852" s="5" t="str">
        <f>VLOOKUP(M3852,Vlookups!G:I,2,FALSE)</f>
        <v>STRONG FOUNDATIONS INSTRUCTION</v>
      </c>
      <c r="O3852" s="5" t="str">
        <f>VLOOKUP(M3852,Vlookups!G:I,3,FALSE)</f>
        <v>FED</v>
      </c>
      <c r="P3852" s="6">
        <f t="shared" si="1189"/>
        <v>15500</v>
      </c>
      <c r="Q3852" s="6">
        <f t="shared" si="1190"/>
        <v>0</v>
      </c>
      <c r="R3852" s="6">
        <f t="shared" si="1191"/>
        <v>0</v>
      </c>
      <c r="S3852" s="6">
        <f t="shared" si="1192"/>
        <v>0</v>
      </c>
      <c r="T3852" s="6">
        <f t="shared" si="1193"/>
        <v>-15500</v>
      </c>
      <c r="U3852" t="s">
        <v>3912</v>
      </c>
      <c r="V3852" t="s">
        <v>54</v>
      </c>
      <c r="W3852" s="2">
        <v>15500</v>
      </c>
      <c r="X3852" s="2">
        <v>0</v>
      </c>
      <c r="Y3852" s="2">
        <v>0</v>
      </c>
      <c r="Z3852" s="2">
        <v>15500</v>
      </c>
      <c r="AA3852" s="2">
        <v>0</v>
      </c>
      <c r="AB3852" s="3">
        <v>-15500</v>
      </c>
    </row>
    <row r="3853" spans="1:28">
      <c r="A3853" s="5" t="str">
        <f t="shared" si="1180"/>
        <v>429</v>
      </c>
      <c r="B3853" s="5" t="str">
        <f>VLOOKUP(A3853,Vlookups!O:P,2,FALSE)</f>
        <v>FED/GRANT</v>
      </c>
      <c r="C3853" s="5" t="str">
        <f t="shared" si="1181"/>
        <v>E</v>
      </c>
      <c r="D3853" s="5" t="str">
        <f t="shared" si="1182"/>
        <v>13</v>
      </c>
      <c r="E3853" s="5" t="str">
        <f t="shared" si="1183"/>
        <v>64--</v>
      </c>
      <c r="F3853" s="5" t="str">
        <f>VLOOKUP(E3853,Vlookups!K:M,3,FALSE)</f>
        <v>Op Exp</v>
      </c>
      <c r="G3853" s="5" t="str">
        <f t="shared" si="1184"/>
        <v>6499</v>
      </c>
      <c r="H3853" s="5" t="str">
        <f t="shared" si="1185"/>
        <v>MISC OP COSTS</v>
      </c>
      <c r="I3853" s="5" t="str">
        <f t="shared" si="1186"/>
        <v>999</v>
      </c>
      <c r="J3853" s="5" t="str">
        <f>VLOOKUP(I3853,Vlookups!A:D,2,FALSE)</f>
        <v>CHARTER WIDE</v>
      </c>
      <c r="K3853" s="5" t="str">
        <f>VLOOKUP(I3853,Vlookups!A:D,3,FALSE)</f>
        <v>CHARTER WIDE</v>
      </c>
      <c r="L3853" s="5" t="str">
        <f t="shared" si="1187"/>
        <v>99</v>
      </c>
      <c r="M3853" s="5" t="str">
        <f t="shared" si="1188"/>
        <v>SFI</v>
      </c>
      <c r="N3853" s="5" t="str">
        <f>VLOOKUP(M3853,Vlookups!G:I,2,FALSE)</f>
        <v>STRONG FOUNDATIONS INSTRUCTION</v>
      </c>
      <c r="O3853" s="5" t="str">
        <f>VLOOKUP(M3853,Vlookups!G:I,3,FALSE)</f>
        <v>FED</v>
      </c>
      <c r="P3853" s="6">
        <f t="shared" si="1189"/>
        <v>10000</v>
      </c>
      <c r="Q3853" s="6">
        <f t="shared" si="1190"/>
        <v>0</v>
      </c>
      <c r="R3853" s="6">
        <f t="shared" si="1191"/>
        <v>0</v>
      </c>
      <c r="S3853" s="6">
        <f t="shared" si="1192"/>
        <v>0</v>
      </c>
      <c r="T3853" s="6">
        <f t="shared" si="1193"/>
        <v>-10000</v>
      </c>
      <c r="U3853" t="s">
        <v>3913</v>
      </c>
      <c r="V3853" t="s">
        <v>183</v>
      </c>
      <c r="W3853" s="2">
        <v>10000</v>
      </c>
      <c r="X3853" s="2">
        <v>0</v>
      </c>
      <c r="Y3853" s="2">
        <v>0</v>
      </c>
      <c r="Z3853" s="2">
        <v>10000</v>
      </c>
      <c r="AA3853" s="2">
        <v>0</v>
      </c>
      <c r="AB3853" s="3">
        <v>-10000</v>
      </c>
    </row>
    <row r="3854" spans="1:28">
      <c r="A3854" s="5" t="str">
        <f t="shared" si="1180"/>
        <v>429</v>
      </c>
      <c r="B3854" s="5" t="str">
        <f>VLOOKUP(A3854,Vlookups!O:P,2,FALSE)</f>
        <v>FED/GRANT</v>
      </c>
      <c r="C3854" s="5" t="str">
        <f t="shared" si="1181"/>
        <v>E</v>
      </c>
      <c r="D3854" s="5" t="str">
        <f t="shared" si="1182"/>
        <v>51</v>
      </c>
      <c r="E3854" s="5" t="str">
        <f t="shared" si="1183"/>
        <v>62--</v>
      </c>
      <c r="F3854" s="5" t="str">
        <f>VLOOKUP(E3854,Vlookups!K:M,3,FALSE)</f>
        <v>Op Exp</v>
      </c>
      <c r="G3854" s="5" t="str">
        <f t="shared" si="1184"/>
        <v>6299</v>
      </c>
      <c r="H3854" s="5" t="str">
        <f t="shared" si="1185"/>
        <v>MISC. CONTRACTED SERVICE</v>
      </c>
      <c r="I3854" s="5" t="str">
        <f t="shared" si="1186"/>
        <v>999</v>
      </c>
      <c r="J3854" s="5" t="str">
        <f>VLOOKUP(I3854,Vlookups!A:D,2,FALSE)</f>
        <v>CHARTER WIDE</v>
      </c>
      <c r="K3854" s="5" t="str">
        <f>VLOOKUP(I3854,Vlookups!A:D,3,FALSE)</f>
        <v>CHARTER WIDE</v>
      </c>
      <c r="L3854" s="5" t="str">
        <f t="shared" si="1187"/>
        <v>99</v>
      </c>
      <c r="M3854" s="5" t="str">
        <f t="shared" si="1188"/>
        <v>SPA</v>
      </c>
      <c r="N3854" s="5" t="str">
        <f>VLOOKUP(M3854,Vlookups!G:I,2,FALSE)</f>
        <v>SILENT PANIC ALERT</v>
      </c>
      <c r="O3854" s="5" t="str">
        <f>VLOOKUP(M3854,Vlookups!G:I,3,FALSE)</f>
        <v>FED</v>
      </c>
      <c r="P3854" s="6">
        <f t="shared" si="1189"/>
        <v>30000</v>
      </c>
      <c r="Q3854" s="6">
        <f t="shared" si="1190"/>
        <v>0</v>
      </c>
      <c r="R3854" s="6">
        <f t="shared" si="1191"/>
        <v>31165</v>
      </c>
      <c r="S3854" s="6">
        <f t="shared" si="1192"/>
        <v>0</v>
      </c>
      <c r="T3854" s="6">
        <f t="shared" si="1193"/>
        <v>-30000</v>
      </c>
      <c r="U3854" t="s">
        <v>3914</v>
      </c>
      <c r="V3854" t="s">
        <v>49</v>
      </c>
      <c r="W3854" s="2">
        <v>30000</v>
      </c>
      <c r="X3854" s="2">
        <v>0</v>
      </c>
      <c r="Y3854" s="2">
        <v>31165</v>
      </c>
      <c r="Z3854" s="3">
        <v>-1165</v>
      </c>
      <c r="AA3854" s="2">
        <v>0</v>
      </c>
      <c r="AB3854" s="3">
        <v>-30000</v>
      </c>
    </row>
    <row r="3855" spans="1:28">
      <c r="A3855" s="5" t="str">
        <f t="shared" si="1180"/>
        <v>429</v>
      </c>
      <c r="B3855" s="5" t="str">
        <f>VLOOKUP(A3855,Vlookups!O:P,2,FALSE)</f>
        <v>FED/GRANT</v>
      </c>
      <c r="C3855" s="5" t="str">
        <f t="shared" si="1181"/>
        <v>E</v>
      </c>
      <c r="D3855" s="5" t="str">
        <f t="shared" si="1182"/>
        <v>51</v>
      </c>
      <c r="E3855" s="5" t="str">
        <f t="shared" si="1183"/>
        <v>63--</v>
      </c>
      <c r="F3855" s="5" t="str">
        <f>VLOOKUP(E3855,Vlookups!K:M,3,FALSE)</f>
        <v>Op Exp</v>
      </c>
      <c r="G3855" s="5" t="str">
        <f t="shared" si="1184"/>
        <v>6399</v>
      </c>
      <c r="H3855" s="5" t="str">
        <f t="shared" si="1185"/>
        <v>GENERAL SUPPLIES</v>
      </c>
      <c r="I3855" s="5" t="str">
        <f t="shared" si="1186"/>
        <v>999</v>
      </c>
      <c r="J3855" s="5" t="str">
        <f>VLOOKUP(I3855,Vlookups!A:D,2,FALSE)</f>
        <v>CHARTER WIDE</v>
      </c>
      <c r="K3855" s="5" t="str">
        <f>VLOOKUP(I3855,Vlookups!A:D,3,FALSE)</f>
        <v>CHARTER WIDE</v>
      </c>
      <c r="L3855" s="5" t="str">
        <f t="shared" si="1187"/>
        <v>99</v>
      </c>
      <c r="M3855" s="5" t="str">
        <f t="shared" si="1188"/>
        <v>SPA</v>
      </c>
      <c r="N3855" s="5" t="str">
        <f>VLOOKUP(M3855,Vlookups!G:I,2,FALSE)</f>
        <v>SILENT PANIC ALERT</v>
      </c>
      <c r="O3855" s="5" t="str">
        <f>VLOOKUP(M3855,Vlookups!G:I,3,FALSE)</f>
        <v>FED</v>
      </c>
      <c r="P3855" s="6">
        <f t="shared" si="1189"/>
        <v>2074</v>
      </c>
      <c r="Q3855" s="6">
        <f t="shared" si="1190"/>
        <v>870</v>
      </c>
      <c r="R3855" s="6">
        <f t="shared" si="1191"/>
        <v>870</v>
      </c>
      <c r="S3855" s="6">
        <f t="shared" si="1192"/>
        <v>0</v>
      </c>
      <c r="T3855" s="6">
        <f t="shared" si="1193"/>
        <v>-2074</v>
      </c>
      <c r="U3855" t="s">
        <v>3915</v>
      </c>
      <c r="V3855" t="s">
        <v>54</v>
      </c>
      <c r="W3855" s="2">
        <v>2074</v>
      </c>
      <c r="X3855" s="2">
        <v>870</v>
      </c>
      <c r="Y3855" s="2">
        <v>870</v>
      </c>
      <c r="Z3855" s="2">
        <v>334</v>
      </c>
      <c r="AA3855" s="2">
        <v>0</v>
      </c>
      <c r="AB3855" s="3">
        <v>-2074</v>
      </c>
    </row>
    <row r="3856" spans="1:28">
      <c r="A3856" s="5" t="str">
        <f t="shared" si="1180"/>
        <v>429</v>
      </c>
      <c r="B3856" s="5" t="str">
        <f>VLOOKUP(A3856,Vlookups!O:P,2,FALSE)</f>
        <v>FED/GRANT</v>
      </c>
      <c r="C3856" s="5" t="str">
        <f t="shared" si="1181"/>
        <v>E</v>
      </c>
      <c r="D3856" s="5" t="str">
        <f t="shared" si="1182"/>
        <v>52</v>
      </c>
      <c r="E3856" s="5" t="str">
        <f t="shared" si="1183"/>
        <v>62--</v>
      </c>
      <c r="F3856" s="5" t="str">
        <f>VLOOKUP(E3856,Vlookups!K:M,3,FALSE)</f>
        <v>Op Exp</v>
      </c>
      <c r="G3856" s="5" t="str">
        <f t="shared" si="1184"/>
        <v>6299</v>
      </c>
      <c r="H3856" s="5" t="str">
        <f t="shared" si="1185"/>
        <v>MISC. CONTRACTED SERVICE</v>
      </c>
      <c r="I3856" s="5" t="str">
        <f t="shared" si="1186"/>
        <v>999</v>
      </c>
      <c r="J3856" s="5" t="str">
        <f>VLOOKUP(I3856,Vlookups!A:D,2,FALSE)</f>
        <v>CHARTER WIDE</v>
      </c>
      <c r="K3856" s="5" t="str">
        <f>VLOOKUP(I3856,Vlookups!A:D,3,FALSE)</f>
        <v>CHARTER WIDE</v>
      </c>
      <c r="L3856" s="5" t="str">
        <f t="shared" si="1187"/>
        <v>99</v>
      </c>
      <c r="M3856" s="5" t="str">
        <f t="shared" si="1188"/>
        <v>SFG</v>
      </c>
      <c r="N3856" s="5" t="str">
        <f>VLOOKUP(M3856,Vlookups!G:I,2,FALSE)</f>
        <v>SAFTEY AND FACILITY ENHANCMENT</v>
      </c>
      <c r="O3856" s="5" t="str">
        <f>VLOOKUP(M3856,Vlookups!G:I,3,FALSE)</f>
        <v>FED</v>
      </c>
      <c r="P3856" s="6">
        <f t="shared" si="1189"/>
        <v>492875</v>
      </c>
      <c r="Q3856" s="6">
        <f t="shared" si="1190"/>
        <v>0</v>
      </c>
      <c r="R3856" s="6">
        <f t="shared" si="1191"/>
        <v>0</v>
      </c>
      <c r="S3856" s="6">
        <f t="shared" si="1192"/>
        <v>0</v>
      </c>
      <c r="T3856" s="6">
        <f t="shared" si="1193"/>
        <v>-492875</v>
      </c>
      <c r="U3856" t="s">
        <v>3916</v>
      </c>
      <c r="V3856" t="s">
        <v>49</v>
      </c>
      <c r="W3856" s="2">
        <v>492875</v>
      </c>
      <c r="X3856" s="2">
        <v>0</v>
      </c>
      <c r="Y3856" s="2">
        <v>0</v>
      </c>
      <c r="Z3856" s="2">
        <v>492875</v>
      </c>
      <c r="AA3856" s="2">
        <v>0</v>
      </c>
      <c r="AB3856" s="3">
        <v>-492875</v>
      </c>
    </row>
    <row r="3857" spans="1:28">
      <c r="A3857" s="5" t="str">
        <f t="shared" si="1180"/>
        <v>429</v>
      </c>
      <c r="B3857" s="5" t="str">
        <f>VLOOKUP(A3857,Vlookups!O:P,2,FALSE)</f>
        <v>FED/GRANT</v>
      </c>
      <c r="C3857" s="5" t="str">
        <f t="shared" si="1181"/>
        <v>E</v>
      </c>
      <c r="D3857" s="5" t="str">
        <f t="shared" si="1182"/>
        <v>52</v>
      </c>
      <c r="E3857" s="5" t="str">
        <f t="shared" si="1183"/>
        <v>62--</v>
      </c>
      <c r="F3857" s="5" t="str">
        <f>VLOOKUP(E3857,Vlookups!K:M,3,FALSE)</f>
        <v>Op Exp</v>
      </c>
      <c r="G3857" s="5" t="str">
        <f t="shared" si="1184"/>
        <v>6299</v>
      </c>
      <c r="H3857" s="5" t="str">
        <f t="shared" si="1185"/>
        <v>MISC. CONTRACTED SERVICE</v>
      </c>
      <c r="I3857" s="5" t="str">
        <f t="shared" si="1186"/>
        <v>999</v>
      </c>
      <c r="J3857" s="5" t="str">
        <f>VLOOKUP(I3857,Vlookups!A:D,2,FALSE)</f>
        <v>CHARTER WIDE</v>
      </c>
      <c r="K3857" s="5" t="str">
        <f>VLOOKUP(I3857,Vlookups!A:D,3,FALSE)</f>
        <v>CHARTER WIDE</v>
      </c>
      <c r="L3857" s="5" t="str">
        <f t="shared" si="1187"/>
        <v>99</v>
      </c>
      <c r="M3857" s="5" t="str">
        <f t="shared" si="1188"/>
        <v>SSS</v>
      </c>
      <c r="N3857" s="5" t="str">
        <f>VLOOKUP(M3857,Vlookups!G:I,2,FALSE)</f>
        <v>SCHOOL SAFTEY STANDARDS</v>
      </c>
      <c r="O3857" s="5" t="str">
        <f>VLOOKUP(M3857,Vlookups!G:I,3,FALSE)</f>
        <v>FED</v>
      </c>
      <c r="P3857" s="6">
        <f t="shared" si="1189"/>
        <v>519978</v>
      </c>
      <c r="Q3857" s="6">
        <f t="shared" si="1190"/>
        <v>399635</v>
      </c>
      <c r="R3857" s="6">
        <f t="shared" si="1191"/>
        <v>120343</v>
      </c>
      <c r="S3857" s="6">
        <f t="shared" si="1192"/>
        <v>0</v>
      </c>
      <c r="T3857" s="6">
        <f t="shared" si="1193"/>
        <v>-519978</v>
      </c>
      <c r="U3857" t="s">
        <v>3917</v>
      </c>
      <c r="V3857" t="s">
        <v>49</v>
      </c>
      <c r="W3857" s="2">
        <v>519978</v>
      </c>
      <c r="X3857" s="2">
        <v>399635</v>
      </c>
      <c r="Y3857" s="2">
        <v>120343</v>
      </c>
      <c r="Z3857" s="2">
        <v>0</v>
      </c>
      <c r="AA3857" s="2">
        <v>0</v>
      </c>
      <c r="AB3857" s="3">
        <v>-519978</v>
      </c>
    </row>
    <row r="3858" spans="1:28">
      <c r="A3858" s="5" t="str">
        <f t="shared" si="1180"/>
        <v>429</v>
      </c>
      <c r="B3858" s="5" t="str">
        <f>VLOOKUP(A3858,Vlookups!O:P,2,FALSE)</f>
        <v>FED/GRANT</v>
      </c>
      <c r="C3858" s="5" t="str">
        <f t="shared" si="1181"/>
        <v>E</v>
      </c>
      <c r="D3858" s="5" t="str">
        <f t="shared" si="1182"/>
        <v>52</v>
      </c>
      <c r="E3858" s="5" t="str">
        <f t="shared" si="1183"/>
        <v>64--</v>
      </c>
      <c r="F3858" s="5" t="str">
        <f>VLOOKUP(E3858,Vlookups!K:M,3,FALSE)</f>
        <v>Op Exp</v>
      </c>
      <c r="G3858" s="5" t="str">
        <f t="shared" si="1184"/>
        <v>6411</v>
      </c>
      <c r="H3858" s="5" t="str">
        <f t="shared" si="1185"/>
        <v>EMPLOYEE TRAVEL</v>
      </c>
      <c r="I3858" s="5" t="str">
        <f t="shared" si="1186"/>
        <v>999</v>
      </c>
      <c r="J3858" s="5" t="str">
        <f>VLOOKUP(I3858,Vlookups!A:D,2,FALSE)</f>
        <v>CHARTER WIDE</v>
      </c>
      <c r="K3858" s="5" t="str">
        <f>VLOOKUP(I3858,Vlookups!A:D,3,FALSE)</f>
        <v>CHARTER WIDE</v>
      </c>
      <c r="L3858" s="5" t="str">
        <f t="shared" si="1187"/>
        <v>99</v>
      </c>
      <c r="M3858" s="5" t="str">
        <f t="shared" si="1188"/>
        <v>SFG</v>
      </c>
      <c r="N3858" s="5" t="str">
        <f>VLOOKUP(M3858,Vlookups!G:I,2,FALSE)</f>
        <v>SAFTEY AND FACILITY ENHANCMENT</v>
      </c>
      <c r="O3858" s="5" t="str">
        <f>VLOOKUP(M3858,Vlookups!G:I,3,FALSE)</f>
        <v>FED</v>
      </c>
      <c r="P3858" s="6">
        <f t="shared" si="1189"/>
        <v>2500</v>
      </c>
      <c r="Q3858" s="6">
        <f t="shared" si="1190"/>
        <v>0</v>
      </c>
      <c r="R3858" s="6">
        <f t="shared" si="1191"/>
        <v>0</v>
      </c>
      <c r="S3858" s="6">
        <f t="shared" si="1192"/>
        <v>0</v>
      </c>
      <c r="T3858" s="6">
        <f t="shared" si="1193"/>
        <v>-2500</v>
      </c>
      <c r="U3858" t="s">
        <v>3918</v>
      </c>
      <c r="V3858" t="s">
        <v>56</v>
      </c>
      <c r="W3858" s="2">
        <v>2500</v>
      </c>
      <c r="X3858" s="2">
        <v>0</v>
      </c>
      <c r="Y3858" s="2">
        <v>0</v>
      </c>
      <c r="Z3858" s="2">
        <v>2500</v>
      </c>
      <c r="AA3858" s="2">
        <v>0</v>
      </c>
      <c r="AB3858" s="3">
        <v>-2500</v>
      </c>
    </row>
    <row r="3859" spans="1:28">
      <c r="A3859" s="5" t="str">
        <f t="shared" si="1180"/>
        <v>430</v>
      </c>
      <c r="B3859" s="5" t="str">
        <f>VLOOKUP(A3859,Vlookups!O:P,2,FALSE)</f>
        <v>FED/GRANT</v>
      </c>
      <c r="C3859" s="5" t="str">
        <f t="shared" si="1181"/>
        <v>E</v>
      </c>
      <c r="D3859" s="5" t="str">
        <f t="shared" si="1182"/>
        <v>11</v>
      </c>
      <c r="E3859" s="5" t="str">
        <f t="shared" si="1183"/>
        <v>63--</v>
      </c>
      <c r="F3859" s="5" t="str">
        <f>VLOOKUP(E3859,Vlookups!K:M,3,FALSE)</f>
        <v>Op Exp</v>
      </c>
      <c r="G3859" s="5" t="str">
        <f t="shared" si="1184"/>
        <v>6329</v>
      </c>
      <c r="H3859" s="5" t="str">
        <f t="shared" si="1185"/>
        <v>READING MATERIALS</v>
      </c>
      <c r="I3859" s="5" t="str">
        <f t="shared" si="1186"/>
        <v>999</v>
      </c>
      <c r="J3859" s="5" t="str">
        <f>VLOOKUP(I3859,Vlookups!A:D,2,FALSE)</f>
        <v>CHARTER WIDE</v>
      </c>
      <c r="K3859" s="5" t="str">
        <f>VLOOKUP(I3859,Vlookups!A:D,3,FALSE)</f>
        <v>CHARTER WIDE</v>
      </c>
      <c r="L3859" s="5" t="str">
        <f t="shared" si="1187"/>
        <v>37</v>
      </c>
      <c r="M3859" s="5" t="str">
        <f t="shared" si="1188"/>
        <v>850</v>
      </c>
      <c r="N3859" s="5" t="str">
        <f>VLOOKUP(M3859,Vlookups!G:I,2,FALSE)</f>
        <v>DEPUTY SUPT ACADEMICS/STU SERV</v>
      </c>
      <c r="O3859" s="5" t="str">
        <f>VLOOKUP(M3859,Vlookups!G:I,3,FALSE)</f>
        <v>DSASS</v>
      </c>
      <c r="P3859" s="6">
        <f t="shared" si="1189"/>
        <v>0</v>
      </c>
      <c r="Q3859" s="6">
        <f t="shared" si="1190"/>
        <v>0</v>
      </c>
      <c r="R3859" s="6">
        <f t="shared" si="1191"/>
        <v>17357.87</v>
      </c>
      <c r="S3859" s="6">
        <f t="shared" si="1192"/>
        <v>0</v>
      </c>
      <c r="T3859" s="6">
        <f t="shared" si="1193"/>
        <v>0</v>
      </c>
      <c r="U3859" t="s">
        <v>3919</v>
      </c>
      <c r="V3859" t="s">
        <v>45</v>
      </c>
      <c r="W3859" s="2">
        <v>0</v>
      </c>
      <c r="X3859" s="2">
        <v>0</v>
      </c>
      <c r="Y3859" s="2">
        <v>17357.87</v>
      </c>
      <c r="Z3859" s="3">
        <v>-17357.87</v>
      </c>
      <c r="AA3859" s="2">
        <v>0</v>
      </c>
      <c r="AB3859" s="2">
        <v>0</v>
      </c>
    </row>
    <row r="3860" spans="1:28">
      <c r="A3860" s="5" t="str">
        <f t="shared" si="1180"/>
        <v>430</v>
      </c>
      <c r="B3860" s="5" t="str">
        <f>VLOOKUP(A3860,Vlookups!O:P,2,FALSE)</f>
        <v>FED/GRANT</v>
      </c>
      <c r="C3860" s="5" t="str">
        <f t="shared" si="1181"/>
        <v>E</v>
      </c>
      <c r="D3860" s="5" t="str">
        <f t="shared" si="1182"/>
        <v>13</v>
      </c>
      <c r="E3860" s="5" t="str">
        <f t="shared" si="1183"/>
        <v>62--</v>
      </c>
      <c r="F3860" s="5" t="str">
        <f>VLOOKUP(E3860,Vlookups!K:M,3,FALSE)</f>
        <v>Op Exp</v>
      </c>
      <c r="G3860" s="5" t="str">
        <f t="shared" si="1184"/>
        <v>6221</v>
      </c>
      <c r="H3860" s="5" t="str">
        <f t="shared" si="1185"/>
        <v>STAFF TUITION AND RELATED FEES</v>
      </c>
      <c r="I3860" s="5" t="str">
        <f t="shared" si="1186"/>
        <v>999</v>
      </c>
      <c r="J3860" s="5" t="str">
        <f>VLOOKUP(I3860,Vlookups!A:D,2,FALSE)</f>
        <v>CHARTER WIDE</v>
      </c>
      <c r="K3860" s="5" t="str">
        <f>VLOOKUP(I3860,Vlookups!A:D,3,FALSE)</f>
        <v>CHARTER WIDE</v>
      </c>
      <c r="L3860" s="5" t="str">
        <f t="shared" si="1187"/>
        <v>22</v>
      </c>
      <c r="M3860" s="5" t="str">
        <f t="shared" si="1188"/>
        <v>850</v>
      </c>
      <c r="N3860" s="5" t="str">
        <f>VLOOKUP(M3860,Vlookups!G:I,2,FALSE)</f>
        <v>DEPUTY SUPT ACADEMICS/STU SERV</v>
      </c>
      <c r="O3860" s="5" t="str">
        <f>VLOOKUP(M3860,Vlookups!G:I,3,FALSE)</f>
        <v>DSASS</v>
      </c>
      <c r="P3860" s="6">
        <f t="shared" si="1189"/>
        <v>0</v>
      </c>
      <c r="Q3860" s="6">
        <f t="shared" si="1190"/>
        <v>0</v>
      </c>
      <c r="R3860" s="6">
        <f t="shared" si="1191"/>
        <v>12864.6</v>
      </c>
      <c r="S3860" s="6">
        <f t="shared" si="1192"/>
        <v>0</v>
      </c>
      <c r="T3860" s="6">
        <f t="shared" si="1193"/>
        <v>0</v>
      </c>
      <c r="U3860" t="s">
        <v>3920</v>
      </c>
      <c r="V3860" t="s">
        <v>3921</v>
      </c>
      <c r="W3860" s="2">
        <v>0</v>
      </c>
      <c r="X3860" s="2">
        <v>0</v>
      </c>
      <c r="Y3860" s="2">
        <v>12864.6</v>
      </c>
      <c r="Z3860" s="3">
        <v>-12864.6</v>
      </c>
      <c r="AA3860" s="2">
        <v>0</v>
      </c>
      <c r="AB3860" s="2">
        <v>0</v>
      </c>
    </row>
    <row r="3861" spans="1:28">
      <c r="A3861" s="5" t="str">
        <f t="shared" si="1180"/>
        <v>430</v>
      </c>
      <c r="B3861" s="5" t="str">
        <f>VLOOKUP(A3861,Vlookups!O:P,2,FALSE)</f>
        <v>FED/GRANT</v>
      </c>
      <c r="C3861" s="5" t="str">
        <f t="shared" si="1181"/>
        <v>E</v>
      </c>
      <c r="D3861" s="5" t="str">
        <f t="shared" si="1182"/>
        <v>13</v>
      </c>
      <c r="E3861" s="5" t="str">
        <f t="shared" si="1183"/>
        <v>62--</v>
      </c>
      <c r="F3861" s="5" t="str">
        <f>VLOOKUP(E3861,Vlookups!K:M,3,FALSE)</f>
        <v>Op Exp</v>
      </c>
      <c r="G3861" s="5" t="str">
        <f t="shared" si="1184"/>
        <v>6221</v>
      </c>
      <c r="H3861" s="5" t="str">
        <f t="shared" si="1185"/>
        <v>STAFF TUITION AND RELATED FEES</v>
      </c>
      <c r="I3861" s="5" t="str">
        <f t="shared" si="1186"/>
        <v>999</v>
      </c>
      <c r="J3861" s="5" t="str">
        <f>VLOOKUP(I3861,Vlookups!A:D,2,FALSE)</f>
        <v>CHARTER WIDE</v>
      </c>
      <c r="K3861" s="5" t="str">
        <f>VLOOKUP(I3861,Vlookups!A:D,3,FALSE)</f>
        <v>CHARTER WIDE</v>
      </c>
      <c r="L3861" s="5" t="str">
        <f t="shared" si="1187"/>
        <v>37</v>
      </c>
      <c r="M3861" s="5" t="str">
        <f t="shared" si="1188"/>
        <v>850</v>
      </c>
      <c r="N3861" s="5" t="str">
        <f>VLOOKUP(M3861,Vlookups!G:I,2,FALSE)</f>
        <v>DEPUTY SUPT ACADEMICS/STU SERV</v>
      </c>
      <c r="O3861" s="5" t="str">
        <f>VLOOKUP(M3861,Vlookups!G:I,3,FALSE)</f>
        <v>DSASS</v>
      </c>
      <c r="P3861" s="6">
        <f t="shared" si="1189"/>
        <v>0</v>
      </c>
      <c r="Q3861" s="6">
        <f t="shared" si="1190"/>
        <v>18864.3</v>
      </c>
      <c r="R3861" s="6">
        <f t="shared" si="1191"/>
        <v>18485.7</v>
      </c>
      <c r="S3861" s="6">
        <f t="shared" si="1192"/>
        <v>0</v>
      </c>
      <c r="T3861" s="6">
        <f t="shared" si="1193"/>
        <v>0</v>
      </c>
      <c r="U3861" t="s">
        <v>3922</v>
      </c>
      <c r="V3861" t="s">
        <v>3921</v>
      </c>
      <c r="W3861" s="2">
        <v>0</v>
      </c>
      <c r="X3861" s="2">
        <v>18864.3</v>
      </c>
      <c r="Y3861" s="2">
        <v>18485.7</v>
      </c>
      <c r="Z3861" s="3">
        <v>-37350</v>
      </c>
      <c r="AA3861" s="2">
        <v>0</v>
      </c>
      <c r="AB3861" s="2">
        <v>0</v>
      </c>
    </row>
    <row r="3862" spans="1:28">
      <c r="A3862" s="5" t="str">
        <f t="shared" si="1180"/>
        <v>430</v>
      </c>
      <c r="B3862" s="5" t="str">
        <f>VLOOKUP(A3862,Vlookups!O:P,2,FALSE)</f>
        <v>FED/GRANT</v>
      </c>
      <c r="C3862" s="5" t="str">
        <f t="shared" si="1181"/>
        <v>E</v>
      </c>
      <c r="D3862" s="5" t="str">
        <f t="shared" si="1182"/>
        <v>13</v>
      </c>
      <c r="E3862" s="5" t="str">
        <f t="shared" si="1183"/>
        <v>62--</v>
      </c>
      <c r="F3862" s="5" t="str">
        <f>VLOOKUP(E3862,Vlookups!K:M,3,FALSE)</f>
        <v>Op Exp</v>
      </c>
      <c r="G3862" s="5" t="str">
        <f t="shared" si="1184"/>
        <v>6299</v>
      </c>
      <c r="H3862" s="5" t="str">
        <f t="shared" si="1185"/>
        <v>MISC. CONTRACTED SERVICE</v>
      </c>
      <c r="I3862" s="5" t="str">
        <f t="shared" si="1186"/>
        <v>999</v>
      </c>
      <c r="J3862" s="5" t="str">
        <f>VLOOKUP(I3862,Vlookups!A:D,2,FALSE)</f>
        <v>CHARTER WIDE</v>
      </c>
      <c r="K3862" s="5" t="str">
        <f>VLOOKUP(I3862,Vlookups!A:D,3,FALSE)</f>
        <v>CHARTER WIDE</v>
      </c>
      <c r="L3862" s="5" t="str">
        <f t="shared" si="1187"/>
        <v>37</v>
      </c>
      <c r="M3862" s="5" t="str">
        <f t="shared" si="1188"/>
        <v>850</v>
      </c>
      <c r="N3862" s="5" t="str">
        <f>VLOOKUP(M3862,Vlookups!G:I,2,FALSE)</f>
        <v>DEPUTY SUPT ACADEMICS/STU SERV</v>
      </c>
      <c r="O3862" s="5" t="str">
        <f>VLOOKUP(M3862,Vlookups!G:I,3,FALSE)</f>
        <v>DSASS</v>
      </c>
      <c r="P3862" s="6">
        <f t="shared" si="1189"/>
        <v>0</v>
      </c>
      <c r="Q3862" s="6">
        <f t="shared" si="1190"/>
        <v>0</v>
      </c>
      <c r="R3862" s="6">
        <f t="shared" si="1191"/>
        <v>12400</v>
      </c>
      <c r="S3862" s="6">
        <f t="shared" si="1192"/>
        <v>0</v>
      </c>
      <c r="T3862" s="6">
        <f t="shared" si="1193"/>
        <v>0</v>
      </c>
      <c r="U3862" t="s">
        <v>3923</v>
      </c>
      <c r="V3862" t="s">
        <v>49</v>
      </c>
      <c r="W3862" s="2">
        <v>0</v>
      </c>
      <c r="X3862" s="2">
        <v>0</v>
      </c>
      <c r="Y3862" s="2">
        <v>12400</v>
      </c>
      <c r="Z3862" s="3">
        <v>-12400</v>
      </c>
      <c r="AA3862" s="2">
        <v>0</v>
      </c>
      <c r="AB3862" s="2">
        <v>0</v>
      </c>
    </row>
    <row r="3863" spans="1:28">
      <c r="A3863" s="5" t="str">
        <f t="shared" si="1180"/>
        <v>430</v>
      </c>
      <c r="B3863" s="5" t="str">
        <f>VLOOKUP(A3863,Vlookups!O:P,2,FALSE)</f>
        <v>FED/GRANT</v>
      </c>
      <c r="C3863" s="5" t="str">
        <f t="shared" si="1181"/>
        <v>E</v>
      </c>
      <c r="D3863" s="5" t="str">
        <f t="shared" si="1182"/>
        <v>13</v>
      </c>
      <c r="E3863" s="5" t="str">
        <f t="shared" si="1183"/>
        <v>62--</v>
      </c>
      <c r="F3863" s="5" t="str">
        <f>VLOOKUP(E3863,Vlookups!K:M,3,FALSE)</f>
        <v>Op Exp</v>
      </c>
      <c r="G3863" s="5" t="str">
        <f t="shared" si="1184"/>
        <v>6299</v>
      </c>
      <c r="H3863" s="5" t="str">
        <f t="shared" si="1185"/>
        <v>MISC. CONTRACTED SERVICE</v>
      </c>
      <c r="I3863" s="5" t="str">
        <f t="shared" si="1186"/>
        <v>999</v>
      </c>
      <c r="J3863" s="5" t="str">
        <f>VLOOKUP(I3863,Vlookups!A:D,2,FALSE)</f>
        <v>CHARTER WIDE</v>
      </c>
      <c r="K3863" s="5" t="str">
        <f>VLOOKUP(I3863,Vlookups!A:D,3,FALSE)</f>
        <v>CHARTER WIDE</v>
      </c>
      <c r="L3863" s="5" t="str">
        <f t="shared" si="1187"/>
        <v>37</v>
      </c>
      <c r="M3863" s="5" t="str">
        <f t="shared" si="1188"/>
        <v>850</v>
      </c>
      <c r="N3863" s="5" t="str">
        <f>VLOOKUP(M3863,Vlookups!G:I,2,FALSE)</f>
        <v>DEPUTY SUPT ACADEMICS/STU SERV</v>
      </c>
      <c r="O3863" s="5" t="str">
        <f>VLOOKUP(M3863,Vlookups!G:I,3,FALSE)</f>
        <v>DSASS</v>
      </c>
      <c r="P3863" s="6">
        <f t="shared" si="1189"/>
        <v>56241</v>
      </c>
      <c r="Q3863" s="6">
        <f t="shared" si="1190"/>
        <v>12500</v>
      </c>
      <c r="R3863" s="6">
        <f t="shared" si="1191"/>
        <v>18570</v>
      </c>
      <c r="S3863" s="6">
        <f t="shared" si="1192"/>
        <v>0</v>
      </c>
      <c r="T3863" s="6">
        <f t="shared" si="1193"/>
        <v>-56241</v>
      </c>
      <c r="U3863" t="s">
        <v>3924</v>
      </c>
      <c r="V3863" t="s">
        <v>49</v>
      </c>
      <c r="W3863" s="2">
        <v>56241</v>
      </c>
      <c r="X3863" s="2">
        <v>12500</v>
      </c>
      <c r="Y3863" s="2">
        <v>18570</v>
      </c>
      <c r="Z3863" s="2">
        <v>25171</v>
      </c>
      <c r="AA3863" s="2">
        <v>0</v>
      </c>
      <c r="AB3863" s="3">
        <v>-56241</v>
      </c>
    </row>
    <row r="3864" spans="1:28">
      <c r="A3864" s="5" t="str">
        <f t="shared" si="1180"/>
        <v>430</v>
      </c>
      <c r="B3864" s="5" t="str">
        <f>VLOOKUP(A3864,Vlookups!O:P,2,FALSE)</f>
        <v>FED/GRANT</v>
      </c>
      <c r="C3864" s="5" t="str">
        <f t="shared" si="1181"/>
        <v>E</v>
      </c>
      <c r="D3864" s="5" t="str">
        <f t="shared" si="1182"/>
        <v>13</v>
      </c>
      <c r="E3864" s="5" t="str">
        <f t="shared" si="1183"/>
        <v>63--</v>
      </c>
      <c r="F3864" s="5" t="str">
        <f>VLOOKUP(E3864,Vlookups!K:M,3,FALSE)</f>
        <v>Op Exp</v>
      </c>
      <c r="G3864" s="5" t="str">
        <f t="shared" si="1184"/>
        <v>6329</v>
      </c>
      <c r="H3864" s="5" t="str">
        <f t="shared" si="1185"/>
        <v>READING MATERIALS</v>
      </c>
      <c r="I3864" s="5" t="str">
        <f t="shared" si="1186"/>
        <v>999</v>
      </c>
      <c r="J3864" s="5" t="str">
        <f>VLOOKUP(I3864,Vlookups!A:D,2,FALSE)</f>
        <v>CHARTER WIDE</v>
      </c>
      <c r="K3864" s="5" t="str">
        <f>VLOOKUP(I3864,Vlookups!A:D,3,FALSE)</f>
        <v>CHARTER WIDE</v>
      </c>
      <c r="L3864" s="5" t="str">
        <f t="shared" si="1187"/>
        <v>37</v>
      </c>
      <c r="M3864" s="5" t="str">
        <f t="shared" si="1188"/>
        <v>850</v>
      </c>
      <c r="N3864" s="5" t="str">
        <f>VLOOKUP(M3864,Vlookups!G:I,2,FALSE)</f>
        <v>DEPUTY SUPT ACADEMICS/STU SERV</v>
      </c>
      <c r="O3864" s="5" t="str">
        <f>VLOOKUP(M3864,Vlookups!G:I,3,FALSE)</f>
        <v>DSASS</v>
      </c>
      <c r="P3864" s="6">
        <f t="shared" si="1189"/>
        <v>0</v>
      </c>
      <c r="Q3864" s="6">
        <f t="shared" si="1190"/>
        <v>0</v>
      </c>
      <c r="R3864" s="6">
        <f t="shared" si="1191"/>
        <v>140.74</v>
      </c>
      <c r="S3864" s="6">
        <f t="shared" si="1192"/>
        <v>0</v>
      </c>
      <c r="T3864" s="6">
        <f t="shared" si="1193"/>
        <v>0</v>
      </c>
      <c r="U3864" t="s">
        <v>3925</v>
      </c>
      <c r="V3864" t="s">
        <v>45</v>
      </c>
      <c r="W3864" s="2">
        <v>0</v>
      </c>
      <c r="X3864" s="2">
        <v>0</v>
      </c>
      <c r="Y3864" s="2">
        <v>140.74</v>
      </c>
      <c r="Z3864" s="3">
        <v>-140.74</v>
      </c>
      <c r="AA3864" s="2">
        <v>0</v>
      </c>
      <c r="AB3864" s="2">
        <v>0</v>
      </c>
    </row>
    <row r="3865" spans="1:28">
      <c r="A3865" s="5" t="str">
        <f t="shared" si="1180"/>
        <v>430</v>
      </c>
      <c r="B3865" s="5" t="str">
        <f>VLOOKUP(A3865,Vlookups!O:P,2,FALSE)</f>
        <v>FED/GRANT</v>
      </c>
      <c r="C3865" s="5" t="str">
        <f t="shared" si="1181"/>
        <v>E</v>
      </c>
      <c r="D3865" s="5" t="str">
        <f t="shared" si="1182"/>
        <v>13</v>
      </c>
      <c r="E3865" s="5" t="str">
        <f t="shared" si="1183"/>
        <v>63--</v>
      </c>
      <c r="F3865" s="5" t="str">
        <f>VLOOKUP(E3865,Vlookups!K:M,3,FALSE)</f>
        <v>Op Exp</v>
      </c>
      <c r="G3865" s="5" t="str">
        <f t="shared" si="1184"/>
        <v>6399</v>
      </c>
      <c r="H3865" s="5" t="str">
        <f t="shared" si="1185"/>
        <v>GENERAL SUPPLIES</v>
      </c>
      <c r="I3865" s="5" t="str">
        <f t="shared" si="1186"/>
        <v>999</v>
      </c>
      <c r="J3865" s="5" t="str">
        <f>VLOOKUP(I3865,Vlookups!A:D,2,FALSE)</f>
        <v>CHARTER WIDE</v>
      </c>
      <c r="K3865" s="5" t="str">
        <f>VLOOKUP(I3865,Vlookups!A:D,3,FALSE)</f>
        <v>CHARTER WIDE</v>
      </c>
      <c r="L3865" s="5" t="str">
        <f t="shared" si="1187"/>
        <v>37</v>
      </c>
      <c r="M3865" s="5" t="str">
        <f t="shared" si="1188"/>
        <v>850</v>
      </c>
      <c r="N3865" s="5" t="str">
        <f>VLOOKUP(M3865,Vlookups!G:I,2,FALSE)</f>
        <v>DEPUTY SUPT ACADEMICS/STU SERV</v>
      </c>
      <c r="O3865" s="5" t="str">
        <f>VLOOKUP(M3865,Vlookups!G:I,3,FALSE)</f>
        <v>DSASS</v>
      </c>
      <c r="P3865" s="6">
        <f t="shared" si="1189"/>
        <v>0</v>
      </c>
      <c r="Q3865" s="6">
        <f t="shared" si="1190"/>
        <v>0</v>
      </c>
      <c r="R3865" s="6">
        <f t="shared" si="1191"/>
        <v>-140.74</v>
      </c>
      <c r="S3865" s="6">
        <f t="shared" si="1192"/>
        <v>0</v>
      </c>
      <c r="T3865" s="6">
        <f t="shared" si="1193"/>
        <v>0</v>
      </c>
      <c r="U3865" t="s">
        <v>3926</v>
      </c>
      <c r="V3865" t="s">
        <v>54</v>
      </c>
      <c r="W3865" s="2">
        <v>0</v>
      </c>
      <c r="X3865" s="2">
        <v>0</v>
      </c>
      <c r="Y3865" s="3">
        <v>-140.74</v>
      </c>
      <c r="Z3865" s="2">
        <v>140.74</v>
      </c>
      <c r="AA3865" s="2">
        <v>0</v>
      </c>
      <c r="AB3865" s="2">
        <v>0</v>
      </c>
    </row>
    <row r="3866" spans="1:28">
      <c r="A3866" s="5" t="str">
        <f t="shared" si="1180"/>
        <v>430</v>
      </c>
      <c r="B3866" s="5" t="str">
        <f>VLOOKUP(A3866,Vlookups!O:P,2,FALSE)</f>
        <v>FED/GRANT</v>
      </c>
      <c r="C3866" s="5" t="str">
        <f t="shared" si="1181"/>
        <v>E</v>
      </c>
      <c r="D3866" s="5" t="str">
        <f t="shared" si="1182"/>
        <v>13</v>
      </c>
      <c r="E3866" s="5" t="str">
        <f t="shared" si="1183"/>
        <v>63--</v>
      </c>
      <c r="F3866" s="5" t="str">
        <f>VLOOKUP(E3866,Vlookups!K:M,3,FALSE)</f>
        <v>Op Exp</v>
      </c>
      <c r="G3866" s="5" t="str">
        <f t="shared" si="1184"/>
        <v>6399</v>
      </c>
      <c r="H3866" s="5" t="str">
        <f t="shared" si="1185"/>
        <v>GENERAL SUPPLIES</v>
      </c>
      <c r="I3866" s="5" t="str">
        <f t="shared" si="1186"/>
        <v>999</v>
      </c>
      <c r="J3866" s="5" t="str">
        <f>VLOOKUP(I3866,Vlookups!A:D,2,FALSE)</f>
        <v>CHARTER WIDE</v>
      </c>
      <c r="K3866" s="5" t="str">
        <f>VLOOKUP(I3866,Vlookups!A:D,3,FALSE)</f>
        <v>CHARTER WIDE</v>
      </c>
      <c r="L3866" s="5" t="str">
        <f t="shared" si="1187"/>
        <v>37</v>
      </c>
      <c r="M3866" s="5" t="str">
        <f t="shared" si="1188"/>
        <v>850</v>
      </c>
      <c r="N3866" s="5" t="str">
        <f>VLOOKUP(M3866,Vlookups!G:I,2,FALSE)</f>
        <v>DEPUTY SUPT ACADEMICS/STU SERV</v>
      </c>
      <c r="O3866" s="5" t="str">
        <f>VLOOKUP(M3866,Vlookups!G:I,3,FALSE)</f>
        <v>DSASS</v>
      </c>
      <c r="P3866" s="6">
        <f t="shared" si="1189"/>
        <v>21664</v>
      </c>
      <c r="Q3866" s="6">
        <f t="shared" si="1190"/>
        <v>0</v>
      </c>
      <c r="R3866" s="6">
        <f t="shared" si="1191"/>
        <v>376.74</v>
      </c>
      <c r="S3866" s="6">
        <f t="shared" si="1192"/>
        <v>0</v>
      </c>
      <c r="T3866" s="6">
        <f t="shared" si="1193"/>
        <v>-21664</v>
      </c>
      <c r="U3866" t="s">
        <v>3927</v>
      </c>
      <c r="V3866" t="s">
        <v>54</v>
      </c>
      <c r="W3866" s="2">
        <v>21664</v>
      </c>
      <c r="X3866" s="2">
        <v>0</v>
      </c>
      <c r="Y3866" s="2">
        <v>376.74</v>
      </c>
      <c r="Z3866" s="2">
        <v>21287.26</v>
      </c>
      <c r="AA3866" s="2">
        <v>0</v>
      </c>
      <c r="AB3866" s="3">
        <v>-21664</v>
      </c>
    </row>
    <row r="3867" spans="1:28">
      <c r="A3867" s="5" t="str">
        <f t="shared" si="1180"/>
        <v>430</v>
      </c>
      <c r="B3867" s="5" t="str">
        <f>VLOOKUP(A3867,Vlookups!O:P,2,FALSE)</f>
        <v>FED/GRANT</v>
      </c>
      <c r="C3867" s="5" t="str">
        <f t="shared" si="1181"/>
        <v>E</v>
      </c>
      <c r="D3867" s="5" t="str">
        <f t="shared" si="1182"/>
        <v>31</v>
      </c>
      <c r="E3867" s="5" t="str">
        <f t="shared" si="1183"/>
        <v>62--</v>
      </c>
      <c r="F3867" s="5" t="str">
        <f>VLOOKUP(E3867,Vlookups!K:M,3,FALSE)</f>
        <v>Op Exp</v>
      </c>
      <c r="G3867" s="5" t="str">
        <f t="shared" si="1184"/>
        <v>6299</v>
      </c>
      <c r="H3867" s="5" t="str">
        <f t="shared" si="1185"/>
        <v>MISC. CONTRACTED SERVICE</v>
      </c>
      <c r="I3867" s="5" t="str">
        <f t="shared" si="1186"/>
        <v>999</v>
      </c>
      <c r="J3867" s="5" t="str">
        <f>VLOOKUP(I3867,Vlookups!A:D,2,FALSE)</f>
        <v>CHARTER WIDE</v>
      </c>
      <c r="K3867" s="5" t="str">
        <f>VLOOKUP(I3867,Vlookups!A:D,3,FALSE)</f>
        <v>CHARTER WIDE</v>
      </c>
      <c r="L3867" s="5" t="str">
        <f t="shared" si="1187"/>
        <v>23</v>
      </c>
      <c r="M3867" s="5" t="str">
        <f t="shared" si="1188"/>
        <v>850</v>
      </c>
      <c r="N3867" s="5" t="str">
        <f>VLOOKUP(M3867,Vlookups!G:I,2,FALSE)</f>
        <v>DEPUTY SUPT ACADEMICS/STU SERV</v>
      </c>
      <c r="O3867" s="5" t="str">
        <f>VLOOKUP(M3867,Vlookups!G:I,3,FALSE)</f>
        <v>DSASS</v>
      </c>
      <c r="P3867" s="6">
        <f t="shared" si="1189"/>
        <v>0</v>
      </c>
      <c r="Q3867" s="6">
        <f t="shared" si="1190"/>
        <v>0</v>
      </c>
      <c r="R3867" s="6">
        <f t="shared" si="1191"/>
        <v>22000</v>
      </c>
      <c r="S3867" s="6">
        <f t="shared" si="1192"/>
        <v>0</v>
      </c>
      <c r="T3867" s="6">
        <f t="shared" si="1193"/>
        <v>0</v>
      </c>
      <c r="U3867" t="s">
        <v>3928</v>
      </c>
      <c r="V3867" t="s">
        <v>49</v>
      </c>
      <c r="W3867" s="2">
        <v>0</v>
      </c>
      <c r="X3867" s="2">
        <v>0</v>
      </c>
      <c r="Y3867" s="2">
        <v>22000</v>
      </c>
      <c r="Z3867" s="3">
        <v>-22000</v>
      </c>
      <c r="AA3867" s="2">
        <v>0</v>
      </c>
      <c r="AB3867" s="2">
        <v>0</v>
      </c>
    </row>
    <row r="3868" spans="1:28">
      <c r="A3868" s="5" t="str">
        <f t="shared" si="1180"/>
        <v>459</v>
      </c>
      <c r="B3868" s="5" t="str">
        <f>VLOOKUP(A3868,Vlookups!O:P,2,FALSE)</f>
        <v>FED/GRANT</v>
      </c>
      <c r="C3868" s="5" t="str">
        <f t="shared" si="1181"/>
        <v>E</v>
      </c>
      <c r="D3868" s="5" t="str">
        <f t="shared" si="1182"/>
        <v>11</v>
      </c>
      <c r="E3868" s="5" t="str">
        <f t="shared" si="1183"/>
        <v>62--</v>
      </c>
      <c r="F3868" s="5" t="str">
        <f>VLOOKUP(E3868,Vlookups!K:M,3,FALSE)</f>
        <v>Op Exp</v>
      </c>
      <c r="G3868" s="5" t="str">
        <f t="shared" si="1184"/>
        <v>6299</v>
      </c>
      <c r="H3868" s="5" t="str">
        <f t="shared" si="1185"/>
        <v>MISC. CONTRACTED SERVICE</v>
      </c>
      <c r="I3868" s="5" t="str">
        <f t="shared" si="1186"/>
        <v>999</v>
      </c>
      <c r="J3868" s="5" t="str">
        <f>VLOOKUP(I3868,Vlookups!A:D,2,FALSE)</f>
        <v>CHARTER WIDE</v>
      </c>
      <c r="K3868" s="5" t="str">
        <f>VLOOKUP(I3868,Vlookups!A:D,3,FALSE)</f>
        <v>CHARTER WIDE</v>
      </c>
      <c r="L3868" s="5" t="str">
        <f t="shared" si="1187"/>
        <v>23</v>
      </c>
      <c r="M3868" s="5" t="str">
        <f t="shared" si="1188"/>
        <v>ISA</v>
      </c>
      <c r="N3868" s="5" t="str">
        <f>VLOOKUP(M3868,Vlookups!G:I,2,FALSE)</f>
        <v>INNOVATIVE SERVICES</v>
      </c>
      <c r="O3868" s="5" t="str">
        <f>VLOOKUP(M3868,Vlookups!G:I,3,FALSE)</f>
        <v>FED</v>
      </c>
      <c r="P3868" s="6">
        <f t="shared" si="1189"/>
        <v>66500</v>
      </c>
      <c r="Q3868" s="6">
        <f t="shared" si="1190"/>
        <v>0</v>
      </c>
      <c r="R3868" s="6">
        <f t="shared" si="1191"/>
        <v>0</v>
      </c>
      <c r="S3868" s="6">
        <f t="shared" si="1192"/>
        <v>0</v>
      </c>
      <c r="T3868" s="6">
        <f t="shared" si="1193"/>
        <v>-66500</v>
      </c>
      <c r="U3868" t="s">
        <v>3929</v>
      </c>
      <c r="V3868" t="s">
        <v>49</v>
      </c>
      <c r="W3868" s="2">
        <v>66500</v>
      </c>
      <c r="X3868" s="2">
        <v>0</v>
      </c>
      <c r="Y3868" s="2">
        <v>0</v>
      </c>
      <c r="Z3868" s="2">
        <v>66500</v>
      </c>
      <c r="AA3868" s="2">
        <v>0</v>
      </c>
      <c r="AB3868" s="3">
        <v>-66500</v>
      </c>
    </row>
    <row r="3869" spans="1:28">
      <c r="A3869" s="5" t="str">
        <f t="shared" si="1180"/>
        <v>459</v>
      </c>
      <c r="B3869" s="5" t="str">
        <f>VLOOKUP(A3869,Vlookups!O:P,2,FALSE)</f>
        <v>FED/GRANT</v>
      </c>
      <c r="C3869" s="5" t="str">
        <f t="shared" si="1181"/>
        <v>E</v>
      </c>
      <c r="D3869" s="5" t="str">
        <f t="shared" si="1182"/>
        <v>11</v>
      </c>
      <c r="E3869" s="5" t="str">
        <f t="shared" si="1183"/>
        <v>63--</v>
      </c>
      <c r="F3869" s="5" t="str">
        <f>VLOOKUP(E3869,Vlookups!K:M,3,FALSE)</f>
        <v>Op Exp</v>
      </c>
      <c r="G3869" s="5" t="str">
        <f t="shared" si="1184"/>
        <v>6399</v>
      </c>
      <c r="H3869" s="5" t="str">
        <f t="shared" si="1185"/>
        <v>GENERAL SUPPLIES</v>
      </c>
      <c r="I3869" s="5" t="str">
        <f t="shared" si="1186"/>
        <v>999</v>
      </c>
      <c r="J3869" s="5" t="str">
        <f>VLOOKUP(I3869,Vlookups!A:D,2,FALSE)</f>
        <v>CHARTER WIDE</v>
      </c>
      <c r="K3869" s="5" t="str">
        <f>VLOOKUP(I3869,Vlookups!A:D,3,FALSE)</f>
        <v>CHARTER WIDE</v>
      </c>
      <c r="L3869" s="5" t="str">
        <f t="shared" si="1187"/>
        <v>23</v>
      </c>
      <c r="M3869" s="5" t="str">
        <f t="shared" si="1188"/>
        <v>844</v>
      </c>
      <c r="N3869" s="5" t="str">
        <f>VLOOKUP(M3869,Vlookups!G:I,2,FALSE)</f>
        <v>FEDERAL PROGRAMS</v>
      </c>
      <c r="O3869" s="5" t="str">
        <f>VLOOKUP(M3869,Vlookups!G:I,3,FALSE)</f>
        <v>CFO</v>
      </c>
      <c r="P3869" s="6">
        <f t="shared" si="1189"/>
        <v>0</v>
      </c>
      <c r="Q3869" s="6">
        <f t="shared" si="1190"/>
        <v>0</v>
      </c>
      <c r="R3869" s="6">
        <f t="shared" si="1191"/>
        <v>26548.59</v>
      </c>
      <c r="S3869" s="6">
        <f t="shared" si="1192"/>
        <v>0</v>
      </c>
      <c r="T3869" s="6">
        <f t="shared" si="1193"/>
        <v>0</v>
      </c>
      <c r="U3869" t="s">
        <v>3930</v>
      </c>
      <c r="V3869" t="s">
        <v>54</v>
      </c>
      <c r="W3869" s="2">
        <v>0</v>
      </c>
      <c r="X3869" s="2">
        <v>0</v>
      </c>
      <c r="Y3869" s="2">
        <v>26548.59</v>
      </c>
      <c r="Z3869" s="3">
        <v>-26548.59</v>
      </c>
      <c r="AA3869" s="2">
        <v>0</v>
      </c>
      <c r="AB3869" s="2">
        <v>0</v>
      </c>
    </row>
    <row r="3870" spans="1:28">
      <c r="A3870" s="5" t="str">
        <f t="shared" si="1180"/>
        <v>459</v>
      </c>
      <c r="B3870" s="5" t="str">
        <f>VLOOKUP(A3870,Vlookups!O:P,2,FALSE)</f>
        <v>FED/GRANT</v>
      </c>
      <c r="C3870" s="5" t="str">
        <f t="shared" si="1181"/>
        <v>E</v>
      </c>
      <c r="D3870" s="5" t="str">
        <f t="shared" si="1182"/>
        <v>11</v>
      </c>
      <c r="E3870" s="5" t="str">
        <f t="shared" si="1183"/>
        <v>63--</v>
      </c>
      <c r="F3870" s="5" t="str">
        <f>VLOOKUP(E3870,Vlookups!K:M,3,FALSE)</f>
        <v>Op Exp</v>
      </c>
      <c r="G3870" s="5" t="str">
        <f t="shared" si="1184"/>
        <v>6399</v>
      </c>
      <c r="H3870" s="5" t="str">
        <f t="shared" si="1185"/>
        <v>GENERAL SUPPLIES</v>
      </c>
      <c r="I3870" s="5" t="str">
        <f t="shared" si="1186"/>
        <v>999</v>
      </c>
      <c r="J3870" s="5" t="str">
        <f>VLOOKUP(I3870,Vlookups!A:D,2,FALSE)</f>
        <v>CHARTER WIDE</v>
      </c>
      <c r="K3870" s="5" t="str">
        <f>VLOOKUP(I3870,Vlookups!A:D,3,FALSE)</f>
        <v>CHARTER WIDE</v>
      </c>
      <c r="L3870" s="5" t="str">
        <f t="shared" si="1187"/>
        <v>23</v>
      </c>
      <c r="M3870" s="5" t="str">
        <f t="shared" si="1188"/>
        <v>ISA</v>
      </c>
      <c r="N3870" s="5" t="str">
        <f>VLOOKUP(M3870,Vlookups!G:I,2,FALSE)</f>
        <v>INNOVATIVE SERVICES</v>
      </c>
      <c r="O3870" s="5" t="str">
        <f>VLOOKUP(M3870,Vlookups!G:I,3,FALSE)</f>
        <v>FED</v>
      </c>
      <c r="P3870" s="6">
        <f t="shared" si="1189"/>
        <v>34359.5</v>
      </c>
      <c r="Q3870" s="6">
        <f t="shared" si="1190"/>
        <v>0</v>
      </c>
      <c r="R3870" s="6">
        <f t="shared" si="1191"/>
        <v>0</v>
      </c>
      <c r="S3870" s="6">
        <f t="shared" si="1192"/>
        <v>0</v>
      </c>
      <c r="T3870" s="6">
        <f t="shared" si="1193"/>
        <v>-34359.5</v>
      </c>
      <c r="U3870" t="s">
        <v>3931</v>
      </c>
      <c r="V3870" t="s">
        <v>54</v>
      </c>
      <c r="W3870" s="2">
        <v>34359.5</v>
      </c>
      <c r="X3870" s="2">
        <v>0</v>
      </c>
      <c r="Y3870" s="2">
        <v>0</v>
      </c>
      <c r="Z3870" s="2">
        <v>34359.5</v>
      </c>
      <c r="AA3870" s="2">
        <v>0</v>
      </c>
      <c r="AB3870" s="3">
        <v>-34359.5</v>
      </c>
    </row>
    <row r="3871" spans="1:28">
      <c r="P3871" s="6"/>
      <c r="Q3871" s="6"/>
      <c r="R3871" s="6"/>
      <c r="S3871" s="6"/>
      <c r="T3871" s="6"/>
    </row>
    <row r="3872" spans="1:28">
      <c r="P3872" s="6"/>
      <c r="Q3872" s="6"/>
      <c r="R3872" s="6"/>
      <c r="S3872" s="6"/>
      <c r="T3872" s="6"/>
    </row>
    <row r="3873" spans="16:20">
      <c r="P3873" s="6"/>
      <c r="Q3873" s="6"/>
      <c r="R3873" s="6"/>
      <c r="S3873" s="6"/>
      <c r="T3873" s="6"/>
    </row>
    <row r="3874" spans="16:20">
      <c r="P3874" s="6"/>
      <c r="Q3874" s="6"/>
      <c r="R3874" s="6"/>
      <c r="S3874" s="6"/>
      <c r="T3874" s="6"/>
    </row>
    <row r="3875" spans="16:20">
      <c r="P3875" s="6"/>
      <c r="Q3875" s="6"/>
      <c r="R3875" s="6"/>
      <c r="S3875" s="6"/>
      <c r="T3875" s="6"/>
    </row>
    <row r="3876" spans="16:20">
      <c r="P3876" s="6"/>
      <c r="Q3876" s="6"/>
      <c r="R3876" s="6"/>
      <c r="S3876" s="6"/>
      <c r="T3876" s="6"/>
    </row>
    <row r="3877" spans="16:20">
      <c r="P3877" s="6"/>
      <c r="Q3877" s="6"/>
      <c r="R3877" s="6"/>
      <c r="S3877" s="6"/>
      <c r="T3877" s="6"/>
    </row>
    <row r="3878" spans="16:20">
      <c r="P3878" s="6"/>
      <c r="Q3878" s="6"/>
      <c r="R3878" s="6"/>
      <c r="S3878" s="6"/>
      <c r="T3878" s="6"/>
    </row>
    <row r="3879" spans="16:20">
      <c r="P3879" s="6"/>
      <c r="Q3879" s="6"/>
      <c r="R3879" s="6"/>
      <c r="S3879" s="6"/>
      <c r="T3879" s="6"/>
    </row>
    <row r="3880" spans="16:20">
      <c r="P3880" s="6"/>
      <c r="Q3880" s="6"/>
      <c r="R3880" s="6"/>
      <c r="S3880" s="6"/>
      <c r="T3880" s="6"/>
    </row>
    <row r="3881" spans="16:20">
      <c r="P3881" s="6"/>
      <c r="Q3881" s="6"/>
      <c r="R3881" s="6"/>
      <c r="S3881" s="6"/>
      <c r="T3881" s="6"/>
    </row>
    <row r="3882" spans="16:20">
      <c r="P3882" s="6"/>
      <c r="Q3882" s="6"/>
      <c r="R3882" s="6"/>
      <c r="S3882" s="6"/>
      <c r="T3882" s="6"/>
    </row>
    <row r="3883" spans="16:20">
      <c r="P3883" s="6"/>
      <c r="Q3883" s="6"/>
      <c r="R3883" s="6"/>
      <c r="S3883" s="6"/>
      <c r="T3883" s="6"/>
    </row>
    <row r="3884" spans="16:20">
      <c r="P3884" s="6"/>
      <c r="Q3884" s="6"/>
      <c r="R3884" s="6"/>
      <c r="S3884" s="6"/>
      <c r="T3884" s="6"/>
    </row>
    <row r="3885" spans="16:20">
      <c r="P3885" s="6"/>
      <c r="Q3885" s="6"/>
      <c r="R3885" s="6"/>
      <c r="S3885" s="6"/>
      <c r="T3885" s="6"/>
    </row>
    <row r="3886" spans="16:20">
      <c r="P3886" s="6"/>
      <c r="Q3886" s="6"/>
      <c r="R3886" s="6"/>
      <c r="S3886" s="6"/>
      <c r="T3886" s="6"/>
    </row>
    <row r="3887" spans="16:20">
      <c r="P3887" s="6"/>
      <c r="Q3887" s="6"/>
      <c r="R3887" s="6"/>
      <c r="S3887" s="6"/>
      <c r="T3887" s="6"/>
    </row>
    <row r="3888" spans="16:20">
      <c r="P3888" s="6"/>
      <c r="Q3888" s="6"/>
      <c r="R3888" s="6"/>
      <c r="S3888" s="6"/>
      <c r="T3888" s="6"/>
    </row>
    <row r="3889" spans="16:20">
      <c r="P3889" s="6"/>
      <c r="Q3889" s="6"/>
      <c r="R3889" s="6"/>
      <c r="S3889" s="6"/>
      <c r="T3889" s="6"/>
    </row>
    <row r="3890" spans="16:20">
      <c r="P3890" s="6"/>
      <c r="Q3890" s="6"/>
      <c r="R3890" s="6"/>
      <c r="S3890" s="6"/>
      <c r="T3890" s="6"/>
    </row>
    <row r="3891" spans="16:20">
      <c r="P3891" s="6"/>
      <c r="Q3891" s="6"/>
      <c r="R3891" s="6"/>
      <c r="S3891" s="6"/>
      <c r="T3891" s="6"/>
    </row>
    <row r="3892" spans="16:20">
      <c r="P3892" s="6"/>
      <c r="Q3892" s="6"/>
      <c r="R3892" s="6"/>
      <c r="S3892" s="6"/>
      <c r="T3892" s="6"/>
    </row>
    <row r="3893" spans="16:20">
      <c r="P3893" s="6"/>
      <c r="Q3893" s="6"/>
      <c r="R3893" s="6"/>
      <c r="S3893" s="6"/>
      <c r="T3893" s="6"/>
    </row>
    <row r="3894" spans="16:20">
      <c r="P3894" s="6"/>
      <c r="Q3894" s="6"/>
      <c r="R3894" s="6"/>
      <c r="S3894" s="6"/>
      <c r="T3894" s="6"/>
    </row>
    <row r="3895" spans="16:20">
      <c r="P3895" s="6"/>
      <c r="Q3895" s="6"/>
      <c r="R3895" s="6"/>
      <c r="S3895" s="6"/>
      <c r="T3895" s="6"/>
    </row>
    <row r="3896" spans="16:20">
      <c r="P3896" s="6"/>
      <c r="Q3896" s="6"/>
      <c r="R3896" s="6"/>
      <c r="S3896" s="6"/>
      <c r="T3896" s="6"/>
    </row>
    <row r="3897" spans="16:20">
      <c r="P3897" s="6"/>
      <c r="Q3897" s="6"/>
      <c r="R3897" s="6"/>
      <c r="S3897" s="6"/>
      <c r="T3897" s="6"/>
    </row>
    <row r="3898" spans="16:20">
      <c r="P3898" s="6"/>
      <c r="Q3898" s="6"/>
      <c r="R3898" s="6"/>
      <c r="S3898" s="6"/>
      <c r="T3898" s="6"/>
    </row>
    <row r="3899" spans="16:20">
      <c r="P3899" s="6"/>
      <c r="Q3899" s="6"/>
      <c r="R3899" s="6"/>
      <c r="S3899" s="6"/>
      <c r="T3899" s="6"/>
    </row>
    <row r="3900" spans="16:20">
      <c r="P3900" s="6"/>
      <c r="Q3900" s="6"/>
      <c r="R3900" s="6"/>
      <c r="S3900" s="6"/>
      <c r="T3900" s="6"/>
    </row>
    <row r="3901" spans="16:20">
      <c r="P3901" s="6"/>
      <c r="Q3901" s="6"/>
      <c r="R3901" s="6"/>
      <c r="S3901" s="6"/>
      <c r="T3901" s="6"/>
    </row>
    <row r="3902" spans="16:20">
      <c r="P3902" s="6"/>
      <c r="Q3902" s="6"/>
      <c r="R3902" s="6"/>
      <c r="S3902" s="6"/>
      <c r="T3902" s="6"/>
    </row>
    <row r="3903" spans="16:20">
      <c r="P3903" s="6"/>
      <c r="Q3903" s="6"/>
      <c r="R3903" s="6"/>
      <c r="S3903" s="6"/>
      <c r="T3903" s="6"/>
    </row>
    <row r="3904" spans="16:20">
      <c r="P3904" s="6"/>
      <c r="Q3904" s="6"/>
      <c r="R3904" s="6"/>
      <c r="S3904" s="6"/>
      <c r="T3904" s="6"/>
    </row>
    <row r="3905" spans="16:20">
      <c r="P3905" s="6"/>
      <c r="Q3905" s="6"/>
      <c r="R3905" s="6"/>
      <c r="S3905" s="6"/>
      <c r="T3905" s="6"/>
    </row>
    <row r="3906" spans="16:20">
      <c r="P3906" s="6"/>
      <c r="Q3906" s="6"/>
      <c r="R3906" s="6"/>
      <c r="S3906" s="6"/>
      <c r="T3906" s="6"/>
    </row>
    <row r="3907" spans="16:20">
      <c r="P3907" s="6"/>
      <c r="Q3907" s="6"/>
      <c r="R3907" s="6"/>
      <c r="S3907" s="6"/>
      <c r="T3907" s="6"/>
    </row>
    <row r="3908" spans="16:20">
      <c r="P3908" s="6"/>
      <c r="Q3908" s="6"/>
      <c r="R3908" s="6"/>
      <c r="S3908" s="6"/>
      <c r="T3908" s="6"/>
    </row>
    <row r="3909" spans="16:20">
      <c r="P3909" s="6"/>
      <c r="Q3909" s="6"/>
      <c r="R3909" s="6"/>
      <c r="S3909" s="6"/>
      <c r="T3909" s="6"/>
    </row>
    <row r="3910" spans="16:20">
      <c r="P3910" s="6"/>
      <c r="Q3910" s="6"/>
      <c r="R3910" s="6"/>
      <c r="S3910" s="6"/>
      <c r="T3910" s="6"/>
    </row>
    <row r="3911" spans="16:20">
      <c r="P3911" s="6"/>
      <c r="Q3911" s="6"/>
      <c r="R3911" s="6"/>
      <c r="S3911" s="6"/>
      <c r="T3911" s="6"/>
    </row>
    <row r="3912" spans="16:20">
      <c r="P3912" s="6"/>
      <c r="Q3912" s="6"/>
      <c r="R3912" s="6"/>
      <c r="S3912" s="6"/>
      <c r="T3912" s="6"/>
    </row>
    <row r="3913" spans="16:20">
      <c r="P3913" s="6"/>
      <c r="Q3913" s="6"/>
      <c r="R3913" s="6"/>
      <c r="S3913" s="6"/>
      <c r="T3913" s="6"/>
    </row>
    <row r="3914" spans="16:20">
      <c r="P3914" s="6"/>
      <c r="Q3914" s="6"/>
      <c r="R3914" s="6"/>
      <c r="S3914" s="6"/>
      <c r="T3914" s="6"/>
    </row>
    <row r="3915" spans="16:20">
      <c r="P3915" s="6"/>
      <c r="Q3915" s="6"/>
      <c r="R3915" s="6"/>
      <c r="S3915" s="6"/>
      <c r="T3915" s="6"/>
    </row>
    <row r="3916" spans="16:20">
      <c r="P3916" s="6"/>
      <c r="Q3916" s="6"/>
      <c r="R3916" s="6"/>
      <c r="S3916" s="6"/>
      <c r="T3916" s="6"/>
    </row>
    <row r="3917" spans="16:20">
      <c r="P3917" s="6"/>
      <c r="Q3917" s="6"/>
      <c r="R3917" s="6"/>
      <c r="S3917" s="6"/>
      <c r="T3917" s="6"/>
    </row>
    <row r="3918" spans="16:20">
      <c r="P3918" s="6"/>
      <c r="Q3918" s="6"/>
      <c r="R3918" s="6"/>
      <c r="S3918" s="6"/>
      <c r="T3918" s="6"/>
    </row>
    <row r="3919" spans="16:20">
      <c r="P3919" s="6"/>
      <c r="Q3919" s="6"/>
      <c r="R3919" s="6"/>
      <c r="S3919" s="6"/>
      <c r="T3919" s="6"/>
    </row>
    <row r="3920" spans="16:20">
      <c r="P3920" s="6"/>
      <c r="Q3920" s="6"/>
      <c r="R3920" s="6"/>
      <c r="S3920" s="6"/>
      <c r="T3920" s="6"/>
    </row>
    <row r="3921" spans="16:20">
      <c r="P3921" s="6"/>
      <c r="Q3921" s="6"/>
      <c r="R3921" s="6"/>
      <c r="S3921" s="6"/>
      <c r="T3921" s="6"/>
    </row>
    <row r="3922" spans="16:20">
      <c r="P3922" s="6"/>
      <c r="Q3922" s="6"/>
      <c r="R3922" s="6"/>
      <c r="S3922" s="6"/>
      <c r="T3922" s="6"/>
    </row>
    <row r="3923" spans="16:20">
      <c r="P3923" s="6"/>
      <c r="Q3923" s="6"/>
      <c r="R3923" s="6"/>
      <c r="S3923" s="6"/>
      <c r="T3923" s="6"/>
    </row>
    <row r="3924" spans="16:20">
      <c r="P3924" s="6"/>
      <c r="Q3924" s="6"/>
      <c r="R3924" s="6"/>
      <c r="S3924" s="6"/>
      <c r="T3924" s="6"/>
    </row>
    <row r="3925" spans="16:20">
      <c r="P3925" s="6"/>
      <c r="Q3925" s="6"/>
      <c r="R3925" s="6"/>
      <c r="S3925" s="6"/>
      <c r="T3925" s="6"/>
    </row>
    <row r="3926" spans="16:20">
      <c r="P3926" s="6"/>
      <c r="Q3926" s="6"/>
      <c r="R3926" s="6"/>
      <c r="S3926" s="6"/>
      <c r="T3926" s="6"/>
    </row>
    <row r="3927" spans="16:20">
      <c r="P3927" s="6"/>
      <c r="Q3927" s="6"/>
      <c r="R3927" s="6"/>
      <c r="S3927" s="6"/>
      <c r="T3927" s="6"/>
    </row>
    <row r="3928" spans="16:20">
      <c r="P3928" s="6"/>
      <c r="Q3928" s="6"/>
      <c r="R3928" s="6"/>
      <c r="S3928" s="6"/>
      <c r="T3928" s="6"/>
    </row>
    <row r="3929" spans="16:20">
      <c r="P3929" s="6"/>
      <c r="Q3929" s="6"/>
      <c r="R3929" s="6"/>
      <c r="S3929" s="6"/>
      <c r="T3929" s="6"/>
    </row>
    <row r="3930" spans="16:20">
      <c r="P3930" s="6"/>
      <c r="Q3930" s="6"/>
      <c r="R3930" s="6"/>
      <c r="S3930" s="6"/>
      <c r="T3930" s="6"/>
    </row>
  </sheetData>
  <autoFilter ref="A1:AB3921" xr:uid="{00000000-0001-0000-0000-000000000000}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C9B3-B261-4935-A959-D7AB40B1DE2B}">
  <sheetPr>
    <tabColor theme="0" tint="-0.249977111117893"/>
  </sheetPr>
  <dimension ref="A1:P52"/>
  <sheetViews>
    <sheetView topLeftCell="A10" workbookViewId="0">
      <selection activeCell="C39" sqref="C39"/>
    </sheetView>
  </sheetViews>
  <sheetFormatPr defaultRowHeight="15"/>
  <cols>
    <col min="1" max="1" width="9.7109375" style="11" bestFit="1" customWidth="1"/>
    <col min="2" max="2" width="33.28515625" bestFit="1" customWidth="1"/>
    <col min="3" max="3" width="28" bestFit="1" customWidth="1"/>
    <col min="4" max="4" width="15.140625" bestFit="1" customWidth="1"/>
    <col min="8" max="8" width="33.28515625" bestFit="1" customWidth="1"/>
    <col min="9" max="9" width="15.7109375" bestFit="1" customWidth="1"/>
    <col min="13" max="13" width="11.140625" bestFit="1" customWidth="1"/>
    <col min="15" max="15" width="10.7109375" customWidth="1"/>
    <col min="16" max="16" width="17.140625" customWidth="1"/>
  </cols>
  <sheetData>
    <row r="1" spans="1:16">
      <c r="A1" s="9" t="s">
        <v>3932</v>
      </c>
      <c r="B1" s="8" t="s">
        <v>3933</v>
      </c>
      <c r="C1" s="8" t="s">
        <v>3934</v>
      </c>
      <c r="D1" s="4" t="s">
        <v>3935</v>
      </c>
      <c r="G1" s="4" t="s">
        <v>12</v>
      </c>
      <c r="H1" s="4" t="s">
        <v>13</v>
      </c>
      <c r="I1" s="4" t="s">
        <v>3936</v>
      </c>
      <c r="K1" s="8" t="s">
        <v>3937</v>
      </c>
      <c r="L1" s="8" t="s">
        <v>3938</v>
      </c>
      <c r="M1" s="8" t="s">
        <v>3939</v>
      </c>
      <c r="O1" s="8" t="s">
        <v>0</v>
      </c>
      <c r="P1" s="8" t="s">
        <v>3940</v>
      </c>
    </row>
    <row r="2" spans="1:16">
      <c r="A2" s="10" t="s">
        <v>3941</v>
      </c>
      <c r="B2" s="4" t="s">
        <v>3942</v>
      </c>
      <c r="C2" s="4" t="s">
        <v>3942</v>
      </c>
      <c r="D2" s="4" t="s">
        <v>3943</v>
      </c>
      <c r="G2" s="4" t="s">
        <v>3941</v>
      </c>
      <c r="H2" s="4" t="s">
        <v>3942</v>
      </c>
      <c r="I2" s="4" t="s">
        <v>3944</v>
      </c>
      <c r="K2" s="4" t="s">
        <v>3945</v>
      </c>
      <c r="L2" s="4"/>
      <c r="M2" s="4" t="s">
        <v>3946</v>
      </c>
      <c r="O2" s="4" t="s">
        <v>3947</v>
      </c>
      <c r="P2" s="4" t="s">
        <v>3948</v>
      </c>
    </row>
    <row r="3" spans="1:16">
      <c r="A3" s="10" t="s">
        <v>3949</v>
      </c>
      <c r="B3" s="29" t="s">
        <v>3950</v>
      </c>
      <c r="C3" s="29" t="s">
        <v>3951</v>
      </c>
      <c r="D3" s="4" t="s">
        <v>3952</v>
      </c>
      <c r="G3" s="4" t="s">
        <v>3953</v>
      </c>
      <c r="H3" s="4" t="s">
        <v>3954</v>
      </c>
      <c r="I3" s="4" t="s">
        <v>3955</v>
      </c>
      <c r="K3" s="4" t="s">
        <v>3956</v>
      </c>
      <c r="L3" s="4"/>
      <c r="M3" s="4" t="s">
        <v>3957</v>
      </c>
      <c r="O3" s="4" t="s">
        <v>3958</v>
      </c>
      <c r="P3" s="4" t="s">
        <v>3948</v>
      </c>
    </row>
    <row r="4" spans="1:16">
      <c r="A4" s="10" t="s">
        <v>3959</v>
      </c>
      <c r="B4" s="29" t="s">
        <v>3960</v>
      </c>
      <c r="C4" s="29" t="s">
        <v>3951</v>
      </c>
      <c r="D4" s="4" t="s">
        <v>3952</v>
      </c>
      <c r="G4" s="4" t="s">
        <v>3961</v>
      </c>
      <c r="H4" s="4" t="s">
        <v>3962</v>
      </c>
      <c r="I4" s="4" t="s">
        <v>3955</v>
      </c>
      <c r="K4" s="4" t="s">
        <v>3963</v>
      </c>
      <c r="L4" s="4"/>
      <c r="M4" s="4" t="s">
        <v>3964</v>
      </c>
      <c r="O4" s="4" t="s">
        <v>3965</v>
      </c>
      <c r="P4" s="4" t="s">
        <v>3948</v>
      </c>
    </row>
    <row r="5" spans="1:16">
      <c r="A5" s="10" t="s">
        <v>3966</v>
      </c>
      <c r="B5" s="29" t="s">
        <v>3967</v>
      </c>
      <c r="C5" s="29" t="s">
        <v>3968</v>
      </c>
      <c r="D5" s="4" t="s">
        <v>3952</v>
      </c>
      <c r="G5" s="4" t="s">
        <v>3969</v>
      </c>
      <c r="H5" s="4" t="s">
        <v>3970</v>
      </c>
      <c r="I5" s="4" t="s">
        <v>3955</v>
      </c>
      <c r="K5" s="4" t="s">
        <v>3971</v>
      </c>
      <c r="L5" s="4"/>
      <c r="M5" s="4" t="s">
        <v>3972</v>
      </c>
      <c r="O5" s="4" t="s">
        <v>3973</v>
      </c>
      <c r="P5" s="4" t="s">
        <v>3948</v>
      </c>
    </row>
    <row r="6" spans="1:16">
      <c r="A6" s="10" t="s">
        <v>3974</v>
      </c>
      <c r="B6" s="29" t="s">
        <v>3975</v>
      </c>
      <c r="C6" s="29" t="s">
        <v>3976</v>
      </c>
      <c r="D6" s="4" t="s">
        <v>3952</v>
      </c>
      <c r="G6" s="4" t="s">
        <v>3977</v>
      </c>
      <c r="H6" s="4" t="s">
        <v>3978</v>
      </c>
      <c r="I6" s="4" t="s">
        <v>3979</v>
      </c>
      <c r="K6" s="4" t="s">
        <v>3980</v>
      </c>
      <c r="L6" s="4"/>
      <c r="M6" s="4" t="s">
        <v>3981</v>
      </c>
      <c r="O6" s="4" t="s">
        <v>3982</v>
      </c>
      <c r="P6" s="4" t="s">
        <v>3983</v>
      </c>
    </row>
    <row r="7" spans="1:16">
      <c r="A7" s="10" t="s">
        <v>3984</v>
      </c>
      <c r="B7" s="29" t="s">
        <v>3985</v>
      </c>
      <c r="C7" s="29" t="s">
        <v>3976</v>
      </c>
      <c r="D7" s="4" t="s">
        <v>3952</v>
      </c>
      <c r="G7" s="4" t="s">
        <v>3986</v>
      </c>
      <c r="H7" s="4" t="s">
        <v>3987</v>
      </c>
      <c r="I7" s="4" t="s">
        <v>3955</v>
      </c>
      <c r="K7" s="4" t="s">
        <v>3988</v>
      </c>
      <c r="L7" s="4"/>
      <c r="M7" s="4" t="s">
        <v>3981</v>
      </c>
      <c r="O7" s="4" t="s">
        <v>3989</v>
      </c>
      <c r="P7" s="4" t="s">
        <v>3948</v>
      </c>
    </row>
    <row r="8" spans="1:16">
      <c r="A8" s="10" t="s">
        <v>3990</v>
      </c>
      <c r="B8" s="29" t="s">
        <v>3991</v>
      </c>
      <c r="C8" s="29" t="s">
        <v>3992</v>
      </c>
      <c r="D8" s="4" t="s">
        <v>3952</v>
      </c>
      <c r="G8" s="4" t="s">
        <v>3993</v>
      </c>
      <c r="H8" s="4" t="s">
        <v>3994</v>
      </c>
      <c r="I8" s="4" t="s">
        <v>3995</v>
      </c>
      <c r="K8" s="4" t="s">
        <v>3996</v>
      </c>
      <c r="L8" s="4"/>
      <c r="M8" s="4" t="s">
        <v>3981</v>
      </c>
      <c r="O8" s="4" t="s">
        <v>3997</v>
      </c>
      <c r="P8" s="4" t="s">
        <v>3948</v>
      </c>
    </row>
    <row r="9" spans="1:16">
      <c r="A9" s="10" t="s">
        <v>3998</v>
      </c>
      <c r="B9" s="29" t="s">
        <v>3999</v>
      </c>
      <c r="C9" s="29" t="s">
        <v>4000</v>
      </c>
      <c r="D9" s="4" t="s">
        <v>3952</v>
      </c>
      <c r="G9" s="4" t="s">
        <v>4001</v>
      </c>
      <c r="H9" s="4" t="s">
        <v>4002</v>
      </c>
      <c r="I9" s="4" t="s">
        <v>4003</v>
      </c>
      <c r="K9" s="4" t="s">
        <v>4004</v>
      </c>
      <c r="L9" s="4"/>
      <c r="M9" s="4" t="s">
        <v>4005</v>
      </c>
      <c r="O9" s="4" t="s">
        <v>4006</v>
      </c>
      <c r="P9" s="4" t="s">
        <v>3948</v>
      </c>
    </row>
    <row r="10" spans="1:16">
      <c r="A10" s="10" t="s">
        <v>4007</v>
      </c>
      <c r="B10" s="29" t="s">
        <v>4008</v>
      </c>
      <c r="C10" s="29" t="s">
        <v>4000</v>
      </c>
      <c r="D10" s="4" t="s">
        <v>3952</v>
      </c>
      <c r="G10" s="4" t="s">
        <v>4009</v>
      </c>
      <c r="H10" s="4" t="s">
        <v>4010</v>
      </c>
      <c r="I10" s="4" t="s">
        <v>4011</v>
      </c>
      <c r="K10" s="4" t="s">
        <v>4012</v>
      </c>
      <c r="L10" s="4"/>
      <c r="M10" s="4" t="s">
        <v>4013</v>
      </c>
      <c r="O10" s="4" t="s">
        <v>4014</v>
      </c>
      <c r="P10" s="4" t="s">
        <v>3948</v>
      </c>
    </row>
    <row r="11" spans="1:16">
      <c r="A11" s="10" t="s">
        <v>4015</v>
      </c>
      <c r="B11" s="29" t="s">
        <v>4016</v>
      </c>
      <c r="C11" s="29" t="s">
        <v>4017</v>
      </c>
      <c r="D11" s="4" t="s">
        <v>3952</v>
      </c>
      <c r="G11" s="4" t="s">
        <v>4018</v>
      </c>
      <c r="H11" s="4" t="s">
        <v>4019</v>
      </c>
      <c r="I11" s="4" t="s">
        <v>4020</v>
      </c>
      <c r="O11" s="4" t="s">
        <v>4021</v>
      </c>
      <c r="P11" s="4" t="s">
        <v>3948</v>
      </c>
    </row>
    <row r="12" spans="1:16">
      <c r="A12" s="10" t="s">
        <v>4022</v>
      </c>
      <c r="B12" s="29" t="s">
        <v>4023</v>
      </c>
      <c r="C12" s="29" t="s">
        <v>4024</v>
      </c>
      <c r="D12" s="4" t="s">
        <v>3952</v>
      </c>
      <c r="G12" s="4" t="s">
        <v>4025</v>
      </c>
      <c r="H12" s="4" t="s">
        <v>4026</v>
      </c>
      <c r="I12" s="4" t="s">
        <v>4003</v>
      </c>
      <c r="O12" s="4" t="s">
        <v>4027</v>
      </c>
      <c r="P12" s="4" t="s">
        <v>3948</v>
      </c>
    </row>
    <row r="13" spans="1:16">
      <c r="A13" s="10" t="s">
        <v>4028</v>
      </c>
      <c r="B13" s="29" t="s">
        <v>4029</v>
      </c>
      <c r="C13" s="29" t="s">
        <v>4024</v>
      </c>
      <c r="D13" s="4" t="s">
        <v>3952</v>
      </c>
      <c r="G13" s="4" t="s">
        <v>4030</v>
      </c>
      <c r="H13" s="4" t="s">
        <v>4031</v>
      </c>
      <c r="I13" s="4" t="s">
        <v>4032</v>
      </c>
      <c r="O13" s="4" t="s">
        <v>4033</v>
      </c>
      <c r="P13" s="4" t="s">
        <v>3948</v>
      </c>
    </row>
    <row r="14" spans="1:16">
      <c r="A14" s="10" t="s">
        <v>4034</v>
      </c>
      <c r="B14" s="29" t="s">
        <v>4035</v>
      </c>
      <c r="C14" s="29" t="s">
        <v>4036</v>
      </c>
      <c r="D14" s="4" t="s">
        <v>3952</v>
      </c>
      <c r="G14" s="4" t="s">
        <v>4037</v>
      </c>
      <c r="H14" s="4" t="s">
        <v>4038</v>
      </c>
      <c r="I14" s="4" t="s">
        <v>4039</v>
      </c>
      <c r="O14" s="4" t="s">
        <v>4040</v>
      </c>
      <c r="P14" s="4" t="s">
        <v>3948</v>
      </c>
    </row>
    <row r="15" spans="1:16">
      <c r="A15" s="10" t="s">
        <v>4041</v>
      </c>
      <c r="B15" s="29" t="s">
        <v>4042</v>
      </c>
      <c r="C15" s="29" t="s">
        <v>4036</v>
      </c>
      <c r="D15" s="4" t="s">
        <v>3952</v>
      </c>
      <c r="G15" s="4" t="s">
        <v>4043</v>
      </c>
      <c r="H15" s="4" t="s">
        <v>4044</v>
      </c>
      <c r="I15" s="4" t="s">
        <v>4045</v>
      </c>
      <c r="O15" s="4" t="s">
        <v>4046</v>
      </c>
      <c r="P15" s="4" t="s">
        <v>3948</v>
      </c>
    </row>
    <row r="16" spans="1:16">
      <c r="A16" s="10" t="s">
        <v>4047</v>
      </c>
      <c r="B16" s="29" t="s">
        <v>4048</v>
      </c>
      <c r="C16" s="29" t="s">
        <v>4049</v>
      </c>
      <c r="D16" s="4" t="s">
        <v>3952</v>
      </c>
      <c r="G16" s="4" t="s">
        <v>4050</v>
      </c>
      <c r="H16" s="4" t="s">
        <v>4051</v>
      </c>
      <c r="I16" s="4" t="s">
        <v>3944</v>
      </c>
      <c r="O16" s="4" t="s">
        <v>4052</v>
      </c>
      <c r="P16" s="4" t="s">
        <v>3948</v>
      </c>
    </row>
    <row r="17" spans="1:16">
      <c r="A17" s="10" t="s">
        <v>4053</v>
      </c>
      <c r="B17" s="29" t="s">
        <v>4054</v>
      </c>
      <c r="C17" s="29" t="s">
        <v>4049</v>
      </c>
      <c r="D17" s="4" t="s">
        <v>3952</v>
      </c>
      <c r="G17" s="4" t="s">
        <v>4055</v>
      </c>
      <c r="H17" s="4" t="s">
        <v>4056</v>
      </c>
      <c r="I17" s="4" t="s">
        <v>3979</v>
      </c>
      <c r="O17" s="4" t="s">
        <v>4057</v>
      </c>
      <c r="P17" s="4" t="s">
        <v>3948</v>
      </c>
    </row>
    <row r="18" spans="1:16">
      <c r="A18" s="10" t="s">
        <v>4058</v>
      </c>
      <c r="B18" s="29" t="s">
        <v>4059</v>
      </c>
      <c r="C18" s="29" t="s">
        <v>4060</v>
      </c>
      <c r="D18" s="4" t="s">
        <v>3952</v>
      </c>
      <c r="G18" s="4" t="s">
        <v>4061</v>
      </c>
      <c r="H18" s="4" t="s">
        <v>4062</v>
      </c>
      <c r="I18" s="4" t="s">
        <v>4045</v>
      </c>
      <c r="O18" s="4" t="s">
        <v>4063</v>
      </c>
      <c r="P18" s="4" t="s">
        <v>3948</v>
      </c>
    </row>
    <row r="19" spans="1:16">
      <c r="A19" s="10" t="s">
        <v>4064</v>
      </c>
      <c r="B19" s="29" t="s">
        <v>4065</v>
      </c>
      <c r="C19" s="29" t="s">
        <v>4060</v>
      </c>
      <c r="D19" s="4" t="s">
        <v>3952</v>
      </c>
      <c r="G19" s="4" t="s">
        <v>4066</v>
      </c>
      <c r="H19" s="4" t="s">
        <v>4067</v>
      </c>
      <c r="I19" s="4" t="s">
        <v>4068</v>
      </c>
      <c r="O19" s="4" t="s">
        <v>4069</v>
      </c>
      <c r="P19" s="4" t="s">
        <v>4070</v>
      </c>
    </row>
    <row r="20" spans="1:16">
      <c r="A20" s="10" t="s">
        <v>4071</v>
      </c>
      <c r="B20" s="29" t="s">
        <v>4072</v>
      </c>
      <c r="C20" s="29" t="s">
        <v>4073</v>
      </c>
      <c r="D20" s="4" t="s">
        <v>3952</v>
      </c>
      <c r="G20" s="4" t="s">
        <v>4074</v>
      </c>
      <c r="H20" s="4" t="s">
        <v>4075</v>
      </c>
      <c r="I20" s="4" t="s">
        <v>4068</v>
      </c>
      <c r="O20" s="4" t="s">
        <v>4076</v>
      </c>
      <c r="P20" s="4" t="s">
        <v>4070</v>
      </c>
    </row>
    <row r="21" spans="1:16">
      <c r="A21" s="10" t="s">
        <v>4077</v>
      </c>
      <c r="B21" s="29" t="s">
        <v>4078</v>
      </c>
      <c r="C21" s="29" t="s">
        <v>4079</v>
      </c>
      <c r="D21" s="4" t="s">
        <v>3952</v>
      </c>
      <c r="G21" s="4" t="s">
        <v>4080</v>
      </c>
      <c r="H21" s="4" t="s">
        <v>4081</v>
      </c>
      <c r="I21" s="4" t="s">
        <v>4068</v>
      </c>
      <c r="O21" s="24" t="s">
        <v>4082</v>
      </c>
      <c r="P21" s="4" t="s">
        <v>3948</v>
      </c>
    </row>
    <row r="22" spans="1:16">
      <c r="A22" s="10" t="s">
        <v>4083</v>
      </c>
      <c r="B22" s="29" t="s">
        <v>4084</v>
      </c>
      <c r="C22" s="29" t="s">
        <v>4079</v>
      </c>
      <c r="D22" s="4" t="s">
        <v>3952</v>
      </c>
      <c r="G22" s="4" t="s">
        <v>4085</v>
      </c>
      <c r="H22" s="4" t="s">
        <v>4086</v>
      </c>
      <c r="I22" s="4" t="s">
        <v>4087</v>
      </c>
      <c r="O22" s="24" t="s">
        <v>4088</v>
      </c>
      <c r="P22" s="4" t="s">
        <v>3948</v>
      </c>
    </row>
    <row r="23" spans="1:16">
      <c r="A23" s="10" t="s">
        <v>4089</v>
      </c>
      <c r="B23" s="29" t="s">
        <v>4090</v>
      </c>
      <c r="C23" s="29" t="s">
        <v>4091</v>
      </c>
      <c r="D23" s="4" t="s">
        <v>3952</v>
      </c>
      <c r="G23" s="4" t="s">
        <v>4092</v>
      </c>
      <c r="H23" s="4" t="s">
        <v>4093</v>
      </c>
      <c r="I23" s="4" t="s">
        <v>4068</v>
      </c>
      <c r="O23" s="24" t="s">
        <v>4094</v>
      </c>
      <c r="P23" s="4" t="s">
        <v>3948</v>
      </c>
    </row>
    <row r="24" spans="1:16">
      <c r="A24" s="10" t="s">
        <v>4095</v>
      </c>
      <c r="B24" s="29" t="s">
        <v>4096</v>
      </c>
      <c r="C24" s="29" t="s">
        <v>4091</v>
      </c>
      <c r="D24" s="4" t="s">
        <v>3952</v>
      </c>
      <c r="G24" s="4" t="s">
        <v>4097</v>
      </c>
      <c r="H24" s="4" t="s">
        <v>4098</v>
      </c>
      <c r="I24" s="4" t="s">
        <v>4020</v>
      </c>
      <c r="O24" s="10" t="s">
        <v>4099</v>
      </c>
      <c r="P24" s="4" t="s">
        <v>4070</v>
      </c>
    </row>
    <row r="25" spans="1:16">
      <c r="A25" s="10" t="s">
        <v>4100</v>
      </c>
      <c r="B25" s="29" t="s">
        <v>4101</v>
      </c>
      <c r="C25" s="29" t="s">
        <v>4102</v>
      </c>
      <c r="D25" s="4" t="s">
        <v>3952</v>
      </c>
      <c r="G25" s="4" t="s">
        <v>4103</v>
      </c>
      <c r="H25" s="4" t="s">
        <v>4104</v>
      </c>
      <c r="I25" s="4" t="s">
        <v>4068</v>
      </c>
    </row>
    <row r="26" spans="1:16">
      <c r="A26" s="10" t="s">
        <v>4105</v>
      </c>
      <c r="B26" s="29" t="s">
        <v>4106</v>
      </c>
      <c r="C26" s="29" t="s">
        <v>4102</v>
      </c>
      <c r="D26" s="4" t="s">
        <v>3952</v>
      </c>
      <c r="G26" s="4" t="s">
        <v>4107</v>
      </c>
      <c r="H26" s="4" t="s">
        <v>4108</v>
      </c>
      <c r="I26" s="4" t="s">
        <v>4087</v>
      </c>
    </row>
    <row r="27" spans="1:16">
      <c r="A27" s="10" t="s">
        <v>4109</v>
      </c>
      <c r="B27" s="29" t="s">
        <v>4110</v>
      </c>
      <c r="C27" s="29" t="s">
        <v>4111</v>
      </c>
      <c r="D27" s="4" t="s">
        <v>3952</v>
      </c>
      <c r="G27" s="4" t="s">
        <v>4112</v>
      </c>
      <c r="H27" s="4" t="s">
        <v>4113</v>
      </c>
      <c r="I27" s="4" t="s">
        <v>4114</v>
      </c>
    </row>
    <row r="28" spans="1:16">
      <c r="A28" s="10" t="s">
        <v>4115</v>
      </c>
      <c r="B28" s="29" t="s">
        <v>4116</v>
      </c>
      <c r="C28" s="29" t="s">
        <v>4111</v>
      </c>
      <c r="D28" s="4" t="s">
        <v>3952</v>
      </c>
      <c r="G28" s="4" t="s">
        <v>4117</v>
      </c>
      <c r="H28" s="4" t="s">
        <v>4118</v>
      </c>
      <c r="I28" s="4" t="s">
        <v>4118</v>
      </c>
    </row>
    <row r="29" spans="1:16">
      <c r="A29" s="10" t="s">
        <v>4119</v>
      </c>
      <c r="B29" s="29" t="s">
        <v>4120</v>
      </c>
      <c r="C29" s="29" t="s">
        <v>4121</v>
      </c>
      <c r="D29" s="4" t="s">
        <v>3952</v>
      </c>
      <c r="G29" s="4" t="s">
        <v>4122</v>
      </c>
      <c r="H29" s="4" t="s">
        <v>4123</v>
      </c>
      <c r="I29" s="4" t="s">
        <v>4124</v>
      </c>
    </row>
    <row r="30" spans="1:16">
      <c r="A30" s="10" t="s">
        <v>4125</v>
      </c>
      <c r="B30" s="29" t="s">
        <v>4126</v>
      </c>
      <c r="C30" s="29" t="s">
        <v>4121</v>
      </c>
      <c r="D30" s="4" t="s">
        <v>3952</v>
      </c>
      <c r="G30" s="4" t="s">
        <v>4127</v>
      </c>
      <c r="H30" s="4" t="s">
        <v>4128</v>
      </c>
      <c r="I30" s="4" t="s">
        <v>4087</v>
      </c>
    </row>
    <row r="31" spans="1:16">
      <c r="A31" s="10" t="s">
        <v>4129</v>
      </c>
      <c r="B31" s="29" t="s">
        <v>4130</v>
      </c>
      <c r="C31" s="29" t="s">
        <v>4131</v>
      </c>
      <c r="D31" s="4" t="s">
        <v>3952</v>
      </c>
      <c r="G31" s="4" t="s">
        <v>4132</v>
      </c>
      <c r="H31" s="4" t="s">
        <v>4133</v>
      </c>
      <c r="I31" s="4" t="s">
        <v>3995</v>
      </c>
    </row>
    <row r="32" spans="1:16">
      <c r="A32" s="10" t="s">
        <v>4134</v>
      </c>
      <c r="B32" s="29" t="s">
        <v>4135</v>
      </c>
      <c r="C32" s="29" t="s">
        <v>4131</v>
      </c>
      <c r="D32" s="4" t="s">
        <v>3952</v>
      </c>
      <c r="G32" s="4" t="s">
        <v>4136</v>
      </c>
      <c r="H32" s="4" t="s">
        <v>4137</v>
      </c>
      <c r="I32" s="4" t="s">
        <v>4138</v>
      </c>
    </row>
    <row r="33" spans="1:9">
      <c r="A33" s="10" t="s">
        <v>4139</v>
      </c>
      <c r="B33" s="29" t="s">
        <v>4140</v>
      </c>
      <c r="C33" s="29" t="s">
        <v>4140</v>
      </c>
      <c r="D33" s="4" t="s">
        <v>3952</v>
      </c>
      <c r="G33" s="4" t="s">
        <v>4141</v>
      </c>
      <c r="H33" s="4" t="s">
        <v>4142</v>
      </c>
      <c r="I33" s="4" t="s">
        <v>4138</v>
      </c>
    </row>
    <row r="34" spans="1:9">
      <c r="A34" s="10" t="s">
        <v>4143</v>
      </c>
      <c r="B34" s="29" t="s">
        <v>4144</v>
      </c>
      <c r="C34" s="29" t="s">
        <v>4144</v>
      </c>
      <c r="D34" s="4" t="s">
        <v>3952</v>
      </c>
      <c r="G34" s="4" t="s">
        <v>4145</v>
      </c>
      <c r="H34" s="4" t="s">
        <v>4146</v>
      </c>
      <c r="I34" s="4" t="s">
        <v>4068</v>
      </c>
    </row>
    <row r="35" spans="1:9">
      <c r="A35" s="10" t="s">
        <v>4147</v>
      </c>
      <c r="B35" s="29" t="s">
        <v>4148</v>
      </c>
      <c r="C35" s="29" t="s">
        <v>4149</v>
      </c>
      <c r="D35" s="4" t="s">
        <v>3952</v>
      </c>
      <c r="G35" s="4" t="s">
        <v>4150</v>
      </c>
      <c r="H35" s="4" t="s">
        <v>4151</v>
      </c>
      <c r="I35" s="4" t="s">
        <v>4138</v>
      </c>
    </row>
    <row r="36" spans="1:9">
      <c r="A36" s="10" t="s">
        <v>4152</v>
      </c>
      <c r="B36" s="29" t="s">
        <v>4153</v>
      </c>
      <c r="C36" s="29" t="s">
        <v>4154</v>
      </c>
      <c r="D36" s="4" t="s">
        <v>3952</v>
      </c>
      <c r="G36" s="4" t="s">
        <v>4155</v>
      </c>
      <c r="H36" s="4" t="s">
        <v>4156</v>
      </c>
      <c r="I36" s="4" t="s">
        <v>4039</v>
      </c>
    </row>
    <row r="37" spans="1:9">
      <c r="A37" s="10" t="s">
        <v>4157</v>
      </c>
      <c r="B37" s="29" t="s">
        <v>4158</v>
      </c>
      <c r="C37" s="29" t="s">
        <v>4154</v>
      </c>
      <c r="D37" s="4" t="s">
        <v>3952</v>
      </c>
      <c r="G37" s="4" t="s">
        <v>4159</v>
      </c>
      <c r="H37" s="4" t="s">
        <v>4160</v>
      </c>
      <c r="I37" s="4" t="s">
        <v>4161</v>
      </c>
    </row>
    <row r="38" spans="1:9">
      <c r="A38" s="10" t="s">
        <v>4162</v>
      </c>
      <c r="B38" s="29" t="s">
        <v>4163</v>
      </c>
      <c r="C38" s="29" t="s">
        <v>4164</v>
      </c>
      <c r="D38" s="4" t="s">
        <v>3952</v>
      </c>
      <c r="G38" s="4" t="s">
        <v>4165</v>
      </c>
      <c r="H38" s="4" t="s">
        <v>4166</v>
      </c>
      <c r="I38" s="4" t="s">
        <v>4161</v>
      </c>
    </row>
    <row r="39" spans="1:9">
      <c r="A39" s="10" t="s">
        <v>4167</v>
      </c>
      <c r="B39" s="29" t="s">
        <v>4168</v>
      </c>
      <c r="C39" s="29" t="s">
        <v>4164</v>
      </c>
      <c r="D39" s="4" t="s">
        <v>3952</v>
      </c>
      <c r="G39" s="4" t="s">
        <v>4169</v>
      </c>
      <c r="H39" s="4" t="s">
        <v>4170</v>
      </c>
      <c r="I39" s="4" t="s">
        <v>4161</v>
      </c>
    </row>
    <row r="40" spans="1:9">
      <c r="A40" s="10" t="s">
        <v>4171</v>
      </c>
      <c r="B40" s="29" t="s">
        <v>4172</v>
      </c>
      <c r="C40" s="29" t="s">
        <v>4173</v>
      </c>
      <c r="D40" s="4" t="s">
        <v>3952</v>
      </c>
      <c r="G40" s="4" t="s">
        <v>4174</v>
      </c>
      <c r="H40" s="4" t="s">
        <v>4175</v>
      </c>
      <c r="I40" s="4" t="s">
        <v>4161</v>
      </c>
    </row>
    <row r="41" spans="1:9">
      <c r="A41" s="10" t="s">
        <v>4176</v>
      </c>
      <c r="B41" s="29" t="s">
        <v>4177</v>
      </c>
      <c r="C41" s="29" t="s">
        <v>4173</v>
      </c>
      <c r="D41" s="4" t="s">
        <v>3952</v>
      </c>
      <c r="G41" s="4" t="s">
        <v>4178</v>
      </c>
      <c r="H41" s="4" t="s">
        <v>4179</v>
      </c>
      <c r="I41" s="4" t="s">
        <v>4161</v>
      </c>
    </row>
    <row r="42" spans="1:9">
      <c r="A42" s="10" t="s">
        <v>4180</v>
      </c>
      <c r="B42" s="29" t="s">
        <v>4181</v>
      </c>
      <c r="C42" s="29" t="s">
        <v>4182</v>
      </c>
      <c r="D42" s="4" t="s">
        <v>3952</v>
      </c>
      <c r="G42" s="4" t="s">
        <v>4183</v>
      </c>
      <c r="H42" s="4" t="s">
        <v>4184</v>
      </c>
      <c r="I42" s="4" t="s">
        <v>4161</v>
      </c>
    </row>
    <row r="43" spans="1:9">
      <c r="A43" s="10" t="s">
        <v>4185</v>
      </c>
      <c r="B43" s="29" t="s">
        <v>4186</v>
      </c>
      <c r="C43" s="29" t="s">
        <v>4182</v>
      </c>
      <c r="D43" s="4" t="s">
        <v>3952</v>
      </c>
      <c r="G43" s="4" t="s">
        <v>4187</v>
      </c>
      <c r="H43" s="4" t="s">
        <v>4188</v>
      </c>
      <c r="I43" s="4" t="s">
        <v>4161</v>
      </c>
    </row>
    <row r="44" spans="1:9">
      <c r="A44" s="10" t="s">
        <v>4189</v>
      </c>
      <c r="B44" s="29" t="s">
        <v>4190</v>
      </c>
      <c r="C44" s="29" t="s">
        <v>4191</v>
      </c>
      <c r="D44" s="4" t="s">
        <v>3952</v>
      </c>
      <c r="G44" s="4" t="s">
        <v>4192</v>
      </c>
      <c r="H44" s="4" t="s">
        <v>4193</v>
      </c>
      <c r="I44" s="4" t="s">
        <v>4161</v>
      </c>
    </row>
    <row r="45" spans="1:9">
      <c r="A45" s="10" t="s">
        <v>4194</v>
      </c>
      <c r="B45" s="29" t="s">
        <v>4195</v>
      </c>
      <c r="C45" s="29" t="s">
        <v>4191</v>
      </c>
      <c r="D45" s="4" t="s">
        <v>3952</v>
      </c>
      <c r="G45" s="4" t="s">
        <v>4196</v>
      </c>
      <c r="H45" s="4" t="s">
        <v>4197</v>
      </c>
      <c r="I45" s="4" t="s">
        <v>4161</v>
      </c>
    </row>
    <row r="46" spans="1:9">
      <c r="A46" s="10" t="s">
        <v>4198</v>
      </c>
      <c r="B46" s="29" t="s">
        <v>4199</v>
      </c>
      <c r="C46" s="29" t="s">
        <v>4200</v>
      </c>
      <c r="D46" s="4" t="s">
        <v>3952</v>
      </c>
      <c r="G46" s="4" t="s">
        <v>4201</v>
      </c>
      <c r="H46" s="4" t="s">
        <v>4202</v>
      </c>
      <c r="I46" s="4" t="s">
        <v>4161</v>
      </c>
    </row>
    <row r="47" spans="1:9">
      <c r="A47" s="10" t="s">
        <v>4037</v>
      </c>
      <c r="B47" s="29" t="s">
        <v>4203</v>
      </c>
      <c r="C47" s="29" t="s">
        <v>4203</v>
      </c>
      <c r="D47" s="4" t="s">
        <v>4204</v>
      </c>
      <c r="G47" s="4" t="s">
        <v>4205</v>
      </c>
      <c r="H47" s="4" t="s">
        <v>4206</v>
      </c>
      <c r="I47" s="4" t="s">
        <v>4161</v>
      </c>
    </row>
    <row r="48" spans="1:9">
      <c r="A48" s="10" t="s">
        <v>4207</v>
      </c>
      <c r="B48" s="4" t="s">
        <v>4208</v>
      </c>
      <c r="C48" s="4" t="s">
        <v>4208</v>
      </c>
      <c r="D48" s="4" t="s">
        <v>4204</v>
      </c>
      <c r="G48" s="4" t="s">
        <v>4209</v>
      </c>
      <c r="H48" s="4" t="s">
        <v>4210</v>
      </c>
      <c r="I48" s="4" t="s">
        <v>4161</v>
      </c>
    </row>
    <row r="49" spans="1:9">
      <c r="A49" s="10" t="s">
        <v>4211</v>
      </c>
      <c r="B49" s="4" t="s">
        <v>4212</v>
      </c>
      <c r="C49" s="4" t="s">
        <v>4212</v>
      </c>
      <c r="D49" s="4" t="s">
        <v>4204</v>
      </c>
      <c r="G49" s="4" t="s">
        <v>4213</v>
      </c>
      <c r="H49" s="4" t="s">
        <v>4214</v>
      </c>
      <c r="I49" s="4" t="s">
        <v>4161</v>
      </c>
    </row>
    <row r="50" spans="1:9">
      <c r="A50" s="10" t="s">
        <v>4215</v>
      </c>
      <c r="B50" s="4" t="s">
        <v>4216</v>
      </c>
      <c r="C50" s="4" t="s">
        <v>4216</v>
      </c>
      <c r="D50" s="4" t="s">
        <v>4204</v>
      </c>
      <c r="G50" s="4" t="s">
        <v>4217</v>
      </c>
      <c r="H50" s="4" t="s">
        <v>4218</v>
      </c>
      <c r="I50" s="4" t="s">
        <v>4161</v>
      </c>
    </row>
    <row r="51" spans="1:9">
      <c r="A51" s="10" t="s">
        <v>4043</v>
      </c>
      <c r="B51" s="4" t="s">
        <v>4219</v>
      </c>
      <c r="C51" s="4" t="s">
        <v>4219</v>
      </c>
      <c r="D51" s="4" t="s">
        <v>4204</v>
      </c>
      <c r="G51" s="4" t="s">
        <v>4220</v>
      </c>
      <c r="H51" s="4" t="s">
        <v>4221</v>
      </c>
      <c r="I51" s="4" t="s">
        <v>4068</v>
      </c>
    </row>
    <row r="52" spans="1:9">
      <c r="A52" s="10" t="s">
        <v>4222</v>
      </c>
      <c r="B52" s="4" t="s">
        <v>4223</v>
      </c>
      <c r="C52" s="4" t="s">
        <v>4223</v>
      </c>
      <c r="D52" s="4" t="s">
        <v>4223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DA422-F3D5-4CDE-B8B6-570989B690AF}">
  <dimension ref="A1:E4"/>
  <sheetViews>
    <sheetView workbookViewId="0">
      <selection activeCell="N28" sqref="N28"/>
    </sheetView>
  </sheetViews>
  <sheetFormatPr defaultRowHeight="15"/>
  <cols>
    <col min="2" max="2" width="20.42578125" bestFit="1" customWidth="1"/>
    <col min="3" max="3" width="11" bestFit="1" customWidth="1"/>
    <col min="4" max="4" width="12.28515625" bestFit="1" customWidth="1"/>
    <col min="5" max="5" width="10.5703125" bestFit="1" customWidth="1"/>
  </cols>
  <sheetData>
    <row r="1" spans="1:5">
      <c r="C1" s="28" t="s">
        <v>4224</v>
      </c>
      <c r="D1" s="28" t="s">
        <v>18</v>
      </c>
      <c r="E1" s="28" t="s">
        <v>4225</v>
      </c>
    </row>
    <row r="2" spans="1:5">
      <c r="A2" t="s">
        <v>3980</v>
      </c>
      <c r="B2" t="s">
        <v>4226</v>
      </c>
      <c r="C2" s="13">
        <f>SUMIFS(Data!P:P,Data!E:E,A2)</f>
        <v>45909173.110000022</v>
      </c>
      <c r="D2" s="13">
        <f>SUMIFS(Data!S:S,Data!E:E,A2)</f>
        <v>47756814.749999858</v>
      </c>
      <c r="E2" s="13">
        <f>D2-C2</f>
        <v>1847641.6399998367</v>
      </c>
    </row>
    <row r="3" spans="1:5">
      <c r="A3" t="s">
        <v>3988</v>
      </c>
      <c r="B3" t="s">
        <v>4227</v>
      </c>
      <c r="C3" s="13">
        <f>SUMIFS(Data!P:P,Data!E:E,A3)</f>
        <v>19724568.319999997</v>
      </c>
      <c r="D3" s="13">
        <f>SUMIFS(Data!S:S,Data!E:E,A3)</f>
        <v>20027016.349999998</v>
      </c>
      <c r="E3" s="13">
        <f>D3-C3</f>
        <v>302448.03000000119</v>
      </c>
    </row>
    <row r="4" spans="1:5">
      <c r="A4" t="s">
        <v>3996</v>
      </c>
      <c r="B4" t="s">
        <v>4228</v>
      </c>
      <c r="C4" s="13">
        <f>SUMIFS(Data!P:P,Data!E:E,A4)</f>
        <v>8599201.9300000034</v>
      </c>
      <c r="D4" s="13">
        <f>SUMIFS(Data!S:S,Data!E:E,A4)</f>
        <v>12609877.219999999</v>
      </c>
      <c r="E4" s="13">
        <f>D4-C4</f>
        <v>4010675.2899999954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067E-EE37-44A8-9597-CBA03E9BC9A6}">
  <dimension ref="A1:E54"/>
  <sheetViews>
    <sheetView workbookViewId="0">
      <selection activeCell="D39" sqref="D39:D40"/>
    </sheetView>
  </sheetViews>
  <sheetFormatPr defaultRowHeight="15"/>
  <cols>
    <col min="1" max="1" width="13.5703125" bestFit="1" customWidth="1"/>
    <col min="2" max="2" width="33.28515625" bestFit="1" customWidth="1"/>
    <col min="3" max="3" width="19" customWidth="1"/>
    <col min="4" max="4" width="18.28515625" customWidth="1"/>
    <col min="5" max="5" width="10.5703125" bestFit="1" customWidth="1"/>
  </cols>
  <sheetData>
    <row r="1" spans="1:5" ht="19.5" thickBot="1">
      <c r="A1" s="33" t="s">
        <v>4229</v>
      </c>
      <c r="B1" s="33" t="s">
        <v>4230</v>
      </c>
      <c r="C1" s="33" t="s">
        <v>15</v>
      </c>
      <c r="D1" s="33" t="s">
        <v>18</v>
      </c>
      <c r="E1" s="34" t="s">
        <v>4225</v>
      </c>
    </row>
    <row r="2" spans="1:5" ht="15.75" thickTop="1">
      <c r="A2" s="11" t="s">
        <v>3949</v>
      </c>
      <c r="B2" t="str">
        <f>VLOOKUP(A2,Vlookups!A:D,2,FALSE)</f>
        <v>GARLAND ELEMENTARY SCHOOL</v>
      </c>
      <c r="C2" s="13">
        <f>SUMIFS(Data!P:P,Data!I:I,A2)</f>
        <v>942483.37999999977</v>
      </c>
      <c r="D2" s="13">
        <f>SUMIFS(Data!S:S,Data!I:I,A2)</f>
        <v>1059813.4700000002</v>
      </c>
      <c r="E2" s="13">
        <f t="shared" ref="E2:E33" si="0">D2-C2</f>
        <v>117330.09000000043</v>
      </c>
    </row>
    <row r="3" spans="1:5">
      <c r="A3" s="11" t="s">
        <v>3959</v>
      </c>
      <c r="B3" t="str">
        <f>VLOOKUP(A3,Vlookups!A:D,2,FALSE)</f>
        <v>GARLAND MIDDLE SCHOOL</v>
      </c>
      <c r="C3" s="13">
        <f>SUMIFS(Data!P:P,Data!I:I,A3)</f>
        <v>715347.49999999988</v>
      </c>
      <c r="D3" s="13">
        <f>SUMIFS(Data!S:S,Data!I:I,A3)</f>
        <v>597283.35999999987</v>
      </c>
      <c r="E3" s="13">
        <f t="shared" si="0"/>
        <v>-118064.14000000001</v>
      </c>
    </row>
    <row r="4" spans="1:5">
      <c r="A4" s="11" t="s">
        <v>3966</v>
      </c>
      <c r="B4" t="str">
        <f>VLOOKUP(A4,Vlookups!A:D,2,FALSE)</f>
        <v>GARLAND HIGH SCHOOL</v>
      </c>
      <c r="C4" s="13">
        <f>SUMIFS(Data!P:P,Data!I:I,A4)</f>
        <v>1123592.4000000001</v>
      </c>
      <c r="D4" s="13">
        <f>SUMIFS(Data!S:S,Data!I:I,A4)</f>
        <v>1081099</v>
      </c>
      <c r="E4" s="13">
        <f t="shared" si="0"/>
        <v>-42493.40000000014</v>
      </c>
    </row>
    <row r="5" spans="1:5">
      <c r="A5" s="11" t="s">
        <v>3974</v>
      </c>
      <c r="B5" t="str">
        <f>VLOOKUP(A5,Vlookups!A:D,2,FALSE)</f>
        <v>ARLINGTON ELEMENTARY SCHOOL</v>
      </c>
      <c r="C5" s="13">
        <f>SUMIFS(Data!P:P,Data!I:I,A5)</f>
        <v>1014164.9</v>
      </c>
      <c r="D5" s="13">
        <f>SUMIFS(Data!S:S,Data!I:I,A5)</f>
        <v>1009748.81</v>
      </c>
      <c r="E5" s="13">
        <f t="shared" si="0"/>
        <v>-4416.0899999999674</v>
      </c>
    </row>
    <row r="6" spans="1:5">
      <c r="A6" s="11" t="s">
        <v>3984</v>
      </c>
      <c r="B6" t="str">
        <f>VLOOKUP(A6,Vlookups!A:D,2,FALSE)</f>
        <v>ARLINGTON MIDDLE SCHOOL</v>
      </c>
      <c r="C6" s="13">
        <f>SUMIFS(Data!P:P,Data!I:I,A6)</f>
        <v>533289.73</v>
      </c>
      <c r="D6" s="13">
        <f>SUMIFS(Data!S:S,Data!I:I,A6)</f>
        <v>511749.16000000003</v>
      </c>
      <c r="E6" s="13">
        <f t="shared" si="0"/>
        <v>-21540.569999999949</v>
      </c>
    </row>
    <row r="7" spans="1:5">
      <c r="A7" s="11" t="s">
        <v>3990</v>
      </c>
      <c r="B7" t="str">
        <f>VLOOKUP(A7,Vlookups!A:D,2,FALSE)</f>
        <v>ARLINGTON HIGH SCHOOL</v>
      </c>
      <c r="C7" s="13">
        <f>SUMIFS(Data!P:P,Data!I:I,A7)</f>
        <v>1864546.02</v>
      </c>
      <c r="D7" s="13">
        <f>SUMIFS(Data!S:S,Data!I:I,A7)</f>
        <v>1616358.02</v>
      </c>
      <c r="E7" s="13">
        <f t="shared" si="0"/>
        <v>-248188</v>
      </c>
    </row>
    <row r="8" spans="1:5">
      <c r="A8" s="11" t="s">
        <v>3998</v>
      </c>
      <c r="B8" t="str">
        <f>VLOOKUP(A8,Vlookups!A:D,2,FALSE)</f>
        <v>KELLER ELEMENTARY SCHOOL</v>
      </c>
      <c r="C8" s="13">
        <f>SUMIFS(Data!P:P,Data!I:I,A8)</f>
        <v>843635.39000000013</v>
      </c>
      <c r="D8" s="13">
        <f>SUMIFS(Data!S:S,Data!I:I,A8)</f>
        <v>1024838.0500000002</v>
      </c>
      <c r="E8" s="13">
        <f t="shared" si="0"/>
        <v>181202.66000000003</v>
      </c>
    </row>
    <row r="9" spans="1:5">
      <c r="A9" s="11" t="s">
        <v>4007</v>
      </c>
      <c r="B9" t="str">
        <f>VLOOKUP(A9,Vlookups!A:D,2,FALSE)</f>
        <v>KELLER MIDDLE SCHOOL</v>
      </c>
      <c r="C9" s="13">
        <f>SUMIFS(Data!P:P,Data!I:I,A9)</f>
        <v>468304.89</v>
      </c>
      <c r="D9" s="13">
        <f>SUMIFS(Data!S:S,Data!I:I,A9)</f>
        <v>509530.58</v>
      </c>
      <c r="E9" s="13">
        <f t="shared" si="0"/>
        <v>41225.69</v>
      </c>
    </row>
    <row r="10" spans="1:5">
      <c r="A10" s="11" t="s">
        <v>4015</v>
      </c>
      <c r="B10" t="str">
        <f>VLOOKUP(A10,Vlookups!A:D,2,FALSE)</f>
        <v>KELLER HIGH SCHOOL</v>
      </c>
      <c r="C10" s="13">
        <f>SUMIFS(Data!P:P,Data!I:I,A10)</f>
        <v>1257651.4100000001</v>
      </c>
      <c r="D10" s="13">
        <f>SUMIFS(Data!S:S,Data!I:I,A10)</f>
        <v>1256300.26</v>
      </c>
      <c r="E10" s="13">
        <f t="shared" si="0"/>
        <v>-1351.1500000001397</v>
      </c>
    </row>
    <row r="11" spans="1:5">
      <c r="A11" s="11" t="s">
        <v>4022</v>
      </c>
      <c r="B11" t="str">
        <f>VLOOKUP(A11,Vlookups!A:D,2,FALSE)</f>
        <v>GRAND PRAIRIE ELEMENTARY SCHOO</v>
      </c>
      <c r="C11" s="13">
        <f>SUMIFS(Data!P:P,Data!I:I,A11)</f>
        <v>918096.65</v>
      </c>
      <c r="D11" s="13">
        <f>SUMIFS(Data!S:S,Data!I:I,A11)</f>
        <v>1030396.23</v>
      </c>
      <c r="E11" s="13">
        <f t="shared" si="0"/>
        <v>112299.57999999996</v>
      </c>
    </row>
    <row r="12" spans="1:5">
      <c r="A12" s="11" t="s">
        <v>4028</v>
      </c>
      <c r="B12" t="str">
        <f>VLOOKUP(A12,Vlookups!A:D,2,FALSE)</f>
        <v>GRAND PRAIRIE MIDDLE SCHOOL</v>
      </c>
      <c r="C12" s="13">
        <f>SUMIFS(Data!P:P,Data!I:I,A12)</f>
        <v>552394.87</v>
      </c>
      <c r="D12" s="13">
        <f>SUMIFS(Data!S:S,Data!I:I,A12)</f>
        <v>543007.21000000008</v>
      </c>
      <c r="E12" s="13">
        <f t="shared" si="0"/>
        <v>-9387.6599999999162</v>
      </c>
    </row>
    <row r="13" spans="1:5">
      <c r="A13" s="11" t="s">
        <v>4034</v>
      </c>
      <c r="B13" t="str">
        <f>VLOOKUP(A13,Vlookups!A:D,2,FALSE)</f>
        <v>NORTH RICHLAND HILLS ELEMENTAR</v>
      </c>
      <c r="C13" s="13">
        <f>SUMIFS(Data!P:P,Data!I:I,A13)</f>
        <v>868163.92</v>
      </c>
      <c r="D13" s="13">
        <f>SUMIFS(Data!S:S,Data!I:I,A13)</f>
        <v>1023526.03</v>
      </c>
      <c r="E13" s="13">
        <f t="shared" si="0"/>
        <v>155362.10999999999</v>
      </c>
    </row>
    <row r="14" spans="1:5">
      <c r="A14" s="11" t="s">
        <v>4041</v>
      </c>
      <c r="B14" t="str">
        <f>VLOOKUP(A14,Vlookups!A:D,2,FALSE)</f>
        <v>NORTH RICHLAND HILLS MIDDLE SC</v>
      </c>
      <c r="C14" s="13">
        <f>SUMIFS(Data!P:P,Data!I:I,A14)</f>
        <v>625583.17999999993</v>
      </c>
      <c r="D14" s="13">
        <f>SUMIFS(Data!S:S,Data!I:I,A14)</f>
        <v>558158.62000000011</v>
      </c>
      <c r="E14" s="13">
        <f t="shared" si="0"/>
        <v>-67424.559999999823</v>
      </c>
    </row>
    <row r="15" spans="1:5">
      <c r="A15" s="11" t="s">
        <v>4047</v>
      </c>
      <c r="B15" t="str">
        <f>VLOOKUP(A15,Vlookups!A:D,2,FALSE)</f>
        <v>KATY ELEMENTARY SCHOOL</v>
      </c>
      <c r="C15" s="13">
        <f>SUMIFS(Data!P:P,Data!I:I,A15)</f>
        <v>900826.27</v>
      </c>
      <c r="D15" s="13">
        <f>SUMIFS(Data!S:S,Data!I:I,A15)</f>
        <v>1063445.6600000001</v>
      </c>
      <c r="E15" s="13">
        <f t="shared" si="0"/>
        <v>162619.39000000013</v>
      </c>
    </row>
    <row r="16" spans="1:5">
      <c r="A16" s="11" t="s">
        <v>4053</v>
      </c>
      <c r="B16" t="str">
        <f>VLOOKUP(A16,Vlookups!A:D,2,FALSE)</f>
        <v>KATY MIDDLE SCHOOL</v>
      </c>
      <c r="C16" s="13">
        <f>SUMIFS(Data!P:P,Data!I:I,A16)</f>
        <v>577128.41</v>
      </c>
      <c r="D16" s="13">
        <f>SUMIFS(Data!S:S,Data!I:I,A16)</f>
        <v>536818.31000000006</v>
      </c>
      <c r="E16" s="13">
        <f t="shared" si="0"/>
        <v>-40310.099999999977</v>
      </c>
    </row>
    <row r="17" spans="1:5">
      <c r="A17" s="11" t="s">
        <v>4058</v>
      </c>
      <c r="B17" t="str">
        <f>VLOOKUP(A17,Vlookups!A:D,2,FALSE)</f>
        <v>WESTPARK ELEMENTARY SCHOOL</v>
      </c>
      <c r="C17" s="13">
        <f>SUMIFS(Data!P:P,Data!I:I,A17)</f>
        <v>893401.89999999991</v>
      </c>
      <c r="D17" s="13">
        <f>SUMIFS(Data!S:S,Data!I:I,A17)</f>
        <v>1043939.66</v>
      </c>
      <c r="E17" s="13">
        <f t="shared" si="0"/>
        <v>150537.76000000013</v>
      </c>
    </row>
    <row r="18" spans="1:5">
      <c r="A18" s="11" t="s">
        <v>4064</v>
      </c>
      <c r="B18" t="str">
        <f>VLOOKUP(A18,Vlookups!A:D,2,FALSE)</f>
        <v>WESTPARK MIDDLE SCHOOL</v>
      </c>
      <c r="C18" s="13">
        <f>SUMIFS(Data!P:P,Data!I:I,A18)</f>
        <v>668271.89999999991</v>
      </c>
      <c r="D18" s="13">
        <f>SUMIFS(Data!S:S,Data!I:I,A18)</f>
        <v>571608.95000000007</v>
      </c>
      <c r="E18" s="13">
        <f t="shared" si="0"/>
        <v>-96662.949999999837</v>
      </c>
    </row>
    <row r="19" spans="1:5">
      <c r="A19" s="11" t="s">
        <v>4071</v>
      </c>
      <c r="B19" t="str">
        <f>VLOOKUP(A19,Vlookups!A:D,2,FALSE)</f>
        <v>KATY/WEST PARK HS</v>
      </c>
      <c r="C19" s="13">
        <f>SUMIFS(Data!P:P,Data!I:I,A19)</f>
        <v>1310090.0900000001</v>
      </c>
      <c r="D19" s="13">
        <f>SUMIFS(Data!S:S,Data!I:I,A19)</f>
        <v>1461547.34</v>
      </c>
      <c r="E19" s="13">
        <f t="shared" si="0"/>
        <v>151457.25</v>
      </c>
    </row>
    <row r="20" spans="1:5">
      <c r="A20" s="11" t="s">
        <v>4077</v>
      </c>
      <c r="B20" t="str">
        <f>VLOOKUP(A20,Vlookups!A:D,2,FALSE)</f>
        <v>LANCASTER ELEMENTARY</v>
      </c>
      <c r="C20" s="13">
        <f>SUMIFS(Data!P:P,Data!I:I,A20)</f>
        <v>989535.79</v>
      </c>
      <c r="D20" s="13">
        <f>SUMIFS(Data!S:S,Data!I:I,A20)</f>
        <v>1113117.6600000001</v>
      </c>
      <c r="E20" s="13">
        <f t="shared" si="0"/>
        <v>123581.87000000011</v>
      </c>
    </row>
    <row r="21" spans="1:5">
      <c r="A21" s="11" t="s">
        <v>4083</v>
      </c>
      <c r="B21" t="str">
        <f>VLOOKUP(A21,Vlookups!A:D,2,FALSE)</f>
        <v>LANCASTER MIDDLE SCHOOL</v>
      </c>
      <c r="C21" s="13">
        <f>SUMIFS(Data!P:P,Data!I:I,A21)</f>
        <v>652797.65</v>
      </c>
      <c r="D21" s="13">
        <f>SUMIFS(Data!S:S,Data!I:I,A21)</f>
        <v>591974.37</v>
      </c>
      <c r="E21" s="13">
        <f t="shared" si="0"/>
        <v>-60823.280000000028</v>
      </c>
    </row>
    <row r="22" spans="1:5">
      <c r="A22" s="11" t="s">
        <v>4089</v>
      </c>
      <c r="B22" t="str">
        <f>VLOOKUP(A22,Vlookups!A:D,2,FALSE)</f>
        <v>WOODHAVEN ELEMENTARY</v>
      </c>
      <c r="C22" s="13">
        <f>SUMIFS(Data!P:P,Data!I:I,A22)</f>
        <v>946979.19000000018</v>
      </c>
      <c r="D22" s="13">
        <f>SUMIFS(Data!S:S,Data!I:I,A22)</f>
        <v>1066351.1600000001</v>
      </c>
      <c r="E22" s="13">
        <f t="shared" si="0"/>
        <v>119371.96999999997</v>
      </c>
    </row>
    <row r="23" spans="1:5">
      <c r="A23" s="11" t="s">
        <v>4095</v>
      </c>
      <c r="B23" t="str">
        <f>VLOOKUP(A23,Vlookups!A:D,2,FALSE)</f>
        <v>WOODHAVEN MIDDLE SCHOOL</v>
      </c>
      <c r="C23" s="13">
        <f>SUMIFS(Data!P:P,Data!I:I,A23)</f>
        <v>606763.57000000007</v>
      </c>
      <c r="D23" s="13">
        <f>SUMIFS(Data!S:S,Data!I:I,A23)</f>
        <v>568718.9</v>
      </c>
      <c r="E23" s="13">
        <f t="shared" si="0"/>
        <v>-38044.670000000042</v>
      </c>
    </row>
    <row r="24" spans="1:5">
      <c r="A24" s="11" t="s">
        <v>4100</v>
      </c>
      <c r="B24" t="str">
        <f>VLOOKUP(A24,Vlookups!A:D,2,FALSE)</f>
        <v>SAGINAW ELEMENTARY</v>
      </c>
      <c r="C24" s="13">
        <f>SUMIFS(Data!P:P,Data!I:I,A24)</f>
        <v>993051.07</v>
      </c>
      <c r="D24" s="13">
        <f>SUMIFS(Data!S:S,Data!I:I,A24)</f>
        <v>1040529.9500000001</v>
      </c>
      <c r="E24" s="13">
        <f t="shared" si="0"/>
        <v>47478.880000000121</v>
      </c>
    </row>
    <row r="25" spans="1:5">
      <c r="A25" s="11" t="s">
        <v>4105</v>
      </c>
      <c r="B25" t="str">
        <f>VLOOKUP(A25,Vlookups!A:D,2,FALSE)</f>
        <v>SAGINAW MIDDLE SCHOOL</v>
      </c>
      <c r="C25" s="13">
        <f>SUMIFS(Data!P:P,Data!I:I,A25)</f>
        <v>617889.34</v>
      </c>
      <c r="D25" s="13">
        <f>SUMIFS(Data!S:S,Data!I:I,A25)</f>
        <v>553214.73</v>
      </c>
      <c r="E25" s="13">
        <f t="shared" si="0"/>
        <v>-64674.609999999986</v>
      </c>
    </row>
    <row r="26" spans="1:5">
      <c r="A26" s="11" t="s">
        <v>4109</v>
      </c>
      <c r="B26" t="str">
        <f>VLOOKUP(A26,Vlookups!A:D,2,FALSE)</f>
        <v>WINDMILL LAKES ELEMENTARY</v>
      </c>
      <c r="C26" s="13">
        <f>SUMIFS(Data!P:P,Data!I:I,A26)</f>
        <v>1056683.75</v>
      </c>
      <c r="D26" s="13">
        <f>SUMIFS(Data!S:S,Data!I:I,A26)</f>
        <v>1158197.57</v>
      </c>
      <c r="E26" s="13">
        <f t="shared" si="0"/>
        <v>101513.82000000007</v>
      </c>
    </row>
    <row r="27" spans="1:5">
      <c r="A27" s="11" t="s">
        <v>4115</v>
      </c>
      <c r="B27" t="str">
        <f>VLOOKUP(A27,Vlookups!A:D,2,FALSE)</f>
        <v>WM LAKES MIDDLE SCHOOL</v>
      </c>
      <c r="C27" s="13">
        <f>SUMIFS(Data!P:P,Data!I:I,A27)</f>
        <v>658669.87</v>
      </c>
      <c r="D27" s="13">
        <f>SUMIFS(Data!S:S,Data!I:I,A27)</f>
        <v>610350.09999999986</v>
      </c>
      <c r="E27" s="13">
        <f t="shared" si="0"/>
        <v>-48319.770000000135</v>
      </c>
    </row>
    <row r="28" spans="1:5">
      <c r="A28" s="11" t="s">
        <v>4119</v>
      </c>
      <c r="B28" t="str">
        <f>VLOOKUP(A28,Vlookups!A:D,2,FALSE)</f>
        <v>HOUSTON OREM ELEMENTARY</v>
      </c>
      <c r="C28" s="13">
        <f>SUMIFS(Data!P:P,Data!I:I,A28)</f>
        <v>1054212.3999999999</v>
      </c>
      <c r="D28" s="13">
        <f>SUMIFS(Data!S:S,Data!I:I,A28)</f>
        <v>1034999.5200000001</v>
      </c>
      <c r="E28" s="13">
        <f t="shared" si="0"/>
        <v>-19212.879999999772</v>
      </c>
    </row>
    <row r="29" spans="1:5">
      <c r="A29" s="11" t="s">
        <v>4125</v>
      </c>
      <c r="B29" t="str">
        <f>VLOOKUP(A29,Vlookups!A:D,2,FALSE)</f>
        <v>HOUSTON OREM MIDDLE SCHOOL</v>
      </c>
      <c r="C29" s="13">
        <f>SUMIFS(Data!P:P,Data!I:I,A29)</f>
        <v>659948.58000000007</v>
      </c>
      <c r="D29" s="13">
        <f>SUMIFS(Data!S:S,Data!I:I,A29)</f>
        <v>525166.75</v>
      </c>
      <c r="E29" s="13">
        <f t="shared" si="0"/>
        <v>-134781.83000000007</v>
      </c>
    </row>
    <row r="30" spans="1:5">
      <c r="A30" s="11" t="s">
        <v>4129</v>
      </c>
      <c r="B30" t="str">
        <f>VLOOKUP(A30,Vlookups!A:D,2,FALSE)</f>
        <v>COLLEGE STATION ELEMENTARY</v>
      </c>
      <c r="C30" s="13">
        <f>SUMIFS(Data!P:P,Data!I:I,A30)</f>
        <v>877069.2</v>
      </c>
      <c r="D30" s="13">
        <f>SUMIFS(Data!S:S,Data!I:I,A30)</f>
        <v>1064429.1000000001</v>
      </c>
      <c r="E30" s="13">
        <f t="shared" si="0"/>
        <v>187359.90000000014</v>
      </c>
    </row>
    <row r="31" spans="1:5">
      <c r="A31" s="11" t="s">
        <v>4134</v>
      </c>
      <c r="B31" t="str">
        <f>VLOOKUP(A31,Vlookups!A:D,2,FALSE)</f>
        <v>COLLEGE STATION MIDDLE SCHOOL</v>
      </c>
      <c r="C31" s="13">
        <f>SUMIFS(Data!P:P,Data!I:I,A31)</f>
        <v>460541.54000000004</v>
      </c>
      <c r="D31" s="13">
        <f>SUMIFS(Data!S:S,Data!I:I,A31)</f>
        <v>524492.75</v>
      </c>
      <c r="E31" s="13">
        <f t="shared" si="0"/>
        <v>63951.209999999963</v>
      </c>
    </row>
    <row r="32" spans="1:5">
      <c r="A32" s="11" t="s">
        <v>4139</v>
      </c>
      <c r="B32" t="str">
        <f>VLOOKUP(A32,Vlookups!A:D,2,FALSE)</f>
        <v>LANCASTER HS</v>
      </c>
      <c r="C32" s="13">
        <f>SUMIFS(Data!P:P,Data!I:I,A32)</f>
        <v>576685.93999999994</v>
      </c>
      <c r="D32" s="13">
        <f>SUMIFS(Data!S:S,Data!I:I,A32)</f>
        <v>739970.94</v>
      </c>
      <c r="E32" s="13">
        <f t="shared" si="0"/>
        <v>163285</v>
      </c>
    </row>
    <row r="33" spans="1:5">
      <c r="A33" s="11" t="s">
        <v>4143</v>
      </c>
      <c r="B33" t="str">
        <f>VLOOKUP(A33,Vlookups!A:D,2,FALSE)</f>
        <v>WINDMILL LAKES HS</v>
      </c>
      <c r="C33" s="13">
        <f>SUMIFS(Data!P:P,Data!I:I,A33)</f>
        <v>1221388.32</v>
      </c>
      <c r="D33" s="13">
        <f>SUMIFS(Data!S:S,Data!I:I,A33)</f>
        <v>1464744.47</v>
      </c>
      <c r="E33" s="13">
        <f t="shared" si="0"/>
        <v>243356.14999999991</v>
      </c>
    </row>
    <row r="34" spans="1:5">
      <c r="A34" s="11" t="s">
        <v>4147</v>
      </c>
      <c r="B34" t="str">
        <f>VLOOKUP(A34,Vlookups!A:D,2,FALSE)</f>
        <v>AGGIELAND HIGH SCHOOL</v>
      </c>
      <c r="C34" s="13">
        <f>SUMIFS(Data!P:P,Data!I:I,A34)</f>
        <v>888366.99</v>
      </c>
      <c r="D34" s="13">
        <f>SUMIFS(Data!S:S,Data!I:I,A34)</f>
        <v>1054233.6499999999</v>
      </c>
      <c r="E34" s="13">
        <f t="shared" ref="E34:E52" si="1">D34-C34</f>
        <v>165866.65999999992</v>
      </c>
    </row>
    <row r="35" spans="1:5">
      <c r="A35" s="30" t="s">
        <v>4152</v>
      </c>
      <c r="B35" s="31" t="str">
        <f>VLOOKUP(A35,Vlookups!A:D,2,FALSE)</f>
        <v>Richmond Elementary</v>
      </c>
      <c r="C35" s="32">
        <f>SUMIFS(Data!P:P,Data!I:I,A35)</f>
        <v>105465.47</v>
      </c>
      <c r="D35" s="32">
        <f>SUMIFS(Data!S:S,Data!I:I,A35)</f>
        <v>1743628.0799999998</v>
      </c>
      <c r="E35" s="32">
        <f t="shared" si="1"/>
        <v>1638162.6099999999</v>
      </c>
    </row>
    <row r="36" spans="1:5">
      <c r="A36" s="30" t="s">
        <v>4157</v>
      </c>
      <c r="B36" s="31" t="str">
        <f>VLOOKUP(A36,Vlookups!A:D,2,FALSE)</f>
        <v>Richmond Middle School</v>
      </c>
      <c r="C36" s="32">
        <f>SUMIFS(Data!P:P,Data!I:I,A36)</f>
        <v>225611.67</v>
      </c>
      <c r="D36" s="32">
        <f>SUMIFS(Data!S:S,Data!I:I,A36)</f>
        <v>1030564.8799999999</v>
      </c>
      <c r="E36" s="32">
        <f t="shared" si="1"/>
        <v>804953.20999999985</v>
      </c>
    </row>
    <row r="37" spans="1:5">
      <c r="A37" s="30" t="s">
        <v>4162</v>
      </c>
      <c r="B37" s="31" t="str">
        <f>VLOOKUP(A37,Vlookups!A:D,2,FALSE)</f>
        <v>Heritage Elementary</v>
      </c>
      <c r="C37" s="32">
        <f>SUMIFS(Data!P:P,Data!I:I,A37)</f>
        <v>122590.95999999999</v>
      </c>
      <c r="D37" s="32">
        <f>SUMIFS(Data!S:S,Data!I:I,A37)</f>
        <v>1654289.0799999998</v>
      </c>
      <c r="E37" s="32">
        <f t="shared" si="1"/>
        <v>1531698.1199999999</v>
      </c>
    </row>
    <row r="38" spans="1:5">
      <c r="A38" s="30" t="s">
        <v>4167</v>
      </c>
      <c r="B38" s="31" t="str">
        <f>VLOOKUP(A38,Vlookups!A:D,2,FALSE)</f>
        <v>Heritage Middle School</v>
      </c>
      <c r="C38" s="32">
        <f>SUMIFS(Data!P:P,Data!I:I,A38)</f>
        <v>419103.47</v>
      </c>
      <c r="D38" s="32">
        <f>SUMIFS(Data!S:S,Data!I:I,A38)</f>
        <v>1021855.8799999999</v>
      </c>
      <c r="E38" s="32">
        <f t="shared" si="1"/>
        <v>602752.40999999992</v>
      </c>
    </row>
    <row r="39" spans="1:5">
      <c r="A39" s="30" t="s">
        <v>4171</v>
      </c>
      <c r="B39" s="31" t="str">
        <f>VLOOKUP(A39,Vlookups!A:D,2,FALSE)</f>
        <v>Pearland Elementary</v>
      </c>
      <c r="C39" s="32">
        <f>SUMIFS(Data!P:P,Data!I:I,A39)</f>
        <v>241736.53</v>
      </c>
      <c r="D39" s="32">
        <f>SUMIFS(Data!S:S,Data!I:I,A39)</f>
        <v>1669981.0799999998</v>
      </c>
      <c r="E39" s="32">
        <f t="shared" si="1"/>
        <v>1428244.5499999998</v>
      </c>
    </row>
    <row r="40" spans="1:5">
      <c r="A40" s="30" t="s">
        <v>4176</v>
      </c>
      <c r="B40" s="31" t="str">
        <f>VLOOKUP(A40,Vlookups!A:D,2,FALSE)</f>
        <v>Pearland Middle School</v>
      </c>
      <c r="C40" s="32">
        <f>SUMIFS(Data!P:P,Data!I:I,A40)</f>
        <v>284164.96999999997</v>
      </c>
      <c r="D40" s="32">
        <f>SUMIFS(Data!S:S,Data!I:I,A40)</f>
        <v>1044861.3799999999</v>
      </c>
      <c r="E40" s="32">
        <f t="shared" si="1"/>
        <v>760696.40999999992</v>
      </c>
    </row>
    <row r="41" spans="1:5">
      <c r="A41" s="38" t="s">
        <v>4180</v>
      </c>
      <c r="B41" s="39" t="str">
        <f>VLOOKUP(A41,Vlookups!A:D,2,FALSE)</f>
        <v>BG Rarmiez Middle School</v>
      </c>
      <c r="C41" s="40">
        <f>SUMIFS(Data!P:P,Data!I:I,A41)</f>
        <v>1216228.99</v>
      </c>
      <c r="D41" s="40">
        <f>SUMIFS(Data!S:S,Data!I:I,A41)</f>
        <v>861877.16</v>
      </c>
      <c r="E41" s="40">
        <f t="shared" si="1"/>
        <v>-354351.82999999996</v>
      </c>
    </row>
    <row r="42" spans="1:5">
      <c r="A42" s="38" t="s">
        <v>4185</v>
      </c>
      <c r="B42" s="39" t="str">
        <f>VLOOKUP(A42,Vlookups!A:D,2,FALSE)</f>
        <v>BG Ramirez Elementary</v>
      </c>
      <c r="C42" s="40">
        <f>SUMIFS(Data!P:P,Data!I:I,A42)</f>
        <v>1690272.37</v>
      </c>
      <c r="D42" s="40">
        <f>SUMIFS(Data!S:S,Data!I:I,A42)</f>
        <v>1008958.9999999998</v>
      </c>
      <c r="E42" s="40">
        <f t="shared" si="1"/>
        <v>-681313.37000000034</v>
      </c>
    </row>
    <row r="43" spans="1:5">
      <c r="A43" s="35" t="s">
        <v>4189</v>
      </c>
      <c r="B43" s="36" t="str">
        <f>VLOOKUP(A43,Vlookups!A:D,2,FALSE)</f>
        <v>MSG Ramirez Elementary</v>
      </c>
      <c r="C43" s="37">
        <f>SUMIFS(Data!P:P,Data!I:I,A43)</f>
        <v>1782380.4899999995</v>
      </c>
      <c r="D43" s="37">
        <f>SUMIFS(Data!S:S,Data!I:I,A43)</f>
        <v>1057739.73</v>
      </c>
      <c r="E43" s="37">
        <f t="shared" si="1"/>
        <v>-724640.75999999954</v>
      </c>
    </row>
    <row r="44" spans="1:5">
      <c r="A44" s="35" t="s">
        <v>4194</v>
      </c>
      <c r="B44" s="36" t="str">
        <f>VLOOKUP(A44,Vlookups!A:D,2,FALSE)</f>
        <v>MSG Ramirez Middle School</v>
      </c>
      <c r="C44" s="37">
        <f>SUMIFS(Data!P:P,Data!I:I,A44)</f>
        <v>1443517.1099999999</v>
      </c>
      <c r="D44" s="37">
        <f>SUMIFS(Data!S:S,Data!I:I,A44)</f>
        <v>538146.77</v>
      </c>
      <c r="E44" s="37">
        <f t="shared" si="1"/>
        <v>-905370.33999999985</v>
      </c>
    </row>
    <row r="45" spans="1:5">
      <c r="A45" s="35" t="s">
        <v>4198</v>
      </c>
      <c r="B45" s="36" t="str">
        <f>VLOOKUP(A45,Vlookups!A:D,2,FALSE)</f>
        <v>Liberty HS</v>
      </c>
      <c r="C45" s="37">
        <f>SUMIFS(Data!P:P,Data!I:I,A45)</f>
        <v>483594.02</v>
      </c>
      <c r="D45" s="37">
        <f>SUMIFS(Data!S:S,Data!I:I,A45)</f>
        <v>896547.02</v>
      </c>
      <c r="E45" s="37">
        <f t="shared" si="1"/>
        <v>412953</v>
      </c>
    </row>
    <row r="46" spans="1:5">
      <c r="A46" s="11" t="s">
        <v>4037</v>
      </c>
      <c r="B46" t="str">
        <f>VLOOKUP(A46,Vlookups!A:D,2,FALSE)</f>
        <v>AREA OFFICE DALLAS</v>
      </c>
      <c r="C46" s="13">
        <f>SUMIFS(Data!P:P,Data!I:I,A46)</f>
        <v>128746.59000000001</v>
      </c>
      <c r="D46" s="13">
        <f>SUMIFS(Data!S:S,Data!I:I,A46)</f>
        <v>55518.53</v>
      </c>
      <c r="E46" s="13">
        <f t="shared" si="1"/>
        <v>-73228.060000000012</v>
      </c>
    </row>
    <row r="47" spans="1:5">
      <c r="A47" s="11" t="s">
        <v>4207</v>
      </c>
      <c r="B47" t="str">
        <f>VLOOKUP(A47,Vlookups!A:D,2,FALSE)</f>
        <v>AREA OFFICE TARRANT</v>
      </c>
      <c r="C47" s="13">
        <f>SUMIFS(Data!P:P,Data!I:I,A47)</f>
        <v>223421.1</v>
      </c>
      <c r="D47" s="13">
        <f>SUMIFS(Data!S:S,Data!I:I,A47)</f>
        <v>155706</v>
      </c>
      <c r="E47" s="13">
        <f t="shared" si="1"/>
        <v>-67715.100000000006</v>
      </c>
    </row>
    <row r="48" spans="1:5">
      <c r="A48" s="11" t="s">
        <v>4211</v>
      </c>
      <c r="B48" t="str">
        <f>VLOOKUP(A48,Vlookups!A:D,2,FALSE)</f>
        <v>AREA OFFICE HOUSTON</v>
      </c>
      <c r="C48" s="13">
        <f>SUMIFS(Data!P:P,Data!I:I,A48)</f>
        <v>514411.43999999994</v>
      </c>
      <c r="D48" s="13">
        <f>SUMIFS(Data!S:S,Data!I:I,A48)</f>
        <v>599159</v>
      </c>
      <c r="E48" s="13">
        <f t="shared" si="1"/>
        <v>84747.560000000056</v>
      </c>
    </row>
    <row r="49" spans="1:5">
      <c r="A49" s="41" t="s">
        <v>4215</v>
      </c>
      <c r="B49" s="42" t="str">
        <f>VLOOKUP(A49,Vlookups!A:D,2,FALSE)</f>
        <v>CHARTER HQ/WAREHOUSE</v>
      </c>
      <c r="C49" s="43">
        <f>SUMIFS(Data!P:P,Data!I:I,A49)</f>
        <v>810072.99</v>
      </c>
      <c r="D49" s="43">
        <f>SUMIFS(Data!S:S,Data!I:I,A49)</f>
        <v>1985187.9100000001</v>
      </c>
      <c r="E49" s="43">
        <f t="shared" si="1"/>
        <v>1175114.9200000002</v>
      </c>
    </row>
    <row r="50" spans="1:5">
      <c r="A50" s="41" t="s">
        <v>4043</v>
      </c>
      <c r="B50" s="42" t="str">
        <f>VLOOKUP(A50,Vlookups!A:D,2,FALSE)</f>
        <v>BUSINESS OFFICE</v>
      </c>
      <c r="C50" s="43">
        <f>SUMIFS(Data!P:P,Data!I:I,A50)</f>
        <v>3194019.4600000009</v>
      </c>
      <c r="D50" s="43">
        <f>SUMIFS(Data!S:S,Data!I:I,A50)</f>
        <v>3236708.5500000003</v>
      </c>
      <c r="E50" s="43">
        <f t="shared" si="1"/>
        <v>42689.089999999385</v>
      </c>
    </row>
    <row r="51" spans="1:5">
      <c r="A51" s="11" t="s">
        <v>4222</v>
      </c>
      <c r="B51" t="str">
        <f>VLOOKUP(A51,Vlookups!A:D,2,FALSE)</f>
        <v>CHARTER WIDE</v>
      </c>
      <c r="C51" s="13">
        <f>SUMIFS(Data!P:P,Data!I:I,A51)</f>
        <v>32868674.610000003</v>
      </c>
      <c r="D51" s="13">
        <f>SUMIFS(Data!S:S,Data!I:I,A51)</f>
        <v>31462483.929999996</v>
      </c>
      <c r="E51" s="13">
        <f t="shared" si="1"/>
        <v>-1406190.6800000072</v>
      </c>
    </row>
    <row r="52" spans="1:5">
      <c r="A52" s="11" t="s">
        <v>4231</v>
      </c>
      <c r="B52" t="s">
        <v>4232</v>
      </c>
      <c r="C52" s="13">
        <f>SUMIFS(Data!P:P,Data!I:I,A52)</f>
        <v>132507.10999999999</v>
      </c>
      <c r="D52" s="13">
        <f>SUMIFS(Data!S:S,Data!I:I,A52)</f>
        <v>278334</v>
      </c>
      <c r="E52" s="13">
        <f t="shared" si="1"/>
        <v>145826.89000000001</v>
      </c>
    </row>
    <row r="53" spans="1:5">
      <c r="C53" s="13"/>
      <c r="D53" s="13"/>
      <c r="E53" s="13"/>
    </row>
    <row r="54" spans="1:5">
      <c r="D54" s="13">
        <f>SUM(D2:D52)</f>
        <v>79911208.319999993</v>
      </c>
    </row>
  </sheetData>
  <autoFilter ref="A1:E1" xr:uid="{453E067E-EE37-44A8-9597-CBA03E9BC9A6}">
    <sortState xmlns:xlrd2="http://schemas.microsoft.com/office/spreadsheetml/2017/richdata2" ref="A2:E45">
      <sortCondition ref="A1"/>
    </sortState>
  </autoFilter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478F-6F75-4A38-8109-9987585B5321}">
  <dimension ref="A1:G25"/>
  <sheetViews>
    <sheetView zoomScale="150" zoomScaleNormal="150" workbookViewId="0">
      <selection activeCell="A9" sqref="A9"/>
    </sheetView>
  </sheetViews>
  <sheetFormatPr defaultRowHeight="15"/>
  <cols>
    <col min="1" max="1" width="11.5703125" bestFit="1" customWidth="1"/>
    <col min="2" max="2" width="27.7109375" bestFit="1" customWidth="1"/>
    <col min="3" max="3" width="13.5703125" customWidth="1"/>
    <col min="4" max="5" width="19.140625" customWidth="1"/>
    <col min="6" max="6" width="19.42578125" bestFit="1" customWidth="1"/>
    <col min="7" max="7" width="19.7109375" customWidth="1"/>
  </cols>
  <sheetData>
    <row r="1" spans="1:7" s="16" customFormat="1" ht="30">
      <c r="A1" s="17" t="s">
        <v>4233</v>
      </c>
      <c r="B1" s="17" t="s">
        <v>4234</v>
      </c>
      <c r="C1" s="17" t="s">
        <v>15</v>
      </c>
      <c r="D1" s="17" t="s">
        <v>4235</v>
      </c>
      <c r="E1" s="17" t="s">
        <v>4236</v>
      </c>
      <c r="F1" s="17" t="s">
        <v>4237</v>
      </c>
      <c r="G1" s="17" t="s">
        <v>4238</v>
      </c>
    </row>
    <row r="2" spans="1:7">
      <c r="A2" t="s">
        <v>4239</v>
      </c>
      <c r="B2" t="s">
        <v>2678</v>
      </c>
      <c r="C2" s="13">
        <f>SUMIFS(Data!P:P,Data!G:G,Utilities!$A2)</f>
        <v>175575.36</v>
      </c>
      <c r="D2" s="13">
        <f>SUMIFS(Data!S:S,Data!G:G,Utilities!A2)</f>
        <v>632400</v>
      </c>
      <c r="E2" s="13">
        <f t="shared" ref="E2:E7" si="0">D2-C2</f>
        <v>456824.64</v>
      </c>
      <c r="F2" s="13">
        <f t="shared" ref="F2:F7" si="1">F20</f>
        <v>14400</v>
      </c>
      <c r="G2" s="26">
        <f>F2/E2</f>
        <v>3.152194242412143E-2</v>
      </c>
    </row>
    <row r="3" spans="1:7">
      <c r="A3" t="s">
        <v>4240</v>
      </c>
      <c r="B3" t="s">
        <v>2730</v>
      </c>
      <c r="C3" s="13">
        <f>SUMIFS(Data!P:P,Data!G:G,Utilities!A3)</f>
        <v>41162.89</v>
      </c>
      <c r="D3" s="13">
        <f>SUMIFS(Data!S:S,Data!G:G,Utilities!A3)</f>
        <v>60000</v>
      </c>
      <c r="E3" s="13">
        <f t="shared" si="0"/>
        <v>18837.11</v>
      </c>
      <c r="F3" s="13">
        <f t="shared" si="1"/>
        <v>0</v>
      </c>
      <c r="G3" s="26">
        <f t="shared" ref="G3:G7" si="2">F3/E3</f>
        <v>0</v>
      </c>
    </row>
    <row r="4" spans="1:7">
      <c r="A4" t="s">
        <v>4241</v>
      </c>
      <c r="B4" t="s">
        <v>2734</v>
      </c>
      <c r="C4" s="13">
        <f>SUMIFS(Data!P:P,Data!G:G,Utilities!A4)</f>
        <v>1965752</v>
      </c>
      <c r="D4" s="13">
        <f>SUMIFS(Data!S:S,Data!G:G,Utilities!A4)</f>
        <v>2888450.4000000004</v>
      </c>
      <c r="E4" s="13">
        <f t="shared" si="0"/>
        <v>922698.40000000037</v>
      </c>
      <c r="F4" s="13">
        <f t="shared" si="1"/>
        <v>503154</v>
      </c>
      <c r="G4" s="26">
        <f t="shared" si="2"/>
        <v>0.54530711226983786</v>
      </c>
    </row>
    <row r="5" spans="1:7">
      <c r="A5" t="s">
        <v>4242</v>
      </c>
      <c r="B5" t="s">
        <v>2779</v>
      </c>
      <c r="C5" s="13">
        <f>SUMIFS(Data!P:P,Data!G:G,Utilities!A5)</f>
        <v>385696.64999999997</v>
      </c>
      <c r="D5" s="13">
        <f>SUMIFS(Data!S:S,Data!G:G,Utilities!A5)</f>
        <v>19200</v>
      </c>
      <c r="E5" s="13">
        <f t="shared" si="0"/>
        <v>-366496.64999999997</v>
      </c>
      <c r="F5" s="13">
        <f t="shared" si="1"/>
        <v>0</v>
      </c>
      <c r="G5" s="26">
        <f>F5/E5</f>
        <v>0</v>
      </c>
    </row>
    <row r="6" spans="1:7">
      <c r="A6" t="s">
        <v>4243</v>
      </c>
      <c r="B6" t="s">
        <v>2824</v>
      </c>
      <c r="C6" s="13">
        <f>SUMIFS(Data!P:P,Data!G:G,Utilities!A6)</f>
        <v>3354365</v>
      </c>
      <c r="D6" s="13">
        <f>SUMIFS(Data!S:S,Data!G:G,Utilities!A6)</f>
        <v>4276374.2000000011</v>
      </c>
      <c r="E6" s="13">
        <f t="shared" si="0"/>
        <v>922009.20000000112</v>
      </c>
      <c r="F6" s="13">
        <f t="shared" si="1"/>
        <v>571543</v>
      </c>
      <c r="G6" s="26">
        <f t="shared" si="2"/>
        <v>0.61988860848676919</v>
      </c>
    </row>
    <row r="7" spans="1:7">
      <c r="A7" t="s">
        <v>4244</v>
      </c>
      <c r="B7" t="s">
        <v>2869</v>
      </c>
      <c r="C7" s="13">
        <f>SUMIFS(Data!P:P,Data!G:G,Utilities!A7)</f>
        <v>341733</v>
      </c>
      <c r="D7" s="13">
        <f>SUMIFS(Data!S:S,Data!G:G,Utilities!A7)</f>
        <v>575855.69999999995</v>
      </c>
      <c r="E7" s="13">
        <f t="shared" si="0"/>
        <v>234122.69999999995</v>
      </c>
      <c r="F7" s="13">
        <f t="shared" si="1"/>
        <v>138915</v>
      </c>
      <c r="G7" s="26">
        <f t="shared" si="2"/>
        <v>0.5933427215729189</v>
      </c>
    </row>
    <row r="8" spans="1:7">
      <c r="C8" s="13"/>
      <c r="D8" s="13"/>
      <c r="E8" s="13"/>
      <c r="F8" s="13"/>
      <c r="G8" s="27"/>
    </row>
    <row r="9" spans="1:7">
      <c r="B9" s="18" t="s">
        <v>4245</v>
      </c>
      <c r="C9" s="19">
        <f>SUM(C2:C7)</f>
        <v>6264284.9000000004</v>
      </c>
      <c r="D9" s="20">
        <f>SUM(D2:D7)</f>
        <v>8452280.3000000007</v>
      </c>
      <c r="E9" s="19">
        <f>SUM(E2:E7)</f>
        <v>2187995.4000000013</v>
      </c>
      <c r="F9" s="19">
        <f>SUM(F2:F7)</f>
        <v>1228012</v>
      </c>
      <c r="G9" s="26">
        <f>F9/E9</f>
        <v>0.56124980884329068</v>
      </c>
    </row>
    <row r="19" spans="1:6">
      <c r="A19" s="12" t="s">
        <v>4233</v>
      </c>
      <c r="B19" s="12" t="s">
        <v>4234</v>
      </c>
      <c r="C19" s="14" t="s">
        <v>4164</v>
      </c>
      <c r="D19" s="14" t="s">
        <v>4173</v>
      </c>
      <c r="E19" s="14" t="s">
        <v>4154</v>
      </c>
    </row>
    <row r="20" spans="1:6">
      <c r="A20" t="s">
        <v>4239</v>
      </c>
      <c r="B20" t="s">
        <v>2678</v>
      </c>
      <c r="C20" s="13">
        <f>SUMIFS(Data!$S:$S,Data!$G:$G,Utilities!$A20,Data!$K:$K,Utilities!C$19)</f>
        <v>4800</v>
      </c>
      <c r="D20" s="13">
        <f>SUMIFS(Data!$S:$S,Data!$G:$G,Utilities!$A20,Data!$K:$K,Utilities!D$19)</f>
        <v>4800</v>
      </c>
      <c r="E20" s="13">
        <f>SUMIFS(Data!$S:$S,Data!$G:$G,Utilities!$A20,Data!$K:$K,Utilities!E$19)</f>
        <v>4800</v>
      </c>
      <c r="F20" s="13">
        <f t="shared" ref="F20:F25" si="3">SUM(C20:E20)</f>
        <v>14400</v>
      </c>
    </row>
    <row r="21" spans="1:6">
      <c r="A21" t="s">
        <v>4240</v>
      </c>
      <c r="B21" t="s">
        <v>2730</v>
      </c>
      <c r="C21" s="13">
        <f>SUMIFS(Data!$S:$S,Data!$G:$G,Utilities!$A21,Data!$K:$K,Utilities!C$19)</f>
        <v>0</v>
      </c>
      <c r="D21" s="13">
        <f>SUMIFS(Data!$S:$S,Data!$G:$G,Utilities!$A21,Data!$K:$K,Utilities!D$19)</f>
        <v>0</v>
      </c>
      <c r="E21" s="13">
        <f>SUMIFS(Data!$S:$S,Data!$G:$G,Utilities!$A21,Data!$K:$K,Utilities!E$19)</f>
        <v>0</v>
      </c>
      <c r="F21" s="13">
        <f t="shared" si="3"/>
        <v>0</v>
      </c>
    </row>
    <row r="22" spans="1:6">
      <c r="A22" t="s">
        <v>4241</v>
      </c>
      <c r="B22" t="s">
        <v>2734</v>
      </c>
      <c r="C22" s="13">
        <f>SUMIFS(Data!$S:$S,Data!$G:$G,Utilities!$A22,Data!$K:$K,Utilities!C$19)</f>
        <v>167718</v>
      </c>
      <c r="D22" s="13">
        <f>SUMIFS(Data!$S:$S,Data!$G:$G,Utilities!$A22,Data!$K:$K,Utilities!D$19)</f>
        <v>167718</v>
      </c>
      <c r="E22" s="13">
        <f>SUMIFS(Data!$S:$S,Data!$G:$G,Utilities!$A22,Data!$K:$K,Utilities!E$19)</f>
        <v>167718</v>
      </c>
      <c r="F22" s="13">
        <f t="shared" si="3"/>
        <v>503154</v>
      </c>
    </row>
    <row r="23" spans="1:6">
      <c r="A23" t="s">
        <v>4242</v>
      </c>
      <c r="B23" t="s">
        <v>2779</v>
      </c>
      <c r="C23" s="13">
        <f>SUMIFS(Data!$S:$S,Data!$G:$G,Utilities!$A23,Data!$K:$K,Utilities!C$19)</f>
        <v>0</v>
      </c>
      <c r="D23" s="13">
        <f>SUMIFS(Data!$S:$S,Data!$G:$G,Utilities!$A23,Data!$K:$K,Utilities!D$19)</f>
        <v>0</v>
      </c>
      <c r="E23" s="13">
        <f>SUMIFS(Data!$S:$S,Data!$G:$G,Utilities!$A23,Data!$K:$K,Utilities!E$19)</f>
        <v>0</v>
      </c>
      <c r="F23" s="13">
        <f t="shared" si="3"/>
        <v>0</v>
      </c>
    </row>
    <row r="24" spans="1:6">
      <c r="A24" t="s">
        <v>4243</v>
      </c>
      <c r="B24" t="s">
        <v>2824</v>
      </c>
      <c r="C24" s="13">
        <f>SUMIFS(Data!$S:$S,Data!$G:$G,Utilities!$A24,Data!$K:$K,Utilities!C$19)</f>
        <v>190500</v>
      </c>
      <c r="D24" s="13">
        <f>SUMIFS(Data!$S:$S,Data!$G:$G,Utilities!$A24,Data!$K:$K,Utilities!D$19)</f>
        <v>190543</v>
      </c>
      <c r="E24" s="13">
        <f>SUMIFS(Data!$S:$S,Data!$G:$G,Utilities!$A24,Data!$K:$K,Utilities!E$19)</f>
        <v>190500</v>
      </c>
      <c r="F24" s="13">
        <f t="shared" si="3"/>
        <v>571543</v>
      </c>
    </row>
    <row r="25" spans="1:6">
      <c r="A25" t="s">
        <v>4244</v>
      </c>
      <c r="B25" t="s">
        <v>2869</v>
      </c>
      <c r="C25" s="13">
        <f>SUMIFS(Data!$S:$S,Data!$G:$G,Utilities!$A25,Data!$K:$K,Utilities!C$19)</f>
        <v>46305</v>
      </c>
      <c r="D25" s="13">
        <f>SUMIFS(Data!$S:$S,Data!$G:$G,Utilities!$A25,Data!$K:$K,Utilities!D$19)</f>
        <v>46305</v>
      </c>
      <c r="E25" s="13">
        <f>SUMIFS(Data!$S:$S,Data!$G:$G,Utilities!$A25,Data!$K:$K,Utilities!E$19)</f>
        <v>46305</v>
      </c>
      <c r="F25" s="13">
        <f t="shared" si="3"/>
        <v>138915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74232-FAF1-4D13-A3DD-9F256D8CBE1A}">
  <dimension ref="A1:O54"/>
  <sheetViews>
    <sheetView tabSelected="1" zoomScale="140" zoomScaleNormal="140" workbookViewId="0">
      <pane ySplit="2" topLeftCell="A3" activePane="bottomLeft" state="frozen"/>
      <selection pane="bottomLeft" activeCell="K3" sqref="K3"/>
    </sheetView>
  </sheetViews>
  <sheetFormatPr defaultRowHeight="15"/>
  <cols>
    <col min="1" max="1" width="9.7109375" bestFit="1" customWidth="1"/>
    <col min="2" max="2" width="33.7109375" bestFit="1" customWidth="1"/>
    <col min="3" max="3" width="13.28515625" bestFit="1" customWidth="1"/>
    <col min="4" max="4" width="21.28515625" hidden="1" customWidth="1"/>
    <col min="5" max="5" width="21.42578125" hidden="1" customWidth="1"/>
    <col min="6" max="6" width="20.42578125" hidden="1" customWidth="1"/>
    <col min="7" max="7" width="19" style="85" bestFit="1" customWidth="1"/>
    <col min="8" max="8" width="21.28515625" style="13" hidden="1" customWidth="1"/>
    <col min="9" max="9" width="21.42578125" style="13" hidden="1" customWidth="1"/>
    <col min="10" max="10" width="20.42578125" style="13" hidden="1" customWidth="1"/>
    <col min="11" max="11" width="30.140625" style="85" bestFit="1" customWidth="1"/>
    <col min="12" max="12" width="30.140625" style="13" hidden="1" customWidth="1"/>
    <col min="13" max="13" width="14.42578125" style="13" customWidth="1"/>
    <col min="14" max="14" width="13.140625" style="13" customWidth="1"/>
    <col min="15" max="15" width="50.7109375" style="13" bestFit="1" customWidth="1"/>
  </cols>
  <sheetData>
    <row r="1" spans="1:15">
      <c r="D1" s="44" t="s">
        <v>3948</v>
      </c>
      <c r="E1" s="44" t="s">
        <v>3983</v>
      </c>
      <c r="F1" s="44" t="s">
        <v>4070</v>
      </c>
      <c r="H1" s="44" t="s">
        <v>3948</v>
      </c>
      <c r="I1" s="44" t="s">
        <v>3983</v>
      </c>
      <c r="J1" s="44" t="s">
        <v>4070</v>
      </c>
    </row>
    <row r="2" spans="1:15" s="84" customFormat="1" ht="42">
      <c r="A2" s="80" t="s">
        <v>12</v>
      </c>
      <c r="B2" s="80" t="s">
        <v>4234</v>
      </c>
      <c r="C2" s="80" t="s">
        <v>14</v>
      </c>
      <c r="D2" s="46" t="s">
        <v>4246</v>
      </c>
      <c r="E2" s="46" t="s">
        <v>4151</v>
      </c>
      <c r="F2" s="46" t="s">
        <v>4247</v>
      </c>
      <c r="G2" s="81" t="s">
        <v>15</v>
      </c>
      <c r="H2" s="48" t="s">
        <v>4246</v>
      </c>
      <c r="I2" s="48" t="s">
        <v>4151</v>
      </c>
      <c r="J2" s="48" t="s">
        <v>4247</v>
      </c>
      <c r="K2" s="82" t="s">
        <v>4235</v>
      </c>
      <c r="L2" s="78"/>
      <c r="M2" s="83" t="s">
        <v>4236</v>
      </c>
      <c r="N2" s="83" t="s">
        <v>4248</v>
      </c>
      <c r="O2" s="83" t="s">
        <v>4249</v>
      </c>
    </row>
    <row r="3" spans="1:15">
      <c r="A3" s="4" t="s">
        <v>4141</v>
      </c>
      <c r="B3" s="4" t="str">
        <f>VLOOKUP(A3,Vlookups!G:I,2,FALSE)</f>
        <v>FACILITIES MAINTENANCE &amp; OPS</v>
      </c>
      <c r="C3" s="4" t="str">
        <f>VLOOKUP(A3,Vlookups!G:I,3,FALSE)</f>
        <v>MAINT</v>
      </c>
      <c r="D3" s="51">
        <f>SUMIFS(Data!$P:$P,Data!$B:$B,D$1,Data!$M:$M,$A3)</f>
        <v>2691734.39</v>
      </c>
      <c r="E3" s="51">
        <f>SUMIFS(Data!$P:$P,Data!$B:$B,E$1,Data!$M:$M,$A3)</f>
        <v>0</v>
      </c>
      <c r="F3" s="51">
        <f>SUMIFS(Data!$P:$P,Data!$B:$B,F$1,Data!$M:$M,$A3)</f>
        <v>20216281.609999996</v>
      </c>
      <c r="G3" s="86">
        <f>SUMIFS(Data!P:P,Data!M:M,A3,Data!C:C,"E")</f>
        <v>22908015.999999996</v>
      </c>
      <c r="H3" s="52">
        <f>SUMIFS(Data!$S:$S,Data!$B:$B,H$1,Data!$M:$M,$A3)</f>
        <v>0</v>
      </c>
      <c r="I3" s="52">
        <f>SUMIFS(Data!$S:$S,Data!$B:$B,I$1,Data!$M:$M,$A3)</f>
        <v>0</v>
      </c>
      <c r="J3" s="52">
        <f>SUMIFS(Data!$S:$S,Data!$B:$B,J$1,Data!$M:$M,$A3)</f>
        <v>25397455.420000017</v>
      </c>
      <c r="K3" s="87">
        <f>SUMIFS(Data!S:S,Data!M:M,A3,Data!C:C,"E")</f>
        <v>25397455.420000017</v>
      </c>
      <c r="L3" s="79">
        <f t="shared" ref="L3:L34" si="0">G3+K3</f>
        <v>48305471.420000017</v>
      </c>
      <c r="M3" s="53">
        <f t="shared" ref="M3:M34" si="1">K3-G3</f>
        <v>2489439.4200000204</v>
      </c>
      <c r="N3" s="54">
        <f t="shared" ref="N3:N34" si="2">IFERROR((K3-G3)/G3,0)</f>
        <v>0.10867110534583269</v>
      </c>
      <c r="O3" s="53"/>
    </row>
    <row r="4" spans="1:15">
      <c r="A4" s="4" t="s">
        <v>4150</v>
      </c>
      <c r="B4" s="4" t="str">
        <f>VLOOKUP(A4,Vlookups!G:I,2,FALSE)</f>
        <v>FOOD SERVICE</v>
      </c>
      <c r="C4" s="4" t="str">
        <f>VLOOKUP(A4,Vlookups!G:I,3,FALSE)</f>
        <v>MAINT</v>
      </c>
      <c r="D4" s="51">
        <f>SUMIFS(Data!$P:$P,Data!$B:$B,D$1,Data!$M:$M,$A4)</f>
        <v>0</v>
      </c>
      <c r="E4" s="51">
        <f>SUMIFS(Data!$P:$P,Data!$B:$B,E$1,Data!$M:$M,$A4)</f>
        <v>11233261</v>
      </c>
      <c r="F4" s="51">
        <f>SUMIFS(Data!$P:$P,Data!$B:$B,F$1,Data!$M:$M,$A4)</f>
        <v>0</v>
      </c>
      <c r="G4" s="86">
        <f>SUMIFS(Data!P:P,Data!M:M,A4,Data!C:C,"E")</f>
        <v>11233261</v>
      </c>
      <c r="H4" s="52">
        <f>SUMIFS(Data!$S:$S,Data!$B:$B,H$1,Data!$M:$M,$A4)</f>
        <v>0</v>
      </c>
      <c r="I4" s="52">
        <f>SUMIFS(Data!$S:$S,Data!$B:$B,I$1,Data!$M:$M,$A4)</f>
        <v>14779399</v>
      </c>
      <c r="J4" s="52">
        <f>SUMIFS(Data!$S:$S,Data!$B:$B,J$1,Data!$M:$M,$A4)</f>
        <v>0</v>
      </c>
      <c r="K4" s="87">
        <f>SUMIFS(Data!S:S,Data!M:M,A4,Data!C:C,"E")</f>
        <v>14779399</v>
      </c>
      <c r="L4" s="79">
        <f t="shared" si="0"/>
        <v>26012660</v>
      </c>
      <c r="M4" s="53">
        <f t="shared" si="1"/>
        <v>3546138</v>
      </c>
      <c r="N4" s="54">
        <f t="shared" si="2"/>
        <v>0.31568197338243986</v>
      </c>
      <c r="O4" s="53"/>
    </row>
    <row r="5" spans="1:15">
      <c r="A5" s="4" t="s">
        <v>4145</v>
      </c>
      <c r="B5" s="4" t="str">
        <f>VLOOKUP(A5,Vlookups!G:I,2,FALSE)</f>
        <v>INSTRUCTIONAL MATERIALS</v>
      </c>
      <c r="C5" s="4" t="str">
        <f>VLOOKUP(A5,Vlookups!G:I,3,FALSE)</f>
        <v>DSASS</v>
      </c>
      <c r="D5" s="51">
        <f>SUMIFS(Data!$P:$P,Data!$B:$B,D$1,Data!$M:$M,$A5)</f>
        <v>2240056.98</v>
      </c>
      <c r="E5" s="51">
        <f>SUMIFS(Data!$P:$P,Data!$B:$B,E$1,Data!$M:$M,$A5)</f>
        <v>0</v>
      </c>
      <c r="F5" s="51">
        <f>SUMIFS(Data!$P:$P,Data!$B:$B,F$1,Data!$M:$M,$A5)</f>
        <v>5525395.8800000008</v>
      </c>
      <c r="G5" s="86">
        <f>SUMIFS(Data!P:P,Data!M:M,A5,Data!C:C,"E")</f>
        <v>7765452.8599999985</v>
      </c>
      <c r="H5" s="52">
        <f>SUMIFS(Data!$S:$S,Data!$B:$B,H$1,Data!$M:$M,$A5)</f>
        <v>799389.59999999986</v>
      </c>
      <c r="I5" s="52">
        <f>SUMIFS(Data!$S:$S,Data!$B:$B,I$1,Data!$M:$M,$A5)</f>
        <v>0</v>
      </c>
      <c r="J5" s="52">
        <f>SUMIFS(Data!$S:$S,Data!$B:$B,J$1,Data!$M:$M,$A5)</f>
        <v>7813279.7800000003</v>
      </c>
      <c r="K5" s="87">
        <f>SUMIFS(Data!S:S,Data!M:M,A5,Data!C:C,"E")</f>
        <v>8612669.379999999</v>
      </c>
      <c r="L5" s="79">
        <f t="shared" si="0"/>
        <v>16378122.239999998</v>
      </c>
      <c r="M5" s="53">
        <f t="shared" si="1"/>
        <v>847216.52000000048</v>
      </c>
      <c r="N5" s="54">
        <f t="shared" si="2"/>
        <v>0.10910072281347938</v>
      </c>
      <c r="O5" s="53" t="s">
        <v>4250</v>
      </c>
    </row>
    <row r="6" spans="1:15">
      <c r="A6" s="4" t="s">
        <v>4001</v>
      </c>
      <c r="B6" s="4" t="str">
        <f>VLOOKUP(A6,Vlookups!G:I,2,FALSE)</f>
        <v>CHIEF ADMINISTRATIVE OFFICER</v>
      </c>
      <c r="C6" s="4" t="str">
        <f>VLOOKUP(A6,Vlookups!G:I,3,FALSE)</f>
        <v>CADO</v>
      </c>
      <c r="D6" s="51">
        <f>SUMIFS(Data!$P:$P,Data!$B:$B,D$1,Data!$M:$M,$A6)</f>
        <v>0</v>
      </c>
      <c r="E6" s="51">
        <f>SUMIFS(Data!$P:$P,Data!$B:$B,E$1,Data!$M:$M,$A6)</f>
        <v>0</v>
      </c>
      <c r="F6" s="51">
        <f>SUMIFS(Data!$P:$P,Data!$B:$B,F$1,Data!$M:$M,$A6)</f>
        <v>3717571</v>
      </c>
      <c r="G6" s="86">
        <f>SUMIFS(Data!P:P,Data!M:M,A6,Data!C:C,"E")</f>
        <v>3717571</v>
      </c>
      <c r="H6" s="52">
        <f>SUMIFS(Data!$S:$S,Data!$B:$B,H$1,Data!$M:$M,$A6)</f>
        <v>0</v>
      </c>
      <c r="I6" s="52">
        <f>SUMIFS(Data!$S:$S,Data!$B:$B,I$1,Data!$M:$M,$A6)</f>
        <v>0</v>
      </c>
      <c r="J6" s="52">
        <f>SUMIFS(Data!$S:$S,Data!$B:$B,J$1,Data!$M:$M,$A6)</f>
        <v>4985854.8099999996</v>
      </c>
      <c r="K6" s="87">
        <f>SUMIFS(Data!S:S,Data!M:M,A6,Data!C:C,"E")</f>
        <v>4985854.8099999996</v>
      </c>
      <c r="L6" s="79">
        <f t="shared" si="0"/>
        <v>8703425.8099999987</v>
      </c>
      <c r="M6" s="53">
        <f t="shared" si="1"/>
        <v>1268283.8099999996</v>
      </c>
      <c r="N6" s="54">
        <f t="shared" si="2"/>
        <v>0.34115927039456667</v>
      </c>
      <c r="O6" s="53" t="s">
        <v>4251</v>
      </c>
    </row>
    <row r="7" spans="1:15">
      <c r="A7" s="4" t="s">
        <v>4050</v>
      </c>
      <c r="B7" s="4" t="str">
        <f>VLOOKUP(A7,Vlookups!G:I,2,FALSE)</f>
        <v>UNIDENTIFIED BUDGET OWNER/HOLD</v>
      </c>
      <c r="C7" s="4" t="str">
        <f>VLOOKUP(A7,Vlookups!G:I,3,FALSE)</f>
        <v>UNIDENTIFIED</v>
      </c>
      <c r="D7" s="51">
        <f>SUMIFS(Data!$P:$P,Data!$B:$B,D$1,Data!$M:$M,$A7)</f>
        <v>0</v>
      </c>
      <c r="E7" s="51">
        <f>SUMIFS(Data!$P:$P,Data!$B:$B,E$1,Data!$M:$M,$A7)</f>
        <v>0</v>
      </c>
      <c r="F7" s="51">
        <f>SUMIFS(Data!$P:$P,Data!$B:$B,F$1,Data!$M:$M,$A7)</f>
        <v>179257</v>
      </c>
      <c r="G7" s="86">
        <f>SUMIFS(Data!P:P,Data!M:M,A7,Data!C:C,"E")</f>
        <v>179257</v>
      </c>
      <c r="H7" s="52">
        <f>SUMIFS(Data!$S:$S,Data!$B:$B,H$1,Data!$M:$M,$A7)</f>
        <v>0</v>
      </c>
      <c r="I7" s="52">
        <f>SUMIFS(Data!$S:$S,Data!$B:$B,I$1,Data!$M:$M,$A7)</f>
        <v>0</v>
      </c>
      <c r="J7" s="52">
        <f>SUMIFS(Data!$S:$S,Data!$B:$B,J$1,Data!$M:$M,$A7)</f>
        <v>1300000</v>
      </c>
      <c r="K7" s="87">
        <f>SUMIFS(Data!S:S,Data!M:M,A7,Data!C:C,"E")</f>
        <v>1300000</v>
      </c>
      <c r="L7" s="79">
        <f t="shared" si="0"/>
        <v>1479257</v>
      </c>
      <c r="M7" s="53">
        <f t="shared" si="1"/>
        <v>1120743</v>
      </c>
      <c r="N7" s="54">
        <f t="shared" si="2"/>
        <v>6.2521575168612662</v>
      </c>
      <c r="O7" s="53" t="s">
        <v>4252</v>
      </c>
    </row>
    <row r="8" spans="1:15">
      <c r="A8" s="4" t="s">
        <v>4112</v>
      </c>
      <c r="B8" s="4" t="str">
        <f>VLOOKUP(A8,Vlookups!G:I,2,FALSE)</f>
        <v>TECHNOLOGY</v>
      </c>
      <c r="C8" s="4" t="str">
        <f>VLOOKUP(A8,Vlookups!G:I,3,FALSE)</f>
        <v>CIO</v>
      </c>
      <c r="D8" s="51">
        <f>SUMIFS(Data!$P:$P,Data!$B:$B,D$1,Data!$M:$M,$A8)</f>
        <v>995766</v>
      </c>
      <c r="E8" s="51">
        <f>SUMIFS(Data!$P:$P,Data!$B:$B,E$1,Data!$M:$M,$A8)</f>
        <v>0</v>
      </c>
      <c r="F8" s="51">
        <f>SUMIFS(Data!$P:$P,Data!$B:$B,F$1,Data!$M:$M,$A8)</f>
        <v>4999752</v>
      </c>
      <c r="G8" s="86">
        <f>SUMIFS(Data!P:P,Data!M:M,A8,Data!C:C,"E")</f>
        <v>5995517.9999999963</v>
      </c>
      <c r="H8" s="52">
        <f>SUMIFS(Data!$S:$S,Data!$B:$B,H$1,Data!$M:$M,$A8)</f>
        <v>253260</v>
      </c>
      <c r="I8" s="52">
        <f>SUMIFS(Data!$S:$S,Data!$B:$B,I$1,Data!$M:$M,$A8)</f>
        <v>0</v>
      </c>
      <c r="J8" s="52">
        <f>SUMIFS(Data!$S:$S,Data!$B:$B,J$1,Data!$M:$M,$A8)</f>
        <v>5536600</v>
      </c>
      <c r="K8" s="87">
        <f>SUMIFS(Data!S:S,Data!M:M,A8,Data!C:C,"E")</f>
        <v>5789860</v>
      </c>
      <c r="L8" s="79">
        <f t="shared" si="0"/>
        <v>11785377.999999996</v>
      </c>
      <c r="M8" s="53">
        <f t="shared" si="1"/>
        <v>-205657.99999999627</v>
      </c>
      <c r="N8" s="54">
        <f t="shared" si="2"/>
        <v>-3.4301956895133399E-2</v>
      </c>
      <c r="O8" s="53" t="s">
        <v>4253</v>
      </c>
    </row>
    <row r="9" spans="1:15">
      <c r="A9" s="4" t="s">
        <v>4127</v>
      </c>
      <c r="B9" s="4" t="str">
        <f>VLOOKUP(A9,Vlookups!G:I,2,FALSE)</f>
        <v>ATHLETICS</v>
      </c>
      <c r="C9" s="4" t="str">
        <f>VLOOKUP(A9,Vlookups!G:I,3,FALSE)</f>
        <v>CSL</v>
      </c>
      <c r="D9" s="51">
        <f>SUMIFS(Data!$P:$P,Data!$B:$B,D$1,Data!$M:$M,$A9)</f>
        <v>0</v>
      </c>
      <c r="E9" s="51">
        <f>SUMIFS(Data!$P:$P,Data!$B:$B,E$1,Data!$M:$M,$A9)</f>
        <v>0</v>
      </c>
      <c r="F9" s="51">
        <f>SUMIFS(Data!$P:$P,Data!$B:$B,F$1,Data!$M:$M,$A9)</f>
        <v>964999.99999999988</v>
      </c>
      <c r="G9" s="86">
        <f>SUMIFS(Data!P:P,Data!M:M,A9,Data!C:C,"E")</f>
        <v>964999.99999999988</v>
      </c>
      <c r="H9" s="52">
        <f>SUMIFS(Data!$S:$S,Data!$B:$B,H$1,Data!$M:$M,$A9)</f>
        <v>0</v>
      </c>
      <c r="I9" s="52">
        <f>SUMIFS(Data!$S:$S,Data!$B:$B,I$1,Data!$M:$M,$A9)</f>
        <v>0</v>
      </c>
      <c r="J9" s="52">
        <f>SUMIFS(Data!$S:$S,Data!$B:$B,J$1,Data!$M:$M,$A9)</f>
        <v>1150000</v>
      </c>
      <c r="K9" s="87">
        <f>SUMIFS(Data!S:S,Data!M:M,A9,Data!C:C,"E")</f>
        <v>1150000</v>
      </c>
      <c r="L9" s="79">
        <f t="shared" si="0"/>
        <v>2115000</v>
      </c>
      <c r="M9" s="53">
        <f t="shared" si="1"/>
        <v>185000.00000000012</v>
      </c>
      <c r="N9" s="54">
        <f t="shared" si="2"/>
        <v>0.19170984455958565</v>
      </c>
      <c r="O9" s="53" t="s">
        <v>4254</v>
      </c>
    </row>
    <row r="10" spans="1:15">
      <c r="A10" s="4" t="s">
        <v>4107</v>
      </c>
      <c r="B10" s="4" t="str">
        <f>VLOOKUP(A10,Vlookups!G:I,2,FALSE)</f>
        <v>STUDENT LEADERSHIP DEVELOPMENT</v>
      </c>
      <c r="C10" s="4" t="str">
        <f>VLOOKUP(A10,Vlookups!G:I,3,FALSE)</f>
        <v>CSL</v>
      </c>
      <c r="D10" s="51">
        <f>SUMIFS(Data!$P:$P,Data!$B:$B,D$1,Data!$M:$M,$A10)</f>
        <v>0</v>
      </c>
      <c r="E10" s="51">
        <f>SUMIFS(Data!$P:$P,Data!$B:$B,E$1,Data!$M:$M,$A10)</f>
        <v>0</v>
      </c>
      <c r="F10" s="51">
        <f>SUMIFS(Data!$P:$P,Data!$B:$B,F$1,Data!$M:$M,$A10)</f>
        <v>1068500</v>
      </c>
      <c r="G10" s="86">
        <f>SUMIFS(Data!P:P,Data!M:M,A10,Data!C:C,"E")</f>
        <v>1068500</v>
      </c>
      <c r="H10" s="52">
        <f>SUMIFS(Data!$S:$S,Data!$B:$B,H$1,Data!$M:$M,$A10)</f>
        <v>0</v>
      </c>
      <c r="I10" s="52">
        <f>SUMIFS(Data!$S:$S,Data!$B:$B,I$1,Data!$M:$M,$A10)</f>
        <v>0</v>
      </c>
      <c r="J10" s="52">
        <f>SUMIFS(Data!$S:$S,Data!$B:$B,J$1,Data!$M:$M,$A10)</f>
        <v>1685828</v>
      </c>
      <c r="K10" s="87">
        <f>SUMIFS(Data!S:S,Data!M:M,A10,Data!C:C,"E")</f>
        <v>1685828</v>
      </c>
      <c r="L10" s="79">
        <f t="shared" si="0"/>
        <v>2754328</v>
      </c>
      <c r="M10" s="53">
        <f t="shared" si="1"/>
        <v>617328</v>
      </c>
      <c r="N10" s="54">
        <f t="shared" si="2"/>
        <v>0.57775198876930278</v>
      </c>
      <c r="O10" s="53"/>
    </row>
    <row r="11" spans="1:15">
      <c r="A11" s="4" t="s">
        <v>4136</v>
      </c>
      <c r="B11" s="4" t="str">
        <f>VLOOKUP(A11,Vlookups!G:I,2,FALSE)</f>
        <v>TRANSPORTATION</v>
      </c>
      <c r="C11" s="4" t="str">
        <f>VLOOKUP(A11,Vlookups!G:I,3,FALSE)</f>
        <v>MAINT</v>
      </c>
      <c r="D11" s="51">
        <f>SUMIFS(Data!$P:$P,Data!$B:$B,D$1,Data!$M:$M,$A11)</f>
        <v>0</v>
      </c>
      <c r="E11" s="51">
        <f>SUMIFS(Data!$P:$P,Data!$B:$B,E$1,Data!$M:$M,$A11)</f>
        <v>0</v>
      </c>
      <c r="F11" s="51">
        <f>SUMIFS(Data!$P:$P,Data!$B:$B,F$1,Data!$M:$M,$A11)</f>
        <v>1079350</v>
      </c>
      <c r="G11" s="86">
        <f>SUMIFS(Data!P:P,Data!M:M,A11,Data!C:C,"E")</f>
        <v>1079350</v>
      </c>
      <c r="H11" s="52">
        <f>SUMIFS(Data!$S:$S,Data!$B:$B,H$1,Data!$M:$M,$A11)</f>
        <v>0</v>
      </c>
      <c r="I11" s="52">
        <f>SUMIFS(Data!$S:$S,Data!$B:$B,I$1,Data!$M:$M,$A11)</f>
        <v>0</v>
      </c>
      <c r="J11" s="52">
        <f>SUMIFS(Data!$S:$S,Data!$B:$B,J$1,Data!$M:$M,$A11)</f>
        <v>1570370</v>
      </c>
      <c r="K11" s="87">
        <f>SUMIFS(Data!S:S,Data!M:M,A11,Data!C:C,"E")</f>
        <v>1570370</v>
      </c>
      <c r="L11" s="79">
        <f t="shared" si="0"/>
        <v>2649720</v>
      </c>
      <c r="M11" s="53">
        <f t="shared" si="1"/>
        <v>491020</v>
      </c>
      <c r="N11" s="54">
        <f t="shared" si="2"/>
        <v>0.4549219437624496</v>
      </c>
      <c r="O11" s="53"/>
    </row>
    <row r="12" spans="1:15">
      <c r="A12" s="4" t="s">
        <v>4009</v>
      </c>
      <c r="B12" s="4" t="str">
        <f>VLOOKUP(A12,Vlookups!G:I,2,FALSE)</f>
        <v>LEGAL</v>
      </c>
      <c r="C12" s="4" t="str">
        <f>VLOOKUP(A12,Vlookups!G:I,3,FALSE)</f>
        <v>CLO</v>
      </c>
      <c r="D12" s="51">
        <f>SUMIFS(Data!$P:$P,Data!$B:$B,D$1,Data!$M:$M,$A12)</f>
        <v>0</v>
      </c>
      <c r="E12" s="51">
        <f>SUMIFS(Data!$P:$P,Data!$B:$B,E$1,Data!$M:$M,$A12)</f>
        <v>0</v>
      </c>
      <c r="F12" s="51">
        <f>SUMIFS(Data!$P:$P,Data!$B:$B,F$1,Data!$M:$M,$A12)</f>
        <v>557800</v>
      </c>
      <c r="G12" s="86">
        <f>SUMIFS(Data!P:P,Data!M:M,A12,Data!C:C,"E")</f>
        <v>557800</v>
      </c>
      <c r="H12" s="52">
        <f>SUMIFS(Data!$S:$S,Data!$B:$B,H$1,Data!$M:$M,$A12)</f>
        <v>0</v>
      </c>
      <c r="I12" s="52">
        <f>SUMIFS(Data!$S:$S,Data!$B:$B,I$1,Data!$M:$M,$A12)</f>
        <v>0</v>
      </c>
      <c r="J12" s="52">
        <f>SUMIFS(Data!$S:$S,Data!$B:$B,J$1,Data!$M:$M,$A12)</f>
        <v>922437</v>
      </c>
      <c r="K12" s="87">
        <f>SUMIFS(Data!S:S,Data!M:M,A12,Data!C:C,"E")</f>
        <v>922437</v>
      </c>
      <c r="L12" s="79">
        <f t="shared" si="0"/>
        <v>1480237</v>
      </c>
      <c r="M12" s="53">
        <f t="shared" si="1"/>
        <v>364637</v>
      </c>
      <c r="N12" s="54">
        <f t="shared" si="2"/>
        <v>0.65370562925779852</v>
      </c>
      <c r="O12" s="53"/>
    </row>
    <row r="13" spans="1:15">
      <c r="A13" s="4" t="s">
        <v>4066</v>
      </c>
      <c r="B13" s="4" t="str">
        <f>VLOOKUP(A13,Vlookups!G:I,2,FALSE)</f>
        <v>DEPUTY SUPT ACADEMICS/STU SERV</v>
      </c>
      <c r="C13" s="4" t="str">
        <f>VLOOKUP(A13,Vlookups!G:I,3,FALSE)</f>
        <v>DSASS</v>
      </c>
      <c r="D13" s="51">
        <f>SUMIFS(Data!$P:$P,Data!$B:$B,D$1,Data!$M:$M,$A13)</f>
        <v>1802713.0599999998</v>
      </c>
      <c r="E13" s="51">
        <f>SUMIFS(Data!$P:$P,Data!$B:$B,E$1,Data!$M:$M,$A13)</f>
        <v>0</v>
      </c>
      <c r="F13" s="51">
        <f>SUMIFS(Data!$P:$P,Data!$B:$B,F$1,Data!$M:$M,$A13)</f>
        <v>3958242.6599999997</v>
      </c>
      <c r="G13" s="86">
        <f>SUMIFS(Data!P:P,Data!M:M,A13,Data!C:C,"E")</f>
        <v>5760955.7199999969</v>
      </c>
      <c r="H13" s="52">
        <f>SUMIFS(Data!$S:$S,Data!$B:$B,H$1,Data!$M:$M,$A13)</f>
        <v>1724808.0599999998</v>
      </c>
      <c r="I13" s="52">
        <f>SUMIFS(Data!$S:$S,Data!$B:$B,I$1,Data!$M:$M,$A13)</f>
        <v>0</v>
      </c>
      <c r="J13" s="52">
        <f>SUMIFS(Data!$S:$S,Data!$B:$B,J$1,Data!$M:$M,$A13)</f>
        <v>4173002.33</v>
      </c>
      <c r="K13" s="87">
        <f>SUMIFS(Data!S:S,Data!M:M,A13,Data!C:C,"E")</f>
        <v>5897810.3899999997</v>
      </c>
      <c r="L13" s="79">
        <f t="shared" si="0"/>
        <v>11658766.109999996</v>
      </c>
      <c r="M13" s="53">
        <f t="shared" si="1"/>
        <v>136854.67000000272</v>
      </c>
      <c r="N13" s="54">
        <f t="shared" si="2"/>
        <v>2.3755549712852642E-2</v>
      </c>
      <c r="O13" s="53"/>
    </row>
    <row r="14" spans="1:15">
      <c r="A14" s="4" t="s">
        <v>4074</v>
      </c>
      <c r="B14" s="4" t="str">
        <f>VLOOKUP(A14,Vlookups!G:I,2,FALSE)</f>
        <v>FINE ARTS</v>
      </c>
      <c r="C14" s="4" t="str">
        <f>VLOOKUP(A14,Vlookups!G:I,3,FALSE)</f>
        <v>DSASS</v>
      </c>
      <c r="D14" s="51">
        <f>SUMIFS(Data!$P:$P,Data!$B:$B,D$1,Data!$M:$M,$A14)</f>
        <v>0</v>
      </c>
      <c r="E14" s="51">
        <f>SUMIFS(Data!$P:$P,Data!$B:$B,E$1,Data!$M:$M,$A14)</f>
        <v>0</v>
      </c>
      <c r="F14" s="51">
        <f>SUMIFS(Data!$P:$P,Data!$B:$B,F$1,Data!$M:$M,$A14)</f>
        <v>357809.52</v>
      </c>
      <c r="G14" s="86">
        <f>SUMIFS(Data!P:P,Data!M:M,A14,Data!C:C,"E")</f>
        <v>357809.52</v>
      </c>
      <c r="H14" s="52">
        <f>SUMIFS(Data!$S:$S,Data!$B:$B,H$1,Data!$M:$M,$A14)</f>
        <v>0</v>
      </c>
      <c r="I14" s="52">
        <f>SUMIFS(Data!$S:$S,Data!$B:$B,I$1,Data!$M:$M,$A14)</f>
        <v>0</v>
      </c>
      <c r="J14" s="52">
        <f>SUMIFS(Data!$S:$S,Data!$B:$B,J$1,Data!$M:$M,$A14)</f>
        <v>421500</v>
      </c>
      <c r="K14" s="87">
        <f>SUMIFS(Data!S:S,Data!M:M,A14,Data!C:C,"E")</f>
        <v>421500</v>
      </c>
      <c r="L14" s="79">
        <f t="shared" si="0"/>
        <v>779309.52</v>
      </c>
      <c r="M14" s="53">
        <f t="shared" si="1"/>
        <v>63690.479999999981</v>
      </c>
      <c r="N14" s="54">
        <f t="shared" si="2"/>
        <v>0.17800107722119851</v>
      </c>
      <c r="O14" s="53"/>
    </row>
    <row r="15" spans="1:15">
      <c r="A15" s="4" t="s">
        <v>4122</v>
      </c>
      <c r="B15" s="4" t="str">
        <f>VLOOKUP(A15,Vlookups!G:I,2,FALSE)</f>
        <v>MEDIA, MARKETING, PR</v>
      </c>
      <c r="C15" s="4" t="str">
        <f>VLOOKUP(A15,Vlookups!G:I,3,FALSE)</f>
        <v>COMM</v>
      </c>
      <c r="D15" s="51">
        <f>SUMIFS(Data!$P:$P,Data!$B:$B,D$1,Data!$M:$M,$A15)</f>
        <v>0</v>
      </c>
      <c r="E15" s="51">
        <f>SUMIFS(Data!$P:$P,Data!$B:$B,E$1,Data!$M:$M,$A15)</f>
        <v>0</v>
      </c>
      <c r="F15" s="51">
        <f>SUMIFS(Data!$P:$P,Data!$B:$B,F$1,Data!$M:$M,$A15)</f>
        <v>2521831</v>
      </c>
      <c r="G15" s="86">
        <f>SUMIFS(Data!P:P,Data!M:M,A15,Data!C:C,"E")</f>
        <v>2521831</v>
      </c>
      <c r="H15" s="52">
        <f>SUMIFS(Data!$S:$S,Data!$B:$B,H$1,Data!$M:$M,$A15)</f>
        <v>0</v>
      </c>
      <c r="I15" s="52">
        <f>SUMIFS(Data!$S:$S,Data!$B:$B,I$1,Data!$M:$M,$A15)</f>
        <v>0</v>
      </c>
      <c r="J15" s="52">
        <f>SUMIFS(Data!$S:$S,Data!$B:$B,J$1,Data!$M:$M,$A15)</f>
        <v>2633850</v>
      </c>
      <c r="K15" s="87">
        <f>SUMIFS(Data!S:S,Data!M:M,A15,Data!C:C,"E")</f>
        <v>2633850</v>
      </c>
      <c r="L15" s="79">
        <f t="shared" si="0"/>
        <v>5155681</v>
      </c>
      <c r="M15" s="53">
        <f t="shared" si="1"/>
        <v>112019</v>
      </c>
      <c r="N15" s="54">
        <f t="shared" si="2"/>
        <v>4.4419709330244569E-2</v>
      </c>
      <c r="O15" s="53" t="s">
        <v>4255</v>
      </c>
    </row>
    <row r="16" spans="1:15">
      <c r="A16" s="4" t="s">
        <v>4132</v>
      </c>
      <c r="B16" s="4" t="str">
        <f>VLOOKUP(A16,Vlookups!G:I,2,FALSE)</f>
        <v>CONSTRUCTION</v>
      </c>
      <c r="C16" s="4" t="str">
        <f>VLOOKUP(A16,Vlookups!G:I,3,FALSE)</f>
        <v>DSO</v>
      </c>
      <c r="D16" s="51">
        <f>SUMIFS(Data!$P:$P,Data!$B:$B,D$1,Data!$M:$M,$A16)</f>
        <v>0</v>
      </c>
      <c r="E16" s="51">
        <f>SUMIFS(Data!$P:$P,Data!$B:$B,E$1,Data!$M:$M,$A16)</f>
        <v>0</v>
      </c>
      <c r="F16" s="51">
        <f>SUMIFS(Data!$P:$P,Data!$B:$B,F$1,Data!$M:$M,$A16)</f>
        <v>0</v>
      </c>
      <c r="G16" s="86">
        <f>SUMIFS(Data!P:P,Data!M:M,A16,Data!C:C,"E")</f>
        <v>0</v>
      </c>
      <c r="H16" s="52">
        <f>SUMIFS(Data!$S:$S,Data!$B:$B,H$1,Data!$M:$M,$A16)</f>
        <v>0</v>
      </c>
      <c r="I16" s="52">
        <f>SUMIFS(Data!$S:$S,Data!$B:$B,I$1,Data!$M:$M,$A16)</f>
        <v>0</v>
      </c>
      <c r="J16" s="52">
        <f>SUMIFS(Data!$S:$S,Data!$B:$B,J$1,Data!$M:$M,$A16)</f>
        <v>93000</v>
      </c>
      <c r="K16" s="87">
        <f>SUMIFS(Data!S:S,Data!M:M,A16,Data!C:C,"E")</f>
        <v>93000</v>
      </c>
      <c r="L16" s="79">
        <f t="shared" si="0"/>
        <v>93000</v>
      </c>
      <c r="M16" s="53">
        <f t="shared" si="1"/>
        <v>93000</v>
      </c>
      <c r="N16" s="54">
        <f t="shared" si="2"/>
        <v>0</v>
      </c>
      <c r="O16" s="53"/>
    </row>
    <row r="17" spans="1:15">
      <c r="A17" s="4" t="s">
        <v>4030</v>
      </c>
      <c r="B17" s="4" t="str">
        <f>VLOOKUP(A17,Vlookups!G:I,2,FALSE)</f>
        <v>DEVELOPMENT</v>
      </c>
      <c r="C17" s="4" t="str">
        <f>VLOOKUP(A17,Vlookups!G:I,3,FALSE)</f>
        <v>CDO</v>
      </c>
      <c r="D17" s="51">
        <f>SUMIFS(Data!$P:$P,Data!$B:$B,D$1,Data!$M:$M,$A17)</f>
        <v>0</v>
      </c>
      <c r="E17" s="51">
        <f>SUMIFS(Data!$P:$P,Data!$B:$B,E$1,Data!$M:$M,$A17)</f>
        <v>0</v>
      </c>
      <c r="F17" s="51">
        <f>SUMIFS(Data!$P:$P,Data!$B:$B,F$1,Data!$M:$M,$A17)</f>
        <v>0</v>
      </c>
      <c r="G17" s="86">
        <f>SUMIFS(Data!P:P,Data!M:M,A17,Data!C:C,"E")</f>
        <v>0</v>
      </c>
      <c r="H17" s="52">
        <f>SUMIFS(Data!$S:$S,Data!$B:$B,H$1,Data!$M:$M,$A17)</f>
        <v>0</v>
      </c>
      <c r="I17" s="52">
        <f>SUMIFS(Data!$S:$S,Data!$B:$B,I$1,Data!$M:$M,$A17)</f>
        <v>0</v>
      </c>
      <c r="J17" s="52">
        <f>SUMIFS(Data!$S:$S,Data!$B:$B,J$1,Data!$M:$M,$A17)</f>
        <v>84402</v>
      </c>
      <c r="K17" s="87">
        <f>SUMIFS(Data!S:S,Data!M:M,A17,Data!C:C,"E")</f>
        <v>84402</v>
      </c>
      <c r="L17" s="79">
        <f t="shared" si="0"/>
        <v>84402</v>
      </c>
      <c r="M17" s="53">
        <f t="shared" si="1"/>
        <v>84402</v>
      </c>
      <c r="N17" s="54">
        <f t="shared" si="2"/>
        <v>0</v>
      </c>
      <c r="O17" s="53"/>
    </row>
    <row r="18" spans="1:15">
      <c r="A18" s="4" t="s">
        <v>4043</v>
      </c>
      <c r="B18" s="4" t="str">
        <f>VLOOKUP(A18,Vlookups!G:I,2,FALSE)</f>
        <v>FINANCE</v>
      </c>
      <c r="C18" s="4" t="str">
        <f>VLOOKUP(A18,Vlookups!G:I,3,FALSE)</f>
        <v>CFO</v>
      </c>
      <c r="D18" s="51">
        <f>SUMIFS(Data!$P:$P,Data!$B:$B,D$1,Data!$M:$M,$A18)</f>
        <v>2579</v>
      </c>
      <c r="E18" s="51">
        <f>SUMIFS(Data!$P:$P,Data!$B:$B,E$1,Data!$M:$M,$A18)</f>
        <v>0</v>
      </c>
      <c r="F18" s="51">
        <f>SUMIFS(Data!$P:$P,Data!$B:$B,F$1,Data!$M:$M,$A18)</f>
        <v>368279</v>
      </c>
      <c r="G18" s="86">
        <f>SUMIFS(Data!P:P,Data!M:M,A18,Data!C:C,"E")</f>
        <v>370858</v>
      </c>
      <c r="H18" s="52">
        <f>SUMIFS(Data!$S:$S,Data!$B:$B,H$1,Data!$M:$M,$A18)</f>
        <v>2601</v>
      </c>
      <c r="I18" s="52">
        <f>SUMIFS(Data!$S:$S,Data!$B:$B,I$1,Data!$M:$M,$A18)</f>
        <v>0</v>
      </c>
      <c r="J18" s="52">
        <f>SUMIFS(Data!$S:$S,Data!$B:$B,J$1,Data!$M:$M,$A18)</f>
        <v>449570</v>
      </c>
      <c r="K18" s="87">
        <f>SUMIFS(Data!S:S,Data!M:M,A18,Data!C:C,"E")</f>
        <v>452171</v>
      </c>
      <c r="L18" s="79">
        <f t="shared" si="0"/>
        <v>823029</v>
      </c>
      <c r="M18" s="53">
        <f t="shared" si="1"/>
        <v>81313</v>
      </c>
      <c r="N18" s="54">
        <f t="shared" si="2"/>
        <v>0.21925642698822731</v>
      </c>
      <c r="O18" s="53"/>
    </row>
    <row r="19" spans="1:15">
      <c r="A19" s="4" t="s">
        <v>4085</v>
      </c>
      <c r="B19" s="4" t="str">
        <f>VLOOKUP(A19,Vlookups!G:I,2,FALSE)</f>
        <v>JROTC</v>
      </c>
      <c r="C19" s="4" t="str">
        <f>VLOOKUP(A19,Vlookups!G:I,3,FALSE)</f>
        <v>CSL</v>
      </c>
      <c r="D19" s="51">
        <f>SUMIFS(Data!$P:$P,Data!$B:$B,D$1,Data!$M:$M,$A19)</f>
        <v>0</v>
      </c>
      <c r="E19" s="51">
        <f>SUMIFS(Data!$P:$P,Data!$B:$B,E$1,Data!$M:$M,$A19)</f>
        <v>0</v>
      </c>
      <c r="F19" s="51">
        <f>SUMIFS(Data!$P:$P,Data!$B:$B,F$1,Data!$M:$M,$A19)</f>
        <v>275000</v>
      </c>
      <c r="G19" s="86">
        <f>SUMIFS(Data!P:P,Data!M:M,A19,Data!C:C,"E")</f>
        <v>275000</v>
      </c>
      <c r="H19" s="52">
        <f>SUMIFS(Data!$S:$S,Data!$B:$B,H$1,Data!$M:$M,$A19)</f>
        <v>0</v>
      </c>
      <c r="I19" s="52">
        <f>SUMIFS(Data!$S:$S,Data!$B:$B,I$1,Data!$M:$M,$A19)</f>
        <v>0</v>
      </c>
      <c r="J19" s="52">
        <f>SUMIFS(Data!$S:$S,Data!$B:$B,J$1,Data!$M:$M,$A19)</f>
        <v>325000</v>
      </c>
      <c r="K19" s="87">
        <f>SUMIFS(Data!S:S,Data!M:M,A19,Data!C:C,"E")</f>
        <v>325000</v>
      </c>
      <c r="L19" s="79">
        <f t="shared" si="0"/>
        <v>600000</v>
      </c>
      <c r="M19" s="53">
        <f t="shared" si="1"/>
        <v>50000</v>
      </c>
      <c r="N19" s="54">
        <f t="shared" si="2"/>
        <v>0.18181818181818182</v>
      </c>
      <c r="O19" s="53"/>
    </row>
    <row r="20" spans="1:15">
      <c r="A20" s="4" t="s">
        <v>4097</v>
      </c>
      <c r="B20" s="4" t="str">
        <f>VLOOKUP(A20,Vlookups!G:I,2,FALSE)</f>
        <v>HEALTH SERVICES</v>
      </c>
      <c r="C20" s="4" t="str">
        <f>VLOOKUP(A20,Vlookups!G:I,3,FALSE)</f>
        <v>CEQO</v>
      </c>
      <c r="D20" s="51">
        <f>SUMIFS(Data!$P:$P,Data!$B:$B,D$1,Data!$M:$M,$A20)</f>
        <v>0</v>
      </c>
      <c r="E20" s="51">
        <f>SUMIFS(Data!$P:$P,Data!$B:$B,E$1,Data!$M:$M,$A20)</f>
        <v>0</v>
      </c>
      <c r="F20" s="51">
        <f>SUMIFS(Data!$P:$P,Data!$B:$B,F$1,Data!$M:$M,$A20)</f>
        <v>192200</v>
      </c>
      <c r="G20" s="86">
        <f>SUMIFS(Data!P:P,Data!M:M,A20,Data!C:C,"E")</f>
        <v>192200</v>
      </c>
      <c r="H20" s="52">
        <f>SUMIFS(Data!$S:$S,Data!$B:$B,H$1,Data!$M:$M,$A20)</f>
        <v>0</v>
      </c>
      <c r="I20" s="52">
        <f>SUMIFS(Data!$S:$S,Data!$B:$B,I$1,Data!$M:$M,$A20)</f>
        <v>0</v>
      </c>
      <c r="J20" s="52">
        <f>SUMIFS(Data!$S:$S,Data!$B:$B,J$1,Data!$M:$M,$A20)</f>
        <v>235936</v>
      </c>
      <c r="K20" s="87">
        <f>SUMIFS(Data!S:S,Data!M:M,A20,Data!C:C,"E")</f>
        <v>235936</v>
      </c>
      <c r="L20" s="79">
        <f t="shared" si="0"/>
        <v>428136</v>
      </c>
      <c r="M20" s="53">
        <f t="shared" si="1"/>
        <v>43736</v>
      </c>
      <c r="N20" s="54">
        <f t="shared" si="2"/>
        <v>0.22755463059313216</v>
      </c>
      <c r="O20" s="53"/>
    </row>
    <row r="21" spans="1:15">
      <c r="A21" s="4" t="s">
        <v>4117</v>
      </c>
      <c r="B21" s="4" t="str">
        <f>VLOOKUP(A21,Vlookups!G:I,2,FALSE)</f>
        <v>PEIMS</v>
      </c>
      <c r="C21" s="4" t="str">
        <f>VLOOKUP(A21,Vlookups!G:I,3,FALSE)</f>
        <v>PEIMS</v>
      </c>
      <c r="D21" s="51">
        <f>SUMIFS(Data!$P:$P,Data!$B:$B,D$1,Data!$M:$M,$A21)</f>
        <v>0</v>
      </c>
      <c r="E21" s="51">
        <f>SUMIFS(Data!$P:$P,Data!$B:$B,E$1,Data!$M:$M,$A21)</f>
        <v>0</v>
      </c>
      <c r="F21" s="51">
        <f>SUMIFS(Data!$P:$P,Data!$B:$B,F$1,Data!$M:$M,$A21)</f>
        <v>319333</v>
      </c>
      <c r="G21" s="86">
        <f>SUMIFS(Data!P:P,Data!M:M,A21,Data!C:C,"E")</f>
        <v>319333</v>
      </c>
      <c r="H21" s="52">
        <f>SUMIFS(Data!$S:$S,Data!$B:$B,H$1,Data!$M:$M,$A21)</f>
        <v>0</v>
      </c>
      <c r="I21" s="52">
        <f>SUMIFS(Data!$S:$S,Data!$B:$B,I$1,Data!$M:$M,$A21)</f>
        <v>0</v>
      </c>
      <c r="J21" s="52">
        <f>SUMIFS(Data!$S:$S,Data!$B:$B,J$1,Data!$M:$M,$A21)</f>
        <v>342794</v>
      </c>
      <c r="K21" s="87">
        <f>SUMIFS(Data!S:S,Data!M:M,A21,Data!C:C,"E")</f>
        <v>342794</v>
      </c>
      <c r="L21" s="79">
        <f t="shared" si="0"/>
        <v>662127</v>
      </c>
      <c r="M21" s="53">
        <f t="shared" si="1"/>
        <v>23461</v>
      </c>
      <c r="N21" s="54">
        <f t="shared" si="2"/>
        <v>7.3468761449646605E-2</v>
      </c>
      <c r="O21" s="53"/>
    </row>
    <row r="22" spans="1:15">
      <c r="A22" s="4" t="s">
        <v>4037</v>
      </c>
      <c r="B22" s="4" t="str">
        <f>VLOOKUP(A22,Vlookups!G:I,2,FALSE)</f>
        <v>HUMAN RESOURCES</v>
      </c>
      <c r="C22" s="4" t="str">
        <f>VLOOKUP(A22,Vlookups!G:I,3,FALSE)</f>
        <v>HR</v>
      </c>
      <c r="D22" s="51">
        <f>SUMIFS(Data!$P:$P,Data!$B:$B,D$1,Data!$M:$M,$A22)</f>
        <v>0</v>
      </c>
      <c r="E22" s="51">
        <f>SUMIFS(Data!$P:$P,Data!$B:$B,E$1,Data!$M:$M,$A22)</f>
        <v>0</v>
      </c>
      <c r="F22" s="51">
        <f>SUMIFS(Data!$P:$P,Data!$B:$B,F$1,Data!$M:$M,$A22)</f>
        <v>411482</v>
      </c>
      <c r="G22" s="86">
        <f>SUMIFS(Data!P:P,Data!M:M,A22,Data!C:C,"E")</f>
        <v>411482</v>
      </c>
      <c r="H22" s="52">
        <f>SUMIFS(Data!$S:$S,Data!$B:$B,H$1,Data!$M:$M,$A22)</f>
        <v>0</v>
      </c>
      <c r="I22" s="52">
        <f>SUMIFS(Data!$S:$S,Data!$B:$B,I$1,Data!$M:$M,$A22)</f>
        <v>0</v>
      </c>
      <c r="J22" s="52">
        <f>SUMIFS(Data!$S:$S,Data!$B:$B,J$1,Data!$M:$M,$A22)</f>
        <v>431474.12</v>
      </c>
      <c r="K22" s="87">
        <f>SUMIFS(Data!S:S,Data!M:M,A22,Data!C:C,"E")</f>
        <v>431474.12</v>
      </c>
      <c r="L22" s="79">
        <f t="shared" si="0"/>
        <v>842956.12</v>
      </c>
      <c r="M22" s="53">
        <f t="shared" si="1"/>
        <v>19992.119999999995</v>
      </c>
      <c r="N22" s="54">
        <f t="shared" si="2"/>
        <v>4.8585648946977013E-2</v>
      </c>
      <c r="O22" s="53"/>
    </row>
    <row r="23" spans="1:15">
      <c r="A23" s="4" t="s">
        <v>4018</v>
      </c>
      <c r="B23" s="4" t="str">
        <f>VLOOKUP(A23,Vlookups!G:I,2,FALSE)</f>
        <v>EQUITY OFFICE</v>
      </c>
      <c r="C23" s="4" t="str">
        <f>VLOOKUP(A23,Vlookups!G:I,3,FALSE)</f>
        <v>CEQO</v>
      </c>
      <c r="D23" s="51">
        <f>SUMIFS(Data!$P:$P,Data!$B:$B,D$1,Data!$M:$M,$A23)</f>
        <v>0</v>
      </c>
      <c r="E23" s="51">
        <f>SUMIFS(Data!$P:$P,Data!$B:$B,E$1,Data!$M:$M,$A23)</f>
        <v>0</v>
      </c>
      <c r="F23" s="51">
        <f>SUMIFS(Data!$P:$P,Data!$B:$B,F$1,Data!$M:$M,$A23)</f>
        <v>27755</v>
      </c>
      <c r="G23" s="86">
        <f>SUMIFS(Data!P:P,Data!M:M,A23,Data!C:C,"E")</f>
        <v>27755</v>
      </c>
      <c r="H23" s="52">
        <f>SUMIFS(Data!$S:$S,Data!$B:$B,H$1,Data!$M:$M,$A23)</f>
        <v>0</v>
      </c>
      <c r="I23" s="52">
        <f>SUMIFS(Data!$S:$S,Data!$B:$B,I$1,Data!$M:$M,$A23)</f>
        <v>0</v>
      </c>
      <c r="J23" s="52">
        <f>SUMIFS(Data!$S:$S,Data!$B:$B,J$1,Data!$M:$M,$A23)</f>
        <v>43350</v>
      </c>
      <c r="K23" s="87">
        <f>SUMIFS(Data!S:S,Data!M:M,A23,Data!C:C,"E")</f>
        <v>43350</v>
      </c>
      <c r="L23" s="79">
        <f t="shared" si="0"/>
        <v>71105</v>
      </c>
      <c r="M23" s="53">
        <f t="shared" si="1"/>
        <v>15595</v>
      </c>
      <c r="N23" s="54">
        <f t="shared" si="2"/>
        <v>0.56188074220861106</v>
      </c>
      <c r="O23" s="53"/>
    </row>
    <row r="24" spans="1:15">
      <c r="A24" s="4" t="s">
        <v>3953</v>
      </c>
      <c r="B24" s="4" t="str">
        <f>VLOOKUP(A24,Vlookups!G:I,2,FALSE)</f>
        <v>SUPERINTENDENT</v>
      </c>
      <c r="C24" s="4" t="str">
        <f>VLOOKUP(A24,Vlookups!G:I,3,FALSE)</f>
        <v>CEO</v>
      </c>
      <c r="D24" s="51">
        <f>SUMIFS(Data!$P:$P,Data!$B:$B,D$1,Data!$M:$M,$A24)</f>
        <v>0</v>
      </c>
      <c r="E24" s="51">
        <f>SUMIFS(Data!$P:$P,Data!$B:$B,E$1,Data!$M:$M,$A24)</f>
        <v>0</v>
      </c>
      <c r="F24" s="51">
        <f>SUMIFS(Data!$P:$P,Data!$B:$B,F$1,Data!$M:$M,$A24)</f>
        <v>0</v>
      </c>
      <c r="G24" s="86">
        <f>SUMIFS(Data!P:P,Data!M:M,A24,Data!C:C,"E")</f>
        <v>0</v>
      </c>
      <c r="H24" s="52">
        <f>SUMIFS(Data!$S:$S,Data!$B:$B,H$1,Data!$M:$M,$A24)</f>
        <v>0</v>
      </c>
      <c r="I24" s="52">
        <f>SUMIFS(Data!$S:$S,Data!$B:$B,I$1,Data!$M:$M,$A24)</f>
        <v>0</v>
      </c>
      <c r="J24" s="52">
        <f>SUMIFS(Data!$S:$S,Data!$B:$B,J$1,Data!$M:$M,$A24)</f>
        <v>153500</v>
      </c>
      <c r="K24" s="87">
        <f>SUMIFS(Data!S:S,Data!M:M,A24,Data!C:C,"E")</f>
        <v>153500</v>
      </c>
      <c r="L24" s="79">
        <f t="shared" si="0"/>
        <v>153500</v>
      </c>
      <c r="M24" s="53">
        <f t="shared" si="1"/>
        <v>153500</v>
      </c>
      <c r="N24" s="54">
        <f t="shared" si="2"/>
        <v>0</v>
      </c>
      <c r="O24" s="53" t="s">
        <v>4256</v>
      </c>
    </row>
    <row r="25" spans="1:15">
      <c r="A25" s="4" t="s">
        <v>3961</v>
      </c>
      <c r="B25" s="4" t="str">
        <f>VLOOKUP(A25,Vlookups!G:I,2,FALSE)</f>
        <v>SCHOOL BOARD</v>
      </c>
      <c r="C25" s="4" t="str">
        <f>VLOOKUP(A25,Vlookups!G:I,3,FALSE)</f>
        <v>CEO</v>
      </c>
      <c r="D25" s="51">
        <f>SUMIFS(Data!$P:$P,Data!$B:$B,D$1,Data!$M:$M,$A25)</f>
        <v>0</v>
      </c>
      <c r="E25" s="51">
        <f>SUMIFS(Data!$P:$P,Data!$B:$B,E$1,Data!$M:$M,$A25)</f>
        <v>0</v>
      </c>
      <c r="F25" s="51">
        <f>SUMIFS(Data!$P:$P,Data!$B:$B,F$1,Data!$M:$M,$A25)</f>
        <v>0</v>
      </c>
      <c r="G25" s="51">
        <f>SUMIFS(Data!P:P,Data!M:M,A25,Data!C:C,"E")</f>
        <v>0</v>
      </c>
      <c r="H25" s="52">
        <f>SUMIFS(Data!$S:$S,Data!$B:$B,H$1,Data!$M:$M,$A25)</f>
        <v>0</v>
      </c>
      <c r="I25" s="52">
        <f>SUMIFS(Data!$S:$S,Data!$B:$B,I$1,Data!$M:$M,$A25)</f>
        <v>0</v>
      </c>
      <c r="J25" s="52">
        <f>SUMIFS(Data!$S:$S,Data!$B:$B,J$1,Data!$M:$M,$A25)</f>
        <v>0</v>
      </c>
      <c r="K25" s="52">
        <f>SUMIFS(Data!S:S,Data!M:M,A25,Data!C:C,"E")</f>
        <v>0</v>
      </c>
      <c r="L25" s="79">
        <f t="shared" si="0"/>
        <v>0</v>
      </c>
      <c r="M25" s="53">
        <f t="shared" si="1"/>
        <v>0</v>
      </c>
      <c r="N25" s="54">
        <f t="shared" si="2"/>
        <v>0</v>
      </c>
      <c r="O25" s="53"/>
    </row>
    <row r="26" spans="1:15">
      <c r="A26" s="4" t="s">
        <v>3969</v>
      </c>
      <c r="B26" s="4" t="str">
        <f>VLOOKUP(A26,Vlookups!G:I,2,FALSE)</f>
        <v>CHIEF OF STAFF</v>
      </c>
      <c r="C26" s="4" t="str">
        <f>VLOOKUP(A26,Vlookups!G:I,3,FALSE)</f>
        <v>CEO</v>
      </c>
      <c r="D26" s="51">
        <f>SUMIFS(Data!$P:$P,Data!$B:$B,D$1,Data!$M:$M,$A26)</f>
        <v>0</v>
      </c>
      <c r="E26" s="51">
        <f>SUMIFS(Data!$P:$P,Data!$B:$B,E$1,Data!$M:$M,$A26)</f>
        <v>0</v>
      </c>
      <c r="F26" s="51">
        <f>SUMIFS(Data!$P:$P,Data!$B:$B,F$1,Data!$M:$M,$A26)</f>
        <v>0</v>
      </c>
      <c r="G26" s="51">
        <f>SUMIFS(Data!P:P,Data!M:M,A26,Data!C:C,"E")</f>
        <v>0</v>
      </c>
      <c r="H26" s="52">
        <f>SUMIFS(Data!$S:$S,Data!$B:$B,H$1,Data!$M:$M,$A26)</f>
        <v>0</v>
      </c>
      <c r="I26" s="52">
        <f>SUMIFS(Data!$S:$S,Data!$B:$B,I$1,Data!$M:$M,$A26)</f>
        <v>0</v>
      </c>
      <c r="J26" s="52">
        <f>SUMIFS(Data!$S:$S,Data!$B:$B,J$1,Data!$M:$M,$A26)</f>
        <v>0</v>
      </c>
      <c r="K26" s="52">
        <f>SUMIFS(Data!S:S,Data!M:M,A26,Data!C:C,"E")</f>
        <v>0</v>
      </c>
      <c r="L26" s="79">
        <f t="shared" si="0"/>
        <v>0</v>
      </c>
      <c r="M26" s="53">
        <f t="shared" si="1"/>
        <v>0</v>
      </c>
      <c r="N26" s="54">
        <f t="shared" si="2"/>
        <v>0</v>
      </c>
      <c r="O26" s="53"/>
    </row>
    <row r="27" spans="1:15">
      <c r="A27" s="4" t="s">
        <v>3986</v>
      </c>
      <c r="B27" s="4" t="str">
        <f>VLOOKUP(A27,Vlookups!G:I,2,FALSE)</f>
        <v>CHIEF EXECUTIVE OFFICER</v>
      </c>
      <c r="C27" s="4" t="str">
        <f>VLOOKUP(A27,Vlookups!G:I,3,FALSE)</f>
        <v>CEO</v>
      </c>
      <c r="D27" s="51">
        <f>SUMIFS(Data!$P:$P,Data!$B:$B,D$1,Data!$M:$M,$A27)</f>
        <v>0</v>
      </c>
      <c r="E27" s="51">
        <f>SUMIFS(Data!$P:$P,Data!$B:$B,E$1,Data!$M:$M,$A27)</f>
        <v>0</v>
      </c>
      <c r="F27" s="51">
        <f>SUMIFS(Data!$P:$P,Data!$B:$B,F$1,Data!$M:$M,$A27)</f>
        <v>0</v>
      </c>
      <c r="G27" s="51">
        <f>SUMIFS(Data!P:P,Data!M:M,A27,Data!C:C,"E")</f>
        <v>0</v>
      </c>
      <c r="H27" s="52">
        <f>SUMIFS(Data!$S:$S,Data!$B:$B,H$1,Data!$M:$M,$A27)</f>
        <v>0</v>
      </c>
      <c r="I27" s="52">
        <f>SUMIFS(Data!$S:$S,Data!$B:$B,I$1,Data!$M:$M,$A27)</f>
        <v>0</v>
      </c>
      <c r="J27" s="52">
        <f>SUMIFS(Data!$S:$S,Data!$B:$B,J$1,Data!$M:$M,$A27)</f>
        <v>0</v>
      </c>
      <c r="K27" s="52">
        <f>SUMIFS(Data!S:S,Data!M:M,A27,Data!C:C,"E")</f>
        <v>0</v>
      </c>
      <c r="L27" s="79">
        <f t="shared" si="0"/>
        <v>0</v>
      </c>
      <c r="M27" s="53">
        <f t="shared" si="1"/>
        <v>0</v>
      </c>
      <c r="N27" s="54">
        <f t="shared" si="2"/>
        <v>0</v>
      </c>
      <c r="O27" s="53"/>
    </row>
    <row r="28" spans="1:15">
      <c r="A28" s="4" t="s">
        <v>4055</v>
      </c>
      <c r="B28" s="4" t="str">
        <f>VLOOKUP(A28,Vlookups!G:I,2,FALSE)</f>
        <v>DALLAS AREA</v>
      </c>
      <c r="C28" s="4" t="str">
        <f>VLOOKUP(A28,Vlookups!G:I,3,FALSE)</f>
        <v>DSSL</v>
      </c>
      <c r="D28" s="51">
        <f>SUMIFS(Data!$P:$P,Data!$B:$B,D$1,Data!$M:$M,$A28)</f>
        <v>0</v>
      </c>
      <c r="E28" s="51">
        <f>SUMIFS(Data!$P:$P,Data!$B:$B,E$1,Data!$M:$M,$A28)</f>
        <v>0</v>
      </c>
      <c r="F28" s="51">
        <f>SUMIFS(Data!$P:$P,Data!$B:$B,F$1,Data!$M:$M,$A28)</f>
        <v>0</v>
      </c>
      <c r="G28" s="51">
        <f>SUMIFS(Data!P:P,Data!M:M,A28,Data!C:C,"E")</f>
        <v>0</v>
      </c>
      <c r="H28" s="52">
        <f>SUMIFS(Data!$S:$S,Data!$B:$B,H$1,Data!$M:$M,$A28)</f>
        <v>0</v>
      </c>
      <c r="I28" s="52">
        <f>SUMIFS(Data!$S:$S,Data!$B:$B,I$1,Data!$M:$M,$A28)</f>
        <v>0</v>
      </c>
      <c r="J28" s="52">
        <f>SUMIFS(Data!$S:$S,Data!$B:$B,J$1,Data!$M:$M,$A28)</f>
        <v>0</v>
      </c>
      <c r="K28" s="52">
        <f>SUMIFS(Data!S:S,Data!M:M,A28,Data!C:C,"E")</f>
        <v>0</v>
      </c>
      <c r="L28" s="79">
        <f t="shared" si="0"/>
        <v>0</v>
      </c>
      <c r="M28" s="53">
        <f t="shared" si="1"/>
        <v>0</v>
      </c>
      <c r="N28" s="54">
        <f t="shared" si="2"/>
        <v>0</v>
      </c>
      <c r="O28" s="53"/>
    </row>
    <row r="29" spans="1:15">
      <c r="A29" s="4" t="s">
        <v>4178</v>
      </c>
      <c r="B29" s="4" t="str">
        <f>VLOOKUP(A29,Vlookups!G:I,2,FALSE)</f>
        <v>MCKINNEY VENTO</v>
      </c>
      <c r="C29" s="4" t="str">
        <f>VLOOKUP(A29,Vlookups!G:I,3,FALSE)</f>
        <v>FED</v>
      </c>
      <c r="D29" s="51">
        <f>SUMIFS(Data!$P:$P,Data!$B:$B,D$1,Data!$M:$M,$A29)</f>
        <v>0</v>
      </c>
      <c r="E29" s="51">
        <f>SUMIFS(Data!$P:$P,Data!$B:$B,E$1,Data!$M:$M,$A29)</f>
        <v>0</v>
      </c>
      <c r="F29" s="51">
        <f>SUMIFS(Data!$P:$P,Data!$B:$B,F$1,Data!$M:$M,$A29)</f>
        <v>0</v>
      </c>
      <c r="G29" s="51">
        <f>SUMIFS(Data!P:P,Data!M:M,A29,Data!C:C,"E")</f>
        <v>0</v>
      </c>
      <c r="H29" s="52">
        <f>SUMIFS(Data!$S:$S,Data!$B:$B,H$1,Data!$M:$M,$A29)</f>
        <v>0</v>
      </c>
      <c r="I29" s="52">
        <f>SUMIFS(Data!$S:$S,Data!$B:$B,I$1,Data!$M:$M,$A29)</f>
        <v>0</v>
      </c>
      <c r="J29" s="52">
        <f>SUMIFS(Data!$S:$S,Data!$B:$B,J$1,Data!$M:$M,$A29)</f>
        <v>0</v>
      </c>
      <c r="K29" s="52">
        <f>SUMIFS(Data!S:S,Data!M:M,A29,Data!C:C,"E")</f>
        <v>0</v>
      </c>
      <c r="L29" s="79">
        <f t="shared" si="0"/>
        <v>0</v>
      </c>
      <c r="M29" s="53">
        <f t="shared" si="1"/>
        <v>0</v>
      </c>
      <c r="N29" s="54">
        <f t="shared" si="2"/>
        <v>0</v>
      </c>
      <c r="O29" s="53"/>
    </row>
    <row r="30" spans="1:15">
      <c r="A30" s="4" t="s">
        <v>4183</v>
      </c>
      <c r="B30" s="4" t="str">
        <f>VLOOKUP(A30,Vlookups!G:I,2,FALSE)</f>
        <v>PARENT AND FAMILY ENGAGMENT</v>
      </c>
      <c r="C30" s="4" t="str">
        <f>VLOOKUP(A30,Vlookups!G:I,3,FALSE)</f>
        <v>FED</v>
      </c>
      <c r="D30" s="51">
        <f>SUMIFS(Data!$P:$P,Data!$B:$B,D$1,Data!$M:$M,$A30)</f>
        <v>36611.060000000005</v>
      </c>
      <c r="E30" s="51">
        <f>SUMIFS(Data!$P:$P,Data!$B:$B,E$1,Data!$M:$M,$A30)</f>
        <v>0</v>
      </c>
      <c r="F30" s="51">
        <f>SUMIFS(Data!$P:$P,Data!$B:$B,F$1,Data!$M:$M,$A30)</f>
        <v>0</v>
      </c>
      <c r="G30" s="86">
        <f>SUMIFS(Data!P:P,Data!M:M,A30,Data!C:C,"E")</f>
        <v>36611.060000000005</v>
      </c>
      <c r="H30" s="52">
        <f>SUMIFS(Data!$S:$S,Data!$B:$B,H$1,Data!$M:$M,$A30)</f>
        <v>36611.060000000005</v>
      </c>
      <c r="I30" s="52">
        <f>SUMIFS(Data!$S:$S,Data!$B:$B,I$1,Data!$M:$M,$A30)</f>
        <v>0</v>
      </c>
      <c r="J30" s="52">
        <f>SUMIFS(Data!$S:$S,Data!$B:$B,J$1,Data!$M:$M,$A30)</f>
        <v>0</v>
      </c>
      <c r="K30" s="87">
        <f>SUMIFS(Data!S:S,Data!M:M,A30,Data!C:C,"E")</f>
        <v>36611.060000000005</v>
      </c>
      <c r="L30" s="79">
        <f t="shared" si="0"/>
        <v>73222.12000000001</v>
      </c>
      <c r="M30" s="53">
        <f t="shared" si="1"/>
        <v>0</v>
      </c>
      <c r="N30" s="54">
        <f t="shared" si="2"/>
        <v>0</v>
      </c>
      <c r="O30" s="53"/>
    </row>
    <row r="31" spans="1:15">
      <c r="A31" s="4" t="s">
        <v>4201</v>
      </c>
      <c r="B31" s="4" t="str">
        <f>VLOOKUP(A31,Vlookups!G:I,2,FALSE)</f>
        <v>SCHOOL IMPROVEMENT PLAN</v>
      </c>
      <c r="C31" s="4" t="str">
        <f>VLOOKUP(A31,Vlookups!G:I,3,FALSE)</f>
        <v>FED</v>
      </c>
      <c r="D31" s="51">
        <f>SUMIFS(Data!$P:$P,Data!$B:$B,D$1,Data!$M:$M,$A31)</f>
        <v>0</v>
      </c>
      <c r="E31" s="51">
        <f>SUMIFS(Data!$P:$P,Data!$B:$B,E$1,Data!$M:$M,$A31)</f>
        <v>0</v>
      </c>
      <c r="F31" s="51">
        <f>SUMIFS(Data!$P:$P,Data!$B:$B,F$1,Data!$M:$M,$A31)</f>
        <v>0</v>
      </c>
      <c r="G31" s="51">
        <f>SUMIFS(Data!P:P,Data!M:M,A31,Data!C:C,"E")</f>
        <v>0</v>
      </c>
      <c r="H31" s="52">
        <f>SUMIFS(Data!$S:$S,Data!$B:$B,H$1,Data!$M:$M,$A31)</f>
        <v>0</v>
      </c>
      <c r="I31" s="52">
        <f>SUMIFS(Data!$S:$S,Data!$B:$B,I$1,Data!$M:$M,$A31)</f>
        <v>0</v>
      </c>
      <c r="J31" s="52">
        <f>SUMIFS(Data!$S:$S,Data!$B:$B,J$1,Data!$M:$M,$A31)</f>
        <v>0</v>
      </c>
      <c r="K31" s="52">
        <f>SUMIFS(Data!S:S,Data!M:M,A31,Data!C:C,"E")</f>
        <v>0</v>
      </c>
      <c r="L31" s="79">
        <f t="shared" si="0"/>
        <v>0</v>
      </c>
      <c r="M31" s="53">
        <f t="shared" si="1"/>
        <v>0</v>
      </c>
      <c r="N31" s="54">
        <f t="shared" si="2"/>
        <v>0</v>
      </c>
      <c r="O31" s="53"/>
    </row>
    <row r="32" spans="1:15">
      <c r="A32" s="4" t="s">
        <v>4155</v>
      </c>
      <c r="B32" s="4" t="str">
        <f>VLOOKUP(A32,Vlookups!G:I,2,FALSE)</f>
        <v>SUBSTITUTE EXPENSES</v>
      </c>
      <c r="C32" s="4" t="str">
        <f>VLOOKUP(A32,Vlookups!G:I,3,FALSE)</f>
        <v>HR</v>
      </c>
      <c r="D32" s="51">
        <f>SUMIFS(Data!$P:$P,Data!$B:$B,D$1,Data!$M:$M,$A32)</f>
        <v>0</v>
      </c>
      <c r="E32" s="51">
        <f>SUMIFS(Data!$P:$P,Data!$B:$B,E$1,Data!$M:$M,$A32)</f>
        <v>0</v>
      </c>
      <c r="F32" s="51">
        <f>SUMIFS(Data!$P:$P,Data!$B:$B,F$1,Data!$M:$M,$A32)</f>
        <v>50000</v>
      </c>
      <c r="G32" s="86">
        <f>SUMIFS(Data!P:P,Data!M:M,A32,Data!C:C,"E")</f>
        <v>50000</v>
      </c>
      <c r="H32" s="52">
        <f>SUMIFS(Data!$S:$S,Data!$B:$B,H$1,Data!$M:$M,$A32)</f>
        <v>0</v>
      </c>
      <c r="I32" s="52">
        <f>SUMIFS(Data!$S:$S,Data!$B:$B,I$1,Data!$M:$M,$A32)</f>
        <v>0</v>
      </c>
      <c r="J32" s="52">
        <f>SUMIFS(Data!$S:$S,Data!$B:$B,J$1,Data!$M:$M,$A32)</f>
        <v>50000</v>
      </c>
      <c r="K32" s="87">
        <f>SUMIFS(Data!S:S,Data!M:M,A32,Data!C:C,"E")</f>
        <v>50000</v>
      </c>
      <c r="L32" s="79">
        <f t="shared" si="0"/>
        <v>100000</v>
      </c>
      <c r="M32" s="53">
        <f t="shared" si="1"/>
        <v>0</v>
      </c>
      <c r="N32" s="54">
        <f t="shared" si="2"/>
        <v>0</v>
      </c>
      <c r="O32" s="53"/>
    </row>
    <row r="33" spans="1:15">
      <c r="A33" s="4" t="s">
        <v>4217</v>
      </c>
      <c r="B33" s="4" t="str">
        <f>VLOOKUP(A33,Vlookups!G:I,2,FALSE)</f>
        <v>TCLASS ESSER GR</v>
      </c>
      <c r="C33" s="4" t="str">
        <f>VLOOKUP(A33,Vlookups!G:I,3,FALSE)</f>
        <v>FED</v>
      </c>
      <c r="D33" s="51">
        <f>SUMIFS(Data!$P:$P,Data!$B:$B,D$1,Data!$M:$M,$A33)</f>
        <v>0</v>
      </c>
      <c r="E33" s="51">
        <f>SUMIFS(Data!$P:$P,Data!$B:$B,E$1,Data!$M:$M,$A33)</f>
        <v>0</v>
      </c>
      <c r="F33" s="51">
        <f>SUMIFS(Data!$P:$P,Data!$B:$B,F$1,Data!$M:$M,$A33)</f>
        <v>0</v>
      </c>
      <c r="G33" s="51">
        <f>SUMIFS(Data!P:P,Data!M:M,A33,Data!C:C,"E")</f>
        <v>0</v>
      </c>
      <c r="H33" s="52">
        <f>SUMIFS(Data!$S:$S,Data!$B:$B,H$1,Data!$M:$M,$A33)</f>
        <v>0</v>
      </c>
      <c r="I33" s="52">
        <f>SUMIFS(Data!$S:$S,Data!$B:$B,I$1,Data!$M:$M,$A33)</f>
        <v>0</v>
      </c>
      <c r="J33" s="52">
        <f>SUMIFS(Data!$S:$S,Data!$B:$B,J$1,Data!$M:$M,$A33)</f>
        <v>0</v>
      </c>
      <c r="K33" s="52">
        <f>SUMIFS(Data!S:S,Data!M:M,A33,Data!C:C,"E")</f>
        <v>0</v>
      </c>
      <c r="L33" s="79">
        <f t="shared" si="0"/>
        <v>0</v>
      </c>
      <c r="M33" s="53">
        <f t="shared" si="1"/>
        <v>0</v>
      </c>
      <c r="N33" s="54">
        <f t="shared" si="2"/>
        <v>0</v>
      </c>
      <c r="O33" s="53"/>
    </row>
    <row r="34" spans="1:15">
      <c r="A34" s="4" t="s">
        <v>4025</v>
      </c>
      <c r="B34" s="4" t="str">
        <f>VLOOKUP(A34,Vlookups!G:I,2,FALSE)</f>
        <v>INTERNATIONAL DEPT</v>
      </c>
      <c r="C34" s="4" t="str">
        <f>VLOOKUP(A34,Vlookups!G:I,3,FALSE)</f>
        <v>CADO</v>
      </c>
      <c r="D34" s="51">
        <f>SUMIFS(Data!$P:$P,Data!$B:$B,D$1,Data!$M:$M,$A34)</f>
        <v>0</v>
      </c>
      <c r="E34" s="51">
        <f>SUMIFS(Data!$P:$P,Data!$B:$B,E$1,Data!$M:$M,$A34)</f>
        <v>0</v>
      </c>
      <c r="F34" s="51">
        <f>SUMIFS(Data!$P:$P,Data!$B:$B,F$1,Data!$M:$M,$A34)</f>
        <v>173700</v>
      </c>
      <c r="G34" s="86">
        <f>SUMIFS(Data!P:P,Data!M:M,A34,Data!C:C,"E")</f>
        <v>173700</v>
      </c>
      <c r="H34" s="52">
        <f>SUMIFS(Data!$S:$S,Data!$B:$B,H$1,Data!$M:$M,$A34)</f>
        <v>0</v>
      </c>
      <c r="I34" s="52">
        <f>SUMIFS(Data!$S:$S,Data!$B:$B,I$1,Data!$M:$M,$A34)</f>
        <v>0</v>
      </c>
      <c r="J34" s="52">
        <f>SUMIFS(Data!$S:$S,Data!$B:$B,J$1,Data!$M:$M,$A34)</f>
        <v>161400</v>
      </c>
      <c r="K34" s="87">
        <f>SUMIFS(Data!S:S,Data!M:M,A34,Data!C:C,"E")</f>
        <v>161400</v>
      </c>
      <c r="L34" s="79">
        <f t="shared" si="0"/>
        <v>335100</v>
      </c>
      <c r="M34" s="53">
        <f t="shared" si="1"/>
        <v>-12300</v>
      </c>
      <c r="N34" s="54">
        <f t="shared" si="2"/>
        <v>-7.0811744386873918E-2</v>
      </c>
      <c r="O34" s="53"/>
    </row>
    <row r="35" spans="1:15">
      <c r="A35" s="4" t="s">
        <v>4205</v>
      </c>
      <c r="B35" s="4" t="str">
        <f>VLOOKUP(A35,Vlookups!G:I,2,FALSE)</f>
        <v>SILENT PANIC ALERT</v>
      </c>
      <c r="C35" s="4" t="str">
        <f>VLOOKUP(A35,Vlookups!G:I,3,FALSE)</f>
        <v>FED</v>
      </c>
      <c r="D35" s="51">
        <f>SUMIFS(Data!$P:$P,Data!$B:$B,D$1,Data!$M:$M,$A35)</f>
        <v>32074</v>
      </c>
      <c r="E35" s="51">
        <f>SUMIFS(Data!$P:$P,Data!$B:$B,E$1,Data!$M:$M,$A35)</f>
        <v>0</v>
      </c>
      <c r="F35" s="51">
        <f>SUMIFS(Data!$P:$P,Data!$B:$B,F$1,Data!$M:$M,$A35)</f>
        <v>0</v>
      </c>
      <c r="G35" s="86">
        <f>SUMIFS(Data!P:P,Data!M:M,A35,Data!C:C,"E")</f>
        <v>32074</v>
      </c>
      <c r="H35" s="52">
        <f>SUMIFS(Data!$S:$S,Data!$B:$B,H$1,Data!$M:$M,$A35)</f>
        <v>0</v>
      </c>
      <c r="I35" s="52">
        <f>SUMIFS(Data!$S:$S,Data!$B:$B,I$1,Data!$M:$M,$A35)</f>
        <v>0</v>
      </c>
      <c r="J35" s="52">
        <f>SUMIFS(Data!$S:$S,Data!$B:$B,J$1,Data!$M:$M,$A35)</f>
        <v>0</v>
      </c>
      <c r="K35" s="87">
        <f>SUMIFS(Data!S:S,Data!M:M,A35,Data!C:C,"E")</f>
        <v>0</v>
      </c>
      <c r="L35" s="79">
        <f t="shared" ref="L35:L53" si="3">G35+K35</f>
        <v>32074</v>
      </c>
      <c r="M35" s="53">
        <f t="shared" ref="M35:M51" si="4">K35-G35</f>
        <v>-32074</v>
      </c>
      <c r="N35" s="54">
        <f t="shared" ref="N35:N51" si="5">IFERROR((K35-G35)/G35,0)</f>
        <v>-1</v>
      </c>
      <c r="O35" s="53"/>
    </row>
    <row r="36" spans="1:15">
      <c r="A36" s="4" t="s">
        <v>4061</v>
      </c>
      <c r="B36" s="4" t="str">
        <f>VLOOKUP(A36,Vlookups!G:I,2,FALSE)</f>
        <v>FEDERAL PROGRAMS</v>
      </c>
      <c r="C36" s="4" t="str">
        <f>VLOOKUP(A36,Vlookups!G:I,3,FALSE)</f>
        <v>CFO</v>
      </c>
      <c r="D36" s="51">
        <f>SUMIFS(Data!$P:$P,Data!$B:$B,D$1,Data!$M:$M,$A36)</f>
        <v>1328756.51</v>
      </c>
      <c r="E36" s="51">
        <f>SUMIFS(Data!$P:$P,Data!$B:$B,E$1,Data!$M:$M,$A36)</f>
        <v>0</v>
      </c>
      <c r="F36" s="51">
        <f>SUMIFS(Data!$P:$P,Data!$B:$B,F$1,Data!$M:$M,$A36)</f>
        <v>0</v>
      </c>
      <c r="G36" s="86">
        <f>SUMIFS(Data!P:P,Data!M:M,A36,Data!C:C,"E")</f>
        <v>1328756.51</v>
      </c>
      <c r="H36" s="52">
        <f>SUMIFS(Data!$S:$S,Data!$B:$B,H$1,Data!$M:$M,$A36)</f>
        <v>1287431.51</v>
      </c>
      <c r="I36" s="52">
        <f>SUMIFS(Data!$S:$S,Data!$B:$B,I$1,Data!$M:$M,$A36)</f>
        <v>0</v>
      </c>
      <c r="J36" s="52">
        <f>SUMIFS(Data!$S:$S,Data!$B:$B,J$1,Data!$M:$M,$A36)</f>
        <v>0</v>
      </c>
      <c r="K36" s="87">
        <f>SUMIFS(Data!S:S,Data!M:M,A36,Data!C:C,"E")</f>
        <v>1287431.51</v>
      </c>
      <c r="L36" s="79">
        <f t="shared" si="3"/>
        <v>2616188.02</v>
      </c>
      <c r="M36" s="53">
        <f t="shared" si="4"/>
        <v>-41325</v>
      </c>
      <c r="N36" s="54">
        <f t="shared" si="5"/>
        <v>-3.1100506141640654E-2</v>
      </c>
      <c r="O36" s="53"/>
    </row>
    <row r="37" spans="1:15">
      <c r="A37" s="4" t="s">
        <v>4213</v>
      </c>
      <c r="B37" s="4" t="str">
        <f>VLOOKUP(A37,Vlookups!G:I,2,FALSE)</f>
        <v>STARTALK</v>
      </c>
      <c r="C37" s="4" t="str">
        <f>VLOOKUP(A37,Vlookups!G:I,3,FALSE)</f>
        <v>FED</v>
      </c>
      <c r="D37" s="51">
        <f>SUMIFS(Data!$P:$P,Data!$B:$B,D$1,Data!$M:$M,$A37)</f>
        <v>60015.21</v>
      </c>
      <c r="E37" s="51">
        <f>SUMIFS(Data!$P:$P,Data!$B:$B,E$1,Data!$M:$M,$A37)</f>
        <v>0</v>
      </c>
      <c r="F37" s="51">
        <f>SUMIFS(Data!$P:$P,Data!$B:$B,F$1,Data!$M:$M,$A37)</f>
        <v>0</v>
      </c>
      <c r="G37" s="86">
        <f>SUMIFS(Data!P:P,Data!M:M,A37,Data!C:C,"E")</f>
        <v>60015.21</v>
      </c>
      <c r="H37" s="52">
        <f>SUMIFS(Data!$S:$S,Data!$B:$B,H$1,Data!$M:$M,$A37)</f>
        <v>0</v>
      </c>
      <c r="I37" s="52">
        <f>SUMIFS(Data!$S:$S,Data!$B:$B,I$1,Data!$M:$M,$A37)</f>
        <v>0</v>
      </c>
      <c r="J37" s="52">
        <f>SUMIFS(Data!$S:$S,Data!$B:$B,J$1,Data!$M:$M,$A37)</f>
        <v>0</v>
      </c>
      <c r="K37" s="87">
        <f>SUMIFS(Data!S:S,Data!M:M,A37,Data!C:C,"E")</f>
        <v>0</v>
      </c>
      <c r="L37" s="79">
        <f t="shared" si="3"/>
        <v>60015.21</v>
      </c>
      <c r="M37" s="53">
        <f t="shared" si="4"/>
        <v>-60015.21</v>
      </c>
      <c r="N37" s="54">
        <f t="shared" si="5"/>
        <v>-1</v>
      </c>
      <c r="O37" s="53" t="s">
        <v>4257</v>
      </c>
    </row>
    <row r="38" spans="1:15">
      <c r="A38" s="4" t="s">
        <v>4092</v>
      </c>
      <c r="B38" s="4" t="str">
        <f>VLOOKUP(A38,Vlookups!G:I,2,FALSE)</f>
        <v>TESTING &amp; ASSESSMENT</v>
      </c>
      <c r="C38" s="4" t="str">
        <f>VLOOKUP(A38,Vlookups!G:I,3,FALSE)</f>
        <v>DSASS</v>
      </c>
      <c r="D38" s="51">
        <f>SUMIFS(Data!$P:$P,Data!$B:$B,D$1,Data!$M:$M,$A38)</f>
        <v>0</v>
      </c>
      <c r="E38" s="51">
        <f>SUMIFS(Data!$P:$P,Data!$B:$B,E$1,Data!$M:$M,$A38)</f>
        <v>0</v>
      </c>
      <c r="F38" s="51">
        <f>SUMIFS(Data!$P:$P,Data!$B:$B,F$1,Data!$M:$M,$A38)</f>
        <v>64788.52</v>
      </c>
      <c r="G38" s="86">
        <f>SUMIFS(Data!P:P,Data!M:M,A38,Data!C:C,"E")</f>
        <v>64788.52</v>
      </c>
      <c r="H38" s="52">
        <f>SUMIFS(Data!$S:$S,Data!$B:$B,H$1,Data!$M:$M,$A38)</f>
        <v>0</v>
      </c>
      <c r="I38" s="52">
        <f>SUMIFS(Data!$S:$S,Data!$B:$B,I$1,Data!$M:$M,$A38)</f>
        <v>0</v>
      </c>
      <c r="J38" s="52">
        <f>SUMIFS(Data!$S:$S,Data!$B:$B,J$1,Data!$M:$M,$A38)</f>
        <v>0</v>
      </c>
      <c r="K38" s="87">
        <f>SUMIFS(Data!S:S,Data!M:M,A38,Data!C:C,"E")</f>
        <v>0</v>
      </c>
      <c r="L38" s="79">
        <f t="shared" si="3"/>
        <v>64788.52</v>
      </c>
      <c r="M38" s="53">
        <f t="shared" si="4"/>
        <v>-64788.52</v>
      </c>
      <c r="N38" s="54">
        <f t="shared" si="5"/>
        <v>-1</v>
      </c>
      <c r="O38" s="53" t="s">
        <v>4258</v>
      </c>
    </row>
    <row r="39" spans="1:15">
      <c r="A39" s="4" t="s">
        <v>3977</v>
      </c>
      <c r="B39" s="4" t="str">
        <f>VLOOKUP(A39,Vlookups!G:I,2,FALSE)</f>
        <v>DEPUTY SUPERINTENDENT OF SL</v>
      </c>
      <c r="C39" s="4" t="str">
        <f>VLOOKUP(A39,Vlookups!G:I,3,FALSE)</f>
        <v>DSSL</v>
      </c>
      <c r="D39" s="51">
        <f>SUMIFS(Data!$P:$P,Data!$B:$B,D$1,Data!$M:$M,$A39)</f>
        <v>0</v>
      </c>
      <c r="E39" s="51">
        <f>SUMIFS(Data!$P:$P,Data!$B:$B,E$1,Data!$M:$M,$A39)</f>
        <v>0</v>
      </c>
      <c r="F39" s="51">
        <f>SUMIFS(Data!$P:$P,Data!$B:$B,F$1,Data!$M:$M,$A39)</f>
        <v>430479</v>
      </c>
      <c r="G39" s="86">
        <f>SUMIFS(Data!P:P,Data!M:M,A39,Data!C:C,"E")</f>
        <v>430479</v>
      </c>
      <c r="H39" s="52">
        <f>SUMIFS(Data!$S:$S,Data!$B:$B,H$1,Data!$M:$M,$A39)</f>
        <v>0</v>
      </c>
      <c r="I39" s="52">
        <f>SUMIFS(Data!$S:$S,Data!$B:$B,I$1,Data!$M:$M,$A39)</f>
        <v>0</v>
      </c>
      <c r="J39" s="52">
        <f>SUMIFS(Data!$S:$S,Data!$B:$B,J$1,Data!$M:$M,$A39)</f>
        <v>359563.44000000006</v>
      </c>
      <c r="K39" s="87">
        <f>SUMIFS(Data!S:S,Data!M:M,A39,Data!C:C,"E")</f>
        <v>359563.44000000006</v>
      </c>
      <c r="L39" s="79">
        <f t="shared" si="3"/>
        <v>790042.44000000006</v>
      </c>
      <c r="M39" s="53">
        <f t="shared" si="4"/>
        <v>-70915.559999999939</v>
      </c>
      <c r="N39" s="54">
        <f t="shared" si="5"/>
        <v>-0.1647363982912057</v>
      </c>
      <c r="O39" s="53"/>
    </row>
    <row r="40" spans="1:15">
      <c r="A40" s="4" t="s">
        <v>4159</v>
      </c>
      <c r="B40" s="4" t="str">
        <f>VLOOKUP(A40,Vlookups!G:I,2,FALSE)</f>
        <v>DODEA 2</v>
      </c>
      <c r="C40" s="4" t="str">
        <f>VLOOKUP(A40,Vlookups!G:I,3,FALSE)</f>
        <v>FED</v>
      </c>
      <c r="D40" s="51">
        <f>SUMIFS(Data!$P:$P,Data!$B:$B,D$1,Data!$M:$M,$A40)</f>
        <v>71202.17</v>
      </c>
      <c r="E40" s="51">
        <f>SUMIFS(Data!$P:$P,Data!$B:$B,E$1,Data!$M:$M,$A40)</f>
        <v>0</v>
      </c>
      <c r="F40" s="51">
        <f>SUMIFS(Data!$P:$P,Data!$B:$B,F$1,Data!$M:$M,$A40)</f>
        <v>0</v>
      </c>
      <c r="G40" s="86">
        <f>SUMIFS(Data!P:P,Data!M:M,A40,Data!C:C,"E")</f>
        <v>71202.17</v>
      </c>
      <c r="H40" s="52">
        <f>SUMIFS(Data!$S:$S,Data!$B:$B,H$1,Data!$M:$M,$A40)</f>
        <v>0</v>
      </c>
      <c r="I40" s="52">
        <f>SUMIFS(Data!$S:$S,Data!$B:$B,I$1,Data!$M:$M,$A40)</f>
        <v>0</v>
      </c>
      <c r="J40" s="52">
        <f>SUMIFS(Data!$S:$S,Data!$B:$B,J$1,Data!$M:$M,$A40)</f>
        <v>0</v>
      </c>
      <c r="K40" s="87">
        <f>SUMIFS(Data!S:S,Data!M:M,A40,Data!C:C,"E")</f>
        <v>0</v>
      </c>
      <c r="L40" s="79">
        <f t="shared" si="3"/>
        <v>71202.17</v>
      </c>
      <c r="M40" s="53">
        <f t="shared" si="4"/>
        <v>-71202.17</v>
      </c>
      <c r="N40" s="54">
        <f t="shared" si="5"/>
        <v>-1</v>
      </c>
      <c r="O40" s="53" t="s">
        <v>4257</v>
      </c>
    </row>
    <row r="41" spans="1:15">
      <c r="A41" s="4" t="s">
        <v>3993</v>
      </c>
      <c r="B41" s="4" t="str">
        <f>VLOOKUP(A41,Vlookups!G:I,2,FALSE)</f>
        <v>DEPUTY SUPERINTENDENT OF OPS</v>
      </c>
      <c r="C41" s="4" t="str">
        <f>VLOOKUP(A41,Vlookups!G:I,3,FALSE)</f>
        <v>DSO</v>
      </c>
      <c r="D41" s="51">
        <f>SUMIFS(Data!$P:$P,Data!$B:$B,D$1,Data!$M:$M,$A41)</f>
        <v>0</v>
      </c>
      <c r="E41" s="51">
        <f>SUMIFS(Data!$P:$P,Data!$B:$B,E$1,Data!$M:$M,$A41)</f>
        <v>0</v>
      </c>
      <c r="F41" s="51">
        <f>SUMIFS(Data!$P:$P,Data!$B:$B,F$1,Data!$M:$M,$A41)</f>
        <v>85576</v>
      </c>
      <c r="G41" s="86">
        <f>SUMIFS(Data!P:P,Data!M:M,A41,Data!C:C,"E")</f>
        <v>85576</v>
      </c>
      <c r="H41" s="52">
        <f>SUMIFS(Data!$S:$S,Data!$B:$B,H$1,Data!$M:$M,$A41)</f>
        <v>0</v>
      </c>
      <c r="I41" s="52">
        <f>SUMIFS(Data!$S:$S,Data!$B:$B,I$1,Data!$M:$M,$A41)</f>
        <v>0</v>
      </c>
      <c r="J41" s="52">
        <f>SUMIFS(Data!$S:$S,Data!$B:$B,J$1,Data!$M:$M,$A41)</f>
        <v>0</v>
      </c>
      <c r="K41" s="87">
        <f>SUMIFS(Data!S:S,Data!M:M,A41,Data!C:C,"E")</f>
        <v>0</v>
      </c>
      <c r="L41" s="79">
        <f t="shared" si="3"/>
        <v>85576</v>
      </c>
      <c r="M41" s="53">
        <f t="shared" si="4"/>
        <v>-85576</v>
      </c>
      <c r="N41" s="54">
        <f t="shared" si="5"/>
        <v>-1</v>
      </c>
      <c r="O41" s="53" t="s">
        <v>4258</v>
      </c>
    </row>
    <row r="42" spans="1:15">
      <c r="A42" s="4" t="s">
        <v>4196</v>
      </c>
      <c r="B42" s="4" t="str">
        <f>VLOOKUP(A42,Vlookups!G:I,2,FALSE)</f>
        <v>STRONG FOUNDATIONS MATH</v>
      </c>
      <c r="C42" s="4" t="str">
        <f>VLOOKUP(A42,Vlookups!G:I,3,FALSE)</f>
        <v>FED</v>
      </c>
      <c r="D42" s="51">
        <f>SUMIFS(Data!$P:$P,Data!$B:$B,D$1,Data!$M:$M,$A42)</f>
        <v>119615</v>
      </c>
      <c r="E42" s="51">
        <f>SUMIFS(Data!$P:$P,Data!$B:$B,E$1,Data!$M:$M,$A42)</f>
        <v>0</v>
      </c>
      <c r="F42" s="51">
        <f>SUMIFS(Data!$P:$P,Data!$B:$B,F$1,Data!$M:$M,$A42)</f>
        <v>0</v>
      </c>
      <c r="G42" s="86">
        <f>SUMIFS(Data!P:P,Data!M:M,A42,Data!C:C,"E")</f>
        <v>119615</v>
      </c>
      <c r="H42" s="52">
        <f>SUMIFS(Data!$S:$S,Data!$B:$B,H$1,Data!$M:$M,$A42)</f>
        <v>0</v>
      </c>
      <c r="I42" s="52">
        <f>SUMIFS(Data!$S:$S,Data!$B:$B,I$1,Data!$M:$M,$A42)</f>
        <v>0</v>
      </c>
      <c r="J42" s="52">
        <f>SUMIFS(Data!$S:$S,Data!$B:$B,J$1,Data!$M:$M,$A42)</f>
        <v>0</v>
      </c>
      <c r="K42" s="87">
        <f>SUMIFS(Data!S:S,Data!M:M,A42,Data!C:C,"E")</f>
        <v>0</v>
      </c>
      <c r="L42" s="79">
        <f t="shared" si="3"/>
        <v>119615</v>
      </c>
      <c r="M42" s="53">
        <f t="shared" si="4"/>
        <v>-119615</v>
      </c>
      <c r="N42" s="54">
        <f t="shared" si="5"/>
        <v>-1</v>
      </c>
      <c r="O42" s="53" t="s">
        <v>4259</v>
      </c>
    </row>
    <row r="43" spans="1:15">
      <c r="A43" s="4" t="s">
        <v>4192</v>
      </c>
      <c r="B43" s="4" t="str">
        <f>VLOOKUP(A43,Vlookups!G:I,2,FALSE)</f>
        <v>STRONG FOUNDATIONS INSTRUCTION</v>
      </c>
      <c r="C43" s="4" t="str">
        <f>VLOOKUP(A43,Vlookups!G:I,3,FALSE)</f>
        <v>FED</v>
      </c>
      <c r="D43" s="51">
        <f>SUMIFS(Data!$P:$P,Data!$B:$B,D$1,Data!$M:$M,$A43)</f>
        <v>144500</v>
      </c>
      <c r="E43" s="51">
        <f>SUMIFS(Data!$P:$P,Data!$B:$B,E$1,Data!$M:$M,$A43)</f>
        <v>0</v>
      </c>
      <c r="F43" s="51">
        <f>SUMIFS(Data!$P:$P,Data!$B:$B,F$1,Data!$M:$M,$A43)</f>
        <v>0</v>
      </c>
      <c r="G43" s="86">
        <f>SUMIFS(Data!P:P,Data!M:M,A43,Data!C:C,"E")</f>
        <v>144500</v>
      </c>
      <c r="H43" s="52">
        <f>SUMIFS(Data!$S:$S,Data!$B:$B,H$1,Data!$M:$M,$A43)</f>
        <v>0</v>
      </c>
      <c r="I43" s="52">
        <f>SUMIFS(Data!$S:$S,Data!$B:$B,I$1,Data!$M:$M,$A43)</f>
        <v>0</v>
      </c>
      <c r="J43" s="52">
        <f>SUMIFS(Data!$S:$S,Data!$B:$B,J$1,Data!$M:$M,$A43)</f>
        <v>0</v>
      </c>
      <c r="K43" s="87">
        <f>SUMIFS(Data!S:S,Data!M:M,A43,Data!C:C,"E")</f>
        <v>0</v>
      </c>
      <c r="L43" s="79">
        <f t="shared" si="3"/>
        <v>144500</v>
      </c>
      <c r="M43" s="53">
        <f t="shared" si="4"/>
        <v>-144500</v>
      </c>
      <c r="N43" s="54">
        <f t="shared" si="5"/>
        <v>-1</v>
      </c>
      <c r="O43" s="53" t="s">
        <v>4259</v>
      </c>
    </row>
    <row r="44" spans="1:15">
      <c r="A44" s="4" t="s">
        <v>4080</v>
      </c>
      <c r="B44" s="4" t="str">
        <f>VLOOKUP(A44,Vlookups!G:I,2,FALSE)</f>
        <v>PROFESSIONAL DEVELOPMENT</v>
      </c>
      <c r="C44" s="4" t="str">
        <f>VLOOKUP(A44,Vlookups!G:I,3,FALSE)</f>
        <v>DSASS</v>
      </c>
      <c r="D44" s="51">
        <f>SUMIFS(Data!$P:$P,Data!$B:$B,D$1,Data!$M:$M,$A44)</f>
        <v>633838.18999999948</v>
      </c>
      <c r="E44" s="51">
        <f>SUMIFS(Data!$P:$P,Data!$B:$B,E$1,Data!$M:$M,$A44)</f>
        <v>0</v>
      </c>
      <c r="F44" s="51">
        <f>SUMIFS(Data!$P:$P,Data!$B:$B,F$1,Data!$M:$M,$A44)</f>
        <v>353713.68999999994</v>
      </c>
      <c r="G44" s="86">
        <f>SUMIFS(Data!P:P,Data!M:M,A44,Data!C:C,"E")</f>
        <v>987551.87999999896</v>
      </c>
      <c r="H44" s="52">
        <f>SUMIFS(Data!$S:$S,Data!$B:$B,H$1,Data!$M:$M,$A44)</f>
        <v>435558.19000000006</v>
      </c>
      <c r="I44" s="52">
        <f>SUMIFS(Data!$S:$S,Data!$B:$B,I$1,Data!$M:$M,$A44)</f>
        <v>0</v>
      </c>
      <c r="J44" s="52">
        <f>SUMIFS(Data!$S:$S,Data!$B:$B,J$1,Data!$M:$M,$A44)</f>
        <v>455250</v>
      </c>
      <c r="K44" s="87">
        <f>SUMIFS(Data!S:S,Data!M:M,A44,Data!C:C,"E")</f>
        <v>890808.19000000006</v>
      </c>
      <c r="L44" s="79">
        <f t="shared" si="3"/>
        <v>1878360.0699999989</v>
      </c>
      <c r="M44" s="53">
        <f t="shared" si="4"/>
        <v>-96743.689999998896</v>
      </c>
      <c r="N44" s="54">
        <f t="shared" si="5"/>
        <v>-9.7963147009551541E-2</v>
      </c>
      <c r="O44" s="53"/>
    </row>
    <row r="45" spans="1:15">
      <c r="A45" s="4" t="s">
        <v>4174</v>
      </c>
      <c r="B45" s="4" t="str">
        <f>VLOOKUP(A45,Vlookups!G:I,2,FALSE)</f>
        <v>INNOVATIVE SERVICES</v>
      </c>
      <c r="C45" s="4" t="str">
        <f>VLOOKUP(A45,Vlookups!G:I,3,FALSE)</f>
        <v>FED</v>
      </c>
      <c r="D45" s="51">
        <f>SUMIFS(Data!$P:$P,Data!$B:$B,D$1,Data!$M:$M,$A45)</f>
        <v>440113</v>
      </c>
      <c r="E45" s="51">
        <f>SUMIFS(Data!$P:$P,Data!$B:$B,E$1,Data!$M:$M,$A45)</f>
        <v>0</v>
      </c>
      <c r="F45" s="51">
        <f>SUMIFS(Data!$P:$P,Data!$B:$B,F$1,Data!$M:$M,$A45)</f>
        <v>0</v>
      </c>
      <c r="G45" s="86">
        <f>SUMIFS(Data!P:P,Data!M:M,A45,Data!C:C,"E")</f>
        <v>440113</v>
      </c>
      <c r="H45" s="52">
        <f>SUMIFS(Data!$S:$S,Data!$B:$B,H$1,Data!$M:$M,$A45)</f>
        <v>0</v>
      </c>
      <c r="I45" s="52">
        <f>SUMIFS(Data!$S:$S,Data!$B:$B,I$1,Data!$M:$M,$A45)</f>
        <v>0</v>
      </c>
      <c r="J45" s="52">
        <f>SUMIFS(Data!$S:$S,Data!$B:$B,J$1,Data!$M:$M,$A45)</f>
        <v>0</v>
      </c>
      <c r="K45" s="87">
        <f>SUMIFS(Data!S:S,Data!M:M,A45,Data!C:C,"E")</f>
        <v>0</v>
      </c>
      <c r="L45" s="79">
        <f t="shared" si="3"/>
        <v>440113</v>
      </c>
      <c r="M45" s="53">
        <f t="shared" si="4"/>
        <v>-440113</v>
      </c>
      <c r="N45" s="54">
        <f t="shared" si="5"/>
        <v>-1</v>
      </c>
      <c r="O45" s="53" t="s">
        <v>4259</v>
      </c>
    </row>
    <row r="46" spans="1:15">
      <c r="A46" s="4" t="s">
        <v>4165</v>
      </c>
      <c r="B46" s="4" t="str">
        <f>VLOOKUP(A46,Vlookups!G:I,2,FALSE)</f>
        <v>DODEA</v>
      </c>
      <c r="C46" s="4" t="str">
        <f>VLOOKUP(A46,Vlookups!G:I,3,FALSE)</f>
        <v>FED</v>
      </c>
      <c r="D46" s="51">
        <f>SUMIFS(Data!$P:$P,Data!$B:$B,D$1,Data!$M:$M,$A46)</f>
        <v>452016</v>
      </c>
      <c r="E46" s="51">
        <f>SUMIFS(Data!$P:$P,Data!$B:$B,E$1,Data!$M:$M,$A46)</f>
        <v>0</v>
      </c>
      <c r="F46" s="51">
        <f>SUMIFS(Data!$P:$P,Data!$B:$B,F$1,Data!$M:$M,$A46)</f>
        <v>0</v>
      </c>
      <c r="G46" s="86">
        <f>SUMIFS(Data!P:P,Data!M:M,A46,Data!C:C,"E")</f>
        <v>452016</v>
      </c>
      <c r="H46" s="52">
        <f>SUMIFS(Data!$S:$S,Data!$B:$B,H$1,Data!$M:$M,$A46)</f>
        <v>0</v>
      </c>
      <c r="I46" s="52">
        <f>SUMIFS(Data!$S:$S,Data!$B:$B,I$1,Data!$M:$M,$A46)</f>
        <v>0</v>
      </c>
      <c r="J46" s="52">
        <f>SUMIFS(Data!$S:$S,Data!$B:$B,J$1,Data!$M:$M,$A46)</f>
        <v>0</v>
      </c>
      <c r="K46" s="87">
        <f>SUMIFS(Data!S:S,Data!M:M,A46,Data!C:C,"E")</f>
        <v>0</v>
      </c>
      <c r="L46" s="79">
        <f t="shared" si="3"/>
        <v>452016</v>
      </c>
      <c r="M46" s="53">
        <f t="shared" si="4"/>
        <v>-452016</v>
      </c>
      <c r="N46" s="54">
        <f t="shared" si="5"/>
        <v>-1</v>
      </c>
      <c r="O46" s="53" t="s">
        <v>4257</v>
      </c>
    </row>
    <row r="47" spans="1:15">
      <c r="A47" s="4" t="s">
        <v>4187</v>
      </c>
      <c r="B47" s="4" t="str">
        <f>VLOOKUP(A47,Vlookups!G:I,2,FALSE)</f>
        <v>SAFTEY AND FACILITY ENHANCMENT</v>
      </c>
      <c r="C47" s="4" t="str">
        <f>VLOOKUP(A47,Vlookups!G:I,3,FALSE)</f>
        <v>FED</v>
      </c>
      <c r="D47" s="51">
        <f>SUMIFS(Data!$P:$P,Data!$B:$B,D$1,Data!$M:$M,$A47)</f>
        <v>495375</v>
      </c>
      <c r="E47" s="51">
        <f>SUMIFS(Data!$P:$P,Data!$B:$B,E$1,Data!$M:$M,$A47)</f>
        <v>0</v>
      </c>
      <c r="F47" s="51">
        <f>SUMIFS(Data!$P:$P,Data!$B:$B,F$1,Data!$M:$M,$A47)</f>
        <v>0</v>
      </c>
      <c r="G47" s="86">
        <f>SUMIFS(Data!P:P,Data!M:M,A47,Data!C:C,"E")</f>
        <v>495375</v>
      </c>
      <c r="H47" s="52">
        <f>SUMIFS(Data!$S:$S,Data!$B:$B,H$1,Data!$M:$M,$A47)</f>
        <v>0</v>
      </c>
      <c r="I47" s="52">
        <f>SUMIFS(Data!$S:$S,Data!$B:$B,I$1,Data!$M:$M,$A47)</f>
        <v>0</v>
      </c>
      <c r="J47" s="52">
        <f>SUMIFS(Data!$S:$S,Data!$B:$B,J$1,Data!$M:$M,$A47)</f>
        <v>0</v>
      </c>
      <c r="K47" s="87">
        <f>SUMIFS(Data!S:S,Data!M:M,A47,Data!C:C,"E")</f>
        <v>0</v>
      </c>
      <c r="L47" s="79">
        <f t="shared" si="3"/>
        <v>495375</v>
      </c>
      <c r="M47" s="53">
        <f t="shared" si="4"/>
        <v>-495375</v>
      </c>
      <c r="N47" s="54">
        <f t="shared" si="5"/>
        <v>-1</v>
      </c>
      <c r="O47" s="53" t="s">
        <v>4259</v>
      </c>
    </row>
    <row r="48" spans="1:15">
      <c r="A48" s="4" t="s">
        <v>4103</v>
      </c>
      <c r="B48" s="4" t="str">
        <f>VLOOKUP(A48,Vlookups!G:I,2,FALSE)</f>
        <v>COUNSELORS</v>
      </c>
      <c r="C48" s="4" t="str">
        <f>VLOOKUP(A48,Vlookups!G:I,3,FALSE)</f>
        <v>DSASS</v>
      </c>
      <c r="D48" s="51">
        <f>SUMIFS(Data!$P:$P,Data!$B:$B,D$1,Data!$M:$M,$A48)</f>
        <v>0</v>
      </c>
      <c r="E48" s="51">
        <f>SUMIFS(Data!$P:$P,Data!$B:$B,E$1,Data!$M:$M,$A48)</f>
        <v>0</v>
      </c>
      <c r="F48" s="51">
        <f>SUMIFS(Data!$P:$P,Data!$B:$B,F$1,Data!$M:$M,$A48)</f>
        <v>798136.87</v>
      </c>
      <c r="G48" s="86">
        <f>SUMIFS(Data!P:P,Data!M:M,A48,Data!C:C,"E")</f>
        <v>798136.87</v>
      </c>
      <c r="H48" s="52">
        <f>SUMIFS(Data!$S:$S,Data!$B:$B,H$1,Data!$M:$M,$A48)</f>
        <v>0</v>
      </c>
      <c r="I48" s="52">
        <f>SUMIFS(Data!$S:$S,Data!$B:$B,I$1,Data!$M:$M,$A48)</f>
        <v>0</v>
      </c>
      <c r="J48" s="52">
        <f>SUMIFS(Data!$S:$S,Data!$B:$B,J$1,Data!$M:$M,$A48)</f>
        <v>299233</v>
      </c>
      <c r="K48" s="87">
        <f>SUMIFS(Data!S:S,Data!M:M,A48,Data!C:C,"E")</f>
        <v>299233</v>
      </c>
      <c r="L48" s="79">
        <f t="shared" si="3"/>
        <v>1097369.8700000001</v>
      </c>
      <c r="M48" s="53">
        <f t="shared" si="4"/>
        <v>-498903.87</v>
      </c>
      <c r="N48" s="54">
        <f t="shared" si="5"/>
        <v>-0.62508560718414119</v>
      </c>
      <c r="O48" s="53" t="s">
        <v>4260</v>
      </c>
    </row>
    <row r="49" spans="1:15">
      <c r="A49" s="4" t="s">
        <v>4209</v>
      </c>
      <c r="B49" s="4" t="str">
        <f>VLOOKUP(A49,Vlookups!G:I,2,FALSE)</f>
        <v>SCHOOL SAFTEY STANDARDS</v>
      </c>
      <c r="C49" s="4" t="str">
        <f>VLOOKUP(A49,Vlookups!G:I,3,FALSE)</f>
        <v>FED</v>
      </c>
      <c r="D49" s="51">
        <f>SUMIFS(Data!$P:$P,Data!$B:$B,D$1,Data!$M:$M,$A49)</f>
        <v>519978</v>
      </c>
      <c r="E49" s="51">
        <f>SUMIFS(Data!$P:$P,Data!$B:$B,E$1,Data!$M:$M,$A49)</f>
        <v>0</v>
      </c>
      <c r="F49" s="51">
        <f>SUMIFS(Data!$P:$P,Data!$B:$B,F$1,Data!$M:$M,$A49)</f>
        <v>0</v>
      </c>
      <c r="G49" s="86">
        <f>SUMIFS(Data!P:P,Data!M:M,A49,Data!C:C,"E")</f>
        <v>519978</v>
      </c>
      <c r="H49" s="52">
        <f>SUMIFS(Data!$S:$S,Data!$B:$B,H$1,Data!$M:$M,$A49)</f>
        <v>0</v>
      </c>
      <c r="I49" s="52">
        <f>SUMIFS(Data!$S:$S,Data!$B:$B,I$1,Data!$M:$M,$A49)</f>
        <v>0</v>
      </c>
      <c r="J49" s="52">
        <f>SUMIFS(Data!$S:$S,Data!$B:$B,J$1,Data!$M:$M,$A49)</f>
        <v>0</v>
      </c>
      <c r="K49" s="87">
        <f>SUMIFS(Data!S:S,Data!M:M,A49,Data!C:C,"E")</f>
        <v>0</v>
      </c>
      <c r="L49" s="79">
        <f t="shared" si="3"/>
        <v>519978</v>
      </c>
      <c r="M49" s="53">
        <f t="shared" si="4"/>
        <v>-519978</v>
      </c>
      <c r="N49" s="54">
        <f t="shared" si="5"/>
        <v>-1</v>
      </c>
      <c r="O49" s="53" t="s">
        <v>4259</v>
      </c>
    </row>
    <row r="50" spans="1:15">
      <c r="A50" s="4" t="s">
        <v>3941</v>
      </c>
      <c r="B50" s="4" t="str">
        <f>VLOOKUP(A50,Vlookups!G:I,2,FALSE)</f>
        <v>FINANCE USE ONLY</v>
      </c>
      <c r="C50" s="4" t="str">
        <f>VLOOKUP(A50,Vlookups!G:I,3,FALSE)</f>
        <v>UNIDENTIFIED</v>
      </c>
      <c r="D50" s="51">
        <f>SUMIFS(Data!$P:$P,Data!$B:$B,D$1,Data!$M:$M,$A50)</f>
        <v>0</v>
      </c>
      <c r="E50" s="51">
        <f>SUMIFS(Data!$P:$P,Data!$B:$B,E$1,Data!$M:$M,$A50)</f>
        <v>0</v>
      </c>
      <c r="F50" s="51">
        <f>SUMIFS(Data!$P:$P,Data!$B:$B,F$1,Data!$M:$M,$A50)</f>
        <v>880817</v>
      </c>
      <c r="G50" s="86">
        <f>SUMIFS(Data!P:P,Data!M:M,A50,Data!C:C,"E")</f>
        <v>880817</v>
      </c>
      <c r="H50" s="52">
        <f>SUMIFS(Data!$S:$S,Data!$B:$B,H$1,Data!$M:$M,$A50)</f>
        <v>0</v>
      </c>
      <c r="I50" s="52">
        <f>SUMIFS(Data!$S:$S,Data!$B:$B,I$1,Data!$M:$M,$A50)</f>
        <v>0</v>
      </c>
      <c r="J50" s="52">
        <f>SUMIFS(Data!$S:$S,Data!$B:$B,J$1,Data!$M:$M,$A50)</f>
        <v>0</v>
      </c>
      <c r="K50" s="87">
        <f>SUMIFS(Data!S:S,Data!M:M,A50,Data!C:C,"E")</f>
        <v>0</v>
      </c>
      <c r="L50" s="79">
        <f t="shared" si="3"/>
        <v>880817</v>
      </c>
      <c r="M50" s="53">
        <f t="shared" si="4"/>
        <v>-880817</v>
      </c>
      <c r="N50" s="54">
        <f t="shared" si="5"/>
        <v>-1</v>
      </c>
      <c r="O50" s="53" t="s">
        <v>4261</v>
      </c>
    </row>
    <row r="51" spans="1:15">
      <c r="A51" s="4" t="s">
        <v>4169</v>
      </c>
      <c r="B51" s="4" t="str">
        <f>VLOOKUP(A51,Vlookups!G:I,2,FALSE)</f>
        <v>EFFECTIVE SCHOOL FRAMEWORKS</v>
      </c>
      <c r="C51" s="4" t="str">
        <f>VLOOKUP(A51,Vlookups!G:I,3,FALSE)</f>
        <v>FED</v>
      </c>
      <c r="D51" s="51">
        <f>SUMIFS(Data!$P:$P,Data!$B:$B,D$1,Data!$M:$M,$A51)</f>
        <v>1354688.0400000014</v>
      </c>
      <c r="E51" s="51">
        <f>SUMIFS(Data!$P:$P,Data!$B:$B,E$1,Data!$M:$M,$A51)</f>
        <v>0</v>
      </c>
      <c r="F51" s="51">
        <f>SUMIFS(Data!$P:$P,Data!$B:$B,F$1,Data!$M:$M,$A51)</f>
        <v>0</v>
      </c>
      <c r="G51" s="86">
        <f>SUMIFS(Data!P:P,Data!M:M,A51,Data!C:C,"E")</f>
        <v>1354688.0400000014</v>
      </c>
      <c r="H51" s="52">
        <f>SUMIFS(Data!$S:$S,Data!$B:$B,H$1,Data!$M:$M,$A51)</f>
        <v>0</v>
      </c>
      <c r="I51" s="52">
        <f>SUMIFS(Data!$S:$S,Data!$B:$B,I$1,Data!$M:$M,$A51)</f>
        <v>0</v>
      </c>
      <c r="J51" s="52">
        <f>SUMIFS(Data!$S:$S,Data!$B:$B,J$1,Data!$M:$M,$A51)</f>
        <v>0</v>
      </c>
      <c r="K51" s="87">
        <f>SUMIFS(Data!S:S,Data!M:M,A51,Data!C:C,"E")</f>
        <v>0</v>
      </c>
      <c r="L51" s="79">
        <f t="shared" si="3"/>
        <v>1354688.0400000014</v>
      </c>
      <c r="M51" s="53">
        <f t="shared" si="4"/>
        <v>-1354688.0400000014</v>
      </c>
      <c r="N51" s="54">
        <f t="shared" si="5"/>
        <v>-1</v>
      </c>
      <c r="O51" s="53" t="s">
        <v>4259</v>
      </c>
    </row>
    <row r="52" spans="1:15" ht="21">
      <c r="A52" s="74"/>
      <c r="B52" s="74"/>
      <c r="C52" s="74"/>
      <c r="D52" s="55" t="s">
        <v>4246</v>
      </c>
      <c r="E52" s="55" t="s">
        <v>4151</v>
      </c>
      <c r="F52" s="55" t="s">
        <v>4247</v>
      </c>
      <c r="G52" s="88" t="s">
        <v>15</v>
      </c>
      <c r="H52" s="57" t="s">
        <v>4246</v>
      </c>
      <c r="I52" s="57" t="s">
        <v>4151</v>
      </c>
      <c r="J52" s="57" t="s">
        <v>4247</v>
      </c>
      <c r="K52" s="90" t="s">
        <v>4235</v>
      </c>
      <c r="L52" s="79" t="e">
        <f t="shared" si="3"/>
        <v>#VALUE!</v>
      </c>
      <c r="M52" s="75"/>
      <c r="N52" s="75"/>
      <c r="O52" s="75"/>
    </row>
    <row r="53" spans="1:15" ht="18.75">
      <c r="A53" s="74"/>
      <c r="B53" s="74"/>
      <c r="C53" s="74"/>
      <c r="D53" s="59">
        <f t="shared" ref="D53:K53" si="6">SUM(D3:D51)</f>
        <v>13421631.610000001</v>
      </c>
      <c r="E53" s="59">
        <f t="shared" si="6"/>
        <v>11233261</v>
      </c>
      <c r="F53" s="59">
        <f t="shared" si="6"/>
        <v>49578050.749999993</v>
      </c>
      <c r="G53" s="89">
        <f t="shared" si="6"/>
        <v>74232943.359999999</v>
      </c>
      <c r="H53" s="60">
        <f t="shared" si="6"/>
        <v>4539659.42</v>
      </c>
      <c r="I53" s="60">
        <f t="shared" si="6"/>
        <v>14779399</v>
      </c>
      <c r="J53" s="60">
        <f t="shared" si="6"/>
        <v>61074649.900000013</v>
      </c>
      <c r="K53" s="91">
        <f t="shared" si="6"/>
        <v>80393708.320000023</v>
      </c>
      <c r="L53" s="79">
        <f t="shared" si="3"/>
        <v>154626651.68000001</v>
      </c>
      <c r="N53" s="75"/>
      <c r="O53" s="75"/>
    </row>
    <row r="54" spans="1:15">
      <c r="G54" s="13"/>
      <c r="K54" s="13"/>
      <c r="L54" s="79">
        <f t="shared" ref="L54" si="7">G54+K54</f>
        <v>0</v>
      </c>
    </row>
  </sheetData>
  <autoFilter ref="A2:O54" xr:uid="{89D79B37-D2BA-439C-8ECE-296D8C1CDC43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6391A-85D9-40FA-B754-DAD3383B84F9}">
  <dimension ref="A1:O54"/>
  <sheetViews>
    <sheetView topLeftCell="C1" zoomScale="140" zoomScaleNormal="140" workbookViewId="0">
      <pane ySplit="2" topLeftCell="A3" activePane="bottomLeft" state="frozen"/>
      <selection pane="bottomLeft" activeCell="J3" sqref="J3"/>
    </sheetView>
  </sheetViews>
  <sheetFormatPr defaultRowHeight="15"/>
  <cols>
    <col min="1" max="1" width="9.7109375" bestFit="1" customWidth="1"/>
    <col min="2" max="2" width="33.85546875" bestFit="1" customWidth="1"/>
    <col min="3" max="3" width="13.28515625" bestFit="1" customWidth="1"/>
    <col min="4" max="4" width="21.28515625" bestFit="1" customWidth="1"/>
    <col min="5" max="5" width="21.42578125" bestFit="1" customWidth="1"/>
    <col min="6" max="6" width="20.42578125" bestFit="1" customWidth="1"/>
    <col min="7" max="7" width="19" style="13" bestFit="1" customWidth="1"/>
    <col min="8" max="8" width="21.28515625" style="13" bestFit="1" customWidth="1"/>
    <col min="9" max="9" width="21.42578125" style="13" bestFit="1" customWidth="1"/>
    <col min="10" max="10" width="20.42578125" style="13" bestFit="1" customWidth="1"/>
    <col min="11" max="11" width="30.140625" style="13" bestFit="1" customWidth="1"/>
    <col min="12" max="12" width="19" style="13" bestFit="1" customWidth="1"/>
    <col min="13" max="13" width="12.7109375" style="13" bestFit="1" customWidth="1"/>
    <col min="14" max="14" width="16.85546875" style="13" bestFit="1" customWidth="1"/>
    <col min="15" max="15" width="10.85546875" style="13" bestFit="1" customWidth="1"/>
  </cols>
  <sheetData>
    <row r="1" spans="1:15">
      <c r="D1" s="44" t="s">
        <v>3948</v>
      </c>
      <c r="E1" s="44" t="s">
        <v>3983</v>
      </c>
      <c r="F1" s="44" t="s">
        <v>4070</v>
      </c>
      <c r="H1" s="44" t="s">
        <v>3948</v>
      </c>
      <c r="I1" s="44" t="s">
        <v>3983</v>
      </c>
      <c r="J1" s="44" t="s">
        <v>4070</v>
      </c>
    </row>
    <row r="2" spans="1:15" s="23" customFormat="1" ht="21">
      <c r="A2" s="45" t="s">
        <v>12</v>
      </c>
      <c r="B2" s="45" t="s">
        <v>4234</v>
      </c>
      <c r="C2" s="45" t="s">
        <v>14</v>
      </c>
      <c r="D2" s="46" t="s">
        <v>4246</v>
      </c>
      <c r="E2" s="46" t="s">
        <v>4151</v>
      </c>
      <c r="F2" s="46" t="s">
        <v>4247</v>
      </c>
      <c r="G2" s="47" t="s">
        <v>15</v>
      </c>
      <c r="H2" s="48" t="s">
        <v>4246</v>
      </c>
      <c r="I2" s="48" t="s">
        <v>4151</v>
      </c>
      <c r="J2" s="48" t="s">
        <v>4247</v>
      </c>
      <c r="K2" s="49" t="s">
        <v>4235</v>
      </c>
      <c r="L2" s="50" t="s">
        <v>4236</v>
      </c>
      <c r="M2" s="50" t="s">
        <v>4262</v>
      </c>
      <c r="N2" s="50" t="s">
        <v>4263</v>
      </c>
      <c r="O2" s="50" t="s">
        <v>4249</v>
      </c>
    </row>
    <row r="3" spans="1:15">
      <c r="A3" s="4" t="s">
        <v>4141</v>
      </c>
      <c r="B3" s="4" t="s">
        <v>4142</v>
      </c>
      <c r="C3" s="4" t="s">
        <v>4138</v>
      </c>
      <c r="D3" s="51">
        <v>2691734.39</v>
      </c>
      <c r="E3" s="51">
        <v>0</v>
      </c>
      <c r="F3" s="51">
        <v>20216281.609999996</v>
      </c>
      <c r="G3" s="51">
        <v>22908015.999999996</v>
      </c>
      <c r="H3" s="52">
        <v>0</v>
      </c>
      <c r="I3" s="52">
        <v>0</v>
      </c>
      <c r="J3" s="52">
        <f>30503557.1-856700-8000</f>
        <v>29638857.100000001</v>
      </c>
      <c r="K3" s="52">
        <f>SUM(H3:J3)</f>
        <v>29638857.100000001</v>
      </c>
      <c r="L3" s="53">
        <v>7595541.1000000052</v>
      </c>
      <c r="M3" s="53">
        <f>'Local Code ALL FUNDS'!K3-K3</f>
        <v>-4241401.6799999848</v>
      </c>
      <c r="N3" s="54">
        <v>0.33156695455424889</v>
      </c>
      <c r="O3" s="53"/>
    </row>
    <row r="4" spans="1:15">
      <c r="A4" s="4" t="s">
        <v>4150</v>
      </c>
      <c r="B4" s="4" t="s">
        <v>4151</v>
      </c>
      <c r="C4" s="4" t="s">
        <v>4138</v>
      </c>
      <c r="D4" s="51">
        <v>0</v>
      </c>
      <c r="E4" s="51">
        <v>11233261</v>
      </c>
      <c r="F4" s="51">
        <v>0</v>
      </c>
      <c r="G4" s="51">
        <v>11233261</v>
      </c>
      <c r="H4" s="52">
        <v>0</v>
      </c>
      <c r="I4" s="52">
        <v>14779399</v>
      </c>
      <c r="J4" s="52">
        <v>0</v>
      </c>
      <c r="K4" s="52">
        <f t="shared" ref="K4:K34" si="0">SUM(H4:J4)</f>
        <v>14779399</v>
      </c>
      <c r="L4" s="53">
        <v>3546138</v>
      </c>
      <c r="M4" s="53">
        <f>'Local Code ALL FUNDS'!K4-K4</f>
        <v>0</v>
      </c>
      <c r="N4" s="54">
        <v>0.31568197338243986</v>
      </c>
      <c r="O4" s="53"/>
    </row>
    <row r="5" spans="1:15">
      <c r="A5" s="4" t="s">
        <v>4145</v>
      </c>
      <c r="B5" s="4" t="s">
        <v>4146</v>
      </c>
      <c r="C5" s="4" t="s">
        <v>4068</v>
      </c>
      <c r="D5" s="51">
        <v>2240056.98</v>
      </c>
      <c r="E5" s="51">
        <v>0</v>
      </c>
      <c r="F5" s="51">
        <v>5525395.8800000008</v>
      </c>
      <c r="G5" s="51">
        <v>7765452.8599999985</v>
      </c>
      <c r="H5" s="52">
        <v>799389.59999999986</v>
      </c>
      <c r="I5" s="52">
        <v>0</v>
      </c>
      <c r="J5" s="52">
        <v>10254062.289999999</v>
      </c>
      <c r="K5" s="52">
        <f t="shared" si="0"/>
        <v>11053451.889999999</v>
      </c>
      <c r="L5" s="53">
        <v>3287999.0300000021</v>
      </c>
      <c r="M5" s="53">
        <f>'Local Code ALL FUNDS'!K5-K5</f>
        <v>-2440782.5099999998</v>
      </c>
      <c r="N5" s="54">
        <v>0.42341368742788332</v>
      </c>
      <c r="O5" s="53"/>
    </row>
    <row r="6" spans="1:15">
      <c r="A6" s="4" t="s">
        <v>4001</v>
      </c>
      <c r="B6" s="4" t="s">
        <v>4002</v>
      </c>
      <c r="C6" s="4" t="s">
        <v>4003</v>
      </c>
      <c r="D6" s="51">
        <v>0</v>
      </c>
      <c r="E6" s="51">
        <v>0</v>
      </c>
      <c r="F6" s="51">
        <v>3717571</v>
      </c>
      <c r="G6" s="51">
        <v>3717571</v>
      </c>
      <c r="H6" s="52">
        <v>0</v>
      </c>
      <c r="I6" s="52">
        <v>0</v>
      </c>
      <c r="J6" s="52">
        <v>4985854.8099999996</v>
      </c>
      <c r="K6" s="52">
        <f t="shared" si="0"/>
        <v>4985854.8099999996</v>
      </c>
      <c r="L6" s="53">
        <v>1268283.8099999996</v>
      </c>
      <c r="M6" s="53">
        <f>'Local Code ALL FUNDS'!K6-K6</f>
        <v>0</v>
      </c>
      <c r="N6" s="54">
        <v>0.34115927039456667</v>
      </c>
      <c r="O6" s="53"/>
    </row>
    <row r="7" spans="1:15">
      <c r="A7" s="4" t="s">
        <v>4050</v>
      </c>
      <c r="B7" s="4" t="s">
        <v>4051</v>
      </c>
      <c r="C7" s="4" t="s">
        <v>3944</v>
      </c>
      <c r="D7" s="51">
        <v>0</v>
      </c>
      <c r="E7" s="51">
        <v>0</v>
      </c>
      <c r="F7" s="51">
        <v>179257</v>
      </c>
      <c r="G7" s="51">
        <v>179257</v>
      </c>
      <c r="H7" s="52">
        <v>0</v>
      </c>
      <c r="I7" s="52">
        <v>0</v>
      </c>
      <c r="J7" s="52">
        <v>1300000</v>
      </c>
      <c r="K7" s="52">
        <f t="shared" si="0"/>
        <v>1300000</v>
      </c>
      <c r="L7" s="53">
        <v>1120743</v>
      </c>
      <c r="M7" s="53">
        <f>'Local Code ALL FUNDS'!K7-K7</f>
        <v>0</v>
      </c>
      <c r="N7" s="54">
        <v>6.2521575168612662</v>
      </c>
      <c r="O7" s="53"/>
    </row>
    <row r="8" spans="1:15">
      <c r="A8" s="4" t="s">
        <v>4112</v>
      </c>
      <c r="B8" s="4" t="s">
        <v>4113</v>
      </c>
      <c r="C8" s="4" t="s">
        <v>4114</v>
      </c>
      <c r="D8" s="51">
        <v>995766</v>
      </c>
      <c r="E8" s="51">
        <v>0</v>
      </c>
      <c r="F8" s="51">
        <v>4999752</v>
      </c>
      <c r="G8" s="51">
        <v>5995517.9999999953</v>
      </c>
      <c r="H8" s="52">
        <v>253260</v>
      </c>
      <c r="I8" s="52">
        <v>0</v>
      </c>
      <c r="J8" s="52">
        <v>5536600</v>
      </c>
      <c r="K8" s="52">
        <f t="shared" si="0"/>
        <v>5789860</v>
      </c>
      <c r="L8" s="53">
        <v>1119342.0000000047</v>
      </c>
      <c r="M8" s="53">
        <f>'Local Code ALL FUNDS'!K8-K8</f>
        <v>0</v>
      </c>
      <c r="N8" s="54">
        <v>0.18669646225730713</v>
      </c>
      <c r="O8" s="53"/>
    </row>
    <row r="9" spans="1:15">
      <c r="A9" s="4" t="s">
        <v>4127</v>
      </c>
      <c r="B9" s="4" t="s">
        <v>4128</v>
      </c>
      <c r="C9" s="4" t="s">
        <v>4087</v>
      </c>
      <c r="D9" s="51">
        <v>0</v>
      </c>
      <c r="E9" s="51">
        <v>0</v>
      </c>
      <c r="F9" s="51">
        <v>964999.99999999988</v>
      </c>
      <c r="G9" s="51">
        <v>964999.99999999988</v>
      </c>
      <c r="H9" s="52">
        <v>0</v>
      </c>
      <c r="I9" s="52">
        <v>0</v>
      </c>
      <c r="J9" s="52">
        <v>2031610.5</v>
      </c>
      <c r="K9" s="77">
        <v>1150000</v>
      </c>
      <c r="L9" s="53">
        <v>1066610.5</v>
      </c>
      <c r="M9" s="53">
        <f>'Local Code ALL FUNDS'!K9-K9</f>
        <v>0</v>
      </c>
      <c r="N9" s="54">
        <v>1.10529585492228</v>
      </c>
      <c r="O9" s="53"/>
    </row>
    <row r="10" spans="1:15">
      <c r="A10" s="4" t="s">
        <v>4107</v>
      </c>
      <c r="B10" s="4" t="s">
        <v>4108</v>
      </c>
      <c r="C10" s="4" t="s">
        <v>4087</v>
      </c>
      <c r="D10" s="51">
        <v>0</v>
      </c>
      <c r="E10" s="51">
        <v>0</v>
      </c>
      <c r="F10" s="51">
        <v>1068500</v>
      </c>
      <c r="G10" s="51">
        <v>1068500</v>
      </c>
      <c r="H10" s="52">
        <v>0</v>
      </c>
      <c r="I10" s="52">
        <v>0</v>
      </c>
      <c r="J10" s="52">
        <v>1685828</v>
      </c>
      <c r="K10" s="52">
        <f t="shared" si="0"/>
        <v>1685828</v>
      </c>
      <c r="L10" s="53">
        <v>617328</v>
      </c>
      <c r="M10" s="53">
        <f>'Local Code ALL FUNDS'!K10-K10</f>
        <v>0</v>
      </c>
      <c r="N10" s="54">
        <v>0.57775198876930278</v>
      </c>
      <c r="O10" s="53"/>
    </row>
    <row r="11" spans="1:15">
      <c r="A11" s="4" t="s">
        <v>4136</v>
      </c>
      <c r="B11" s="4" t="s">
        <v>4137</v>
      </c>
      <c r="C11" s="4" t="s">
        <v>4138</v>
      </c>
      <c r="D11" s="51">
        <v>0</v>
      </c>
      <c r="E11" s="51">
        <v>0</v>
      </c>
      <c r="F11" s="51">
        <v>1079350</v>
      </c>
      <c r="G11" s="51">
        <v>1079350</v>
      </c>
      <c r="H11" s="52">
        <v>0</v>
      </c>
      <c r="I11" s="52">
        <v>0</v>
      </c>
      <c r="J11" s="52">
        <v>1512120</v>
      </c>
      <c r="K11" s="52">
        <f t="shared" si="0"/>
        <v>1512120</v>
      </c>
      <c r="L11" s="53">
        <v>432770</v>
      </c>
      <c r="M11" s="53">
        <f>'Local Code ALL FUNDS'!K11-K11</f>
        <v>58250</v>
      </c>
      <c r="N11" s="54">
        <v>0.40095427803770789</v>
      </c>
      <c r="O11" s="53"/>
    </row>
    <row r="12" spans="1:15">
      <c r="A12" s="4" t="s">
        <v>4009</v>
      </c>
      <c r="B12" s="4" t="s">
        <v>4010</v>
      </c>
      <c r="C12" s="4" t="s">
        <v>4011</v>
      </c>
      <c r="D12" s="51">
        <v>0</v>
      </c>
      <c r="E12" s="51">
        <v>0</v>
      </c>
      <c r="F12" s="51">
        <v>557800</v>
      </c>
      <c r="G12" s="51">
        <v>557800</v>
      </c>
      <c r="H12" s="52">
        <v>0</v>
      </c>
      <c r="I12" s="52">
        <v>0</v>
      </c>
      <c r="J12" s="52">
        <v>922437</v>
      </c>
      <c r="K12" s="52">
        <f t="shared" si="0"/>
        <v>922437</v>
      </c>
      <c r="L12" s="53">
        <v>364637</v>
      </c>
      <c r="M12" s="53">
        <f>'Local Code ALL FUNDS'!K12-K12</f>
        <v>0</v>
      </c>
      <c r="N12" s="54">
        <v>0.65370562925779852</v>
      </c>
      <c r="O12" s="53"/>
    </row>
    <row r="13" spans="1:15">
      <c r="A13" s="4" t="s">
        <v>4066</v>
      </c>
      <c r="B13" s="4" t="s">
        <v>4067</v>
      </c>
      <c r="C13" s="4" t="s">
        <v>4068</v>
      </c>
      <c r="D13" s="51">
        <v>1802713.0599999998</v>
      </c>
      <c r="E13" s="51">
        <v>0</v>
      </c>
      <c r="F13" s="51">
        <v>3958242.6599999997</v>
      </c>
      <c r="G13" s="51">
        <v>5760955.7199999969</v>
      </c>
      <c r="H13" s="52">
        <v>1724808.0599999998</v>
      </c>
      <c r="I13" s="52">
        <v>0</v>
      </c>
      <c r="J13" s="52">
        <v>4345874.83</v>
      </c>
      <c r="K13" s="52">
        <f t="shared" si="0"/>
        <v>6070682.8899999997</v>
      </c>
      <c r="L13" s="53">
        <v>309727.17000000272</v>
      </c>
      <c r="M13" s="53">
        <f>'Local Code ALL FUNDS'!K13-K13</f>
        <v>-172872.5</v>
      </c>
      <c r="N13" s="54">
        <v>5.3763157547755444E-2</v>
      </c>
      <c r="O13" s="53"/>
    </row>
    <row r="14" spans="1:15">
      <c r="A14" s="4" t="s">
        <v>4074</v>
      </c>
      <c r="B14" s="4" t="s">
        <v>4075</v>
      </c>
      <c r="C14" s="4" t="s">
        <v>4068</v>
      </c>
      <c r="D14" s="51">
        <v>0</v>
      </c>
      <c r="E14" s="51">
        <v>0</v>
      </c>
      <c r="F14" s="51">
        <v>357809.52</v>
      </c>
      <c r="G14" s="51">
        <v>357809.52</v>
      </c>
      <c r="H14" s="52">
        <v>0</v>
      </c>
      <c r="I14" s="52">
        <v>0</v>
      </c>
      <c r="J14" s="52">
        <v>512000.00000000006</v>
      </c>
      <c r="K14" s="52">
        <f t="shared" si="0"/>
        <v>512000.00000000006</v>
      </c>
      <c r="L14" s="53">
        <v>154190.48000000004</v>
      </c>
      <c r="M14" s="53">
        <f>'Local Code ALL FUNDS'!K14-K14</f>
        <v>-90500.000000000058</v>
      </c>
      <c r="N14" s="54">
        <v>0.43092894789384034</v>
      </c>
      <c r="O14" s="53"/>
    </row>
    <row r="15" spans="1:15">
      <c r="A15" s="4" t="s">
        <v>4122</v>
      </c>
      <c r="B15" s="4" t="s">
        <v>4123</v>
      </c>
      <c r="C15" s="4" t="s">
        <v>4124</v>
      </c>
      <c r="D15" s="51">
        <v>0</v>
      </c>
      <c r="E15" s="51">
        <v>0</v>
      </c>
      <c r="F15" s="51">
        <v>2521831</v>
      </c>
      <c r="G15" s="51">
        <v>2521831</v>
      </c>
      <c r="H15" s="52">
        <v>0</v>
      </c>
      <c r="I15" s="52">
        <v>0</v>
      </c>
      <c r="J15" s="52">
        <v>2633850</v>
      </c>
      <c r="K15" s="52">
        <f t="shared" si="0"/>
        <v>2633850</v>
      </c>
      <c r="L15" s="53">
        <v>112019</v>
      </c>
      <c r="M15" s="53">
        <f>'Local Code ALL FUNDS'!K15-K15</f>
        <v>0</v>
      </c>
      <c r="N15" s="54">
        <v>4.4419709330244569E-2</v>
      </c>
      <c r="O15" s="53"/>
    </row>
    <row r="16" spans="1:15">
      <c r="A16" s="4" t="s">
        <v>4132</v>
      </c>
      <c r="B16" s="4" t="s">
        <v>4133</v>
      </c>
      <c r="C16" s="4" t="s">
        <v>3995</v>
      </c>
      <c r="D16" s="51">
        <v>0</v>
      </c>
      <c r="E16" s="51">
        <v>0</v>
      </c>
      <c r="F16" s="51">
        <v>0</v>
      </c>
      <c r="G16" s="51">
        <v>0</v>
      </c>
      <c r="H16" s="52">
        <v>0</v>
      </c>
      <c r="I16" s="52">
        <v>0</v>
      </c>
      <c r="J16" s="52">
        <v>93000</v>
      </c>
      <c r="K16" s="52">
        <f t="shared" si="0"/>
        <v>93000</v>
      </c>
      <c r="L16" s="53">
        <v>93000</v>
      </c>
      <c r="M16" s="53">
        <f>'Local Code ALL FUNDS'!K16-K16</f>
        <v>0</v>
      </c>
      <c r="N16" s="54">
        <v>0</v>
      </c>
      <c r="O16" s="53"/>
    </row>
    <row r="17" spans="1:15">
      <c r="A17" s="4" t="s">
        <v>4030</v>
      </c>
      <c r="B17" s="4" t="s">
        <v>4031</v>
      </c>
      <c r="C17" s="4" t="s">
        <v>4032</v>
      </c>
      <c r="D17" s="51">
        <v>0</v>
      </c>
      <c r="E17" s="51">
        <v>0</v>
      </c>
      <c r="F17" s="51">
        <v>0</v>
      </c>
      <c r="G17" s="51">
        <v>0</v>
      </c>
      <c r="H17" s="52">
        <v>0</v>
      </c>
      <c r="I17" s="52">
        <v>0</v>
      </c>
      <c r="J17" s="52">
        <v>84402</v>
      </c>
      <c r="K17" s="52">
        <f t="shared" si="0"/>
        <v>84402</v>
      </c>
      <c r="L17" s="53">
        <v>84402</v>
      </c>
      <c r="M17" s="53">
        <f>'Local Code ALL FUNDS'!K17-K17</f>
        <v>0</v>
      </c>
      <c r="N17" s="54">
        <v>0</v>
      </c>
      <c r="O17" s="53"/>
    </row>
    <row r="18" spans="1:15">
      <c r="A18" s="4" t="s">
        <v>4043</v>
      </c>
      <c r="B18" s="4" t="s">
        <v>4044</v>
      </c>
      <c r="C18" s="4" t="s">
        <v>4045</v>
      </c>
      <c r="D18" s="51">
        <v>2579</v>
      </c>
      <c r="E18" s="51">
        <v>0</v>
      </c>
      <c r="F18" s="51">
        <v>368279</v>
      </c>
      <c r="G18" s="51">
        <v>370858</v>
      </c>
      <c r="H18" s="52">
        <v>2601</v>
      </c>
      <c r="I18" s="52">
        <v>0</v>
      </c>
      <c r="J18" s="52">
        <v>449570</v>
      </c>
      <c r="K18" s="52">
        <f t="shared" si="0"/>
        <v>452171</v>
      </c>
      <c r="L18" s="53">
        <v>81313</v>
      </c>
      <c r="M18" s="53">
        <f>'Local Code ALL FUNDS'!K18-K18</f>
        <v>0</v>
      </c>
      <c r="N18" s="54">
        <v>0.21925642698822731</v>
      </c>
      <c r="O18" s="53"/>
    </row>
    <row r="19" spans="1:15">
      <c r="A19" s="4" t="s">
        <v>4085</v>
      </c>
      <c r="B19" s="4" t="s">
        <v>4086</v>
      </c>
      <c r="C19" s="4" t="s">
        <v>4087</v>
      </c>
      <c r="D19" s="51">
        <v>0</v>
      </c>
      <c r="E19" s="51">
        <v>0</v>
      </c>
      <c r="F19" s="51">
        <v>275000</v>
      </c>
      <c r="G19" s="51">
        <v>275000</v>
      </c>
      <c r="H19" s="52">
        <v>0</v>
      </c>
      <c r="I19" s="52">
        <v>0</v>
      </c>
      <c r="J19" s="52">
        <v>325000</v>
      </c>
      <c r="K19" s="52">
        <f t="shared" si="0"/>
        <v>325000</v>
      </c>
      <c r="L19" s="53">
        <v>50000</v>
      </c>
      <c r="M19" s="53">
        <f>'Local Code ALL FUNDS'!K19-K19</f>
        <v>0</v>
      </c>
      <c r="N19" s="54">
        <v>0.18181818181818182</v>
      </c>
      <c r="O19" s="53"/>
    </row>
    <row r="20" spans="1:15">
      <c r="A20" s="4" t="s">
        <v>4097</v>
      </c>
      <c r="B20" s="4" t="s">
        <v>4098</v>
      </c>
      <c r="C20" s="4" t="s">
        <v>4020</v>
      </c>
      <c r="D20" s="51">
        <v>0</v>
      </c>
      <c r="E20" s="51">
        <v>0</v>
      </c>
      <c r="F20" s="51">
        <v>192200</v>
      </c>
      <c r="G20" s="51">
        <v>192200</v>
      </c>
      <c r="H20" s="52">
        <v>0</v>
      </c>
      <c r="I20" s="52">
        <v>0</v>
      </c>
      <c r="J20" s="52">
        <v>235936</v>
      </c>
      <c r="K20" s="52">
        <f t="shared" si="0"/>
        <v>235936</v>
      </c>
      <c r="L20" s="53">
        <v>43736</v>
      </c>
      <c r="M20" s="53">
        <f>'Local Code ALL FUNDS'!K20-K20</f>
        <v>0</v>
      </c>
      <c r="N20" s="54">
        <v>0.22755463059313216</v>
      </c>
      <c r="O20" s="53"/>
    </row>
    <row r="21" spans="1:15">
      <c r="A21" s="4" t="s">
        <v>4117</v>
      </c>
      <c r="B21" s="4" t="s">
        <v>4264</v>
      </c>
      <c r="C21" s="4" t="s">
        <v>4118</v>
      </c>
      <c r="D21" s="51">
        <v>0</v>
      </c>
      <c r="E21" s="51">
        <v>0</v>
      </c>
      <c r="F21" s="51">
        <v>319333</v>
      </c>
      <c r="G21" s="51">
        <v>319333</v>
      </c>
      <c r="H21" s="52">
        <v>0</v>
      </c>
      <c r="I21" s="52">
        <v>0</v>
      </c>
      <c r="J21" s="52">
        <v>342794</v>
      </c>
      <c r="K21" s="52">
        <f t="shared" si="0"/>
        <v>342794</v>
      </c>
      <c r="L21" s="53">
        <v>23461</v>
      </c>
      <c r="M21" s="53">
        <f>'Local Code ALL FUNDS'!K21-K21</f>
        <v>0</v>
      </c>
      <c r="N21" s="54">
        <v>7.3468761449646605E-2</v>
      </c>
      <c r="O21" s="53"/>
    </row>
    <row r="22" spans="1:15">
      <c r="A22" s="4" t="s">
        <v>4037</v>
      </c>
      <c r="B22" s="4" t="s">
        <v>4038</v>
      </c>
      <c r="C22" s="4" t="s">
        <v>4039</v>
      </c>
      <c r="D22" s="51">
        <v>0</v>
      </c>
      <c r="E22" s="51">
        <v>0</v>
      </c>
      <c r="F22" s="51">
        <v>411482</v>
      </c>
      <c r="G22" s="51">
        <v>411482</v>
      </c>
      <c r="H22" s="52">
        <v>0</v>
      </c>
      <c r="I22" s="52">
        <v>0</v>
      </c>
      <c r="J22" s="52">
        <v>431474.12</v>
      </c>
      <c r="K22" s="52">
        <f t="shared" si="0"/>
        <v>431474.12</v>
      </c>
      <c r="L22" s="53">
        <v>19992.119999999995</v>
      </c>
      <c r="M22" s="53">
        <f>'Local Code ALL FUNDS'!K22-K22</f>
        <v>0</v>
      </c>
      <c r="N22" s="54">
        <v>4.8585648946977013E-2</v>
      </c>
      <c r="O22" s="53"/>
    </row>
    <row r="23" spans="1:15">
      <c r="A23" s="4" t="s">
        <v>4018</v>
      </c>
      <c r="B23" s="4" t="s">
        <v>4264</v>
      </c>
      <c r="C23" s="4" t="s">
        <v>4020</v>
      </c>
      <c r="D23" s="51">
        <v>0</v>
      </c>
      <c r="E23" s="51">
        <v>0</v>
      </c>
      <c r="F23" s="51">
        <v>27755</v>
      </c>
      <c r="G23" s="51">
        <v>27755</v>
      </c>
      <c r="H23" s="52">
        <v>0</v>
      </c>
      <c r="I23" s="52">
        <v>0</v>
      </c>
      <c r="J23" s="52">
        <v>43350</v>
      </c>
      <c r="K23" s="52">
        <f t="shared" si="0"/>
        <v>43350</v>
      </c>
      <c r="L23" s="53">
        <v>15595</v>
      </c>
      <c r="M23" s="53">
        <f>'Local Code ALL FUNDS'!K23-K23</f>
        <v>0</v>
      </c>
      <c r="N23" s="54">
        <v>0.56188074220861106</v>
      </c>
      <c r="O23" s="53"/>
    </row>
    <row r="24" spans="1:15">
      <c r="A24" s="4" t="s">
        <v>3953</v>
      </c>
      <c r="B24" s="4" t="s">
        <v>3954</v>
      </c>
      <c r="C24" s="4" t="s">
        <v>3955</v>
      </c>
      <c r="D24" s="51">
        <v>0</v>
      </c>
      <c r="E24" s="51">
        <v>0</v>
      </c>
      <c r="F24" s="51">
        <v>0</v>
      </c>
      <c r="G24" s="51">
        <v>0</v>
      </c>
      <c r="H24" s="52">
        <v>0</v>
      </c>
      <c r="I24" s="52">
        <v>0</v>
      </c>
      <c r="J24" s="52">
        <v>0</v>
      </c>
      <c r="K24" s="52">
        <f t="shared" si="0"/>
        <v>0</v>
      </c>
      <c r="L24" s="53">
        <v>0</v>
      </c>
      <c r="M24" s="53">
        <f>'Local Code ALL FUNDS'!K24-K24</f>
        <v>153500</v>
      </c>
      <c r="N24" s="54">
        <v>0</v>
      </c>
      <c r="O24" s="53"/>
    </row>
    <row r="25" spans="1:15">
      <c r="A25" s="4" t="s">
        <v>3961</v>
      </c>
      <c r="B25" s="4" t="s">
        <v>3962</v>
      </c>
      <c r="C25" s="4" t="s">
        <v>3955</v>
      </c>
      <c r="D25" s="51">
        <v>0</v>
      </c>
      <c r="E25" s="51">
        <v>0</v>
      </c>
      <c r="F25" s="51">
        <v>0</v>
      </c>
      <c r="G25" s="51">
        <v>0</v>
      </c>
      <c r="H25" s="52">
        <v>0</v>
      </c>
      <c r="I25" s="52">
        <v>0</v>
      </c>
      <c r="J25" s="52">
        <v>0</v>
      </c>
      <c r="K25" s="52">
        <f t="shared" si="0"/>
        <v>0</v>
      </c>
      <c r="L25" s="53">
        <v>0</v>
      </c>
      <c r="M25" s="53">
        <f>'Local Code ALL FUNDS'!K25-K25</f>
        <v>0</v>
      </c>
      <c r="N25" s="54">
        <v>0</v>
      </c>
      <c r="O25" s="53"/>
    </row>
    <row r="26" spans="1:15">
      <c r="A26" s="4" t="s">
        <v>3969</v>
      </c>
      <c r="B26" s="4" t="s">
        <v>3970</v>
      </c>
      <c r="C26" s="4" t="s">
        <v>3955</v>
      </c>
      <c r="D26" s="51">
        <v>0</v>
      </c>
      <c r="E26" s="51">
        <v>0</v>
      </c>
      <c r="F26" s="51">
        <v>0</v>
      </c>
      <c r="G26" s="51">
        <v>0</v>
      </c>
      <c r="H26" s="52">
        <v>0</v>
      </c>
      <c r="I26" s="52">
        <v>0</v>
      </c>
      <c r="J26" s="52">
        <v>0</v>
      </c>
      <c r="K26" s="52">
        <f t="shared" si="0"/>
        <v>0</v>
      </c>
      <c r="L26" s="53">
        <v>0</v>
      </c>
      <c r="M26" s="53">
        <f>'Local Code ALL FUNDS'!K26-K26</f>
        <v>0</v>
      </c>
      <c r="N26" s="54">
        <v>0</v>
      </c>
      <c r="O26" s="53"/>
    </row>
    <row r="27" spans="1:15">
      <c r="A27" s="4" t="s">
        <v>3986</v>
      </c>
      <c r="B27" s="4" t="s">
        <v>3987</v>
      </c>
      <c r="C27" s="4" t="s">
        <v>3955</v>
      </c>
      <c r="D27" s="51">
        <v>0</v>
      </c>
      <c r="E27" s="51">
        <v>0</v>
      </c>
      <c r="F27" s="51">
        <v>0</v>
      </c>
      <c r="G27" s="51">
        <v>0</v>
      </c>
      <c r="H27" s="52">
        <v>0</v>
      </c>
      <c r="I27" s="52">
        <v>0</v>
      </c>
      <c r="J27" s="52">
        <v>0</v>
      </c>
      <c r="K27" s="52">
        <f t="shared" si="0"/>
        <v>0</v>
      </c>
      <c r="L27" s="53">
        <v>0</v>
      </c>
      <c r="M27" s="53">
        <f>'Local Code ALL FUNDS'!K27-K27</f>
        <v>0</v>
      </c>
      <c r="N27" s="54">
        <v>0</v>
      </c>
      <c r="O27" s="53"/>
    </row>
    <row r="28" spans="1:15">
      <c r="A28" s="4" t="s">
        <v>4055</v>
      </c>
      <c r="B28" s="4" t="s">
        <v>4056</v>
      </c>
      <c r="C28" s="4" t="s">
        <v>3979</v>
      </c>
      <c r="D28" s="51">
        <v>0</v>
      </c>
      <c r="E28" s="51">
        <v>0</v>
      </c>
      <c r="F28" s="51">
        <v>0</v>
      </c>
      <c r="G28" s="51">
        <v>0</v>
      </c>
      <c r="H28" s="52">
        <v>0</v>
      </c>
      <c r="I28" s="52">
        <v>0</v>
      </c>
      <c r="J28" s="52">
        <v>0</v>
      </c>
      <c r="K28" s="52">
        <f t="shared" si="0"/>
        <v>0</v>
      </c>
      <c r="L28" s="53">
        <v>0</v>
      </c>
      <c r="M28" s="53">
        <f>'Local Code ALL FUNDS'!K28-K28</f>
        <v>0</v>
      </c>
      <c r="N28" s="54">
        <v>0</v>
      </c>
      <c r="O28" s="53"/>
    </row>
    <row r="29" spans="1:15">
      <c r="A29" s="4" t="s">
        <v>4178</v>
      </c>
      <c r="B29" s="4" t="s">
        <v>4179</v>
      </c>
      <c r="C29" s="4" t="s">
        <v>4161</v>
      </c>
      <c r="D29" s="51">
        <v>0</v>
      </c>
      <c r="E29" s="51">
        <v>0</v>
      </c>
      <c r="F29" s="51">
        <v>0</v>
      </c>
      <c r="G29" s="51">
        <v>0</v>
      </c>
      <c r="H29" s="52">
        <v>0</v>
      </c>
      <c r="I29" s="52">
        <v>0</v>
      </c>
      <c r="J29" s="52">
        <v>0</v>
      </c>
      <c r="K29" s="52">
        <f t="shared" si="0"/>
        <v>0</v>
      </c>
      <c r="L29" s="53">
        <v>0</v>
      </c>
      <c r="M29" s="53">
        <f>'Local Code ALL FUNDS'!K29-K29</f>
        <v>0</v>
      </c>
      <c r="N29" s="54">
        <v>0</v>
      </c>
      <c r="O29" s="53"/>
    </row>
    <row r="30" spans="1:15">
      <c r="A30" s="4" t="s">
        <v>4183</v>
      </c>
      <c r="B30" s="4" t="s">
        <v>4184</v>
      </c>
      <c r="C30" s="4" t="s">
        <v>4161</v>
      </c>
      <c r="D30" s="51">
        <v>36611.060000000005</v>
      </c>
      <c r="E30" s="51">
        <v>0</v>
      </c>
      <c r="F30" s="51">
        <v>0</v>
      </c>
      <c r="G30" s="51">
        <v>36611.060000000005</v>
      </c>
      <c r="H30" s="52">
        <v>36611.060000000005</v>
      </c>
      <c r="I30" s="52">
        <v>0</v>
      </c>
      <c r="J30" s="52">
        <v>0</v>
      </c>
      <c r="K30" s="52">
        <f t="shared" si="0"/>
        <v>36611.060000000005</v>
      </c>
      <c r="L30" s="53">
        <v>0</v>
      </c>
      <c r="M30" s="53">
        <f>'Local Code ALL FUNDS'!K30-K30</f>
        <v>0</v>
      </c>
      <c r="N30" s="54">
        <v>0</v>
      </c>
      <c r="O30" s="53"/>
    </row>
    <row r="31" spans="1:15">
      <c r="A31" s="4" t="s">
        <v>4201</v>
      </c>
      <c r="B31" s="4" t="s">
        <v>4202</v>
      </c>
      <c r="C31" s="4" t="s">
        <v>4161</v>
      </c>
      <c r="D31" s="51">
        <v>0</v>
      </c>
      <c r="E31" s="51">
        <v>0</v>
      </c>
      <c r="F31" s="51">
        <v>0</v>
      </c>
      <c r="G31" s="51">
        <v>0</v>
      </c>
      <c r="H31" s="52">
        <v>0</v>
      </c>
      <c r="I31" s="52">
        <v>0</v>
      </c>
      <c r="J31" s="52">
        <v>0</v>
      </c>
      <c r="K31" s="52">
        <f t="shared" si="0"/>
        <v>0</v>
      </c>
      <c r="L31" s="53">
        <v>0</v>
      </c>
      <c r="M31" s="53">
        <f>'Local Code ALL FUNDS'!K31-K31</f>
        <v>0</v>
      </c>
      <c r="N31" s="54">
        <v>0</v>
      </c>
      <c r="O31" s="53"/>
    </row>
    <row r="32" spans="1:15">
      <c r="A32" s="4" t="s">
        <v>4155</v>
      </c>
      <c r="B32" s="4" t="s">
        <v>4156</v>
      </c>
      <c r="C32" s="4" t="s">
        <v>4039</v>
      </c>
      <c r="D32" s="51">
        <v>0</v>
      </c>
      <c r="E32" s="51">
        <v>0</v>
      </c>
      <c r="F32" s="51">
        <v>50000</v>
      </c>
      <c r="G32" s="51">
        <v>50000</v>
      </c>
      <c r="H32" s="52">
        <v>0</v>
      </c>
      <c r="I32" s="52">
        <v>0</v>
      </c>
      <c r="J32" s="52">
        <v>50000</v>
      </c>
      <c r="K32" s="52">
        <f t="shared" si="0"/>
        <v>50000</v>
      </c>
      <c r="L32" s="53">
        <v>0</v>
      </c>
      <c r="M32" s="53">
        <f>'Local Code ALL FUNDS'!K32-K32</f>
        <v>0</v>
      </c>
      <c r="N32" s="54">
        <v>0</v>
      </c>
      <c r="O32" s="53"/>
    </row>
    <row r="33" spans="1:15">
      <c r="A33" s="4" t="s">
        <v>4217</v>
      </c>
      <c r="B33" s="4" t="s">
        <v>4218</v>
      </c>
      <c r="C33" s="4" t="s">
        <v>4161</v>
      </c>
      <c r="D33" s="51">
        <v>0</v>
      </c>
      <c r="E33" s="51">
        <v>0</v>
      </c>
      <c r="F33" s="51">
        <v>0</v>
      </c>
      <c r="G33" s="51">
        <v>0</v>
      </c>
      <c r="H33" s="52">
        <v>0</v>
      </c>
      <c r="I33" s="52">
        <v>0</v>
      </c>
      <c r="J33" s="52">
        <v>0</v>
      </c>
      <c r="K33" s="52">
        <f t="shared" si="0"/>
        <v>0</v>
      </c>
      <c r="L33" s="53">
        <v>0</v>
      </c>
      <c r="M33" s="53">
        <f>'Local Code ALL FUNDS'!K33-K33</f>
        <v>0</v>
      </c>
      <c r="N33" s="54">
        <v>0</v>
      </c>
      <c r="O33" s="53"/>
    </row>
    <row r="34" spans="1:15">
      <c r="A34" s="4" t="s">
        <v>4025</v>
      </c>
      <c r="B34" s="4" t="s">
        <v>4026</v>
      </c>
      <c r="C34" s="4" t="s">
        <v>4003</v>
      </c>
      <c r="D34" s="51">
        <v>0</v>
      </c>
      <c r="E34" s="51">
        <v>0</v>
      </c>
      <c r="F34" s="51">
        <v>173700</v>
      </c>
      <c r="G34" s="51">
        <v>173700</v>
      </c>
      <c r="H34" s="52">
        <v>0</v>
      </c>
      <c r="I34" s="52">
        <v>0</v>
      </c>
      <c r="J34" s="52">
        <v>161400</v>
      </c>
      <c r="K34" s="52">
        <f t="shared" si="0"/>
        <v>161400</v>
      </c>
      <c r="L34" s="53">
        <v>-12300</v>
      </c>
      <c r="M34" s="53">
        <f>'Local Code ALL FUNDS'!K34-K34</f>
        <v>0</v>
      </c>
      <c r="N34" s="54">
        <v>-7.0811744386873918E-2</v>
      </c>
      <c r="O34" s="53"/>
    </row>
    <row r="35" spans="1:15">
      <c r="A35" s="4" t="s">
        <v>4205</v>
      </c>
      <c r="B35" s="4" t="s">
        <v>4206</v>
      </c>
      <c r="C35" s="4" t="s">
        <v>4161</v>
      </c>
      <c r="D35" s="51">
        <v>32074</v>
      </c>
      <c r="E35" s="51">
        <v>0</v>
      </c>
      <c r="F35" s="51">
        <v>0</v>
      </c>
      <c r="G35" s="51">
        <v>32074</v>
      </c>
      <c r="H35" s="52">
        <v>0</v>
      </c>
      <c r="I35" s="52">
        <v>0</v>
      </c>
      <c r="J35" s="52">
        <v>0</v>
      </c>
      <c r="K35" s="52">
        <f t="shared" ref="K35:K51" si="1">SUM(H35:J35)</f>
        <v>0</v>
      </c>
      <c r="L35" s="53">
        <v>-32074</v>
      </c>
      <c r="M35" s="53">
        <f>'Local Code ALL FUNDS'!K35-K35</f>
        <v>0</v>
      </c>
      <c r="N35" s="54">
        <v>-1</v>
      </c>
      <c r="O35" s="53"/>
    </row>
    <row r="36" spans="1:15">
      <c r="A36" s="4" t="s">
        <v>4061</v>
      </c>
      <c r="B36" s="4" t="s">
        <v>4062</v>
      </c>
      <c r="C36" s="4" t="s">
        <v>4045</v>
      </c>
      <c r="D36" s="51">
        <v>1328756.51</v>
      </c>
      <c r="E36" s="51">
        <v>0</v>
      </c>
      <c r="F36" s="51">
        <v>0</v>
      </c>
      <c r="G36" s="51">
        <v>1328756.51</v>
      </c>
      <c r="H36" s="52">
        <v>1287431.51</v>
      </c>
      <c r="I36" s="52">
        <v>0</v>
      </c>
      <c r="J36" s="52">
        <v>0</v>
      </c>
      <c r="K36" s="52">
        <f t="shared" si="1"/>
        <v>1287431.51</v>
      </c>
      <c r="L36" s="53">
        <v>-41325</v>
      </c>
      <c r="M36" s="53">
        <f>'Local Code ALL FUNDS'!K36-K36</f>
        <v>0</v>
      </c>
      <c r="N36" s="54">
        <v>-3.1100506141640654E-2</v>
      </c>
      <c r="O36" s="53"/>
    </row>
    <row r="37" spans="1:15">
      <c r="A37" s="4" t="s">
        <v>4213</v>
      </c>
      <c r="B37" s="4" t="s">
        <v>4214</v>
      </c>
      <c r="C37" s="4" t="s">
        <v>4161</v>
      </c>
      <c r="D37" s="51">
        <v>60015.21</v>
      </c>
      <c r="E37" s="51">
        <v>0</v>
      </c>
      <c r="F37" s="51">
        <v>0</v>
      </c>
      <c r="G37" s="51">
        <v>60015.21</v>
      </c>
      <c r="H37" s="52">
        <v>0</v>
      </c>
      <c r="I37" s="52">
        <v>0</v>
      </c>
      <c r="J37" s="52">
        <v>0</v>
      </c>
      <c r="K37" s="52">
        <f t="shared" si="1"/>
        <v>0</v>
      </c>
      <c r="L37" s="53">
        <v>-60015.21</v>
      </c>
      <c r="M37" s="53">
        <f>'Local Code ALL FUNDS'!K37-K37</f>
        <v>0</v>
      </c>
      <c r="N37" s="54">
        <v>-1</v>
      </c>
      <c r="O37" s="53"/>
    </row>
    <row r="38" spans="1:15">
      <c r="A38" s="4" t="s">
        <v>4092</v>
      </c>
      <c r="B38" s="4" t="s">
        <v>4093</v>
      </c>
      <c r="C38" s="4" t="s">
        <v>4068</v>
      </c>
      <c r="D38" s="51">
        <v>0</v>
      </c>
      <c r="E38" s="51">
        <v>0</v>
      </c>
      <c r="F38" s="51">
        <v>64788.52</v>
      </c>
      <c r="G38" s="51">
        <v>64788.52</v>
      </c>
      <c r="H38" s="52">
        <v>0</v>
      </c>
      <c r="I38" s="52">
        <v>0</v>
      </c>
      <c r="J38" s="52">
        <v>0</v>
      </c>
      <c r="K38" s="52">
        <f t="shared" si="1"/>
        <v>0</v>
      </c>
      <c r="L38" s="53">
        <v>-64788.52</v>
      </c>
      <c r="M38" s="53">
        <f>'Local Code ALL FUNDS'!K38-K38</f>
        <v>0</v>
      </c>
      <c r="N38" s="54">
        <v>-1</v>
      </c>
      <c r="O38" s="53"/>
    </row>
    <row r="39" spans="1:15">
      <c r="A39" s="4" t="s">
        <v>3977</v>
      </c>
      <c r="B39" s="4" t="s">
        <v>3978</v>
      </c>
      <c r="C39" s="4" t="s">
        <v>3979</v>
      </c>
      <c r="D39" s="51">
        <v>0</v>
      </c>
      <c r="E39" s="51">
        <v>0</v>
      </c>
      <c r="F39" s="51">
        <v>430479</v>
      </c>
      <c r="G39" s="51">
        <v>430479</v>
      </c>
      <c r="H39" s="52">
        <v>0</v>
      </c>
      <c r="I39" s="52">
        <v>0</v>
      </c>
      <c r="J39" s="52">
        <v>359563.44000000006</v>
      </c>
      <c r="K39" s="52">
        <f t="shared" si="1"/>
        <v>359563.44000000006</v>
      </c>
      <c r="L39" s="53">
        <v>-70915.559999999939</v>
      </c>
      <c r="M39" s="53">
        <f>'Local Code ALL FUNDS'!K39-K39</f>
        <v>0</v>
      </c>
      <c r="N39" s="54">
        <v>-0.1647363982912057</v>
      </c>
      <c r="O39" s="53"/>
    </row>
    <row r="40" spans="1:15">
      <c r="A40" s="4" t="s">
        <v>4159</v>
      </c>
      <c r="B40" s="4" t="s">
        <v>4160</v>
      </c>
      <c r="C40" s="4" t="s">
        <v>4161</v>
      </c>
      <c r="D40" s="51">
        <v>71202.17</v>
      </c>
      <c r="E40" s="51">
        <v>0</v>
      </c>
      <c r="F40" s="51">
        <v>0</v>
      </c>
      <c r="G40" s="51">
        <v>71202.17</v>
      </c>
      <c r="H40" s="52">
        <v>0</v>
      </c>
      <c r="I40" s="52">
        <v>0</v>
      </c>
      <c r="J40" s="52">
        <v>0</v>
      </c>
      <c r="K40" s="52">
        <f t="shared" si="1"/>
        <v>0</v>
      </c>
      <c r="L40" s="53">
        <v>-71202.17</v>
      </c>
      <c r="M40" s="53">
        <f>'Local Code ALL FUNDS'!K40-K40</f>
        <v>0</v>
      </c>
      <c r="N40" s="54">
        <v>-1</v>
      </c>
      <c r="O40" s="53"/>
    </row>
    <row r="41" spans="1:15">
      <c r="A41" s="4" t="s">
        <v>3993</v>
      </c>
      <c r="B41" s="4" t="s">
        <v>3994</v>
      </c>
      <c r="C41" s="4" t="s">
        <v>3995</v>
      </c>
      <c r="D41" s="51">
        <v>0</v>
      </c>
      <c r="E41" s="51">
        <v>0</v>
      </c>
      <c r="F41" s="51">
        <v>85576</v>
      </c>
      <c r="G41" s="51">
        <v>85576</v>
      </c>
      <c r="H41" s="52">
        <v>0</v>
      </c>
      <c r="I41" s="52">
        <v>0</v>
      </c>
      <c r="J41" s="52">
        <v>0</v>
      </c>
      <c r="K41" s="52">
        <f t="shared" si="1"/>
        <v>0</v>
      </c>
      <c r="L41" s="53">
        <v>-85576</v>
      </c>
      <c r="M41" s="53">
        <f>'Local Code ALL FUNDS'!K41-K41</f>
        <v>0</v>
      </c>
      <c r="N41" s="54">
        <v>-1</v>
      </c>
      <c r="O41" s="53"/>
    </row>
    <row r="42" spans="1:15">
      <c r="A42" s="4" t="s">
        <v>4196</v>
      </c>
      <c r="B42" s="4" t="s">
        <v>4197</v>
      </c>
      <c r="C42" s="4" t="s">
        <v>4161</v>
      </c>
      <c r="D42" s="51">
        <v>119615</v>
      </c>
      <c r="E42" s="51">
        <v>0</v>
      </c>
      <c r="F42" s="51">
        <v>0</v>
      </c>
      <c r="G42" s="51">
        <v>119615</v>
      </c>
      <c r="H42" s="52">
        <v>0</v>
      </c>
      <c r="I42" s="52">
        <v>0</v>
      </c>
      <c r="J42" s="52">
        <v>0</v>
      </c>
      <c r="K42" s="52">
        <f t="shared" si="1"/>
        <v>0</v>
      </c>
      <c r="L42" s="53">
        <v>-119615</v>
      </c>
      <c r="M42" s="53">
        <f>'Local Code ALL FUNDS'!K42-K42</f>
        <v>0</v>
      </c>
      <c r="N42" s="54">
        <v>-1</v>
      </c>
      <c r="O42" s="53"/>
    </row>
    <row r="43" spans="1:15">
      <c r="A43" s="4" t="s">
        <v>4192</v>
      </c>
      <c r="B43" s="4" t="s">
        <v>4193</v>
      </c>
      <c r="C43" s="4" t="s">
        <v>4161</v>
      </c>
      <c r="D43" s="51">
        <v>144500</v>
      </c>
      <c r="E43" s="51">
        <v>0</v>
      </c>
      <c r="F43" s="51">
        <v>0</v>
      </c>
      <c r="G43" s="51">
        <v>144500</v>
      </c>
      <c r="H43" s="52">
        <v>0</v>
      </c>
      <c r="I43" s="52">
        <v>0</v>
      </c>
      <c r="J43" s="52">
        <v>0</v>
      </c>
      <c r="K43" s="52">
        <f t="shared" si="1"/>
        <v>0</v>
      </c>
      <c r="L43" s="53">
        <v>-144500</v>
      </c>
      <c r="M43" s="53">
        <f>'Local Code ALL FUNDS'!K43-K43</f>
        <v>0</v>
      </c>
      <c r="N43" s="54">
        <v>-1</v>
      </c>
      <c r="O43" s="53"/>
    </row>
    <row r="44" spans="1:15">
      <c r="A44" s="4" t="s">
        <v>4080</v>
      </c>
      <c r="B44" s="4" t="s">
        <v>4081</v>
      </c>
      <c r="C44" s="4" t="s">
        <v>4068</v>
      </c>
      <c r="D44" s="51">
        <v>633838.18999999948</v>
      </c>
      <c r="E44" s="51">
        <v>0</v>
      </c>
      <c r="F44" s="51">
        <v>353713.68999999994</v>
      </c>
      <c r="G44" s="51">
        <v>987551.87999999896</v>
      </c>
      <c r="H44" s="52">
        <v>435558.19000000006</v>
      </c>
      <c r="I44" s="52">
        <v>0</v>
      </c>
      <c r="J44" s="52">
        <v>405250</v>
      </c>
      <c r="K44" s="52">
        <f t="shared" si="1"/>
        <v>840808.19000000006</v>
      </c>
      <c r="L44" s="53">
        <v>-146743.6899999989</v>
      </c>
      <c r="M44" s="53">
        <f>'Local Code ALL FUNDS'!K44-K44</f>
        <v>50000</v>
      </c>
      <c r="N44" s="54">
        <v>-0.14859339845517691</v>
      </c>
      <c r="O44" s="53"/>
    </row>
    <row r="45" spans="1:15">
      <c r="A45" s="4" t="s">
        <v>4174</v>
      </c>
      <c r="B45" s="4" t="s">
        <v>4175</v>
      </c>
      <c r="C45" s="4" t="s">
        <v>4161</v>
      </c>
      <c r="D45" s="51">
        <v>440113</v>
      </c>
      <c r="E45" s="51">
        <v>0</v>
      </c>
      <c r="F45" s="51">
        <v>0</v>
      </c>
      <c r="G45" s="51">
        <v>440113</v>
      </c>
      <c r="H45" s="52">
        <v>0</v>
      </c>
      <c r="I45" s="52">
        <v>0</v>
      </c>
      <c r="J45" s="52">
        <v>0</v>
      </c>
      <c r="K45" s="52">
        <f t="shared" si="1"/>
        <v>0</v>
      </c>
      <c r="L45" s="53">
        <v>-440113</v>
      </c>
      <c r="M45" s="53">
        <f>'Local Code ALL FUNDS'!K45-K45</f>
        <v>0</v>
      </c>
      <c r="N45" s="54">
        <v>-1</v>
      </c>
      <c r="O45" s="53"/>
    </row>
    <row r="46" spans="1:15">
      <c r="A46" s="4" t="s">
        <v>4165</v>
      </c>
      <c r="B46" s="4" t="s">
        <v>4166</v>
      </c>
      <c r="C46" s="4" t="s">
        <v>4161</v>
      </c>
      <c r="D46" s="51">
        <v>452016</v>
      </c>
      <c r="E46" s="51">
        <v>0</v>
      </c>
      <c r="F46" s="51">
        <v>0</v>
      </c>
      <c r="G46" s="51">
        <v>452016</v>
      </c>
      <c r="H46" s="52">
        <v>0</v>
      </c>
      <c r="I46" s="52">
        <v>0</v>
      </c>
      <c r="J46" s="52">
        <v>0</v>
      </c>
      <c r="K46" s="52">
        <f t="shared" si="1"/>
        <v>0</v>
      </c>
      <c r="L46" s="53">
        <v>-452016</v>
      </c>
      <c r="M46" s="53">
        <f>'Local Code ALL FUNDS'!K46-K46</f>
        <v>0</v>
      </c>
      <c r="N46" s="54">
        <v>-1</v>
      </c>
      <c r="O46" s="53"/>
    </row>
    <row r="47" spans="1:15">
      <c r="A47" s="4" t="s">
        <v>4187</v>
      </c>
      <c r="B47" s="4" t="s">
        <v>4188</v>
      </c>
      <c r="C47" s="4" t="s">
        <v>4161</v>
      </c>
      <c r="D47" s="51">
        <v>495375</v>
      </c>
      <c r="E47" s="51">
        <v>0</v>
      </c>
      <c r="F47" s="51">
        <v>0</v>
      </c>
      <c r="G47" s="51">
        <v>495375</v>
      </c>
      <c r="H47" s="52">
        <v>0</v>
      </c>
      <c r="I47" s="52">
        <v>0</v>
      </c>
      <c r="J47" s="52">
        <v>0</v>
      </c>
      <c r="K47" s="52">
        <f t="shared" si="1"/>
        <v>0</v>
      </c>
      <c r="L47" s="53">
        <v>-495375</v>
      </c>
      <c r="M47" s="53">
        <f>'Local Code ALL FUNDS'!K47-K47</f>
        <v>0</v>
      </c>
      <c r="N47" s="54">
        <v>-1</v>
      </c>
      <c r="O47" s="53"/>
    </row>
    <row r="48" spans="1:15">
      <c r="A48" s="4" t="s">
        <v>4103</v>
      </c>
      <c r="B48" s="4" t="s">
        <v>4104</v>
      </c>
      <c r="C48" s="4" t="s">
        <v>4068</v>
      </c>
      <c r="D48" s="51">
        <v>0</v>
      </c>
      <c r="E48" s="51">
        <v>0</v>
      </c>
      <c r="F48" s="51">
        <v>798136.87</v>
      </c>
      <c r="G48" s="51">
        <v>798136.87</v>
      </c>
      <c r="H48" s="52">
        <v>0</v>
      </c>
      <c r="I48" s="52">
        <v>0</v>
      </c>
      <c r="J48" s="52">
        <v>299233</v>
      </c>
      <c r="K48" s="52">
        <f t="shared" si="1"/>
        <v>299233</v>
      </c>
      <c r="L48" s="53">
        <v>-498903.87</v>
      </c>
      <c r="M48" s="53">
        <f>'Local Code ALL FUNDS'!K48-K48</f>
        <v>0</v>
      </c>
      <c r="N48" s="54">
        <v>-0.62508560718414119</v>
      </c>
      <c r="O48" s="53"/>
    </row>
    <row r="49" spans="1:15">
      <c r="A49" s="4" t="s">
        <v>4209</v>
      </c>
      <c r="B49" s="4" t="s">
        <v>4210</v>
      </c>
      <c r="C49" s="4" t="s">
        <v>4161</v>
      </c>
      <c r="D49" s="51">
        <v>519978</v>
      </c>
      <c r="E49" s="51">
        <v>0</v>
      </c>
      <c r="F49" s="51">
        <v>0</v>
      </c>
      <c r="G49" s="51">
        <v>519978</v>
      </c>
      <c r="H49" s="52">
        <v>0</v>
      </c>
      <c r="I49" s="52">
        <v>0</v>
      </c>
      <c r="J49" s="52">
        <v>0</v>
      </c>
      <c r="K49" s="52">
        <f t="shared" si="1"/>
        <v>0</v>
      </c>
      <c r="L49" s="53">
        <v>-519978</v>
      </c>
      <c r="M49" s="53">
        <f>'Local Code ALL FUNDS'!K49-K49</f>
        <v>0</v>
      </c>
      <c r="N49" s="54">
        <v>-1</v>
      </c>
      <c r="O49" s="53"/>
    </row>
    <row r="50" spans="1:15">
      <c r="A50" s="4" t="s">
        <v>3941</v>
      </c>
      <c r="B50" s="4" t="s">
        <v>3942</v>
      </c>
      <c r="C50" s="4" t="s">
        <v>3944</v>
      </c>
      <c r="D50" s="51">
        <v>0</v>
      </c>
      <c r="E50" s="51">
        <v>0</v>
      </c>
      <c r="F50" s="51">
        <v>880817</v>
      </c>
      <c r="G50" s="51">
        <v>880817</v>
      </c>
      <c r="H50" s="52">
        <v>0</v>
      </c>
      <c r="I50" s="52">
        <v>0</v>
      </c>
      <c r="J50" s="52">
        <v>0</v>
      </c>
      <c r="K50" s="52">
        <f t="shared" si="1"/>
        <v>0</v>
      </c>
      <c r="L50" s="53">
        <v>-880817</v>
      </c>
      <c r="M50" s="53">
        <f>'Local Code ALL FUNDS'!K50-K50</f>
        <v>0</v>
      </c>
      <c r="N50" s="54">
        <v>-1</v>
      </c>
      <c r="O50" s="53"/>
    </row>
    <row r="51" spans="1:15">
      <c r="A51" s="4" t="s">
        <v>4169</v>
      </c>
      <c r="B51" s="4" t="s">
        <v>4170</v>
      </c>
      <c r="C51" s="4" t="s">
        <v>4161</v>
      </c>
      <c r="D51" s="51">
        <v>1354688.0400000014</v>
      </c>
      <c r="E51" s="51">
        <v>0</v>
      </c>
      <c r="F51" s="51">
        <v>0</v>
      </c>
      <c r="G51" s="51">
        <v>1354688.0400000014</v>
      </c>
      <c r="H51" s="52">
        <v>0</v>
      </c>
      <c r="I51" s="52">
        <v>0</v>
      </c>
      <c r="J51" s="52">
        <v>0</v>
      </c>
      <c r="K51" s="52">
        <f t="shared" si="1"/>
        <v>0</v>
      </c>
      <c r="L51" s="53">
        <v>-1354688.0400000014</v>
      </c>
      <c r="M51" s="53">
        <f>'Local Code ALL FUNDS'!K51-K51</f>
        <v>0</v>
      </c>
      <c r="N51" s="54">
        <v>-1</v>
      </c>
      <c r="O51" s="53"/>
    </row>
    <row r="52" spans="1:15">
      <c r="A52" s="74"/>
      <c r="B52" s="74"/>
      <c r="C52" s="74"/>
      <c r="D52" s="51"/>
      <c r="E52" s="51"/>
      <c r="F52" s="51"/>
      <c r="G52" s="51"/>
      <c r="H52" s="52"/>
      <c r="I52" s="52"/>
      <c r="J52" s="52"/>
      <c r="K52" s="52"/>
      <c r="L52" s="75"/>
      <c r="M52" s="75"/>
      <c r="N52" s="76"/>
      <c r="O52" s="75"/>
    </row>
    <row r="53" spans="1:15" ht="21">
      <c r="D53" s="55" t="s">
        <v>4246</v>
      </c>
      <c r="E53" s="55" t="s">
        <v>4151</v>
      </c>
      <c r="F53" s="55" t="s">
        <v>4247</v>
      </c>
      <c r="G53" s="56" t="s">
        <v>15</v>
      </c>
      <c r="H53" s="57" t="s">
        <v>4246</v>
      </c>
      <c r="I53" s="57" t="s">
        <v>4151</v>
      </c>
      <c r="J53" s="57" t="s">
        <v>4247</v>
      </c>
      <c r="K53" s="58" t="s">
        <v>4235</v>
      </c>
      <c r="M53" s="75" t="s">
        <v>4262</v>
      </c>
    </row>
    <row r="54" spans="1:15" ht="18.75">
      <c r="A54" s="74"/>
      <c r="B54" s="74"/>
      <c r="C54" s="74"/>
      <c r="D54" s="59">
        <v>13421631.610000001</v>
      </c>
      <c r="E54" s="59">
        <v>11233261</v>
      </c>
      <c r="F54" s="59">
        <v>49578050.749999993</v>
      </c>
      <c r="G54" s="59">
        <v>74232943.359999999</v>
      </c>
      <c r="H54" s="60">
        <v>4539659.42</v>
      </c>
      <c r="I54" s="60">
        <v>14779399</v>
      </c>
      <c r="J54" s="60">
        <v>70829767.090000004</v>
      </c>
      <c r="K54" s="60">
        <f>SUM(K3:K51)</f>
        <v>87077515.01000002</v>
      </c>
      <c r="L54" s="75"/>
      <c r="M54" s="60">
        <f>SUM(M3:M51)</f>
        <v>-6683806.6899999846</v>
      </c>
      <c r="N54" s="75">
        <f>K54-81000000</f>
        <v>6077515.0100000203</v>
      </c>
      <c r="O54" s="75"/>
    </row>
  </sheetData>
  <autoFilter ref="A2:O51" xr:uid="{6626391A-85D9-40FA-B754-DAD3383B84F9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03B83-4C1B-48A7-BDAF-E5D8004BAA35}">
  <dimension ref="A1:AZ10"/>
  <sheetViews>
    <sheetView workbookViewId="0">
      <selection activeCell="AC12" sqref="AC12"/>
    </sheetView>
  </sheetViews>
  <sheetFormatPr defaultRowHeight="15"/>
  <cols>
    <col min="1" max="1" width="11.28515625" bestFit="1" customWidth="1"/>
    <col min="2" max="2" width="26.7109375" bestFit="1" customWidth="1"/>
    <col min="3" max="3" width="16.5703125" bestFit="1" customWidth="1"/>
    <col min="4" max="4" width="17.42578125" hidden="1" customWidth="1"/>
    <col min="5" max="5" width="16.28515625" hidden="1" customWidth="1"/>
    <col min="6" max="6" width="14.5703125" hidden="1" customWidth="1"/>
    <col min="7" max="7" width="14.28515625" hidden="1" customWidth="1"/>
    <col min="8" max="8" width="28.85546875" hidden="1" customWidth="1"/>
    <col min="9" max="9" width="23.28515625" hidden="1" customWidth="1"/>
    <col min="10" max="10" width="30.5703125" hidden="1" customWidth="1"/>
    <col min="11" max="11" width="29.140625" hidden="1" customWidth="1"/>
    <col min="12" max="12" width="6.140625" hidden="1" customWidth="1"/>
    <col min="13" max="13" width="13.5703125" bestFit="1" customWidth="1"/>
    <col min="14" max="14" width="20" hidden="1" customWidth="1"/>
    <col min="15" max="15" width="13.85546875" hidden="1" customWidth="1"/>
    <col min="16" max="16" width="18.28515625" hidden="1" customWidth="1"/>
    <col min="17" max="17" width="8.5703125" hidden="1" customWidth="1"/>
    <col min="18" max="18" width="33.7109375" hidden="1" customWidth="1"/>
    <col min="19" max="19" width="12.28515625" hidden="1" customWidth="1"/>
    <col min="20" max="20" width="18.85546875" hidden="1" customWidth="1"/>
    <col min="21" max="21" width="23.28515625" customWidth="1"/>
    <col min="22" max="22" width="9.5703125" hidden="1" customWidth="1"/>
    <col min="23" max="23" width="27.7109375" hidden="1" customWidth="1"/>
    <col min="24" max="24" width="6.28515625" hidden="1" customWidth="1"/>
    <col min="25" max="25" width="21.7109375" hidden="1" customWidth="1"/>
    <col min="26" max="26" width="16" bestFit="1" customWidth="1"/>
    <col min="27" max="27" width="18.42578125" customWidth="1"/>
    <col min="28" max="28" width="33.42578125" hidden="1" customWidth="1"/>
    <col min="29" max="29" width="17.28515625" customWidth="1"/>
    <col min="30" max="30" width="8.5703125" hidden="1" customWidth="1"/>
    <col min="31" max="31" width="21.5703125" hidden="1" customWidth="1"/>
    <col min="32" max="32" width="13.7109375" customWidth="1"/>
    <col min="33" max="33" width="14.7109375" hidden="1" customWidth="1"/>
    <col min="34" max="34" width="17.140625" hidden="1" customWidth="1"/>
    <col min="35" max="35" width="20.140625" customWidth="1"/>
    <col min="36" max="36" width="20.7109375" customWidth="1"/>
    <col min="37" max="37" width="12.7109375" customWidth="1"/>
    <col min="38" max="38" width="8.42578125" hidden="1" customWidth="1"/>
    <col min="39" max="39" width="7.140625" hidden="1" customWidth="1"/>
    <col min="40" max="40" width="30.5703125" hidden="1" customWidth="1"/>
    <col min="41" max="41" width="20.5703125" hidden="1" customWidth="1"/>
    <col min="42" max="42" width="16.7109375" hidden="1" customWidth="1"/>
    <col min="43" max="43" width="31" hidden="1" customWidth="1"/>
    <col min="44" max="44" width="32.42578125" hidden="1" customWidth="1"/>
    <col min="45" max="45" width="34.140625" hidden="1" customWidth="1"/>
    <col min="46" max="46" width="27.28515625" hidden="1" customWidth="1"/>
    <col min="47" max="47" width="26.85546875" hidden="1" customWidth="1"/>
    <col min="48" max="48" width="18.28515625" hidden="1" customWidth="1"/>
    <col min="49" max="49" width="25.7109375" hidden="1" customWidth="1"/>
    <col min="50" max="50" width="9.42578125" hidden="1" customWidth="1"/>
    <col min="51" max="51" width="20.140625" hidden="1" customWidth="1"/>
    <col min="52" max="52" width="15.42578125" hidden="1" customWidth="1"/>
  </cols>
  <sheetData>
    <row r="1" spans="1:52" s="61" customFormat="1" ht="31.9" customHeight="1" thickBot="1">
      <c r="D1" s="61" t="str">
        <f>VLOOKUP(D2,Vlookups!$G:$I,2,FALSE)</f>
        <v>FINANCE USE ONLY</v>
      </c>
      <c r="E1" s="61" t="str">
        <f>VLOOKUP(E2,Vlookups!$G:$I,2,FALSE)</f>
        <v>SUPERINTENDENT</v>
      </c>
      <c r="F1" s="61" t="str">
        <f>VLOOKUP(F2,Vlookups!$G:$I,2,FALSE)</f>
        <v>SCHOOL BOARD</v>
      </c>
      <c r="G1" s="61" t="str">
        <f>VLOOKUP(G2,Vlookups!$G:$I,2,FALSE)</f>
        <v>CHIEF OF STAFF</v>
      </c>
      <c r="H1" s="61" t="str">
        <f>VLOOKUP(H2,Vlookups!$G:$I,2,FALSE)</f>
        <v>DEPUTY SUPERINTENDENT OF SL</v>
      </c>
      <c r="I1" s="61" t="str">
        <f>VLOOKUP(I2,Vlookups!$G:$I,2,FALSE)</f>
        <v>CHIEF EXECUTIVE OFFICER</v>
      </c>
      <c r="J1" s="61" t="str">
        <f>VLOOKUP(J2,Vlookups!$G:$I,2,FALSE)</f>
        <v>DEPUTY SUPERINTENDENT OF OPS</v>
      </c>
      <c r="K1" s="61" t="str">
        <f>VLOOKUP(K2,Vlookups!$G:$I,2,FALSE)</f>
        <v>CHIEF ADMINISTRATIVE OFFICER</v>
      </c>
      <c r="L1" s="61" t="str">
        <f>VLOOKUP(L2,Vlookups!$G:$I,2,FALSE)</f>
        <v>LEGAL</v>
      </c>
      <c r="M1" s="64" t="s">
        <v>4018</v>
      </c>
      <c r="N1" s="64" t="s">
        <v>4025</v>
      </c>
      <c r="O1" s="64" t="s">
        <v>4030</v>
      </c>
      <c r="P1" s="64" t="s">
        <v>4037</v>
      </c>
      <c r="Q1" s="64" t="s">
        <v>4043</v>
      </c>
      <c r="R1" s="64" t="s">
        <v>4050</v>
      </c>
      <c r="S1" s="64" t="s">
        <v>4055</v>
      </c>
      <c r="T1" s="64" t="s">
        <v>4061</v>
      </c>
      <c r="U1" s="64" t="s">
        <v>4066</v>
      </c>
      <c r="V1" s="64" t="s">
        <v>4074</v>
      </c>
      <c r="W1" s="64" t="s">
        <v>4080</v>
      </c>
      <c r="X1" s="64" t="s">
        <v>4085</v>
      </c>
      <c r="Y1" s="64" t="s">
        <v>4092</v>
      </c>
      <c r="Z1" s="64" t="s">
        <v>4097</v>
      </c>
      <c r="AA1" s="64" t="s">
        <v>4103</v>
      </c>
      <c r="AB1" s="64" t="s">
        <v>4107</v>
      </c>
      <c r="AC1" s="64" t="s">
        <v>4112</v>
      </c>
      <c r="AD1" s="64" t="s">
        <v>4117</v>
      </c>
      <c r="AE1" s="64" t="s">
        <v>4122</v>
      </c>
      <c r="AF1" s="64" t="s">
        <v>4127</v>
      </c>
      <c r="AG1" s="64" t="s">
        <v>4132</v>
      </c>
      <c r="AH1" s="64" t="s">
        <v>4136</v>
      </c>
      <c r="AI1" s="64" t="s">
        <v>4141</v>
      </c>
      <c r="AJ1" s="64" t="s">
        <v>4145</v>
      </c>
      <c r="AK1" s="64" t="s">
        <v>4150</v>
      </c>
      <c r="AL1" s="61" t="str">
        <f>VLOOKUP(AL2,Vlookups!$G:$I,2,FALSE)</f>
        <v>DODEA 2</v>
      </c>
      <c r="AM1" s="61" t="str">
        <f>VLOOKUP(AM2,Vlookups!$G:$I,2,FALSE)</f>
        <v>DODEA</v>
      </c>
      <c r="AN1" s="61" t="str">
        <f>VLOOKUP(AN2,Vlookups!$G:$I,2,FALSE)</f>
        <v>EFFECTIVE SCHOOL FRAMEWORKS</v>
      </c>
      <c r="AO1" s="61" t="str">
        <f>VLOOKUP(AO2,Vlookups!$G:$I,2,FALSE)</f>
        <v>INNOVATIVE SERVICES</v>
      </c>
      <c r="AP1" s="61" t="str">
        <f>VLOOKUP(AP2,Vlookups!$G:$I,2,FALSE)</f>
        <v>MCKINNEY VENTO</v>
      </c>
      <c r="AQ1" s="61" t="str">
        <f>VLOOKUP(AQ2,Vlookups!$G:$I,2,FALSE)</f>
        <v>PARENT AND FAMILY ENGAGMENT</v>
      </c>
      <c r="AR1" s="61" t="str">
        <f>VLOOKUP(AR2,Vlookups!$G:$I,2,FALSE)</f>
        <v>SAFTEY AND FACILITY ENHANCMENT</v>
      </c>
      <c r="AS1" s="61" t="str">
        <f>VLOOKUP(AS2,Vlookups!$G:$I,2,FALSE)</f>
        <v>STRONG FOUNDATIONS INSTRUCTION</v>
      </c>
      <c r="AT1" s="61" t="str">
        <f>VLOOKUP(AT2,Vlookups!$G:$I,2,FALSE)</f>
        <v>STRONG FOUNDATIONS MATH</v>
      </c>
      <c r="AU1" s="61" t="str">
        <f>VLOOKUP(AU2,Vlookups!$G:$I,2,FALSE)</f>
        <v>SCHOOL IMPROVEMENT PLAN</v>
      </c>
      <c r="AV1" s="61" t="str">
        <f>VLOOKUP(AV2,Vlookups!$G:$I,2,FALSE)</f>
        <v>SILENT PANIC ALERT</v>
      </c>
      <c r="AW1" s="61" t="str">
        <f>VLOOKUP(AW2,Vlookups!$G:$I,2,FALSE)</f>
        <v>SCHOOL SAFTEY STANDARDS</v>
      </c>
      <c r="AX1" s="61" t="str">
        <f>VLOOKUP(AX2,Vlookups!$G:$I,2,FALSE)</f>
        <v>STARTALK</v>
      </c>
      <c r="AY1" s="61" t="str">
        <f>VLOOKUP(AY2,Vlookups!$G:$I,2,FALSE)</f>
        <v>SUBSTITUTE EXPENSES</v>
      </c>
      <c r="AZ1" s="61" t="str">
        <f>VLOOKUP(AZ2,Vlookups!$G:$I,2,FALSE)</f>
        <v>TCLASS ESSER GR</v>
      </c>
    </row>
    <row r="2" spans="1:52" ht="57.75" thickTop="1" thickBot="1">
      <c r="A2" s="64" t="s">
        <v>4229</v>
      </c>
      <c r="B2" s="64" t="s">
        <v>4230</v>
      </c>
      <c r="C2" s="64" t="s">
        <v>18</v>
      </c>
      <c r="D2" s="72" t="s">
        <v>3941</v>
      </c>
      <c r="E2" s="73" t="s">
        <v>3953</v>
      </c>
      <c r="F2" s="73" t="s">
        <v>3961</v>
      </c>
      <c r="G2" s="73" t="s">
        <v>3969</v>
      </c>
      <c r="H2" s="73" t="s">
        <v>3977</v>
      </c>
      <c r="I2" s="73" t="s">
        <v>3986</v>
      </c>
      <c r="J2" s="73" t="s">
        <v>3993</v>
      </c>
      <c r="K2" s="73" t="s">
        <v>4001</v>
      </c>
      <c r="L2" s="73" t="s">
        <v>4009</v>
      </c>
      <c r="M2" s="67" t="str">
        <f>VLOOKUP(M1,Vlookups!$G:$I,2,FALSE)</f>
        <v>EQUITY OFFICE</v>
      </c>
      <c r="N2" s="67" t="str">
        <f>VLOOKUP(N1,Vlookups!$G:$I,2,FALSE)</f>
        <v>INTERNATIONAL DEPT</v>
      </c>
      <c r="O2" s="67" t="str">
        <f>VLOOKUP(O1,Vlookups!$G:$I,2,FALSE)</f>
        <v>DEVELOPMENT</v>
      </c>
      <c r="P2" s="67" t="str">
        <f>VLOOKUP(P1,Vlookups!$G:$I,2,FALSE)</f>
        <v>HUMAN RESOURCES</v>
      </c>
      <c r="Q2" s="67" t="str">
        <f>VLOOKUP(Q1,Vlookups!$G:$I,2,FALSE)</f>
        <v>FINANCE</v>
      </c>
      <c r="R2" s="67" t="str">
        <f>VLOOKUP(R1,Vlookups!$G:$I,2,FALSE)</f>
        <v>UNIDENTIFIED BUDGET OWNER/HOLD</v>
      </c>
      <c r="S2" s="67" t="str">
        <f>VLOOKUP(S1,Vlookups!$G:$I,2,FALSE)</f>
        <v>DALLAS AREA</v>
      </c>
      <c r="T2" s="67" t="str">
        <f>VLOOKUP(T1,Vlookups!$G:$I,2,FALSE)</f>
        <v>FEDERAL PROGRAMS</v>
      </c>
      <c r="U2" s="67" t="str">
        <f>VLOOKUP(U1,Vlookups!$G:$I,2,FALSE)</f>
        <v>DEPUTY SUPT ACADEMICS/STU SERV</v>
      </c>
      <c r="V2" s="67" t="str">
        <f>VLOOKUP(V1,Vlookups!$G:$I,2,FALSE)</f>
        <v>FINE ARTS</v>
      </c>
      <c r="W2" s="67" t="str">
        <f>VLOOKUP(W1,Vlookups!$G:$I,2,FALSE)</f>
        <v>PROFESSIONAL DEVELOPMENT</v>
      </c>
      <c r="X2" s="67" t="str">
        <f>VLOOKUP(X1,Vlookups!$G:$I,2,FALSE)</f>
        <v>JROTC</v>
      </c>
      <c r="Y2" s="67" t="str">
        <f>VLOOKUP(Y1,Vlookups!$G:$I,2,FALSE)</f>
        <v>TESTING &amp; ASSESSMENT</v>
      </c>
      <c r="Z2" s="67" t="str">
        <f>VLOOKUP(Z1,Vlookups!$G:$I,2,FALSE)</f>
        <v>HEALTH SERVICES</v>
      </c>
      <c r="AA2" s="67" t="str">
        <f>VLOOKUP(AA1,Vlookups!$G:$I,2,FALSE)</f>
        <v>COUNSELORS</v>
      </c>
      <c r="AB2" s="67" t="str">
        <f>VLOOKUP(AB1,Vlookups!$G:$I,2,FALSE)</f>
        <v>STUDENT LEADERSHIP DEVELOPMENT</v>
      </c>
      <c r="AC2" s="67" t="str">
        <f>VLOOKUP(AC1,Vlookups!$G:$I,2,FALSE)</f>
        <v>TECHNOLOGY</v>
      </c>
      <c r="AD2" s="67" t="str">
        <f>VLOOKUP(AD1,Vlookups!$G:$I,2,FALSE)</f>
        <v>PEIMS</v>
      </c>
      <c r="AE2" s="67" t="str">
        <f>VLOOKUP(AE1,Vlookups!$G:$I,2,FALSE)</f>
        <v>MEDIA, MARKETING, PR</v>
      </c>
      <c r="AF2" s="67" t="str">
        <f>VLOOKUP(AF1,Vlookups!$G:$I,2,FALSE)</f>
        <v>ATHLETICS</v>
      </c>
      <c r="AG2" s="67" t="str">
        <f>VLOOKUP(AG1,Vlookups!$G:$I,2,FALSE)</f>
        <v>CONSTRUCTION</v>
      </c>
      <c r="AH2" s="67" t="str">
        <f>VLOOKUP(AH1,Vlookups!$G:$I,2,FALSE)</f>
        <v>TRANSPORTATION</v>
      </c>
      <c r="AI2" s="67" t="str">
        <f>VLOOKUP(AI1,Vlookups!$G:$I,2,FALSE)</f>
        <v>FACILITIES MAINTENANCE &amp; OPS</v>
      </c>
      <c r="AJ2" s="67" t="str">
        <f>VLOOKUP(AJ1,Vlookups!$G:$I,2,FALSE)</f>
        <v>INSTRUCTIONAL MATERIALS</v>
      </c>
      <c r="AK2" s="67" t="str">
        <f>VLOOKUP(AK1,Vlookups!$G:$I,2,FALSE)</f>
        <v>FOOD SERVICE</v>
      </c>
      <c r="AL2" s="4" t="s">
        <v>4159</v>
      </c>
      <c r="AM2" s="4" t="s">
        <v>4165</v>
      </c>
      <c r="AN2" s="4" t="s">
        <v>4169</v>
      </c>
      <c r="AO2" s="4" t="s">
        <v>4174</v>
      </c>
      <c r="AP2" s="4" t="s">
        <v>4178</v>
      </c>
      <c r="AQ2" s="4" t="s">
        <v>4183</v>
      </c>
      <c r="AR2" s="4" t="s">
        <v>4187</v>
      </c>
      <c r="AS2" s="4" t="s">
        <v>4192</v>
      </c>
      <c r="AT2" s="4" t="s">
        <v>4196</v>
      </c>
      <c r="AU2" s="4" t="s">
        <v>4201</v>
      </c>
      <c r="AV2" s="4" t="s">
        <v>4205</v>
      </c>
      <c r="AW2" s="4" t="s">
        <v>4209</v>
      </c>
      <c r="AX2" s="4" t="s">
        <v>4213</v>
      </c>
      <c r="AY2" s="4" t="s">
        <v>4155</v>
      </c>
      <c r="AZ2" s="4" t="s">
        <v>4217</v>
      </c>
    </row>
    <row r="3" spans="1:52" ht="15.75" thickTop="1">
      <c r="A3" s="68" t="s">
        <v>4152</v>
      </c>
      <c r="B3" s="69" t="str">
        <f>VLOOKUP(A3,Vlookups!A:D,2,FALSE)</f>
        <v>Richmond Elementary</v>
      </c>
      <c r="C3" s="70">
        <f>SUMIFS(Data!S:S,Data!I:I,A3)</f>
        <v>1743628.0799999998</v>
      </c>
      <c r="D3">
        <f>SUMIFS(Data!$S:$S,Data!$I:$I,$A3,Data!$M:$M,D$2)</f>
        <v>0</v>
      </c>
      <c r="E3">
        <f>SUMIFS(Data!$S:$S,Data!$I:$I,$A3,Data!$M:$M,E$2)</f>
        <v>0</v>
      </c>
      <c r="F3">
        <f>SUMIFS(Data!$S:$S,Data!$I:$I,$A3,Data!$M:$M,F$2)</f>
        <v>0</v>
      </c>
      <c r="G3">
        <f>SUMIFS(Data!$S:$S,Data!$I:$I,$A3,Data!$M:$M,G$2)</f>
        <v>0</v>
      </c>
      <c r="H3">
        <f>SUMIFS(Data!$S:$S,Data!$I:$I,$A3,Data!$M:$M,H$2)</f>
        <v>0</v>
      </c>
      <c r="I3">
        <f>SUMIFS(Data!$S:$S,Data!$I:$I,$A3,Data!$M:$M,I$2)</f>
        <v>0</v>
      </c>
      <c r="J3">
        <f>SUMIFS(Data!$S:$S,Data!$I:$I,$A3,Data!$M:$M,J$2)</f>
        <v>0</v>
      </c>
      <c r="K3">
        <f>SUMIFS(Data!$S:$S,Data!$I:$I,$A3,Data!$M:$M,K$2)</f>
        <v>0</v>
      </c>
      <c r="L3">
        <f>SUMIFS(Data!$S:$S,Data!$I:$I,$A3,Data!$M:$M,L$2)</f>
        <v>0</v>
      </c>
      <c r="M3" s="62">
        <f>SUMIFS(Data!$S:$S,Data!$I:$I,$A3,Data!$M:$M,M$1)</f>
        <v>1000</v>
      </c>
      <c r="N3" s="62">
        <f>SUMIFS(Data!$S:$S,Data!$I:$I,$A3,Data!$M:$M,N$1)</f>
        <v>0</v>
      </c>
      <c r="O3" s="62">
        <f>SUMIFS(Data!$S:$S,Data!$I:$I,$A3,Data!$M:$M,O$1)</f>
        <v>0</v>
      </c>
      <c r="P3" s="62">
        <f>SUMIFS(Data!$S:$S,Data!$I:$I,$A3,Data!$M:$M,P$1)</f>
        <v>0</v>
      </c>
      <c r="Q3" s="62">
        <f>SUMIFS(Data!$S:$S,Data!$I:$I,$A3,Data!$M:$M,Q$1)</f>
        <v>0</v>
      </c>
      <c r="R3" s="62">
        <f>SUMIFS(Data!$S:$S,Data!$I:$I,$A3,Data!$M:$M,R$1)</f>
        <v>0</v>
      </c>
      <c r="S3" s="62">
        <f>SUMIFS(Data!$S:$S,Data!$I:$I,$A3,Data!$M:$M,S$1)</f>
        <v>0</v>
      </c>
      <c r="T3" s="62">
        <f>SUMIFS(Data!$S:$S,Data!$I:$I,$A3,Data!$M:$M,T$1)</f>
        <v>0</v>
      </c>
      <c r="U3" s="62">
        <f>SUMIFS(Data!$S:$S,Data!$I:$I,$A3,Data!$M:$M,U$1)</f>
        <v>21346</v>
      </c>
      <c r="V3" s="62">
        <f>SUMIFS(Data!$S:$S,Data!$I:$I,$A3,Data!$M:$M,V$1)</f>
        <v>0</v>
      </c>
      <c r="W3" s="62">
        <f>SUMIFS(Data!$S:$S,Data!$I:$I,$A3,Data!$M:$M,W$1)</f>
        <v>0</v>
      </c>
      <c r="X3" s="62">
        <f>SUMIFS(Data!$S:$S,Data!$I:$I,$A3,Data!$M:$M,X$1)</f>
        <v>0</v>
      </c>
      <c r="Y3" s="62">
        <f>SUMIFS(Data!$S:$S,Data!$I:$I,$A3,Data!$M:$M,Y$1)</f>
        <v>0</v>
      </c>
      <c r="Z3" s="62">
        <f>SUMIFS(Data!$S:$S,Data!$I:$I,$A3,Data!$M:$M,Z$1)</f>
        <v>11000</v>
      </c>
      <c r="AA3" s="62">
        <f>SUMIFS(Data!$S:$S,Data!$I:$I,$A3,Data!$M:$M,AA$1)</f>
        <v>3000</v>
      </c>
      <c r="AB3" s="62">
        <f>SUMIFS(Data!$S:$S,Data!$I:$I,$A3,Data!$M:$M,AB$1)</f>
        <v>0</v>
      </c>
      <c r="AC3" s="62">
        <f>SUMIFS(Data!$S:$S,Data!$I:$I,$A3,Data!$M:$M,AC$1)</f>
        <v>63906</v>
      </c>
      <c r="AD3" s="62">
        <f>SUMIFS(Data!$S:$S,Data!$I:$I,$A3,Data!$M:$M,AD$1)</f>
        <v>0</v>
      </c>
      <c r="AE3" s="62">
        <f>SUMIFS(Data!$S:$S,Data!$I:$I,$A3,Data!$M:$M,AE$1)</f>
        <v>0</v>
      </c>
      <c r="AF3" s="62">
        <f>SUMIFS(Data!$S:$S,Data!$I:$I,$A3,Data!$M:$M,AF$1)</f>
        <v>0</v>
      </c>
      <c r="AG3" s="62">
        <f>SUMIFS(Data!$S:$S,Data!$I:$I,$A3,Data!$M:$M,AG$1)</f>
        <v>0</v>
      </c>
      <c r="AH3" s="62">
        <f>SUMIFS(Data!$S:$S,Data!$I:$I,$A3,Data!$M:$M,AH$1)</f>
        <v>0</v>
      </c>
      <c r="AI3" s="62">
        <f>SUMIFS(Data!$S:$S,Data!$I:$I,$A3,Data!$M:$M,AI$1)</f>
        <v>662787.58000000007</v>
      </c>
      <c r="AJ3" s="62">
        <f>SUMIFS(Data!$S:$S,Data!$I:$I,$A3,Data!$M:$M,AJ$1)</f>
        <v>532815.5</v>
      </c>
      <c r="AK3" s="62">
        <f>SUMIFS(Data!$S:$S,Data!$I:$I,$A3,Data!$M:$M,AK$1)</f>
        <v>447773</v>
      </c>
      <c r="AL3">
        <f>SUMIFS(Data!$S:$S,Data!$I:$I,$A3,Data!$M:$M,AL$2)</f>
        <v>0</v>
      </c>
      <c r="AM3">
        <f>SUMIFS(Data!$S:$S,Data!$I:$I,$A3,Data!$M:$M,AM$2)</f>
        <v>0</v>
      </c>
      <c r="AN3">
        <f>SUMIFS(Data!$S:$S,Data!$I:$I,$A3,Data!$M:$M,AN$2)</f>
        <v>0</v>
      </c>
      <c r="AO3">
        <f>SUMIFS(Data!$S:$S,Data!$I:$I,$A3,Data!$M:$M,AO$2)</f>
        <v>0</v>
      </c>
      <c r="AP3">
        <f>SUMIFS(Data!$S:$S,Data!$I:$I,$A3,Data!$M:$M,AP$2)</f>
        <v>0</v>
      </c>
      <c r="AQ3">
        <f>SUMIFS(Data!$S:$S,Data!$I:$I,$A3,Data!$M:$M,AQ$2)</f>
        <v>0</v>
      </c>
      <c r="AR3">
        <f>SUMIFS(Data!$S:$S,Data!$I:$I,$A3,Data!$M:$M,AR$2)</f>
        <v>0</v>
      </c>
      <c r="AS3">
        <f>SUMIFS(Data!$S:$S,Data!$I:$I,$A3,Data!$M:$M,AS$2)</f>
        <v>0</v>
      </c>
      <c r="AT3">
        <f>SUMIFS(Data!$S:$S,Data!$I:$I,$A3,Data!$M:$M,AT$2)</f>
        <v>0</v>
      </c>
      <c r="AU3">
        <f>SUMIFS(Data!$S:$S,Data!$I:$I,$A3,Data!$M:$M,AU$2)</f>
        <v>0</v>
      </c>
      <c r="AV3">
        <f>SUMIFS(Data!$S:$S,Data!$I:$I,$A3,Data!$M:$M,AV$2)</f>
        <v>0</v>
      </c>
      <c r="AW3">
        <f>SUMIFS(Data!$S:$S,Data!$I:$I,$A3,Data!$M:$M,AW$2)</f>
        <v>0</v>
      </c>
      <c r="AX3">
        <f>SUMIFS(Data!$S:$S,Data!$I:$I,$A3,Data!$M:$M,AX$2)</f>
        <v>0</v>
      </c>
      <c r="AY3">
        <f>SUMIFS(Data!$S:$S,Data!$I:$I,$A3,Data!$M:$M,AY$2)</f>
        <v>0</v>
      </c>
      <c r="AZ3">
        <f>SUMIFS(Data!$S:$S,Data!$I:$I,$A3,Data!$M:$M,AZ$2)</f>
        <v>0</v>
      </c>
    </row>
    <row r="4" spans="1:52">
      <c r="A4" s="10" t="s">
        <v>4157</v>
      </c>
      <c r="B4" s="4" t="str">
        <f>VLOOKUP(A4,Vlookups!A:D,2,FALSE)</f>
        <v>Richmond Middle School</v>
      </c>
      <c r="C4" s="53">
        <f>SUMIFS(Data!S:S,Data!I:I,A4)</f>
        <v>1030564.8799999999</v>
      </c>
      <c r="D4">
        <f>SUMIFS(Data!$S:$S,Data!$I:$I,$A4,Data!$M:$M,D$2)</f>
        <v>0</v>
      </c>
      <c r="E4">
        <f>SUMIFS(Data!$S:$S,Data!$I:$I,$A4,Data!$M:$M,E$2)</f>
        <v>0</v>
      </c>
      <c r="F4">
        <f>SUMIFS(Data!$S:$S,Data!$I:$I,$A4,Data!$M:$M,F$2)</f>
        <v>0</v>
      </c>
      <c r="G4">
        <f>SUMIFS(Data!$S:$S,Data!$I:$I,$A4,Data!$M:$M,G$2)</f>
        <v>0</v>
      </c>
      <c r="H4">
        <f>SUMIFS(Data!$S:$S,Data!$I:$I,$A4,Data!$M:$M,H$2)</f>
        <v>0</v>
      </c>
      <c r="I4">
        <f>SUMIFS(Data!$S:$S,Data!$I:$I,$A4,Data!$M:$M,I$2)</f>
        <v>0</v>
      </c>
      <c r="J4">
        <f>SUMIFS(Data!$S:$S,Data!$I:$I,$A4,Data!$M:$M,J$2)</f>
        <v>0</v>
      </c>
      <c r="K4">
        <f>SUMIFS(Data!$S:$S,Data!$I:$I,$A4,Data!$M:$M,K$2)</f>
        <v>0</v>
      </c>
      <c r="L4">
        <f>SUMIFS(Data!$S:$S,Data!$I:$I,$A4,Data!$M:$M,L$2)</f>
        <v>0</v>
      </c>
      <c r="M4" s="63">
        <f>SUMIFS(Data!$S:$S,Data!$I:$I,$A4,Data!$M:$M,M$1)</f>
        <v>0</v>
      </c>
      <c r="N4" s="63">
        <f>SUMIFS(Data!$S:$S,Data!$I:$I,$A4,Data!$M:$M,N$1)</f>
        <v>0</v>
      </c>
      <c r="O4" s="63">
        <f>SUMIFS(Data!$S:$S,Data!$I:$I,$A4,Data!$M:$M,O$1)</f>
        <v>0</v>
      </c>
      <c r="P4" s="63">
        <f>SUMIFS(Data!$S:$S,Data!$I:$I,$A4,Data!$M:$M,P$1)</f>
        <v>0</v>
      </c>
      <c r="Q4" s="63">
        <f>SUMIFS(Data!$S:$S,Data!$I:$I,$A4,Data!$M:$M,Q$1)</f>
        <v>0</v>
      </c>
      <c r="R4" s="63">
        <f>SUMIFS(Data!$S:$S,Data!$I:$I,$A4,Data!$M:$M,R$1)</f>
        <v>0</v>
      </c>
      <c r="S4" s="63">
        <f>SUMIFS(Data!$S:$S,Data!$I:$I,$A4,Data!$M:$M,S$1)</f>
        <v>0</v>
      </c>
      <c r="T4" s="63">
        <f>SUMIFS(Data!$S:$S,Data!$I:$I,$A4,Data!$M:$M,T$1)</f>
        <v>0</v>
      </c>
      <c r="U4" s="63">
        <f>SUMIFS(Data!$S:$S,Data!$I:$I,$A4,Data!$M:$M,U$1)</f>
        <v>19890</v>
      </c>
      <c r="V4" s="63">
        <f>SUMIFS(Data!$S:$S,Data!$I:$I,$A4,Data!$M:$M,V$1)</f>
        <v>0</v>
      </c>
      <c r="W4" s="63">
        <f>SUMIFS(Data!$S:$S,Data!$I:$I,$A4,Data!$M:$M,W$1)</f>
        <v>0</v>
      </c>
      <c r="X4" s="63">
        <f>SUMIFS(Data!$S:$S,Data!$I:$I,$A4,Data!$M:$M,X$1)</f>
        <v>0</v>
      </c>
      <c r="Y4" s="63">
        <f>SUMIFS(Data!$S:$S,Data!$I:$I,$A4,Data!$M:$M,Y$1)</f>
        <v>0</v>
      </c>
      <c r="Z4" s="63">
        <f>SUMIFS(Data!$S:$S,Data!$I:$I,$A4,Data!$M:$M,Z$1)</f>
        <v>4750</v>
      </c>
      <c r="AA4" s="63">
        <f>SUMIFS(Data!$S:$S,Data!$I:$I,$A4,Data!$M:$M,AA$1)</f>
        <v>1500</v>
      </c>
      <c r="AB4" s="63">
        <f>SUMIFS(Data!$S:$S,Data!$I:$I,$A4,Data!$M:$M,AB$1)</f>
        <v>0</v>
      </c>
      <c r="AC4" s="63">
        <f>SUMIFS(Data!$S:$S,Data!$I:$I,$A4,Data!$M:$M,AC$1)</f>
        <v>20304</v>
      </c>
      <c r="AD4" s="63">
        <f>SUMIFS(Data!$S:$S,Data!$I:$I,$A4,Data!$M:$M,AD$1)</f>
        <v>0</v>
      </c>
      <c r="AE4" s="63">
        <f>SUMIFS(Data!$S:$S,Data!$I:$I,$A4,Data!$M:$M,AE$1)</f>
        <v>0</v>
      </c>
      <c r="AF4" s="63">
        <f>SUMIFS(Data!$S:$S,Data!$I:$I,$A4,Data!$M:$M,AF$1)</f>
        <v>0</v>
      </c>
      <c r="AG4" s="63">
        <f>SUMIFS(Data!$S:$S,Data!$I:$I,$A4,Data!$M:$M,AG$1)</f>
        <v>0</v>
      </c>
      <c r="AH4" s="63">
        <f>SUMIFS(Data!$S:$S,Data!$I:$I,$A4,Data!$M:$M,AH$1)</f>
        <v>0</v>
      </c>
      <c r="AI4" s="63">
        <f>SUMIFS(Data!$S:$S,Data!$I:$I,$A4,Data!$M:$M,AI$1)</f>
        <v>323662.88</v>
      </c>
      <c r="AJ4" s="63">
        <f>SUMIFS(Data!$S:$S,Data!$I:$I,$A4,Data!$M:$M,AJ$1)</f>
        <v>438548</v>
      </c>
      <c r="AK4" s="63">
        <f>SUMIFS(Data!$S:$S,Data!$I:$I,$A4,Data!$M:$M,AK$1)</f>
        <v>221910</v>
      </c>
      <c r="AL4">
        <f>SUMIFS(Data!$S:$S,Data!$I:$I,$A4,Data!$M:$M,AL$2)</f>
        <v>0</v>
      </c>
      <c r="AM4">
        <f>SUMIFS(Data!$S:$S,Data!$I:$I,$A4,Data!$M:$M,AM$2)</f>
        <v>0</v>
      </c>
      <c r="AN4">
        <f>SUMIFS(Data!$S:$S,Data!$I:$I,$A4,Data!$M:$M,AN$2)</f>
        <v>0</v>
      </c>
      <c r="AO4">
        <f>SUMIFS(Data!$S:$S,Data!$I:$I,$A4,Data!$M:$M,AO$2)</f>
        <v>0</v>
      </c>
      <c r="AP4">
        <f>SUMIFS(Data!$S:$S,Data!$I:$I,$A4,Data!$M:$M,AP$2)</f>
        <v>0</v>
      </c>
      <c r="AQ4">
        <f>SUMIFS(Data!$S:$S,Data!$I:$I,$A4,Data!$M:$M,AQ$2)</f>
        <v>0</v>
      </c>
      <c r="AR4">
        <f>SUMIFS(Data!$S:$S,Data!$I:$I,$A4,Data!$M:$M,AR$2)</f>
        <v>0</v>
      </c>
      <c r="AS4">
        <f>SUMIFS(Data!$S:$S,Data!$I:$I,$A4,Data!$M:$M,AS$2)</f>
        <v>0</v>
      </c>
      <c r="AT4">
        <f>SUMIFS(Data!$S:$S,Data!$I:$I,$A4,Data!$M:$M,AT$2)</f>
        <v>0</v>
      </c>
      <c r="AU4">
        <f>SUMIFS(Data!$S:$S,Data!$I:$I,$A4,Data!$M:$M,AU$2)</f>
        <v>0</v>
      </c>
      <c r="AV4">
        <f>SUMIFS(Data!$S:$S,Data!$I:$I,$A4,Data!$M:$M,AV$2)</f>
        <v>0</v>
      </c>
      <c r="AW4">
        <f>SUMIFS(Data!$S:$S,Data!$I:$I,$A4,Data!$M:$M,AW$2)</f>
        <v>0</v>
      </c>
      <c r="AX4">
        <f>SUMIFS(Data!$S:$S,Data!$I:$I,$A4,Data!$M:$M,AX$2)</f>
        <v>0</v>
      </c>
      <c r="AY4">
        <f>SUMIFS(Data!$S:$S,Data!$I:$I,$A4,Data!$M:$M,AY$2)</f>
        <v>0</v>
      </c>
      <c r="AZ4">
        <f>SUMIFS(Data!$S:$S,Data!$I:$I,$A4,Data!$M:$M,AZ$2)</f>
        <v>0</v>
      </c>
    </row>
    <row r="5" spans="1:52">
      <c r="A5" s="10" t="s">
        <v>4162</v>
      </c>
      <c r="B5" s="4" t="str">
        <f>VLOOKUP(A5,Vlookups!A:D,2,FALSE)</f>
        <v>Heritage Elementary</v>
      </c>
      <c r="C5" s="53">
        <f>SUMIFS(Data!S:S,Data!I:I,A5)</f>
        <v>1654289.0799999998</v>
      </c>
      <c r="D5">
        <f>SUMIFS(Data!$S:$S,Data!$I:$I,$A5,Data!$M:$M,D$2)</f>
        <v>0</v>
      </c>
      <c r="E5">
        <f>SUMIFS(Data!$S:$S,Data!$I:$I,$A5,Data!$M:$M,E$2)</f>
        <v>0</v>
      </c>
      <c r="F5">
        <f>SUMIFS(Data!$S:$S,Data!$I:$I,$A5,Data!$M:$M,F$2)</f>
        <v>0</v>
      </c>
      <c r="G5">
        <f>SUMIFS(Data!$S:$S,Data!$I:$I,$A5,Data!$M:$M,G$2)</f>
        <v>0</v>
      </c>
      <c r="H5">
        <f>SUMIFS(Data!$S:$S,Data!$I:$I,$A5,Data!$M:$M,H$2)</f>
        <v>0</v>
      </c>
      <c r="I5">
        <f>SUMIFS(Data!$S:$S,Data!$I:$I,$A5,Data!$M:$M,I$2)</f>
        <v>0</v>
      </c>
      <c r="J5">
        <f>SUMIFS(Data!$S:$S,Data!$I:$I,$A5,Data!$M:$M,J$2)</f>
        <v>0</v>
      </c>
      <c r="K5">
        <f>SUMIFS(Data!$S:$S,Data!$I:$I,$A5,Data!$M:$M,K$2)</f>
        <v>0</v>
      </c>
      <c r="L5">
        <f>SUMIFS(Data!$S:$S,Data!$I:$I,$A5,Data!$M:$M,L$2)</f>
        <v>0</v>
      </c>
      <c r="M5" s="63">
        <f>SUMIFS(Data!$S:$S,Data!$I:$I,$A5,Data!$M:$M,M$1)</f>
        <v>1000</v>
      </c>
      <c r="N5" s="63">
        <f>SUMIFS(Data!$S:$S,Data!$I:$I,$A5,Data!$M:$M,N$1)</f>
        <v>0</v>
      </c>
      <c r="O5" s="63">
        <f>SUMIFS(Data!$S:$S,Data!$I:$I,$A5,Data!$M:$M,O$1)</f>
        <v>0</v>
      </c>
      <c r="P5" s="63">
        <f>SUMIFS(Data!$S:$S,Data!$I:$I,$A5,Data!$M:$M,P$1)</f>
        <v>0</v>
      </c>
      <c r="Q5" s="63">
        <f>SUMIFS(Data!$S:$S,Data!$I:$I,$A5,Data!$M:$M,Q$1)</f>
        <v>0</v>
      </c>
      <c r="R5" s="63">
        <f>SUMIFS(Data!$S:$S,Data!$I:$I,$A5,Data!$M:$M,R$1)</f>
        <v>0</v>
      </c>
      <c r="S5" s="63">
        <f>SUMIFS(Data!$S:$S,Data!$I:$I,$A5,Data!$M:$M,S$1)</f>
        <v>0</v>
      </c>
      <c r="T5" s="63">
        <f>SUMIFS(Data!$S:$S,Data!$I:$I,$A5,Data!$M:$M,T$1)</f>
        <v>0</v>
      </c>
      <c r="U5" s="63">
        <f>SUMIFS(Data!$S:$S,Data!$I:$I,$A5,Data!$M:$M,U$1)</f>
        <v>25046</v>
      </c>
      <c r="V5" s="63">
        <f>SUMIFS(Data!$S:$S,Data!$I:$I,$A5,Data!$M:$M,V$1)</f>
        <v>0</v>
      </c>
      <c r="W5" s="63">
        <f>SUMIFS(Data!$S:$S,Data!$I:$I,$A5,Data!$M:$M,W$1)</f>
        <v>0</v>
      </c>
      <c r="X5" s="63">
        <f>SUMIFS(Data!$S:$S,Data!$I:$I,$A5,Data!$M:$M,X$1)</f>
        <v>0</v>
      </c>
      <c r="Y5" s="63">
        <f>SUMIFS(Data!$S:$S,Data!$I:$I,$A5,Data!$M:$M,Y$1)</f>
        <v>0</v>
      </c>
      <c r="Z5" s="63">
        <f>SUMIFS(Data!$S:$S,Data!$I:$I,$A5,Data!$M:$M,Z$1)</f>
        <v>11000</v>
      </c>
      <c r="AA5" s="63">
        <f>SUMIFS(Data!$S:$S,Data!$I:$I,$A5,Data!$M:$M,AA$1)</f>
        <v>3000</v>
      </c>
      <c r="AB5" s="63">
        <f>SUMIFS(Data!$S:$S,Data!$I:$I,$A5,Data!$M:$M,AB$1)</f>
        <v>0</v>
      </c>
      <c r="AC5" s="63">
        <f>SUMIFS(Data!$S:$S,Data!$I:$I,$A5,Data!$M:$M,AC$1)</f>
        <v>50616</v>
      </c>
      <c r="AD5" s="63">
        <f>SUMIFS(Data!$S:$S,Data!$I:$I,$A5,Data!$M:$M,AD$1)</f>
        <v>0</v>
      </c>
      <c r="AE5" s="63">
        <f>SUMIFS(Data!$S:$S,Data!$I:$I,$A5,Data!$M:$M,AE$1)</f>
        <v>0</v>
      </c>
      <c r="AF5" s="63">
        <f>SUMIFS(Data!$S:$S,Data!$I:$I,$A5,Data!$M:$M,AF$1)</f>
        <v>0</v>
      </c>
      <c r="AG5" s="63">
        <f>SUMIFS(Data!$S:$S,Data!$I:$I,$A5,Data!$M:$M,AG$1)</f>
        <v>0</v>
      </c>
      <c r="AH5" s="63">
        <f>SUMIFS(Data!$S:$S,Data!$I:$I,$A5,Data!$M:$M,AH$1)</f>
        <v>0</v>
      </c>
      <c r="AI5" s="63">
        <f>SUMIFS(Data!$S:$S,Data!$I:$I,$A5,Data!$M:$M,AI$1)</f>
        <v>660013.57999999996</v>
      </c>
      <c r="AJ5" s="63">
        <f>SUMIFS(Data!$S:$S,Data!$I:$I,$A5,Data!$M:$M,AJ$1)</f>
        <v>455815.5</v>
      </c>
      <c r="AK5" s="63">
        <f>SUMIFS(Data!$S:$S,Data!$I:$I,$A5,Data!$M:$M,AK$1)</f>
        <v>447798</v>
      </c>
      <c r="AL5">
        <f>SUMIFS(Data!$S:$S,Data!$I:$I,$A5,Data!$M:$M,AL$2)</f>
        <v>0</v>
      </c>
      <c r="AM5">
        <f>SUMIFS(Data!$S:$S,Data!$I:$I,$A5,Data!$M:$M,AM$2)</f>
        <v>0</v>
      </c>
      <c r="AN5">
        <f>SUMIFS(Data!$S:$S,Data!$I:$I,$A5,Data!$M:$M,AN$2)</f>
        <v>0</v>
      </c>
      <c r="AO5">
        <f>SUMIFS(Data!$S:$S,Data!$I:$I,$A5,Data!$M:$M,AO$2)</f>
        <v>0</v>
      </c>
      <c r="AP5">
        <f>SUMIFS(Data!$S:$S,Data!$I:$I,$A5,Data!$M:$M,AP$2)</f>
        <v>0</v>
      </c>
      <c r="AQ5">
        <f>SUMIFS(Data!$S:$S,Data!$I:$I,$A5,Data!$M:$M,AQ$2)</f>
        <v>0</v>
      </c>
      <c r="AR5">
        <f>SUMIFS(Data!$S:$S,Data!$I:$I,$A5,Data!$M:$M,AR$2)</f>
        <v>0</v>
      </c>
      <c r="AS5">
        <f>SUMIFS(Data!$S:$S,Data!$I:$I,$A5,Data!$M:$M,AS$2)</f>
        <v>0</v>
      </c>
      <c r="AT5">
        <f>SUMIFS(Data!$S:$S,Data!$I:$I,$A5,Data!$M:$M,AT$2)</f>
        <v>0</v>
      </c>
      <c r="AU5">
        <f>SUMIFS(Data!$S:$S,Data!$I:$I,$A5,Data!$M:$M,AU$2)</f>
        <v>0</v>
      </c>
      <c r="AV5">
        <f>SUMIFS(Data!$S:$S,Data!$I:$I,$A5,Data!$M:$M,AV$2)</f>
        <v>0</v>
      </c>
      <c r="AW5">
        <f>SUMIFS(Data!$S:$S,Data!$I:$I,$A5,Data!$M:$M,AW$2)</f>
        <v>0</v>
      </c>
      <c r="AX5">
        <f>SUMIFS(Data!$S:$S,Data!$I:$I,$A5,Data!$M:$M,AX$2)</f>
        <v>0</v>
      </c>
      <c r="AY5">
        <f>SUMIFS(Data!$S:$S,Data!$I:$I,$A5,Data!$M:$M,AY$2)</f>
        <v>0</v>
      </c>
      <c r="AZ5">
        <f>SUMIFS(Data!$S:$S,Data!$I:$I,$A5,Data!$M:$M,AZ$2)</f>
        <v>0</v>
      </c>
    </row>
    <row r="6" spans="1:52">
      <c r="A6" s="10" t="s">
        <v>4167</v>
      </c>
      <c r="B6" s="4" t="str">
        <f>VLOOKUP(A6,Vlookups!A:D,2,FALSE)</f>
        <v>Heritage Middle School</v>
      </c>
      <c r="C6" s="53">
        <f>SUMIFS(Data!S:S,Data!I:I,A6)</f>
        <v>1021855.8799999999</v>
      </c>
      <c r="D6">
        <f>SUMIFS(Data!$S:$S,Data!$I:$I,$A6,Data!$M:$M,D$2)</f>
        <v>0</v>
      </c>
      <c r="E6">
        <f>SUMIFS(Data!$S:$S,Data!$I:$I,$A6,Data!$M:$M,E$2)</f>
        <v>0</v>
      </c>
      <c r="F6">
        <f>SUMIFS(Data!$S:$S,Data!$I:$I,$A6,Data!$M:$M,F$2)</f>
        <v>0</v>
      </c>
      <c r="G6">
        <f>SUMIFS(Data!$S:$S,Data!$I:$I,$A6,Data!$M:$M,G$2)</f>
        <v>0</v>
      </c>
      <c r="H6">
        <f>SUMIFS(Data!$S:$S,Data!$I:$I,$A6,Data!$M:$M,H$2)</f>
        <v>0</v>
      </c>
      <c r="I6">
        <f>SUMIFS(Data!$S:$S,Data!$I:$I,$A6,Data!$M:$M,I$2)</f>
        <v>0</v>
      </c>
      <c r="J6">
        <f>SUMIFS(Data!$S:$S,Data!$I:$I,$A6,Data!$M:$M,J$2)</f>
        <v>0</v>
      </c>
      <c r="K6">
        <f>SUMIFS(Data!$S:$S,Data!$I:$I,$A6,Data!$M:$M,K$2)</f>
        <v>0</v>
      </c>
      <c r="L6">
        <f>SUMIFS(Data!$S:$S,Data!$I:$I,$A6,Data!$M:$M,L$2)</f>
        <v>0</v>
      </c>
      <c r="M6" s="63">
        <f>SUMIFS(Data!$S:$S,Data!$I:$I,$A6,Data!$M:$M,M$1)</f>
        <v>0</v>
      </c>
      <c r="N6" s="63">
        <f>SUMIFS(Data!$S:$S,Data!$I:$I,$A6,Data!$M:$M,N$1)</f>
        <v>0</v>
      </c>
      <c r="O6" s="63">
        <f>SUMIFS(Data!$S:$S,Data!$I:$I,$A6,Data!$M:$M,O$1)</f>
        <v>0</v>
      </c>
      <c r="P6" s="63">
        <f>SUMIFS(Data!$S:$S,Data!$I:$I,$A6,Data!$M:$M,P$1)</f>
        <v>0</v>
      </c>
      <c r="Q6" s="63">
        <f>SUMIFS(Data!$S:$S,Data!$I:$I,$A6,Data!$M:$M,Q$1)</f>
        <v>0</v>
      </c>
      <c r="R6" s="63">
        <f>SUMIFS(Data!$S:$S,Data!$I:$I,$A6,Data!$M:$M,R$1)</f>
        <v>0</v>
      </c>
      <c r="S6" s="63">
        <f>SUMIFS(Data!$S:$S,Data!$I:$I,$A6,Data!$M:$M,S$1)</f>
        <v>0</v>
      </c>
      <c r="T6" s="63">
        <f>SUMIFS(Data!$S:$S,Data!$I:$I,$A6,Data!$M:$M,T$1)</f>
        <v>0</v>
      </c>
      <c r="U6" s="63">
        <f>SUMIFS(Data!$S:$S,Data!$I:$I,$A6,Data!$M:$M,U$1)</f>
        <v>23590</v>
      </c>
      <c r="V6" s="63">
        <f>SUMIFS(Data!$S:$S,Data!$I:$I,$A6,Data!$M:$M,V$1)</f>
        <v>0</v>
      </c>
      <c r="W6" s="63">
        <f>SUMIFS(Data!$S:$S,Data!$I:$I,$A6,Data!$M:$M,W$1)</f>
        <v>0</v>
      </c>
      <c r="X6" s="63">
        <f>SUMIFS(Data!$S:$S,Data!$I:$I,$A6,Data!$M:$M,X$1)</f>
        <v>0</v>
      </c>
      <c r="Y6" s="63">
        <f>SUMIFS(Data!$S:$S,Data!$I:$I,$A6,Data!$M:$M,Y$1)</f>
        <v>0</v>
      </c>
      <c r="Z6" s="63">
        <f>SUMIFS(Data!$S:$S,Data!$I:$I,$A6,Data!$M:$M,Z$1)</f>
        <v>4750</v>
      </c>
      <c r="AA6" s="63">
        <f>SUMIFS(Data!$S:$S,Data!$I:$I,$A6,Data!$M:$M,AA$1)</f>
        <v>1500</v>
      </c>
      <c r="AB6" s="63">
        <f>SUMIFS(Data!$S:$S,Data!$I:$I,$A6,Data!$M:$M,AB$1)</f>
        <v>0</v>
      </c>
      <c r="AC6" s="63">
        <f>SUMIFS(Data!$S:$S,Data!$I:$I,$A6,Data!$M:$M,AC$1)</f>
        <v>20304</v>
      </c>
      <c r="AD6" s="63">
        <f>SUMIFS(Data!$S:$S,Data!$I:$I,$A6,Data!$M:$M,AD$1)</f>
        <v>0</v>
      </c>
      <c r="AE6" s="63">
        <f>SUMIFS(Data!$S:$S,Data!$I:$I,$A6,Data!$M:$M,AE$1)</f>
        <v>0</v>
      </c>
      <c r="AF6" s="63">
        <f>SUMIFS(Data!$S:$S,Data!$I:$I,$A6,Data!$M:$M,AF$1)</f>
        <v>0</v>
      </c>
      <c r="AG6" s="63">
        <f>SUMIFS(Data!$S:$S,Data!$I:$I,$A6,Data!$M:$M,AG$1)</f>
        <v>0</v>
      </c>
      <c r="AH6" s="63">
        <f>SUMIFS(Data!$S:$S,Data!$I:$I,$A6,Data!$M:$M,AH$1)</f>
        <v>0</v>
      </c>
      <c r="AI6" s="63">
        <f>SUMIFS(Data!$S:$S,Data!$I:$I,$A6,Data!$M:$M,AI$1)</f>
        <v>322296.88</v>
      </c>
      <c r="AJ6" s="63">
        <f>SUMIFS(Data!$S:$S,Data!$I:$I,$A6,Data!$M:$M,AJ$1)</f>
        <v>427210</v>
      </c>
      <c r="AK6" s="63">
        <f>SUMIFS(Data!$S:$S,Data!$I:$I,$A6,Data!$M:$M,AK$1)</f>
        <v>222205</v>
      </c>
      <c r="AL6">
        <f>SUMIFS(Data!$S:$S,Data!$I:$I,$A6,Data!$M:$M,AL$2)</f>
        <v>0</v>
      </c>
      <c r="AM6">
        <f>SUMIFS(Data!$S:$S,Data!$I:$I,$A6,Data!$M:$M,AM$2)</f>
        <v>0</v>
      </c>
      <c r="AN6">
        <f>SUMIFS(Data!$S:$S,Data!$I:$I,$A6,Data!$M:$M,AN$2)</f>
        <v>0</v>
      </c>
      <c r="AO6">
        <f>SUMIFS(Data!$S:$S,Data!$I:$I,$A6,Data!$M:$M,AO$2)</f>
        <v>0</v>
      </c>
      <c r="AP6">
        <f>SUMIFS(Data!$S:$S,Data!$I:$I,$A6,Data!$M:$M,AP$2)</f>
        <v>0</v>
      </c>
      <c r="AQ6">
        <f>SUMIFS(Data!$S:$S,Data!$I:$I,$A6,Data!$M:$M,AQ$2)</f>
        <v>0</v>
      </c>
      <c r="AR6">
        <f>SUMIFS(Data!$S:$S,Data!$I:$I,$A6,Data!$M:$M,AR$2)</f>
        <v>0</v>
      </c>
      <c r="AS6">
        <f>SUMIFS(Data!$S:$S,Data!$I:$I,$A6,Data!$M:$M,AS$2)</f>
        <v>0</v>
      </c>
      <c r="AT6">
        <f>SUMIFS(Data!$S:$S,Data!$I:$I,$A6,Data!$M:$M,AT$2)</f>
        <v>0</v>
      </c>
      <c r="AU6">
        <f>SUMIFS(Data!$S:$S,Data!$I:$I,$A6,Data!$M:$M,AU$2)</f>
        <v>0</v>
      </c>
      <c r="AV6">
        <f>SUMIFS(Data!$S:$S,Data!$I:$I,$A6,Data!$M:$M,AV$2)</f>
        <v>0</v>
      </c>
      <c r="AW6">
        <f>SUMIFS(Data!$S:$S,Data!$I:$I,$A6,Data!$M:$M,AW$2)</f>
        <v>0</v>
      </c>
      <c r="AX6">
        <f>SUMIFS(Data!$S:$S,Data!$I:$I,$A6,Data!$M:$M,AX$2)</f>
        <v>0</v>
      </c>
      <c r="AY6">
        <f>SUMIFS(Data!$S:$S,Data!$I:$I,$A6,Data!$M:$M,AY$2)</f>
        <v>0</v>
      </c>
      <c r="AZ6">
        <f>SUMIFS(Data!$S:$S,Data!$I:$I,$A6,Data!$M:$M,AZ$2)</f>
        <v>0</v>
      </c>
    </row>
    <row r="7" spans="1:52">
      <c r="A7" s="10" t="s">
        <v>4171</v>
      </c>
      <c r="B7" s="4" t="str">
        <f>VLOOKUP(A7,Vlookups!A:D,2,FALSE)</f>
        <v>Pearland Elementary</v>
      </c>
      <c r="C7" s="53">
        <f>SUMIFS(Data!S:S,Data!I:I,A7)</f>
        <v>1669981.0799999998</v>
      </c>
      <c r="D7">
        <f>SUMIFS(Data!$S:$S,Data!$I:$I,$A7,Data!$M:$M,D$2)</f>
        <v>0</v>
      </c>
      <c r="E7">
        <f>SUMIFS(Data!$S:$S,Data!$I:$I,$A7,Data!$M:$M,E$2)</f>
        <v>0</v>
      </c>
      <c r="F7">
        <f>SUMIFS(Data!$S:$S,Data!$I:$I,$A7,Data!$M:$M,F$2)</f>
        <v>0</v>
      </c>
      <c r="G7">
        <f>SUMIFS(Data!$S:$S,Data!$I:$I,$A7,Data!$M:$M,G$2)</f>
        <v>0</v>
      </c>
      <c r="H7">
        <f>SUMIFS(Data!$S:$S,Data!$I:$I,$A7,Data!$M:$M,H$2)</f>
        <v>0</v>
      </c>
      <c r="I7">
        <f>SUMIFS(Data!$S:$S,Data!$I:$I,$A7,Data!$M:$M,I$2)</f>
        <v>0</v>
      </c>
      <c r="J7">
        <f>SUMIFS(Data!$S:$S,Data!$I:$I,$A7,Data!$M:$M,J$2)</f>
        <v>0</v>
      </c>
      <c r="K7">
        <f>SUMIFS(Data!$S:$S,Data!$I:$I,$A7,Data!$M:$M,K$2)</f>
        <v>0</v>
      </c>
      <c r="L7">
        <f>SUMIFS(Data!$S:$S,Data!$I:$I,$A7,Data!$M:$M,L$2)</f>
        <v>0</v>
      </c>
      <c r="M7" s="63">
        <f>SUMIFS(Data!$S:$S,Data!$I:$I,$A7,Data!$M:$M,M$1)</f>
        <v>1000</v>
      </c>
      <c r="N7" s="63">
        <f>SUMIFS(Data!$S:$S,Data!$I:$I,$A7,Data!$M:$M,N$1)</f>
        <v>0</v>
      </c>
      <c r="O7" s="63">
        <f>SUMIFS(Data!$S:$S,Data!$I:$I,$A7,Data!$M:$M,O$1)</f>
        <v>0</v>
      </c>
      <c r="P7" s="63">
        <f>SUMIFS(Data!$S:$S,Data!$I:$I,$A7,Data!$M:$M,P$1)</f>
        <v>0</v>
      </c>
      <c r="Q7" s="63">
        <f>SUMIFS(Data!$S:$S,Data!$I:$I,$A7,Data!$M:$M,Q$1)</f>
        <v>0</v>
      </c>
      <c r="R7" s="63">
        <f>SUMIFS(Data!$S:$S,Data!$I:$I,$A7,Data!$M:$M,R$1)</f>
        <v>0</v>
      </c>
      <c r="S7" s="63">
        <f>SUMIFS(Data!$S:$S,Data!$I:$I,$A7,Data!$M:$M,S$1)</f>
        <v>0</v>
      </c>
      <c r="T7" s="63">
        <f>SUMIFS(Data!$S:$S,Data!$I:$I,$A7,Data!$M:$M,T$1)</f>
        <v>0</v>
      </c>
      <c r="U7" s="63">
        <f>SUMIFS(Data!$S:$S,Data!$I:$I,$A7,Data!$M:$M,U$1)</f>
        <v>25046</v>
      </c>
      <c r="V7" s="63">
        <f>SUMIFS(Data!$S:$S,Data!$I:$I,$A7,Data!$M:$M,V$1)</f>
        <v>0</v>
      </c>
      <c r="W7" s="63">
        <f>SUMIFS(Data!$S:$S,Data!$I:$I,$A7,Data!$M:$M,W$1)</f>
        <v>0</v>
      </c>
      <c r="X7" s="63">
        <f>SUMIFS(Data!$S:$S,Data!$I:$I,$A7,Data!$M:$M,X$1)</f>
        <v>0</v>
      </c>
      <c r="Y7" s="63">
        <f>SUMIFS(Data!$S:$S,Data!$I:$I,$A7,Data!$M:$M,Y$1)</f>
        <v>0</v>
      </c>
      <c r="Z7" s="63">
        <f>SUMIFS(Data!$S:$S,Data!$I:$I,$A7,Data!$M:$M,Z$1)</f>
        <v>11000</v>
      </c>
      <c r="AA7" s="63">
        <f>SUMIFS(Data!$S:$S,Data!$I:$I,$A7,Data!$M:$M,AA$1)</f>
        <v>3000</v>
      </c>
      <c r="AB7" s="63">
        <f>SUMIFS(Data!$S:$S,Data!$I:$I,$A7,Data!$M:$M,AB$1)</f>
        <v>0</v>
      </c>
      <c r="AC7" s="63">
        <f>SUMIFS(Data!$S:$S,Data!$I:$I,$A7,Data!$M:$M,AC$1)</f>
        <v>63906</v>
      </c>
      <c r="AD7" s="63">
        <f>SUMIFS(Data!$S:$S,Data!$I:$I,$A7,Data!$M:$M,AD$1)</f>
        <v>0</v>
      </c>
      <c r="AE7" s="63">
        <f>SUMIFS(Data!$S:$S,Data!$I:$I,$A7,Data!$M:$M,AE$1)</f>
        <v>0</v>
      </c>
      <c r="AF7" s="63">
        <f>SUMIFS(Data!$S:$S,Data!$I:$I,$A7,Data!$M:$M,AF$1)</f>
        <v>0</v>
      </c>
      <c r="AG7" s="63">
        <f>SUMIFS(Data!$S:$S,Data!$I:$I,$A7,Data!$M:$M,AG$1)</f>
        <v>0</v>
      </c>
      <c r="AH7" s="63">
        <f>SUMIFS(Data!$S:$S,Data!$I:$I,$A7,Data!$M:$M,AH$1)</f>
        <v>0</v>
      </c>
      <c r="AI7" s="63">
        <f>SUMIFS(Data!$S:$S,Data!$I:$I,$A7,Data!$M:$M,AI$1)</f>
        <v>662415.58000000007</v>
      </c>
      <c r="AJ7" s="63">
        <f>SUMIFS(Data!$S:$S,Data!$I:$I,$A7,Data!$M:$M,AJ$1)</f>
        <v>455815.5</v>
      </c>
      <c r="AK7" s="63">
        <f>SUMIFS(Data!$S:$S,Data!$I:$I,$A7,Data!$M:$M,AK$1)</f>
        <v>447798</v>
      </c>
      <c r="AL7">
        <f>SUMIFS(Data!$S:$S,Data!$I:$I,$A7,Data!$M:$M,AL$2)</f>
        <v>0</v>
      </c>
      <c r="AM7">
        <f>SUMIFS(Data!$S:$S,Data!$I:$I,$A7,Data!$M:$M,AM$2)</f>
        <v>0</v>
      </c>
      <c r="AN7">
        <f>SUMIFS(Data!$S:$S,Data!$I:$I,$A7,Data!$M:$M,AN$2)</f>
        <v>0</v>
      </c>
      <c r="AO7">
        <f>SUMIFS(Data!$S:$S,Data!$I:$I,$A7,Data!$M:$M,AO$2)</f>
        <v>0</v>
      </c>
      <c r="AP7">
        <f>SUMIFS(Data!$S:$S,Data!$I:$I,$A7,Data!$M:$M,AP$2)</f>
        <v>0</v>
      </c>
      <c r="AQ7">
        <f>SUMIFS(Data!$S:$S,Data!$I:$I,$A7,Data!$M:$M,AQ$2)</f>
        <v>0</v>
      </c>
      <c r="AR7">
        <f>SUMIFS(Data!$S:$S,Data!$I:$I,$A7,Data!$M:$M,AR$2)</f>
        <v>0</v>
      </c>
      <c r="AS7">
        <f>SUMIFS(Data!$S:$S,Data!$I:$I,$A7,Data!$M:$M,AS$2)</f>
        <v>0</v>
      </c>
      <c r="AT7">
        <f>SUMIFS(Data!$S:$S,Data!$I:$I,$A7,Data!$M:$M,AT$2)</f>
        <v>0</v>
      </c>
      <c r="AU7">
        <f>SUMIFS(Data!$S:$S,Data!$I:$I,$A7,Data!$M:$M,AU$2)</f>
        <v>0</v>
      </c>
      <c r="AV7">
        <f>SUMIFS(Data!$S:$S,Data!$I:$I,$A7,Data!$M:$M,AV$2)</f>
        <v>0</v>
      </c>
      <c r="AW7">
        <f>SUMIFS(Data!$S:$S,Data!$I:$I,$A7,Data!$M:$M,AW$2)</f>
        <v>0</v>
      </c>
      <c r="AX7">
        <f>SUMIFS(Data!$S:$S,Data!$I:$I,$A7,Data!$M:$M,AX$2)</f>
        <v>0</v>
      </c>
      <c r="AY7">
        <f>SUMIFS(Data!$S:$S,Data!$I:$I,$A7,Data!$M:$M,AY$2)</f>
        <v>0</v>
      </c>
      <c r="AZ7">
        <f>SUMIFS(Data!$S:$S,Data!$I:$I,$A7,Data!$M:$M,AZ$2)</f>
        <v>0</v>
      </c>
    </row>
    <row r="8" spans="1:52">
      <c r="A8" s="10" t="s">
        <v>4176</v>
      </c>
      <c r="B8" s="4" t="str">
        <f>VLOOKUP(A8,Vlookups!A:D,2,FALSE)</f>
        <v>Pearland Middle School</v>
      </c>
      <c r="C8" s="53">
        <f>SUMIFS(Data!S:S,Data!I:I,A8)</f>
        <v>1044861.3799999999</v>
      </c>
      <c r="D8">
        <f>SUMIFS(Data!$S:$S,Data!$I:$I,$A8,Data!$M:$M,D$2)</f>
        <v>0</v>
      </c>
      <c r="E8">
        <f>SUMIFS(Data!$S:$S,Data!$I:$I,$A8,Data!$M:$M,E$2)</f>
        <v>0</v>
      </c>
      <c r="F8">
        <f>SUMIFS(Data!$S:$S,Data!$I:$I,$A8,Data!$M:$M,F$2)</f>
        <v>0</v>
      </c>
      <c r="G8">
        <f>SUMIFS(Data!$S:$S,Data!$I:$I,$A8,Data!$M:$M,G$2)</f>
        <v>0</v>
      </c>
      <c r="H8">
        <f>SUMIFS(Data!$S:$S,Data!$I:$I,$A8,Data!$M:$M,H$2)</f>
        <v>0</v>
      </c>
      <c r="I8">
        <f>SUMIFS(Data!$S:$S,Data!$I:$I,$A8,Data!$M:$M,I$2)</f>
        <v>0</v>
      </c>
      <c r="J8">
        <f>SUMIFS(Data!$S:$S,Data!$I:$I,$A8,Data!$M:$M,J$2)</f>
        <v>0</v>
      </c>
      <c r="K8">
        <f>SUMIFS(Data!$S:$S,Data!$I:$I,$A8,Data!$M:$M,K$2)</f>
        <v>0</v>
      </c>
      <c r="L8">
        <f>SUMIFS(Data!$S:$S,Data!$I:$I,$A8,Data!$M:$M,L$2)</f>
        <v>0</v>
      </c>
      <c r="M8" s="63">
        <f>SUMIFS(Data!$S:$S,Data!$I:$I,$A8,Data!$M:$M,M$1)</f>
        <v>0</v>
      </c>
      <c r="N8" s="63">
        <f>SUMIFS(Data!$S:$S,Data!$I:$I,$A8,Data!$M:$M,N$1)</f>
        <v>0</v>
      </c>
      <c r="O8" s="63">
        <f>SUMIFS(Data!$S:$S,Data!$I:$I,$A8,Data!$M:$M,O$1)</f>
        <v>0</v>
      </c>
      <c r="P8" s="63">
        <f>SUMIFS(Data!$S:$S,Data!$I:$I,$A8,Data!$M:$M,P$1)</f>
        <v>0</v>
      </c>
      <c r="Q8" s="63">
        <f>SUMIFS(Data!$S:$S,Data!$I:$I,$A8,Data!$M:$M,Q$1)</f>
        <v>0</v>
      </c>
      <c r="R8" s="63">
        <f>SUMIFS(Data!$S:$S,Data!$I:$I,$A8,Data!$M:$M,R$1)</f>
        <v>0</v>
      </c>
      <c r="S8" s="63">
        <f>SUMIFS(Data!$S:$S,Data!$I:$I,$A8,Data!$M:$M,S$1)</f>
        <v>0</v>
      </c>
      <c r="T8" s="63">
        <f>SUMIFS(Data!$S:$S,Data!$I:$I,$A8,Data!$M:$M,T$1)</f>
        <v>0</v>
      </c>
      <c r="U8" s="63">
        <f>SUMIFS(Data!$S:$S,Data!$I:$I,$A8,Data!$M:$M,U$1)</f>
        <v>23590</v>
      </c>
      <c r="V8" s="63">
        <f>SUMIFS(Data!$S:$S,Data!$I:$I,$A8,Data!$M:$M,V$1)</f>
        <v>0</v>
      </c>
      <c r="W8" s="63">
        <f>SUMIFS(Data!$S:$S,Data!$I:$I,$A8,Data!$M:$M,W$1)</f>
        <v>0</v>
      </c>
      <c r="X8" s="63">
        <f>SUMIFS(Data!$S:$S,Data!$I:$I,$A8,Data!$M:$M,X$1)</f>
        <v>0</v>
      </c>
      <c r="Y8" s="63">
        <f>SUMIFS(Data!$S:$S,Data!$I:$I,$A8,Data!$M:$M,Y$1)</f>
        <v>0</v>
      </c>
      <c r="Z8" s="63">
        <f>SUMIFS(Data!$S:$S,Data!$I:$I,$A8,Data!$M:$M,Z$1)</f>
        <v>4750</v>
      </c>
      <c r="AA8" s="63">
        <f>SUMIFS(Data!$S:$S,Data!$I:$I,$A8,Data!$M:$M,AA$1)</f>
        <v>1500</v>
      </c>
      <c r="AB8" s="63">
        <f>SUMIFS(Data!$S:$S,Data!$I:$I,$A8,Data!$M:$M,AB$1)</f>
        <v>0</v>
      </c>
      <c r="AC8" s="63">
        <f>SUMIFS(Data!$S:$S,Data!$I:$I,$A8,Data!$M:$M,AC$1)</f>
        <v>20304</v>
      </c>
      <c r="AD8" s="63">
        <f>SUMIFS(Data!$S:$S,Data!$I:$I,$A8,Data!$M:$M,AD$1)</f>
        <v>0</v>
      </c>
      <c r="AE8" s="63">
        <f>SUMIFS(Data!$S:$S,Data!$I:$I,$A8,Data!$M:$M,AE$1)</f>
        <v>0</v>
      </c>
      <c r="AF8" s="63">
        <f>SUMIFS(Data!$S:$S,Data!$I:$I,$A8,Data!$M:$M,AF$1)</f>
        <v>0</v>
      </c>
      <c r="AG8" s="63">
        <f>SUMIFS(Data!$S:$S,Data!$I:$I,$A8,Data!$M:$M,AG$1)</f>
        <v>0</v>
      </c>
      <c r="AH8" s="63">
        <f>SUMIFS(Data!$S:$S,Data!$I:$I,$A8,Data!$M:$M,AH$1)</f>
        <v>0</v>
      </c>
      <c r="AI8" s="63">
        <f>SUMIFS(Data!$S:$S,Data!$I:$I,$A8,Data!$M:$M,AI$1)</f>
        <v>323457.88</v>
      </c>
      <c r="AJ8" s="63">
        <f>SUMIFS(Data!$S:$S,Data!$I:$I,$A8,Data!$M:$M,AJ$1)</f>
        <v>449054.5</v>
      </c>
      <c r="AK8" s="63">
        <f>SUMIFS(Data!$S:$S,Data!$I:$I,$A8,Data!$M:$M,AK$1)</f>
        <v>222205</v>
      </c>
      <c r="AL8">
        <f>SUMIFS(Data!$S:$S,Data!$I:$I,$A8,Data!$M:$M,AL$2)</f>
        <v>0</v>
      </c>
      <c r="AM8">
        <f>SUMIFS(Data!$S:$S,Data!$I:$I,$A8,Data!$M:$M,AM$2)</f>
        <v>0</v>
      </c>
      <c r="AN8">
        <f>SUMIFS(Data!$S:$S,Data!$I:$I,$A8,Data!$M:$M,AN$2)</f>
        <v>0</v>
      </c>
      <c r="AO8">
        <f>SUMIFS(Data!$S:$S,Data!$I:$I,$A8,Data!$M:$M,AO$2)</f>
        <v>0</v>
      </c>
      <c r="AP8">
        <f>SUMIFS(Data!$S:$S,Data!$I:$I,$A8,Data!$M:$M,AP$2)</f>
        <v>0</v>
      </c>
      <c r="AQ8">
        <f>SUMIFS(Data!$S:$S,Data!$I:$I,$A8,Data!$M:$M,AQ$2)</f>
        <v>0</v>
      </c>
      <c r="AR8">
        <f>SUMIFS(Data!$S:$S,Data!$I:$I,$A8,Data!$M:$M,AR$2)</f>
        <v>0</v>
      </c>
      <c r="AS8">
        <f>SUMIFS(Data!$S:$S,Data!$I:$I,$A8,Data!$M:$M,AS$2)</f>
        <v>0</v>
      </c>
      <c r="AT8">
        <f>SUMIFS(Data!$S:$S,Data!$I:$I,$A8,Data!$M:$M,AT$2)</f>
        <v>0</v>
      </c>
      <c r="AU8">
        <f>SUMIFS(Data!$S:$S,Data!$I:$I,$A8,Data!$M:$M,AU$2)</f>
        <v>0</v>
      </c>
      <c r="AV8">
        <f>SUMIFS(Data!$S:$S,Data!$I:$I,$A8,Data!$M:$M,AV$2)</f>
        <v>0</v>
      </c>
      <c r="AW8">
        <f>SUMIFS(Data!$S:$S,Data!$I:$I,$A8,Data!$M:$M,AW$2)</f>
        <v>0</v>
      </c>
      <c r="AX8">
        <f>SUMIFS(Data!$S:$S,Data!$I:$I,$A8,Data!$M:$M,AX$2)</f>
        <v>0</v>
      </c>
      <c r="AY8">
        <f>SUMIFS(Data!$S:$S,Data!$I:$I,$A8,Data!$M:$M,AY$2)</f>
        <v>0</v>
      </c>
      <c r="AZ8">
        <f>SUMIFS(Data!$S:$S,Data!$I:$I,$A8,Data!$M:$M,AZ$2)</f>
        <v>0</v>
      </c>
    </row>
    <row r="9" spans="1:52"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</row>
    <row r="10" spans="1:52" ht="15.75">
      <c r="C10" s="71" t="s">
        <v>4265</v>
      </c>
      <c r="M10" s="65">
        <f>SUM(M3:M8)</f>
        <v>3000</v>
      </c>
      <c r="N10" s="66"/>
      <c r="O10" s="66"/>
      <c r="P10" s="66"/>
      <c r="Q10" s="66"/>
      <c r="R10" s="66"/>
      <c r="S10" s="66"/>
      <c r="T10" s="66"/>
      <c r="U10" s="65">
        <f>SUM(U3:U8)</f>
        <v>138508</v>
      </c>
      <c r="V10" s="66"/>
      <c r="W10" s="66"/>
      <c r="X10" s="66"/>
      <c r="Y10" s="66"/>
      <c r="Z10" s="65">
        <f>SUM(Z3:Z8)</f>
        <v>47250</v>
      </c>
      <c r="AA10" s="65">
        <f>SUM(AA3:AA8)</f>
        <v>13500</v>
      </c>
      <c r="AB10" s="66"/>
      <c r="AC10" s="65">
        <f>SUM(AC3:AC8)</f>
        <v>239340</v>
      </c>
      <c r="AD10" s="66"/>
      <c r="AE10" s="66"/>
      <c r="AF10" s="65">
        <f>SUM(AF3:AF8)</f>
        <v>0</v>
      </c>
      <c r="AG10" s="66"/>
      <c r="AH10" s="66"/>
      <c r="AI10" s="65">
        <f>SUM(AI3:AI8)</f>
        <v>2954634.38</v>
      </c>
      <c r="AJ10" s="65">
        <f>SUM(AJ3:AJ8)</f>
        <v>2759259</v>
      </c>
      <c r="AK10" s="65">
        <f>SUM(AK3:AK8)</f>
        <v>2009689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9B37-D2BA-439C-8ECE-296D8C1CDC43}">
  <dimension ref="A1:H34"/>
  <sheetViews>
    <sheetView zoomScale="120" zoomScaleNormal="120" workbookViewId="0">
      <pane ySplit="1" topLeftCell="A13" activePane="bottomLeft" state="frozen"/>
      <selection pane="bottomLeft" activeCell="A2" sqref="A2:G28"/>
    </sheetView>
  </sheetViews>
  <sheetFormatPr defaultRowHeight="15"/>
  <cols>
    <col min="1" max="1" width="9.7109375" bestFit="1" customWidth="1"/>
    <col min="2" max="2" width="33.7109375" bestFit="1" customWidth="1"/>
    <col min="3" max="3" width="16.5703125" customWidth="1"/>
    <col min="4" max="4" width="20.28515625" style="13" customWidth="1"/>
    <col min="5" max="5" width="27.28515625" style="13" customWidth="1"/>
    <col min="6" max="6" width="20.28515625" style="13" customWidth="1"/>
    <col min="7" max="7" width="26.42578125" style="13" customWidth="1"/>
    <col min="8" max="8" width="32" style="13" customWidth="1"/>
  </cols>
  <sheetData>
    <row r="1" spans="1:8" s="23" customFormat="1" ht="21">
      <c r="A1" s="21" t="s">
        <v>12</v>
      </c>
      <c r="B1" s="21" t="s">
        <v>4234</v>
      </c>
      <c r="C1" s="21" t="s">
        <v>14</v>
      </c>
      <c r="D1" s="22" t="s">
        <v>15</v>
      </c>
      <c r="E1" s="22" t="s">
        <v>4235</v>
      </c>
      <c r="F1" s="22" t="s">
        <v>4236</v>
      </c>
      <c r="G1" s="22" t="s">
        <v>4263</v>
      </c>
      <c r="H1" s="22" t="s">
        <v>4249</v>
      </c>
    </row>
    <row r="2" spans="1:8">
      <c r="A2" t="s">
        <v>4001</v>
      </c>
      <c r="B2" t="str">
        <f>VLOOKUP(A2,Vlookups!G:I,2,FALSE)</f>
        <v>CHIEF ADMINISTRATIVE OFFICER</v>
      </c>
      <c r="C2" t="str">
        <f>VLOOKUP(A2,Vlookups!G:I,3,FALSE)</f>
        <v>CADO</v>
      </c>
      <c r="D2" s="13">
        <f>SUMIFS(Data!P:P,Data!M:M,A2,Data!C:C,"E",Data!B:B,"local")</f>
        <v>3717571</v>
      </c>
      <c r="E2" s="13">
        <f>SUMIFS(Data!S:S,Data!M:M,A2,Data!C:C,"E",Data!B:B,"local")</f>
        <v>4985854.8099999996</v>
      </c>
      <c r="F2" s="13">
        <f t="shared" ref="F2:F30" si="0">E2-D2</f>
        <v>1268283.8099999996</v>
      </c>
      <c r="G2" s="15">
        <f t="shared" ref="G2:G30" si="1">IFERROR((E2-D2)/D2,0)</f>
        <v>0.34115927039456667</v>
      </c>
    </row>
    <row r="3" spans="1:8">
      <c r="A3" t="s">
        <v>4025</v>
      </c>
      <c r="B3" t="str">
        <f>VLOOKUP(A3,Vlookups!G:I,2,FALSE)</f>
        <v>INTERNATIONAL DEPT</v>
      </c>
      <c r="C3" t="str">
        <f>VLOOKUP(A3,Vlookups!G:I,3,FALSE)</f>
        <v>CADO</v>
      </c>
      <c r="D3" s="13">
        <f>SUMIFS(Data!P:P,Data!M:M,A3,Data!C:C,"E",Data!B:B,"local")</f>
        <v>173700</v>
      </c>
      <c r="E3" s="13">
        <f>SUMIFS(Data!S:S,Data!M:M,A3,Data!C:C,"E",Data!B:B,"local")</f>
        <v>161400</v>
      </c>
      <c r="F3" s="13">
        <f t="shared" si="0"/>
        <v>-12300</v>
      </c>
      <c r="G3" s="15">
        <f t="shared" si="1"/>
        <v>-7.0811744386873918E-2</v>
      </c>
    </row>
    <row r="4" spans="1:8">
      <c r="A4" t="s">
        <v>4030</v>
      </c>
      <c r="B4" t="str">
        <f>VLOOKUP(A4,Vlookups!G:I,2,FALSE)</f>
        <v>DEVELOPMENT</v>
      </c>
      <c r="C4" t="str">
        <f>VLOOKUP(A4,Vlookups!G:I,3,FALSE)</f>
        <v>CDO</v>
      </c>
      <c r="D4" s="13">
        <f>SUMIFS(Data!P:P,Data!M:M,A4,Data!C:C,"E",Data!B:B,"local")</f>
        <v>0</v>
      </c>
      <c r="E4" s="13">
        <f>SUMIFS(Data!S:S,Data!M:M,A4,Data!C:C,"E",Data!B:B,"local")</f>
        <v>84402</v>
      </c>
      <c r="F4" s="13">
        <f t="shared" si="0"/>
        <v>84402</v>
      </c>
      <c r="G4" s="15">
        <f t="shared" si="1"/>
        <v>0</v>
      </c>
    </row>
    <row r="5" spans="1:8">
      <c r="A5" t="s">
        <v>4097</v>
      </c>
      <c r="B5" t="str">
        <f>VLOOKUP(A5,Vlookups!G:I,2,FALSE)</f>
        <v>HEALTH SERVICES</v>
      </c>
      <c r="C5" t="str">
        <f>VLOOKUP(A5,Vlookups!G:I,3,FALSE)</f>
        <v>CEQO</v>
      </c>
      <c r="D5" s="13">
        <f>SUMIFS(Data!P:P,Data!M:M,A5,Data!C:C,"E",Data!B:B,"local")</f>
        <v>192200</v>
      </c>
      <c r="E5" s="13">
        <f>SUMIFS(Data!S:S,Data!M:M,A5,Data!C:C,"E",Data!B:B,"local")</f>
        <v>235936</v>
      </c>
      <c r="F5" s="13">
        <f t="shared" si="0"/>
        <v>43736</v>
      </c>
      <c r="G5" s="15">
        <f t="shared" si="1"/>
        <v>0.22755463059313216</v>
      </c>
    </row>
    <row r="6" spans="1:8">
      <c r="A6" t="s">
        <v>4018</v>
      </c>
      <c r="B6" t="str">
        <f>VLOOKUP(A6,Vlookups!G:I,2,FALSE)</f>
        <v>EQUITY OFFICE</v>
      </c>
      <c r="C6" t="str">
        <f>VLOOKUP(A6,Vlookups!G:I,3,FALSE)</f>
        <v>CEQO</v>
      </c>
      <c r="D6" s="13">
        <f>SUMIFS(Data!P:P,Data!M:M,A6,Data!C:C,"E",Data!B:B,"local")</f>
        <v>27755</v>
      </c>
      <c r="E6" s="13">
        <f>SUMIFS(Data!S:S,Data!M:M,A6,Data!C:C,"E",Data!B:B,"local")</f>
        <v>43350</v>
      </c>
      <c r="F6" s="13">
        <f t="shared" si="0"/>
        <v>15595</v>
      </c>
      <c r="G6" s="15">
        <f t="shared" si="1"/>
        <v>0.56188074220861106</v>
      </c>
    </row>
    <row r="7" spans="1:8">
      <c r="A7" t="s">
        <v>4043</v>
      </c>
      <c r="B7" t="str">
        <f>VLOOKUP(A7,Vlookups!G:I,2,FALSE)</f>
        <v>FINANCE</v>
      </c>
      <c r="C7" t="str">
        <f>VLOOKUP(A7,Vlookups!G:I,3,FALSE)</f>
        <v>CFO</v>
      </c>
      <c r="D7" s="13">
        <f>SUMIFS(Data!P:P,Data!M:M,A7,Data!C:C,"E",Data!B:B,"local")</f>
        <v>368279</v>
      </c>
      <c r="E7" s="13">
        <f>SUMIFS(Data!S:S,Data!M:M,A7,Data!C:C,"E",Data!B:B,"local")</f>
        <v>449570</v>
      </c>
      <c r="F7" s="13">
        <f t="shared" si="0"/>
        <v>81291</v>
      </c>
      <c r="G7" s="15">
        <f t="shared" si="1"/>
        <v>0.22073210799421092</v>
      </c>
    </row>
    <row r="8" spans="1:8">
      <c r="A8" t="s">
        <v>4061</v>
      </c>
      <c r="B8" t="str">
        <f>VLOOKUP(A8,Vlookups!G:I,2,FALSE)</f>
        <v>FEDERAL PROGRAMS</v>
      </c>
      <c r="C8" t="str">
        <f>VLOOKUP(A8,Vlookups!G:I,3,FALSE)</f>
        <v>CFO</v>
      </c>
      <c r="D8" s="13">
        <f>SUMIFS(Data!P:P,Data!M:M,A8,Data!C:C,"E",Data!B:B,"local")</f>
        <v>0</v>
      </c>
      <c r="E8" s="13">
        <f>SUMIFS(Data!S:S,Data!M:M,A8,Data!C:C,"E",Data!B:B,"local")</f>
        <v>0</v>
      </c>
      <c r="F8" s="13">
        <f t="shared" si="0"/>
        <v>0</v>
      </c>
      <c r="G8" s="15">
        <f t="shared" si="1"/>
        <v>0</v>
      </c>
    </row>
    <row r="9" spans="1:8">
      <c r="A9" t="s">
        <v>4112</v>
      </c>
      <c r="B9" t="str">
        <f>VLOOKUP(A9,Vlookups!G:I,2,FALSE)</f>
        <v>TECHNOLOGY</v>
      </c>
      <c r="C9" t="str">
        <f>VLOOKUP(A9,Vlookups!G:I,3,FALSE)</f>
        <v>CIO</v>
      </c>
      <c r="D9" s="13">
        <f>SUMIFS(Data!P:P,Data!M:M,A9,Data!C:C,"E",Data!B:B,"local")</f>
        <v>4999752</v>
      </c>
      <c r="E9" s="13">
        <f>SUMIFS(Data!S:S,Data!M:M,A9,Data!C:C,"E",Data!B:B,"local")</f>
        <v>5536600</v>
      </c>
      <c r="F9" s="13">
        <f t="shared" si="0"/>
        <v>536848</v>
      </c>
      <c r="G9" s="15">
        <f t="shared" si="1"/>
        <v>0.10737492579631949</v>
      </c>
    </row>
    <row r="10" spans="1:8">
      <c r="A10" t="s">
        <v>4009</v>
      </c>
      <c r="B10" t="str">
        <f>VLOOKUP(A10,Vlookups!G:I,2,FALSE)</f>
        <v>LEGAL</v>
      </c>
      <c r="C10" t="str">
        <f>VLOOKUP(A10,Vlookups!G:I,3,FALSE)</f>
        <v>CLO</v>
      </c>
      <c r="D10" s="13">
        <f>SUMIFS(Data!P:P,Data!M:M,A10,Data!C:C,"E",Data!B:B,"local")</f>
        <v>557800</v>
      </c>
      <c r="E10" s="13">
        <f>SUMIFS(Data!S:S,Data!M:M,A10,Data!C:C,"E",Data!B:B,"local")</f>
        <v>922437</v>
      </c>
      <c r="F10" s="13">
        <f t="shared" si="0"/>
        <v>364637</v>
      </c>
      <c r="G10" s="15">
        <f t="shared" si="1"/>
        <v>0.65370562925779852</v>
      </c>
    </row>
    <row r="11" spans="1:8">
      <c r="A11" t="s">
        <v>4122</v>
      </c>
      <c r="B11" t="str">
        <f>VLOOKUP(A11,Vlookups!G:I,2,FALSE)</f>
        <v>MEDIA, MARKETING, PR</v>
      </c>
      <c r="C11" t="str">
        <f>VLOOKUP(A11,Vlookups!G:I,3,FALSE)</f>
        <v>COMM</v>
      </c>
      <c r="D11" s="13">
        <f>SUMIFS(Data!P:P,Data!M:M,A11,Data!C:C,"E",Data!B:B,"local")</f>
        <v>2521831</v>
      </c>
      <c r="E11" s="13">
        <f>SUMIFS(Data!S:S,Data!M:M,A11,Data!C:C,"E",Data!B:B,"local")</f>
        <v>2633850</v>
      </c>
      <c r="F11" s="13">
        <f t="shared" si="0"/>
        <v>112019</v>
      </c>
      <c r="G11" s="15">
        <f t="shared" si="1"/>
        <v>4.4419709330244569E-2</v>
      </c>
    </row>
    <row r="12" spans="1:8">
      <c r="A12" t="s">
        <v>4127</v>
      </c>
      <c r="B12" t="str">
        <f>VLOOKUP(A12,Vlookups!G:I,2,FALSE)</f>
        <v>ATHLETICS</v>
      </c>
      <c r="C12" t="str">
        <f>VLOOKUP(A12,Vlookups!G:I,3,FALSE)</f>
        <v>CSL</v>
      </c>
      <c r="D12" s="13">
        <f>SUMIFS(Data!P:P,Data!M:M,A12,Data!C:C,"E",Data!B:B,"local")</f>
        <v>964999.99999999988</v>
      </c>
      <c r="E12" s="13">
        <f>SUMIFS(Data!S:S,Data!M:M,A12,Data!C:C,"E",Data!B:B,"local")</f>
        <v>1150000</v>
      </c>
      <c r="F12" s="13">
        <f t="shared" si="0"/>
        <v>185000.00000000012</v>
      </c>
      <c r="G12" s="15">
        <f t="shared" si="1"/>
        <v>0.19170984455958565</v>
      </c>
    </row>
    <row r="13" spans="1:8">
      <c r="A13" t="s">
        <v>4107</v>
      </c>
      <c r="B13" t="str">
        <f>VLOOKUP(A13,Vlookups!G:I,2,FALSE)</f>
        <v>STUDENT LEADERSHIP DEVELOPMENT</v>
      </c>
      <c r="C13" t="str">
        <f>VLOOKUP(A13,Vlookups!G:I,3,FALSE)</f>
        <v>CSL</v>
      </c>
      <c r="D13" s="13">
        <f>SUMIFS(Data!P:P,Data!M:M,A13,Data!C:C,"E",Data!B:B,"local")</f>
        <v>1068500</v>
      </c>
      <c r="E13" s="13">
        <f>SUMIFS(Data!S:S,Data!M:M,A13,Data!C:C,"E",Data!B:B,"local")</f>
        <v>1685828</v>
      </c>
      <c r="F13" s="13">
        <f t="shared" si="0"/>
        <v>617328</v>
      </c>
      <c r="G13" s="15">
        <f t="shared" si="1"/>
        <v>0.57775198876930278</v>
      </c>
    </row>
    <row r="14" spans="1:8">
      <c r="A14" t="s">
        <v>4085</v>
      </c>
      <c r="B14" t="str">
        <f>VLOOKUP(A14,Vlookups!G:I,2,FALSE)</f>
        <v>JROTC</v>
      </c>
      <c r="C14" t="str">
        <f>VLOOKUP(A14,Vlookups!G:I,3,FALSE)</f>
        <v>CSL</v>
      </c>
      <c r="D14" s="13">
        <f>SUMIFS(Data!P:P,Data!M:M,A14,Data!C:C,"E",Data!B:B,"local")</f>
        <v>275000</v>
      </c>
      <c r="E14" s="13">
        <f>SUMIFS(Data!S:S,Data!M:M,A14,Data!C:C,"E",Data!B:B,"local")</f>
        <v>325000</v>
      </c>
      <c r="F14" s="13">
        <f t="shared" si="0"/>
        <v>50000</v>
      </c>
      <c r="G14" s="15">
        <f t="shared" si="1"/>
        <v>0.18181818181818182</v>
      </c>
    </row>
    <row r="15" spans="1:8">
      <c r="A15" t="s">
        <v>4145</v>
      </c>
      <c r="B15" t="str">
        <f>VLOOKUP(A15,Vlookups!G:I,2,FALSE)</f>
        <v>INSTRUCTIONAL MATERIALS</v>
      </c>
      <c r="C15" t="str">
        <f>VLOOKUP(A15,Vlookups!G:I,3,FALSE)</f>
        <v>DSASS</v>
      </c>
      <c r="D15" s="13">
        <f>SUMIFS(Data!P:P,Data!M:M,A15,Data!C:C,"E",Data!B:B,"local")</f>
        <v>5525395.8800000008</v>
      </c>
      <c r="E15" s="13">
        <f>SUMIFS(Data!S:S,Data!M:M,A15,Data!C:C,"E",Data!B:B,"local")</f>
        <v>7813279.7800000003</v>
      </c>
      <c r="F15" s="13">
        <f t="shared" si="0"/>
        <v>2287883.8999999994</v>
      </c>
      <c r="G15" s="15">
        <f t="shared" si="1"/>
        <v>0.41406696455566894</v>
      </c>
    </row>
    <row r="16" spans="1:8">
      <c r="A16" t="s">
        <v>4066</v>
      </c>
      <c r="B16" t="str">
        <f>VLOOKUP(A16,Vlookups!G:I,2,FALSE)</f>
        <v>DEPUTY SUPT ACADEMICS/STU SERV</v>
      </c>
      <c r="C16" t="str">
        <f>VLOOKUP(A16,Vlookups!G:I,3,FALSE)</f>
        <v>DSASS</v>
      </c>
      <c r="D16" s="13">
        <f>SUMIFS(Data!P:P,Data!M:M,A16,Data!C:C,"E",Data!B:B,"local")</f>
        <v>3958242.6599999997</v>
      </c>
      <c r="E16" s="13">
        <f>SUMIFS(Data!S:S,Data!M:M,A16,Data!C:C,"E",Data!B:B,"local")</f>
        <v>4173002.33</v>
      </c>
      <c r="F16" s="13">
        <f t="shared" si="0"/>
        <v>214759.67000000039</v>
      </c>
      <c r="G16" s="15">
        <f t="shared" si="1"/>
        <v>5.4256317372922358E-2</v>
      </c>
    </row>
    <row r="17" spans="1:7">
      <c r="A17" t="s">
        <v>4074</v>
      </c>
      <c r="B17" t="str">
        <f>VLOOKUP(A17,Vlookups!G:I,2,FALSE)</f>
        <v>FINE ARTS</v>
      </c>
      <c r="C17" t="str">
        <f>VLOOKUP(A17,Vlookups!G:I,3,FALSE)</f>
        <v>DSASS</v>
      </c>
      <c r="D17" s="13">
        <f>SUMIFS(Data!P:P,Data!M:M,A17,Data!C:C,"E",Data!B:B,"local")</f>
        <v>357809.52</v>
      </c>
      <c r="E17" s="13">
        <f>SUMIFS(Data!S:S,Data!M:M,A17,Data!C:C,"E",Data!B:B,"local")</f>
        <v>421500</v>
      </c>
      <c r="F17" s="13">
        <f t="shared" si="0"/>
        <v>63690.479999999981</v>
      </c>
      <c r="G17" s="15">
        <f t="shared" si="1"/>
        <v>0.17800107722119851</v>
      </c>
    </row>
    <row r="18" spans="1:7">
      <c r="A18" t="s">
        <v>4080</v>
      </c>
      <c r="B18" t="str">
        <f>VLOOKUP(A18,Vlookups!G:I,2,FALSE)</f>
        <v>PROFESSIONAL DEVELOPMENT</v>
      </c>
      <c r="C18" t="str">
        <f>VLOOKUP(A18,Vlookups!G:I,3,FALSE)</f>
        <v>DSASS</v>
      </c>
      <c r="D18" s="13">
        <f>SUMIFS(Data!P:P,Data!M:M,A18,Data!C:C,"E",Data!B:B,"local")</f>
        <v>353713.68999999994</v>
      </c>
      <c r="E18" s="13">
        <f>SUMIFS(Data!S:S,Data!M:M,A18,Data!C:C,"E",Data!B:B,"local")</f>
        <v>455250</v>
      </c>
      <c r="F18" s="13">
        <f t="shared" si="0"/>
        <v>101536.31000000006</v>
      </c>
      <c r="G18" s="15">
        <f t="shared" si="1"/>
        <v>0.28705790267829351</v>
      </c>
    </row>
    <row r="19" spans="1:7">
      <c r="A19" t="s">
        <v>4103</v>
      </c>
      <c r="B19" t="str">
        <f>VLOOKUP(A19,Vlookups!G:I,2,FALSE)</f>
        <v>COUNSELORS</v>
      </c>
      <c r="C19" t="str">
        <f>VLOOKUP(A19,Vlookups!G:I,3,FALSE)</f>
        <v>DSASS</v>
      </c>
      <c r="D19" s="13">
        <f>SUMIFS(Data!P:P,Data!M:M,A19,Data!C:C,"E",Data!B:B,"local")</f>
        <v>798136.87</v>
      </c>
      <c r="E19" s="13">
        <f>SUMIFS(Data!S:S,Data!M:M,A19,Data!C:C,"E",Data!B:B,"local")</f>
        <v>299233</v>
      </c>
      <c r="F19" s="13">
        <f t="shared" si="0"/>
        <v>-498903.87</v>
      </c>
      <c r="G19" s="15">
        <f t="shared" si="1"/>
        <v>-0.62508560718414119</v>
      </c>
    </row>
    <row r="20" spans="1:7">
      <c r="A20" t="s">
        <v>4132</v>
      </c>
      <c r="B20" t="str">
        <f>VLOOKUP(A20,Vlookups!G:I,2,FALSE)</f>
        <v>CONSTRUCTION</v>
      </c>
      <c r="C20" t="str">
        <f>VLOOKUP(A20,Vlookups!G:I,3,FALSE)</f>
        <v>DSO</v>
      </c>
      <c r="D20" s="13">
        <f>SUMIFS(Data!P:P,Data!M:M,A20,Data!C:C,"E",Data!B:B,"local")</f>
        <v>0</v>
      </c>
      <c r="E20" s="13">
        <f>SUMIFS(Data!S:S,Data!M:M,A20,Data!C:C,"E",Data!B:B,"local")</f>
        <v>93000</v>
      </c>
      <c r="F20" s="13">
        <f t="shared" si="0"/>
        <v>93000</v>
      </c>
      <c r="G20" s="15">
        <f t="shared" si="1"/>
        <v>0</v>
      </c>
    </row>
    <row r="21" spans="1:7">
      <c r="A21" t="s">
        <v>3993</v>
      </c>
      <c r="B21" t="str">
        <f>VLOOKUP(A21,Vlookups!G:I,2,FALSE)</f>
        <v>DEPUTY SUPERINTENDENT OF OPS</v>
      </c>
      <c r="C21" t="str">
        <f>VLOOKUP(A21,Vlookups!G:I,3,FALSE)</f>
        <v>DSO</v>
      </c>
      <c r="D21" s="13">
        <f>SUMIFS(Data!P:P,Data!M:M,A21,Data!C:C,"E",Data!B:B,"local")</f>
        <v>85576</v>
      </c>
      <c r="E21" s="13">
        <f>SUMIFS(Data!S:S,Data!M:M,A21,Data!C:C,"E",Data!B:B,"local")</f>
        <v>0</v>
      </c>
      <c r="F21" s="13">
        <f t="shared" si="0"/>
        <v>-85576</v>
      </c>
      <c r="G21" s="15">
        <f t="shared" si="1"/>
        <v>-1</v>
      </c>
    </row>
    <row r="22" spans="1:7">
      <c r="A22" t="s">
        <v>3977</v>
      </c>
      <c r="B22" t="str">
        <f>VLOOKUP(A22,Vlookups!G:I,2,FALSE)</f>
        <v>DEPUTY SUPERINTENDENT OF SL</v>
      </c>
      <c r="C22" t="str">
        <f>VLOOKUP(A22,Vlookups!G:I,3,FALSE)</f>
        <v>DSSL</v>
      </c>
      <c r="D22" s="13">
        <f>SUMIFS(Data!P:P,Data!M:M,A22,Data!C:C,"E",Data!B:B,"local")</f>
        <v>430479</v>
      </c>
      <c r="E22" s="13">
        <f>SUMIFS(Data!S:S,Data!M:M,A22,Data!C:C,"E",Data!B:B,"local")</f>
        <v>359563.44000000006</v>
      </c>
      <c r="F22" s="13">
        <f t="shared" si="0"/>
        <v>-70915.559999999939</v>
      </c>
      <c r="G22" s="15">
        <f t="shared" si="1"/>
        <v>-0.1647363982912057</v>
      </c>
    </row>
    <row r="23" spans="1:7">
      <c r="A23" t="s">
        <v>4037</v>
      </c>
      <c r="B23" t="str">
        <f>VLOOKUP(A23,Vlookups!G:I,2,FALSE)</f>
        <v>HUMAN RESOURCES</v>
      </c>
      <c r="C23" t="str">
        <f>VLOOKUP(A23,Vlookups!G:I,3,FALSE)</f>
        <v>HR</v>
      </c>
      <c r="D23" s="13">
        <f>SUMIFS(Data!P:P,Data!M:M,A23,Data!C:C,"E",Data!B:B,"local")</f>
        <v>411482</v>
      </c>
      <c r="E23" s="13">
        <f>SUMIFS(Data!S:S,Data!M:M,A23,Data!C:C,"E",Data!B:B,"local")</f>
        <v>431474.12</v>
      </c>
      <c r="F23" s="13">
        <f t="shared" si="0"/>
        <v>19992.119999999995</v>
      </c>
      <c r="G23" s="15">
        <f t="shared" si="1"/>
        <v>4.8585648946977013E-2</v>
      </c>
    </row>
    <row r="24" spans="1:7">
      <c r="A24" t="s">
        <v>4155</v>
      </c>
      <c r="B24" t="str">
        <f>VLOOKUP(A24,Vlookups!G:I,2,FALSE)</f>
        <v>SUBSTITUTE EXPENSES</v>
      </c>
      <c r="C24" t="str">
        <f>VLOOKUP(A24,Vlookups!G:I,3,FALSE)</f>
        <v>HR</v>
      </c>
      <c r="D24" s="13">
        <f>SUMIFS(Data!P:P,Data!M:M,A24,Data!C:C,"E",Data!B:B,"local")</f>
        <v>50000</v>
      </c>
      <c r="E24" s="13">
        <f>SUMIFS(Data!S:S,Data!M:M,A24,Data!C:C,"E",Data!B:B,"local")</f>
        <v>50000</v>
      </c>
      <c r="F24" s="13">
        <f t="shared" si="0"/>
        <v>0</v>
      </c>
      <c r="G24" s="15">
        <f t="shared" si="1"/>
        <v>0</v>
      </c>
    </row>
    <row r="25" spans="1:7">
      <c r="A25" t="s">
        <v>4141</v>
      </c>
      <c r="B25" t="str">
        <f>VLOOKUP(A25,Vlookups!G:I,2,FALSE)</f>
        <v>FACILITIES MAINTENANCE &amp; OPS</v>
      </c>
      <c r="C25" t="str">
        <f>VLOOKUP(A25,Vlookups!G:I,3,FALSE)</f>
        <v>MAINT</v>
      </c>
      <c r="D25" s="13">
        <f>SUMIFS(Data!P:P,Data!M:M,A25,Data!C:C,"E",Data!B:B,"local")</f>
        <v>20216281.609999996</v>
      </c>
      <c r="E25" s="13">
        <f>SUMIFS(Data!S:S,Data!M:M,A25,Data!C:C,"E",Data!B:B,"local")</f>
        <v>25397455.420000017</v>
      </c>
      <c r="F25" s="13">
        <f t="shared" si="0"/>
        <v>5181173.810000021</v>
      </c>
      <c r="G25" s="15">
        <f t="shared" si="1"/>
        <v>0.25628718030110692</v>
      </c>
    </row>
    <row r="26" spans="1:7">
      <c r="A26" t="s">
        <v>4150</v>
      </c>
      <c r="B26" t="str">
        <f>VLOOKUP(A26,Vlookups!G:I,2,FALSE)</f>
        <v>FOOD SERVICE</v>
      </c>
      <c r="C26" t="str">
        <f>VLOOKUP(A26,Vlookups!G:I,3,FALSE)</f>
        <v>MAINT</v>
      </c>
      <c r="D26" s="13">
        <f>SUMIFS(Data!P:P,Data!M:M,A26,Data!C:C,"E",Data!B:B,"FOOD")</f>
        <v>11233261</v>
      </c>
      <c r="E26" s="13">
        <f>SUMIFS(Data!S:S,Data!M:M,A26,Data!C:C,"E",Data!B:B,"FOOD")</f>
        <v>14779399</v>
      </c>
      <c r="F26" s="13">
        <f t="shared" si="0"/>
        <v>3546138</v>
      </c>
      <c r="G26" s="15">
        <f t="shared" si="1"/>
        <v>0.31568197338243986</v>
      </c>
    </row>
    <row r="27" spans="1:7">
      <c r="A27" t="s">
        <v>4136</v>
      </c>
      <c r="B27" t="str">
        <f>VLOOKUP(A27,Vlookups!G:I,2,FALSE)</f>
        <v>TRANSPORTATION</v>
      </c>
      <c r="C27" t="str">
        <f>VLOOKUP(A27,Vlookups!G:I,3,FALSE)</f>
        <v>MAINT</v>
      </c>
      <c r="D27" s="13">
        <f>SUMIFS(Data!P:P,Data!M:M,A27,Data!C:C,"E",Data!B:B,"local")</f>
        <v>1079350</v>
      </c>
      <c r="E27" s="13">
        <f>SUMIFS(Data!S:S,Data!M:M,A27,Data!C:C,"E",Data!B:B,"local")</f>
        <v>1570370</v>
      </c>
      <c r="F27" s="13">
        <f t="shared" si="0"/>
        <v>491020</v>
      </c>
      <c r="G27" s="15">
        <f t="shared" si="1"/>
        <v>0.4549219437624496</v>
      </c>
    </row>
    <row r="28" spans="1:7">
      <c r="A28" t="s">
        <v>4117</v>
      </c>
      <c r="B28" t="str">
        <f>VLOOKUP(A28,Vlookups!G:I,2,FALSE)</f>
        <v>PEIMS</v>
      </c>
      <c r="C28" t="str">
        <f>VLOOKUP(A28,Vlookups!G:I,3,FALSE)</f>
        <v>PEIMS</v>
      </c>
      <c r="D28" s="13">
        <f>SUMIFS(Data!P:P,Data!M:M,A28,Data!C:C,"E",Data!B:B,"local")</f>
        <v>319333</v>
      </c>
      <c r="E28" s="13">
        <f>SUMIFS(Data!S:S,Data!M:M,A28,Data!C:C,"E",Data!B:B,"local")</f>
        <v>342794</v>
      </c>
      <c r="F28" s="13">
        <f t="shared" si="0"/>
        <v>23461</v>
      </c>
      <c r="G28" s="15">
        <f t="shared" si="1"/>
        <v>7.3468761449646605E-2</v>
      </c>
    </row>
    <row r="29" spans="1:7" hidden="1">
      <c r="A29" s="11" t="s">
        <v>3941</v>
      </c>
      <c r="B29" t="s">
        <v>4264</v>
      </c>
      <c r="C29" t="s">
        <v>3979</v>
      </c>
      <c r="D29" s="13">
        <f>SUMIFS(Data!P:P,Data!M:M,A29,Data!C:C,"E",Data!B:B,"local")</f>
        <v>880817</v>
      </c>
      <c r="E29" s="13">
        <f>SUMIFS(Data!S:S,Data!M:M,A29,Data!C:C,"E",Data!B:B,"local")</f>
        <v>0</v>
      </c>
      <c r="F29" s="13">
        <f t="shared" si="0"/>
        <v>-880817</v>
      </c>
      <c r="G29" s="15">
        <f t="shared" si="1"/>
        <v>-1</v>
      </c>
    </row>
    <row r="30" spans="1:7" hidden="1">
      <c r="A30" s="25">
        <v>751</v>
      </c>
      <c r="B30" t="s">
        <v>4264</v>
      </c>
      <c r="C30" t="s">
        <v>3979</v>
      </c>
      <c r="D30" s="13">
        <f>SUMIFS(Data!P:P,Data!M:M,A30,Data!C:C,"E",Data!B:B,"local")</f>
        <v>179257</v>
      </c>
      <c r="E30" s="13">
        <f>SUMIFS(Data!S:S,Data!M:M,A30,Data!C:C,"E",Data!B:B,"local")</f>
        <v>1300000</v>
      </c>
      <c r="F30" s="13">
        <f t="shared" si="0"/>
        <v>1120743</v>
      </c>
      <c r="G30" s="15">
        <f t="shared" si="1"/>
        <v>6.2521575168612662</v>
      </c>
    </row>
    <row r="31" spans="1:7">
      <c r="A31" s="25"/>
      <c r="G31" s="15"/>
    </row>
    <row r="32" spans="1:7">
      <c r="B32" t="s">
        <v>4264</v>
      </c>
      <c r="C32" t="s">
        <v>3979</v>
      </c>
      <c r="D32" s="13">
        <f>SUM(D29:D30)</f>
        <v>1060074</v>
      </c>
      <c r="E32" s="13">
        <f>SUM(E29:E30)</f>
        <v>1300000</v>
      </c>
      <c r="F32" s="13">
        <f>SUM(F29:F30)</f>
        <v>239926</v>
      </c>
      <c r="G32" s="15">
        <f>IFERROR((E32-D32)/D32,0)</f>
        <v>0.2263294826587578</v>
      </c>
    </row>
    <row r="33" spans="4:7">
      <c r="G33" s="15"/>
    </row>
    <row r="34" spans="4:7">
      <c r="D34" s="13">
        <f>SUM(D2:D30)</f>
        <v>60746523.230000004</v>
      </c>
      <c r="E34" s="13">
        <f>SUM(E2:E30)</f>
        <v>75700548.900000021</v>
      </c>
      <c r="F34" s="13">
        <f>E34-D34</f>
        <v>14954025.670000017</v>
      </c>
      <c r="G34" s="15">
        <f t="shared" ref="G34" si="2">IFERROR((E34-D34)/D34,0)</f>
        <v>0.24617088970476073</v>
      </c>
    </row>
  </sheetData>
  <autoFilter ref="A1:H30" xr:uid="{89D79B37-D2BA-439C-8ECE-296D8C1CDC43}">
    <sortState xmlns:xlrd2="http://schemas.microsoft.com/office/spreadsheetml/2017/richdata2" ref="A2:H28">
      <sortCondition ref="C1:C3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365219ACD0054BA548E8A99B06AD78" ma:contentTypeVersion="8" ma:contentTypeDescription="Create a new document." ma:contentTypeScope="" ma:versionID="c3a5823a4db36b115efe2bc303a1aeca">
  <xsd:schema xmlns:xsd="http://www.w3.org/2001/XMLSchema" xmlns:xs="http://www.w3.org/2001/XMLSchema" xmlns:p="http://schemas.microsoft.com/office/2006/metadata/properties" xmlns:ns2="3f88ecb4-d7c9-408b-b117-9fdc8265ed57" targetNamespace="http://schemas.microsoft.com/office/2006/metadata/properties" ma:root="true" ma:fieldsID="e68f22f02c288088a3413ab6951504c3" ns2:_="">
    <xsd:import namespace="3f88ecb4-d7c9-408b-b117-9fdc8265ed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8ecb4-d7c9-408b-b117-9fdc8265e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45CCD2-6092-4099-9CD9-4C420BADCE45}"/>
</file>

<file path=customXml/itemProps2.xml><?xml version="1.0" encoding="utf-8"?>
<ds:datastoreItem xmlns:ds="http://schemas.openxmlformats.org/officeDocument/2006/customXml" ds:itemID="{BDFDEBEE-D0E9-41F9-9153-588E48D45DE4}"/>
</file>

<file path=customXml/itemProps3.xml><?xml version="1.0" encoding="utf-8"?>
<ds:datastoreItem xmlns:ds="http://schemas.openxmlformats.org/officeDocument/2006/customXml" ds:itemID="{7BC9AF94-EBD5-45D8-8C72-D83955246F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G. CHANDLER</dc:creator>
  <cp:keywords/>
  <dc:description/>
  <cp:lastModifiedBy>CHARLES HAIRGROVE</cp:lastModifiedBy>
  <cp:revision/>
  <dcterms:created xsi:type="dcterms:W3CDTF">2024-02-02T14:54:00Z</dcterms:created>
  <dcterms:modified xsi:type="dcterms:W3CDTF">2026-03-11T20:38:16Z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0x0101002E365219ACD0054BA548E8A99B06AD78</vt:lpwstr>
  </property>
  <property fmtid="{D5CDD505-2E9C-101B-9397-08002B2CF9AE}" pid="3" name="Order">
    <vt:r8>383400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</Properties>
</file>